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hubh\OneDrive\Desktop\SEM 4\Projects\Excel\"/>
    </mc:Choice>
  </mc:AlternateContent>
  <xr:revisionPtr revIDLastSave="0" documentId="13_ncr:1_{79A94A11-0C27-4FF7-A00D-EF711642CEFD}" xr6:coauthVersionLast="47" xr6:coauthVersionMax="47" xr10:uidLastSave="{00000000-0000-0000-0000-000000000000}"/>
  <bookViews>
    <workbookView xWindow="-108" yWindow="-108" windowWidth="23256" windowHeight="13176" activeTab="3" xr2:uid="{C8F4AA65-0BA6-4F0F-8A39-E4BE076D9DF4}"/>
  </bookViews>
  <sheets>
    <sheet name="Data" sheetId="2" r:id="rId1"/>
    <sheet name="Table" sheetId="8" r:id="rId2"/>
    <sheet name="Pivot" sheetId="4" r:id="rId3"/>
    <sheet name="Dashboard" sheetId="9" r:id="rId4"/>
  </sheets>
  <definedNames>
    <definedName name="_xlchart.v1.0" hidden="1">Pivot!$U$3:$U$6</definedName>
    <definedName name="_xlchart.v1.1" hidden="1">Pivot!$W$3:$W$6</definedName>
    <definedName name="Category">OFFSET(Pivot!$O$1,1,0,COUNT(Pivot!XEZ:XEZ))</definedName>
    <definedName name="CategoryRange">OFFSET(Pivot!XEW1048574,1,2,COUNT(Pivot!XEX:XEX))</definedName>
    <definedName name="Slicer_Coustomer_type">#N/A</definedName>
    <definedName name="Slicer_month">#N/A</definedName>
    <definedName name="Slicer_payment_mod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4" l="1"/>
  <c r="L38" i="4"/>
  <c r="W3" i="4" a="1"/>
  <c r="W3" i="4" s="1"/>
  <c r="T3" i="4" s="1" a="1"/>
  <c r="T3" i="4" s="1"/>
  <c r="U3" i="4" a="1"/>
  <c r="U3" i="4" s="1"/>
  <c r="AH6" i="4"/>
  <c r="AG6" i="4"/>
  <c r="AL3" i="4"/>
  <c r="AL4" i="4"/>
  <c r="AL5" i="4"/>
  <c r="AL6" i="4"/>
  <c r="AL2" i="4"/>
  <c r="AK3" i="4"/>
  <c r="AK4" i="4"/>
  <c r="AK5" i="4"/>
  <c r="AK6" i="4"/>
  <c r="AK2" i="4"/>
  <c r="AH3" i="4"/>
  <c r="AH4" i="4"/>
  <c r="AH5" i="4"/>
  <c r="AH2" i="4"/>
  <c r="AG2" i="4"/>
  <c r="AG3" i="4"/>
  <c r="AG4" i="4"/>
  <c r="AG5" i="4"/>
  <c r="AA2" i="4" a="1"/>
  <c r="AA2" i="4" s="1"/>
  <c r="Z2" i="4" a="1"/>
  <c r="Z2" i="4" s="1"/>
  <c r="V3" i="4" a="1"/>
  <c r="V3" i="4" s="1"/>
  <c r="G31" i="4"/>
  <c r="G32" i="4"/>
  <c r="G33" i="4"/>
  <c r="G34" i="4"/>
  <c r="G35" i="4"/>
  <c r="G36" i="4"/>
  <c r="G37" i="4"/>
  <c r="G38" i="4"/>
  <c r="G39" i="4"/>
  <c r="G40" i="4"/>
  <c r="G41" i="4"/>
  <c r="G30" i="4"/>
  <c r="H31" i="4"/>
  <c r="I31" i="4" s="1"/>
  <c r="H32" i="4"/>
  <c r="I32" i="4" s="1"/>
  <c r="H33" i="4"/>
  <c r="I33" i="4" s="1"/>
  <c r="H34" i="4"/>
  <c r="I34" i="4" s="1"/>
  <c r="H35" i="4"/>
  <c r="I35" i="4" s="1"/>
  <c r="H36" i="4"/>
  <c r="I36" i="4" s="1"/>
  <c r="H37" i="4"/>
  <c r="I37" i="4" s="1"/>
  <c r="H38" i="4"/>
  <c r="I38" i="4" s="1"/>
  <c r="H39" i="4"/>
  <c r="I39" i="4" s="1"/>
  <c r="H40" i="4"/>
  <c r="I40" i="4" s="1"/>
  <c r="H41" i="4"/>
  <c r="I41" i="4" s="1"/>
  <c r="H30" i="4"/>
  <c r="I30" i="4" s="1"/>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337" i="8"/>
  <c r="L2338" i="8"/>
  <c r="L2339" i="8"/>
  <c r="L2340" i="8"/>
  <c r="L2341" i="8"/>
  <c r="L2342" i="8"/>
  <c r="L2343" i="8"/>
  <c r="L2344" i="8"/>
  <c r="L2345" i="8"/>
  <c r="L2346" i="8"/>
  <c r="L2347" i="8"/>
  <c r="L2348" i="8"/>
  <c r="L2349" i="8"/>
  <c r="L2350" i="8"/>
  <c r="L2351" i="8"/>
  <c r="L2352" i="8"/>
  <c r="L2353" i="8"/>
  <c r="L2354" i="8"/>
  <c r="L2355" i="8"/>
  <c r="L2356" i="8"/>
  <c r="L2357" i="8"/>
  <c r="L2358" i="8"/>
  <c r="L2359" i="8"/>
  <c r="L2360" i="8"/>
  <c r="L2361" i="8"/>
  <c r="L2362" i="8"/>
  <c r="L2363" i="8"/>
  <c r="L2364" i="8"/>
  <c r="L2365" i="8"/>
  <c r="L2366" i="8"/>
  <c r="L2367" i="8"/>
  <c r="L2368" i="8"/>
  <c r="L2369" i="8"/>
  <c r="L2370" i="8"/>
  <c r="L2371" i="8"/>
  <c r="L2372" i="8"/>
  <c r="L2373" i="8"/>
  <c r="L2374" i="8"/>
  <c r="L2375" i="8"/>
  <c r="L2376" i="8"/>
  <c r="L2377" i="8"/>
  <c r="L2378" i="8"/>
  <c r="L2379" i="8"/>
  <c r="L2380" i="8"/>
  <c r="L2381" i="8"/>
  <c r="L2382" i="8"/>
  <c r="L2383" i="8"/>
  <c r="L2384" i="8"/>
  <c r="L2385" i="8"/>
  <c r="L2386" i="8"/>
  <c r="L2387" i="8"/>
  <c r="L2388" i="8"/>
  <c r="L2389" i="8"/>
  <c r="L2390" i="8"/>
  <c r="L2391" i="8"/>
  <c r="L2392" i="8"/>
  <c r="L2393" i="8"/>
  <c r="L2394" i="8"/>
  <c r="L2395" i="8"/>
  <c r="L2396" i="8"/>
  <c r="L2397" i="8"/>
  <c r="L2398" i="8"/>
  <c r="L2399" i="8"/>
  <c r="L2400" i="8"/>
  <c r="L2401" i="8"/>
  <c r="L2402" i="8"/>
  <c r="L2403" i="8"/>
  <c r="L2404" i="8"/>
  <c r="L2405" i="8"/>
  <c r="L2406" i="8"/>
  <c r="L2407" i="8"/>
  <c r="L2408" i="8"/>
  <c r="L2409" i="8"/>
  <c r="L2410" i="8"/>
  <c r="L2411" i="8"/>
  <c r="L2412" i="8"/>
  <c r="L2413" i="8"/>
  <c r="L2414" i="8"/>
  <c r="L2415" i="8"/>
  <c r="L2416" i="8"/>
  <c r="L2417" i="8"/>
  <c r="L2418" i="8"/>
  <c r="L2419" i="8"/>
  <c r="L2420" i="8"/>
  <c r="L2421" i="8"/>
  <c r="L2422" i="8"/>
  <c r="L2423" i="8"/>
  <c r="L2424" i="8"/>
  <c r="L2425" i="8"/>
  <c r="L2426" i="8"/>
  <c r="L2427" i="8"/>
  <c r="L2428" i="8"/>
  <c r="L2429" i="8"/>
  <c r="L2430" i="8"/>
  <c r="L2431" i="8"/>
  <c r="L2432" i="8"/>
  <c r="L2433" i="8"/>
  <c r="L2434" i="8"/>
  <c r="L2435" i="8"/>
  <c r="L2436" i="8"/>
  <c r="L2437" i="8"/>
  <c r="L2438" i="8"/>
  <c r="L2439" i="8"/>
  <c r="L2440" i="8"/>
  <c r="L2441" i="8"/>
  <c r="L2442" i="8"/>
  <c r="L2443" i="8"/>
  <c r="L2444" i="8"/>
  <c r="L2445" i="8"/>
  <c r="L2446" i="8"/>
  <c r="L2447" i="8"/>
  <c r="L2448" i="8"/>
  <c r="L2449" i="8"/>
  <c r="L2450" i="8"/>
  <c r="L2451" i="8"/>
  <c r="L2452" i="8"/>
  <c r="L2453" i="8"/>
  <c r="L2454" i="8"/>
  <c r="L2455" i="8"/>
  <c r="L2456" i="8"/>
  <c r="L2457" i="8"/>
  <c r="L2458" i="8"/>
  <c r="L2459" i="8"/>
  <c r="L2460" i="8"/>
  <c r="L2461" i="8"/>
  <c r="L2462" i="8"/>
  <c r="L2463" i="8"/>
  <c r="L2464" i="8"/>
  <c r="L2465" i="8"/>
  <c r="L2466" i="8"/>
  <c r="L2467" i="8"/>
  <c r="L2468" i="8"/>
  <c r="L2469" i="8"/>
  <c r="L2470" i="8"/>
  <c r="L2471" i="8"/>
  <c r="L2472" i="8"/>
  <c r="L2473" i="8"/>
  <c r="L2474" i="8"/>
  <c r="L2475" i="8"/>
  <c r="L2476" i="8"/>
  <c r="L2477" i="8"/>
  <c r="L2478" i="8"/>
  <c r="L2479" i="8"/>
  <c r="L2480" i="8"/>
  <c r="L2481" i="8"/>
  <c r="L2482" i="8"/>
  <c r="L2483" i="8"/>
  <c r="L2484" i="8"/>
  <c r="L2485" i="8"/>
  <c r="L2486" i="8"/>
  <c r="L2487" i="8"/>
  <c r="L2488" i="8"/>
  <c r="L2489" i="8"/>
  <c r="L2490" i="8"/>
  <c r="L2491" i="8"/>
  <c r="L2492" i="8"/>
  <c r="L2493" i="8"/>
  <c r="L2494" i="8"/>
  <c r="L2495" i="8"/>
  <c r="L2496" i="8"/>
  <c r="L2497" i="8"/>
  <c r="L2498" i="8"/>
  <c r="L2499" i="8"/>
  <c r="L2500" i="8"/>
  <c r="L2501" i="8"/>
  <c r="L2502" i="8"/>
  <c r="L2503" i="8"/>
  <c r="L2504" i="8"/>
  <c r="L2505" i="8"/>
  <c r="L2506" i="8"/>
  <c r="L2507" i="8"/>
  <c r="L2508" i="8"/>
  <c r="L2509" i="8"/>
  <c r="L2510" i="8"/>
  <c r="L2511" i="8"/>
  <c r="L2512" i="8"/>
  <c r="L2513" i="8"/>
  <c r="L2514" i="8"/>
  <c r="L2515" i="8"/>
  <c r="L2516" i="8"/>
  <c r="L2517" i="8"/>
  <c r="L2518" i="8"/>
  <c r="L2519" i="8"/>
  <c r="L2520" i="8"/>
  <c r="L2521" i="8"/>
  <c r="L2522" i="8"/>
  <c r="L2523" i="8"/>
  <c r="L2524" i="8"/>
  <c r="L2525" i="8"/>
  <c r="L2526" i="8"/>
  <c r="L2527" i="8"/>
  <c r="L2528" i="8"/>
  <c r="L2529" i="8"/>
  <c r="L2530" i="8"/>
  <c r="L2531" i="8"/>
  <c r="L2532" i="8"/>
  <c r="L2533" i="8"/>
  <c r="L2534" i="8"/>
  <c r="L2535" i="8"/>
  <c r="L2536" i="8"/>
  <c r="L2537" i="8"/>
  <c r="L2538" i="8"/>
  <c r="L2539" i="8"/>
  <c r="L2540" i="8"/>
  <c r="L2541" i="8"/>
  <c r="L2542" i="8"/>
  <c r="L2543" i="8"/>
  <c r="L2544" i="8"/>
  <c r="L2545" i="8"/>
  <c r="L2546" i="8"/>
  <c r="L2547" i="8"/>
  <c r="L2548" i="8"/>
  <c r="L2549" i="8"/>
  <c r="L2550" i="8"/>
  <c r="L2551" i="8"/>
  <c r="L2552" i="8"/>
  <c r="L2553" i="8"/>
  <c r="L2554" i="8"/>
  <c r="L2555" i="8"/>
  <c r="L2556" i="8"/>
  <c r="L2557" i="8"/>
  <c r="L2558" i="8"/>
  <c r="L2559" i="8"/>
  <c r="L2560" i="8"/>
  <c r="L2561" i="8"/>
  <c r="L2562" i="8"/>
  <c r="L2563" i="8"/>
  <c r="L2564" i="8"/>
  <c r="L2565" i="8"/>
  <c r="L2566" i="8"/>
  <c r="L2567" i="8"/>
  <c r="L2568" i="8"/>
  <c r="L2569" i="8"/>
  <c r="L2570" i="8"/>
  <c r="L2571" i="8"/>
  <c r="L2572" i="8"/>
  <c r="L2573" i="8"/>
  <c r="L2574" i="8"/>
  <c r="L2575" i="8"/>
  <c r="L2576" i="8"/>
  <c r="L2577" i="8"/>
  <c r="L2578" i="8"/>
  <c r="L2579" i="8"/>
  <c r="L2580" i="8"/>
  <c r="L2581" i="8"/>
  <c r="L2582" i="8"/>
  <c r="L2583" i="8"/>
  <c r="L2584" i="8"/>
  <c r="L2585" i="8"/>
  <c r="L2586" i="8"/>
  <c r="L2587" i="8"/>
  <c r="L2588" i="8"/>
  <c r="L2589" i="8"/>
  <c r="L2590" i="8"/>
  <c r="L2591" i="8"/>
  <c r="L2592" i="8"/>
  <c r="L2593" i="8"/>
  <c r="L2594" i="8"/>
  <c r="L2595" i="8"/>
  <c r="L2596" i="8"/>
  <c r="L2597" i="8"/>
  <c r="L2598" i="8"/>
  <c r="L2599" i="8"/>
  <c r="L2600" i="8"/>
  <c r="L2601" i="8"/>
  <c r="L2602" i="8"/>
  <c r="L2603" i="8"/>
  <c r="L2604" i="8"/>
  <c r="L2605" i="8"/>
  <c r="L2606" i="8"/>
  <c r="L2607" i="8"/>
  <c r="L2608" i="8"/>
  <c r="L2609" i="8"/>
  <c r="L2610" i="8"/>
  <c r="L2611" i="8"/>
  <c r="L2612" i="8"/>
  <c r="L2613" i="8"/>
  <c r="L2614" i="8"/>
  <c r="L2615" i="8"/>
  <c r="L2616" i="8"/>
  <c r="L2617" i="8"/>
  <c r="L2618" i="8"/>
  <c r="L2619" i="8"/>
  <c r="L2620" i="8"/>
  <c r="L2621" i="8"/>
  <c r="L2622" i="8"/>
  <c r="L2623" i="8"/>
  <c r="L2624" i="8"/>
  <c r="L2625" i="8"/>
  <c r="L2626" i="8"/>
  <c r="L2627" i="8"/>
  <c r="L2628" i="8"/>
  <c r="L2629" i="8"/>
  <c r="L2630" i="8"/>
  <c r="L2631" i="8"/>
  <c r="L2632" i="8"/>
  <c r="L2633" i="8"/>
  <c r="L2634" i="8"/>
  <c r="L2635" i="8"/>
  <c r="L2636" i="8"/>
  <c r="L2637" i="8"/>
  <c r="L2638" i="8"/>
  <c r="L2639" i="8"/>
  <c r="L2640" i="8"/>
  <c r="L2641" i="8"/>
  <c r="L2642" i="8"/>
  <c r="L2643" i="8"/>
  <c r="L2644" i="8"/>
  <c r="L2645" i="8"/>
  <c r="L2646" i="8"/>
  <c r="L2647" i="8"/>
  <c r="L2648" i="8"/>
  <c r="L2649" i="8"/>
  <c r="L2650" i="8"/>
  <c r="L2651" i="8"/>
  <c r="L2652" i="8"/>
  <c r="L2653" i="8"/>
  <c r="L2654" i="8"/>
  <c r="L2655" i="8"/>
  <c r="L2656" i="8"/>
  <c r="L2657" i="8"/>
  <c r="L2658" i="8"/>
  <c r="L2659" i="8"/>
  <c r="L2660" i="8"/>
  <c r="L2661" i="8"/>
  <c r="L2662" i="8"/>
  <c r="L2663" i="8"/>
  <c r="L2664" i="8"/>
  <c r="L2665" i="8"/>
  <c r="L2666" i="8"/>
  <c r="L2667" i="8"/>
  <c r="L2668" i="8"/>
  <c r="L2669" i="8"/>
  <c r="L2670" i="8"/>
  <c r="L2671" i="8"/>
  <c r="L2672" i="8"/>
  <c r="L2673" i="8"/>
  <c r="L2674" i="8"/>
  <c r="L2675" i="8"/>
  <c r="L2676" i="8"/>
  <c r="L2677" i="8"/>
  <c r="L2678" i="8"/>
  <c r="L2679" i="8"/>
  <c r="L2680" i="8"/>
  <c r="L2681" i="8"/>
  <c r="L2682" i="8"/>
  <c r="L2683" i="8"/>
  <c r="L2684" i="8"/>
  <c r="L2685" i="8"/>
  <c r="L2686" i="8"/>
  <c r="L2687" i="8"/>
  <c r="L2688" i="8"/>
  <c r="L2689" i="8"/>
  <c r="L2690" i="8"/>
  <c r="L2691" i="8"/>
  <c r="L2692" i="8"/>
  <c r="L2693" i="8"/>
  <c r="L2694" i="8"/>
  <c r="L2695" i="8"/>
  <c r="L2696" i="8"/>
  <c r="L2697" i="8"/>
  <c r="L2698" i="8"/>
  <c r="L2699" i="8"/>
  <c r="L2700" i="8"/>
  <c r="L2701" i="8"/>
  <c r="L2702" i="8"/>
  <c r="L2703" i="8"/>
  <c r="L2704" i="8"/>
  <c r="L2705" i="8"/>
  <c r="L2706" i="8"/>
  <c r="L2707" i="8"/>
  <c r="L2708" i="8"/>
  <c r="L2709" i="8"/>
  <c r="L2710" i="8"/>
  <c r="L2711" i="8"/>
  <c r="L2712" i="8"/>
  <c r="L2713" i="8"/>
  <c r="L2714" i="8"/>
  <c r="L2715" i="8"/>
  <c r="L2716" i="8"/>
  <c r="L2717" i="8"/>
  <c r="L2718" i="8"/>
  <c r="L2719" i="8"/>
  <c r="L2720" i="8"/>
  <c r="L2721" i="8"/>
  <c r="L2722" i="8"/>
  <c r="L2723" i="8"/>
  <c r="L2724" i="8"/>
  <c r="L2725" i="8"/>
  <c r="L2726" i="8"/>
  <c r="L2727" i="8"/>
  <c r="L2728" i="8"/>
  <c r="L2729" i="8"/>
  <c r="L2730" i="8"/>
  <c r="L2731" i="8"/>
  <c r="L2732" i="8"/>
  <c r="L2733" i="8"/>
  <c r="L2734" i="8"/>
  <c r="L2735" i="8"/>
  <c r="L2736" i="8"/>
  <c r="L2737" i="8"/>
  <c r="L2738" i="8"/>
  <c r="L2739" i="8"/>
  <c r="L2740" i="8"/>
  <c r="L2741" i="8"/>
  <c r="L2742" i="8"/>
  <c r="L2743" i="8"/>
  <c r="L2744" i="8"/>
  <c r="L2745" i="8"/>
  <c r="L2746" i="8"/>
  <c r="L2747" i="8"/>
  <c r="L2748" i="8"/>
  <c r="L2749" i="8"/>
  <c r="L2750" i="8"/>
  <c r="L2751" i="8"/>
  <c r="L2752" i="8"/>
  <c r="L2753" i="8"/>
  <c r="L2754" i="8"/>
  <c r="L2755" i="8"/>
  <c r="L2756" i="8"/>
  <c r="L2757" i="8"/>
  <c r="L2758" i="8"/>
  <c r="L2759" i="8"/>
  <c r="L2760" i="8"/>
  <c r="L2761" i="8"/>
  <c r="L2762" i="8"/>
  <c r="L2763" i="8"/>
  <c r="L2764" i="8"/>
  <c r="L2765" i="8"/>
  <c r="L2766" i="8"/>
  <c r="L2767" i="8"/>
  <c r="L2768" i="8"/>
  <c r="L2769" i="8"/>
  <c r="L2770" i="8"/>
  <c r="L2771" i="8"/>
  <c r="L2772" i="8"/>
  <c r="L2773" i="8"/>
  <c r="L2774" i="8"/>
  <c r="L2775" i="8"/>
  <c r="L2776" i="8"/>
  <c r="L2777" i="8"/>
  <c r="L2778" i="8"/>
  <c r="L2779" i="8"/>
  <c r="L2780" i="8"/>
  <c r="L2781" i="8"/>
  <c r="L2782" i="8"/>
  <c r="L2783" i="8"/>
  <c r="L2784" i="8"/>
  <c r="L2785" i="8"/>
  <c r="L2786" i="8"/>
  <c r="L2787" i="8"/>
  <c r="L2788" i="8"/>
  <c r="L2789" i="8"/>
  <c r="L2790" i="8"/>
  <c r="L2791" i="8"/>
  <c r="L2792" i="8"/>
  <c r="L2793" i="8"/>
  <c r="L2794" i="8"/>
  <c r="L2795" i="8"/>
  <c r="L2796" i="8"/>
  <c r="L2797" i="8"/>
  <c r="L2798" i="8"/>
  <c r="L2799" i="8"/>
  <c r="L2800" i="8"/>
  <c r="L2801" i="8"/>
  <c r="L2802" i="8"/>
  <c r="L2803" i="8"/>
  <c r="L2804" i="8"/>
  <c r="L2805" i="8"/>
  <c r="L2806" i="8"/>
  <c r="L2807" i="8"/>
  <c r="L2808" i="8"/>
  <c r="L2809" i="8"/>
  <c r="L2810" i="8"/>
  <c r="L2811" i="8"/>
  <c r="L2812" i="8"/>
  <c r="L2813" i="8"/>
  <c r="L2814" i="8"/>
  <c r="L2815" i="8"/>
  <c r="L2816" i="8"/>
  <c r="L2817" i="8"/>
  <c r="L2818" i="8"/>
  <c r="L2819" i="8"/>
  <c r="L2820" i="8"/>
  <c r="L2821" i="8"/>
  <c r="L2822" i="8"/>
  <c r="L2823" i="8"/>
  <c r="L2824" i="8"/>
  <c r="L2825" i="8"/>
  <c r="L2826" i="8"/>
  <c r="L2827" i="8"/>
  <c r="L2828" i="8"/>
  <c r="L2829" i="8"/>
  <c r="L2830" i="8"/>
  <c r="L2831" i="8"/>
  <c r="L2832" i="8"/>
  <c r="L2833" i="8"/>
  <c r="L2834" i="8"/>
  <c r="L2835" i="8"/>
  <c r="L2836" i="8"/>
  <c r="L2837" i="8"/>
  <c r="L2838" i="8"/>
  <c r="L2839" i="8"/>
  <c r="L2840" i="8"/>
  <c r="L2841" i="8"/>
  <c r="L2842" i="8"/>
  <c r="L2843" i="8"/>
  <c r="L2844" i="8"/>
  <c r="L2845" i="8"/>
  <c r="L2846" i="8"/>
  <c r="L2847" i="8"/>
  <c r="L2848" i="8"/>
  <c r="L2849" i="8"/>
  <c r="L2850" i="8"/>
  <c r="L2851" i="8"/>
  <c r="L2852" i="8"/>
  <c r="L2853" i="8"/>
  <c r="L2854" i="8"/>
  <c r="L2855" i="8"/>
  <c r="L2856" i="8"/>
  <c r="L2857" i="8"/>
  <c r="L2858" i="8"/>
  <c r="L2859" i="8"/>
  <c r="L2860" i="8"/>
  <c r="L2861" i="8"/>
  <c r="L2862" i="8"/>
  <c r="L2863" i="8"/>
  <c r="L2864" i="8"/>
  <c r="L2865" i="8"/>
  <c r="L2866" i="8"/>
  <c r="L2867" i="8"/>
  <c r="L2868" i="8"/>
  <c r="L2869" i="8"/>
  <c r="L2870" i="8"/>
  <c r="L2871" i="8"/>
  <c r="L2872" i="8"/>
  <c r="L2873" i="8"/>
  <c r="L2874" i="8"/>
  <c r="L2875" i="8"/>
  <c r="L2876" i="8"/>
  <c r="L2877" i="8"/>
  <c r="L2878" i="8"/>
  <c r="L2879" i="8"/>
  <c r="L2880" i="8"/>
  <c r="L2881" i="8"/>
  <c r="L2882" i="8"/>
  <c r="L2883" i="8"/>
  <c r="L2884" i="8"/>
  <c r="L2885" i="8"/>
  <c r="L2886" i="8"/>
  <c r="L2887" i="8"/>
  <c r="L2888" i="8"/>
  <c r="L2889" i="8"/>
  <c r="L2890" i="8"/>
  <c r="L2891" i="8"/>
  <c r="L2892" i="8"/>
  <c r="L2893" i="8"/>
  <c r="L2894" i="8"/>
  <c r="L2895" i="8"/>
  <c r="L2896" i="8"/>
  <c r="L2897" i="8"/>
  <c r="L2898" i="8"/>
  <c r="L2899" i="8"/>
  <c r="L2900" i="8"/>
  <c r="L2901" i="8"/>
  <c r="L2902" i="8"/>
  <c r="L2903" i="8"/>
  <c r="L2904" i="8"/>
  <c r="L2905" i="8"/>
  <c r="L2906" i="8"/>
  <c r="L2907" i="8"/>
  <c r="L2908" i="8"/>
  <c r="L2909" i="8"/>
  <c r="L2910" i="8"/>
  <c r="L2911" i="8"/>
  <c r="L2912" i="8"/>
  <c r="L2913" i="8"/>
  <c r="L2914" i="8"/>
  <c r="L2915" i="8"/>
  <c r="L2916" i="8"/>
  <c r="L2917" i="8"/>
  <c r="L2918" i="8"/>
  <c r="L2919" i="8"/>
  <c r="L2920" i="8"/>
  <c r="L2921" i="8"/>
  <c r="L2922" i="8"/>
  <c r="L2923" i="8"/>
  <c r="L2924" i="8"/>
  <c r="L2925" i="8"/>
  <c r="L2926" i="8"/>
  <c r="L2927" i="8"/>
  <c r="L2928" i="8"/>
  <c r="L2929" i="8"/>
  <c r="L2930" i="8"/>
  <c r="L2931" i="8"/>
  <c r="L2932" i="8"/>
  <c r="L2933" i="8"/>
  <c r="L2934" i="8"/>
  <c r="L2935" i="8"/>
  <c r="L2936" i="8"/>
  <c r="L2937" i="8"/>
  <c r="L2938" i="8"/>
  <c r="L2939" i="8"/>
  <c r="L2940" i="8"/>
  <c r="L2941" i="8"/>
  <c r="L2942" i="8"/>
  <c r="L2943" i="8"/>
  <c r="L2944" i="8"/>
  <c r="L2945" i="8"/>
  <c r="L2946" i="8"/>
  <c r="L2947" i="8"/>
  <c r="L2948" i="8"/>
  <c r="L2949" i="8"/>
  <c r="L2950" i="8"/>
  <c r="L2951" i="8"/>
  <c r="L2952" i="8"/>
  <c r="L2953" i="8"/>
  <c r="L2954" i="8"/>
  <c r="L2955" i="8"/>
  <c r="L2956" i="8"/>
  <c r="L2957" i="8"/>
  <c r="L2958" i="8"/>
  <c r="L2959" i="8"/>
  <c r="L2960" i="8"/>
  <c r="L2961" i="8"/>
  <c r="L2962" i="8"/>
  <c r="L2963" i="8"/>
  <c r="L2964" i="8"/>
  <c r="L2965" i="8"/>
  <c r="L2966" i="8"/>
  <c r="L2967" i="8"/>
  <c r="L2968" i="8"/>
  <c r="L2969" i="8"/>
  <c r="L2970" i="8"/>
  <c r="L2971" i="8"/>
  <c r="L2972" i="8"/>
  <c r="L2973" i="8"/>
  <c r="L2974" i="8"/>
  <c r="L2975" i="8"/>
  <c r="L2976" i="8"/>
  <c r="L2977" i="8"/>
  <c r="L2978" i="8"/>
  <c r="L2979" i="8"/>
  <c r="L2980" i="8"/>
  <c r="L2981" i="8"/>
  <c r="L2982" i="8"/>
  <c r="L2983" i="8"/>
  <c r="L2984" i="8"/>
  <c r="L2985" i="8"/>
  <c r="L2986" i="8"/>
  <c r="L2987" i="8"/>
  <c r="L2988" i="8"/>
  <c r="L2989" i="8"/>
  <c r="L2990" i="8"/>
  <c r="L2991" i="8"/>
  <c r="L2992" i="8"/>
  <c r="L2993" i="8"/>
  <c r="L2994" i="8"/>
  <c r="L2995" i="8"/>
  <c r="L2996" i="8"/>
  <c r="L2997" i="8"/>
  <c r="L2998" i="8"/>
  <c r="L2999" i="8"/>
  <c r="L3000" i="8"/>
  <c r="L3001" i="8"/>
  <c r="L3002" i="8"/>
  <c r="L3003" i="8"/>
  <c r="L3004" i="8"/>
  <c r="L3005" i="8"/>
  <c r="L3006" i="8"/>
  <c r="L3007" i="8"/>
  <c r="L3008" i="8"/>
  <c r="L3009" i="8"/>
  <c r="L3010" i="8"/>
  <c r="L3011" i="8"/>
  <c r="L3012" i="8"/>
  <c r="L3013" i="8"/>
  <c r="L3014" i="8"/>
  <c r="L3015" i="8"/>
  <c r="L3016" i="8"/>
  <c r="L3017" i="8"/>
  <c r="L3018" i="8"/>
  <c r="L3019" i="8"/>
  <c r="L3020" i="8"/>
  <c r="L3021" i="8"/>
  <c r="L3022" i="8"/>
  <c r="L3023" i="8"/>
  <c r="L3024" i="8"/>
  <c r="L3025" i="8"/>
  <c r="L3026" i="8"/>
  <c r="L3027" i="8"/>
  <c r="L3028" i="8"/>
  <c r="L3029" i="8"/>
  <c r="L3030" i="8"/>
  <c r="L3031" i="8"/>
  <c r="L3032" i="8"/>
  <c r="L3033" i="8"/>
  <c r="L3034" i="8"/>
  <c r="L3035" i="8"/>
  <c r="L3036" i="8"/>
  <c r="L3037" i="8"/>
  <c r="L3038" i="8"/>
  <c r="L3039" i="8"/>
  <c r="L3040" i="8"/>
  <c r="L3041" i="8"/>
  <c r="L3042" i="8"/>
  <c r="L3043" i="8"/>
  <c r="L3044" i="8"/>
  <c r="L3045" i="8"/>
  <c r="L3046" i="8"/>
  <c r="L3047" i="8"/>
  <c r="L3048" i="8"/>
  <c r="L3049" i="8"/>
  <c r="L3050" i="8"/>
  <c r="L3051" i="8"/>
  <c r="L3052" i="8"/>
  <c r="L3053" i="8"/>
  <c r="L3054" i="8"/>
  <c r="L3055" i="8"/>
  <c r="L3056" i="8"/>
  <c r="L3057" i="8"/>
  <c r="L3058" i="8"/>
  <c r="L3059" i="8"/>
  <c r="L3060" i="8"/>
  <c r="L3061" i="8"/>
  <c r="L3062" i="8"/>
  <c r="L3063" i="8"/>
  <c r="L3064" i="8"/>
  <c r="L3065" i="8"/>
  <c r="L3066" i="8"/>
  <c r="L3067" i="8"/>
  <c r="L3068" i="8"/>
  <c r="L3069" i="8"/>
  <c r="L3070" i="8"/>
  <c r="L3071" i="8"/>
  <c r="L3072" i="8"/>
  <c r="L3073" i="8"/>
  <c r="L3074" i="8"/>
  <c r="L3075" i="8"/>
  <c r="L3076" i="8"/>
  <c r="L3077" i="8"/>
  <c r="L3078" i="8"/>
  <c r="L3079" i="8"/>
  <c r="L3080" i="8"/>
  <c r="L3081" i="8"/>
  <c r="L3082" i="8"/>
  <c r="L3083" i="8"/>
  <c r="L3084" i="8"/>
  <c r="L3085" i="8"/>
  <c r="L3086" i="8"/>
  <c r="L3087" i="8"/>
  <c r="L3088" i="8"/>
  <c r="L3089" i="8"/>
  <c r="L3090" i="8"/>
  <c r="L3091" i="8"/>
  <c r="L3092" i="8"/>
  <c r="L3093" i="8"/>
  <c r="L3094" i="8"/>
  <c r="L3095" i="8"/>
  <c r="L3096" i="8"/>
  <c r="L3097" i="8"/>
  <c r="L3098" i="8"/>
  <c r="L3099" i="8"/>
  <c r="L3100" i="8"/>
  <c r="L3101" i="8"/>
  <c r="L3102" i="8"/>
  <c r="L3103" i="8"/>
  <c r="L3104" i="8"/>
  <c r="L3105" i="8"/>
  <c r="L3106" i="8"/>
  <c r="L3107" i="8"/>
  <c r="L3108" i="8"/>
  <c r="L3109" i="8"/>
  <c r="L3110" i="8"/>
  <c r="L3111" i="8"/>
  <c r="L3112" i="8"/>
  <c r="L3113" i="8"/>
  <c r="L3114" i="8"/>
  <c r="L3115" i="8"/>
  <c r="L3116" i="8"/>
  <c r="L3117" i="8"/>
  <c r="L3118" i="8"/>
  <c r="L3119" i="8"/>
  <c r="L3120" i="8"/>
  <c r="L3121" i="8"/>
  <c r="L3122" i="8"/>
  <c r="L3123" i="8"/>
  <c r="L3124" i="8"/>
  <c r="L3125" i="8"/>
  <c r="L3126" i="8"/>
  <c r="L3127" i="8"/>
  <c r="L3128" i="8"/>
  <c r="L3129" i="8"/>
  <c r="L3130" i="8"/>
  <c r="L3131" i="8"/>
  <c r="L3132" i="8"/>
  <c r="L3133" i="8"/>
  <c r="L3134" i="8"/>
  <c r="L3135" i="8"/>
  <c r="L3136" i="8"/>
  <c r="L3137" i="8"/>
  <c r="L3138" i="8"/>
  <c r="L3139" i="8"/>
  <c r="L3140" i="8"/>
  <c r="L3141" i="8"/>
  <c r="L3142" i="8"/>
  <c r="L3143" i="8"/>
  <c r="L3144" i="8"/>
  <c r="L3145" i="8"/>
  <c r="L3146" i="8"/>
  <c r="L3147" i="8"/>
  <c r="L3148" i="8"/>
  <c r="L3149" i="8"/>
  <c r="L3150" i="8"/>
  <c r="L3151" i="8"/>
  <c r="L3152" i="8"/>
  <c r="L3153" i="8"/>
  <c r="L3154" i="8"/>
  <c r="L3155" i="8"/>
  <c r="L3156" i="8"/>
  <c r="L3157" i="8"/>
  <c r="L3158" i="8"/>
  <c r="L3159" i="8"/>
  <c r="L3160" i="8"/>
  <c r="L3161" i="8"/>
  <c r="L3162" i="8"/>
  <c r="L3163" i="8"/>
  <c r="L3164" i="8"/>
  <c r="L3165" i="8"/>
  <c r="L3166" i="8"/>
  <c r="L3167" i="8"/>
  <c r="L3168" i="8"/>
  <c r="L3169" i="8"/>
  <c r="L3170" i="8"/>
  <c r="L3171" i="8"/>
  <c r="L3172" i="8"/>
  <c r="L3173" i="8"/>
  <c r="L3174" i="8"/>
  <c r="L3175" i="8"/>
  <c r="L3176" i="8"/>
  <c r="L3177" i="8"/>
  <c r="L3178" i="8"/>
  <c r="L3179" i="8"/>
  <c r="L3180" i="8"/>
  <c r="L3181" i="8"/>
  <c r="L3182" i="8"/>
  <c r="L3183" i="8"/>
  <c r="L3184" i="8"/>
  <c r="L3185" i="8"/>
  <c r="L3186" i="8"/>
  <c r="L3187" i="8"/>
  <c r="L3188" i="8"/>
  <c r="L3189" i="8"/>
  <c r="L3190" i="8"/>
  <c r="L3191" i="8"/>
  <c r="L3192" i="8"/>
  <c r="L3193" i="8"/>
  <c r="L3194" i="8"/>
  <c r="L3195" i="8"/>
  <c r="L3196" i="8"/>
  <c r="L3197" i="8"/>
  <c r="L3198" i="8"/>
  <c r="L3199" i="8"/>
  <c r="L3200" i="8"/>
  <c r="L3201" i="8"/>
  <c r="L3202" i="8"/>
  <c r="L3203" i="8"/>
  <c r="L3204" i="8"/>
  <c r="L3205" i="8"/>
  <c r="L3206" i="8"/>
  <c r="L3207" i="8"/>
  <c r="L3208" i="8"/>
  <c r="L3209" i="8"/>
  <c r="L3210" i="8"/>
  <c r="L3211" i="8"/>
  <c r="L3212" i="8"/>
  <c r="L3213" i="8"/>
  <c r="L3214" i="8"/>
  <c r="L3215" i="8"/>
  <c r="L3216" i="8"/>
  <c r="L3217" i="8"/>
  <c r="L3218" i="8"/>
  <c r="L3219" i="8"/>
  <c r="L3220" i="8"/>
  <c r="L3221" i="8"/>
  <c r="L3222" i="8"/>
  <c r="L3223" i="8"/>
  <c r="L3224" i="8"/>
  <c r="L3225" i="8"/>
  <c r="L3226" i="8"/>
  <c r="L3227" i="8"/>
  <c r="L3228" i="8"/>
  <c r="L3229" i="8"/>
  <c r="L3230" i="8"/>
  <c r="L3231" i="8"/>
  <c r="L3232" i="8"/>
  <c r="L3233" i="8"/>
  <c r="L3234" i="8"/>
  <c r="L3235" i="8"/>
  <c r="L3236" i="8"/>
  <c r="L3237" i="8"/>
  <c r="L3238" i="8"/>
  <c r="L3239" i="8"/>
  <c r="L3240" i="8"/>
  <c r="L3241" i="8"/>
  <c r="L3242" i="8"/>
  <c r="L3243" i="8"/>
  <c r="L3244" i="8"/>
  <c r="L3245" i="8"/>
  <c r="L3246" i="8"/>
  <c r="L3247" i="8"/>
  <c r="L3248" i="8"/>
  <c r="L3249" i="8"/>
  <c r="L3250" i="8"/>
  <c r="L3251" i="8"/>
  <c r="L3252" i="8"/>
  <c r="L3253" i="8"/>
  <c r="L3254" i="8"/>
  <c r="L3255" i="8"/>
  <c r="L3256" i="8"/>
  <c r="L3257" i="8"/>
  <c r="L3258" i="8"/>
  <c r="L3259" i="8"/>
  <c r="L3260" i="8"/>
  <c r="L3261" i="8"/>
  <c r="L3262" i="8"/>
  <c r="L3263" i="8"/>
  <c r="L3264" i="8"/>
  <c r="L3265" i="8"/>
  <c r="L3266" i="8"/>
  <c r="L3267" i="8"/>
  <c r="L3268" i="8"/>
  <c r="L3269" i="8"/>
  <c r="L3270" i="8"/>
  <c r="L3271" i="8"/>
  <c r="L3272" i="8"/>
  <c r="L3273" i="8"/>
  <c r="L3274" i="8"/>
  <c r="L3275" i="8"/>
  <c r="L3276" i="8"/>
  <c r="L3277" i="8"/>
  <c r="L3278" i="8"/>
  <c r="L3279" i="8"/>
  <c r="L3280" i="8"/>
  <c r="L3281" i="8"/>
  <c r="L3282" i="8"/>
  <c r="L3283" i="8"/>
  <c r="L3284" i="8"/>
  <c r="L3285" i="8"/>
  <c r="L3286" i="8"/>
  <c r="L3287" i="8"/>
  <c r="L3288" i="8"/>
  <c r="L3289" i="8"/>
  <c r="L3290" i="8"/>
  <c r="L3291" i="8"/>
  <c r="L3292" i="8"/>
  <c r="L3293" i="8"/>
  <c r="L3294" i="8"/>
  <c r="L3295" i="8"/>
  <c r="L3296" i="8"/>
  <c r="L3297" i="8"/>
  <c r="L3298" i="8"/>
  <c r="L3299" i="8"/>
  <c r="L3300" i="8"/>
  <c r="L3301" i="8"/>
  <c r="L3302" i="8"/>
  <c r="L3303" i="8"/>
  <c r="L3304" i="8"/>
  <c r="L3305" i="8"/>
  <c r="L3306" i="8"/>
  <c r="L3307" i="8"/>
  <c r="L3308" i="8"/>
  <c r="L3309" i="8"/>
  <c r="L3310" i="8"/>
  <c r="L3311" i="8"/>
  <c r="L3312" i="8"/>
  <c r="L3313" i="8"/>
  <c r="L3314" i="8"/>
  <c r="L3315" i="8"/>
  <c r="L3316" i="8"/>
  <c r="L3317" i="8"/>
  <c r="L3318" i="8"/>
  <c r="L3319" i="8"/>
  <c r="L3320" i="8"/>
  <c r="L3321" i="8"/>
  <c r="L3322" i="8"/>
  <c r="L3323" i="8"/>
  <c r="L3324" i="8"/>
  <c r="L3325" i="8"/>
  <c r="L3326" i="8"/>
  <c r="L3327" i="8"/>
  <c r="L3328" i="8"/>
  <c r="L3329" i="8"/>
  <c r="L3330" i="8"/>
  <c r="L3331" i="8"/>
  <c r="L3332" i="8"/>
  <c r="L3333" i="8"/>
  <c r="L3334" i="8"/>
  <c r="L3335" i="8"/>
  <c r="L3336" i="8"/>
  <c r="L3337" i="8"/>
  <c r="L3338" i="8"/>
  <c r="L3339" i="8"/>
  <c r="L3340" i="8"/>
  <c r="L3341" i="8"/>
  <c r="L3342" i="8"/>
  <c r="L3343" i="8"/>
  <c r="L3344" i="8"/>
  <c r="L3345" i="8"/>
  <c r="L3346" i="8"/>
  <c r="L3347" i="8"/>
  <c r="L3348" i="8"/>
  <c r="L3349" i="8"/>
  <c r="L3350" i="8"/>
  <c r="L3351" i="8"/>
  <c r="L3352" i="8"/>
  <c r="L3353" i="8"/>
  <c r="L3354" i="8"/>
  <c r="L3355" i="8"/>
  <c r="L3356" i="8"/>
  <c r="L3357" i="8"/>
  <c r="L3358" i="8"/>
  <c r="L3359" i="8"/>
  <c r="L3360" i="8"/>
  <c r="L3361" i="8"/>
  <c r="L3362" i="8"/>
  <c r="L3363" i="8"/>
  <c r="L3364" i="8"/>
  <c r="L3365" i="8"/>
  <c r="L3366" i="8"/>
  <c r="L3367" i="8"/>
  <c r="L3368" i="8"/>
  <c r="L3369" i="8"/>
  <c r="L3370" i="8"/>
  <c r="L3371" i="8"/>
  <c r="L3372" i="8"/>
  <c r="L3373" i="8"/>
  <c r="L3374" i="8"/>
  <c r="L3375" i="8"/>
  <c r="L3376" i="8"/>
  <c r="L3377" i="8"/>
  <c r="L3378" i="8"/>
  <c r="L3379" i="8"/>
  <c r="L3380" i="8"/>
  <c r="L3381" i="8"/>
  <c r="L3382" i="8"/>
  <c r="L3383" i="8"/>
  <c r="L3384" i="8"/>
  <c r="L3385" i="8"/>
  <c r="L3386" i="8"/>
  <c r="L3387" i="8"/>
  <c r="L3388" i="8"/>
  <c r="L3389" i="8"/>
  <c r="L3390" i="8"/>
  <c r="L3391" i="8"/>
  <c r="L3392" i="8"/>
  <c r="L3393" i="8"/>
  <c r="L3394" i="8"/>
  <c r="L3395" i="8"/>
  <c r="L3396" i="8"/>
  <c r="L3397" i="8"/>
  <c r="L3398" i="8"/>
  <c r="L3399" i="8"/>
  <c r="L3400" i="8"/>
  <c r="L3401" i="8"/>
  <c r="L3402" i="8"/>
  <c r="L3403" i="8"/>
  <c r="L3404" i="8"/>
  <c r="L3405" i="8"/>
  <c r="L3406" i="8"/>
  <c r="L3407" i="8"/>
  <c r="L3408" i="8"/>
  <c r="L3409" i="8"/>
  <c r="L3410" i="8"/>
  <c r="L3411" i="8"/>
  <c r="L3412" i="8"/>
  <c r="L3413" i="8"/>
  <c r="L3414" i="8"/>
  <c r="L3415" i="8"/>
  <c r="L3416" i="8"/>
  <c r="L3417" i="8"/>
  <c r="L3418" i="8"/>
  <c r="L3419" i="8"/>
  <c r="L3420" i="8"/>
  <c r="L3421" i="8"/>
  <c r="L3422" i="8"/>
  <c r="L3423" i="8"/>
  <c r="L3424" i="8"/>
  <c r="L3425" i="8"/>
  <c r="L3426" i="8"/>
  <c r="L3427" i="8"/>
  <c r="L3428" i="8"/>
  <c r="L3429" i="8"/>
  <c r="L3430" i="8"/>
  <c r="L3431" i="8"/>
  <c r="L3432" i="8"/>
  <c r="L3433" i="8"/>
  <c r="L3434" i="8"/>
  <c r="L3435" i="8"/>
  <c r="L3436" i="8"/>
  <c r="L3437" i="8"/>
  <c r="L3438" i="8"/>
  <c r="L3439" i="8"/>
  <c r="L3440" i="8"/>
  <c r="L3441" i="8"/>
  <c r="L3442" i="8"/>
  <c r="L3443" i="8"/>
  <c r="L3444" i="8"/>
  <c r="L3445" i="8"/>
  <c r="L3446" i="8"/>
  <c r="L3447" i="8"/>
  <c r="L3448" i="8"/>
  <c r="L3449" i="8"/>
  <c r="L3450" i="8"/>
  <c r="L3451" i="8"/>
  <c r="L3452" i="8"/>
  <c r="L3453" i="8"/>
  <c r="L3454" i="8"/>
  <c r="L3455" i="8"/>
  <c r="L3456" i="8"/>
  <c r="L3457" i="8"/>
  <c r="L3458" i="8"/>
  <c r="L3459" i="8"/>
  <c r="L3460" i="8"/>
  <c r="L3461" i="8"/>
  <c r="L3462" i="8"/>
  <c r="L3463" i="8"/>
  <c r="L3464" i="8"/>
  <c r="L3465" i="8"/>
  <c r="L3466" i="8"/>
  <c r="L3467" i="8"/>
  <c r="L3468" i="8"/>
  <c r="L3469" i="8"/>
  <c r="L3470" i="8"/>
  <c r="L3471" i="8"/>
  <c r="L3472" i="8"/>
  <c r="L3473" i="8"/>
  <c r="L3474" i="8"/>
  <c r="L3475" i="8"/>
  <c r="L3476" i="8"/>
  <c r="L3477" i="8"/>
  <c r="L3478" i="8"/>
  <c r="L3479" i="8"/>
  <c r="L3480" i="8"/>
  <c r="L3481" i="8"/>
  <c r="L3482" i="8"/>
  <c r="L3483" i="8"/>
  <c r="L3484" i="8"/>
  <c r="L3485" i="8"/>
  <c r="L3486" i="8"/>
  <c r="L3487" i="8"/>
  <c r="L3488" i="8"/>
  <c r="L3489" i="8"/>
  <c r="L3490" i="8"/>
  <c r="L3491" i="8"/>
  <c r="L3492" i="8"/>
  <c r="L3493" i="8"/>
  <c r="L3494" i="8"/>
  <c r="L3495" i="8"/>
  <c r="L3496" i="8"/>
  <c r="L3497" i="8"/>
  <c r="L3498" i="8"/>
  <c r="L3499" i="8"/>
  <c r="L3500" i="8"/>
  <c r="L3501" i="8"/>
  <c r="L3502" i="8"/>
  <c r="L3503" i="8"/>
  <c r="L3504" i="8"/>
  <c r="L3505" i="8"/>
  <c r="L3506" i="8"/>
  <c r="L3507" i="8"/>
  <c r="L3508" i="8"/>
  <c r="L3509" i="8"/>
  <c r="L3510" i="8"/>
  <c r="L3511" i="8"/>
  <c r="L3512" i="8"/>
  <c r="L3513" i="8"/>
  <c r="L3514" i="8"/>
  <c r="L3515" i="8"/>
  <c r="L3516" i="8"/>
  <c r="L3517" i="8"/>
  <c r="L3518" i="8"/>
  <c r="L3519" i="8"/>
  <c r="L3520" i="8"/>
  <c r="L3521" i="8"/>
  <c r="L3522" i="8"/>
  <c r="L3523" i="8"/>
  <c r="L3524" i="8"/>
  <c r="L3525" i="8"/>
  <c r="L3526" i="8"/>
  <c r="L3527" i="8"/>
  <c r="L3528" i="8"/>
  <c r="L3529" i="8"/>
  <c r="L3530" i="8"/>
  <c r="L3531" i="8"/>
  <c r="L3532" i="8"/>
  <c r="L3533" i="8"/>
  <c r="L3534" i="8"/>
  <c r="L3535" i="8"/>
  <c r="L3536" i="8"/>
  <c r="L3537" i="8"/>
  <c r="L3538" i="8"/>
  <c r="L3539" i="8"/>
  <c r="L3540" i="8"/>
  <c r="L3541" i="8"/>
  <c r="L3542" i="8"/>
  <c r="L3543" i="8"/>
  <c r="L3544" i="8"/>
  <c r="L3545" i="8"/>
  <c r="L3546" i="8"/>
  <c r="L3547" i="8"/>
  <c r="L3548" i="8"/>
  <c r="L3549" i="8"/>
  <c r="L3550" i="8"/>
  <c r="L3551" i="8"/>
  <c r="L3552" i="8"/>
  <c r="L3553" i="8"/>
  <c r="L3554" i="8"/>
  <c r="L3555" i="8"/>
  <c r="L3556" i="8"/>
  <c r="L3557" i="8"/>
  <c r="L3558" i="8"/>
  <c r="L3559" i="8"/>
  <c r="L3560" i="8"/>
  <c r="L3561" i="8"/>
  <c r="L3562" i="8"/>
  <c r="L3563" i="8"/>
  <c r="L3564" i="8"/>
  <c r="L3565" i="8"/>
  <c r="L3566" i="8"/>
  <c r="L3567" i="8"/>
  <c r="L3568" i="8"/>
  <c r="L3569" i="8"/>
  <c r="L3570" i="8"/>
  <c r="L3571" i="8"/>
  <c r="L3572" i="8"/>
  <c r="L3573" i="8"/>
  <c r="L3574" i="8"/>
  <c r="L3575" i="8"/>
  <c r="L3576" i="8"/>
  <c r="L3577" i="8"/>
  <c r="L3578" i="8"/>
  <c r="L3579" i="8"/>
  <c r="L3580" i="8"/>
  <c r="L3581" i="8"/>
  <c r="L3582" i="8"/>
  <c r="L3583" i="8"/>
  <c r="L3584" i="8"/>
  <c r="L3585" i="8"/>
  <c r="L3586" i="8"/>
  <c r="L3587" i="8"/>
  <c r="L3588" i="8"/>
  <c r="L3589" i="8"/>
  <c r="L3590" i="8"/>
  <c r="L3591" i="8"/>
  <c r="L3592" i="8"/>
  <c r="L3593" i="8"/>
  <c r="L3594" i="8"/>
  <c r="L3595" i="8"/>
  <c r="L3596" i="8"/>
  <c r="L3597" i="8"/>
  <c r="L3598" i="8"/>
  <c r="L3599" i="8"/>
  <c r="L3600" i="8"/>
  <c r="L3601" i="8"/>
  <c r="L3602" i="8"/>
  <c r="L3603" i="8"/>
  <c r="L3604" i="8"/>
  <c r="L3605" i="8"/>
  <c r="L3606" i="8"/>
  <c r="L3607" i="8"/>
  <c r="L3608" i="8"/>
  <c r="L3609" i="8"/>
  <c r="L3610" i="8"/>
  <c r="L3611" i="8"/>
  <c r="L3612" i="8"/>
  <c r="L3613" i="8"/>
  <c r="L3614" i="8"/>
  <c r="L3615" i="8"/>
  <c r="L3616" i="8"/>
  <c r="L3617" i="8"/>
  <c r="L3618" i="8"/>
  <c r="L3619" i="8"/>
  <c r="L3620" i="8"/>
  <c r="L3621" i="8"/>
  <c r="L3622" i="8"/>
  <c r="L3623" i="8"/>
  <c r="L3624" i="8"/>
  <c r="L3625" i="8"/>
  <c r="L3626" i="8"/>
  <c r="L3627" i="8"/>
  <c r="L3628" i="8"/>
  <c r="L3629" i="8"/>
  <c r="L3630" i="8"/>
  <c r="L3631" i="8"/>
  <c r="L3632" i="8"/>
  <c r="L3633" i="8"/>
  <c r="L3634" i="8"/>
  <c r="L3635" i="8"/>
  <c r="L3636" i="8"/>
  <c r="L3637" i="8"/>
  <c r="L3638" i="8"/>
  <c r="L3639" i="8"/>
  <c r="L3640" i="8"/>
  <c r="L3641" i="8"/>
  <c r="L3642" i="8"/>
  <c r="L3643" i="8"/>
  <c r="L3644" i="8"/>
  <c r="L3645" i="8"/>
  <c r="L3646" i="8"/>
  <c r="L3647" i="8"/>
  <c r="L3648" i="8"/>
  <c r="L3649" i="8"/>
  <c r="L3650" i="8"/>
  <c r="L3651" i="8"/>
  <c r="L3652" i="8"/>
  <c r="L3653" i="8"/>
  <c r="L3654" i="8"/>
  <c r="L3655" i="8"/>
  <c r="L3656" i="8"/>
  <c r="L3657" i="8"/>
  <c r="L3658" i="8"/>
  <c r="L3659" i="8"/>
  <c r="L3660" i="8"/>
  <c r="L3661" i="8"/>
  <c r="L3662" i="8"/>
  <c r="L3663" i="8"/>
  <c r="L3664" i="8"/>
  <c r="L3665" i="8"/>
  <c r="L3666" i="8"/>
  <c r="L3667" i="8"/>
  <c r="L3668" i="8"/>
  <c r="L3669" i="8"/>
  <c r="L3670" i="8"/>
  <c r="L3671" i="8"/>
  <c r="L3672" i="8"/>
  <c r="L3673" i="8"/>
  <c r="L3674" i="8"/>
  <c r="L3675" i="8"/>
  <c r="L3676" i="8"/>
  <c r="L3677" i="8"/>
  <c r="L3678" i="8"/>
  <c r="L3679" i="8"/>
  <c r="L3680" i="8"/>
  <c r="L3681" i="8"/>
  <c r="L3682" i="8"/>
  <c r="L3683" i="8"/>
  <c r="L3684" i="8"/>
  <c r="L3685" i="8"/>
  <c r="L3686" i="8"/>
  <c r="L3687" i="8"/>
  <c r="L3688" i="8"/>
  <c r="L3689" i="8"/>
  <c r="L3690" i="8"/>
  <c r="L3691" i="8"/>
  <c r="L3692" i="8"/>
  <c r="L3693" i="8"/>
  <c r="L3694" i="8"/>
  <c r="L3695" i="8"/>
  <c r="L3696" i="8"/>
  <c r="L3697" i="8"/>
  <c r="L3698" i="8"/>
  <c r="L3699" i="8"/>
  <c r="L3700" i="8"/>
  <c r="L3701" i="8"/>
  <c r="L3702" i="8"/>
  <c r="L3703" i="8"/>
  <c r="L3704" i="8"/>
  <c r="L3705" i="8"/>
  <c r="L3706" i="8"/>
  <c r="L3707" i="8"/>
  <c r="L3708" i="8"/>
  <c r="L3709" i="8"/>
  <c r="L3710" i="8"/>
  <c r="L3711" i="8"/>
  <c r="L3712" i="8"/>
  <c r="L3713" i="8"/>
  <c r="L3714" i="8"/>
  <c r="L3715" i="8"/>
  <c r="L3716" i="8"/>
  <c r="L3717" i="8"/>
  <c r="L3718" i="8"/>
  <c r="L3719" i="8"/>
  <c r="L3720" i="8"/>
  <c r="L3721" i="8"/>
  <c r="L3722" i="8"/>
  <c r="L3723" i="8"/>
  <c r="L3724" i="8"/>
  <c r="L3725" i="8"/>
  <c r="L3726" i="8"/>
  <c r="L3727" i="8"/>
  <c r="L3728" i="8"/>
  <c r="L3729" i="8"/>
  <c r="L3730" i="8"/>
  <c r="L3731" i="8"/>
  <c r="L3732" i="8"/>
  <c r="L3733" i="8"/>
  <c r="L3734" i="8"/>
  <c r="L3735" i="8"/>
  <c r="L3736" i="8"/>
  <c r="L3737" i="8"/>
  <c r="L3738" i="8"/>
  <c r="L3739" i="8"/>
  <c r="L3740" i="8"/>
  <c r="L3741" i="8"/>
  <c r="L3742" i="8"/>
  <c r="L3743" i="8"/>
  <c r="L3744" i="8"/>
  <c r="L3745" i="8"/>
  <c r="L3746" i="8"/>
  <c r="L3747" i="8"/>
  <c r="L3748" i="8"/>
  <c r="L3749" i="8"/>
  <c r="L3750" i="8"/>
  <c r="L3751" i="8"/>
  <c r="L3752" i="8"/>
  <c r="L3753" i="8"/>
  <c r="L3754" i="8"/>
  <c r="L3755" i="8"/>
  <c r="L3756" i="8"/>
  <c r="L3757" i="8"/>
  <c r="L3758" i="8"/>
  <c r="L3759" i="8"/>
  <c r="L3760" i="8"/>
  <c r="L3761" i="8"/>
  <c r="L3762" i="8"/>
  <c r="L3763" i="8"/>
  <c r="L3764" i="8"/>
  <c r="L3765" i="8"/>
  <c r="L3766" i="8"/>
  <c r="L3767" i="8"/>
  <c r="L3768" i="8"/>
  <c r="L3769" i="8"/>
  <c r="L3770" i="8"/>
  <c r="L3771" i="8"/>
  <c r="L3772" i="8"/>
  <c r="L3773" i="8"/>
  <c r="L3774" i="8"/>
  <c r="L3775" i="8"/>
  <c r="L3776" i="8"/>
  <c r="L3777" i="8"/>
  <c r="L3778" i="8"/>
  <c r="L3779" i="8"/>
  <c r="L3780" i="8"/>
  <c r="L3781" i="8"/>
  <c r="L3782" i="8"/>
  <c r="L3783" i="8"/>
  <c r="L3784" i="8"/>
  <c r="L3785" i="8"/>
  <c r="L3786" i="8"/>
  <c r="L3787" i="8"/>
  <c r="L3788" i="8"/>
  <c r="L3789" i="8"/>
  <c r="L3790" i="8"/>
  <c r="L3791" i="8"/>
  <c r="L3792" i="8"/>
  <c r="L3793" i="8"/>
  <c r="L3794" i="8"/>
  <c r="L3795" i="8"/>
  <c r="L3796" i="8"/>
  <c r="L3797" i="8"/>
  <c r="L3798" i="8"/>
  <c r="L3799" i="8"/>
  <c r="L3800" i="8"/>
  <c r="L3801" i="8"/>
  <c r="L3802" i="8"/>
  <c r="L3803" i="8"/>
  <c r="L3804" i="8"/>
  <c r="L3805" i="8"/>
  <c r="L3806" i="8"/>
  <c r="L3807" i="8"/>
  <c r="L3808" i="8"/>
  <c r="L3809" i="8"/>
  <c r="L3810" i="8"/>
  <c r="L3811" i="8"/>
  <c r="L3812" i="8"/>
  <c r="L3813" i="8"/>
  <c r="L3814" i="8"/>
  <c r="L3815" i="8"/>
  <c r="L3816" i="8"/>
  <c r="L3817" i="8"/>
  <c r="L3818" i="8"/>
  <c r="L3819" i="8"/>
  <c r="L3820" i="8"/>
  <c r="L3821" i="8"/>
  <c r="L3822" i="8"/>
  <c r="L3823" i="8"/>
  <c r="L3824" i="8"/>
  <c r="L3825" i="8"/>
  <c r="L3826" i="8"/>
  <c r="L3827" i="8"/>
  <c r="L3828" i="8"/>
  <c r="L3829" i="8"/>
  <c r="L3830" i="8"/>
  <c r="L3831" i="8"/>
  <c r="L3832" i="8"/>
  <c r="L3833" i="8"/>
  <c r="L3834" i="8"/>
  <c r="L3835" i="8"/>
  <c r="L3836" i="8"/>
  <c r="L3837" i="8"/>
  <c r="L3838" i="8"/>
  <c r="L3839" i="8"/>
  <c r="L3840" i="8"/>
  <c r="L3841" i="8"/>
  <c r="L3842" i="8"/>
  <c r="L3843" i="8"/>
  <c r="L3844" i="8"/>
  <c r="L3845" i="8"/>
  <c r="L3846" i="8"/>
  <c r="L3847" i="8"/>
  <c r="L3848" i="8"/>
  <c r="L3849" i="8"/>
  <c r="L3850" i="8"/>
  <c r="L3851" i="8"/>
  <c r="L3852" i="8"/>
  <c r="L3853" i="8"/>
  <c r="L3854" i="8"/>
  <c r="L3855" i="8"/>
  <c r="L3856" i="8"/>
  <c r="L3857" i="8"/>
  <c r="L3858" i="8"/>
  <c r="L3859" i="8"/>
  <c r="L3860" i="8"/>
  <c r="L3861" i="8"/>
  <c r="L3862" i="8"/>
  <c r="L3863" i="8"/>
  <c r="L3864" i="8"/>
  <c r="L3865" i="8"/>
  <c r="L3866" i="8"/>
  <c r="L3867" i="8"/>
  <c r="L3868" i="8"/>
  <c r="L3869" i="8"/>
  <c r="L3870" i="8"/>
  <c r="L3871" i="8"/>
  <c r="L3872" i="8"/>
  <c r="L3873" i="8"/>
  <c r="L3874" i="8"/>
  <c r="L3875" i="8"/>
  <c r="L3876" i="8"/>
  <c r="L3877" i="8"/>
  <c r="L3878" i="8"/>
  <c r="L3879" i="8"/>
  <c r="L3880" i="8"/>
  <c r="L3881" i="8"/>
  <c r="L3882" i="8"/>
  <c r="L3883" i="8"/>
  <c r="L3884" i="8"/>
  <c r="L3885" i="8"/>
  <c r="L3886" i="8"/>
  <c r="L3887" i="8"/>
  <c r="L3888" i="8"/>
  <c r="L3889" i="8"/>
  <c r="L3890" i="8"/>
  <c r="L3891" i="8"/>
  <c r="L3892" i="8"/>
  <c r="L3893" i="8"/>
  <c r="L3894" i="8"/>
  <c r="L3895" i="8"/>
  <c r="L3896" i="8"/>
  <c r="L3897" i="8"/>
  <c r="L3898" i="8"/>
  <c r="L3899" i="8"/>
  <c r="L3900" i="8"/>
  <c r="L3901" i="8"/>
  <c r="L3902" i="8"/>
  <c r="L3903" i="8"/>
  <c r="L3904" i="8"/>
  <c r="L3905" i="8"/>
  <c r="L3906" i="8"/>
  <c r="L3907" i="8"/>
  <c r="L3908" i="8"/>
  <c r="L3909" i="8"/>
  <c r="L3910" i="8"/>
  <c r="L3911" i="8"/>
  <c r="L3912" i="8"/>
  <c r="L3913" i="8"/>
  <c r="L3914" i="8"/>
  <c r="L3915" i="8"/>
  <c r="L3916" i="8"/>
  <c r="L3917" i="8"/>
  <c r="L3918" i="8"/>
  <c r="L3919" i="8"/>
  <c r="L3920" i="8"/>
  <c r="L3921" i="8"/>
  <c r="L3922" i="8"/>
  <c r="L3923" i="8"/>
  <c r="L3924" i="8"/>
  <c r="L3925" i="8"/>
  <c r="L3926" i="8"/>
  <c r="L3927" i="8"/>
  <c r="L3928" i="8"/>
  <c r="L3929" i="8"/>
  <c r="L3930" i="8"/>
  <c r="L3931" i="8"/>
  <c r="L3932" i="8"/>
  <c r="L3933" i="8"/>
  <c r="L3934" i="8"/>
  <c r="L3935" i="8"/>
  <c r="L3936" i="8"/>
  <c r="L3937" i="8"/>
  <c r="L3938" i="8"/>
  <c r="L3939" i="8"/>
  <c r="L3940" i="8"/>
  <c r="L3941" i="8"/>
  <c r="L3942" i="8"/>
  <c r="L3943" i="8"/>
  <c r="L3944" i="8"/>
  <c r="L3945" i="8"/>
  <c r="L3946" i="8"/>
  <c r="L3947" i="8"/>
  <c r="L3948" i="8"/>
  <c r="L3949" i="8"/>
  <c r="L3950" i="8"/>
  <c r="L3951" i="8"/>
  <c r="L3952" i="8"/>
  <c r="L3953" i="8"/>
  <c r="L3954" i="8"/>
  <c r="L3955" i="8"/>
  <c r="L3956" i="8"/>
  <c r="L3957" i="8"/>
  <c r="L3958" i="8"/>
  <c r="L3959" i="8"/>
  <c r="L3960" i="8"/>
  <c r="L3961" i="8"/>
  <c r="L3962" i="8"/>
  <c r="L3963" i="8"/>
  <c r="L3964" i="8"/>
  <c r="L3965" i="8"/>
  <c r="L3966" i="8"/>
  <c r="L3967" i="8"/>
  <c r="L3968" i="8"/>
  <c r="L3969" i="8"/>
  <c r="L3970" i="8"/>
  <c r="L3971" i="8"/>
  <c r="L3972" i="8"/>
  <c r="L3973" i="8"/>
  <c r="L3974" i="8"/>
  <c r="L3975" i="8"/>
  <c r="L3976" i="8"/>
  <c r="L3977" i="8"/>
  <c r="L3978" i="8"/>
  <c r="L3979" i="8"/>
  <c r="L3980" i="8"/>
  <c r="L3981" i="8"/>
  <c r="L3982" i="8"/>
  <c r="L3983" i="8"/>
  <c r="L3984" i="8"/>
  <c r="L3985" i="8"/>
  <c r="L3986" i="8"/>
  <c r="L3987" i="8"/>
  <c r="L3988" i="8"/>
  <c r="L3989" i="8"/>
  <c r="L3990" i="8"/>
  <c r="L3991" i="8"/>
  <c r="L3992" i="8"/>
  <c r="L3993" i="8"/>
  <c r="L3994" i="8"/>
  <c r="L3995" i="8"/>
  <c r="L3996" i="8"/>
  <c r="L3997" i="8"/>
  <c r="L3998" i="8"/>
  <c r="L3999" i="8"/>
  <c r="L4000" i="8"/>
  <c r="L4001" i="8"/>
  <c r="L4002" i="8"/>
  <c r="L4003" i="8"/>
  <c r="L4004" i="8"/>
  <c r="L4005" i="8"/>
  <c r="L4006" i="8"/>
  <c r="L4007" i="8"/>
  <c r="L4008" i="8"/>
  <c r="L4009" i="8"/>
  <c r="L4010" i="8"/>
  <c r="L4011" i="8"/>
  <c r="L4012" i="8"/>
  <c r="L4013" i="8"/>
  <c r="L4014" i="8"/>
  <c r="L4015" i="8"/>
  <c r="L4016" i="8"/>
  <c r="L4017" i="8"/>
  <c r="L4018" i="8"/>
  <c r="L4019" i="8"/>
  <c r="L4020" i="8"/>
  <c r="L4021" i="8"/>
  <c r="L4022" i="8"/>
  <c r="L4023" i="8"/>
  <c r="L4024" i="8"/>
  <c r="L4025" i="8"/>
  <c r="L4026" i="8"/>
  <c r="L4027" i="8"/>
  <c r="L4028" i="8"/>
  <c r="L4029" i="8"/>
  <c r="L4030" i="8"/>
  <c r="L4031" i="8"/>
  <c r="L4032" i="8"/>
  <c r="L4033" i="8"/>
  <c r="L4034" i="8"/>
  <c r="L4035" i="8"/>
  <c r="L4036" i="8"/>
  <c r="L4037" i="8"/>
  <c r="L4038" i="8"/>
  <c r="L4039" i="8"/>
  <c r="L4040" i="8"/>
  <c r="L4041" i="8"/>
  <c r="L4042" i="8"/>
  <c r="L4043" i="8"/>
  <c r="L4044" i="8"/>
  <c r="L4045" i="8"/>
  <c r="L4046" i="8"/>
  <c r="L4047" i="8"/>
  <c r="L4048" i="8"/>
  <c r="L4049" i="8"/>
  <c r="L4050" i="8"/>
  <c r="L4051" i="8"/>
  <c r="L4052" i="8"/>
  <c r="L4053" i="8"/>
  <c r="L4054" i="8"/>
  <c r="L4055" i="8"/>
  <c r="L4056" i="8"/>
  <c r="L4057" i="8"/>
  <c r="L4058" i="8"/>
  <c r="L4059" i="8"/>
  <c r="L4060" i="8"/>
  <c r="L4061" i="8"/>
  <c r="L4062" i="8"/>
  <c r="L4063" i="8"/>
  <c r="L4064" i="8"/>
  <c r="L4065" i="8"/>
  <c r="L4066" i="8"/>
  <c r="L4067" i="8"/>
  <c r="L4068" i="8"/>
  <c r="L4069" i="8"/>
  <c r="L4070" i="8"/>
  <c r="L4071" i="8"/>
  <c r="L4072" i="8"/>
  <c r="L4073" i="8"/>
  <c r="L4074" i="8"/>
  <c r="L4075" i="8"/>
  <c r="L4076" i="8"/>
  <c r="L4077" i="8"/>
  <c r="L4078" i="8"/>
  <c r="L4079" i="8"/>
  <c r="L4080" i="8"/>
  <c r="L4081" i="8"/>
  <c r="L4082" i="8"/>
  <c r="L4083" i="8"/>
  <c r="L4084" i="8"/>
  <c r="L4085" i="8"/>
  <c r="L4086" i="8"/>
  <c r="L4087" i="8"/>
  <c r="L4088" i="8"/>
  <c r="L4089" i="8"/>
  <c r="Q4089" i="8"/>
  <c r="H4089" i="8"/>
  <c r="M4089" i="8" s="1"/>
  <c r="D4089" i="8"/>
  <c r="C4089" i="8"/>
  <c r="Q4088" i="8"/>
  <c r="H4088" i="8"/>
  <c r="D4088" i="8"/>
  <c r="C4088" i="8"/>
  <c r="Q4087" i="8"/>
  <c r="H4087" i="8"/>
  <c r="D4087" i="8"/>
  <c r="C4087" i="8"/>
  <c r="Q4086" i="8"/>
  <c r="H4086" i="8"/>
  <c r="D4086" i="8"/>
  <c r="C4086" i="8"/>
  <c r="Q4085" i="8"/>
  <c r="H4085" i="8"/>
  <c r="N4085" i="8" s="1"/>
  <c r="D4085" i="8"/>
  <c r="C4085" i="8"/>
  <c r="Q4084" i="8"/>
  <c r="H4084" i="8"/>
  <c r="D4084" i="8"/>
  <c r="C4084" i="8"/>
  <c r="Q4083" i="8"/>
  <c r="H4083" i="8"/>
  <c r="D4083" i="8"/>
  <c r="C4083" i="8"/>
  <c r="Q4082" i="8"/>
  <c r="H4082" i="8"/>
  <c r="N4082" i="8" s="1"/>
  <c r="D4082" i="8"/>
  <c r="C4082" i="8"/>
  <c r="Q4081" i="8"/>
  <c r="H4081" i="8"/>
  <c r="D4081" i="8"/>
  <c r="C4081" i="8"/>
  <c r="Q4080" i="8"/>
  <c r="H4080" i="8"/>
  <c r="D4080" i="8"/>
  <c r="C4080" i="8"/>
  <c r="Q4079" i="8"/>
  <c r="H4079" i="8"/>
  <c r="D4079" i="8"/>
  <c r="C4079" i="8"/>
  <c r="Q4078" i="8"/>
  <c r="H4078" i="8"/>
  <c r="M4078" i="8" s="1"/>
  <c r="D4078" i="8"/>
  <c r="C4078" i="8"/>
  <c r="Q4077" i="8"/>
  <c r="H4077" i="8"/>
  <c r="M4077" i="8" s="1"/>
  <c r="D4077" i="8"/>
  <c r="C4077" i="8"/>
  <c r="Q4076" i="8"/>
  <c r="H4076" i="8"/>
  <c r="M4076" i="8" s="1"/>
  <c r="D4076" i="8"/>
  <c r="C4076" i="8"/>
  <c r="Q4075" i="8"/>
  <c r="H4075" i="8"/>
  <c r="D4075" i="8"/>
  <c r="C4075" i="8"/>
  <c r="Q4074" i="8"/>
  <c r="H4074" i="8"/>
  <c r="D4074" i="8"/>
  <c r="C4074" i="8"/>
  <c r="Q4073" i="8"/>
  <c r="H4073" i="8"/>
  <c r="D4073" i="8"/>
  <c r="C4073" i="8"/>
  <c r="Q4072" i="8"/>
  <c r="H4072" i="8"/>
  <c r="N4072" i="8" s="1"/>
  <c r="D4072" i="8"/>
  <c r="C4072" i="8"/>
  <c r="Q4071" i="8"/>
  <c r="H4071" i="8"/>
  <c r="D4071" i="8"/>
  <c r="C4071" i="8"/>
  <c r="Q4070" i="8"/>
  <c r="H4070" i="8"/>
  <c r="M4070" i="8" s="1"/>
  <c r="D4070" i="8"/>
  <c r="C4070" i="8"/>
  <c r="Q4069" i="8"/>
  <c r="H4069" i="8"/>
  <c r="D4069" i="8"/>
  <c r="C4069" i="8"/>
  <c r="Q4068" i="8"/>
  <c r="H4068" i="8"/>
  <c r="N4068" i="8" s="1"/>
  <c r="D4068" i="8"/>
  <c r="C4068" i="8"/>
  <c r="Q4067" i="8"/>
  <c r="H4067" i="8"/>
  <c r="D4067" i="8"/>
  <c r="C4067" i="8"/>
  <c r="Q4066" i="8"/>
  <c r="H4066" i="8"/>
  <c r="M4066" i="8" s="1"/>
  <c r="D4066" i="8"/>
  <c r="C4066" i="8"/>
  <c r="Q4065" i="8"/>
  <c r="H4065" i="8"/>
  <c r="D4065" i="8"/>
  <c r="C4065" i="8"/>
  <c r="Q4064" i="8"/>
  <c r="H4064" i="8"/>
  <c r="D4064" i="8"/>
  <c r="C4064" i="8"/>
  <c r="Q4063" i="8"/>
  <c r="H4063" i="8"/>
  <c r="D4063" i="8"/>
  <c r="C4063" i="8"/>
  <c r="Q4062" i="8"/>
  <c r="H4062" i="8"/>
  <c r="D4062" i="8"/>
  <c r="C4062" i="8"/>
  <c r="Q4061" i="8"/>
  <c r="H4061" i="8"/>
  <c r="N4061" i="8" s="1"/>
  <c r="D4061" i="8"/>
  <c r="C4061" i="8"/>
  <c r="Q4060" i="8"/>
  <c r="H4060" i="8"/>
  <c r="N4060" i="8" s="1"/>
  <c r="D4060" i="8"/>
  <c r="C4060" i="8"/>
  <c r="Q4059" i="8"/>
  <c r="H4059" i="8"/>
  <c r="D4059" i="8"/>
  <c r="C4059" i="8"/>
  <c r="Q4058" i="8"/>
  <c r="H4058" i="8"/>
  <c r="D4058" i="8"/>
  <c r="C4058" i="8"/>
  <c r="Q4057" i="8"/>
  <c r="H4057" i="8"/>
  <c r="N4057" i="8" s="1"/>
  <c r="D4057" i="8"/>
  <c r="C4057" i="8"/>
  <c r="Q4056" i="8"/>
  <c r="H4056" i="8"/>
  <c r="D4056" i="8"/>
  <c r="C4056" i="8"/>
  <c r="Q4055" i="8"/>
  <c r="H4055" i="8"/>
  <c r="D4055" i="8"/>
  <c r="C4055" i="8"/>
  <c r="Q4054" i="8"/>
  <c r="H4054" i="8"/>
  <c r="M4054" i="8" s="1"/>
  <c r="D4054" i="8"/>
  <c r="C4054" i="8"/>
  <c r="Q4053" i="8"/>
  <c r="H4053" i="8"/>
  <c r="N4053" i="8" s="1"/>
  <c r="D4053" i="8"/>
  <c r="C4053" i="8"/>
  <c r="Q4052" i="8"/>
  <c r="H4052" i="8"/>
  <c r="M4052" i="8" s="1"/>
  <c r="D4052" i="8"/>
  <c r="C4052" i="8"/>
  <c r="Q4051" i="8"/>
  <c r="H4051" i="8"/>
  <c r="D4051" i="8"/>
  <c r="C4051" i="8"/>
  <c r="Q4050" i="8"/>
  <c r="H4050" i="8"/>
  <c r="N4050" i="8" s="1"/>
  <c r="D4050" i="8"/>
  <c r="C4050" i="8"/>
  <c r="Q4049" i="8"/>
  <c r="H4049" i="8"/>
  <c r="D4049" i="8"/>
  <c r="C4049" i="8"/>
  <c r="Q4048" i="8"/>
  <c r="H4048" i="8"/>
  <c r="N4048" i="8" s="1"/>
  <c r="D4048" i="8"/>
  <c r="C4048" i="8"/>
  <c r="Q4047" i="8"/>
  <c r="H4047" i="8"/>
  <c r="D4047" i="8"/>
  <c r="C4047" i="8"/>
  <c r="Q4046" i="8"/>
  <c r="H4046" i="8"/>
  <c r="N4046" i="8" s="1"/>
  <c r="D4046" i="8"/>
  <c r="C4046" i="8"/>
  <c r="Q4045" i="8"/>
  <c r="H4045" i="8"/>
  <c r="D4045" i="8"/>
  <c r="C4045" i="8"/>
  <c r="Q4044" i="8"/>
  <c r="H4044" i="8"/>
  <c r="N4044" i="8" s="1"/>
  <c r="D4044" i="8"/>
  <c r="C4044" i="8"/>
  <c r="Q4043" i="8"/>
  <c r="H4043" i="8"/>
  <c r="D4043" i="8"/>
  <c r="C4043" i="8"/>
  <c r="Q4042" i="8"/>
  <c r="H4042" i="8"/>
  <c r="M4042" i="8" s="1"/>
  <c r="D4042" i="8"/>
  <c r="C4042" i="8"/>
  <c r="Q4041" i="8"/>
  <c r="H4041" i="8"/>
  <c r="N4041" i="8" s="1"/>
  <c r="D4041" i="8"/>
  <c r="C4041" i="8"/>
  <c r="Q4040" i="8"/>
  <c r="H4040" i="8"/>
  <c r="D4040" i="8"/>
  <c r="C4040" i="8"/>
  <c r="Q4039" i="8"/>
  <c r="H4039" i="8"/>
  <c r="D4039" i="8"/>
  <c r="C4039" i="8"/>
  <c r="Q4038" i="8"/>
  <c r="H4038" i="8"/>
  <c r="D4038" i="8"/>
  <c r="C4038" i="8"/>
  <c r="Q4037" i="8"/>
  <c r="H4037" i="8"/>
  <c r="M4037" i="8" s="1"/>
  <c r="D4037" i="8"/>
  <c r="C4037" i="8"/>
  <c r="Q4036" i="8"/>
  <c r="H4036" i="8"/>
  <c r="N4036" i="8" s="1"/>
  <c r="D4036" i="8"/>
  <c r="C4036" i="8"/>
  <c r="Q4035" i="8"/>
  <c r="H4035" i="8"/>
  <c r="D4035" i="8"/>
  <c r="C4035" i="8"/>
  <c r="Q4034" i="8"/>
  <c r="H4034" i="8"/>
  <c r="M4034" i="8" s="1"/>
  <c r="D4034" i="8"/>
  <c r="C4034" i="8"/>
  <c r="Q4033" i="8"/>
  <c r="H4033" i="8"/>
  <c r="N4033" i="8" s="1"/>
  <c r="D4033" i="8"/>
  <c r="C4033" i="8"/>
  <c r="Q4032" i="8"/>
  <c r="H4032" i="8"/>
  <c r="D4032" i="8"/>
  <c r="C4032" i="8"/>
  <c r="Q4031" i="8"/>
  <c r="H4031" i="8"/>
  <c r="D4031" i="8"/>
  <c r="C4031" i="8"/>
  <c r="Q4030" i="8"/>
  <c r="H4030" i="8"/>
  <c r="M4030" i="8" s="1"/>
  <c r="D4030" i="8"/>
  <c r="C4030" i="8"/>
  <c r="Q4029" i="8"/>
  <c r="H4029" i="8"/>
  <c r="M4029" i="8" s="1"/>
  <c r="D4029" i="8"/>
  <c r="C4029" i="8"/>
  <c r="Q4028" i="8"/>
  <c r="H4028" i="8"/>
  <c r="D4028" i="8"/>
  <c r="C4028" i="8"/>
  <c r="Q4027" i="8"/>
  <c r="H4027" i="8"/>
  <c r="D4027" i="8"/>
  <c r="C4027" i="8"/>
  <c r="Q4026" i="8"/>
  <c r="H4026" i="8"/>
  <c r="D4026" i="8"/>
  <c r="C4026" i="8"/>
  <c r="Q4025" i="8"/>
  <c r="H4025" i="8"/>
  <c r="N4025" i="8" s="1"/>
  <c r="D4025" i="8"/>
  <c r="C4025" i="8"/>
  <c r="Q4024" i="8"/>
  <c r="H4024" i="8"/>
  <c r="D4024" i="8"/>
  <c r="C4024" i="8"/>
  <c r="Q4023" i="8"/>
  <c r="H4023" i="8"/>
  <c r="D4023" i="8"/>
  <c r="C4023" i="8"/>
  <c r="Q4022" i="8"/>
  <c r="H4022" i="8"/>
  <c r="D4022" i="8"/>
  <c r="C4022" i="8"/>
  <c r="Q4021" i="8"/>
  <c r="H4021" i="8"/>
  <c r="N4021" i="8" s="1"/>
  <c r="D4021" i="8"/>
  <c r="C4021" i="8"/>
  <c r="Q4020" i="8"/>
  <c r="H4020" i="8"/>
  <c r="D4020" i="8"/>
  <c r="C4020" i="8"/>
  <c r="Q4019" i="8"/>
  <c r="H4019" i="8"/>
  <c r="D4019" i="8"/>
  <c r="C4019" i="8"/>
  <c r="Q4018" i="8"/>
  <c r="H4018" i="8"/>
  <c r="M4018" i="8" s="1"/>
  <c r="D4018" i="8"/>
  <c r="C4018" i="8"/>
  <c r="Q4017" i="8"/>
  <c r="H4017" i="8"/>
  <c r="N4017" i="8" s="1"/>
  <c r="D4017" i="8"/>
  <c r="C4017" i="8"/>
  <c r="Q4016" i="8"/>
  <c r="H4016" i="8"/>
  <c r="M4016" i="8" s="1"/>
  <c r="D4016" i="8"/>
  <c r="C4016" i="8"/>
  <c r="Q4015" i="8"/>
  <c r="H4015" i="8"/>
  <c r="D4015" i="8"/>
  <c r="C4015" i="8"/>
  <c r="Q4014" i="8"/>
  <c r="H4014" i="8"/>
  <c r="N4014" i="8" s="1"/>
  <c r="D4014" i="8"/>
  <c r="C4014" i="8"/>
  <c r="Q4013" i="8"/>
  <c r="H4013" i="8"/>
  <c r="N4013" i="8" s="1"/>
  <c r="D4013" i="8"/>
  <c r="C4013" i="8"/>
  <c r="Q4012" i="8"/>
  <c r="H4012" i="8"/>
  <c r="D4012" i="8"/>
  <c r="C4012" i="8"/>
  <c r="Q4011" i="8"/>
  <c r="H4011" i="8"/>
  <c r="D4011" i="8"/>
  <c r="C4011" i="8"/>
  <c r="Q4010" i="8"/>
  <c r="H4010" i="8"/>
  <c r="D4010" i="8"/>
  <c r="C4010" i="8"/>
  <c r="Q4009" i="8"/>
  <c r="H4009" i="8"/>
  <c r="N4009" i="8" s="1"/>
  <c r="D4009" i="8"/>
  <c r="C4009" i="8"/>
  <c r="Q4008" i="8"/>
  <c r="H4008" i="8"/>
  <c r="N4008" i="8" s="1"/>
  <c r="D4008" i="8"/>
  <c r="C4008" i="8"/>
  <c r="Q4007" i="8"/>
  <c r="H4007" i="8"/>
  <c r="D4007" i="8"/>
  <c r="C4007" i="8"/>
  <c r="Q4006" i="8"/>
  <c r="H4006" i="8"/>
  <c r="M4006" i="8" s="1"/>
  <c r="D4006" i="8"/>
  <c r="C4006" i="8"/>
  <c r="Q4005" i="8"/>
  <c r="H4005" i="8"/>
  <c r="D4005" i="8"/>
  <c r="C4005" i="8"/>
  <c r="Q4004" i="8"/>
  <c r="H4004" i="8"/>
  <c r="M4004" i="8" s="1"/>
  <c r="D4004" i="8"/>
  <c r="C4004" i="8"/>
  <c r="Q4003" i="8"/>
  <c r="H4003" i="8"/>
  <c r="D4003" i="8"/>
  <c r="C4003" i="8"/>
  <c r="Q4002" i="8"/>
  <c r="H4002" i="8"/>
  <c r="M4002" i="8" s="1"/>
  <c r="D4002" i="8"/>
  <c r="C4002" i="8"/>
  <c r="Q4001" i="8"/>
  <c r="H4001" i="8"/>
  <c r="M4001" i="8" s="1"/>
  <c r="D4001" i="8"/>
  <c r="C4001" i="8"/>
  <c r="Q4000" i="8"/>
  <c r="H4000" i="8"/>
  <c r="D4000" i="8"/>
  <c r="C4000" i="8"/>
  <c r="Q3999" i="8"/>
  <c r="H3999" i="8"/>
  <c r="N3999" i="8" s="1"/>
  <c r="D3999" i="8"/>
  <c r="C3999" i="8"/>
  <c r="Q3998" i="8"/>
  <c r="H3998" i="8"/>
  <c r="D3998" i="8"/>
  <c r="C3998" i="8"/>
  <c r="Q3997" i="8"/>
  <c r="H3997" i="8"/>
  <c r="N3997" i="8" s="1"/>
  <c r="D3997" i="8"/>
  <c r="C3997" i="8"/>
  <c r="Q3996" i="8"/>
  <c r="H3996" i="8"/>
  <c r="N3996" i="8" s="1"/>
  <c r="D3996" i="8"/>
  <c r="C3996" i="8"/>
  <c r="Q3995" i="8"/>
  <c r="H3995" i="8"/>
  <c r="D3995" i="8"/>
  <c r="C3995" i="8"/>
  <c r="Q3994" i="8"/>
  <c r="H3994" i="8"/>
  <c r="D3994" i="8"/>
  <c r="C3994" i="8"/>
  <c r="Q3993" i="8"/>
  <c r="H3993" i="8"/>
  <c r="N3993" i="8" s="1"/>
  <c r="D3993" i="8"/>
  <c r="C3993" i="8"/>
  <c r="Q3992" i="8"/>
  <c r="H3992" i="8"/>
  <c r="M3992" i="8" s="1"/>
  <c r="D3992" i="8"/>
  <c r="C3992" i="8"/>
  <c r="Q3991" i="8"/>
  <c r="H3991" i="8"/>
  <c r="D3991" i="8"/>
  <c r="C3991" i="8"/>
  <c r="Q3990" i="8"/>
  <c r="H3990" i="8"/>
  <c r="N3990" i="8" s="1"/>
  <c r="D3990" i="8"/>
  <c r="C3990" i="8"/>
  <c r="Q3989" i="8"/>
  <c r="H3989" i="8"/>
  <c r="M3989" i="8" s="1"/>
  <c r="D3989" i="8"/>
  <c r="C3989" i="8"/>
  <c r="Q3988" i="8"/>
  <c r="H3988" i="8"/>
  <c r="N3988" i="8" s="1"/>
  <c r="D3988" i="8"/>
  <c r="C3988" i="8"/>
  <c r="Q3987" i="8"/>
  <c r="H3987" i="8"/>
  <c r="M3987" i="8" s="1"/>
  <c r="D3987" i="8"/>
  <c r="C3987" i="8"/>
  <c r="Q3986" i="8"/>
  <c r="H3986" i="8"/>
  <c r="N3986" i="8" s="1"/>
  <c r="D3986" i="8"/>
  <c r="C3986" i="8"/>
  <c r="Q3985" i="8"/>
  <c r="H3985" i="8"/>
  <c r="N3985" i="8" s="1"/>
  <c r="D3985" i="8"/>
  <c r="C3985" i="8"/>
  <c r="Q3984" i="8"/>
  <c r="H3984" i="8"/>
  <c r="D3984" i="8"/>
  <c r="C3984" i="8"/>
  <c r="Q3983" i="8"/>
  <c r="H3983" i="8"/>
  <c r="D3983" i="8"/>
  <c r="C3983" i="8"/>
  <c r="Q3982" i="8"/>
  <c r="H3982" i="8"/>
  <c r="M3982" i="8" s="1"/>
  <c r="D3982" i="8"/>
  <c r="C3982" i="8"/>
  <c r="Q3981" i="8"/>
  <c r="H3981" i="8"/>
  <c r="D3981" i="8"/>
  <c r="C3981" i="8"/>
  <c r="Q3980" i="8"/>
  <c r="H3980" i="8"/>
  <c r="M3980" i="8" s="1"/>
  <c r="D3980" i="8"/>
  <c r="C3980" i="8"/>
  <c r="Q3979" i="8"/>
  <c r="H3979" i="8"/>
  <c r="D3979" i="8"/>
  <c r="C3979" i="8"/>
  <c r="Q3978" i="8"/>
  <c r="H3978" i="8"/>
  <c r="M3978" i="8" s="1"/>
  <c r="D3978" i="8"/>
  <c r="C3978" i="8"/>
  <c r="Q3977" i="8"/>
  <c r="H3977" i="8"/>
  <c r="M3977" i="8" s="1"/>
  <c r="D3977" i="8"/>
  <c r="C3977" i="8"/>
  <c r="Q3976" i="8"/>
  <c r="H3976" i="8"/>
  <c r="D3976" i="8"/>
  <c r="C3976" i="8"/>
  <c r="Q3975" i="8"/>
  <c r="H3975" i="8"/>
  <c r="M3975" i="8" s="1"/>
  <c r="D3975" i="8"/>
  <c r="C3975" i="8"/>
  <c r="Q3974" i="8"/>
  <c r="H3974" i="8"/>
  <c r="D3974" i="8"/>
  <c r="C3974" i="8"/>
  <c r="Q3973" i="8"/>
  <c r="H3973" i="8"/>
  <c r="N3973" i="8" s="1"/>
  <c r="D3973" i="8"/>
  <c r="C3973" i="8"/>
  <c r="Q3972" i="8"/>
  <c r="H3972" i="8"/>
  <c r="D3972" i="8"/>
  <c r="C3972" i="8"/>
  <c r="Q3971" i="8"/>
  <c r="H3971" i="8"/>
  <c r="D3971" i="8"/>
  <c r="C3971" i="8"/>
  <c r="Q3970" i="8"/>
  <c r="H3970" i="8"/>
  <c r="M3970" i="8" s="1"/>
  <c r="D3970" i="8"/>
  <c r="C3970" i="8"/>
  <c r="Q3969" i="8"/>
  <c r="H3969" i="8"/>
  <c r="D3969" i="8"/>
  <c r="C3969" i="8"/>
  <c r="Q3968" i="8"/>
  <c r="H3968" i="8"/>
  <c r="D3968" i="8"/>
  <c r="C3968" i="8"/>
  <c r="Q3967" i="8"/>
  <c r="H3967" i="8"/>
  <c r="D3967" i="8"/>
  <c r="C3967" i="8"/>
  <c r="Q3966" i="8"/>
  <c r="H3966" i="8"/>
  <c r="D3966" i="8"/>
  <c r="C3966" i="8"/>
  <c r="Q3965" i="8"/>
  <c r="H3965" i="8"/>
  <c r="N3965" i="8" s="1"/>
  <c r="D3965" i="8"/>
  <c r="C3965" i="8"/>
  <c r="Q3964" i="8"/>
  <c r="H3964" i="8"/>
  <c r="D3964" i="8"/>
  <c r="C3964" i="8"/>
  <c r="Q3963" i="8"/>
  <c r="H3963" i="8"/>
  <c r="D3963" i="8"/>
  <c r="C3963" i="8"/>
  <c r="Q3962" i="8"/>
  <c r="H3962" i="8"/>
  <c r="M3962" i="8" s="1"/>
  <c r="D3962" i="8"/>
  <c r="C3962" i="8"/>
  <c r="Q3961" i="8"/>
  <c r="H3961" i="8"/>
  <c r="N3961" i="8" s="1"/>
  <c r="D3961" i="8"/>
  <c r="C3961" i="8"/>
  <c r="Q3960" i="8"/>
  <c r="H3960" i="8"/>
  <c r="D3960" i="8"/>
  <c r="C3960" i="8"/>
  <c r="Q3959" i="8"/>
  <c r="H3959" i="8"/>
  <c r="D3959" i="8"/>
  <c r="C3959" i="8"/>
  <c r="Q3958" i="8"/>
  <c r="H3958" i="8"/>
  <c r="D3958" i="8"/>
  <c r="C3958" i="8"/>
  <c r="Q3957" i="8"/>
  <c r="H3957" i="8"/>
  <c r="M3957" i="8" s="1"/>
  <c r="D3957" i="8"/>
  <c r="C3957" i="8"/>
  <c r="Q3956" i="8"/>
  <c r="H3956" i="8"/>
  <c r="D3956" i="8"/>
  <c r="C3956" i="8"/>
  <c r="Q3955" i="8"/>
  <c r="H3955" i="8"/>
  <c r="D3955" i="8"/>
  <c r="C3955" i="8"/>
  <c r="Q3954" i="8"/>
  <c r="H3954" i="8"/>
  <c r="M3954" i="8" s="1"/>
  <c r="D3954" i="8"/>
  <c r="C3954" i="8"/>
  <c r="Q3953" i="8"/>
  <c r="H3953" i="8"/>
  <c r="N3953" i="8" s="1"/>
  <c r="D3953" i="8"/>
  <c r="C3953" i="8"/>
  <c r="Q3952" i="8"/>
  <c r="H3952" i="8"/>
  <c r="D3952" i="8"/>
  <c r="C3952" i="8"/>
  <c r="Q3951" i="8"/>
  <c r="H3951" i="8"/>
  <c r="M3951" i="8" s="1"/>
  <c r="D3951" i="8"/>
  <c r="C3951" i="8"/>
  <c r="Q3950" i="8"/>
  <c r="H3950" i="8"/>
  <c r="D3950" i="8"/>
  <c r="C3950" i="8"/>
  <c r="Q3949" i="8"/>
  <c r="H3949" i="8"/>
  <c r="N3949" i="8" s="1"/>
  <c r="D3949" i="8"/>
  <c r="C3949" i="8"/>
  <c r="Q3948" i="8"/>
  <c r="H3948" i="8"/>
  <c r="D3948" i="8"/>
  <c r="C3948" i="8"/>
  <c r="Q3947" i="8"/>
  <c r="H3947" i="8"/>
  <c r="D3947" i="8"/>
  <c r="C3947" i="8"/>
  <c r="Q3946" i="8"/>
  <c r="H3946" i="8"/>
  <c r="M3946" i="8" s="1"/>
  <c r="D3946" i="8"/>
  <c r="C3946" i="8"/>
  <c r="Q3945" i="8"/>
  <c r="H3945" i="8"/>
  <c r="D3945" i="8"/>
  <c r="C3945" i="8"/>
  <c r="Q3944" i="8"/>
  <c r="H3944" i="8"/>
  <c r="M3944" i="8" s="1"/>
  <c r="D3944" i="8"/>
  <c r="C3944" i="8"/>
  <c r="Q3943" i="8"/>
  <c r="H3943" i="8"/>
  <c r="D3943" i="8"/>
  <c r="C3943" i="8"/>
  <c r="Q3942" i="8"/>
  <c r="H3942" i="8"/>
  <c r="D3942" i="8"/>
  <c r="C3942" i="8"/>
  <c r="Q3941" i="8"/>
  <c r="H3941" i="8"/>
  <c r="M3941" i="8" s="1"/>
  <c r="D3941" i="8"/>
  <c r="C3941" i="8"/>
  <c r="Q3940" i="8"/>
  <c r="H3940" i="8"/>
  <c r="D3940" i="8"/>
  <c r="C3940" i="8"/>
  <c r="Q3939" i="8"/>
  <c r="H3939" i="8"/>
  <c r="N3939" i="8" s="1"/>
  <c r="D3939" i="8"/>
  <c r="C3939" i="8"/>
  <c r="Q3938" i="8"/>
  <c r="H3938" i="8"/>
  <c r="D3938" i="8"/>
  <c r="C3938" i="8"/>
  <c r="Q3937" i="8"/>
  <c r="H3937" i="8"/>
  <c r="N3937" i="8" s="1"/>
  <c r="D3937" i="8"/>
  <c r="C3937" i="8"/>
  <c r="Q3936" i="8"/>
  <c r="H3936" i="8"/>
  <c r="N3936" i="8" s="1"/>
  <c r="D3936" i="8"/>
  <c r="C3936" i="8"/>
  <c r="Q3935" i="8"/>
  <c r="H3935" i="8"/>
  <c r="D3935" i="8"/>
  <c r="C3935" i="8"/>
  <c r="Q3934" i="8"/>
  <c r="H3934" i="8"/>
  <c r="D3934" i="8"/>
  <c r="C3934" i="8"/>
  <c r="Q3933" i="8"/>
  <c r="H3933" i="8"/>
  <c r="D3933" i="8"/>
  <c r="C3933" i="8"/>
  <c r="Q3932" i="8"/>
  <c r="H3932" i="8"/>
  <c r="D3932" i="8"/>
  <c r="C3932" i="8"/>
  <c r="Q3931" i="8"/>
  <c r="H3931" i="8"/>
  <c r="D3931" i="8"/>
  <c r="C3931" i="8"/>
  <c r="Q3930" i="8"/>
  <c r="H3930" i="8"/>
  <c r="D3930" i="8"/>
  <c r="C3930" i="8"/>
  <c r="Q3929" i="8"/>
  <c r="H3929" i="8"/>
  <c r="N3929" i="8" s="1"/>
  <c r="D3929" i="8"/>
  <c r="C3929" i="8"/>
  <c r="Q3928" i="8"/>
  <c r="H3928" i="8"/>
  <c r="N3928" i="8" s="1"/>
  <c r="D3928" i="8"/>
  <c r="C3928" i="8"/>
  <c r="Q3927" i="8"/>
  <c r="H3927" i="8"/>
  <c r="N3927" i="8" s="1"/>
  <c r="D3927" i="8"/>
  <c r="C3927" i="8"/>
  <c r="Q3926" i="8"/>
  <c r="H3926" i="8"/>
  <c r="D3926" i="8"/>
  <c r="C3926" i="8"/>
  <c r="Q3925" i="8"/>
  <c r="H3925" i="8"/>
  <c r="N3925" i="8" s="1"/>
  <c r="D3925" i="8"/>
  <c r="C3925" i="8"/>
  <c r="Q3924" i="8"/>
  <c r="H3924" i="8"/>
  <c r="N3924" i="8" s="1"/>
  <c r="D3924" i="8"/>
  <c r="C3924" i="8"/>
  <c r="Q3923" i="8"/>
  <c r="H3923" i="8"/>
  <c r="D3923" i="8"/>
  <c r="C3923" i="8"/>
  <c r="Q3922" i="8"/>
  <c r="H3922" i="8"/>
  <c r="M3922" i="8" s="1"/>
  <c r="D3922" i="8"/>
  <c r="C3922" i="8"/>
  <c r="Q3921" i="8"/>
  <c r="H3921" i="8"/>
  <c r="M3921" i="8" s="1"/>
  <c r="D3921" i="8"/>
  <c r="C3921" i="8"/>
  <c r="Q3920" i="8"/>
  <c r="H3920" i="8"/>
  <c r="D3920" i="8"/>
  <c r="C3920" i="8"/>
  <c r="Q3919" i="8"/>
  <c r="H3919" i="8"/>
  <c r="D3919" i="8"/>
  <c r="C3919" i="8"/>
  <c r="Q3918" i="8"/>
  <c r="H3918" i="8"/>
  <c r="N3918" i="8" s="1"/>
  <c r="D3918" i="8"/>
  <c r="C3918" i="8"/>
  <c r="Q3917" i="8"/>
  <c r="H3917" i="8"/>
  <c r="N3917" i="8" s="1"/>
  <c r="D3917" i="8"/>
  <c r="C3917" i="8"/>
  <c r="Q3916" i="8"/>
  <c r="H3916" i="8"/>
  <c r="N3916" i="8" s="1"/>
  <c r="D3916" i="8"/>
  <c r="C3916" i="8"/>
  <c r="Q3915" i="8"/>
  <c r="H3915" i="8"/>
  <c r="D3915" i="8"/>
  <c r="C3915" i="8"/>
  <c r="Q3914" i="8"/>
  <c r="H3914" i="8"/>
  <c r="D3914" i="8"/>
  <c r="C3914" i="8"/>
  <c r="Q3913" i="8"/>
  <c r="H3913" i="8"/>
  <c r="N3913" i="8" s="1"/>
  <c r="D3913" i="8"/>
  <c r="C3913" i="8"/>
  <c r="Q3912" i="8"/>
  <c r="H3912" i="8"/>
  <c r="D3912" i="8"/>
  <c r="C3912" i="8"/>
  <c r="Q3911" i="8"/>
  <c r="H3911" i="8"/>
  <c r="D3911" i="8"/>
  <c r="C3911" i="8"/>
  <c r="Q3910" i="8"/>
  <c r="H3910" i="8"/>
  <c r="M3910" i="8" s="1"/>
  <c r="D3910" i="8"/>
  <c r="C3910" i="8"/>
  <c r="Q3909" i="8"/>
  <c r="H3909" i="8"/>
  <c r="N3909" i="8" s="1"/>
  <c r="D3909" i="8"/>
  <c r="C3909" i="8"/>
  <c r="Q3908" i="8"/>
  <c r="H3908" i="8"/>
  <c r="M3908" i="8" s="1"/>
  <c r="D3908" i="8"/>
  <c r="C3908" i="8"/>
  <c r="Q3907" i="8"/>
  <c r="H3907" i="8"/>
  <c r="D3907" i="8"/>
  <c r="C3907" i="8"/>
  <c r="Q3906" i="8"/>
  <c r="H3906" i="8"/>
  <c r="N3906" i="8" s="1"/>
  <c r="D3906" i="8"/>
  <c r="C3906" i="8"/>
  <c r="Q3905" i="8"/>
  <c r="H3905" i="8"/>
  <c r="N3905" i="8" s="1"/>
  <c r="D3905" i="8"/>
  <c r="C3905" i="8"/>
  <c r="Q3904" i="8"/>
  <c r="H3904" i="8"/>
  <c r="N3904" i="8" s="1"/>
  <c r="D3904" i="8"/>
  <c r="C3904" i="8"/>
  <c r="Q3903" i="8"/>
  <c r="H3903" i="8"/>
  <c r="D3903" i="8"/>
  <c r="C3903" i="8"/>
  <c r="Q3902" i="8"/>
  <c r="H3902" i="8"/>
  <c r="M3902" i="8" s="1"/>
  <c r="D3902" i="8"/>
  <c r="C3902" i="8"/>
  <c r="Q3901" i="8"/>
  <c r="H3901" i="8"/>
  <c r="N3901" i="8" s="1"/>
  <c r="D3901" i="8"/>
  <c r="C3901" i="8"/>
  <c r="Q3900" i="8"/>
  <c r="H3900" i="8"/>
  <c r="D3900" i="8"/>
  <c r="C3900" i="8"/>
  <c r="Q3899" i="8"/>
  <c r="H3899" i="8"/>
  <c r="D3899" i="8"/>
  <c r="C3899" i="8"/>
  <c r="Q3898" i="8"/>
  <c r="H3898" i="8"/>
  <c r="M3898" i="8" s="1"/>
  <c r="D3898" i="8"/>
  <c r="C3898" i="8"/>
  <c r="Q3897" i="8"/>
  <c r="H3897" i="8"/>
  <c r="M3897" i="8" s="1"/>
  <c r="D3897" i="8"/>
  <c r="C3897" i="8"/>
  <c r="Q3896" i="8"/>
  <c r="H3896" i="8"/>
  <c r="M3896" i="8" s="1"/>
  <c r="D3896" i="8"/>
  <c r="C3896" i="8"/>
  <c r="Q3895" i="8"/>
  <c r="H3895" i="8"/>
  <c r="D3895" i="8"/>
  <c r="C3895" i="8"/>
  <c r="Q3894" i="8"/>
  <c r="H3894" i="8"/>
  <c r="D3894" i="8"/>
  <c r="C3894" i="8"/>
  <c r="Q3893" i="8"/>
  <c r="H3893" i="8"/>
  <c r="D3893" i="8"/>
  <c r="C3893" i="8"/>
  <c r="Q3892" i="8"/>
  <c r="H3892" i="8"/>
  <c r="N3892" i="8" s="1"/>
  <c r="D3892" i="8"/>
  <c r="C3892" i="8"/>
  <c r="Q3891" i="8"/>
  <c r="H3891" i="8"/>
  <c r="N3891" i="8" s="1"/>
  <c r="D3891" i="8"/>
  <c r="C3891" i="8"/>
  <c r="Q3890" i="8"/>
  <c r="H3890" i="8"/>
  <c r="D3890" i="8"/>
  <c r="C3890" i="8"/>
  <c r="Q3889" i="8"/>
  <c r="H3889" i="8"/>
  <c r="N3889" i="8" s="1"/>
  <c r="D3889" i="8"/>
  <c r="C3889" i="8"/>
  <c r="Q3888" i="8"/>
  <c r="H3888" i="8"/>
  <c r="N3888" i="8" s="1"/>
  <c r="D3888" i="8"/>
  <c r="C3888" i="8"/>
  <c r="Q3887" i="8"/>
  <c r="H3887" i="8"/>
  <c r="D3887" i="8"/>
  <c r="C3887" i="8"/>
  <c r="Q3886" i="8"/>
  <c r="H3886" i="8"/>
  <c r="D3886" i="8"/>
  <c r="C3886" i="8"/>
  <c r="Q3885" i="8"/>
  <c r="H3885" i="8"/>
  <c r="N3885" i="8" s="1"/>
  <c r="D3885" i="8"/>
  <c r="C3885" i="8"/>
  <c r="Q3884" i="8"/>
  <c r="H3884" i="8"/>
  <c r="M3884" i="8" s="1"/>
  <c r="D3884" i="8"/>
  <c r="C3884" i="8"/>
  <c r="Q3883" i="8"/>
  <c r="H3883" i="8"/>
  <c r="D3883" i="8"/>
  <c r="C3883" i="8"/>
  <c r="Q3882" i="8"/>
  <c r="H3882" i="8"/>
  <c r="D3882" i="8"/>
  <c r="C3882" i="8"/>
  <c r="Q3881" i="8"/>
  <c r="H3881" i="8"/>
  <c r="N3881" i="8" s="1"/>
  <c r="D3881" i="8"/>
  <c r="C3881" i="8"/>
  <c r="Q3880" i="8"/>
  <c r="H3880" i="8"/>
  <c r="N3880" i="8" s="1"/>
  <c r="D3880" i="8"/>
  <c r="C3880" i="8"/>
  <c r="Q3879" i="8"/>
  <c r="H3879" i="8"/>
  <c r="N3879" i="8" s="1"/>
  <c r="D3879" i="8"/>
  <c r="C3879" i="8"/>
  <c r="Q3878" i="8"/>
  <c r="H3878" i="8"/>
  <c r="M3878" i="8" s="1"/>
  <c r="D3878" i="8"/>
  <c r="C3878" i="8"/>
  <c r="Q3877" i="8"/>
  <c r="H3877" i="8"/>
  <c r="D3877" i="8"/>
  <c r="C3877" i="8"/>
  <c r="Q3876" i="8"/>
  <c r="H3876" i="8"/>
  <c r="D3876" i="8"/>
  <c r="C3876" i="8"/>
  <c r="Q3875" i="8"/>
  <c r="H3875" i="8"/>
  <c r="D3875" i="8"/>
  <c r="C3875" i="8"/>
  <c r="Q3874" i="8"/>
  <c r="H3874" i="8"/>
  <c r="D3874" i="8"/>
  <c r="C3874" i="8"/>
  <c r="Q3873" i="8"/>
  <c r="H3873" i="8"/>
  <c r="D3873" i="8"/>
  <c r="C3873" i="8"/>
  <c r="Q3872" i="8"/>
  <c r="H3872" i="8"/>
  <c r="M3872" i="8" s="1"/>
  <c r="D3872" i="8"/>
  <c r="C3872" i="8"/>
  <c r="Q3871" i="8"/>
  <c r="H3871" i="8"/>
  <c r="D3871" i="8"/>
  <c r="C3871" i="8"/>
  <c r="Q3870" i="8"/>
  <c r="H3870" i="8"/>
  <c r="D3870" i="8"/>
  <c r="C3870" i="8"/>
  <c r="Q3869" i="8"/>
  <c r="H3869" i="8"/>
  <c r="M3869" i="8" s="1"/>
  <c r="D3869" i="8"/>
  <c r="C3869" i="8"/>
  <c r="Q3868" i="8"/>
  <c r="H3868" i="8"/>
  <c r="N3868" i="8" s="1"/>
  <c r="D3868" i="8"/>
  <c r="C3868" i="8"/>
  <c r="Q3867" i="8"/>
  <c r="H3867" i="8"/>
  <c r="D3867" i="8"/>
  <c r="C3867" i="8"/>
  <c r="Q3866" i="8"/>
  <c r="H3866" i="8"/>
  <c r="D3866" i="8"/>
  <c r="C3866" i="8"/>
  <c r="Q3865" i="8"/>
  <c r="H3865" i="8"/>
  <c r="D3865" i="8"/>
  <c r="C3865" i="8"/>
  <c r="Q3864" i="8"/>
  <c r="H3864" i="8"/>
  <c r="D3864" i="8"/>
  <c r="C3864" i="8"/>
  <c r="Q3863" i="8"/>
  <c r="H3863" i="8"/>
  <c r="D3863" i="8"/>
  <c r="C3863" i="8"/>
  <c r="Q3862" i="8"/>
  <c r="H3862" i="8"/>
  <c r="D3862" i="8"/>
  <c r="C3862" i="8"/>
  <c r="Q3861" i="8"/>
  <c r="H3861" i="8"/>
  <c r="M3861" i="8" s="1"/>
  <c r="D3861" i="8"/>
  <c r="C3861" i="8"/>
  <c r="Q3860" i="8"/>
  <c r="H3860" i="8"/>
  <c r="D3860" i="8"/>
  <c r="C3860" i="8"/>
  <c r="Q3859" i="8"/>
  <c r="H3859" i="8"/>
  <c r="D3859" i="8"/>
  <c r="C3859" i="8"/>
  <c r="Q3858" i="8"/>
  <c r="H3858" i="8"/>
  <c r="N3858" i="8" s="1"/>
  <c r="D3858" i="8"/>
  <c r="C3858" i="8"/>
  <c r="Q3857" i="8"/>
  <c r="H3857" i="8"/>
  <c r="N3857" i="8" s="1"/>
  <c r="D3857" i="8"/>
  <c r="C3857" i="8"/>
  <c r="Q3856" i="8"/>
  <c r="H3856" i="8"/>
  <c r="D3856" i="8"/>
  <c r="C3856" i="8"/>
  <c r="Q3855" i="8"/>
  <c r="H3855" i="8"/>
  <c r="D3855" i="8"/>
  <c r="C3855" i="8"/>
  <c r="Q3854" i="8"/>
  <c r="H3854" i="8"/>
  <c r="M3854" i="8" s="1"/>
  <c r="D3854" i="8"/>
  <c r="C3854" i="8"/>
  <c r="Q3853" i="8"/>
  <c r="H3853" i="8"/>
  <c r="N3853" i="8" s="1"/>
  <c r="D3853" i="8"/>
  <c r="C3853" i="8"/>
  <c r="Q3852" i="8"/>
  <c r="H3852" i="8"/>
  <c r="D3852" i="8"/>
  <c r="C3852" i="8"/>
  <c r="Q3851" i="8"/>
  <c r="H3851" i="8"/>
  <c r="D3851" i="8"/>
  <c r="C3851" i="8"/>
  <c r="Q3850" i="8"/>
  <c r="H3850" i="8"/>
  <c r="N3850" i="8" s="1"/>
  <c r="D3850" i="8"/>
  <c r="C3850" i="8"/>
  <c r="Q3849" i="8"/>
  <c r="H3849" i="8"/>
  <c r="M3849" i="8" s="1"/>
  <c r="D3849" i="8"/>
  <c r="C3849" i="8"/>
  <c r="Q3848" i="8"/>
  <c r="H3848" i="8"/>
  <c r="M3848" i="8" s="1"/>
  <c r="D3848" i="8"/>
  <c r="C3848" i="8"/>
  <c r="Q3847" i="8"/>
  <c r="H3847" i="8"/>
  <c r="M3847" i="8" s="1"/>
  <c r="D3847" i="8"/>
  <c r="C3847" i="8"/>
  <c r="Q3846" i="8"/>
  <c r="H3846" i="8"/>
  <c r="N3846" i="8" s="1"/>
  <c r="D3846" i="8"/>
  <c r="C3846" i="8"/>
  <c r="Q3845" i="8"/>
  <c r="H3845" i="8"/>
  <c r="N3845" i="8" s="1"/>
  <c r="D3845" i="8"/>
  <c r="C3845" i="8"/>
  <c r="Q3844" i="8"/>
  <c r="H3844" i="8"/>
  <c r="N3844" i="8" s="1"/>
  <c r="D3844" i="8"/>
  <c r="C3844" i="8"/>
  <c r="Q3843" i="8"/>
  <c r="H3843" i="8"/>
  <c r="N3843" i="8" s="1"/>
  <c r="D3843" i="8"/>
  <c r="C3843" i="8"/>
  <c r="Q3842" i="8"/>
  <c r="H3842" i="8"/>
  <c r="D3842" i="8"/>
  <c r="C3842" i="8"/>
  <c r="Q3841" i="8"/>
  <c r="H3841" i="8"/>
  <c r="D3841" i="8"/>
  <c r="C3841" i="8"/>
  <c r="Q3840" i="8"/>
  <c r="H3840" i="8"/>
  <c r="N3840" i="8" s="1"/>
  <c r="D3840" i="8"/>
  <c r="C3840" i="8"/>
  <c r="Q3839" i="8"/>
  <c r="H3839" i="8"/>
  <c r="D3839" i="8"/>
  <c r="C3839" i="8"/>
  <c r="Q3838" i="8"/>
  <c r="H3838" i="8"/>
  <c r="M3838" i="8" s="1"/>
  <c r="D3838" i="8"/>
  <c r="C3838" i="8"/>
  <c r="Q3837" i="8"/>
  <c r="H3837" i="8"/>
  <c r="N3837" i="8" s="1"/>
  <c r="D3837" i="8"/>
  <c r="C3837" i="8"/>
  <c r="Q3836" i="8"/>
  <c r="H3836" i="8"/>
  <c r="D3836" i="8"/>
  <c r="C3836" i="8"/>
  <c r="Q3835" i="8"/>
  <c r="H3835" i="8"/>
  <c r="M3835" i="8" s="1"/>
  <c r="D3835" i="8"/>
  <c r="C3835" i="8"/>
  <c r="Q3834" i="8"/>
  <c r="H3834" i="8"/>
  <c r="N3834" i="8" s="1"/>
  <c r="D3834" i="8"/>
  <c r="C3834" i="8"/>
  <c r="Q3833" i="8"/>
  <c r="H3833" i="8"/>
  <c r="D3833" i="8"/>
  <c r="C3833" i="8"/>
  <c r="Q3832" i="8"/>
  <c r="H3832" i="8"/>
  <c r="D3832" i="8"/>
  <c r="C3832" i="8"/>
  <c r="Q3831" i="8"/>
  <c r="H3831" i="8"/>
  <c r="D3831" i="8"/>
  <c r="C3831" i="8"/>
  <c r="Q3830" i="8"/>
  <c r="H3830" i="8"/>
  <c r="M3830" i="8" s="1"/>
  <c r="D3830" i="8"/>
  <c r="C3830" i="8"/>
  <c r="Q3829" i="8"/>
  <c r="H3829" i="8"/>
  <c r="N3829" i="8" s="1"/>
  <c r="D3829" i="8"/>
  <c r="C3829" i="8"/>
  <c r="Q3828" i="8"/>
  <c r="H3828" i="8"/>
  <c r="N3828" i="8" s="1"/>
  <c r="D3828" i="8"/>
  <c r="C3828" i="8"/>
  <c r="Q3827" i="8"/>
  <c r="H3827" i="8"/>
  <c r="M3827" i="8" s="1"/>
  <c r="D3827" i="8"/>
  <c r="C3827" i="8"/>
  <c r="Q3826" i="8"/>
  <c r="H3826" i="8"/>
  <c r="M3826" i="8" s="1"/>
  <c r="D3826" i="8"/>
  <c r="C3826" i="8"/>
  <c r="Q3825" i="8"/>
  <c r="H3825" i="8"/>
  <c r="D3825" i="8"/>
  <c r="C3825" i="8"/>
  <c r="Q3824" i="8"/>
  <c r="H3824" i="8"/>
  <c r="M3824" i="8" s="1"/>
  <c r="D3824" i="8"/>
  <c r="C3824" i="8"/>
  <c r="Q3823" i="8"/>
  <c r="H3823" i="8"/>
  <c r="M3823" i="8" s="1"/>
  <c r="D3823" i="8"/>
  <c r="C3823" i="8"/>
  <c r="Q3822" i="8"/>
  <c r="H3822" i="8"/>
  <c r="N3822" i="8" s="1"/>
  <c r="D3822" i="8"/>
  <c r="C3822" i="8"/>
  <c r="Q3821" i="8"/>
  <c r="H3821" i="8"/>
  <c r="N3821" i="8" s="1"/>
  <c r="D3821" i="8"/>
  <c r="C3821" i="8"/>
  <c r="Q3820" i="8"/>
  <c r="H3820" i="8"/>
  <c r="N3820" i="8" s="1"/>
  <c r="D3820" i="8"/>
  <c r="C3820" i="8"/>
  <c r="Q3819" i="8"/>
  <c r="H3819" i="8"/>
  <c r="M3819" i="8" s="1"/>
  <c r="D3819" i="8"/>
  <c r="C3819" i="8"/>
  <c r="Q3818" i="8"/>
  <c r="H3818" i="8"/>
  <c r="D3818" i="8"/>
  <c r="C3818" i="8"/>
  <c r="Q3817" i="8"/>
  <c r="H3817" i="8"/>
  <c r="N3817" i="8" s="1"/>
  <c r="D3817" i="8"/>
  <c r="C3817" i="8"/>
  <c r="Q3816" i="8"/>
  <c r="H3816" i="8"/>
  <c r="N3816" i="8" s="1"/>
  <c r="D3816" i="8"/>
  <c r="C3816" i="8"/>
  <c r="Q3815" i="8"/>
  <c r="H3815" i="8"/>
  <c r="M3815" i="8" s="1"/>
  <c r="D3815" i="8"/>
  <c r="C3815" i="8"/>
  <c r="Q3814" i="8"/>
  <c r="H3814" i="8"/>
  <c r="D3814" i="8"/>
  <c r="C3814" i="8"/>
  <c r="Q3813" i="8"/>
  <c r="H3813" i="8"/>
  <c r="D3813" i="8"/>
  <c r="C3813" i="8"/>
  <c r="Q3812" i="8"/>
  <c r="H3812" i="8"/>
  <c r="M3812" i="8" s="1"/>
  <c r="D3812" i="8"/>
  <c r="C3812" i="8"/>
  <c r="Q3811" i="8"/>
  <c r="H3811" i="8"/>
  <c r="M3811" i="8" s="1"/>
  <c r="D3811" i="8"/>
  <c r="C3811" i="8"/>
  <c r="Q3810" i="8"/>
  <c r="H3810" i="8"/>
  <c r="N3810" i="8" s="1"/>
  <c r="D3810" i="8"/>
  <c r="C3810" i="8"/>
  <c r="Q3809" i="8"/>
  <c r="H3809" i="8"/>
  <c r="D3809" i="8"/>
  <c r="C3809" i="8"/>
  <c r="Q3808" i="8"/>
  <c r="H3808" i="8"/>
  <c r="N3808" i="8" s="1"/>
  <c r="D3808" i="8"/>
  <c r="C3808" i="8"/>
  <c r="Q3807" i="8"/>
  <c r="H3807" i="8"/>
  <c r="N3807" i="8" s="1"/>
  <c r="D3807" i="8"/>
  <c r="C3807" i="8"/>
  <c r="Q3806" i="8"/>
  <c r="H3806" i="8"/>
  <c r="M3806" i="8" s="1"/>
  <c r="D3806" i="8"/>
  <c r="C3806" i="8"/>
  <c r="Q3805" i="8"/>
  <c r="H3805" i="8"/>
  <c r="D3805" i="8"/>
  <c r="C3805" i="8"/>
  <c r="Q3804" i="8"/>
  <c r="H3804" i="8"/>
  <c r="N3804" i="8" s="1"/>
  <c r="D3804" i="8"/>
  <c r="C3804" i="8"/>
  <c r="Q3803" i="8"/>
  <c r="H3803" i="8"/>
  <c r="D3803" i="8"/>
  <c r="C3803" i="8"/>
  <c r="Q3802" i="8"/>
  <c r="H3802" i="8"/>
  <c r="N3802" i="8" s="1"/>
  <c r="D3802" i="8"/>
  <c r="C3802" i="8"/>
  <c r="Q3801" i="8"/>
  <c r="H3801" i="8"/>
  <c r="N3801" i="8" s="1"/>
  <c r="D3801" i="8"/>
  <c r="C3801" i="8"/>
  <c r="Q3800" i="8"/>
  <c r="H3800" i="8"/>
  <c r="M3800" i="8" s="1"/>
  <c r="D3800" i="8"/>
  <c r="C3800" i="8"/>
  <c r="Q3799" i="8"/>
  <c r="H3799" i="8"/>
  <c r="M3799" i="8" s="1"/>
  <c r="D3799" i="8"/>
  <c r="C3799" i="8"/>
  <c r="Q3798" i="8"/>
  <c r="H3798" i="8"/>
  <c r="D3798" i="8"/>
  <c r="C3798" i="8"/>
  <c r="Q3797" i="8"/>
  <c r="H3797" i="8"/>
  <c r="M3797" i="8" s="1"/>
  <c r="D3797" i="8"/>
  <c r="C3797" i="8"/>
  <c r="Q3796" i="8"/>
  <c r="H3796" i="8"/>
  <c r="D3796" i="8"/>
  <c r="C3796" i="8"/>
  <c r="Q3795" i="8"/>
  <c r="H3795" i="8"/>
  <c r="N3795" i="8" s="1"/>
  <c r="D3795" i="8"/>
  <c r="C3795" i="8"/>
  <c r="Q3794" i="8"/>
  <c r="H3794" i="8"/>
  <c r="D3794" i="8"/>
  <c r="C3794" i="8"/>
  <c r="Q3793" i="8"/>
  <c r="H3793" i="8"/>
  <c r="N3793" i="8" s="1"/>
  <c r="D3793" i="8"/>
  <c r="C3793" i="8"/>
  <c r="Q3792" i="8"/>
  <c r="H3792" i="8"/>
  <c r="N3792" i="8" s="1"/>
  <c r="D3792" i="8"/>
  <c r="C3792" i="8"/>
  <c r="Q3791" i="8"/>
  <c r="H3791" i="8"/>
  <c r="M3791" i="8" s="1"/>
  <c r="D3791" i="8"/>
  <c r="C3791" i="8"/>
  <c r="Q3790" i="8"/>
  <c r="H3790" i="8"/>
  <c r="D3790" i="8"/>
  <c r="C3790" i="8"/>
  <c r="Q3789" i="8"/>
  <c r="H3789" i="8"/>
  <c r="N3789" i="8" s="1"/>
  <c r="D3789" i="8"/>
  <c r="C3789" i="8"/>
  <c r="Q3788" i="8"/>
  <c r="H3788" i="8"/>
  <c r="M3788" i="8" s="1"/>
  <c r="D3788" i="8"/>
  <c r="C3788" i="8"/>
  <c r="Q3787" i="8"/>
  <c r="H3787" i="8"/>
  <c r="M3787" i="8" s="1"/>
  <c r="D3787" i="8"/>
  <c r="C3787" i="8"/>
  <c r="Q3786" i="8"/>
  <c r="H3786" i="8"/>
  <c r="N3786" i="8" s="1"/>
  <c r="D3786" i="8"/>
  <c r="C3786" i="8"/>
  <c r="Q3785" i="8"/>
  <c r="H3785" i="8"/>
  <c r="N3785" i="8" s="1"/>
  <c r="D3785" i="8"/>
  <c r="C3785" i="8"/>
  <c r="Q3784" i="8"/>
  <c r="H3784" i="8"/>
  <c r="N3784" i="8" s="1"/>
  <c r="D3784" i="8"/>
  <c r="C3784" i="8"/>
  <c r="Q3783" i="8"/>
  <c r="H3783" i="8"/>
  <c r="N3783" i="8" s="1"/>
  <c r="D3783" i="8"/>
  <c r="C3783" i="8"/>
  <c r="Q3782" i="8"/>
  <c r="H3782" i="8"/>
  <c r="D3782" i="8"/>
  <c r="C3782" i="8"/>
  <c r="Q3781" i="8"/>
  <c r="H3781" i="8"/>
  <c r="N3781" i="8" s="1"/>
  <c r="D3781" i="8"/>
  <c r="C3781" i="8"/>
  <c r="Q3780" i="8"/>
  <c r="H3780" i="8"/>
  <c r="N3780" i="8" s="1"/>
  <c r="D3780" i="8"/>
  <c r="C3780" i="8"/>
  <c r="Q3779" i="8"/>
  <c r="H3779" i="8"/>
  <c r="M3779" i="8" s="1"/>
  <c r="D3779" i="8"/>
  <c r="C3779" i="8"/>
  <c r="Q3778" i="8"/>
  <c r="H3778" i="8"/>
  <c r="D3778" i="8"/>
  <c r="C3778" i="8"/>
  <c r="Q3777" i="8"/>
  <c r="H3777" i="8"/>
  <c r="M3777" i="8" s="1"/>
  <c r="D3777" i="8"/>
  <c r="C3777" i="8"/>
  <c r="Q3776" i="8"/>
  <c r="H3776" i="8"/>
  <c r="M3776" i="8" s="1"/>
  <c r="D3776" i="8"/>
  <c r="C3776" i="8"/>
  <c r="Q3775" i="8"/>
  <c r="H3775" i="8"/>
  <c r="D3775" i="8"/>
  <c r="C3775" i="8"/>
  <c r="Q3774" i="8"/>
  <c r="H3774" i="8"/>
  <c r="M3774" i="8" s="1"/>
  <c r="D3774" i="8"/>
  <c r="C3774" i="8"/>
  <c r="Q3773" i="8"/>
  <c r="H3773" i="8"/>
  <c r="M3773" i="8" s="1"/>
  <c r="D3773" i="8"/>
  <c r="C3773" i="8"/>
  <c r="Q3772" i="8"/>
  <c r="H3772" i="8"/>
  <c r="N3772" i="8" s="1"/>
  <c r="D3772" i="8"/>
  <c r="C3772" i="8"/>
  <c r="Q3771" i="8"/>
  <c r="H3771" i="8"/>
  <c r="D3771" i="8"/>
  <c r="C3771" i="8"/>
  <c r="Q3770" i="8"/>
  <c r="H3770" i="8"/>
  <c r="M3770" i="8" s="1"/>
  <c r="D3770" i="8"/>
  <c r="C3770" i="8"/>
  <c r="Q3769" i="8"/>
  <c r="H3769" i="8"/>
  <c r="D3769" i="8"/>
  <c r="C3769" i="8"/>
  <c r="Q3768" i="8"/>
  <c r="H3768" i="8"/>
  <c r="N3768" i="8" s="1"/>
  <c r="D3768" i="8"/>
  <c r="C3768" i="8"/>
  <c r="Q3767" i="8"/>
  <c r="H3767" i="8"/>
  <c r="D3767" i="8"/>
  <c r="C3767" i="8"/>
  <c r="Q3766" i="8"/>
  <c r="H3766" i="8"/>
  <c r="M3766" i="8" s="1"/>
  <c r="D3766" i="8"/>
  <c r="C3766" i="8"/>
  <c r="Q3765" i="8"/>
  <c r="H3765" i="8"/>
  <c r="N3765" i="8" s="1"/>
  <c r="D3765" i="8"/>
  <c r="C3765" i="8"/>
  <c r="Q3764" i="8"/>
  <c r="H3764" i="8"/>
  <c r="D3764" i="8"/>
  <c r="C3764" i="8"/>
  <c r="Q3763" i="8"/>
  <c r="H3763" i="8"/>
  <c r="M3763" i="8" s="1"/>
  <c r="D3763" i="8"/>
  <c r="C3763" i="8"/>
  <c r="Q3762" i="8"/>
  <c r="H3762" i="8"/>
  <c r="D3762" i="8"/>
  <c r="C3762" i="8"/>
  <c r="Q3761" i="8"/>
  <c r="H3761" i="8"/>
  <c r="D3761" i="8"/>
  <c r="C3761" i="8"/>
  <c r="Q3760" i="8"/>
  <c r="H3760" i="8"/>
  <c r="N3760" i="8" s="1"/>
  <c r="D3760" i="8"/>
  <c r="C3760" i="8"/>
  <c r="Q3759" i="8"/>
  <c r="H3759" i="8"/>
  <c r="D3759" i="8"/>
  <c r="C3759" i="8"/>
  <c r="Q3758" i="8"/>
  <c r="H3758" i="8"/>
  <c r="M3758" i="8" s="1"/>
  <c r="D3758" i="8"/>
  <c r="C3758" i="8"/>
  <c r="Q3757" i="8"/>
  <c r="H3757" i="8"/>
  <c r="D3757" i="8"/>
  <c r="C3757" i="8"/>
  <c r="Q3756" i="8"/>
  <c r="H3756" i="8"/>
  <c r="D3756" i="8"/>
  <c r="C3756" i="8"/>
  <c r="Q3755" i="8"/>
  <c r="H3755" i="8"/>
  <c r="M3755" i="8" s="1"/>
  <c r="D3755" i="8"/>
  <c r="C3755" i="8"/>
  <c r="Q3754" i="8"/>
  <c r="H3754" i="8"/>
  <c r="M3754" i="8" s="1"/>
  <c r="D3754" i="8"/>
  <c r="C3754" i="8"/>
  <c r="Q3753" i="8"/>
  <c r="H3753" i="8"/>
  <c r="N3753" i="8" s="1"/>
  <c r="D3753" i="8"/>
  <c r="C3753" i="8"/>
  <c r="Q3752" i="8"/>
  <c r="H3752" i="8"/>
  <c r="M3752" i="8" s="1"/>
  <c r="D3752" i="8"/>
  <c r="C3752" i="8"/>
  <c r="Q3751" i="8"/>
  <c r="H3751" i="8"/>
  <c r="M3751" i="8" s="1"/>
  <c r="D3751" i="8"/>
  <c r="C3751" i="8"/>
  <c r="Q3750" i="8"/>
  <c r="H3750" i="8"/>
  <c r="D3750" i="8"/>
  <c r="C3750" i="8"/>
  <c r="Q3749" i="8"/>
  <c r="H3749" i="8"/>
  <c r="M3749" i="8" s="1"/>
  <c r="D3749" i="8"/>
  <c r="C3749" i="8"/>
  <c r="Q3748" i="8"/>
  <c r="H3748" i="8"/>
  <c r="D3748" i="8"/>
  <c r="C3748" i="8"/>
  <c r="Q3747" i="8"/>
  <c r="H3747" i="8"/>
  <c r="M3747" i="8" s="1"/>
  <c r="D3747" i="8"/>
  <c r="C3747" i="8"/>
  <c r="Q3746" i="8"/>
  <c r="H3746" i="8"/>
  <c r="N3746" i="8" s="1"/>
  <c r="D3746" i="8"/>
  <c r="C3746" i="8"/>
  <c r="Q3745" i="8"/>
  <c r="H3745" i="8"/>
  <c r="M3745" i="8" s="1"/>
  <c r="D3745" i="8"/>
  <c r="C3745" i="8"/>
  <c r="Q3744" i="8"/>
  <c r="H3744" i="8"/>
  <c r="M3744" i="8" s="1"/>
  <c r="D3744" i="8"/>
  <c r="C3744" i="8"/>
  <c r="Q3743" i="8"/>
  <c r="H3743" i="8"/>
  <c r="N3743" i="8" s="1"/>
  <c r="D3743" i="8"/>
  <c r="C3743" i="8"/>
  <c r="Q3742" i="8"/>
  <c r="H3742" i="8"/>
  <c r="N3742" i="8" s="1"/>
  <c r="D3742" i="8"/>
  <c r="C3742" i="8"/>
  <c r="Q3741" i="8"/>
  <c r="H3741" i="8"/>
  <c r="N3741" i="8" s="1"/>
  <c r="D3741" i="8"/>
  <c r="C3741" i="8"/>
  <c r="Q3740" i="8"/>
  <c r="H3740" i="8"/>
  <c r="D3740" i="8"/>
  <c r="C3740" i="8"/>
  <c r="Q3739" i="8"/>
  <c r="H3739" i="8"/>
  <c r="D3739" i="8"/>
  <c r="C3739" i="8"/>
  <c r="Q3738" i="8"/>
  <c r="H3738" i="8"/>
  <c r="D3738" i="8"/>
  <c r="C3738" i="8"/>
  <c r="Q3737" i="8"/>
  <c r="H3737" i="8"/>
  <c r="M3737" i="8" s="1"/>
  <c r="D3737" i="8"/>
  <c r="C3737" i="8"/>
  <c r="Q3736" i="8"/>
  <c r="H3736" i="8"/>
  <c r="N3736" i="8" s="1"/>
  <c r="D3736" i="8"/>
  <c r="C3736" i="8"/>
  <c r="Q3735" i="8"/>
  <c r="H3735" i="8"/>
  <c r="M3735" i="8" s="1"/>
  <c r="D3735" i="8"/>
  <c r="C3735" i="8"/>
  <c r="Q3734" i="8"/>
  <c r="H3734" i="8"/>
  <c r="N3734" i="8" s="1"/>
  <c r="D3734" i="8"/>
  <c r="C3734" i="8"/>
  <c r="Q3733" i="8"/>
  <c r="H3733" i="8"/>
  <c r="M3733" i="8" s="1"/>
  <c r="D3733" i="8"/>
  <c r="C3733" i="8"/>
  <c r="Q3732" i="8"/>
  <c r="H3732" i="8"/>
  <c r="N3732" i="8" s="1"/>
  <c r="D3732" i="8"/>
  <c r="C3732" i="8"/>
  <c r="Q3731" i="8"/>
  <c r="H3731" i="8"/>
  <c r="D3731" i="8"/>
  <c r="C3731" i="8"/>
  <c r="Q3730" i="8"/>
  <c r="H3730" i="8"/>
  <c r="N3730" i="8" s="1"/>
  <c r="D3730" i="8"/>
  <c r="C3730" i="8"/>
  <c r="Q3729" i="8"/>
  <c r="H3729" i="8"/>
  <c r="D3729" i="8"/>
  <c r="C3729" i="8"/>
  <c r="Q3728" i="8"/>
  <c r="H3728" i="8"/>
  <c r="N3728" i="8" s="1"/>
  <c r="D3728" i="8"/>
  <c r="C3728" i="8"/>
  <c r="Q3727" i="8"/>
  <c r="H3727" i="8"/>
  <c r="D3727" i="8"/>
  <c r="C3727" i="8"/>
  <c r="Q3726" i="8"/>
  <c r="H3726" i="8"/>
  <c r="D3726" i="8"/>
  <c r="C3726" i="8"/>
  <c r="Q3725" i="8"/>
  <c r="H3725" i="8"/>
  <c r="M3725" i="8" s="1"/>
  <c r="D3725" i="8"/>
  <c r="C3725" i="8"/>
  <c r="Q3724" i="8"/>
  <c r="H3724" i="8"/>
  <c r="D3724" i="8"/>
  <c r="C3724" i="8"/>
  <c r="Q3723" i="8"/>
  <c r="H3723" i="8"/>
  <c r="M3723" i="8" s="1"/>
  <c r="D3723" i="8"/>
  <c r="C3723" i="8"/>
  <c r="Q3722" i="8"/>
  <c r="H3722" i="8"/>
  <c r="D3722" i="8"/>
  <c r="C3722" i="8"/>
  <c r="Q3721" i="8"/>
  <c r="H3721" i="8"/>
  <c r="M3721" i="8" s="1"/>
  <c r="D3721" i="8"/>
  <c r="C3721" i="8"/>
  <c r="Q3720" i="8"/>
  <c r="H3720" i="8"/>
  <c r="N3720" i="8" s="1"/>
  <c r="D3720" i="8"/>
  <c r="C3720" i="8"/>
  <c r="Q3719" i="8"/>
  <c r="H3719" i="8"/>
  <c r="D3719" i="8"/>
  <c r="C3719" i="8"/>
  <c r="Q3718" i="8"/>
  <c r="H3718" i="8"/>
  <c r="N3718" i="8" s="1"/>
  <c r="D3718" i="8"/>
  <c r="C3718" i="8"/>
  <c r="Q3717" i="8"/>
  <c r="H3717" i="8"/>
  <c r="N3717" i="8" s="1"/>
  <c r="D3717" i="8"/>
  <c r="C3717" i="8"/>
  <c r="Q3716" i="8"/>
  <c r="H3716" i="8"/>
  <c r="N3716" i="8" s="1"/>
  <c r="D3716" i="8"/>
  <c r="C3716" i="8"/>
  <c r="Q3715" i="8"/>
  <c r="H3715" i="8"/>
  <c r="N3715" i="8" s="1"/>
  <c r="D3715" i="8"/>
  <c r="C3715" i="8"/>
  <c r="Q3714" i="8"/>
  <c r="H3714" i="8"/>
  <c r="D3714" i="8"/>
  <c r="C3714" i="8"/>
  <c r="Q3713" i="8"/>
  <c r="H3713" i="8"/>
  <c r="M3713" i="8" s="1"/>
  <c r="D3713" i="8"/>
  <c r="C3713" i="8"/>
  <c r="Q3712" i="8"/>
  <c r="H3712" i="8"/>
  <c r="D3712" i="8"/>
  <c r="C3712" i="8"/>
  <c r="Q3711" i="8"/>
  <c r="H3711" i="8"/>
  <c r="D3711" i="8"/>
  <c r="C3711" i="8"/>
  <c r="Q3710" i="8"/>
  <c r="H3710" i="8"/>
  <c r="M3710" i="8" s="1"/>
  <c r="D3710" i="8"/>
  <c r="C3710" i="8"/>
  <c r="Q3709" i="8"/>
  <c r="H3709" i="8"/>
  <c r="M3709" i="8" s="1"/>
  <c r="D3709" i="8"/>
  <c r="C3709" i="8"/>
  <c r="Q3708" i="8"/>
  <c r="H3708" i="8"/>
  <c r="D3708" i="8"/>
  <c r="C3708" i="8"/>
  <c r="Q3707" i="8"/>
  <c r="H3707" i="8"/>
  <c r="N3707" i="8" s="1"/>
  <c r="D3707" i="8"/>
  <c r="C3707" i="8"/>
  <c r="Q3706" i="8"/>
  <c r="H3706" i="8"/>
  <c r="D3706" i="8"/>
  <c r="C3706" i="8"/>
  <c r="Q3705" i="8"/>
  <c r="H3705" i="8"/>
  <c r="M3705" i="8" s="1"/>
  <c r="D3705" i="8"/>
  <c r="C3705" i="8"/>
  <c r="Q3704" i="8"/>
  <c r="H3704" i="8"/>
  <c r="N3704" i="8" s="1"/>
  <c r="D3704" i="8"/>
  <c r="C3704" i="8"/>
  <c r="Q3703" i="8"/>
  <c r="H3703" i="8"/>
  <c r="D3703" i="8"/>
  <c r="C3703" i="8"/>
  <c r="Q3702" i="8"/>
  <c r="H3702" i="8"/>
  <c r="D3702" i="8"/>
  <c r="C3702" i="8"/>
  <c r="Q3701" i="8"/>
  <c r="H3701" i="8"/>
  <c r="D3701" i="8"/>
  <c r="C3701" i="8"/>
  <c r="Q3700" i="8"/>
  <c r="H3700" i="8"/>
  <c r="D3700" i="8"/>
  <c r="C3700" i="8"/>
  <c r="Q3699" i="8"/>
  <c r="H3699" i="8"/>
  <c r="D3699" i="8"/>
  <c r="C3699" i="8"/>
  <c r="Q3698" i="8"/>
  <c r="H3698" i="8"/>
  <c r="D3698" i="8"/>
  <c r="C3698" i="8"/>
  <c r="Q3697" i="8"/>
  <c r="H3697" i="8"/>
  <c r="M3697" i="8" s="1"/>
  <c r="D3697" i="8"/>
  <c r="C3697" i="8"/>
  <c r="Q3696" i="8"/>
  <c r="H3696" i="8"/>
  <c r="N3696" i="8" s="1"/>
  <c r="D3696" i="8"/>
  <c r="C3696" i="8"/>
  <c r="Q3695" i="8"/>
  <c r="H3695" i="8"/>
  <c r="N3695" i="8" s="1"/>
  <c r="D3695" i="8"/>
  <c r="C3695" i="8"/>
  <c r="Q3694" i="8"/>
  <c r="H3694" i="8"/>
  <c r="N3694" i="8" s="1"/>
  <c r="D3694" i="8"/>
  <c r="C3694" i="8"/>
  <c r="Q3693" i="8"/>
  <c r="H3693" i="8"/>
  <c r="D3693" i="8"/>
  <c r="C3693" i="8"/>
  <c r="Q3692" i="8"/>
  <c r="H3692" i="8"/>
  <c r="N3692" i="8" s="1"/>
  <c r="D3692" i="8"/>
  <c r="C3692" i="8"/>
  <c r="Q3691" i="8"/>
  <c r="H3691" i="8"/>
  <c r="N3691" i="8" s="1"/>
  <c r="D3691" i="8"/>
  <c r="C3691" i="8"/>
  <c r="Q3690" i="8"/>
  <c r="H3690" i="8"/>
  <c r="D3690" i="8"/>
  <c r="C3690" i="8"/>
  <c r="Q3689" i="8"/>
  <c r="H3689" i="8"/>
  <c r="M3689" i="8" s="1"/>
  <c r="D3689" i="8"/>
  <c r="C3689" i="8"/>
  <c r="Q3688" i="8"/>
  <c r="H3688" i="8"/>
  <c r="D3688" i="8"/>
  <c r="C3688" i="8"/>
  <c r="Q3687" i="8"/>
  <c r="H3687" i="8"/>
  <c r="M3687" i="8" s="1"/>
  <c r="D3687" i="8"/>
  <c r="C3687" i="8"/>
  <c r="Q3686" i="8"/>
  <c r="H3686" i="8"/>
  <c r="N3686" i="8" s="1"/>
  <c r="D3686" i="8"/>
  <c r="C3686" i="8"/>
  <c r="Q3685" i="8"/>
  <c r="H3685" i="8"/>
  <c r="D3685" i="8"/>
  <c r="C3685" i="8"/>
  <c r="Q3684" i="8"/>
  <c r="H3684" i="8"/>
  <c r="M3684" i="8" s="1"/>
  <c r="D3684" i="8"/>
  <c r="C3684" i="8"/>
  <c r="Q3683" i="8"/>
  <c r="H3683" i="8"/>
  <c r="D3683" i="8"/>
  <c r="C3683" i="8"/>
  <c r="Q3682" i="8"/>
  <c r="H3682" i="8"/>
  <c r="D3682" i="8"/>
  <c r="C3682" i="8"/>
  <c r="Q3681" i="8"/>
  <c r="H3681" i="8"/>
  <c r="D3681" i="8"/>
  <c r="C3681" i="8"/>
  <c r="Q3680" i="8"/>
  <c r="H3680" i="8"/>
  <c r="N3680" i="8" s="1"/>
  <c r="D3680" i="8"/>
  <c r="C3680" i="8"/>
  <c r="Q3679" i="8"/>
  <c r="H3679" i="8"/>
  <c r="M3679" i="8" s="1"/>
  <c r="D3679" i="8"/>
  <c r="C3679" i="8"/>
  <c r="Q3678" i="8"/>
  <c r="H3678" i="8"/>
  <c r="D3678" i="8"/>
  <c r="C3678" i="8"/>
  <c r="Q3677" i="8"/>
  <c r="H3677" i="8"/>
  <c r="M3677" i="8" s="1"/>
  <c r="D3677" i="8"/>
  <c r="C3677" i="8"/>
  <c r="Q3676" i="8"/>
  <c r="H3676" i="8"/>
  <c r="D3676" i="8"/>
  <c r="C3676" i="8"/>
  <c r="Q3675" i="8"/>
  <c r="H3675" i="8"/>
  <c r="M3675" i="8" s="1"/>
  <c r="D3675" i="8"/>
  <c r="C3675" i="8"/>
  <c r="Q3674" i="8"/>
  <c r="H3674" i="8"/>
  <c r="N3674" i="8" s="1"/>
  <c r="D3674" i="8"/>
  <c r="C3674" i="8"/>
  <c r="Q3673" i="8"/>
  <c r="H3673" i="8"/>
  <c r="M3673" i="8" s="1"/>
  <c r="D3673" i="8"/>
  <c r="C3673" i="8"/>
  <c r="Q3672" i="8"/>
  <c r="H3672" i="8"/>
  <c r="N3672" i="8" s="1"/>
  <c r="D3672" i="8"/>
  <c r="C3672" i="8"/>
  <c r="Q3671" i="8"/>
  <c r="H3671" i="8"/>
  <c r="N3671" i="8" s="1"/>
  <c r="D3671" i="8"/>
  <c r="C3671" i="8"/>
  <c r="Q3670" i="8"/>
  <c r="H3670" i="8"/>
  <c r="D3670" i="8"/>
  <c r="C3670" i="8"/>
  <c r="Q3669" i="8"/>
  <c r="H3669" i="8"/>
  <c r="N3669" i="8" s="1"/>
  <c r="D3669" i="8"/>
  <c r="C3669" i="8"/>
  <c r="Q3668" i="8"/>
  <c r="H3668" i="8"/>
  <c r="N3668" i="8" s="1"/>
  <c r="D3668" i="8"/>
  <c r="C3668" i="8"/>
  <c r="Q3667" i="8"/>
  <c r="H3667" i="8"/>
  <c r="N3667" i="8" s="1"/>
  <c r="D3667" i="8"/>
  <c r="C3667" i="8"/>
  <c r="Q3666" i="8"/>
  <c r="H3666" i="8"/>
  <c r="N3666" i="8" s="1"/>
  <c r="D3666" i="8"/>
  <c r="C3666" i="8"/>
  <c r="Q3665" i="8"/>
  <c r="H3665" i="8"/>
  <c r="D3665" i="8"/>
  <c r="C3665" i="8"/>
  <c r="Q3664" i="8"/>
  <c r="H3664" i="8"/>
  <c r="N3664" i="8" s="1"/>
  <c r="D3664" i="8"/>
  <c r="C3664" i="8"/>
  <c r="Q3663" i="8"/>
  <c r="H3663" i="8"/>
  <c r="M3663" i="8" s="1"/>
  <c r="D3663" i="8"/>
  <c r="C3663" i="8"/>
  <c r="Q3662" i="8"/>
  <c r="H3662" i="8"/>
  <c r="N3662" i="8" s="1"/>
  <c r="D3662" i="8"/>
  <c r="C3662" i="8"/>
  <c r="Q3661" i="8"/>
  <c r="H3661" i="8"/>
  <c r="D3661" i="8"/>
  <c r="C3661" i="8"/>
  <c r="Q3660" i="8"/>
  <c r="H3660" i="8"/>
  <c r="D3660" i="8"/>
  <c r="C3660" i="8"/>
  <c r="Q3659" i="8"/>
  <c r="H3659" i="8"/>
  <c r="M3659" i="8" s="1"/>
  <c r="D3659" i="8"/>
  <c r="C3659" i="8"/>
  <c r="Q3658" i="8"/>
  <c r="H3658" i="8"/>
  <c r="D3658" i="8"/>
  <c r="C3658" i="8"/>
  <c r="Q3657" i="8"/>
  <c r="H3657" i="8"/>
  <c r="N3657" i="8" s="1"/>
  <c r="D3657" i="8"/>
  <c r="C3657" i="8"/>
  <c r="Q3656" i="8"/>
  <c r="H3656" i="8"/>
  <c r="D3656" i="8"/>
  <c r="C3656" i="8"/>
  <c r="Q3655" i="8"/>
  <c r="H3655" i="8"/>
  <c r="N3655" i="8" s="1"/>
  <c r="D3655" i="8"/>
  <c r="C3655" i="8"/>
  <c r="Q3654" i="8"/>
  <c r="H3654" i="8"/>
  <c r="N3654" i="8" s="1"/>
  <c r="D3654" i="8"/>
  <c r="C3654" i="8"/>
  <c r="Q3653" i="8"/>
  <c r="H3653" i="8"/>
  <c r="M3653" i="8" s="1"/>
  <c r="D3653" i="8"/>
  <c r="C3653" i="8"/>
  <c r="Q3652" i="8"/>
  <c r="H3652" i="8"/>
  <c r="M3652" i="8" s="1"/>
  <c r="D3652" i="8"/>
  <c r="C3652" i="8"/>
  <c r="Q3651" i="8"/>
  <c r="H3651" i="8"/>
  <c r="M3651" i="8" s="1"/>
  <c r="D3651" i="8"/>
  <c r="C3651" i="8"/>
  <c r="Q3650" i="8"/>
  <c r="H3650" i="8"/>
  <c r="D3650" i="8"/>
  <c r="C3650" i="8"/>
  <c r="Q3649" i="8"/>
  <c r="H3649" i="8"/>
  <c r="M3649" i="8" s="1"/>
  <c r="D3649" i="8"/>
  <c r="C3649" i="8"/>
  <c r="Q3648" i="8"/>
  <c r="H3648" i="8"/>
  <c r="M3648" i="8" s="1"/>
  <c r="D3648" i="8"/>
  <c r="C3648" i="8"/>
  <c r="Q3647" i="8"/>
  <c r="H3647" i="8"/>
  <c r="D3647" i="8"/>
  <c r="C3647" i="8"/>
  <c r="Q3646" i="8"/>
  <c r="H3646" i="8"/>
  <c r="N3646" i="8" s="1"/>
  <c r="D3646" i="8"/>
  <c r="C3646" i="8"/>
  <c r="Q3645" i="8"/>
  <c r="H3645" i="8"/>
  <c r="N3645" i="8" s="1"/>
  <c r="D3645" i="8"/>
  <c r="C3645" i="8"/>
  <c r="Q3644" i="8"/>
  <c r="H3644" i="8"/>
  <c r="D3644" i="8"/>
  <c r="C3644" i="8"/>
  <c r="Q3643" i="8"/>
  <c r="H3643" i="8"/>
  <c r="D3643" i="8"/>
  <c r="C3643" i="8"/>
  <c r="Q3642" i="8"/>
  <c r="H3642" i="8"/>
  <c r="N3642" i="8" s="1"/>
  <c r="D3642" i="8"/>
  <c r="C3642" i="8"/>
  <c r="Q3641" i="8"/>
  <c r="H3641" i="8"/>
  <c r="D3641" i="8"/>
  <c r="C3641" i="8"/>
  <c r="Q3640" i="8"/>
  <c r="H3640" i="8"/>
  <c r="M3640" i="8" s="1"/>
  <c r="D3640" i="8"/>
  <c r="C3640" i="8"/>
  <c r="Q3639" i="8"/>
  <c r="H3639" i="8"/>
  <c r="D3639" i="8"/>
  <c r="C3639" i="8"/>
  <c r="Q3638" i="8"/>
  <c r="H3638" i="8"/>
  <c r="N3638" i="8" s="1"/>
  <c r="D3638" i="8"/>
  <c r="C3638" i="8"/>
  <c r="Q3637" i="8"/>
  <c r="H3637" i="8"/>
  <c r="D3637" i="8"/>
  <c r="C3637" i="8"/>
  <c r="Q3636" i="8"/>
  <c r="H3636" i="8"/>
  <c r="N3636" i="8" s="1"/>
  <c r="D3636" i="8"/>
  <c r="C3636" i="8"/>
  <c r="Q3635" i="8"/>
  <c r="H3635" i="8"/>
  <c r="D3635" i="8"/>
  <c r="C3635" i="8"/>
  <c r="Q3634" i="8"/>
  <c r="H3634" i="8"/>
  <c r="M3634" i="8" s="1"/>
  <c r="D3634" i="8"/>
  <c r="C3634" i="8"/>
  <c r="Q3633" i="8"/>
  <c r="H3633" i="8"/>
  <c r="D3633" i="8"/>
  <c r="C3633" i="8"/>
  <c r="Q3632" i="8"/>
  <c r="H3632" i="8"/>
  <c r="N3632" i="8" s="1"/>
  <c r="D3632" i="8"/>
  <c r="C3632" i="8"/>
  <c r="Q3631" i="8"/>
  <c r="H3631" i="8"/>
  <c r="N3631" i="8" s="1"/>
  <c r="D3631" i="8"/>
  <c r="C3631" i="8"/>
  <c r="Q3630" i="8"/>
  <c r="H3630" i="8"/>
  <c r="N3630" i="8" s="1"/>
  <c r="D3630" i="8"/>
  <c r="C3630" i="8"/>
  <c r="Q3629" i="8"/>
  <c r="H3629" i="8"/>
  <c r="M3629" i="8" s="1"/>
  <c r="D3629" i="8"/>
  <c r="C3629" i="8"/>
  <c r="Q3628" i="8"/>
  <c r="H3628" i="8"/>
  <c r="N3628" i="8" s="1"/>
  <c r="D3628" i="8"/>
  <c r="C3628" i="8"/>
  <c r="Q3627" i="8"/>
  <c r="H3627" i="8"/>
  <c r="M3627" i="8" s="1"/>
  <c r="D3627" i="8"/>
  <c r="C3627" i="8"/>
  <c r="Q3626" i="8"/>
  <c r="H3626" i="8"/>
  <c r="N3626" i="8" s="1"/>
  <c r="D3626" i="8"/>
  <c r="C3626" i="8"/>
  <c r="Q3625" i="8"/>
  <c r="H3625" i="8"/>
  <c r="D3625" i="8"/>
  <c r="C3625" i="8"/>
  <c r="Q3624" i="8"/>
  <c r="H3624" i="8"/>
  <c r="M3624" i="8" s="1"/>
  <c r="D3624" i="8"/>
  <c r="C3624" i="8"/>
  <c r="Q3623" i="8"/>
  <c r="H3623" i="8"/>
  <c r="N3623" i="8" s="1"/>
  <c r="D3623" i="8"/>
  <c r="C3623" i="8"/>
  <c r="Q3622" i="8"/>
  <c r="H3622" i="8"/>
  <c r="N3622" i="8" s="1"/>
  <c r="D3622" i="8"/>
  <c r="C3622" i="8"/>
  <c r="Q3621" i="8"/>
  <c r="H3621" i="8"/>
  <c r="N3621" i="8" s="1"/>
  <c r="D3621" i="8"/>
  <c r="C3621" i="8"/>
  <c r="Q3620" i="8"/>
  <c r="H3620" i="8"/>
  <c r="N3620" i="8" s="1"/>
  <c r="D3620" i="8"/>
  <c r="C3620" i="8"/>
  <c r="Q3619" i="8"/>
  <c r="H3619" i="8"/>
  <c r="N3619" i="8" s="1"/>
  <c r="D3619" i="8"/>
  <c r="C3619" i="8"/>
  <c r="Q3618" i="8"/>
  <c r="H3618" i="8"/>
  <c r="N3618" i="8" s="1"/>
  <c r="D3618" i="8"/>
  <c r="C3618" i="8"/>
  <c r="Q3617" i="8"/>
  <c r="H3617" i="8"/>
  <c r="M3617" i="8" s="1"/>
  <c r="D3617" i="8"/>
  <c r="C3617" i="8"/>
  <c r="Q3616" i="8"/>
  <c r="H3616" i="8"/>
  <c r="D3616" i="8"/>
  <c r="C3616" i="8"/>
  <c r="Q3615" i="8"/>
  <c r="H3615" i="8"/>
  <c r="M3615" i="8" s="1"/>
  <c r="D3615" i="8"/>
  <c r="C3615" i="8"/>
  <c r="Q3614" i="8"/>
  <c r="H3614" i="8"/>
  <c r="D3614" i="8"/>
  <c r="C3614" i="8"/>
  <c r="Q3613" i="8"/>
  <c r="H3613" i="8"/>
  <c r="M3613" i="8" s="1"/>
  <c r="D3613" i="8"/>
  <c r="C3613" i="8"/>
  <c r="Q3612" i="8"/>
  <c r="H3612" i="8"/>
  <c r="N3612" i="8" s="1"/>
  <c r="D3612" i="8"/>
  <c r="C3612" i="8"/>
  <c r="Q3611" i="8"/>
  <c r="H3611" i="8"/>
  <c r="N3611" i="8" s="1"/>
  <c r="D3611" i="8"/>
  <c r="C3611" i="8"/>
  <c r="Q3610" i="8"/>
  <c r="H3610" i="8"/>
  <c r="M3610" i="8" s="1"/>
  <c r="D3610" i="8"/>
  <c r="C3610" i="8"/>
  <c r="Q3609" i="8"/>
  <c r="H3609" i="8"/>
  <c r="D3609" i="8"/>
  <c r="C3609" i="8"/>
  <c r="Q3608" i="8"/>
  <c r="H3608" i="8"/>
  <c r="N3608" i="8" s="1"/>
  <c r="D3608" i="8"/>
  <c r="C3608" i="8"/>
  <c r="Q3607" i="8"/>
  <c r="H3607" i="8"/>
  <c r="N3607" i="8" s="1"/>
  <c r="D3607" i="8"/>
  <c r="C3607" i="8"/>
  <c r="Q3606" i="8"/>
  <c r="H3606" i="8"/>
  <c r="N3606" i="8" s="1"/>
  <c r="D3606" i="8"/>
  <c r="C3606" i="8"/>
  <c r="Q3605" i="8"/>
  <c r="H3605" i="8"/>
  <c r="D3605" i="8"/>
  <c r="C3605" i="8"/>
  <c r="Q3604" i="8"/>
  <c r="H3604" i="8"/>
  <c r="N3604" i="8" s="1"/>
  <c r="D3604" i="8"/>
  <c r="C3604" i="8"/>
  <c r="Q3603" i="8"/>
  <c r="H3603" i="8"/>
  <c r="M3603" i="8" s="1"/>
  <c r="D3603" i="8"/>
  <c r="C3603" i="8"/>
  <c r="Q3602" i="8"/>
  <c r="H3602" i="8"/>
  <c r="M3602" i="8" s="1"/>
  <c r="D3602" i="8"/>
  <c r="C3602" i="8"/>
  <c r="Q3601" i="8"/>
  <c r="H3601" i="8"/>
  <c r="D3601" i="8"/>
  <c r="C3601" i="8"/>
  <c r="Q3600" i="8"/>
  <c r="H3600" i="8"/>
  <c r="N3600" i="8" s="1"/>
  <c r="D3600" i="8"/>
  <c r="C3600" i="8"/>
  <c r="Q3599" i="8"/>
  <c r="H3599" i="8"/>
  <c r="M3599" i="8" s="1"/>
  <c r="D3599" i="8"/>
  <c r="C3599" i="8"/>
  <c r="Q3598" i="8"/>
  <c r="H3598" i="8"/>
  <c r="N3598" i="8" s="1"/>
  <c r="D3598" i="8"/>
  <c r="C3598" i="8"/>
  <c r="Q3597" i="8"/>
  <c r="H3597" i="8"/>
  <c r="N3597" i="8" s="1"/>
  <c r="D3597" i="8"/>
  <c r="C3597" i="8"/>
  <c r="Q3596" i="8"/>
  <c r="H3596" i="8"/>
  <c r="D3596" i="8"/>
  <c r="C3596" i="8"/>
  <c r="Q3595" i="8"/>
  <c r="H3595" i="8"/>
  <c r="M3595" i="8" s="1"/>
  <c r="D3595" i="8"/>
  <c r="C3595" i="8"/>
  <c r="Q3594" i="8"/>
  <c r="H3594" i="8"/>
  <c r="D3594" i="8"/>
  <c r="C3594" i="8"/>
  <c r="Q3593" i="8"/>
  <c r="H3593" i="8"/>
  <c r="N3593" i="8" s="1"/>
  <c r="D3593" i="8"/>
  <c r="C3593" i="8"/>
  <c r="Q3592" i="8"/>
  <c r="H3592" i="8"/>
  <c r="N3592" i="8" s="1"/>
  <c r="D3592" i="8"/>
  <c r="C3592" i="8"/>
  <c r="Q3591" i="8"/>
  <c r="H3591" i="8"/>
  <c r="N3591" i="8" s="1"/>
  <c r="D3591" i="8"/>
  <c r="C3591" i="8"/>
  <c r="Q3590" i="8"/>
  <c r="H3590" i="8"/>
  <c r="D3590" i="8"/>
  <c r="C3590" i="8"/>
  <c r="Q3589" i="8"/>
  <c r="H3589" i="8"/>
  <c r="N3589" i="8" s="1"/>
  <c r="D3589" i="8"/>
  <c r="C3589" i="8"/>
  <c r="Q3588" i="8"/>
  <c r="H3588" i="8"/>
  <c r="M3588" i="8" s="1"/>
  <c r="D3588" i="8"/>
  <c r="C3588" i="8"/>
  <c r="Q3587" i="8"/>
  <c r="H3587" i="8"/>
  <c r="D3587" i="8"/>
  <c r="C3587" i="8"/>
  <c r="Q3586" i="8"/>
  <c r="H3586" i="8"/>
  <c r="N3586" i="8" s="1"/>
  <c r="D3586" i="8"/>
  <c r="C3586" i="8"/>
  <c r="Q3585" i="8"/>
  <c r="H3585" i="8"/>
  <c r="D3585" i="8"/>
  <c r="C3585" i="8"/>
  <c r="Q3584" i="8"/>
  <c r="H3584" i="8"/>
  <c r="D3584" i="8"/>
  <c r="C3584" i="8"/>
  <c r="Q3583" i="8"/>
  <c r="H3583" i="8"/>
  <c r="D3583" i="8"/>
  <c r="C3583" i="8"/>
  <c r="Q3582" i="8"/>
  <c r="H3582" i="8"/>
  <c r="N3582" i="8" s="1"/>
  <c r="D3582" i="8"/>
  <c r="C3582" i="8"/>
  <c r="Q3581" i="8"/>
  <c r="H3581" i="8"/>
  <c r="N3581" i="8" s="1"/>
  <c r="D3581" i="8"/>
  <c r="C3581" i="8"/>
  <c r="Q3580" i="8"/>
  <c r="H3580" i="8"/>
  <c r="M3580" i="8" s="1"/>
  <c r="D3580" i="8"/>
  <c r="C3580" i="8"/>
  <c r="Q3579" i="8"/>
  <c r="H3579" i="8"/>
  <c r="N3579" i="8" s="1"/>
  <c r="D3579" i="8"/>
  <c r="C3579" i="8"/>
  <c r="Q3578" i="8"/>
  <c r="H3578" i="8"/>
  <c r="D3578" i="8"/>
  <c r="C3578" i="8"/>
  <c r="Q3577" i="8"/>
  <c r="H3577" i="8"/>
  <c r="N3577" i="8" s="1"/>
  <c r="D3577" i="8"/>
  <c r="C3577" i="8"/>
  <c r="Q3576" i="8"/>
  <c r="H3576" i="8"/>
  <c r="M3576" i="8" s="1"/>
  <c r="D3576" i="8"/>
  <c r="C3576" i="8"/>
  <c r="Q3575" i="8"/>
  <c r="H3575" i="8"/>
  <c r="N3575" i="8" s="1"/>
  <c r="D3575" i="8"/>
  <c r="C3575" i="8"/>
  <c r="Q3574" i="8"/>
  <c r="H3574" i="8"/>
  <c r="N3574" i="8" s="1"/>
  <c r="D3574" i="8"/>
  <c r="C3574" i="8"/>
  <c r="Q3573" i="8"/>
  <c r="H3573" i="8"/>
  <c r="N3573" i="8" s="1"/>
  <c r="D3573" i="8"/>
  <c r="C3573" i="8"/>
  <c r="Q3572" i="8"/>
  <c r="H3572" i="8"/>
  <c r="D3572" i="8"/>
  <c r="C3572" i="8"/>
  <c r="Q3571" i="8"/>
  <c r="H3571" i="8"/>
  <c r="D3571" i="8"/>
  <c r="C3571" i="8"/>
  <c r="Q3570" i="8"/>
  <c r="H3570" i="8"/>
  <c r="D3570" i="8"/>
  <c r="C3570" i="8"/>
  <c r="Q3569" i="8"/>
  <c r="H3569" i="8"/>
  <c r="N3569" i="8" s="1"/>
  <c r="D3569" i="8"/>
  <c r="C3569" i="8"/>
  <c r="Q3568" i="8"/>
  <c r="H3568" i="8"/>
  <c r="M3568" i="8" s="1"/>
  <c r="D3568" i="8"/>
  <c r="C3568" i="8"/>
  <c r="Q3567" i="8"/>
  <c r="H3567" i="8"/>
  <c r="D3567" i="8"/>
  <c r="C3567" i="8"/>
  <c r="Q3566" i="8"/>
  <c r="H3566" i="8"/>
  <c r="M3566" i="8" s="1"/>
  <c r="D3566" i="8"/>
  <c r="C3566" i="8"/>
  <c r="Q3565" i="8"/>
  <c r="H3565" i="8"/>
  <c r="N3565" i="8" s="1"/>
  <c r="D3565" i="8"/>
  <c r="C3565" i="8"/>
  <c r="Q3564" i="8"/>
  <c r="H3564" i="8"/>
  <c r="D3564" i="8"/>
  <c r="C3564" i="8"/>
  <c r="Q3563" i="8"/>
  <c r="H3563" i="8"/>
  <c r="N3563" i="8" s="1"/>
  <c r="D3563" i="8"/>
  <c r="C3563" i="8"/>
  <c r="Q3562" i="8"/>
  <c r="H3562" i="8"/>
  <c r="N3562" i="8" s="1"/>
  <c r="D3562" i="8"/>
  <c r="C3562" i="8"/>
  <c r="Q3561" i="8"/>
  <c r="H3561" i="8"/>
  <c r="N3561" i="8" s="1"/>
  <c r="D3561" i="8"/>
  <c r="C3561" i="8"/>
  <c r="Q3560" i="8"/>
  <c r="H3560" i="8"/>
  <c r="D3560" i="8"/>
  <c r="C3560" i="8"/>
  <c r="Q3559" i="8"/>
  <c r="H3559" i="8"/>
  <c r="N3559" i="8" s="1"/>
  <c r="D3559" i="8"/>
  <c r="C3559" i="8"/>
  <c r="Q3558" i="8"/>
  <c r="H3558" i="8"/>
  <c r="N3558" i="8" s="1"/>
  <c r="D3558" i="8"/>
  <c r="C3558" i="8"/>
  <c r="Q3557" i="8"/>
  <c r="H3557" i="8"/>
  <c r="N3557" i="8" s="1"/>
  <c r="D3557" i="8"/>
  <c r="C3557" i="8"/>
  <c r="Q3556" i="8"/>
  <c r="H3556" i="8"/>
  <c r="M3556" i="8" s="1"/>
  <c r="D3556" i="8"/>
  <c r="C3556" i="8"/>
  <c r="Q3555" i="8"/>
  <c r="H3555" i="8"/>
  <c r="D3555" i="8"/>
  <c r="C3555" i="8"/>
  <c r="Q3554" i="8"/>
  <c r="H3554" i="8"/>
  <c r="D3554" i="8"/>
  <c r="C3554" i="8"/>
  <c r="Q3553" i="8"/>
  <c r="H3553" i="8"/>
  <c r="N3553" i="8" s="1"/>
  <c r="D3553" i="8"/>
  <c r="C3553" i="8"/>
  <c r="Q3552" i="8"/>
  <c r="H3552" i="8"/>
  <c r="M3552" i="8" s="1"/>
  <c r="D3552" i="8"/>
  <c r="C3552" i="8"/>
  <c r="Q3551" i="8"/>
  <c r="H3551" i="8"/>
  <c r="N3551" i="8" s="1"/>
  <c r="D3551" i="8"/>
  <c r="C3551" i="8"/>
  <c r="Q3550" i="8"/>
  <c r="H3550" i="8"/>
  <c r="N3550" i="8" s="1"/>
  <c r="D3550" i="8"/>
  <c r="C3550" i="8"/>
  <c r="Q3549" i="8"/>
  <c r="H3549" i="8"/>
  <c r="M3549" i="8" s="1"/>
  <c r="D3549" i="8"/>
  <c r="C3549" i="8"/>
  <c r="Q3548" i="8"/>
  <c r="H3548" i="8"/>
  <c r="D3548" i="8"/>
  <c r="C3548" i="8"/>
  <c r="Q3547" i="8"/>
  <c r="H3547" i="8"/>
  <c r="N3547" i="8" s="1"/>
  <c r="D3547" i="8"/>
  <c r="C3547" i="8"/>
  <c r="Q3546" i="8"/>
  <c r="H3546" i="8"/>
  <c r="M3546" i="8" s="1"/>
  <c r="D3546" i="8"/>
  <c r="C3546" i="8"/>
  <c r="Q3545" i="8"/>
  <c r="H3545" i="8"/>
  <c r="N3545" i="8" s="1"/>
  <c r="D3545" i="8"/>
  <c r="C3545" i="8"/>
  <c r="Q3544" i="8"/>
  <c r="H3544" i="8"/>
  <c r="M3544" i="8" s="1"/>
  <c r="D3544" i="8"/>
  <c r="C3544" i="8"/>
  <c r="Q3543" i="8"/>
  <c r="H3543" i="8"/>
  <c r="M3543" i="8" s="1"/>
  <c r="D3543" i="8"/>
  <c r="C3543" i="8"/>
  <c r="Q3542" i="8"/>
  <c r="H3542" i="8"/>
  <c r="M3542" i="8" s="1"/>
  <c r="D3542" i="8"/>
  <c r="C3542" i="8"/>
  <c r="Q3541" i="8"/>
  <c r="H3541" i="8"/>
  <c r="N3541" i="8" s="1"/>
  <c r="D3541" i="8"/>
  <c r="C3541" i="8"/>
  <c r="Q3540" i="8"/>
  <c r="H3540" i="8"/>
  <c r="M3540" i="8" s="1"/>
  <c r="D3540" i="8"/>
  <c r="C3540" i="8"/>
  <c r="Q3539" i="8"/>
  <c r="H3539" i="8"/>
  <c r="N3539" i="8" s="1"/>
  <c r="D3539" i="8"/>
  <c r="C3539" i="8"/>
  <c r="Q3538" i="8"/>
  <c r="H3538" i="8"/>
  <c r="N3538" i="8" s="1"/>
  <c r="D3538" i="8"/>
  <c r="C3538" i="8"/>
  <c r="Q3537" i="8"/>
  <c r="H3537" i="8"/>
  <c r="D3537" i="8"/>
  <c r="C3537" i="8"/>
  <c r="Q3536" i="8"/>
  <c r="H3536" i="8"/>
  <c r="D3536" i="8"/>
  <c r="C3536" i="8"/>
  <c r="Q3535" i="8"/>
  <c r="H3535" i="8"/>
  <c r="D3535" i="8"/>
  <c r="C3535" i="8"/>
  <c r="Q3534" i="8"/>
  <c r="H3534" i="8"/>
  <c r="N3534" i="8" s="1"/>
  <c r="D3534" i="8"/>
  <c r="C3534" i="8"/>
  <c r="Q3533" i="8"/>
  <c r="H3533" i="8"/>
  <c r="N3533" i="8" s="1"/>
  <c r="D3533" i="8"/>
  <c r="C3533" i="8"/>
  <c r="Q3532" i="8"/>
  <c r="H3532" i="8"/>
  <c r="N3532" i="8" s="1"/>
  <c r="D3532" i="8"/>
  <c r="C3532" i="8"/>
  <c r="Q3531" i="8"/>
  <c r="H3531" i="8"/>
  <c r="N3531" i="8" s="1"/>
  <c r="D3531" i="8"/>
  <c r="C3531" i="8"/>
  <c r="Q3530" i="8"/>
  <c r="H3530" i="8"/>
  <c r="D3530" i="8"/>
  <c r="C3530" i="8"/>
  <c r="Q3529" i="8"/>
  <c r="H3529" i="8"/>
  <c r="N3529" i="8" s="1"/>
  <c r="D3529" i="8"/>
  <c r="C3529" i="8"/>
  <c r="Q3528" i="8"/>
  <c r="H3528" i="8"/>
  <c r="D3528" i="8"/>
  <c r="C3528" i="8"/>
  <c r="Q3527" i="8"/>
  <c r="H3527" i="8"/>
  <c r="D3527" i="8"/>
  <c r="C3527" i="8"/>
  <c r="Q3526" i="8"/>
  <c r="H3526" i="8"/>
  <c r="N3526" i="8" s="1"/>
  <c r="D3526" i="8"/>
  <c r="C3526" i="8"/>
  <c r="Q3525" i="8"/>
  <c r="H3525" i="8"/>
  <c r="N3525" i="8" s="1"/>
  <c r="D3525" i="8"/>
  <c r="C3525" i="8"/>
  <c r="Q3524" i="8"/>
  <c r="H3524" i="8"/>
  <c r="D3524" i="8"/>
  <c r="C3524" i="8"/>
  <c r="Q3523" i="8"/>
  <c r="H3523" i="8"/>
  <c r="N3523" i="8" s="1"/>
  <c r="D3523" i="8"/>
  <c r="C3523" i="8"/>
  <c r="Q3522" i="8"/>
  <c r="H3522" i="8"/>
  <c r="N3522" i="8" s="1"/>
  <c r="D3522" i="8"/>
  <c r="C3522" i="8"/>
  <c r="Q3521" i="8"/>
  <c r="H3521" i="8"/>
  <c r="N3521" i="8" s="1"/>
  <c r="D3521" i="8"/>
  <c r="C3521" i="8"/>
  <c r="Q3520" i="8"/>
  <c r="H3520" i="8"/>
  <c r="N3520" i="8" s="1"/>
  <c r="D3520" i="8"/>
  <c r="C3520" i="8"/>
  <c r="Q3519" i="8"/>
  <c r="H3519" i="8"/>
  <c r="D3519" i="8"/>
  <c r="C3519" i="8"/>
  <c r="Q3518" i="8"/>
  <c r="H3518" i="8"/>
  <c r="M3518" i="8" s="1"/>
  <c r="D3518" i="8"/>
  <c r="C3518" i="8"/>
  <c r="Q3517" i="8"/>
  <c r="H3517" i="8"/>
  <c r="N3517" i="8" s="1"/>
  <c r="D3517" i="8"/>
  <c r="C3517" i="8"/>
  <c r="Q3516" i="8"/>
  <c r="H3516" i="8"/>
  <c r="D3516" i="8"/>
  <c r="C3516" i="8"/>
  <c r="Q3515" i="8"/>
  <c r="H3515" i="8"/>
  <c r="N3515" i="8" s="1"/>
  <c r="D3515" i="8"/>
  <c r="C3515" i="8"/>
  <c r="Q3514" i="8"/>
  <c r="H3514" i="8"/>
  <c r="N3514" i="8" s="1"/>
  <c r="D3514" i="8"/>
  <c r="C3514" i="8"/>
  <c r="Q3513" i="8"/>
  <c r="H3513" i="8"/>
  <c r="N3513" i="8" s="1"/>
  <c r="D3513" i="8"/>
  <c r="C3513" i="8"/>
  <c r="Q3512" i="8"/>
  <c r="H3512" i="8"/>
  <c r="D3512" i="8"/>
  <c r="C3512" i="8"/>
  <c r="Q3511" i="8"/>
  <c r="H3511" i="8"/>
  <c r="D3511" i="8"/>
  <c r="C3511" i="8"/>
  <c r="Q3510" i="8"/>
  <c r="H3510" i="8"/>
  <c r="D3510" i="8"/>
  <c r="C3510" i="8"/>
  <c r="Q3509" i="8"/>
  <c r="H3509" i="8"/>
  <c r="N3509" i="8" s="1"/>
  <c r="D3509" i="8"/>
  <c r="C3509" i="8"/>
  <c r="Q3508" i="8"/>
  <c r="H3508" i="8"/>
  <c r="N3508" i="8" s="1"/>
  <c r="D3508" i="8"/>
  <c r="C3508" i="8"/>
  <c r="Q3507" i="8"/>
  <c r="H3507" i="8"/>
  <c r="D3507" i="8"/>
  <c r="C3507" i="8"/>
  <c r="Q3506" i="8"/>
  <c r="H3506" i="8"/>
  <c r="D3506" i="8"/>
  <c r="C3506" i="8"/>
  <c r="Q3505" i="8"/>
  <c r="H3505" i="8"/>
  <c r="N3505" i="8" s="1"/>
  <c r="D3505" i="8"/>
  <c r="C3505" i="8"/>
  <c r="Q3504" i="8"/>
  <c r="H3504" i="8"/>
  <c r="M3504" i="8" s="1"/>
  <c r="D3504" i="8"/>
  <c r="C3504" i="8"/>
  <c r="Q3503" i="8"/>
  <c r="H3503" i="8"/>
  <c r="D3503" i="8"/>
  <c r="C3503" i="8"/>
  <c r="Q3502" i="8"/>
  <c r="H3502" i="8"/>
  <c r="D3502" i="8"/>
  <c r="C3502" i="8"/>
  <c r="Q3501" i="8"/>
  <c r="H3501" i="8"/>
  <c r="D3501" i="8"/>
  <c r="C3501" i="8"/>
  <c r="Q3500" i="8"/>
  <c r="H3500" i="8"/>
  <c r="D3500" i="8"/>
  <c r="C3500" i="8"/>
  <c r="Q3499" i="8"/>
  <c r="H3499" i="8"/>
  <c r="N3499" i="8" s="1"/>
  <c r="D3499" i="8"/>
  <c r="C3499" i="8"/>
  <c r="Q3498" i="8"/>
  <c r="H3498" i="8"/>
  <c r="N3498" i="8" s="1"/>
  <c r="D3498" i="8"/>
  <c r="C3498" i="8"/>
  <c r="Q3497" i="8"/>
  <c r="H3497" i="8"/>
  <c r="N3497" i="8" s="1"/>
  <c r="D3497" i="8"/>
  <c r="C3497" i="8"/>
  <c r="Q3496" i="8"/>
  <c r="H3496" i="8"/>
  <c r="D3496" i="8"/>
  <c r="C3496" i="8"/>
  <c r="Q3495" i="8"/>
  <c r="H3495" i="8"/>
  <c r="N3495" i="8" s="1"/>
  <c r="D3495" i="8"/>
  <c r="C3495" i="8"/>
  <c r="Q3494" i="8"/>
  <c r="H3494" i="8"/>
  <c r="M3494" i="8" s="1"/>
  <c r="D3494" i="8"/>
  <c r="C3494" i="8"/>
  <c r="Q3493" i="8"/>
  <c r="H3493" i="8"/>
  <c r="D3493" i="8"/>
  <c r="C3493" i="8"/>
  <c r="Q3492" i="8"/>
  <c r="H3492" i="8"/>
  <c r="D3492" i="8"/>
  <c r="C3492" i="8"/>
  <c r="Q3491" i="8"/>
  <c r="H3491" i="8"/>
  <c r="D3491" i="8"/>
  <c r="C3491" i="8"/>
  <c r="Q3490" i="8"/>
  <c r="H3490" i="8"/>
  <c r="N3490" i="8" s="1"/>
  <c r="D3490" i="8"/>
  <c r="C3490" i="8"/>
  <c r="Q3489" i="8"/>
  <c r="H3489" i="8"/>
  <c r="N3489" i="8" s="1"/>
  <c r="D3489" i="8"/>
  <c r="C3489" i="8"/>
  <c r="Q3488" i="8"/>
  <c r="H3488" i="8"/>
  <c r="D3488" i="8"/>
  <c r="C3488" i="8"/>
  <c r="Q3487" i="8"/>
  <c r="H3487" i="8"/>
  <c r="N3487" i="8" s="1"/>
  <c r="D3487" i="8"/>
  <c r="C3487" i="8"/>
  <c r="Q3486" i="8"/>
  <c r="H3486" i="8"/>
  <c r="N3486" i="8" s="1"/>
  <c r="D3486" i="8"/>
  <c r="C3486" i="8"/>
  <c r="Q3485" i="8"/>
  <c r="H3485" i="8"/>
  <c r="N3485" i="8" s="1"/>
  <c r="D3485" i="8"/>
  <c r="C3485" i="8"/>
  <c r="Q3484" i="8"/>
  <c r="H3484" i="8"/>
  <c r="N3484" i="8" s="1"/>
  <c r="D3484" i="8"/>
  <c r="C3484" i="8"/>
  <c r="Q3483" i="8"/>
  <c r="H3483" i="8"/>
  <c r="D3483" i="8"/>
  <c r="C3483" i="8"/>
  <c r="Q3482" i="8"/>
  <c r="H3482" i="8"/>
  <c r="M3482" i="8" s="1"/>
  <c r="D3482" i="8"/>
  <c r="C3482" i="8"/>
  <c r="Q3481" i="8"/>
  <c r="H3481" i="8"/>
  <c r="D3481" i="8"/>
  <c r="C3481" i="8"/>
  <c r="Q3480" i="8"/>
  <c r="H3480" i="8"/>
  <c r="D3480" i="8"/>
  <c r="C3480" i="8"/>
  <c r="Q3479" i="8"/>
  <c r="H3479" i="8"/>
  <c r="D3479" i="8"/>
  <c r="C3479" i="8"/>
  <c r="Q3478" i="8"/>
  <c r="H3478" i="8"/>
  <c r="N3478" i="8" s="1"/>
  <c r="D3478" i="8"/>
  <c r="C3478" i="8"/>
  <c r="Q3477" i="8"/>
  <c r="H3477" i="8"/>
  <c r="D3477" i="8"/>
  <c r="C3477" i="8"/>
  <c r="Q3476" i="8"/>
  <c r="H3476" i="8"/>
  <c r="D3476" i="8"/>
  <c r="C3476" i="8"/>
  <c r="Q3475" i="8"/>
  <c r="H3475" i="8"/>
  <c r="N3475" i="8" s="1"/>
  <c r="D3475" i="8"/>
  <c r="C3475" i="8"/>
  <c r="Q3474" i="8"/>
  <c r="H3474" i="8"/>
  <c r="D3474" i="8"/>
  <c r="C3474" i="8"/>
  <c r="Q3473" i="8"/>
  <c r="H3473" i="8"/>
  <c r="N3473" i="8" s="1"/>
  <c r="D3473" i="8"/>
  <c r="C3473" i="8"/>
  <c r="Q3472" i="8"/>
  <c r="H3472" i="8"/>
  <c r="N3472" i="8" s="1"/>
  <c r="D3472" i="8"/>
  <c r="C3472" i="8"/>
  <c r="Q3471" i="8"/>
  <c r="H3471" i="8"/>
  <c r="D3471" i="8"/>
  <c r="C3471" i="8"/>
  <c r="Q3470" i="8"/>
  <c r="H3470" i="8"/>
  <c r="M3470" i="8" s="1"/>
  <c r="D3470" i="8"/>
  <c r="C3470" i="8"/>
  <c r="Q3469" i="8"/>
  <c r="H3469" i="8"/>
  <c r="N3469" i="8" s="1"/>
  <c r="D3469" i="8"/>
  <c r="C3469" i="8"/>
  <c r="Q3468" i="8"/>
  <c r="H3468" i="8"/>
  <c r="M3468" i="8" s="1"/>
  <c r="D3468" i="8"/>
  <c r="C3468" i="8"/>
  <c r="Q3467" i="8"/>
  <c r="H3467" i="8"/>
  <c r="N3467" i="8" s="1"/>
  <c r="D3467" i="8"/>
  <c r="C3467" i="8"/>
  <c r="Q3466" i="8"/>
  <c r="H3466" i="8"/>
  <c r="D3466" i="8"/>
  <c r="C3466" i="8"/>
  <c r="Q3465" i="8"/>
  <c r="H3465" i="8"/>
  <c r="N3465" i="8" s="1"/>
  <c r="D3465" i="8"/>
  <c r="C3465" i="8"/>
  <c r="Q3464" i="8"/>
  <c r="H3464" i="8"/>
  <c r="D3464" i="8"/>
  <c r="C3464" i="8"/>
  <c r="Q3463" i="8"/>
  <c r="H3463" i="8"/>
  <c r="N3463" i="8" s="1"/>
  <c r="D3463" i="8"/>
  <c r="C3463" i="8"/>
  <c r="Q3462" i="8"/>
  <c r="H3462" i="8"/>
  <c r="D3462" i="8"/>
  <c r="C3462" i="8"/>
  <c r="Q3461" i="8"/>
  <c r="H3461" i="8"/>
  <c r="N3461" i="8" s="1"/>
  <c r="D3461" i="8"/>
  <c r="C3461" i="8"/>
  <c r="Q3460" i="8"/>
  <c r="H3460" i="8"/>
  <c r="M3460" i="8" s="1"/>
  <c r="D3460" i="8"/>
  <c r="C3460" i="8"/>
  <c r="Q3459" i="8"/>
  <c r="H3459" i="8"/>
  <c r="N3459" i="8" s="1"/>
  <c r="D3459" i="8"/>
  <c r="C3459" i="8"/>
  <c r="Q3458" i="8"/>
  <c r="H3458" i="8"/>
  <c r="M3458" i="8" s="1"/>
  <c r="D3458" i="8"/>
  <c r="C3458" i="8"/>
  <c r="Q3457" i="8"/>
  <c r="H3457" i="8"/>
  <c r="D3457" i="8"/>
  <c r="C3457" i="8"/>
  <c r="Q3456" i="8"/>
  <c r="H3456" i="8"/>
  <c r="D3456" i="8"/>
  <c r="C3456" i="8"/>
  <c r="Q3455" i="8"/>
  <c r="H3455" i="8"/>
  <c r="D3455" i="8"/>
  <c r="C3455" i="8"/>
  <c r="Q3454" i="8"/>
  <c r="H3454" i="8"/>
  <c r="N3454" i="8" s="1"/>
  <c r="D3454" i="8"/>
  <c r="C3454" i="8"/>
  <c r="Q3453" i="8"/>
  <c r="H3453" i="8"/>
  <c r="D3453" i="8"/>
  <c r="C3453" i="8"/>
  <c r="Q3452" i="8"/>
  <c r="H3452" i="8"/>
  <c r="D3452" i="8"/>
  <c r="C3452" i="8"/>
  <c r="Q3451" i="8"/>
  <c r="H3451" i="8"/>
  <c r="D3451" i="8"/>
  <c r="C3451" i="8"/>
  <c r="Q3450" i="8"/>
  <c r="H3450" i="8"/>
  <c r="N3450" i="8" s="1"/>
  <c r="D3450" i="8"/>
  <c r="C3450" i="8"/>
  <c r="Q3449" i="8"/>
  <c r="H3449" i="8"/>
  <c r="N3449" i="8" s="1"/>
  <c r="D3449" i="8"/>
  <c r="C3449" i="8"/>
  <c r="Q3448" i="8"/>
  <c r="H3448" i="8"/>
  <c r="D3448" i="8"/>
  <c r="C3448" i="8"/>
  <c r="Q3447" i="8"/>
  <c r="H3447" i="8"/>
  <c r="N3447" i="8" s="1"/>
  <c r="D3447" i="8"/>
  <c r="C3447" i="8"/>
  <c r="Q3446" i="8"/>
  <c r="H3446" i="8"/>
  <c r="M3446" i="8" s="1"/>
  <c r="D3446" i="8"/>
  <c r="C3446" i="8"/>
  <c r="Q3445" i="8"/>
  <c r="H3445" i="8"/>
  <c r="N3445" i="8" s="1"/>
  <c r="D3445" i="8"/>
  <c r="C3445" i="8"/>
  <c r="Q3444" i="8"/>
  <c r="H3444" i="8"/>
  <c r="M3444" i="8" s="1"/>
  <c r="D3444" i="8"/>
  <c r="C3444" i="8"/>
  <c r="Q3443" i="8"/>
  <c r="H3443" i="8"/>
  <c r="M3443" i="8" s="1"/>
  <c r="D3443" i="8"/>
  <c r="C3443" i="8"/>
  <c r="Q3442" i="8"/>
  <c r="H3442" i="8"/>
  <c r="N3442" i="8" s="1"/>
  <c r="D3442" i="8"/>
  <c r="C3442" i="8"/>
  <c r="Q3441" i="8"/>
  <c r="H3441" i="8"/>
  <c r="D3441" i="8"/>
  <c r="C3441" i="8"/>
  <c r="Q3440" i="8"/>
  <c r="H3440" i="8"/>
  <c r="D3440" i="8"/>
  <c r="C3440" i="8"/>
  <c r="Q3439" i="8"/>
  <c r="H3439" i="8"/>
  <c r="N3439" i="8" s="1"/>
  <c r="D3439" i="8"/>
  <c r="C3439" i="8"/>
  <c r="Q3438" i="8"/>
  <c r="H3438" i="8"/>
  <c r="D3438" i="8"/>
  <c r="C3438" i="8"/>
  <c r="Q3437" i="8"/>
  <c r="H3437" i="8"/>
  <c r="D3437" i="8"/>
  <c r="C3437" i="8"/>
  <c r="Q3436" i="8"/>
  <c r="H3436" i="8"/>
  <c r="N3436" i="8" s="1"/>
  <c r="D3436" i="8"/>
  <c r="C3436" i="8"/>
  <c r="Q3435" i="8"/>
  <c r="H3435" i="8"/>
  <c r="D3435" i="8"/>
  <c r="C3435" i="8"/>
  <c r="Q3434" i="8"/>
  <c r="H3434" i="8"/>
  <c r="M3434" i="8" s="1"/>
  <c r="D3434" i="8"/>
  <c r="C3434" i="8"/>
  <c r="Q3433" i="8"/>
  <c r="H3433" i="8"/>
  <c r="D3433" i="8"/>
  <c r="C3433" i="8"/>
  <c r="Q3432" i="8"/>
  <c r="H3432" i="8"/>
  <c r="D3432" i="8"/>
  <c r="C3432" i="8"/>
  <c r="Q3431" i="8"/>
  <c r="H3431" i="8"/>
  <c r="D3431" i="8"/>
  <c r="C3431" i="8"/>
  <c r="Q3430" i="8"/>
  <c r="H3430" i="8"/>
  <c r="N3430" i="8" s="1"/>
  <c r="D3430" i="8"/>
  <c r="C3430" i="8"/>
  <c r="Q3429" i="8"/>
  <c r="H3429" i="8"/>
  <c r="D3429" i="8"/>
  <c r="C3429" i="8"/>
  <c r="Q3428" i="8"/>
  <c r="H3428" i="8"/>
  <c r="D3428" i="8"/>
  <c r="C3428" i="8"/>
  <c r="Q3427" i="8"/>
  <c r="H3427" i="8"/>
  <c r="N3427" i="8" s="1"/>
  <c r="D3427" i="8"/>
  <c r="C3427" i="8"/>
  <c r="Q3426" i="8"/>
  <c r="H3426" i="8"/>
  <c r="M3426" i="8" s="1"/>
  <c r="D3426" i="8"/>
  <c r="C3426" i="8"/>
  <c r="Q3425" i="8"/>
  <c r="H3425" i="8"/>
  <c r="D3425" i="8"/>
  <c r="C3425" i="8"/>
  <c r="Q3424" i="8"/>
  <c r="H3424" i="8"/>
  <c r="D3424" i="8"/>
  <c r="C3424" i="8"/>
  <c r="Q3423" i="8"/>
  <c r="H3423" i="8"/>
  <c r="N3423" i="8" s="1"/>
  <c r="D3423" i="8"/>
  <c r="C3423" i="8"/>
  <c r="Q3422" i="8"/>
  <c r="H3422" i="8"/>
  <c r="D3422" i="8"/>
  <c r="C3422" i="8"/>
  <c r="Q3421" i="8"/>
  <c r="H3421" i="8"/>
  <c r="D3421" i="8"/>
  <c r="C3421" i="8"/>
  <c r="Q3420" i="8"/>
  <c r="H3420" i="8"/>
  <c r="D3420" i="8"/>
  <c r="C3420" i="8"/>
  <c r="Q3419" i="8"/>
  <c r="H3419" i="8"/>
  <c r="M3419" i="8" s="1"/>
  <c r="D3419" i="8"/>
  <c r="C3419" i="8"/>
  <c r="Q3418" i="8"/>
  <c r="H3418" i="8"/>
  <c r="N3418" i="8" s="1"/>
  <c r="D3418" i="8"/>
  <c r="C3418" i="8"/>
  <c r="Q3417" i="8"/>
  <c r="H3417" i="8"/>
  <c r="N3417" i="8" s="1"/>
  <c r="D3417" i="8"/>
  <c r="C3417" i="8"/>
  <c r="Q3416" i="8"/>
  <c r="H3416" i="8"/>
  <c r="D3416" i="8"/>
  <c r="C3416" i="8"/>
  <c r="Q3415" i="8"/>
  <c r="H3415" i="8"/>
  <c r="N3415" i="8" s="1"/>
  <c r="D3415" i="8"/>
  <c r="C3415" i="8"/>
  <c r="Q3414" i="8"/>
  <c r="H3414" i="8"/>
  <c r="M3414" i="8" s="1"/>
  <c r="D3414" i="8"/>
  <c r="C3414" i="8"/>
  <c r="Q3413" i="8"/>
  <c r="H3413" i="8"/>
  <c r="D3413" i="8"/>
  <c r="C3413" i="8"/>
  <c r="Q3412" i="8"/>
  <c r="H3412" i="8"/>
  <c r="D3412" i="8"/>
  <c r="C3412" i="8"/>
  <c r="Q3411" i="8"/>
  <c r="H3411" i="8"/>
  <c r="D3411" i="8"/>
  <c r="C3411" i="8"/>
  <c r="Q3410" i="8"/>
  <c r="H3410" i="8"/>
  <c r="D3410" i="8"/>
  <c r="C3410" i="8"/>
  <c r="Q3409" i="8"/>
  <c r="H3409" i="8"/>
  <c r="M3409" i="8" s="1"/>
  <c r="D3409" i="8"/>
  <c r="C3409" i="8"/>
  <c r="Q3408" i="8"/>
  <c r="H3408" i="8"/>
  <c r="M3408" i="8" s="1"/>
  <c r="D3408" i="8"/>
  <c r="C3408" i="8"/>
  <c r="Q3407" i="8"/>
  <c r="H3407" i="8"/>
  <c r="D3407" i="8"/>
  <c r="C3407" i="8"/>
  <c r="Q3406" i="8"/>
  <c r="H3406" i="8"/>
  <c r="N3406" i="8" s="1"/>
  <c r="D3406" i="8"/>
  <c r="C3406" i="8"/>
  <c r="Q3405" i="8"/>
  <c r="H3405" i="8"/>
  <c r="N3405" i="8" s="1"/>
  <c r="D3405" i="8"/>
  <c r="C3405" i="8"/>
  <c r="Q3404" i="8"/>
  <c r="H3404" i="8"/>
  <c r="N3404" i="8" s="1"/>
  <c r="D3404" i="8"/>
  <c r="C3404" i="8"/>
  <c r="Q3403" i="8"/>
  <c r="H3403" i="8"/>
  <c r="N3403" i="8" s="1"/>
  <c r="D3403" i="8"/>
  <c r="C3403" i="8"/>
  <c r="Q3402" i="8"/>
  <c r="H3402" i="8"/>
  <c r="D3402" i="8"/>
  <c r="C3402" i="8"/>
  <c r="Q3401" i="8"/>
  <c r="H3401" i="8"/>
  <c r="M3401" i="8" s="1"/>
  <c r="D3401" i="8"/>
  <c r="C3401" i="8"/>
  <c r="Q3400" i="8"/>
  <c r="H3400" i="8"/>
  <c r="D3400" i="8"/>
  <c r="C3400" i="8"/>
  <c r="Q3399" i="8"/>
  <c r="H3399" i="8"/>
  <c r="M3399" i="8" s="1"/>
  <c r="D3399" i="8"/>
  <c r="C3399" i="8"/>
  <c r="Q3398" i="8"/>
  <c r="H3398" i="8"/>
  <c r="M3398" i="8" s="1"/>
  <c r="D3398" i="8"/>
  <c r="C3398" i="8"/>
  <c r="Q3397" i="8"/>
  <c r="H3397" i="8"/>
  <c r="M3397" i="8" s="1"/>
  <c r="D3397" i="8"/>
  <c r="C3397" i="8"/>
  <c r="Q3396" i="8"/>
  <c r="H3396" i="8"/>
  <c r="N3396" i="8" s="1"/>
  <c r="D3396" i="8"/>
  <c r="C3396" i="8"/>
  <c r="Q3395" i="8"/>
  <c r="H3395" i="8"/>
  <c r="N3395" i="8" s="1"/>
  <c r="D3395" i="8"/>
  <c r="C3395" i="8"/>
  <c r="Q3394" i="8"/>
  <c r="H3394" i="8"/>
  <c r="N3394" i="8" s="1"/>
  <c r="D3394" i="8"/>
  <c r="C3394" i="8"/>
  <c r="Q3393" i="8"/>
  <c r="H3393" i="8"/>
  <c r="D3393" i="8"/>
  <c r="C3393" i="8"/>
  <c r="Q3392" i="8"/>
  <c r="H3392" i="8"/>
  <c r="D3392" i="8"/>
  <c r="C3392" i="8"/>
  <c r="Q3391" i="8"/>
  <c r="H3391" i="8"/>
  <c r="D3391" i="8"/>
  <c r="C3391" i="8"/>
  <c r="Q3390" i="8"/>
  <c r="H3390" i="8"/>
  <c r="N3390" i="8" s="1"/>
  <c r="D3390" i="8"/>
  <c r="C3390" i="8"/>
  <c r="Q3389" i="8"/>
  <c r="H3389" i="8"/>
  <c r="D3389" i="8"/>
  <c r="C3389" i="8"/>
  <c r="Q3388" i="8"/>
  <c r="H3388" i="8"/>
  <c r="N3388" i="8" s="1"/>
  <c r="D3388" i="8"/>
  <c r="C3388" i="8"/>
  <c r="Q3387" i="8"/>
  <c r="H3387" i="8"/>
  <c r="N3387" i="8" s="1"/>
  <c r="D3387" i="8"/>
  <c r="C3387" i="8"/>
  <c r="Q3386" i="8"/>
  <c r="H3386" i="8"/>
  <c r="M3386" i="8" s="1"/>
  <c r="D3386" i="8"/>
  <c r="C3386" i="8"/>
  <c r="Q3385" i="8"/>
  <c r="H3385" i="8"/>
  <c r="D3385" i="8"/>
  <c r="C3385" i="8"/>
  <c r="Q3384" i="8"/>
  <c r="H3384" i="8"/>
  <c r="N3384" i="8" s="1"/>
  <c r="D3384" i="8"/>
  <c r="C3384" i="8"/>
  <c r="Q3383" i="8"/>
  <c r="H3383" i="8"/>
  <c r="N3383" i="8" s="1"/>
  <c r="D3383" i="8"/>
  <c r="C3383" i="8"/>
  <c r="Q3382" i="8"/>
  <c r="H3382" i="8"/>
  <c r="D3382" i="8"/>
  <c r="C3382" i="8"/>
  <c r="Q3381" i="8"/>
  <c r="H3381" i="8"/>
  <c r="D3381" i="8"/>
  <c r="C3381" i="8"/>
  <c r="Q3380" i="8"/>
  <c r="H3380" i="8"/>
  <c r="D3380" i="8"/>
  <c r="C3380" i="8"/>
  <c r="Q3379" i="8"/>
  <c r="H3379" i="8"/>
  <c r="D3379" i="8"/>
  <c r="C3379" i="8"/>
  <c r="Q3378" i="8"/>
  <c r="H3378" i="8"/>
  <c r="M3378" i="8" s="1"/>
  <c r="D3378" i="8"/>
  <c r="C3378" i="8"/>
  <c r="Q3377" i="8"/>
  <c r="H3377" i="8"/>
  <c r="D3377" i="8"/>
  <c r="C3377" i="8"/>
  <c r="Q3376" i="8"/>
  <c r="H3376" i="8"/>
  <c r="N3376" i="8" s="1"/>
  <c r="D3376" i="8"/>
  <c r="C3376" i="8"/>
  <c r="Q3375" i="8"/>
  <c r="H3375" i="8"/>
  <c r="N3375" i="8" s="1"/>
  <c r="D3375" i="8"/>
  <c r="C3375" i="8"/>
  <c r="Q3374" i="8"/>
  <c r="H3374" i="8"/>
  <c r="N3374" i="8" s="1"/>
  <c r="D3374" i="8"/>
  <c r="C3374" i="8"/>
  <c r="Q3373" i="8"/>
  <c r="H3373" i="8"/>
  <c r="N3373" i="8" s="1"/>
  <c r="D3373" i="8"/>
  <c r="C3373" i="8"/>
  <c r="Q3372" i="8"/>
  <c r="H3372" i="8"/>
  <c r="N3372" i="8" s="1"/>
  <c r="D3372" i="8"/>
  <c r="C3372" i="8"/>
  <c r="Q3371" i="8"/>
  <c r="H3371" i="8"/>
  <c r="N3371" i="8" s="1"/>
  <c r="D3371" i="8"/>
  <c r="C3371" i="8"/>
  <c r="Q3370" i="8"/>
  <c r="H3370" i="8"/>
  <c r="D3370" i="8"/>
  <c r="C3370" i="8"/>
  <c r="Q3369" i="8"/>
  <c r="H3369" i="8"/>
  <c r="D3369" i="8"/>
  <c r="C3369" i="8"/>
  <c r="Q3368" i="8"/>
  <c r="H3368" i="8"/>
  <c r="M3368" i="8" s="1"/>
  <c r="D3368" i="8"/>
  <c r="C3368" i="8"/>
  <c r="Q3367" i="8"/>
  <c r="H3367" i="8"/>
  <c r="D3367" i="8"/>
  <c r="C3367" i="8"/>
  <c r="Q3366" i="8"/>
  <c r="H3366" i="8"/>
  <c r="M3366" i="8" s="1"/>
  <c r="D3366" i="8"/>
  <c r="C3366" i="8"/>
  <c r="Q3365" i="8"/>
  <c r="H3365" i="8"/>
  <c r="N3365" i="8" s="1"/>
  <c r="D3365" i="8"/>
  <c r="C3365" i="8"/>
  <c r="Q3364" i="8"/>
  <c r="H3364" i="8"/>
  <c r="N3364" i="8" s="1"/>
  <c r="D3364" i="8"/>
  <c r="C3364" i="8"/>
  <c r="Q3363" i="8"/>
  <c r="H3363" i="8"/>
  <c r="D3363" i="8"/>
  <c r="C3363" i="8"/>
  <c r="Q3362" i="8"/>
  <c r="H3362" i="8"/>
  <c r="N3362" i="8" s="1"/>
  <c r="D3362" i="8"/>
  <c r="C3362" i="8"/>
  <c r="Q3361" i="8"/>
  <c r="H3361" i="8"/>
  <c r="N3361" i="8" s="1"/>
  <c r="D3361" i="8"/>
  <c r="C3361" i="8"/>
  <c r="Q3360" i="8"/>
  <c r="H3360" i="8"/>
  <c r="D3360" i="8"/>
  <c r="C3360" i="8"/>
  <c r="Q3359" i="8"/>
  <c r="H3359" i="8"/>
  <c r="N3359" i="8" s="1"/>
  <c r="D3359" i="8"/>
  <c r="C3359" i="8"/>
  <c r="Q3358" i="8"/>
  <c r="H3358" i="8"/>
  <c r="D3358" i="8"/>
  <c r="C3358" i="8"/>
  <c r="Q3357" i="8"/>
  <c r="H3357" i="8"/>
  <c r="D3357" i="8"/>
  <c r="C3357" i="8"/>
  <c r="Q3356" i="8"/>
  <c r="H3356" i="8"/>
  <c r="D3356" i="8"/>
  <c r="C3356" i="8"/>
  <c r="Q3355" i="8"/>
  <c r="H3355" i="8"/>
  <c r="M3355" i="8" s="1"/>
  <c r="D3355" i="8"/>
  <c r="C3355" i="8"/>
  <c r="Q3354" i="8"/>
  <c r="H3354" i="8"/>
  <c r="M3354" i="8" s="1"/>
  <c r="D3354" i="8"/>
  <c r="C3354" i="8"/>
  <c r="Q3353" i="8"/>
  <c r="H3353" i="8"/>
  <c r="N3353" i="8" s="1"/>
  <c r="D3353" i="8"/>
  <c r="C3353" i="8"/>
  <c r="Q3352" i="8"/>
  <c r="H3352" i="8"/>
  <c r="N3352" i="8" s="1"/>
  <c r="D3352" i="8"/>
  <c r="C3352" i="8"/>
  <c r="Q3351" i="8"/>
  <c r="H3351" i="8"/>
  <c r="D3351" i="8"/>
  <c r="C3351" i="8"/>
  <c r="Q3350" i="8"/>
  <c r="H3350" i="8"/>
  <c r="M3350" i="8" s="1"/>
  <c r="D3350" i="8"/>
  <c r="C3350" i="8"/>
  <c r="Q3349" i="8"/>
  <c r="H3349" i="8"/>
  <c r="N3349" i="8" s="1"/>
  <c r="D3349" i="8"/>
  <c r="C3349" i="8"/>
  <c r="Q3348" i="8"/>
  <c r="H3348" i="8"/>
  <c r="D3348" i="8"/>
  <c r="C3348" i="8"/>
  <c r="Q3347" i="8"/>
  <c r="H3347" i="8"/>
  <c r="N3347" i="8" s="1"/>
  <c r="D3347" i="8"/>
  <c r="C3347" i="8"/>
  <c r="Q3346" i="8"/>
  <c r="H3346" i="8"/>
  <c r="N3346" i="8" s="1"/>
  <c r="D3346" i="8"/>
  <c r="C3346" i="8"/>
  <c r="Q3345" i="8"/>
  <c r="H3345" i="8"/>
  <c r="D3345" i="8"/>
  <c r="C3345" i="8"/>
  <c r="Q3344" i="8"/>
  <c r="H3344" i="8"/>
  <c r="D3344" i="8"/>
  <c r="C3344" i="8"/>
  <c r="Q3343" i="8"/>
  <c r="H3343" i="8"/>
  <c r="M3343" i="8" s="1"/>
  <c r="D3343" i="8"/>
  <c r="C3343" i="8"/>
  <c r="Q3342" i="8"/>
  <c r="H3342" i="8"/>
  <c r="M3342" i="8" s="1"/>
  <c r="D3342" i="8"/>
  <c r="C3342" i="8"/>
  <c r="Q3341" i="8"/>
  <c r="H3341" i="8"/>
  <c r="N3341" i="8" s="1"/>
  <c r="D3341" i="8"/>
  <c r="C3341" i="8"/>
  <c r="Q3340" i="8"/>
  <c r="H3340" i="8"/>
  <c r="N3340" i="8" s="1"/>
  <c r="D3340" i="8"/>
  <c r="C3340" i="8"/>
  <c r="Q3339" i="8"/>
  <c r="H3339" i="8"/>
  <c r="N3339" i="8" s="1"/>
  <c r="D3339" i="8"/>
  <c r="C3339" i="8"/>
  <c r="Q3338" i="8"/>
  <c r="H3338" i="8"/>
  <c r="N3338" i="8" s="1"/>
  <c r="D3338" i="8"/>
  <c r="C3338" i="8"/>
  <c r="Q3337" i="8"/>
  <c r="H3337" i="8"/>
  <c r="N3337" i="8" s="1"/>
  <c r="D3337" i="8"/>
  <c r="C3337" i="8"/>
  <c r="Q3336" i="8"/>
  <c r="H3336" i="8"/>
  <c r="N3336" i="8" s="1"/>
  <c r="D3336" i="8"/>
  <c r="C3336" i="8"/>
  <c r="Q3335" i="8"/>
  <c r="H3335" i="8"/>
  <c r="N3335" i="8" s="1"/>
  <c r="D3335" i="8"/>
  <c r="C3335" i="8"/>
  <c r="Q3334" i="8"/>
  <c r="H3334" i="8"/>
  <c r="N3334" i="8" s="1"/>
  <c r="D3334" i="8"/>
  <c r="C3334" i="8"/>
  <c r="Q3333" i="8"/>
  <c r="H3333" i="8"/>
  <c r="D3333" i="8"/>
  <c r="C3333" i="8"/>
  <c r="Q3332" i="8"/>
  <c r="H3332" i="8"/>
  <c r="D3332" i="8"/>
  <c r="C3332" i="8"/>
  <c r="Q3331" i="8"/>
  <c r="H3331" i="8"/>
  <c r="D3331" i="8"/>
  <c r="C3331" i="8"/>
  <c r="Q3330" i="8"/>
  <c r="H3330" i="8"/>
  <c r="M3330" i="8" s="1"/>
  <c r="D3330" i="8"/>
  <c r="C3330" i="8"/>
  <c r="Q3329" i="8"/>
  <c r="H3329" i="8"/>
  <c r="N3329" i="8" s="1"/>
  <c r="D3329" i="8"/>
  <c r="C3329" i="8"/>
  <c r="Q3328" i="8"/>
  <c r="H3328" i="8"/>
  <c r="N3328" i="8" s="1"/>
  <c r="D3328" i="8"/>
  <c r="C3328" i="8"/>
  <c r="Q3327" i="8"/>
  <c r="H3327" i="8"/>
  <c r="M3327" i="8" s="1"/>
  <c r="D3327" i="8"/>
  <c r="C3327" i="8"/>
  <c r="Q3326" i="8"/>
  <c r="H3326" i="8"/>
  <c r="D3326" i="8"/>
  <c r="C3326" i="8"/>
  <c r="Q3325" i="8"/>
  <c r="H3325" i="8"/>
  <c r="N3325" i="8" s="1"/>
  <c r="D3325" i="8"/>
  <c r="C3325" i="8"/>
  <c r="Q3324" i="8"/>
  <c r="H3324" i="8"/>
  <c r="N3324" i="8" s="1"/>
  <c r="D3324" i="8"/>
  <c r="C3324" i="8"/>
  <c r="Q3323" i="8"/>
  <c r="H3323" i="8"/>
  <c r="N3323" i="8" s="1"/>
  <c r="D3323" i="8"/>
  <c r="C3323" i="8"/>
  <c r="Q3322" i="8"/>
  <c r="H3322" i="8"/>
  <c r="N3322" i="8" s="1"/>
  <c r="D3322" i="8"/>
  <c r="C3322" i="8"/>
  <c r="Q3321" i="8"/>
  <c r="H3321" i="8"/>
  <c r="D3321" i="8"/>
  <c r="C3321" i="8"/>
  <c r="Q3320" i="8"/>
  <c r="H3320" i="8"/>
  <c r="D3320" i="8"/>
  <c r="C3320" i="8"/>
  <c r="Q3319" i="8"/>
  <c r="H3319" i="8"/>
  <c r="M3319" i="8" s="1"/>
  <c r="D3319" i="8"/>
  <c r="C3319" i="8"/>
  <c r="Q3318" i="8"/>
  <c r="H3318" i="8"/>
  <c r="D3318" i="8"/>
  <c r="C3318" i="8"/>
  <c r="Q3317" i="8"/>
  <c r="H3317" i="8"/>
  <c r="N3317" i="8" s="1"/>
  <c r="D3317" i="8"/>
  <c r="C3317" i="8"/>
  <c r="Q3316" i="8"/>
  <c r="H3316" i="8"/>
  <c r="N3316" i="8" s="1"/>
  <c r="D3316" i="8"/>
  <c r="C3316" i="8"/>
  <c r="Q3315" i="8"/>
  <c r="H3315" i="8"/>
  <c r="D3315" i="8"/>
  <c r="C3315" i="8"/>
  <c r="Q3314" i="8"/>
  <c r="H3314" i="8"/>
  <c r="M3314" i="8" s="1"/>
  <c r="D3314" i="8"/>
  <c r="C3314" i="8"/>
  <c r="Q3313" i="8"/>
  <c r="H3313" i="8"/>
  <c r="D3313" i="8"/>
  <c r="C3313" i="8"/>
  <c r="Q3312" i="8"/>
  <c r="H3312" i="8"/>
  <c r="D3312" i="8"/>
  <c r="C3312" i="8"/>
  <c r="Q3311" i="8"/>
  <c r="H3311" i="8"/>
  <c r="N3311" i="8" s="1"/>
  <c r="D3311" i="8"/>
  <c r="C3311" i="8"/>
  <c r="Q3310" i="8"/>
  <c r="H3310" i="8"/>
  <c r="D3310" i="8"/>
  <c r="C3310" i="8"/>
  <c r="Q3309" i="8"/>
  <c r="H3309" i="8"/>
  <c r="D3309" i="8"/>
  <c r="C3309" i="8"/>
  <c r="Q3308" i="8"/>
  <c r="H3308" i="8"/>
  <c r="M3308" i="8" s="1"/>
  <c r="D3308" i="8"/>
  <c r="C3308" i="8"/>
  <c r="Q3307" i="8"/>
  <c r="H3307" i="8"/>
  <c r="M3307" i="8" s="1"/>
  <c r="D3307" i="8"/>
  <c r="C3307" i="8"/>
  <c r="Q3306" i="8"/>
  <c r="H3306" i="8"/>
  <c r="M3306" i="8" s="1"/>
  <c r="D3306" i="8"/>
  <c r="C3306" i="8"/>
  <c r="Q3305" i="8"/>
  <c r="H3305" i="8"/>
  <c r="N3305" i="8" s="1"/>
  <c r="D3305" i="8"/>
  <c r="C3305" i="8"/>
  <c r="Q3304" i="8"/>
  <c r="H3304" i="8"/>
  <c r="N3304" i="8" s="1"/>
  <c r="D3304" i="8"/>
  <c r="C3304" i="8"/>
  <c r="Q3303" i="8"/>
  <c r="H3303" i="8"/>
  <c r="M3303" i="8" s="1"/>
  <c r="D3303" i="8"/>
  <c r="C3303" i="8"/>
  <c r="Q3302" i="8"/>
  <c r="H3302" i="8"/>
  <c r="N3302" i="8" s="1"/>
  <c r="D3302" i="8"/>
  <c r="C3302" i="8"/>
  <c r="Q3301" i="8"/>
  <c r="H3301" i="8"/>
  <c r="M3301" i="8" s="1"/>
  <c r="D3301" i="8"/>
  <c r="C3301" i="8"/>
  <c r="Q3300" i="8"/>
  <c r="H3300" i="8"/>
  <c r="N3300" i="8" s="1"/>
  <c r="D3300" i="8"/>
  <c r="C3300" i="8"/>
  <c r="Q3299" i="8"/>
  <c r="H3299" i="8"/>
  <c r="N3299" i="8" s="1"/>
  <c r="D3299" i="8"/>
  <c r="C3299" i="8"/>
  <c r="Q3298" i="8"/>
  <c r="H3298" i="8"/>
  <c r="N3298" i="8" s="1"/>
  <c r="D3298" i="8"/>
  <c r="C3298" i="8"/>
  <c r="Q3297" i="8"/>
  <c r="H3297" i="8"/>
  <c r="D3297" i="8"/>
  <c r="C3297" i="8"/>
  <c r="Q3296" i="8"/>
  <c r="H3296" i="8"/>
  <c r="D3296" i="8"/>
  <c r="C3296" i="8"/>
  <c r="Q3295" i="8"/>
  <c r="H3295" i="8"/>
  <c r="M3295" i="8" s="1"/>
  <c r="D3295" i="8"/>
  <c r="C3295" i="8"/>
  <c r="Q3294" i="8"/>
  <c r="H3294" i="8"/>
  <c r="M3294" i="8" s="1"/>
  <c r="D3294" i="8"/>
  <c r="C3294" i="8"/>
  <c r="Q3293" i="8"/>
  <c r="H3293" i="8"/>
  <c r="D3293" i="8"/>
  <c r="C3293" i="8"/>
  <c r="Q3292" i="8"/>
  <c r="H3292" i="8"/>
  <c r="N3292" i="8" s="1"/>
  <c r="D3292" i="8"/>
  <c r="C3292" i="8"/>
  <c r="Q3291" i="8"/>
  <c r="H3291" i="8"/>
  <c r="N3291" i="8" s="1"/>
  <c r="D3291" i="8"/>
  <c r="C3291" i="8"/>
  <c r="Q3290" i="8"/>
  <c r="H3290" i="8"/>
  <c r="N3290" i="8" s="1"/>
  <c r="D3290" i="8"/>
  <c r="C3290" i="8"/>
  <c r="Q3289" i="8"/>
  <c r="H3289" i="8"/>
  <c r="D3289" i="8"/>
  <c r="C3289" i="8"/>
  <c r="Q3288" i="8"/>
  <c r="H3288" i="8"/>
  <c r="D3288" i="8"/>
  <c r="C3288" i="8"/>
  <c r="Q3287" i="8"/>
  <c r="H3287" i="8"/>
  <c r="N3287" i="8" s="1"/>
  <c r="D3287" i="8"/>
  <c r="C3287" i="8"/>
  <c r="Q3286" i="8"/>
  <c r="H3286" i="8"/>
  <c r="N3286" i="8" s="1"/>
  <c r="D3286" i="8"/>
  <c r="C3286" i="8"/>
  <c r="Q3285" i="8"/>
  <c r="H3285" i="8"/>
  <c r="D3285" i="8"/>
  <c r="C3285" i="8"/>
  <c r="Q3284" i="8"/>
  <c r="H3284" i="8"/>
  <c r="D3284" i="8"/>
  <c r="C3284" i="8"/>
  <c r="Q3283" i="8"/>
  <c r="H3283" i="8"/>
  <c r="D3283" i="8"/>
  <c r="C3283" i="8"/>
  <c r="Q3282" i="8"/>
  <c r="H3282" i="8"/>
  <c r="M3282" i="8" s="1"/>
  <c r="D3282" i="8"/>
  <c r="C3282" i="8"/>
  <c r="Q3281" i="8"/>
  <c r="H3281" i="8"/>
  <c r="N3281" i="8" s="1"/>
  <c r="D3281" i="8"/>
  <c r="C3281" i="8"/>
  <c r="Q3280" i="8"/>
  <c r="H3280" i="8"/>
  <c r="N3280" i="8" s="1"/>
  <c r="D3280" i="8"/>
  <c r="C3280" i="8"/>
  <c r="Q3279" i="8"/>
  <c r="H3279" i="8"/>
  <c r="D3279" i="8"/>
  <c r="C3279" i="8"/>
  <c r="Q3278" i="8"/>
  <c r="H3278" i="8"/>
  <c r="N3278" i="8" s="1"/>
  <c r="D3278" i="8"/>
  <c r="C3278" i="8"/>
  <c r="Q3277" i="8"/>
  <c r="H3277" i="8"/>
  <c r="N3277" i="8" s="1"/>
  <c r="D3277" i="8"/>
  <c r="C3277" i="8"/>
  <c r="Q3276" i="8"/>
  <c r="H3276" i="8"/>
  <c r="N3276" i="8" s="1"/>
  <c r="D3276" i="8"/>
  <c r="C3276" i="8"/>
  <c r="Q3275" i="8"/>
  <c r="H3275" i="8"/>
  <c r="N3275" i="8" s="1"/>
  <c r="D3275" i="8"/>
  <c r="C3275" i="8"/>
  <c r="Q3274" i="8"/>
  <c r="H3274" i="8"/>
  <c r="M3274" i="8" s="1"/>
  <c r="D3274" i="8"/>
  <c r="C3274" i="8"/>
  <c r="Q3273" i="8"/>
  <c r="H3273" i="8"/>
  <c r="D3273" i="8"/>
  <c r="C3273" i="8"/>
  <c r="Q3272" i="8"/>
  <c r="H3272" i="8"/>
  <c r="M3272" i="8" s="1"/>
  <c r="D3272" i="8"/>
  <c r="C3272" i="8"/>
  <c r="Q3271" i="8"/>
  <c r="H3271" i="8"/>
  <c r="M3271" i="8" s="1"/>
  <c r="D3271" i="8"/>
  <c r="C3271" i="8"/>
  <c r="Q3270" i="8"/>
  <c r="H3270" i="8"/>
  <c r="N3270" i="8" s="1"/>
  <c r="D3270" i="8"/>
  <c r="C3270" i="8"/>
  <c r="Q3269" i="8"/>
  <c r="H3269" i="8"/>
  <c r="N3269" i="8" s="1"/>
  <c r="D3269" i="8"/>
  <c r="C3269" i="8"/>
  <c r="Q3268" i="8"/>
  <c r="H3268" i="8"/>
  <c r="N3268" i="8" s="1"/>
  <c r="D3268" i="8"/>
  <c r="C3268" i="8"/>
  <c r="Q3267" i="8"/>
  <c r="H3267" i="8"/>
  <c r="N3267" i="8" s="1"/>
  <c r="D3267" i="8"/>
  <c r="C3267" i="8"/>
  <c r="Q3266" i="8"/>
  <c r="H3266" i="8"/>
  <c r="D3266" i="8"/>
  <c r="C3266" i="8"/>
  <c r="Q3265" i="8"/>
  <c r="H3265" i="8"/>
  <c r="N3265" i="8" s="1"/>
  <c r="D3265" i="8"/>
  <c r="C3265" i="8"/>
  <c r="Q3264" i="8"/>
  <c r="H3264" i="8"/>
  <c r="D3264" i="8"/>
  <c r="C3264" i="8"/>
  <c r="Q3263" i="8"/>
  <c r="H3263" i="8"/>
  <c r="N3263" i="8" s="1"/>
  <c r="D3263" i="8"/>
  <c r="C3263" i="8"/>
  <c r="Q3262" i="8"/>
  <c r="H3262" i="8"/>
  <c r="N3262" i="8" s="1"/>
  <c r="D3262" i="8"/>
  <c r="C3262" i="8"/>
  <c r="Q3261" i="8"/>
  <c r="H3261" i="8"/>
  <c r="D3261" i="8"/>
  <c r="C3261" i="8"/>
  <c r="Q3260" i="8"/>
  <c r="H3260" i="8"/>
  <c r="M3260" i="8" s="1"/>
  <c r="D3260" i="8"/>
  <c r="C3260" i="8"/>
  <c r="Q3259" i="8"/>
  <c r="H3259" i="8"/>
  <c r="M3259" i="8" s="1"/>
  <c r="D3259" i="8"/>
  <c r="C3259" i="8"/>
  <c r="Q3258" i="8"/>
  <c r="H3258" i="8"/>
  <c r="N3258" i="8" s="1"/>
  <c r="D3258" i="8"/>
  <c r="C3258" i="8"/>
  <c r="Q3257" i="8"/>
  <c r="H3257" i="8"/>
  <c r="M3257" i="8" s="1"/>
  <c r="D3257" i="8"/>
  <c r="C3257" i="8"/>
  <c r="Q3256" i="8"/>
  <c r="H3256" i="8"/>
  <c r="N3256" i="8" s="1"/>
  <c r="D3256" i="8"/>
  <c r="C3256" i="8"/>
  <c r="Q3255" i="8"/>
  <c r="H3255" i="8"/>
  <c r="N3255" i="8" s="1"/>
  <c r="D3255" i="8"/>
  <c r="C3255" i="8"/>
  <c r="Q3254" i="8"/>
  <c r="H3254" i="8"/>
  <c r="D3254" i="8"/>
  <c r="C3254" i="8"/>
  <c r="Q3253" i="8"/>
  <c r="H3253" i="8"/>
  <c r="N3253" i="8" s="1"/>
  <c r="D3253" i="8"/>
  <c r="C3253" i="8"/>
  <c r="Q3252" i="8"/>
  <c r="H3252" i="8"/>
  <c r="N3252" i="8" s="1"/>
  <c r="D3252" i="8"/>
  <c r="C3252" i="8"/>
  <c r="Q3251" i="8"/>
  <c r="H3251" i="8"/>
  <c r="N3251" i="8" s="1"/>
  <c r="D3251" i="8"/>
  <c r="C3251" i="8"/>
  <c r="Q3250" i="8"/>
  <c r="H3250" i="8"/>
  <c r="M3250" i="8" s="1"/>
  <c r="D3250" i="8"/>
  <c r="C3250" i="8"/>
  <c r="Q3249" i="8"/>
  <c r="H3249" i="8"/>
  <c r="D3249" i="8"/>
  <c r="C3249" i="8"/>
  <c r="Q3248" i="8"/>
  <c r="H3248" i="8"/>
  <c r="M3248" i="8" s="1"/>
  <c r="D3248" i="8"/>
  <c r="C3248" i="8"/>
  <c r="Q3247" i="8"/>
  <c r="H3247" i="8"/>
  <c r="M3247" i="8" s="1"/>
  <c r="D3247" i="8"/>
  <c r="C3247" i="8"/>
  <c r="Q3246" i="8"/>
  <c r="H3246" i="8"/>
  <c r="N3246" i="8" s="1"/>
  <c r="D3246" i="8"/>
  <c r="C3246" i="8"/>
  <c r="Q3245" i="8"/>
  <c r="H3245" i="8"/>
  <c r="N3245" i="8" s="1"/>
  <c r="D3245" i="8"/>
  <c r="C3245" i="8"/>
  <c r="Q3244" i="8"/>
  <c r="H3244" i="8"/>
  <c r="N3244" i="8" s="1"/>
  <c r="D3244" i="8"/>
  <c r="C3244" i="8"/>
  <c r="Q3243" i="8"/>
  <c r="H3243" i="8"/>
  <c r="M3243" i="8" s="1"/>
  <c r="D3243" i="8"/>
  <c r="C3243" i="8"/>
  <c r="Q3242" i="8"/>
  <c r="H3242" i="8"/>
  <c r="N3242" i="8" s="1"/>
  <c r="D3242" i="8"/>
  <c r="C3242" i="8"/>
  <c r="Q3241" i="8"/>
  <c r="H3241" i="8"/>
  <c r="N3241" i="8" s="1"/>
  <c r="D3241" i="8"/>
  <c r="C3241" i="8"/>
  <c r="Q3240" i="8"/>
  <c r="H3240" i="8"/>
  <c r="N3240" i="8" s="1"/>
  <c r="D3240" i="8"/>
  <c r="C3240" i="8"/>
  <c r="Q3239" i="8"/>
  <c r="H3239" i="8"/>
  <c r="N3239" i="8" s="1"/>
  <c r="D3239" i="8"/>
  <c r="C3239" i="8"/>
  <c r="Q3238" i="8"/>
  <c r="H3238" i="8"/>
  <c r="M3238" i="8" s="1"/>
  <c r="D3238" i="8"/>
  <c r="C3238" i="8"/>
  <c r="Q3237" i="8"/>
  <c r="H3237" i="8"/>
  <c r="D3237" i="8"/>
  <c r="C3237" i="8"/>
  <c r="Q3236" i="8"/>
  <c r="H3236" i="8"/>
  <c r="M3236" i="8" s="1"/>
  <c r="D3236" i="8"/>
  <c r="C3236" i="8"/>
  <c r="Q3235" i="8"/>
  <c r="H3235" i="8"/>
  <c r="M3235" i="8" s="1"/>
  <c r="D3235" i="8"/>
  <c r="C3235" i="8"/>
  <c r="Q3234" i="8"/>
  <c r="H3234" i="8"/>
  <c r="N3234" i="8" s="1"/>
  <c r="D3234" i="8"/>
  <c r="C3234" i="8"/>
  <c r="Q3233" i="8"/>
  <c r="H3233" i="8"/>
  <c r="N3233" i="8" s="1"/>
  <c r="D3233" i="8"/>
  <c r="C3233" i="8"/>
  <c r="Q3232" i="8"/>
  <c r="H3232" i="8"/>
  <c r="N3232" i="8" s="1"/>
  <c r="D3232" i="8"/>
  <c r="C3232" i="8"/>
  <c r="Q3231" i="8"/>
  <c r="H3231" i="8"/>
  <c r="N3231" i="8" s="1"/>
  <c r="D3231" i="8"/>
  <c r="C3231" i="8"/>
  <c r="Q3230" i="8"/>
  <c r="H3230" i="8"/>
  <c r="N3230" i="8" s="1"/>
  <c r="D3230" i="8"/>
  <c r="C3230" i="8"/>
  <c r="Q3229" i="8"/>
  <c r="H3229" i="8"/>
  <c r="N3229" i="8" s="1"/>
  <c r="D3229" i="8"/>
  <c r="C3229" i="8"/>
  <c r="Q3228" i="8"/>
  <c r="H3228" i="8"/>
  <c r="D3228" i="8"/>
  <c r="C3228" i="8"/>
  <c r="Q3227" i="8"/>
  <c r="H3227" i="8"/>
  <c r="N3227" i="8" s="1"/>
  <c r="D3227" i="8"/>
  <c r="C3227" i="8"/>
  <c r="Q3226" i="8"/>
  <c r="H3226" i="8"/>
  <c r="N3226" i="8" s="1"/>
  <c r="D3226" i="8"/>
  <c r="C3226" i="8"/>
  <c r="Q3225" i="8"/>
  <c r="H3225" i="8"/>
  <c r="D3225" i="8"/>
  <c r="C3225" i="8"/>
  <c r="Q3224" i="8"/>
  <c r="H3224" i="8"/>
  <c r="M3224" i="8" s="1"/>
  <c r="D3224" i="8"/>
  <c r="C3224" i="8"/>
  <c r="Q3223" i="8"/>
  <c r="H3223" i="8"/>
  <c r="M3223" i="8" s="1"/>
  <c r="D3223" i="8"/>
  <c r="C3223" i="8"/>
  <c r="Q3222" i="8"/>
  <c r="H3222" i="8"/>
  <c r="N3222" i="8" s="1"/>
  <c r="D3222" i="8"/>
  <c r="C3222" i="8"/>
  <c r="Q3221" i="8"/>
  <c r="H3221" i="8"/>
  <c r="D3221" i="8"/>
  <c r="C3221" i="8"/>
  <c r="Q3220" i="8"/>
  <c r="H3220" i="8"/>
  <c r="D3220" i="8"/>
  <c r="C3220" i="8"/>
  <c r="Q3219" i="8"/>
  <c r="H3219" i="8"/>
  <c r="D3219" i="8"/>
  <c r="C3219" i="8"/>
  <c r="Q3218" i="8"/>
  <c r="H3218" i="8"/>
  <c r="M3218" i="8" s="1"/>
  <c r="D3218" i="8"/>
  <c r="C3218" i="8"/>
  <c r="Q3217" i="8"/>
  <c r="H3217" i="8"/>
  <c r="M3217" i="8" s="1"/>
  <c r="D3217" i="8"/>
  <c r="C3217" i="8"/>
  <c r="Q3216" i="8"/>
  <c r="H3216" i="8"/>
  <c r="N3216" i="8" s="1"/>
  <c r="D3216" i="8"/>
  <c r="C3216" i="8"/>
  <c r="Q3215" i="8"/>
  <c r="H3215" i="8"/>
  <c r="N3215" i="8" s="1"/>
  <c r="D3215" i="8"/>
  <c r="C3215" i="8"/>
  <c r="Q3214" i="8"/>
  <c r="H3214" i="8"/>
  <c r="M3214" i="8" s="1"/>
  <c r="D3214" i="8"/>
  <c r="C3214" i="8"/>
  <c r="Q3213" i="8"/>
  <c r="H3213" i="8"/>
  <c r="N3213" i="8" s="1"/>
  <c r="D3213" i="8"/>
  <c r="C3213" i="8"/>
  <c r="Q3212" i="8"/>
  <c r="H3212" i="8"/>
  <c r="M3212" i="8" s="1"/>
  <c r="D3212" i="8"/>
  <c r="C3212" i="8"/>
  <c r="Q3211" i="8"/>
  <c r="H3211" i="8"/>
  <c r="M3211" i="8" s="1"/>
  <c r="D3211" i="8"/>
  <c r="C3211" i="8"/>
  <c r="Q3210" i="8"/>
  <c r="H3210" i="8"/>
  <c r="D3210" i="8"/>
  <c r="C3210" i="8"/>
  <c r="Q3209" i="8"/>
  <c r="H3209" i="8"/>
  <c r="N3209" i="8" s="1"/>
  <c r="D3209" i="8"/>
  <c r="C3209" i="8"/>
  <c r="Q3208" i="8"/>
  <c r="H3208" i="8"/>
  <c r="D3208" i="8"/>
  <c r="C3208" i="8"/>
  <c r="Q3207" i="8"/>
  <c r="H3207" i="8"/>
  <c r="M3207" i="8" s="1"/>
  <c r="D3207" i="8"/>
  <c r="C3207" i="8"/>
  <c r="Q3206" i="8"/>
  <c r="H3206" i="8"/>
  <c r="M3206" i="8" s="1"/>
  <c r="D3206" i="8"/>
  <c r="C3206" i="8"/>
  <c r="Q3205" i="8"/>
  <c r="H3205" i="8"/>
  <c r="N3205" i="8" s="1"/>
  <c r="D3205" i="8"/>
  <c r="C3205" i="8"/>
  <c r="Q3204" i="8"/>
  <c r="H3204" i="8"/>
  <c r="D3204" i="8"/>
  <c r="C3204" i="8"/>
  <c r="Q3203" i="8"/>
  <c r="H3203" i="8"/>
  <c r="N3203" i="8" s="1"/>
  <c r="D3203" i="8"/>
  <c r="C3203" i="8"/>
  <c r="Q3202" i="8"/>
  <c r="H3202" i="8"/>
  <c r="M3202" i="8" s="1"/>
  <c r="D3202" i="8"/>
  <c r="C3202" i="8"/>
  <c r="Q3201" i="8"/>
  <c r="H3201" i="8"/>
  <c r="N3201" i="8" s="1"/>
  <c r="D3201" i="8"/>
  <c r="C3201" i="8"/>
  <c r="Q3200" i="8"/>
  <c r="H3200" i="8"/>
  <c r="D3200" i="8"/>
  <c r="C3200" i="8"/>
  <c r="Q3199" i="8"/>
  <c r="H3199" i="8"/>
  <c r="M3199" i="8" s="1"/>
  <c r="D3199" i="8"/>
  <c r="C3199" i="8"/>
  <c r="Q3198" i="8"/>
  <c r="H3198" i="8"/>
  <c r="N3198" i="8" s="1"/>
  <c r="D3198" i="8"/>
  <c r="C3198" i="8"/>
  <c r="Q3197" i="8"/>
  <c r="H3197" i="8"/>
  <c r="M3197" i="8" s="1"/>
  <c r="D3197" i="8"/>
  <c r="C3197" i="8"/>
  <c r="Q3196" i="8"/>
  <c r="H3196" i="8"/>
  <c r="D3196" i="8"/>
  <c r="C3196" i="8"/>
  <c r="Q3195" i="8"/>
  <c r="H3195" i="8"/>
  <c r="D3195" i="8"/>
  <c r="C3195" i="8"/>
  <c r="Q3194" i="8"/>
  <c r="H3194" i="8"/>
  <c r="M3194" i="8" s="1"/>
  <c r="D3194" i="8"/>
  <c r="C3194" i="8"/>
  <c r="Q3193" i="8"/>
  <c r="H3193" i="8"/>
  <c r="M3193" i="8" s="1"/>
  <c r="D3193" i="8"/>
  <c r="C3193" i="8"/>
  <c r="Q3192" i="8"/>
  <c r="H3192" i="8"/>
  <c r="D3192" i="8"/>
  <c r="C3192" i="8"/>
  <c r="Q3191" i="8"/>
  <c r="H3191" i="8"/>
  <c r="N3191" i="8" s="1"/>
  <c r="D3191" i="8"/>
  <c r="C3191" i="8"/>
  <c r="Q3190" i="8"/>
  <c r="H3190" i="8"/>
  <c r="D3190" i="8"/>
  <c r="C3190" i="8"/>
  <c r="Q3189" i="8"/>
  <c r="H3189" i="8"/>
  <c r="N3189" i="8" s="1"/>
  <c r="D3189" i="8"/>
  <c r="C3189" i="8"/>
  <c r="Q3188" i="8"/>
  <c r="H3188" i="8"/>
  <c r="D3188" i="8"/>
  <c r="C3188" i="8"/>
  <c r="Q3187" i="8"/>
  <c r="H3187" i="8"/>
  <c r="D3187" i="8"/>
  <c r="C3187" i="8"/>
  <c r="Q3186" i="8"/>
  <c r="H3186" i="8"/>
  <c r="N3186" i="8" s="1"/>
  <c r="D3186" i="8"/>
  <c r="C3186" i="8"/>
  <c r="Q3185" i="8"/>
  <c r="H3185" i="8"/>
  <c r="D3185" i="8"/>
  <c r="C3185" i="8"/>
  <c r="Q3184" i="8"/>
  <c r="H3184" i="8"/>
  <c r="D3184" i="8"/>
  <c r="C3184" i="8"/>
  <c r="Q3183" i="8"/>
  <c r="H3183" i="8"/>
  <c r="M3183" i="8" s="1"/>
  <c r="D3183" i="8"/>
  <c r="C3183" i="8"/>
  <c r="Q3182" i="8"/>
  <c r="H3182" i="8"/>
  <c r="M3182" i="8" s="1"/>
  <c r="D3182" i="8"/>
  <c r="C3182" i="8"/>
  <c r="Q3181" i="8"/>
  <c r="H3181" i="8"/>
  <c r="D3181" i="8"/>
  <c r="C3181" i="8"/>
  <c r="Q3180" i="8"/>
  <c r="H3180" i="8"/>
  <c r="N3180" i="8" s="1"/>
  <c r="D3180" i="8"/>
  <c r="C3180" i="8"/>
  <c r="Q3179" i="8"/>
  <c r="H3179" i="8"/>
  <c r="N3179" i="8" s="1"/>
  <c r="D3179" i="8"/>
  <c r="C3179" i="8"/>
  <c r="Q3178" i="8"/>
  <c r="H3178" i="8"/>
  <c r="D3178" i="8"/>
  <c r="C3178" i="8"/>
  <c r="Q3177" i="8"/>
  <c r="H3177" i="8"/>
  <c r="N3177" i="8" s="1"/>
  <c r="D3177" i="8"/>
  <c r="C3177" i="8"/>
  <c r="Q3176" i="8"/>
  <c r="H3176" i="8"/>
  <c r="D3176" i="8"/>
  <c r="C3176" i="8"/>
  <c r="Q3175" i="8"/>
  <c r="H3175" i="8"/>
  <c r="M3175" i="8" s="1"/>
  <c r="D3175" i="8"/>
  <c r="C3175" i="8"/>
  <c r="Q3174" i="8"/>
  <c r="H3174" i="8"/>
  <c r="N3174" i="8" s="1"/>
  <c r="D3174" i="8"/>
  <c r="C3174" i="8"/>
  <c r="Q3173" i="8"/>
  <c r="H3173" i="8"/>
  <c r="N3173" i="8" s="1"/>
  <c r="D3173" i="8"/>
  <c r="C3173" i="8"/>
  <c r="Q3172" i="8"/>
  <c r="H3172" i="8"/>
  <c r="D3172" i="8"/>
  <c r="C3172" i="8"/>
  <c r="Q3171" i="8"/>
  <c r="H3171" i="8"/>
  <c r="M3171" i="8" s="1"/>
  <c r="D3171" i="8"/>
  <c r="C3171" i="8"/>
  <c r="Q3170" i="8"/>
  <c r="H3170" i="8"/>
  <c r="N3170" i="8" s="1"/>
  <c r="D3170" i="8"/>
  <c r="C3170" i="8"/>
  <c r="Q3169" i="8"/>
  <c r="H3169" i="8"/>
  <c r="M3169" i="8" s="1"/>
  <c r="D3169" i="8"/>
  <c r="C3169" i="8"/>
  <c r="Q3168" i="8"/>
  <c r="H3168" i="8"/>
  <c r="N3168" i="8" s="1"/>
  <c r="D3168" i="8"/>
  <c r="C3168" i="8"/>
  <c r="Q3167" i="8"/>
  <c r="H3167" i="8"/>
  <c r="N3167" i="8" s="1"/>
  <c r="D3167" i="8"/>
  <c r="C3167" i="8"/>
  <c r="Q3166" i="8"/>
  <c r="H3166" i="8"/>
  <c r="D3166" i="8"/>
  <c r="C3166" i="8"/>
  <c r="Q3165" i="8"/>
  <c r="H3165" i="8"/>
  <c r="N3165" i="8" s="1"/>
  <c r="D3165" i="8"/>
  <c r="C3165" i="8"/>
  <c r="Q3164" i="8"/>
  <c r="H3164" i="8"/>
  <c r="D3164" i="8"/>
  <c r="C3164" i="8"/>
  <c r="Q3163" i="8"/>
  <c r="H3163" i="8"/>
  <c r="M3163" i="8" s="1"/>
  <c r="D3163" i="8"/>
  <c r="C3163" i="8"/>
  <c r="Q3162" i="8"/>
  <c r="H3162" i="8"/>
  <c r="N3162" i="8" s="1"/>
  <c r="D3162" i="8"/>
  <c r="C3162" i="8"/>
  <c r="Q3161" i="8"/>
  <c r="H3161" i="8"/>
  <c r="D3161" i="8"/>
  <c r="C3161" i="8"/>
  <c r="Q3160" i="8"/>
  <c r="H3160" i="8"/>
  <c r="D3160" i="8"/>
  <c r="C3160" i="8"/>
  <c r="Q3159" i="8"/>
  <c r="H3159" i="8"/>
  <c r="N3159" i="8" s="1"/>
  <c r="D3159" i="8"/>
  <c r="C3159" i="8"/>
  <c r="Q3158" i="8"/>
  <c r="H3158" i="8"/>
  <c r="D3158" i="8"/>
  <c r="C3158" i="8"/>
  <c r="Q3157" i="8"/>
  <c r="H3157" i="8"/>
  <c r="N3157" i="8" s="1"/>
  <c r="D3157" i="8"/>
  <c r="C3157" i="8"/>
  <c r="Q3156" i="8"/>
  <c r="H3156" i="8"/>
  <c r="N3156" i="8" s="1"/>
  <c r="D3156" i="8"/>
  <c r="C3156" i="8"/>
  <c r="Q3155" i="8"/>
  <c r="H3155" i="8"/>
  <c r="M3155" i="8" s="1"/>
  <c r="D3155" i="8"/>
  <c r="C3155" i="8"/>
  <c r="Q3154" i="8"/>
  <c r="H3154" i="8"/>
  <c r="N3154" i="8" s="1"/>
  <c r="D3154" i="8"/>
  <c r="C3154" i="8"/>
  <c r="Q3153" i="8"/>
  <c r="H3153" i="8"/>
  <c r="M3153" i="8" s="1"/>
  <c r="D3153" i="8"/>
  <c r="C3153" i="8"/>
  <c r="Q3152" i="8"/>
  <c r="H3152" i="8"/>
  <c r="M3152" i="8" s="1"/>
  <c r="D3152" i="8"/>
  <c r="C3152" i="8"/>
  <c r="Q3151" i="8"/>
  <c r="H3151" i="8"/>
  <c r="D3151" i="8"/>
  <c r="C3151" i="8"/>
  <c r="Q3150" i="8"/>
  <c r="H3150" i="8"/>
  <c r="D3150" i="8"/>
  <c r="C3150" i="8"/>
  <c r="Q3149" i="8"/>
  <c r="H3149" i="8"/>
  <c r="M3149" i="8" s="1"/>
  <c r="D3149" i="8"/>
  <c r="C3149" i="8"/>
  <c r="Q3148" i="8"/>
  <c r="H3148" i="8"/>
  <c r="D3148" i="8"/>
  <c r="C3148" i="8"/>
  <c r="Q3147" i="8"/>
  <c r="H3147" i="8"/>
  <c r="D3147" i="8"/>
  <c r="C3147" i="8"/>
  <c r="Q3146" i="8"/>
  <c r="H3146" i="8"/>
  <c r="M3146" i="8" s="1"/>
  <c r="D3146" i="8"/>
  <c r="C3146" i="8"/>
  <c r="Q3145" i="8"/>
  <c r="H3145" i="8"/>
  <c r="N3145" i="8" s="1"/>
  <c r="D3145" i="8"/>
  <c r="C3145" i="8"/>
  <c r="Q3144" i="8"/>
  <c r="H3144" i="8"/>
  <c r="N3144" i="8" s="1"/>
  <c r="D3144" i="8"/>
  <c r="C3144" i="8"/>
  <c r="Q3143" i="8"/>
  <c r="H3143" i="8"/>
  <c r="N3143" i="8" s="1"/>
  <c r="D3143" i="8"/>
  <c r="C3143" i="8"/>
  <c r="Q3142" i="8"/>
  <c r="H3142" i="8"/>
  <c r="M3142" i="8" s="1"/>
  <c r="D3142" i="8"/>
  <c r="C3142" i="8"/>
  <c r="Q3141" i="8"/>
  <c r="H3141" i="8"/>
  <c r="N3141" i="8" s="1"/>
  <c r="D3141" i="8"/>
  <c r="C3141" i="8"/>
  <c r="Q3140" i="8"/>
  <c r="H3140" i="8"/>
  <c r="D3140" i="8"/>
  <c r="C3140" i="8"/>
  <c r="Q3139" i="8"/>
  <c r="H3139" i="8"/>
  <c r="D3139" i="8"/>
  <c r="C3139" i="8"/>
  <c r="Q3138" i="8"/>
  <c r="H3138" i="8"/>
  <c r="N3138" i="8" s="1"/>
  <c r="D3138" i="8"/>
  <c r="C3138" i="8"/>
  <c r="Q3137" i="8"/>
  <c r="H3137" i="8"/>
  <c r="M3137" i="8" s="1"/>
  <c r="D3137" i="8"/>
  <c r="C3137" i="8"/>
  <c r="Q3136" i="8"/>
  <c r="H3136" i="8"/>
  <c r="D3136" i="8"/>
  <c r="C3136" i="8"/>
  <c r="Q3135" i="8"/>
  <c r="H3135" i="8"/>
  <c r="N3135" i="8" s="1"/>
  <c r="D3135" i="8"/>
  <c r="C3135" i="8"/>
  <c r="Q3134" i="8"/>
  <c r="H3134" i="8"/>
  <c r="D3134" i="8"/>
  <c r="C3134" i="8"/>
  <c r="Q3133" i="8"/>
  <c r="H3133" i="8"/>
  <c r="N3133" i="8" s="1"/>
  <c r="D3133" i="8"/>
  <c r="C3133" i="8"/>
  <c r="Q3132" i="8"/>
  <c r="H3132" i="8"/>
  <c r="D3132" i="8"/>
  <c r="C3132" i="8"/>
  <c r="Q3131" i="8"/>
  <c r="H3131" i="8"/>
  <c r="M3131" i="8" s="1"/>
  <c r="D3131" i="8"/>
  <c r="C3131" i="8"/>
  <c r="Q3130" i="8"/>
  <c r="H3130" i="8"/>
  <c r="D3130" i="8"/>
  <c r="C3130" i="8"/>
  <c r="Q3129" i="8"/>
  <c r="H3129" i="8"/>
  <c r="D3129" i="8"/>
  <c r="C3129" i="8"/>
  <c r="Q3128" i="8"/>
  <c r="H3128" i="8"/>
  <c r="M3128" i="8" s="1"/>
  <c r="D3128" i="8"/>
  <c r="C3128" i="8"/>
  <c r="Q3127" i="8"/>
  <c r="H3127" i="8"/>
  <c r="N3127" i="8" s="1"/>
  <c r="D3127" i="8"/>
  <c r="C3127" i="8"/>
  <c r="Q3126" i="8"/>
  <c r="H3126" i="8"/>
  <c r="D3126" i="8"/>
  <c r="C3126" i="8"/>
  <c r="Q3125" i="8"/>
  <c r="H3125" i="8"/>
  <c r="N3125" i="8" s="1"/>
  <c r="D3125" i="8"/>
  <c r="C3125" i="8"/>
  <c r="Q3124" i="8"/>
  <c r="H3124" i="8"/>
  <c r="D3124" i="8"/>
  <c r="C3124" i="8"/>
  <c r="Q3123" i="8"/>
  <c r="H3123" i="8"/>
  <c r="M3123" i="8" s="1"/>
  <c r="D3123" i="8"/>
  <c r="C3123" i="8"/>
  <c r="Q3122" i="8"/>
  <c r="H3122" i="8"/>
  <c r="M3122" i="8" s="1"/>
  <c r="D3122" i="8"/>
  <c r="C3122" i="8"/>
  <c r="Q3121" i="8"/>
  <c r="H3121" i="8"/>
  <c r="N3121" i="8" s="1"/>
  <c r="D3121" i="8"/>
  <c r="C3121" i="8"/>
  <c r="Q3120" i="8"/>
  <c r="H3120" i="8"/>
  <c r="D3120" i="8"/>
  <c r="C3120" i="8"/>
  <c r="Q3119" i="8"/>
  <c r="H3119" i="8"/>
  <c r="N3119" i="8" s="1"/>
  <c r="D3119" i="8"/>
  <c r="C3119" i="8"/>
  <c r="Q3118" i="8"/>
  <c r="H3118" i="8"/>
  <c r="D3118" i="8"/>
  <c r="C3118" i="8"/>
  <c r="Q3117" i="8"/>
  <c r="H3117" i="8"/>
  <c r="M3117" i="8" s="1"/>
  <c r="D3117" i="8"/>
  <c r="C3117" i="8"/>
  <c r="Q3116" i="8"/>
  <c r="H3116" i="8"/>
  <c r="M3116" i="8" s="1"/>
  <c r="D3116" i="8"/>
  <c r="C3116" i="8"/>
  <c r="Q3115" i="8"/>
  <c r="H3115" i="8"/>
  <c r="N3115" i="8" s="1"/>
  <c r="D3115" i="8"/>
  <c r="C3115" i="8"/>
  <c r="Q3114" i="8"/>
  <c r="H3114" i="8"/>
  <c r="N3114" i="8" s="1"/>
  <c r="D3114" i="8"/>
  <c r="C3114" i="8"/>
  <c r="Q3113" i="8"/>
  <c r="H3113" i="8"/>
  <c r="D3113" i="8"/>
  <c r="C3113" i="8"/>
  <c r="Q3112" i="8"/>
  <c r="H3112" i="8"/>
  <c r="D3112" i="8"/>
  <c r="C3112" i="8"/>
  <c r="Q3111" i="8"/>
  <c r="H3111" i="8"/>
  <c r="M3111" i="8" s="1"/>
  <c r="D3111" i="8"/>
  <c r="C3111" i="8"/>
  <c r="Q3110" i="8"/>
  <c r="H3110" i="8"/>
  <c r="M3110" i="8" s="1"/>
  <c r="D3110" i="8"/>
  <c r="C3110" i="8"/>
  <c r="Q3109" i="8"/>
  <c r="H3109" i="8"/>
  <c r="N3109" i="8" s="1"/>
  <c r="D3109" i="8"/>
  <c r="C3109" i="8"/>
  <c r="Q3108" i="8"/>
  <c r="H3108" i="8"/>
  <c r="N3108" i="8" s="1"/>
  <c r="D3108" i="8"/>
  <c r="C3108" i="8"/>
  <c r="Q3107" i="8"/>
  <c r="H3107" i="8"/>
  <c r="N3107" i="8" s="1"/>
  <c r="D3107" i="8"/>
  <c r="C3107" i="8"/>
  <c r="Q3106" i="8"/>
  <c r="H3106" i="8"/>
  <c r="D3106" i="8"/>
  <c r="C3106" i="8"/>
  <c r="Q3105" i="8"/>
  <c r="H3105" i="8"/>
  <c r="N3105" i="8" s="1"/>
  <c r="D3105" i="8"/>
  <c r="C3105" i="8"/>
  <c r="Q3104" i="8"/>
  <c r="H3104" i="8"/>
  <c r="D3104" i="8"/>
  <c r="C3104" i="8"/>
  <c r="Q3103" i="8"/>
  <c r="H3103" i="8"/>
  <c r="N3103" i="8" s="1"/>
  <c r="D3103" i="8"/>
  <c r="C3103" i="8"/>
  <c r="Q3102" i="8"/>
  <c r="H3102" i="8"/>
  <c r="N3102" i="8" s="1"/>
  <c r="D3102" i="8"/>
  <c r="C3102" i="8"/>
  <c r="Q3101" i="8"/>
  <c r="H3101" i="8"/>
  <c r="N3101" i="8" s="1"/>
  <c r="D3101" i="8"/>
  <c r="C3101" i="8"/>
  <c r="Q3100" i="8"/>
  <c r="H3100" i="8"/>
  <c r="D3100" i="8"/>
  <c r="C3100" i="8"/>
  <c r="Q3099" i="8"/>
  <c r="H3099" i="8"/>
  <c r="N3099" i="8" s="1"/>
  <c r="D3099" i="8"/>
  <c r="C3099" i="8"/>
  <c r="Q3098" i="8"/>
  <c r="H3098" i="8"/>
  <c r="D3098" i="8"/>
  <c r="C3098" i="8"/>
  <c r="Q3097" i="8"/>
  <c r="H3097" i="8"/>
  <c r="N3097" i="8" s="1"/>
  <c r="D3097" i="8"/>
  <c r="C3097" i="8"/>
  <c r="Q3096" i="8"/>
  <c r="H3096" i="8"/>
  <c r="D3096" i="8"/>
  <c r="C3096" i="8"/>
  <c r="Q3095" i="8"/>
  <c r="H3095" i="8"/>
  <c r="N3095" i="8" s="1"/>
  <c r="D3095" i="8"/>
  <c r="C3095" i="8"/>
  <c r="Q3094" i="8"/>
  <c r="H3094" i="8"/>
  <c r="D3094" i="8"/>
  <c r="C3094" i="8"/>
  <c r="Q3093" i="8"/>
  <c r="H3093" i="8"/>
  <c r="N3093" i="8" s="1"/>
  <c r="D3093" i="8"/>
  <c r="C3093" i="8"/>
  <c r="Q3092" i="8"/>
  <c r="H3092" i="8"/>
  <c r="M3092" i="8" s="1"/>
  <c r="D3092" i="8"/>
  <c r="C3092" i="8"/>
  <c r="Q3091" i="8"/>
  <c r="H3091" i="8"/>
  <c r="N3091" i="8" s="1"/>
  <c r="D3091" i="8"/>
  <c r="C3091" i="8"/>
  <c r="Q3090" i="8"/>
  <c r="H3090" i="8"/>
  <c r="N3090" i="8" s="1"/>
  <c r="D3090" i="8"/>
  <c r="C3090" i="8"/>
  <c r="Q3089" i="8"/>
  <c r="H3089" i="8"/>
  <c r="N3089" i="8" s="1"/>
  <c r="D3089" i="8"/>
  <c r="C3089" i="8"/>
  <c r="Q3088" i="8"/>
  <c r="H3088" i="8"/>
  <c r="D3088" i="8"/>
  <c r="C3088" i="8"/>
  <c r="Q3087" i="8"/>
  <c r="H3087" i="8"/>
  <c r="N3087" i="8" s="1"/>
  <c r="D3087" i="8"/>
  <c r="C3087" i="8"/>
  <c r="Q3086" i="8"/>
  <c r="H3086" i="8"/>
  <c r="M3086" i="8" s="1"/>
  <c r="D3086" i="8"/>
  <c r="C3086" i="8"/>
  <c r="Q3085" i="8"/>
  <c r="H3085" i="8"/>
  <c r="N3085" i="8" s="1"/>
  <c r="D3085" i="8"/>
  <c r="C3085" i="8"/>
  <c r="Q3084" i="8"/>
  <c r="H3084" i="8"/>
  <c r="D3084" i="8"/>
  <c r="C3084" i="8"/>
  <c r="Q3083" i="8"/>
  <c r="H3083" i="8"/>
  <c r="D3083" i="8"/>
  <c r="C3083" i="8"/>
  <c r="Q3082" i="8"/>
  <c r="H3082" i="8"/>
  <c r="N3082" i="8" s="1"/>
  <c r="D3082" i="8"/>
  <c r="C3082" i="8"/>
  <c r="Q3081" i="8"/>
  <c r="H3081" i="8"/>
  <c r="D3081" i="8"/>
  <c r="C3081" i="8"/>
  <c r="Q3080" i="8"/>
  <c r="H3080" i="8"/>
  <c r="M3080" i="8" s="1"/>
  <c r="D3080" i="8"/>
  <c r="C3080" i="8"/>
  <c r="Q3079" i="8"/>
  <c r="H3079" i="8"/>
  <c r="N3079" i="8" s="1"/>
  <c r="D3079" i="8"/>
  <c r="C3079" i="8"/>
  <c r="Q3078" i="8"/>
  <c r="H3078" i="8"/>
  <c r="N3078" i="8" s="1"/>
  <c r="D3078" i="8"/>
  <c r="C3078" i="8"/>
  <c r="Q3077" i="8"/>
  <c r="H3077" i="8"/>
  <c r="N3077" i="8" s="1"/>
  <c r="D3077" i="8"/>
  <c r="C3077" i="8"/>
  <c r="Q3076" i="8"/>
  <c r="H3076" i="8"/>
  <c r="D3076" i="8"/>
  <c r="C3076" i="8"/>
  <c r="Q3075" i="8"/>
  <c r="H3075" i="8"/>
  <c r="D3075" i="8"/>
  <c r="C3075" i="8"/>
  <c r="Q3074" i="8"/>
  <c r="H3074" i="8"/>
  <c r="D3074" i="8"/>
  <c r="C3074" i="8"/>
  <c r="Q3073" i="8"/>
  <c r="H3073" i="8"/>
  <c r="N3073" i="8" s="1"/>
  <c r="D3073" i="8"/>
  <c r="C3073" i="8"/>
  <c r="Q3072" i="8"/>
  <c r="H3072" i="8"/>
  <c r="N3072" i="8" s="1"/>
  <c r="D3072" i="8"/>
  <c r="C3072" i="8"/>
  <c r="Q3071" i="8"/>
  <c r="H3071" i="8"/>
  <c r="D3071" i="8"/>
  <c r="C3071" i="8"/>
  <c r="Q3070" i="8"/>
  <c r="H3070" i="8"/>
  <c r="N3070" i="8" s="1"/>
  <c r="D3070" i="8"/>
  <c r="C3070" i="8"/>
  <c r="Q3069" i="8"/>
  <c r="H3069" i="8"/>
  <c r="M3069" i="8" s="1"/>
  <c r="D3069" i="8"/>
  <c r="C3069" i="8"/>
  <c r="Q3068" i="8"/>
  <c r="H3068" i="8"/>
  <c r="D3068" i="8"/>
  <c r="C3068" i="8"/>
  <c r="Q3067" i="8"/>
  <c r="H3067" i="8"/>
  <c r="N3067" i="8" s="1"/>
  <c r="D3067" i="8"/>
  <c r="C3067" i="8"/>
  <c r="Q3066" i="8"/>
  <c r="H3066" i="8"/>
  <c r="N3066" i="8" s="1"/>
  <c r="D3066" i="8"/>
  <c r="C3066" i="8"/>
  <c r="Q3065" i="8"/>
  <c r="H3065" i="8"/>
  <c r="N3065" i="8" s="1"/>
  <c r="D3065" i="8"/>
  <c r="C3065" i="8"/>
  <c r="Q3064" i="8"/>
  <c r="H3064" i="8"/>
  <c r="D3064" i="8"/>
  <c r="C3064" i="8"/>
  <c r="Q3063" i="8"/>
  <c r="H3063" i="8"/>
  <c r="D3063" i="8"/>
  <c r="C3063" i="8"/>
  <c r="Q3062" i="8"/>
  <c r="H3062" i="8"/>
  <c r="M3062" i="8" s="1"/>
  <c r="D3062" i="8"/>
  <c r="C3062" i="8"/>
  <c r="Q3061" i="8"/>
  <c r="H3061" i="8"/>
  <c r="N3061" i="8" s="1"/>
  <c r="D3061" i="8"/>
  <c r="C3061" i="8"/>
  <c r="Q3060" i="8"/>
  <c r="H3060" i="8"/>
  <c r="N3060" i="8" s="1"/>
  <c r="D3060" i="8"/>
  <c r="C3060" i="8"/>
  <c r="Q3059" i="8"/>
  <c r="H3059" i="8"/>
  <c r="D3059" i="8"/>
  <c r="C3059" i="8"/>
  <c r="Q3058" i="8"/>
  <c r="H3058" i="8"/>
  <c r="N3058" i="8" s="1"/>
  <c r="D3058" i="8"/>
  <c r="C3058" i="8"/>
  <c r="Q3057" i="8"/>
  <c r="H3057" i="8"/>
  <c r="D3057" i="8"/>
  <c r="C3057" i="8"/>
  <c r="Q3056" i="8"/>
  <c r="H3056" i="8"/>
  <c r="D3056" i="8"/>
  <c r="C3056" i="8"/>
  <c r="Q3055" i="8"/>
  <c r="H3055" i="8"/>
  <c r="N3055" i="8" s="1"/>
  <c r="D3055" i="8"/>
  <c r="C3055" i="8"/>
  <c r="Q3054" i="8"/>
  <c r="H3054" i="8"/>
  <c r="N3054" i="8" s="1"/>
  <c r="D3054" i="8"/>
  <c r="C3054" i="8"/>
  <c r="Q3053" i="8"/>
  <c r="H3053" i="8"/>
  <c r="D3053" i="8"/>
  <c r="C3053" i="8"/>
  <c r="Q3052" i="8"/>
  <c r="H3052" i="8"/>
  <c r="D3052" i="8"/>
  <c r="C3052" i="8"/>
  <c r="Q3051" i="8"/>
  <c r="H3051" i="8"/>
  <c r="M3051" i="8" s="1"/>
  <c r="D3051" i="8"/>
  <c r="C3051" i="8"/>
  <c r="Q3050" i="8"/>
  <c r="H3050" i="8"/>
  <c r="D3050" i="8"/>
  <c r="C3050" i="8"/>
  <c r="Q3049" i="8"/>
  <c r="H3049" i="8"/>
  <c r="N3049" i="8" s="1"/>
  <c r="D3049" i="8"/>
  <c r="C3049" i="8"/>
  <c r="Q3048" i="8"/>
  <c r="H3048" i="8"/>
  <c r="N3048" i="8" s="1"/>
  <c r="D3048" i="8"/>
  <c r="C3048" i="8"/>
  <c r="Q3047" i="8"/>
  <c r="H3047" i="8"/>
  <c r="M3047" i="8" s="1"/>
  <c r="D3047" i="8"/>
  <c r="C3047" i="8"/>
  <c r="Q3046" i="8"/>
  <c r="H3046" i="8"/>
  <c r="N3046" i="8" s="1"/>
  <c r="D3046" i="8"/>
  <c r="C3046" i="8"/>
  <c r="Q3045" i="8"/>
  <c r="H3045" i="8"/>
  <c r="M3045" i="8" s="1"/>
  <c r="D3045" i="8"/>
  <c r="C3045" i="8"/>
  <c r="Q3044" i="8"/>
  <c r="H3044" i="8"/>
  <c r="M3044" i="8" s="1"/>
  <c r="D3044" i="8"/>
  <c r="C3044" i="8"/>
  <c r="Q3043" i="8"/>
  <c r="H3043" i="8"/>
  <c r="D3043" i="8"/>
  <c r="C3043" i="8"/>
  <c r="Q3042" i="8"/>
  <c r="H3042" i="8"/>
  <c r="D3042" i="8"/>
  <c r="C3042" i="8"/>
  <c r="Q3041" i="8"/>
  <c r="H3041" i="8"/>
  <c r="D3041" i="8"/>
  <c r="C3041" i="8"/>
  <c r="Q3040" i="8"/>
  <c r="H3040" i="8"/>
  <c r="D3040" i="8"/>
  <c r="C3040" i="8"/>
  <c r="Q3039" i="8"/>
  <c r="H3039" i="8"/>
  <c r="N3039" i="8" s="1"/>
  <c r="D3039" i="8"/>
  <c r="C3039" i="8"/>
  <c r="Q3038" i="8"/>
  <c r="H3038" i="8"/>
  <c r="D3038" i="8"/>
  <c r="C3038" i="8"/>
  <c r="Q3037" i="8"/>
  <c r="H3037" i="8"/>
  <c r="D3037" i="8"/>
  <c r="C3037" i="8"/>
  <c r="Q3036" i="8"/>
  <c r="H3036" i="8"/>
  <c r="M3036" i="8" s="1"/>
  <c r="D3036" i="8"/>
  <c r="C3036" i="8"/>
  <c r="Q3035" i="8"/>
  <c r="H3035" i="8"/>
  <c r="M3035" i="8" s="1"/>
  <c r="D3035" i="8"/>
  <c r="C3035" i="8"/>
  <c r="Q3034" i="8"/>
  <c r="H3034" i="8"/>
  <c r="M3034" i="8" s="1"/>
  <c r="D3034" i="8"/>
  <c r="C3034" i="8"/>
  <c r="Q3033" i="8"/>
  <c r="H3033" i="8"/>
  <c r="M3033" i="8" s="1"/>
  <c r="D3033" i="8"/>
  <c r="C3033" i="8"/>
  <c r="Q3032" i="8"/>
  <c r="H3032" i="8"/>
  <c r="M3032" i="8" s="1"/>
  <c r="D3032" i="8"/>
  <c r="C3032" i="8"/>
  <c r="Q3031" i="8"/>
  <c r="H3031" i="8"/>
  <c r="D3031" i="8"/>
  <c r="C3031" i="8"/>
  <c r="Q3030" i="8"/>
  <c r="H3030" i="8"/>
  <c r="N3030" i="8" s="1"/>
  <c r="D3030" i="8"/>
  <c r="C3030" i="8"/>
  <c r="Q3029" i="8"/>
  <c r="H3029" i="8"/>
  <c r="N3029" i="8" s="1"/>
  <c r="D3029" i="8"/>
  <c r="C3029" i="8"/>
  <c r="Q3028" i="8"/>
  <c r="H3028" i="8"/>
  <c r="D3028" i="8"/>
  <c r="C3028" i="8"/>
  <c r="Q3027" i="8"/>
  <c r="H3027" i="8"/>
  <c r="N3027" i="8" s="1"/>
  <c r="D3027" i="8"/>
  <c r="C3027" i="8"/>
  <c r="Q3026" i="8"/>
  <c r="H3026" i="8"/>
  <c r="D3026" i="8"/>
  <c r="C3026" i="8"/>
  <c r="Q3025" i="8"/>
  <c r="H3025" i="8"/>
  <c r="D3025" i="8"/>
  <c r="C3025" i="8"/>
  <c r="Q3024" i="8"/>
  <c r="H3024" i="8"/>
  <c r="D3024" i="8"/>
  <c r="C3024" i="8"/>
  <c r="Q3023" i="8"/>
  <c r="H3023" i="8"/>
  <c r="N3023" i="8" s="1"/>
  <c r="D3023" i="8"/>
  <c r="C3023" i="8"/>
  <c r="Q3022" i="8"/>
  <c r="H3022" i="8"/>
  <c r="D3022" i="8"/>
  <c r="C3022" i="8"/>
  <c r="Q3021" i="8"/>
  <c r="H3021" i="8"/>
  <c r="M3021" i="8" s="1"/>
  <c r="D3021" i="8"/>
  <c r="C3021" i="8"/>
  <c r="Q3020" i="8"/>
  <c r="H3020" i="8"/>
  <c r="M3020" i="8" s="1"/>
  <c r="D3020" i="8"/>
  <c r="C3020" i="8"/>
  <c r="Q3019" i="8"/>
  <c r="H3019" i="8"/>
  <c r="N3019" i="8" s="1"/>
  <c r="D3019" i="8"/>
  <c r="C3019" i="8"/>
  <c r="Q3018" i="8"/>
  <c r="H3018" i="8"/>
  <c r="N3018" i="8" s="1"/>
  <c r="D3018" i="8"/>
  <c r="C3018" i="8"/>
  <c r="Q3017" i="8"/>
  <c r="H3017" i="8"/>
  <c r="D3017" i="8"/>
  <c r="C3017" i="8"/>
  <c r="Q3016" i="8"/>
  <c r="H3016" i="8"/>
  <c r="D3016" i="8"/>
  <c r="C3016" i="8"/>
  <c r="Q3015" i="8"/>
  <c r="H3015" i="8"/>
  <c r="M3015" i="8" s="1"/>
  <c r="D3015" i="8"/>
  <c r="C3015" i="8"/>
  <c r="Q3014" i="8"/>
  <c r="H3014" i="8"/>
  <c r="D3014" i="8"/>
  <c r="C3014" i="8"/>
  <c r="Q3013" i="8"/>
  <c r="H3013" i="8"/>
  <c r="D3013" i="8"/>
  <c r="C3013" i="8"/>
  <c r="Q3012" i="8"/>
  <c r="H3012" i="8"/>
  <c r="D3012" i="8"/>
  <c r="C3012" i="8"/>
  <c r="Q3011" i="8"/>
  <c r="H3011" i="8"/>
  <c r="M3011" i="8" s="1"/>
  <c r="D3011" i="8"/>
  <c r="C3011" i="8"/>
  <c r="Q3010" i="8"/>
  <c r="H3010" i="8"/>
  <c r="D3010" i="8"/>
  <c r="C3010" i="8"/>
  <c r="Q3009" i="8"/>
  <c r="H3009" i="8"/>
  <c r="D3009" i="8"/>
  <c r="C3009" i="8"/>
  <c r="Q3008" i="8"/>
  <c r="H3008" i="8"/>
  <c r="M3008" i="8" s="1"/>
  <c r="D3008" i="8"/>
  <c r="C3008" i="8"/>
  <c r="Q3007" i="8"/>
  <c r="H3007" i="8"/>
  <c r="N3007" i="8" s="1"/>
  <c r="D3007" i="8"/>
  <c r="C3007" i="8"/>
  <c r="Q3006" i="8"/>
  <c r="H3006" i="8"/>
  <c r="N3006" i="8" s="1"/>
  <c r="D3006" i="8"/>
  <c r="C3006" i="8"/>
  <c r="Q3005" i="8"/>
  <c r="H3005" i="8"/>
  <c r="N3005" i="8" s="1"/>
  <c r="D3005" i="8"/>
  <c r="C3005" i="8"/>
  <c r="Q3004" i="8"/>
  <c r="H3004" i="8"/>
  <c r="D3004" i="8"/>
  <c r="C3004" i="8"/>
  <c r="Q3003" i="8"/>
  <c r="H3003" i="8"/>
  <c r="D3003" i="8"/>
  <c r="C3003" i="8"/>
  <c r="Q3002" i="8"/>
  <c r="H3002" i="8"/>
  <c r="M3002" i="8" s="1"/>
  <c r="D3002" i="8"/>
  <c r="C3002" i="8"/>
  <c r="Q3001" i="8"/>
  <c r="H3001" i="8"/>
  <c r="D3001" i="8"/>
  <c r="C3001" i="8"/>
  <c r="Q3000" i="8"/>
  <c r="H3000" i="8"/>
  <c r="N3000" i="8" s="1"/>
  <c r="D3000" i="8"/>
  <c r="C3000" i="8"/>
  <c r="Q2999" i="8"/>
  <c r="H2999" i="8"/>
  <c r="N2999" i="8" s="1"/>
  <c r="D2999" i="8"/>
  <c r="C2999" i="8"/>
  <c r="Q2998" i="8"/>
  <c r="H2998" i="8"/>
  <c r="D2998" i="8"/>
  <c r="C2998" i="8"/>
  <c r="Q2997" i="8"/>
  <c r="H2997" i="8"/>
  <c r="N2997" i="8" s="1"/>
  <c r="D2997" i="8"/>
  <c r="C2997" i="8"/>
  <c r="Q2996" i="8"/>
  <c r="H2996" i="8"/>
  <c r="M2996" i="8" s="1"/>
  <c r="D2996" i="8"/>
  <c r="C2996" i="8"/>
  <c r="Q2995" i="8"/>
  <c r="H2995" i="8"/>
  <c r="N2995" i="8" s="1"/>
  <c r="D2995" i="8"/>
  <c r="C2995" i="8"/>
  <c r="Q2994" i="8"/>
  <c r="H2994" i="8"/>
  <c r="N2994" i="8" s="1"/>
  <c r="D2994" i="8"/>
  <c r="C2994" i="8"/>
  <c r="Q2993" i="8"/>
  <c r="H2993" i="8"/>
  <c r="N2993" i="8" s="1"/>
  <c r="D2993" i="8"/>
  <c r="C2993" i="8"/>
  <c r="Q2992" i="8"/>
  <c r="H2992" i="8"/>
  <c r="N2992" i="8" s="1"/>
  <c r="D2992" i="8"/>
  <c r="C2992" i="8"/>
  <c r="Q2991" i="8"/>
  <c r="H2991" i="8"/>
  <c r="M2991" i="8" s="1"/>
  <c r="D2991" i="8"/>
  <c r="C2991" i="8"/>
  <c r="Q2990" i="8"/>
  <c r="H2990" i="8"/>
  <c r="M2990" i="8" s="1"/>
  <c r="D2990" i="8"/>
  <c r="C2990" i="8"/>
  <c r="Q2989" i="8"/>
  <c r="H2989" i="8"/>
  <c r="D2989" i="8"/>
  <c r="C2989" i="8"/>
  <c r="Q2988" i="8"/>
  <c r="H2988" i="8"/>
  <c r="D2988" i="8"/>
  <c r="C2988" i="8"/>
  <c r="Q2987" i="8"/>
  <c r="H2987" i="8"/>
  <c r="N2987" i="8" s="1"/>
  <c r="D2987" i="8"/>
  <c r="C2987" i="8"/>
  <c r="Q2986" i="8"/>
  <c r="H2986" i="8"/>
  <c r="D2986" i="8"/>
  <c r="C2986" i="8"/>
  <c r="Q2985" i="8"/>
  <c r="H2985" i="8"/>
  <c r="D2985" i="8"/>
  <c r="C2985" i="8"/>
  <c r="Q2984" i="8"/>
  <c r="H2984" i="8"/>
  <c r="M2984" i="8" s="1"/>
  <c r="D2984" i="8"/>
  <c r="C2984" i="8"/>
  <c r="Q2983" i="8"/>
  <c r="H2983" i="8"/>
  <c r="N2983" i="8" s="1"/>
  <c r="D2983" i="8"/>
  <c r="C2983" i="8"/>
  <c r="Q2982" i="8"/>
  <c r="H2982" i="8"/>
  <c r="D2982" i="8"/>
  <c r="C2982" i="8"/>
  <c r="Q2981" i="8"/>
  <c r="H2981" i="8"/>
  <c r="N2981" i="8" s="1"/>
  <c r="D2981" i="8"/>
  <c r="C2981" i="8"/>
  <c r="Q2980" i="8"/>
  <c r="H2980" i="8"/>
  <c r="N2980" i="8" s="1"/>
  <c r="D2980" i="8"/>
  <c r="C2980" i="8"/>
  <c r="Q2979" i="8"/>
  <c r="H2979" i="8"/>
  <c r="N2979" i="8" s="1"/>
  <c r="D2979" i="8"/>
  <c r="C2979" i="8"/>
  <c r="Q2978" i="8"/>
  <c r="H2978" i="8"/>
  <c r="D2978" i="8"/>
  <c r="C2978" i="8"/>
  <c r="Q2977" i="8"/>
  <c r="H2977" i="8"/>
  <c r="D2977" i="8"/>
  <c r="C2977" i="8"/>
  <c r="Q2976" i="8"/>
  <c r="H2976" i="8"/>
  <c r="N2976" i="8" s="1"/>
  <c r="D2976" i="8"/>
  <c r="C2976" i="8"/>
  <c r="Q2975" i="8"/>
  <c r="H2975" i="8"/>
  <c r="D2975" i="8"/>
  <c r="C2975" i="8"/>
  <c r="Q2974" i="8"/>
  <c r="H2974" i="8"/>
  <c r="M2974" i="8" s="1"/>
  <c r="D2974" i="8"/>
  <c r="C2974" i="8"/>
  <c r="Q2973" i="8"/>
  <c r="H2973" i="8"/>
  <c r="N2973" i="8" s="1"/>
  <c r="D2973" i="8"/>
  <c r="C2973" i="8"/>
  <c r="Q2972" i="8"/>
  <c r="H2972" i="8"/>
  <c r="M2972" i="8" s="1"/>
  <c r="D2972" i="8"/>
  <c r="C2972" i="8"/>
  <c r="Q2971" i="8"/>
  <c r="H2971" i="8"/>
  <c r="N2971" i="8" s="1"/>
  <c r="D2971" i="8"/>
  <c r="C2971" i="8"/>
  <c r="Q2970" i="8"/>
  <c r="H2970" i="8"/>
  <c r="N2970" i="8" s="1"/>
  <c r="D2970" i="8"/>
  <c r="C2970" i="8"/>
  <c r="Q2969" i="8"/>
  <c r="H2969" i="8"/>
  <c r="N2969" i="8" s="1"/>
  <c r="D2969" i="8"/>
  <c r="C2969" i="8"/>
  <c r="Q2968" i="8"/>
  <c r="H2968" i="8"/>
  <c r="N2968" i="8" s="1"/>
  <c r="D2968" i="8"/>
  <c r="C2968" i="8"/>
  <c r="Q2967" i="8"/>
  <c r="H2967" i="8"/>
  <c r="D2967" i="8"/>
  <c r="C2967" i="8"/>
  <c r="Q2966" i="8"/>
  <c r="H2966" i="8"/>
  <c r="D2966" i="8"/>
  <c r="C2966" i="8"/>
  <c r="Q2965" i="8"/>
  <c r="H2965" i="8"/>
  <c r="D2965" i="8"/>
  <c r="C2965" i="8"/>
  <c r="Q2964" i="8"/>
  <c r="H2964" i="8"/>
  <c r="D2964" i="8"/>
  <c r="C2964" i="8"/>
  <c r="Q2963" i="8"/>
  <c r="H2963" i="8"/>
  <c r="M2963" i="8" s="1"/>
  <c r="D2963" i="8"/>
  <c r="C2963" i="8"/>
  <c r="Q2962" i="8"/>
  <c r="H2962" i="8"/>
  <c r="N2962" i="8" s="1"/>
  <c r="D2962" i="8"/>
  <c r="C2962" i="8"/>
  <c r="Q2961" i="8"/>
  <c r="H2961" i="8"/>
  <c r="N2961" i="8" s="1"/>
  <c r="D2961" i="8"/>
  <c r="C2961" i="8"/>
  <c r="Q2960" i="8"/>
  <c r="H2960" i="8"/>
  <c r="M2960" i="8" s="1"/>
  <c r="D2960" i="8"/>
  <c r="C2960" i="8"/>
  <c r="Q2959" i="8"/>
  <c r="H2959" i="8"/>
  <c r="N2959" i="8" s="1"/>
  <c r="D2959" i="8"/>
  <c r="C2959" i="8"/>
  <c r="Q2958" i="8"/>
  <c r="H2958" i="8"/>
  <c r="N2958" i="8" s="1"/>
  <c r="D2958" i="8"/>
  <c r="C2958" i="8"/>
  <c r="Q2957" i="8"/>
  <c r="H2957" i="8"/>
  <c r="N2957" i="8" s="1"/>
  <c r="D2957" i="8"/>
  <c r="C2957" i="8"/>
  <c r="Q2956" i="8"/>
  <c r="H2956" i="8"/>
  <c r="N2956" i="8" s="1"/>
  <c r="D2956" i="8"/>
  <c r="C2956" i="8"/>
  <c r="Q2955" i="8"/>
  <c r="H2955" i="8"/>
  <c r="N2955" i="8" s="1"/>
  <c r="D2955" i="8"/>
  <c r="C2955" i="8"/>
  <c r="Q2954" i="8"/>
  <c r="H2954" i="8"/>
  <c r="D2954" i="8"/>
  <c r="C2954" i="8"/>
  <c r="Q2953" i="8"/>
  <c r="H2953" i="8"/>
  <c r="N2953" i="8" s="1"/>
  <c r="D2953" i="8"/>
  <c r="C2953" i="8"/>
  <c r="Q2952" i="8"/>
  <c r="H2952" i="8"/>
  <c r="N2952" i="8" s="1"/>
  <c r="D2952" i="8"/>
  <c r="C2952" i="8"/>
  <c r="Q2951" i="8"/>
  <c r="H2951" i="8"/>
  <c r="D2951" i="8"/>
  <c r="C2951" i="8"/>
  <c r="Q2950" i="8"/>
  <c r="H2950" i="8"/>
  <c r="D2950" i="8"/>
  <c r="C2950" i="8"/>
  <c r="Q2949" i="8"/>
  <c r="H2949" i="8"/>
  <c r="D2949" i="8"/>
  <c r="C2949" i="8"/>
  <c r="Q2948" i="8"/>
  <c r="H2948" i="8"/>
  <c r="M2948" i="8" s="1"/>
  <c r="D2948" i="8"/>
  <c r="C2948" i="8"/>
  <c r="Q2947" i="8"/>
  <c r="H2947" i="8"/>
  <c r="M2947" i="8" s="1"/>
  <c r="D2947" i="8"/>
  <c r="C2947" i="8"/>
  <c r="Q2946" i="8"/>
  <c r="H2946" i="8"/>
  <c r="N2946" i="8" s="1"/>
  <c r="D2946" i="8"/>
  <c r="C2946" i="8"/>
  <c r="Q2945" i="8"/>
  <c r="H2945" i="8"/>
  <c r="N2945" i="8" s="1"/>
  <c r="D2945" i="8"/>
  <c r="C2945" i="8"/>
  <c r="Q2944" i="8"/>
  <c r="H2944" i="8"/>
  <c r="M2944" i="8" s="1"/>
  <c r="D2944" i="8"/>
  <c r="C2944" i="8"/>
  <c r="Q2943" i="8"/>
  <c r="H2943" i="8"/>
  <c r="D2943" i="8"/>
  <c r="C2943" i="8"/>
  <c r="Q2942" i="8"/>
  <c r="H2942" i="8"/>
  <c r="N2942" i="8" s="1"/>
  <c r="D2942" i="8"/>
  <c r="C2942" i="8"/>
  <c r="Q2941" i="8"/>
  <c r="H2941" i="8"/>
  <c r="N2941" i="8" s="1"/>
  <c r="D2941" i="8"/>
  <c r="C2941" i="8"/>
  <c r="Q2940" i="8"/>
  <c r="H2940" i="8"/>
  <c r="N2940" i="8" s="1"/>
  <c r="D2940" i="8"/>
  <c r="C2940" i="8"/>
  <c r="Q2939" i="8"/>
  <c r="H2939" i="8"/>
  <c r="D2939" i="8"/>
  <c r="C2939" i="8"/>
  <c r="Q2938" i="8"/>
  <c r="H2938" i="8"/>
  <c r="D2938" i="8"/>
  <c r="C2938" i="8"/>
  <c r="Q2937" i="8"/>
  <c r="H2937" i="8"/>
  <c r="M2937" i="8" s="1"/>
  <c r="D2937" i="8"/>
  <c r="C2937" i="8"/>
  <c r="Q2936" i="8"/>
  <c r="H2936" i="8"/>
  <c r="N2936" i="8" s="1"/>
  <c r="D2936" i="8"/>
  <c r="C2936" i="8"/>
  <c r="Q2935" i="8"/>
  <c r="H2935" i="8"/>
  <c r="D2935" i="8"/>
  <c r="C2935" i="8"/>
  <c r="Q2934" i="8"/>
  <c r="H2934" i="8"/>
  <c r="N2934" i="8" s="1"/>
  <c r="D2934" i="8"/>
  <c r="C2934" i="8"/>
  <c r="Q2933" i="8"/>
  <c r="H2933" i="8"/>
  <c r="D2933" i="8"/>
  <c r="C2933" i="8"/>
  <c r="Q2932" i="8"/>
  <c r="H2932" i="8"/>
  <c r="N2932" i="8" s="1"/>
  <c r="D2932" i="8"/>
  <c r="C2932" i="8"/>
  <c r="Q2931" i="8"/>
  <c r="H2931" i="8"/>
  <c r="D2931" i="8"/>
  <c r="C2931" i="8"/>
  <c r="Q2930" i="8"/>
  <c r="H2930" i="8"/>
  <c r="M2930" i="8" s="1"/>
  <c r="D2930" i="8"/>
  <c r="C2930" i="8"/>
  <c r="Q2929" i="8"/>
  <c r="H2929" i="8"/>
  <c r="D2929" i="8"/>
  <c r="C2929" i="8"/>
  <c r="Q2928" i="8"/>
  <c r="H2928" i="8"/>
  <c r="N2928" i="8" s="1"/>
  <c r="D2928" i="8"/>
  <c r="C2928" i="8"/>
  <c r="Q2927" i="8"/>
  <c r="H2927" i="8"/>
  <c r="D2927" i="8"/>
  <c r="C2927" i="8"/>
  <c r="Q2926" i="8"/>
  <c r="H2926" i="8"/>
  <c r="D2926" i="8"/>
  <c r="C2926" i="8"/>
  <c r="Q2925" i="8"/>
  <c r="H2925" i="8"/>
  <c r="M2925" i="8" s="1"/>
  <c r="D2925" i="8"/>
  <c r="C2925" i="8"/>
  <c r="Q2924" i="8"/>
  <c r="H2924" i="8"/>
  <c r="N2924" i="8" s="1"/>
  <c r="D2924" i="8"/>
  <c r="C2924" i="8"/>
  <c r="Q2923" i="8"/>
  <c r="H2923" i="8"/>
  <c r="D2923" i="8"/>
  <c r="C2923" i="8"/>
  <c r="Q2922" i="8"/>
  <c r="H2922" i="8"/>
  <c r="D2922" i="8"/>
  <c r="C2922" i="8"/>
  <c r="Q2921" i="8"/>
  <c r="H2921" i="8"/>
  <c r="D2921" i="8"/>
  <c r="C2921" i="8"/>
  <c r="Q2920" i="8"/>
  <c r="H2920" i="8"/>
  <c r="M2920" i="8" s="1"/>
  <c r="D2920" i="8"/>
  <c r="C2920" i="8"/>
  <c r="Q2919" i="8"/>
  <c r="H2919" i="8"/>
  <c r="N2919" i="8" s="1"/>
  <c r="D2919" i="8"/>
  <c r="C2919" i="8"/>
  <c r="Q2918" i="8"/>
  <c r="H2918" i="8"/>
  <c r="N2918" i="8" s="1"/>
  <c r="D2918" i="8"/>
  <c r="C2918" i="8"/>
  <c r="Q2917" i="8"/>
  <c r="H2917" i="8"/>
  <c r="M2917" i="8" s="1"/>
  <c r="D2917" i="8"/>
  <c r="C2917" i="8"/>
  <c r="Q2916" i="8"/>
  <c r="H2916" i="8"/>
  <c r="N2916" i="8" s="1"/>
  <c r="D2916" i="8"/>
  <c r="C2916" i="8"/>
  <c r="Q2915" i="8"/>
  <c r="H2915" i="8"/>
  <c r="M2915" i="8" s="1"/>
  <c r="D2915" i="8"/>
  <c r="C2915" i="8"/>
  <c r="Q2914" i="8"/>
  <c r="H2914" i="8"/>
  <c r="D2914" i="8"/>
  <c r="C2914" i="8"/>
  <c r="Q2913" i="8"/>
  <c r="H2913" i="8"/>
  <c r="D2913" i="8"/>
  <c r="C2913" i="8"/>
  <c r="Q2912" i="8"/>
  <c r="H2912" i="8"/>
  <c r="D2912" i="8"/>
  <c r="C2912" i="8"/>
  <c r="Q2911" i="8"/>
  <c r="H2911" i="8"/>
  <c r="D2911" i="8"/>
  <c r="C2911" i="8"/>
  <c r="Q2910" i="8"/>
  <c r="H2910" i="8"/>
  <c r="N2910" i="8" s="1"/>
  <c r="D2910" i="8"/>
  <c r="C2910" i="8"/>
  <c r="Q2909" i="8"/>
  <c r="H2909" i="8"/>
  <c r="D2909" i="8"/>
  <c r="C2909" i="8"/>
  <c r="Q2908" i="8"/>
  <c r="H2908" i="8"/>
  <c r="N2908" i="8" s="1"/>
  <c r="D2908" i="8"/>
  <c r="C2908" i="8"/>
  <c r="Q2907" i="8"/>
  <c r="H2907" i="8"/>
  <c r="N2907" i="8" s="1"/>
  <c r="D2907" i="8"/>
  <c r="C2907" i="8"/>
  <c r="Q2906" i="8"/>
  <c r="H2906" i="8"/>
  <c r="D2906" i="8"/>
  <c r="C2906" i="8"/>
  <c r="Q2905" i="8"/>
  <c r="H2905" i="8"/>
  <c r="D2905" i="8"/>
  <c r="C2905" i="8"/>
  <c r="Q2904" i="8"/>
  <c r="H2904" i="8"/>
  <c r="D2904" i="8"/>
  <c r="C2904" i="8"/>
  <c r="Q2903" i="8"/>
  <c r="H2903" i="8"/>
  <c r="D2903" i="8"/>
  <c r="C2903" i="8"/>
  <c r="Q2902" i="8"/>
  <c r="H2902" i="8"/>
  <c r="D2902" i="8"/>
  <c r="C2902" i="8"/>
  <c r="Q2901" i="8"/>
  <c r="H2901" i="8"/>
  <c r="M2901" i="8" s="1"/>
  <c r="D2901" i="8"/>
  <c r="C2901" i="8"/>
  <c r="Q2900" i="8"/>
  <c r="H2900" i="8"/>
  <c r="N2900" i="8" s="1"/>
  <c r="D2900" i="8"/>
  <c r="C2900" i="8"/>
  <c r="Q2899" i="8"/>
  <c r="H2899" i="8"/>
  <c r="D2899" i="8"/>
  <c r="C2899" i="8"/>
  <c r="Q2898" i="8"/>
  <c r="H2898" i="8"/>
  <c r="M2898" i="8" s="1"/>
  <c r="D2898" i="8"/>
  <c r="C2898" i="8"/>
  <c r="Q2897" i="8"/>
  <c r="H2897" i="8"/>
  <c r="D2897" i="8"/>
  <c r="C2897" i="8"/>
  <c r="Q2896" i="8"/>
  <c r="H2896" i="8"/>
  <c r="D2896" i="8"/>
  <c r="C2896" i="8"/>
  <c r="Q2895" i="8"/>
  <c r="H2895" i="8"/>
  <c r="N2895" i="8" s="1"/>
  <c r="D2895" i="8"/>
  <c r="C2895" i="8"/>
  <c r="Q2894" i="8"/>
  <c r="H2894" i="8"/>
  <c r="D2894" i="8"/>
  <c r="C2894" i="8"/>
  <c r="Q2893" i="8"/>
  <c r="H2893" i="8"/>
  <c r="N2893" i="8" s="1"/>
  <c r="D2893" i="8"/>
  <c r="C2893" i="8"/>
  <c r="Q2892" i="8"/>
  <c r="H2892" i="8"/>
  <c r="N2892" i="8" s="1"/>
  <c r="D2892" i="8"/>
  <c r="C2892" i="8"/>
  <c r="Q2891" i="8"/>
  <c r="H2891" i="8"/>
  <c r="N2891" i="8" s="1"/>
  <c r="D2891" i="8"/>
  <c r="C2891" i="8"/>
  <c r="Q2890" i="8"/>
  <c r="H2890" i="8"/>
  <c r="D2890" i="8"/>
  <c r="C2890" i="8"/>
  <c r="Q2889" i="8"/>
  <c r="H2889" i="8"/>
  <c r="M2889" i="8" s="1"/>
  <c r="D2889" i="8"/>
  <c r="C2889" i="8"/>
  <c r="Q2888" i="8"/>
  <c r="H2888" i="8"/>
  <c r="M2888" i="8" s="1"/>
  <c r="D2888" i="8"/>
  <c r="C2888" i="8"/>
  <c r="Q2887" i="8"/>
  <c r="H2887" i="8"/>
  <c r="M2887" i="8" s="1"/>
  <c r="D2887" i="8"/>
  <c r="C2887" i="8"/>
  <c r="Q2886" i="8"/>
  <c r="H2886" i="8"/>
  <c r="M2886" i="8" s="1"/>
  <c r="D2886" i="8"/>
  <c r="C2886" i="8"/>
  <c r="Q2885" i="8"/>
  <c r="H2885" i="8"/>
  <c r="D2885" i="8"/>
  <c r="C2885" i="8"/>
  <c r="Q2884" i="8"/>
  <c r="H2884" i="8"/>
  <c r="N2884" i="8" s="1"/>
  <c r="D2884" i="8"/>
  <c r="C2884" i="8"/>
  <c r="Q2883" i="8"/>
  <c r="H2883" i="8"/>
  <c r="N2883" i="8" s="1"/>
  <c r="D2883" i="8"/>
  <c r="C2883" i="8"/>
  <c r="Q2882" i="8"/>
  <c r="H2882" i="8"/>
  <c r="M2882" i="8" s="1"/>
  <c r="D2882" i="8"/>
  <c r="C2882" i="8"/>
  <c r="Q2881" i="8"/>
  <c r="H2881" i="8"/>
  <c r="N2881" i="8" s="1"/>
  <c r="D2881" i="8"/>
  <c r="C2881" i="8"/>
  <c r="Q2880" i="8"/>
  <c r="H2880" i="8"/>
  <c r="N2880" i="8" s="1"/>
  <c r="D2880" i="8"/>
  <c r="C2880" i="8"/>
  <c r="Q2879" i="8"/>
  <c r="H2879" i="8"/>
  <c r="N2879" i="8" s="1"/>
  <c r="D2879" i="8"/>
  <c r="C2879" i="8"/>
  <c r="Q2878" i="8"/>
  <c r="H2878" i="8"/>
  <c r="D2878" i="8"/>
  <c r="C2878" i="8"/>
  <c r="Q2877" i="8"/>
  <c r="H2877" i="8"/>
  <c r="D2877" i="8"/>
  <c r="C2877" i="8"/>
  <c r="Q2876" i="8"/>
  <c r="H2876" i="8"/>
  <c r="D2876" i="8"/>
  <c r="C2876" i="8"/>
  <c r="Q2875" i="8"/>
  <c r="H2875" i="8"/>
  <c r="D2875" i="8"/>
  <c r="C2875" i="8"/>
  <c r="Q2874" i="8"/>
  <c r="H2874" i="8"/>
  <c r="N2874" i="8" s="1"/>
  <c r="D2874" i="8"/>
  <c r="C2874" i="8"/>
  <c r="Q2873" i="8"/>
  <c r="H2873" i="8"/>
  <c r="M2873" i="8" s="1"/>
  <c r="D2873" i="8"/>
  <c r="C2873" i="8"/>
  <c r="Q2872" i="8"/>
  <c r="H2872" i="8"/>
  <c r="D2872" i="8"/>
  <c r="C2872" i="8"/>
  <c r="Q2871" i="8"/>
  <c r="H2871" i="8"/>
  <c r="N2871" i="8" s="1"/>
  <c r="D2871" i="8"/>
  <c r="C2871" i="8"/>
  <c r="Q2870" i="8"/>
  <c r="H2870" i="8"/>
  <c r="D2870" i="8"/>
  <c r="C2870" i="8"/>
  <c r="Q2869" i="8"/>
  <c r="H2869" i="8"/>
  <c r="D2869" i="8"/>
  <c r="C2869" i="8"/>
  <c r="Q2868" i="8"/>
  <c r="H2868" i="8"/>
  <c r="D2868" i="8"/>
  <c r="C2868" i="8"/>
  <c r="Q2867" i="8"/>
  <c r="H2867" i="8"/>
  <c r="D2867" i="8"/>
  <c r="C2867" i="8"/>
  <c r="Q2866" i="8"/>
  <c r="H2866" i="8"/>
  <c r="D2866" i="8"/>
  <c r="C2866" i="8"/>
  <c r="Q2865" i="8"/>
  <c r="H2865" i="8"/>
  <c r="M2865" i="8" s="1"/>
  <c r="D2865" i="8"/>
  <c r="C2865" i="8"/>
  <c r="Q2864" i="8"/>
  <c r="H2864" i="8"/>
  <c r="N2864" i="8" s="1"/>
  <c r="D2864" i="8"/>
  <c r="C2864" i="8"/>
  <c r="Q2863" i="8"/>
  <c r="H2863" i="8"/>
  <c r="M2863" i="8" s="1"/>
  <c r="D2863" i="8"/>
  <c r="C2863" i="8"/>
  <c r="Q2862" i="8"/>
  <c r="H2862" i="8"/>
  <c r="D2862" i="8"/>
  <c r="C2862" i="8"/>
  <c r="Q2861" i="8"/>
  <c r="H2861" i="8"/>
  <c r="D2861" i="8"/>
  <c r="C2861" i="8"/>
  <c r="Q2860" i="8"/>
  <c r="H2860" i="8"/>
  <c r="N2860" i="8" s="1"/>
  <c r="D2860" i="8"/>
  <c r="C2860" i="8"/>
  <c r="Q2859" i="8"/>
  <c r="H2859" i="8"/>
  <c r="D2859" i="8"/>
  <c r="C2859" i="8"/>
  <c r="Q2858" i="8"/>
  <c r="H2858" i="8"/>
  <c r="D2858" i="8"/>
  <c r="C2858" i="8"/>
  <c r="Q2857" i="8"/>
  <c r="H2857" i="8"/>
  <c r="N2857" i="8" s="1"/>
  <c r="D2857" i="8"/>
  <c r="C2857" i="8"/>
  <c r="Q2856" i="8"/>
  <c r="H2856" i="8"/>
  <c r="N2856" i="8" s="1"/>
  <c r="D2856" i="8"/>
  <c r="C2856" i="8"/>
  <c r="Q2855" i="8"/>
  <c r="H2855" i="8"/>
  <c r="N2855" i="8" s="1"/>
  <c r="D2855" i="8"/>
  <c r="C2855" i="8"/>
  <c r="Q2854" i="8"/>
  <c r="H2854" i="8"/>
  <c r="D2854" i="8"/>
  <c r="C2854" i="8"/>
  <c r="Q2853" i="8"/>
  <c r="H2853" i="8"/>
  <c r="M2853" i="8" s="1"/>
  <c r="D2853" i="8"/>
  <c r="C2853" i="8"/>
  <c r="Q2852" i="8"/>
  <c r="H2852" i="8"/>
  <c r="N2852" i="8" s="1"/>
  <c r="D2852" i="8"/>
  <c r="C2852" i="8"/>
  <c r="Q2851" i="8"/>
  <c r="H2851" i="8"/>
  <c r="M2851" i="8" s="1"/>
  <c r="D2851" i="8"/>
  <c r="C2851" i="8"/>
  <c r="Q2850" i="8"/>
  <c r="H2850" i="8"/>
  <c r="N2850" i="8" s="1"/>
  <c r="D2850" i="8"/>
  <c r="C2850" i="8"/>
  <c r="Q2849" i="8"/>
  <c r="H2849" i="8"/>
  <c r="N2849" i="8" s="1"/>
  <c r="D2849" i="8"/>
  <c r="C2849" i="8"/>
  <c r="Q2848" i="8"/>
  <c r="H2848" i="8"/>
  <c r="N2848" i="8" s="1"/>
  <c r="D2848" i="8"/>
  <c r="C2848" i="8"/>
  <c r="Q2847" i="8"/>
  <c r="H2847" i="8"/>
  <c r="N2847" i="8" s="1"/>
  <c r="D2847" i="8"/>
  <c r="C2847" i="8"/>
  <c r="Q2846" i="8"/>
  <c r="H2846" i="8"/>
  <c r="N2846" i="8" s="1"/>
  <c r="D2846" i="8"/>
  <c r="C2846" i="8"/>
  <c r="Q2845" i="8"/>
  <c r="H2845" i="8"/>
  <c r="D2845" i="8"/>
  <c r="C2845" i="8"/>
  <c r="Q2844" i="8"/>
  <c r="H2844" i="8"/>
  <c r="D2844" i="8"/>
  <c r="C2844" i="8"/>
  <c r="Q2843" i="8"/>
  <c r="H2843" i="8"/>
  <c r="M2843" i="8" s="1"/>
  <c r="D2843" i="8"/>
  <c r="C2843" i="8"/>
  <c r="Q2842" i="8"/>
  <c r="H2842" i="8"/>
  <c r="D2842" i="8"/>
  <c r="C2842" i="8"/>
  <c r="Q2841" i="8"/>
  <c r="H2841" i="8"/>
  <c r="D2841" i="8"/>
  <c r="C2841" i="8"/>
  <c r="Q2840" i="8"/>
  <c r="H2840" i="8"/>
  <c r="D2840" i="8"/>
  <c r="C2840" i="8"/>
  <c r="Q2839" i="8"/>
  <c r="H2839" i="8"/>
  <c r="D2839" i="8"/>
  <c r="C2839" i="8"/>
  <c r="Q2838" i="8"/>
  <c r="H2838" i="8"/>
  <c r="N2838" i="8" s="1"/>
  <c r="D2838" i="8"/>
  <c r="C2838" i="8"/>
  <c r="Q2837" i="8"/>
  <c r="H2837" i="8"/>
  <c r="D2837" i="8"/>
  <c r="C2837" i="8"/>
  <c r="Q2836" i="8"/>
  <c r="H2836" i="8"/>
  <c r="D2836" i="8"/>
  <c r="C2836" i="8"/>
  <c r="Q2835" i="8"/>
  <c r="H2835" i="8"/>
  <c r="N2835" i="8" s="1"/>
  <c r="D2835" i="8"/>
  <c r="C2835" i="8"/>
  <c r="Q2834" i="8"/>
  <c r="H2834" i="8"/>
  <c r="N2834" i="8" s="1"/>
  <c r="D2834" i="8"/>
  <c r="C2834" i="8"/>
  <c r="Q2833" i="8"/>
  <c r="H2833" i="8"/>
  <c r="M2833" i="8" s="1"/>
  <c r="D2833" i="8"/>
  <c r="C2833" i="8"/>
  <c r="Q2832" i="8"/>
  <c r="H2832" i="8"/>
  <c r="N2832" i="8" s="1"/>
  <c r="D2832" i="8"/>
  <c r="C2832" i="8"/>
  <c r="Q2831" i="8"/>
  <c r="H2831" i="8"/>
  <c r="D2831" i="8"/>
  <c r="C2831" i="8"/>
  <c r="Q2830" i="8"/>
  <c r="H2830" i="8"/>
  <c r="D2830" i="8"/>
  <c r="C2830" i="8"/>
  <c r="Q2829" i="8"/>
  <c r="H2829" i="8"/>
  <c r="M2829" i="8" s="1"/>
  <c r="D2829" i="8"/>
  <c r="C2829" i="8"/>
  <c r="Q2828" i="8"/>
  <c r="H2828" i="8"/>
  <c r="N2828" i="8" s="1"/>
  <c r="D2828" i="8"/>
  <c r="C2828" i="8"/>
  <c r="Q2827" i="8"/>
  <c r="H2827" i="8"/>
  <c r="M2827" i="8" s="1"/>
  <c r="D2827" i="8"/>
  <c r="C2827" i="8"/>
  <c r="Q2826" i="8"/>
  <c r="H2826" i="8"/>
  <c r="D2826" i="8"/>
  <c r="C2826" i="8"/>
  <c r="Q2825" i="8"/>
  <c r="H2825" i="8"/>
  <c r="N2825" i="8" s="1"/>
  <c r="D2825" i="8"/>
  <c r="C2825" i="8"/>
  <c r="Q2824" i="8"/>
  <c r="H2824" i="8"/>
  <c r="D2824" i="8"/>
  <c r="C2824" i="8"/>
  <c r="Q2823" i="8"/>
  <c r="H2823" i="8"/>
  <c r="D2823" i="8"/>
  <c r="C2823" i="8"/>
  <c r="Q2822" i="8"/>
  <c r="H2822" i="8"/>
  <c r="N2822" i="8" s="1"/>
  <c r="D2822" i="8"/>
  <c r="C2822" i="8"/>
  <c r="Q2821" i="8"/>
  <c r="H2821" i="8"/>
  <c r="D2821" i="8"/>
  <c r="C2821" i="8"/>
  <c r="Q2820" i="8"/>
  <c r="H2820" i="8"/>
  <c r="N2820" i="8" s="1"/>
  <c r="D2820" i="8"/>
  <c r="C2820" i="8"/>
  <c r="Q2819" i="8"/>
  <c r="H2819" i="8"/>
  <c r="N2819" i="8" s="1"/>
  <c r="D2819" i="8"/>
  <c r="C2819" i="8"/>
  <c r="Q2818" i="8"/>
  <c r="H2818" i="8"/>
  <c r="D2818" i="8"/>
  <c r="C2818" i="8"/>
  <c r="Q2817" i="8"/>
  <c r="H2817" i="8"/>
  <c r="M2817" i="8" s="1"/>
  <c r="D2817" i="8"/>
  <c r="C2817" i="8"/>
  <c r="Q2816" i="8"/>
  <c r="H2816" i="8"/>
  <c r="D2816" i="8"/>
  <c r="C2816" i="8"/>
  <c r="Q2815" i="8"/>
  <c r="H2815" i="8"/>
  <c r="M2815" i="8" s="1"/>
  <c r="D2815" i="8"/>
  <c r="C2815" i="8"/>
  <c r="Q2814" i="8"/>
  <c r="H2814" i="8"/>
  <c r="D2814" i="8"/>
  <c r="C2814" i="8"/>
  <c r="Q2813" i="8"/>
  <c r="H2813" i="8"/>
  <c r="N2813" i="8" s="1"/>
  <c r="D2813" i="8"/>
  <c r="C2813" i="8"/>
  <c r="Q2812" i="8"/>
  <c r="H2812" i="8"/>
  <c r="D2812" i="8"/>
  <c r="C2812" i="8"/>
  <c r="Q2811" i="8"/>
  <c r="H2811" i="8"/>
  <c r="N2811" i="8" s="1"/>
  <c r="D2811" i="8"/>
  <c r="C2811" i="8"/>
  <c r="Q2810" i="8"/>
  <c r="H2810" i="8"/>
  <c r="N2810" i="8" s="1"/>
  <c r="D2810" i="8"/>
  <c r="C2810" i="8"/>
  <c r="Q2809" i="8"/>
  <c r="H2809" i="8"/>
  <c r="N2809" i="8" s="1"/>
  <c r="D2809" i="8"/>
  <c r="C2809" i="8"/>
  <c r="Q2808" i="8"/>
  <c r="H2808" i="8"/>
  <c r="N2808" i="8" s="1"/>
  <c r="D2808" i="8"/>
  <c r="C2808" i="8"/>
  <c r="Q2807" i="8"/>
  <c r="H2807" i="8"/>
  <c r="N2807" i="8" s="1"/>
  <c r="D2807" i="8"/>
  <c r="C2807" i="8"/>
  <c r="Q2806" i="8"/>
  <c r="H2806" i="8"/>
  <c r="D2806" i="8"/>
  <c r="C2806" i="8"/>
  <c r="Q2805" i="8"/>
  <c r="H2805" i="8"/>
  <c r="D2805" i="8"/>
  <c r="C2805" i="8"/>
  <c r="Q2804" i="8"/>
  <c r="H2804" i="8"/>
  <c r="M2804" i="8" s="1"/>
  <c r="D2804" i="8"/>
  <c r="C2804" i="8"/>
  <c r="Q2803" i="8"/>
  <c r="H2803" i="8"/>
  <c r="M2803" i="8" s="1"/>
  <c r="D2803" i="8"/>
  <c r="C2803" i="8"/>
  <c r="Q2802" i="8"/>
  <c r="H2802" i="8"/>
  <c r="N2802" i="8" s="1"/>
  <c r="D2802" i="8"/>
  <c r="C2802" i="8"/>
  <c r="Q2801" i="8"/>
  <c r="H2801" i="8"/>
  <c r="D2801" i="8"/>
  <c r="C2801" i="8"/>
  <c r="Q2800" i="8"/>
  <c r="H2800" i="8"/>
  <c r="N2800" i="8" s="1"/>
  <c r="D2800" i="8"/>
  <c r="C2800" i="8"/>
  <c r="Q2799" i="8"/>
  <c r="H2799" i="8"/>
  <c r="D2799" i="8"/>
  <c r="C2799" i="8"/>
  <c r="Q2798" i="8"/>
  <c r="H2798" i="8"/>
  <c r="D2798" i="8"/>
  <c r="C2798" i="8"/>
  <c r="Q2797" i="8"/>
  <c r="H2797" i="8"/>
  <c r="D2797" i="8"/>
  <c r="C2797" i="8"/>
  <c r="Q2796" i="8"/>
  <c r="H2796" i="8"/>
  <c r="N2796" i="8" s="1"/>
  <c r="D2796" i="8"/>
  <c r="C2796" i="8"/>
  <c r="Q2795" i="8"/>
  <c r="H2795" i="8"/>
  <c r="M2795" i="8" s="1"/>
  <c r="D2795" i="8"/>
  <c r="C2795" i="8"/>
  <c r="Q2794" i="8"/>
  <c r="H2794" i="8"/>
  <c r="D2794" i="8"/>
  <c r="C2794" i="8"/>
  <c r="Q2793" i="8"/>
  <c r="H2793" i="8"/>
  <c r="D2793" i="8"/>
  <c r="C2793" i="8"/>
  <c r="Q2792" i="8"/>
  <c r="H2792" i="8"/>
  <c r="N2792" i="8" s="1"/>
  <c r="D2792" i="8"/>
  <c r="C2792" i="8"/>
  <c r="Q2791" i="8"/>
  <c r="H2791" i="8"/>
  <c r="M2791" i="8" s="1"/>
  <c r="D2791" i="8"/>
  <c r="C2791" i="8"/>
  <c r="Q2790" i="8"/>
  <c r="H2790" i="8"/>
  <c r="N2790" i="8" s="1"/>
  <c r="D2790" i="8"/>
  <c r="C2790" i="8"/>
  <c r="Q2789" i="8"/>
  <c r="H2789" i="8"/>
  <c r="N2789" i="8" s="1"/>
  <c r="D2789" i="8"/>
  <c r="C2789" i="8"/>
  <c r="Q2788" i="8"/>
  <c r="H2788" i="8"/>
  <c r="D2788" i="8"/>
  <c r="C2788" i="8"/>
  <c r="Q2787" i="8"/>
  <c r="H2787" i="8"/>
  <c r="D2787" i="8"/>
  <c r="C2787" i="8"/>
  <c r="Q2786" i="8"/>
  <c r="H2786" i="8"/>
  <c r="D2786" i="8"/>
  <c r="C2786" i="8"/>
  <c r="Q2785" i="8"/>
  <c r="H2785" i="8"/>
  <c r="N2785" i="8" s="1"/>
  <c r="D2785" i="8"/>
  <c r="C2785" i="8"/>
  <c r="Q2784" i="8"/>
  <c r="H2784" i="8"/>
  <c r="N2784" i="8" s="1"/>
  <c r="D2784" i="8"/>
  <c r="C2784" i="8"/>
  <c r="Q2783" i="8"/>
  <c r="H2783" i="8"/>
  <c r="M2783" i="8" s="1"/>
  <c r="D2783" i="8"/>
  <c r="C2783" i="8"/>
  <c r="Q2782" i="8"/>
  <c r="H2782" i="8"/>
  <c r="D2782" i="8"/>
  <c r="C2782" i="8"/>
  <c r="Q2781" i="8"/>
  <c r="H2781" i="8"/>
  <c r="N2781" i="8" s="1"/>
  <c r="D2781" i="8"/>
  <c r="C2781" i="8"/>
  <c r="Q2780" i="8"/>
  <c r="H2780" i="8"/>
  <c r="N2780" i="8" s="1"/>
  <c r="D2780" i="8"/>
  <c r="C2780" i="8"/>
  <c r="Q2779" i="8"/>
  <c r="H2779" i="8"/>
  <c r="D2779" i="8"/>
  <c r="C2779" i="8"/>
  <c r="Q2778" i="8"/>
  <c r="H2778" i="8"/>
  <c r="D2778" i="8"/>
  <c r="C2778" i="8"/>
  <c r="Q2777" i="8"/>
  <c r="H2777" i="8"/>
  <c r="D2777" i="8"/>
  <c r="C2777" i="8"/>
  <c r="Q2776" i="8"/>
  <c r="H2776" i="8"/>
  <c r="N2776" i="8" s="1"/>
  <c r="D2776" i="8"/>
  <c r="C2776" i="8"/>
  <c r="Q2775" i="8"/>
  <c r="H2775" i="8"/>
  <c r="N2775" i="8" s="1"/>
  <c r="D2775" i="8"/>
  <c r="C2775" i="8"/>
  <c r="Q2774" i="8"/>
  <c r="H2774" i="8"/>
  <c r="M2774" i="8" s="1"/>
  <c r="D2774" i="8"/>
  <c r="C2774" i="8"/>
  <c r="Q2773" i="8"/>
  <c r="H2773" i="8"/>
  <c r="N2773" i="8" s="1"/>
  <c r="D2773" i="8"/>
  <c r="C2773" i="8"/>
  <c r="Q2772" i="8"/>
  <c r="H2772" i="8"/>
  <c r="D2772" i="8"/>
  <c r="C2772" i="8"/>
  <c r="Q2771" i="8"/>
  <c r="H2771" i="8"/>
  <c r="D2771" i="8"/>
  <c r="C2771" i="8"/>
  <c r="Q2770" i="8"/>
  <c r="H2770" i="8"/>
  <c r="D2770" i="8"/>
  <c r="C2770" i="8"/>
  <c r="Q2769" i="8"/>
  <c r="H2769" i="8"/>
  <c r="D2769" i="8"/>
  <c r="C2769" i="8"/>
  <c r="Q2768" i="8"/>
  <c r="H2768" i="8"/>
  <c r="D2768" i="8"/>
  <c r="C2768" i="8"/>
  <c r="Q2767" i="8"/>
  <c r="H2767" i="8"/>
  <c r="M2767" i="8" s="1"/>
  <c r="D2767" i="8"/>
  <c r="C2767" i="8"/>
  <c r="Q2766" i="8"/>
  <c r="H2766" i="8"/>
  <c r="D2766" i="8"/>
  <c r="C2766" i="8"/>
  <c r="Q2765" i="8"/>
  <c r="H2765" i="8"/>
  <c r="D2765" i="8"/>
  <c r="C2765" i="8"/>
  <c r="Q2764" i="8"/>
  <c r="H2764" i="8"/>
  <c r="N2764" i="8" s="1"/>
  <c r="D2764" i="8"/>
  <c r="C2764" i="8"/>
  <c r="Q2763" i="8"/>
  <c r="H2763" i="8"/>
  <c r="N2763" i="8" s="1"/>
  <c r="D2763" i="8"/>
  <c r="C2763" i="8"/>
  <c r="Q2762" i="8"/>
  <c r="H2762" i="8"/>
  <c r="D2762" i="8"/>
  <c r="C2762" i="8"/>
  <c r="Q2761" i="8"/>
  <c r="H2761" i="8"/>
  <c r="D2761" i="8"/>
  <c r="C2761" i="8"/>
  <c r="Q2760" i="8"/>
  <c r="H2760" i="8"/>
  <c r="N2760" i="8" s="1"/>
  <c r="D2760" i="8"/>
  <c r="C2760" i="8"/>
  <c r="Q2759" i="8"/>
  <c r="H2759" i="8"/>
  <c r="M2759" i="8" s="1"/>
  <c r="D2759" i="8"/>
  <c r="C2759" i="8"/>
  <c r="Q2758" i="8"/>
  <c r="H2758" i="8"/>
  <c r="D2758" i="8"/>
  <c r="C2758" i="8"/>
  <c r="Q2757" i="8"/>
  <c r="H2757" i="8"/>
  <c r="D2757" i="8"/>
  <c r="C2757" i="8"/>
  <c r="Q2756" i="8"/>
  <c r="H2756" i="8"/>
  <c r="D2756" i="8"/>
  <c r="C2756" i="8"/>
  <c r="Q2755" i="8"/>
  <c r="H2755" i="8"/>
  <c r="M2755" i="8" s="1"/>
  <c r="D2755" i="8"/>
  <c r="C2755" i="8"/>
  <c r="Q2754" i="8"/>
  <c r="H2754" i="8"/>
  <c r="M2754" i="8" s="1"/>
  <c r="D2754" i="8"/>
  <c r="C2754" i="8"/>
  <c r="Q2753" i="8"/>
  <c r="H2753" i="8"/>
  <c r="N2753" i="8" s="1"/>
  <c r="D2753" i="8"/>
  <c r="C2753" i="8"/>
  <c r="Q2752" i="8"/>
  <c r="H2752" i="8"/>
  <c r="N2752" i="8" s="1"/>
  <c r="D2752" i="8"/>
  <c r="C2752" i="8"/>
  <c r="Q2751" i="8"/>
  <c r="H2751" i="8"/>
  <c r="D2751" i="8"/>
  <c r="C2751" i="8"/>
  <c r="Q2750" i="8"/>
  <c r="H2750" i="8"/>
  <c r="N2750" i="8" s="1"/>
  <c r="D2750" i="8"/>
  <c r="C2750" i="8"/>
  <c r="Q2749" i="8"/>
  <c r="H2749" i="8"/>
  <c r="D2749" i="8"/>
  <c r="C2749" i="8"/>
  <c r="Q2748" i="8"/>
  <c r="H2748" i="8"/>
  <c r="N2748" i="8" s="1"/>
  <c r="D2748" i="8"/>
  <c r="C2748" i="8"/>
  <c r="Q2747" i="8"/>
  <c r="H2747" i="8"/>
  <c r="D2747" i="8"/>
  <c r="C2747" i="8"/>
  <c r="Q2746" i="8"/>
  <c r="H2746" i="8"/>
  <c r="N2746" i="8" s="1"/>
  <c r="D2746" i="8"/>
  <c r="C2746" i="8"/>
  <c r="Q2745" i="8"/>
  <c r="H2745" i="8"/>
  <c r="D2745" i="8"/>
  <c r="C2745" i="8"/>
  <c r="Q2744" i="8"/>
  <c r="H2744" i="8"/>
  <c r="N2744" i="8" s="1"/>
  <c r="D2744" i="8"/>
  <c r="C2744" i="8"/>
  <c r="Q2743" i="8"/>
  <c r="H2743" i="8"/>
  <c r="M2743" i="8" s="1"/>
  <c r="D2743" i="8"/>
  <c r="C2743" i="8"/>
  <c r="Q2742" i="8"/>
  <c r="H2742" i="8"/>
  <c r="D2742" i="8"/>
  <c r="C2742" i="8"/>
  <c r="Q2741" i="8"/>
  <c r="M2741" i="8"/>
  <c r="H2741" i="8"/>
  <c r="N2741" i="8" s="1"/>
  <c r="D2741" i="8"/>
  <c r="C2741" i="8"/>
  <c r="Q2740" i="8"/>
  <c r="H2740" i="8"/>
  <c r="M2740" i="8" s="1"/>
  <c r="D2740" i="8"/>
  <c r="C2740" i="8"/>
  <c r="Q2739" i="8"/>
  <c r="H2739" i="8"/>
  <c r="N2739" i="8" s="1"/>
  <c r="D2739" i="8"/>
  <c r="C2739" i="8"/>
  <c r="Q2738" i="8"/>
  <c r="H2738" i="8"/>
  <c r="D2738" i="8"/>
  <c r="C2738" i="8"/>
  <c r="Q2737" i="8"/>
  <c r="H2737" i="8"/>
  <c r="N2737" i="8" s="1"/>
  <c r="D2737" i="8"/>
  <c r="C2737" i="8"/>
  <c r="Q2736" i="8"/>
  <c r="H2736" i="8"/>
  <c r="N2736" i="8" s="1"/>
  <c r="D2736" i="8"/>
  <c r="C2736" i="8"/>
  <c r="Q2735" i="8"/>
  <c r="H2735" i="8"/>
  <c r="N2735" i="8" s="1"/>
  <c r="D2735" i="8"/>
  <c r="C2735" i="8"/>
  <c r="Q2734" i="8"/>
  <c r="H2734" i="8"/>
  <c r="M2734" i="8" s="1"/>
  <c r="D2734" i="8"/>
  <c r="C2734" i="8"/>
  <c r="Q2733" i="8"/>
  <c r="H2733" i="8"/>
  <c r="D2733" i="8"/>
  <c r="C2733" i="8"/>
  <c r="Q2732" i="8"/>
  <c r="H2732" i="8"/>
  <c r="N2732" i="8" s="1"/>
  <c r="D2732" i="8"/>
  <c r="C2732" i="8"/>
  <c r="Q2731" i="8"/>
  <c r="H2731" i="8"/>
  <c r="D2731" i="8"/>
  <c r="C2731" i="8"/>
  <c r="Q2730" i="8"/>
  <c r="H2730" i="8"/>
  <c r="D2730" i="8"/>
  <c r="C2730" i="8"/>
  <c r="Q2729" i="8"/>
  <c r="H2729" i="8"/>
  <c r="N2729" i="8" s="1"/>
  <c r="D2729" i="8"/>
  <c r="C2729" i="8"/>
  <c r="Q2728" i="8"/>
  <c r="H2728" i="8"/>
  <c r="D2728" i="8"/>
  <c r="C2728" i="8"/>
  <c r="Q2727" i="8"/>
  <c r="H2727" i="8"/>
  <c r="D2727" i="8"/>
  <c r="C2727" i="8"/>
  <c r="Q2726" i="8"/>
  <c r="H2726" i="8"/>
  <c r="N2726" i="8" s="1"/>
  <c r="D2726" i="8"/>
  <c r="C2726" i="8"/>
  <c r="Q2725" i="8"/>
  <c r="H2725" i="8"/>
  <c r="N2725" i="8" s="1"/>
  <c r="D2725" i="8"/>
  <c r="C2725" i="8"/>
  <c r="Q2724" i="8"/>
  <c r="H2724" i="8"/>
  <c r="N2724" i="8" s="1"/>
  <c r="D2724" i="8"/>
  <c r="C2724" i="8"/>
  <c r="Q2723" i="8"/>
  <c r="H2723" i="8"/>
  <c r="D2723" i="8"/>
  <c r="C2723" i="8"/>
  <c r="Q2722" i="8"/>
  <c r="H2722" i="8"/>
  <c r="M2722" i="8" s="1"/>
  <c r="D2722" i="8"/>
  <c r="C2722" i="8"/>
  <c r="Q2721" i="8"/>
  <c r="H2721" i="8"/>
  <c r="M2721" i="8" s="1"/>
  <c r="D2721" i="8"/>
  <c r="C2721" i="8"/>
  <c r="Q2720" i="8"/>
  <c r="H2720" i="8"/>
  <c r="N2720" i="8" s="1"/>
  <c r="D2720" i="8"/>
  <c r="C2720" i="8"/>
  <c r="Q2719" i="8"/>
  <c r="H2719" i="8"/>
  <c r="N2719" i="8" s="1"/>
  <c r="D2719" i="8"/>
  <c r="C2719" i="8"/>
  <c r="Q2718" i="8"/>
  <c r="H2718" i="8"/>
  <c r="D2718" i="8"/>
  <c r="C2718" i="8"/>
  <c r="Q2717" i="8"/>
  <c r="H2717" i="8"/>
  <c r="N2717" i="8" s="1"/>
  <c r="D2717" i="8"/>
  <c r="C2717" i="8"/>
  <c r="Q2716" i="8"/>
  <c r="H2716" i="8"/>
  <c r="D2716" i="8"/>
  <c r="C2716" i="8"/>
  <c r="Q2715" i="8"/>
  <c r="H2715" i="8"/>
  <c r="N2715" i="8" s="1"/>
  <c r="D2715" i="8"/>
  <c r="C2715" i="8"/>
  <c r="Q2714" i="8"/>
  <c r="H2714" i="8"/>
  <c r="N2714" i="8" s="1"/>
  <c r="D2714" i="8"/>
  <c r="C2714" i="8"/>
  <c r="Q2713" i="8"/>
  <c r="H2713" i="8"/>
  <c r="N2713" i="8" s="1"/>
  <c r="D2713" i="8"/>
  <c r="C2713" i="8"/>
  <c r="Q2712" i="8"/>
  <c r="H2712" i="8"/>
  <c r="M2712" i="8" s="1"/>
  <c r="D2712" i="8"/>
  <c r="C2712" i="8"/>
  <c r="Q2711" i="8"/>
  <c r="H2711" i="8"/>
  <c r="N2711" i="8" s="1"/>
  <c r="D2711" i="8"/>
  <c r="C2711" i="8"/>
  <c r="Q2710" i="8"/>
  <c r="H2710" i="8"/>
  <c r="M2710" i="8" s="1"/>
  <c r="D2710" i="8"/>
  <c r="C2710" i="8"/>
  <c r="Q2709" i="8"/>
  <c r="H2709" i="8"/>
  <c r="M2709" i="8" s="1"/>
  <c r="D2709" i="8"/>
  <c r="C2709" i="8"/>
  <c r="Q2708" i="8"/>
  <c r="H2708" i="8"/>
  <c r="N2708" i="8" s="1"/>
  <c r="D2708" i="8"/>
  <c r="C2708" i="8"/>
  <c r="Q2707" i="8"/>
  <c r="H2707" i="8"/>
  <c r="N2707" i="8" s="1"/>
  <c r="D2707" i="8"/>
  <c r="C2707" i="8"/>
  <c r="Q2706" i="8"/>
  <c r="H2706" i="8"/>
  <c r="D2706" i="8"/>
  <c r="C2706" i="8"/>
  <c r="Q2705" i="8"/>
  <c r="H2705" i="8"/>
  <c r="N2705" i="8" s="1"/>
  <c r="D2705" i="8"/>
  <c r="C2705" i="8"/>
  <c r="Q2704" i="8"/>
  <c r="H2704" i="8"/>
  <c r="D2704" i="8"/>
  <c r="C2704" i="8"/>
  <c r="Q2703" i="8"/>
  <c r="H2703" i="8"/>
  <c r="D2703" i="8"/>
  <c r="C2703" i="8"/>
  <c r="Q2702" i="8"/>
  <c r="H2702" i="8"/>
  <c r="D2702" i="8"/>
  <c r="C2702" i="8"/>
  <c r="Q2701" i="8"/>
  <c r="H2701" i="8"/>
  <c r="N2701" i="8" s="1"/>
  <c r="D2701" i="8"/>
  <c r="C2701" i="8"/>
  <c r="Q2700" i="8"/>
  <c r="H2700" i="8"/>
  <c r="N2700" i="8" s="1"/>
  <c r="D2700" i="8"/>
  <c r="C2700" i="8"/>
  <c r="Q2699" i="8"/>
  <c r="H2699" i="8"/>
  <c r="N2699" i="8" s="1"/>
  <c r="D2699" i="8"/>
  <c r="C2699" i="8"/>
  <c r="Q2698" i="8"/>
  <c r="H2698" i="8"/>
  <c r="D2698" i="8"/>
  <c r="C2698" i="8"/>
  <c r="Q2697" i="8"/>
  <c r="H2697" i="8"/>
  <c r="D2697" i="8"/>
  <c r="C2697" i="8"/>
  <c r="Q2696" i="8"/>
  <c r="H2696" i="8"/>
  <c r="N2696" i="8" s="1"/>
  <c r="D2696" i="8"/>
  <c r="C2696" i="8"/>
  <c r="Q2695" i="8"/>
  <c r="H2695" i="8"/>
  <c r="M2695" i="8" s="1"/>
  <c r="D2695" i="8"/>
  <c r="C2695" i="8"/>
  <c r="Q2694" i="8"/>
  <c r="H2694" i="8"/>
  <c r="N2694" i="8" s="1"/>
  <c r="D2694" i="8"/>
  <c r="C2694" i="8"/>
  <c r="Q2693" i="8"/>
  <c r="H2693" i="8"/>
  <c r="D2693" i="8"/>
  <c r="C2693" i="8"/>
  <c r="Q2692" i="8"/>
  <c r="H2692" i="8"/>
  <c r="N2692" i="8" s="1"/>
  <c r="D2692" i="8"/>
  <c r="C2692" i="8"/>
  <c r="Q2691" i="8"/>
  <c r="H2691" i="8"/>
  <c r="N2691" i="8" s="1"/>
  <c r="D2691" i="8"/>
  <c r="C2691" i="8"/>
  <c r="Q2690" i="8"/>
  <c r="H2690" i="8"/>
  <c r="N2690" i="8" s="1"/>
  <c r="D2690" i="8"/>
  <c r="C2690" i="8"/>
  <c r="Q2689" i="8"/>
  <c r="H2689" i="8"/>
  <c r="D2689" i="8"/>
  <c r="C2689" i="8"/>
  <c r="Q2688" i="8"/>
  <c r="H2688" i="8"/>
  <c r="N2688" i="8" s="1"/>
  <c r="D2688" i="8"/>
  <c r="C2688" i="8"/>
  <c r="Q2687" i="8"/>
  <c r="H2687" i="8"/>
  <c r="D2687" i="8"/>
  <c r="C2687" i="8"/>
  <c r="Q2686" i="8"/>
  <c r="H2686" i="8"/>
  <c r="D2686" i="8"/>
  <c r="C2686" i="8"/>
  <c r="Q2685" i="8"/>
  <c r="H2685" i="8"/>
  <c r="M2685" i="8" s="1"/>
  <c r="D2685" i="8"/>
  <c r="C2685" i="8"/>
  <c r="Q2684" i="8"/>
  <c r="H2684" i="8"/>
  <c r="N2684" i="8" s="1"/>
  <c r="D2684" i="8"/>
  <c r="C2684" i="8"/>
  <c r="Q2683" i="8"/>
  <c r="H2683" i="8"/>
  <c r="N2683" i="8" s="1"/>
  <c r="D2683" i="8"/>
  <c r="C2683" i="8"/>
  <c r="Q2682" i="8"/>
  <c r="H2682" i="8"/>
  <c r="N2682" i="8" s="1"/>
  <c r="D2682" i="8"/>
  <c r="C2682" i="8"/>
  <c r="Q2681" i="8"/>
  <c r="H2681" i="8"/>
  <c r="N2681" i="8" s="1"/>
  <c r="D2681" i="8"/>
  <c r="C2681" i="8"/>
  <c r="Q2680" i="8"/>
  <c r="H2680" i="8"/>
  <c r="M2680" i="8" s="1"/>
  <c r="D2680" i="8"/>
  <c r="C2680" i="8"/>
  <c r="Q2679" i="8"/>
  <c r="H2679" i="8"/>
  <c r="D2679" i="8"/>
  <c r="C2679" i="8"/>
  <c r="Q2678" i="8"/>
  <c r="H2678" i="8"/>
  <c r="D2678" i="8"/>
  <c r="C2678" i="8"/>
  <c r="Q2677" i="8"/>
  <c r="H2677" i="8"/>
  <c r="D2677" i="8"/>
  <c r="C2677" i="8"/>
  <c r="Q2676" i="8"/>
  <c r="H2676" i="8"/>
  <c r="N2676" i="8" s="1"/>
  <c r="D2676" i="8"/>
  <c r="C2676" i="8"/>
  <c r="Q2675" i="8"/>
  <c r="H2675" i="8"/>
  <c r="D2675" i="8"/>
  <c r="C2675" i="8"/>
  <c r="Q2674" i="8"/>
  <c r="H2674" i="8"/>
  <c r="D2674" i="8"/>
  <c r="C2674" i="8"/>
  <c r="Q2673" i="8"/>
  <c r="H2673" i="8"/>
  <c r="M2673" i="8" s="1"/>
  <c r="D2673" i="8"/>
  <c r="C2673" i="8"/>
  <c r="Q2672" i="8"/>
  <c r="H2672" i="8"/>
  <c r="N2672" i="8" s="1"/>
  <c r="D2672" i="8"/>
  <c r="C2672" i="8"/>
  <c r="Q2671" i="8"/>
  <c r="H2671" i="8"/>
  <c r="D2671" i="8"/>
  <c r="C2671" i="8"/>
  <c r="Q2670" i="8"/>
  <c r="H2670" i="8"/>
  <c r="N2670" i="8" s="1"/>
  <c r="D2670" i="8"/>
  <c r="C2670" i="8"/>
  <c r="Q2669" i="8"/>
  <c r="H2669" i="8"/>
  <c r="M2669" i="8" s="1"/>
  <c r="D2669" i="8"/>
  <c r="C2669" i="8"/>
  <c r="Q2668" i="8"/>
  <c r="H2668" i="8"/>
  <c r="D2668" i="8"/>
  <c r="C2668" i="8"/>
  <c r="Q2667" i="8"/>
  <c r="H2667" i="8"/>
  <c r="N2667" i="8" s="1"/>
  <c r="D2667" i="8"/>
  <c r="C2667" i="8"/>
  <c r="Q2666" i="8"/>
  <c r="H2666" i="8"/>
  <c r="N2666" i="8" s="1"/>
  <c r="D2666" i="8"/>
  <c r="C2666" i="8"/>
  <c r="Q2665" i="8"/>
  <c r="H2665" i="8"/>
  <c r="D2665" i="8"/>
  <c r="C2665" i="8"/>
  <c r="Q2664" i="8"/>
  <c r="H2664" i="8"/>
  <c r="N2664" i="8" s="1"/>
  <c r="D2664" i="8"/>
  <c r="C2664" i="8"/>
  <c r="Q2663" i="8"/>
  <c r="H2663" i="8"/>
  <c r="D2663" i="8"/>
  <c r="C2663" i="8"/>
  <c r="Q2662" i="8"/>
  <c r="H2662" i="8"/>
  <c r="M2662" i="8" s="1"/>
  <c r="D2662" i="8"/>
  <c r="C2662" i="8"/>
  <c r="Q2661" i="8"/>
  <c r="H2661" i="8"/>
  <c r="D2661" i="8"/>
  <c r="C2661" i="8"/>
  <c r="Q2660" i="8"/>
  <c r="H2660" i="8"/>
  <c r="N2660" i="8" s="1"/>
  <c r="D2660" i="8"/>
  <c r="C2660" i="8"/>
  <c r="Q2659" i="8"/>
  <c r="H2659" i="8"/>
  <c r="D2659" i="8"/>
  <c r="C2659" i="8"/>
  <c r="Q2658" i="8"/>
  <c r="H2658" i="8"/>
  <c r="D2658" i="8"/>
  <c r="C2658" i="8"/>
  <c r="Q2657" i="8"/>
  <c r="H2657" i="8"/>
  <c r="D2657" i="8"/>
  <c r="C2657" i="8"/>
  <c r="Q2656" i="8"/>
  <c r="H2656" i="8"/>
  <c r="D2656" i="8"/>
  <c r="C2656" i="8"/>
  <c r="Q2655" i="8"/>
  <c r="H2655" i="8"/>
  <c r="M2655" i="8" s="1"/>
  <c r="D2655" i="8"/>
  <c r="C2655" i="8"/>
  <c r="Q2654" i="8"/>
  <c r="H2654" i="8"/>
  <c r="N2654" i="8" s="1"/>
  <c r="D2654" i="8"/>
  <c r="C2654" i="8"/>
  <c r="Q2653" i="8"/>
  <c r="H2653" i="8"/>
  <c r="D2653" i="8"/>
  <c r="C2653" i="8"/>
  <c r="Q2652" i="8"/>
  <c r="H2652" i="8"/>
  <c r="D2652" i="8"/>
  <c r="C2652" i="8"/>
  <c r="Q2651" i="8"/>
  <c r="H2651" i="8"/>
  <c r="N2651" i="8" s="1"/>
  <c r="D2651" i="8"/>
  <c r="C2651" i="8"/>
  <c r="Q2650" i="8"/>
  <c r="H2650" i="8"/>
  <c r="D2650" i="8"/>
  <c r="C2650" i="8"/>
  <c r="Q2649" i="8"/>
  <c r="H2649" i="8"/>
  <c r="M2649" i="8" s="1"/>
  <c r="D2649" i="8"/>
  <c r="C2649" i="8"/>
  <c r="Q2648" i="8"/>
  <c r="H2648" i="8"/>
  <c r="N2648" i="8" s="1"/>
  <c r="D2648" i="8"/>
  <c r="C2648" i="8"/>
  <c r="Q2647" i="8"/>
  <c r="H2647" i="8"/>
  <c r="N2647" i="8" s="1"/>
  <c r="D2647" i="8"/>
  <c r="C2647" i="8"/>
  <c r="Q2646" i="8"/>
  <c r="H2646" i="8"/>
  <c r="N2646" i="8" s="1"/>
  <c r="D2646" i="8"/>
  <c r="C2646" i="8"/>
  <c r="Q2645" i="8"/>
  <c r="H2645" i="8"/>
  <c r="N2645" i="8" s="1"/>
  <c r="D2645" i="8"/>
  <c r="C2645" i="8"/>
  <c r="Q2644" i="8"/>
  <c r="H2644" i="8"/>
  <c r="N2644" i="8" s="1"/>
  <c r="D2644" i="8"/>
  <c r="C2644" i="8"/>
  <c r="Q2643" i="8"/>
  <c r="H2643" i="8"/>
  <c r="D2643" i="8"/>
  <c r="C2643" i="8"/>
  <c r="Q2642" i="8"/>
  <c r="H2642" i="8"/>
  <c r="D2642" i="8"/>
  <c r="C2642" i="8"/>
  <c r="Q2641" i="8"/>
  <c r="H2641" i="8"/>
  <c r="D2641" i="8"/>
  <c r="C2641" i="8"/>
  <c r="Q2640" i="8"/>
  <c r="H2640" i="8"/>
  <c r="N2640" i="8" s="1"/>
  <c r="D2640" i="8"/>
  <c r="C2640" i="8"/>
  <c r="Q2639" i="8"/>
  <c r="H2639" i="8"/>
  <c r="M2639" i="8" s="1"/>
  <c r="D2639" i="8"/>
  <c r="C2639" i="8"/>
  <c r="Q2638" i="8"/>
  <c r="H2638" i="8"/>
  <c r="M2638" i="8" s="1"/>
  <c r="D2638" i="8"/>
  <c r="C2638" i="8"/>
  <c r="Q2637" i="8"/>
  <c r="H2637" i="8"/>
  <c r="M2637" i="8" s="1"/>
  <c r="D2637" i="8"/>
  <c r="C2637" i="8"/>
  <c r="Q2636" i="8"/>
  <c r="H2636" i="8"/>
  <c r="N2636" i="8" s="1"/>
  <c r="D2636" i="8"/>
  <c r="C2636" i="8"/>
  <c r="Q2635" i="8"/>
  <c r="H2635" i="8"/>
  <c r="D2635" i="8"/>
  <c r="C2635" i="8"/>
  <c r="Q2634" i="8"/>
  <c r="H2634" i="8"/>
  <c r="D2634" i="8"/>
  <c r="C2634" i="8"/>
  <c r="Q2633" i="8"/>
  <c r="H2633" i="8"/>
  <c r="N2633" i="8" s="1"/>
  <c r="D2633" i="8"/>
  <c r="C2633" i="8"/>
  <c r="Q2632" i="8"/>
  <c r="H2632" i="8"/>
  <c r="N2632" i="8" s="1"/>
  <c r="D2632" i="8"/>
  <c r="C2632" i="8"/>
  <c r="Q2631" i="8"/>
  <c r="H2631" i="8"/>
  <c r="D2631" i="8"/>
  <c r="C2631" i="8"/>
  <c r="Q2630" i="8"/>
  <c r="H2630" i="8"/>
  <c r="D2630" i="8"/>
  <c r="C2630" i="8"/>
  <c r="Q2629" i="8"/>
  <c r="H2629" i="8"/>
  <c r="D2629" i="8"/>
  <c r="C2629" i="8"/>
  <c r="Q2628" i="8"/>
  <c r="H2628" i="8"/>
  <c r="D2628" i="8"/>
  <c r="C2628" i="8"/>
  <c r="Q2627" i="8"/>
  <c r="H2627" i="8"/>
  <c r="M2627" i="8" s="1"/>
  <c r="D2627" i="8"/>
  <c r="C2627" i="8"/>
  <c r="Q2626" i="8"/>
  <c r="H2626" i="8"/>
  <c r="M2626" i="8" s="1"/>
  <c r="D2626" i="8"/>
  <c r="C2626" i="8"/>
  <c r="Q2625" i="8"/>
  <c r="H2625" i="8"/>
  <c r="D2625" i="8"/>
  <c r="C2625" i="8"/>
  <c r="Q2624" i="8"/>
  <c r="H2624" i="8"/>
  <c r="N2624" i="8" s="1"/>
  <c r="D2624" i="8"/>
  <c r="C2624" i="8"/>
  <c r="Q2623" i="8"/>
  <c r="H2623" i="8"/>
  <c r="D2623" i="8"/>
  <c r="C2623" i="8"/>
  <c r="Q2622" i="8"/>
  <c r="H2622" i="8"/>
  <c r="N2622" i="8" s="1"/>
  <c r="D2622" i="8"/>
  <c r="C2622" i="8"/>
  <c r="Q2621" i="8"/>
  <c r="H2621" i="8"/>
  <c r="N2621" i="8" s="1"/>
  <c r="D2621" i="8"/>
  <c r="C2621" i="8"/>
  <c r="Q2620" i="8"/>
  <c r="H2620" i="8"/>
  <c r="D2620" i="8"/>
  <c r="C2620" i="8"/>
  <c r="Q2619" i="8"/>
  <c r="H2619" i="8"/>
  <c r="N2619" i="8" s="1"/>
  <c r="D2619" i="8"/>
  <c r="C2619" i="8"/>
  <c r="Q2618" i="8"/>
  <c r="H2618" i="8"/>
  <c r="N2618" i="8" s="1"/>
  <c r="D2618" i="8"/>
  <c r="C2618" i="8"/>
  <c r="Q2617" i="8"/>
  <c r="H2617" i="8"/>
  <c r="D2617" i="8"/>
  <c r="C2617" i="8"/>
  <c r="Q2616" i="8"/>
  <c r="H2616" i="8"/>
  <c r="D2616" i="8"/>
  <c r="C2616" i="8"/>
  <c r="Q2615" i="8"/>
  <c r="H2615" i="8"/>
  <c r="N2615" i="8" s="1"/>
  <c r="D2615" i="8"/>
  <c r="C2615" i="8"/>
  <c r="Q2614" i="8"/>
  <c r="H2614" i="8"/>
  <c r="M2614" i="8" s="1"/>
  <c r="D2614" i="8"/>
  <c r="C2614" i="8"/>
  <c r="Q2613" i="8"/>
  <c r="H2613" i="8"/>
  <c r="M2613" i="8" s="1"/>
  <c r="D2613" i="8"/>
  <c r="C2613" i="8"/>
  <c r="Q2612" i="8"/>
  <c r="H2612" i="8"/>
  <c r="N2612" i="8" s="1"/>
  <c r="D2612" i="8"/>
  <c r="C2612" i="8"/>
  <c r="Q2611" i="8"/>
  <c r="H2611" i="8"/>
  <c r="N2611" i="8" s="1"/>
  <c r="D2611" i="8"/>
  <c r="C2611" i="8"/>
  <c r="Q2610" i="8"/>
  <c r="H2610" i="8"/>
  <c r="D2610" i="8"/>
  <c r="C2610" i="8"/>
  <c r="Q2609" i="8"/>
  <c r="H2609" i="8"/>
  <c r="D2609" i="8"/>
  <c r="C2609" i="8"/>
  <c r="Q2608" i="8"/>
  <c r="H2608" i="8"/>
  <c r="M2608" i="8" s="1"/>
  <c r="D2608" i="8"/>
  <c r="C2608" i="8"/>
  <c r="Q2607" i="8"/>
  <c r="H2607" i="8"/>
  <c r="D2607" i="8"/>
  <c r="C2607" i="8"/>
  <c r="Q2606" i="8"/>
  <c r="H2606" i="8"/>
  <c r="N2606" i="8" s="1"/>
  <c r="D2606" i="8"/>
  <c r="C2606" i="8"/>
  <c r="Q2605" i="8"/>
  <c r="H2605" i="8"/>
  <c r="N2605" i="8" s="1"/>
  <c r="D2605" i="8"/>
  <c r="C2605" i="8"/>
  <c r="Q2604" i="8"/>
  <c r="H2604" i="8"/>
  <c r="D2604" i="8"/>
  <c r="C2604" i="8"/>
  <c r="Q2603" i="8"/>
  <c r="H2603" i="8"/>
  <c r="D2603" i="8"/>
  <c r="C2603" i="8"/>
  <c r="Q2602" i="8"/>
  <c r="H2602" i="8"/>
  <c r="M2602" i="8" s="1"/>
  <c r="D2602" i="8"/>
  <c r="C2602" i="8"/>
  <c r="Q2601" i="8"/>
  <c r="H2601" i="8"/>
  <c r="M2601" i="8" s="1"/>
  <c r="D2601" i="8"/>
  <c r="C2601" i="8"/>
  <c r="Q2600" i="8"/>
  <c r="H2600" i="8"/>
  <c r="M2600" i="8" s="1"/>
  <c r="D2600" i="8"/>
  <c r="C2600" i="8"/>
  <c r="Q2599" i="8"/>
  <c r="H2599" i="8"/>
  <c r="D2599" i="8"/>
  <c r="C2599" i="8"/>
  <c r="Q2598" i="8"/>
  <c r="H2598" i="8"/>
  <c r="M2598" i="8" s="1"/>
  <c r="D2598" i="8"/>
  <c r="C2598" i="8"/>
  <c r="Q2597" i="8"/>
  <c r="H2597" i="8"/>
  <c r="M2597" i="8" s="1"/>
  <c r="D2597" i="8"/>
  <c r="C2597" i="8"/>
  <c r="Q2596" i="8"/>
  <c r="H2596" i="8"/>
  <c r="M2596" i="8" s="1"/>
  <c r="D2596" i="8"/>
  <c r="C2596" i="8"/>
  <c r="Q2595" i="8"/>
  <c r="H2595" i="8"/>
  <c r="M2595" i="8" s="1"/>
  <c r="D2595" i="8"/>
  <c r="C2595" i="8"/>
  <c r="Q2594" i="8"/>
  <c r="H2594" i="8"/>
  <c r="N2594" i="8" s="1"/>
  <c r="D2594" i="8"/>
  <c r="C2594" i="8"/>
  <c r="Q2593" i="8"/>
  <c r="H2593" i="8"/>
  <c r="D2593" i="8"/>
  <c r="C2593" i="8"/>
  <c r="Q2592" i="8"/>
  <c r="H2592" i="8"/>
  <c r="D2592" i="8"/>
  <c r="C2592" i="8"/>
  <c r="Q2591" i="8"/>
  <c r="H2591" i="8"/>
  <c r="D2591" i="8"/>
  <c r="C2591" i="8"/>
  <c r="Q2590" i="8"/>
  <c r="H2590" i="8"/>
  <c r="M2590" i="8" s="1"/>
  <c r="D2590" i="8"/>
  <c r="C2590" i="8"/>
  <c r="Q2589" i="8"/>
  <c r="H2589" i="8"/>
  <c r="M2589" i="8" s="1"/>
  <c r="D2589" i="8"/>
  <c r="C2589" i="8"/>
  <c r="Q2588" i="8"/>
  <c r="H2588" i="8"/>
  <c r="M2588" i="8" s="1"/>
  <c r="D2588" i="8"/>
  <c r="C2588" i="8"/>
  <c r="Q2587" i="8"/>
  <c r="H2587" i="8"/>
  <c r="D2587" i="8"/>
  <c r="C2587" i="8"/>
  <c r="Q2586" i="8"/>
  <c r="H2586" i="8"/>
  <c r="M2586" i="8" s="1"/>
  <c r="D2586" i="8"/>
  <c r="C2586" i="8"/>
  <c r="Q2585" i="8"/>
  <c r="H2585" i="8"/>
  <c r="D2585" i="8"/>
  <c r="C2585" i="8"/>
  <c r="Q2584" i="8"/>
  <c r="H2584" i="8"/>
  <c r="N2584" i="8" s="1"/>
  <c r="D2584" i="8"/>
  <c r="C2584" i="8"/>
  <c r="Q2583" i="8"/>
  <c r="H2583" i="8"/>
  <c r="D2583" i="8"/>
  <c r="C2583" i="8"/>
  <c r="Q2582" i="8"/>
  <c r="H2582" i="8"/>
  <c r="N2582" i="8" s="1"/>
  <c r="D2582" i="8"/>
  <c r="C2582" i="8"/>
  <c r="Q2581" i="8"/>
  <c r="H2581" i="8"/>
  <c r="D2581" i="8"/>
  <c r="C2581" i="8"/>
  <c r="Q2580" i="8"/>
  <c r="H2580" i="8"/>
  <c r="N2580" i="8" s="1"/>
  <c r="D2580" i="8"/>
  <c r="C2580" i="8"/>
  <c r="Q2579" i="8"/>
  <c r="H2579" i="8"/>
  <c r="D2579" i="8"/>
  <c r="C2579" i="8"/>
  <c r="Q2578" i="8"/>
  <c r="H2578" i="8"/>
  <c r="M2578" i="8" s="1"/>
  <c r="D2578" i="8"/>
  <c r="C2578" i="8"/>
  <c r="Q2577" i="8"/>
  <c r="H2577" i="8"/>
  <c r="N2577" i="8" s="1"/>
  <c r="D2577" i="8"/>
  <c r="C2577" i="8"/>
  <c r="Q2576" i="8"/>
  <c r="H2576" i="8"/>
  <c r="M2576" i="8" s="1"/>
  <c r="D2576" i="8"/>
  <c r="C2576" i="8"/>
  <c r="Q2575" i="8"/>
  <c r="H2575" i="8"/>
  <c r="D2575" i="8"/>
  <c r="C2575" i="8"/>
  <c r="Q2574" i="8"/>
  <c r="H2574" i="8"/>
  <c r="N2574" i="8" s="1"/>
  <c r="D2574" i="8"/>
  <c r="C2574" i="8"/>
  <c r="Q2573" i="8"/>
  <c r="H2573" i="8"/>
  <c r="D2573" i="8"/>
  <c r="C2573" i="8"/>
  <c r="Q2572" i="8"/>
  <c r="H2572" i="8"/>
  <c r="N2572" i="8" s="1"/>
  <c r="D2572" i="8"/>
  <c r="C2572" i="8"/>
  <c r="Q2571" i="8"/>
  <c r="H2571" i="8"/>
  <c r="N2571" i="8" s="1"/>
  <c r="D2571" i="8"/>
  <c r="C2571" i="8"/>
  <c r="Q2570" i="8"/>
  <c r="H2570" i="8"/>
  <c r="N2570" i="8" s="1"/>
  <c r="D2570" i="8"/>
  <c r="C2570" i="8"/>
  <c r="Q2569" i="8"/>
  <c r="H2569" i="8"/>
  <c r="N2569" i="8" s="1"/>
  <c r="D2569" i="8"/>
  <c r="C2569" i="8"/>
  <c r="Q2568" i="8"/>
  <c r="H2568" i="8"/>
  <c r="N2568" i="8" s="1"/>
  <c r="D2568" i="8"/>
  <c r="C2568" i="8"/>
  <c r="Q2567" i="8"/>
  <c r="H2567" i="8"/>
  <c r="D2567" i="8"/>
  <c r="C2567" i="8"/>
  <c r="Q2566" i="8"/>
  <c r="H2566" i="8"/>
  <c r="M2566" i="8" s="1"/>
  <c r="D2566" i="8"/>
  <c r="C2566" i="8"/>
  <c r="Q2565" i="8"/>
  <c r="H2565" i="8"/>
  <c r="N2565" i="8" s="1"/>
  <c r="D2565" i="8"/>
  <c r="C2565" i="8"/>
  <c r="Q2564" i="8"/>
  <c r="H2564" i="8"/>
  <c r="D2564" i="8"/>
  <c r="C2564" i="8"/>
  <c r="Q2563" i="8"/>
  <c r="H2563" i="8"/>
  <c r="M2563" i="8" s="1"/>
  <c r="D2563" i="8"/>
  <c r="C2563" i="8"/>
  <c r="Q2562" i="8"/>
  <c r="H2562" i="8"/>
  <c r="D2562" i="8"/>
  <c r="C2562" i="8"/>
  <c r="Q2561" i="8"/>
  <c r="H2561" i="8"/>
  <c r="N2561" i="8" s="1"/>
  <c r="D2561" i="8"/>
  <c r="C2561" i="8"/>
  <c r="Q2560" i="8"/>
  <c r="H2560" i="8"/>
  <c r="M2560" i="8" s="1"/>
  <c r="D2560" i="8"/>
  <c r="C2560" i="8"/>
  <c r="Q2559" i="8"/>
  <c r="H2559" i="8"/>
  <c r="N2559" i="8" s="1"/>
  <c r="D2559" i="8"/>
  <c r="C2559" i="8"/>
  <c r="Q2558" i="8"/>
  <c r="H2558" i="8"/>
  <c r="N2558" i="8" s="1"/>
  <c r="D2558" i="8"/>
  <c r="C2558" i="8"/>
  <c r="Q2557" i="8"/>
  <c r="H2557" i="8"/>
  <c r="N2557" i="8" s="1"/>
  <c r="D2557" i="8"/>
  <c r="C2557" i="8"/>
  <c r="Q2556" i="8"/>
  <c r="H2556" i="8"/>
  <c r="N2556" i="8" s="1"/>
  <c r="D2556" i="8"/>
  <c r="C2556" i="8"/>
  <c r="Q2555" i="8"/>
  <c r="H2555" i="8"/>
  <c r="M2555" i="8" s="1"/>
  <c r="D2555" i="8"/>
  <c r="C2555" i="8"/>
  <c r="Q2554" i="8"/>
  <c r="H2554" i="8"/>
  <c r="D2554" i="8"/>
  <c r="C2554" i="8"/>
  <c r="Q2553" i="8"/>
  <c r="H2553" i="8"/>
  <c r="D2553" i="8"/>
  <c r="C2553" i="8"/>
  <c r="Q2552" i="8"/>
  <c r="H2552" i="8"/>
  <c r="D2552" i="8"/>
  <c r="C2552" i="8"/>
  <c r="Q2551" i="8"/>
  <c r="H2551" i="8"/>
  <c r="D2551" i="8"/>
  <c r="C2551" i="8"/>
  <c r="Q2550" i="8"/>
  <c r="H2550" i="8"/>
  <c r="N2550" i="8" s="1"/>
  <c r="D2550" i="8"/>
  <c r="C2550" i="8"/>
  <c r="Q2549" i="8"/>
  <c r="H2549" i="8"/>
  <c r="N2549" i="8" s="1"/>
  <c r="D2549" i="8"/>
  <c r="C2549" i="8"/>
  <c r="Q2548" i="8"/>
  <c r="H2548" i="8"/>
  <c r="M2548" i="8" s="1"/>
  <c r="D2548" i="8"/>
  <c r="C2548" i="8"/>
  <c r="Q2547" i="8"/>
  <c r="H2547" i="8"/>
  <c r="N2547" i="8" s="1"/>
  <c r="D2547" i="8"/>
  <c r="C2547" i="8"/>
  <c r="Q2546" i="8"/>
  <c r="H2546" i="8"/>
  <c r="D2546" i="8"/>
  <c r="C2546" i="8"/>
  <c r="Q2545" i="8"/>
  <c r="H2545" i="8"/>
  <c r="D2545" i="8"/>
  <c r="C2545" i="8"/>
  <c r="Q2544" i="8"/>
  <c r="H2544" i="8"/>
  <c r="N2544" i="8" s="1"/>
  <c r="D2544" i="8"/>
  <c r="C2544" i="8"/>
  <c r="Q2543" i="8"/>
  <c r="H2543" i="8"/>
  <c r="N2543" i="8" s="1"/>
  <c r="D2543" i="8"/>
  <c r="C2543" i="8"/>
  <c r="Q2542" i="8"/>
  <c r="H2542" i="8"/>
  <c r="M2542" i="8" s="1"/>
  <c r="D2542" i="8"/>
  <c r="C2542" i="8"/>
  <c r="Q2541" i="8"/>
  <c r="H2541" i="8"/>
  <c r="N2541" i="8" s="1"/>
  <c r="D2541" i="8"/>
  <c r="C2541" i="8"/>
  <c r="Q2540" i="8"/>
  <c r="H2540" i="8"/>
  <c r="D2540" i="8"/>
  <c r="C2540" i="8"/>
  <c r="Q2539" i="8"/>
  <c r="H2539" i="8"/>
  <c r="M2539" i="8" s="1"/>
  <c r="D2539" i="8"/>
  <c r="C2539" i="8"/>
  <c r="Q2538" i="8"/>
  <c r="H2538" i="8"/>
  <c r="M2538" i="8" s="1"/>
  <c r="D2538" i="8"/>
  <c r="C2538" i="8"/>
  <c r="Q2537" i="8"/>
  <c r="H2537" i="8"/>
  <c r="N2537" i="8" s="1"/>
  <c r="D2537" i="8"/>
  <c r="C2537" i="8"/>
  <c r="Q2536" i="8"/>
  <c r="H2536" i="8"/>
  <c r="M2536" i="8" s="1"/>
  <c r="D2536" i="8"/>
  <c r="C2536" i="8"/>
  <c r="Q2535" i="8"/>
  <c r="H2535" i="8"/>
  <c r="N2535" i="8" s="1"/>
  <c r="D2535" i="8"/>
  <c r="C2535" i="8"/>
  <c r="Q2534" i="8"/>
  <c r="H2534" i="8"/>
  <c r="D2534" i="8"/>
  <c r="C2534" i="8"/>
  <c r="Q2533" i="8"/>
  <c r="H2533" i="8"/>
  <c r="N2533" i="8" s="1"/>
  <c r="D2533" i="8"/>
  <c r="C2533" i="8"/>
  <c r="Q2532" i="8"/>
  <c r="H2532" i="8"/>
  <c r="N2532" i="8" s="1"/>
  <c r="D2532" i="8"/>
  <c r="C2532" i="8"/>
  <c r="Q2531" i="8"/>
  <c r="H2531" i="8"/>
  <c r="D2531" i="8"/>
  <c r="C2531" i="8"/>
  <c r="Q2530" i="8"/>
  <c r="H2530" i="8"/>
  <c r="D2530" i="8"/>
  <c r="C2530" i="8"/>
  <c r="Q2529" i="8"/>
  <c r="H2529" i="8"/>
  <c r="N2529" i="8" s="1"/>
  <c r="D2529" i="8"/>
  <c r="C2529" i="8"/>
  <c r="Q2528" i="8"/>
  <c r="H2528" i="8"/>
  <c r="D2528" i="8"/>
  <c r="C2528" i="8"/>
  <c r="Q2527" i="8"/>
  <c r="H2527" i="8"/>
  <c r="M2527" i="8" s="1"/>
  <c r="D2527" i="8"/>
  <c r="C2527" i="8"/>
  <c r="Q2526" i="8"/>
  <c r="H2526" i="8"/>
  <c r="D2526" i="8"/>
  <c r="C2526" i="8"/>
  <c r="Q2525" i="8"/>
  <c r="H2525" i="8"/>
  <c r="D2525" i="8"/>
  <c r="C2525" i="8"/>
  <c r="Q2524" i="8"/>
  <c r="H2524" i="8"/>
  <c r="M2524" i="8" s="1"/>
  <c r="D2524" i="8"/>
  <c r="C2524" i="8"/>
  <c r="Q2523" i="8"/>
  <c r="H2523" i="8"/>
  <c r="N2523" i="8" s="1"/>
  <c r="D2523" i="8"/>
  <c r="C2523" i="8"/>
  <c r="Q2522" i="8"/>
  <c r="H2522" i="8"/>
  <c r="N2522" i="8" s="1"/>
  <c r="D2522" i="8"/>
  <c r="C2522" i="8"/>
  <c r="Q2521" i="8"/>
  <c r="H2521" i="8"/>
  <c r="N2521" i="8" s="1"/>
  <c r="D2521" i="8"/>
  <c r="C2521" i="8"/>
  <c r="Q2520" i="8"/>
  <c r="H2520" i="8"/>
  <c r="N2520" i="8" s="1"/>
  <c r="D2520" i="8"/>
  <c r="C2520" i="8"/>
  <c r="Q2519" i="8"/>
  <c r="H2519" i="8"/>
  <c r="N2519" i="8" s="1"/>
  <c r="D2519" i="8"/>
  <c r="C2519" i="8"/>
  <c r="Q2518" i="8"/>
  <c r="H2518" i="8"/>
  <c r="D2518" i="8"/>
  <c r="C2518" i="8"/>
  <c r="Q2517" i="8"/>
  <c r="H2517" i="8"/>
  <c r="M2517" i="8" s="1"/>
  <c r="D2517" i="8"/>
  <c r="C2517" i="8"/>
  <c r="Q2516" i="8"/>
  <c r="H2516" i="8"/>
  <c r="D2516" i="8"/>
  <c r="C2516" i="8"/>
  <c r="Q2515" i="8"/>
  <c r="H2515" i="8"/>
  <c r="M2515" i="8" s="1"/>
  <c r="D2515" i="8"/>
  <c r="C2515" i="8"/>
  <c r="Q2514" i="8"/>
  <c r="H2514" i="8"/>
  <c r="D2514" i="8"/>
  <c r="C2514" i="8"/>
  <c r="Q2513" i="8"/>
  <c r="H2513" i="8"/>
  <c r="D2513" i="8"/>
  <c r="C2513" i="8"/>
  <c r="Q2512" i="8"/>
  <c r="H2512" i="8"/>
  <c r="N2512" i="8" s="1"/>
  <c r="D2512" i="8"/>
  <c r="C2512" i="8"/>
  <c r="Q2511" i="8"/>
  <c r="H2511" i="8"/>
  <c r="N2511" i="8" s="1"/>
  <c r="D2511" i="8"/>
  <c r="C2511" i="8"/>
  <c r="Q2510" i="8"/>
  <c r="H2510" i="8"/>
  <c r="M2510" i="8" s="1"/>
  <c r="D2510" i="8"/>
  <c r="C2510" i="8"/>
  <c r="Q2509" i="8"/>
  <c r="H2509" i="8"/>
  <c r="N2509" i="8" s="1"/>
  <c r="D2509" i="8"/>
  <c r="C2509" i="8"/>
  <c r="Q2508" i="8"/>
  <c r="H2508" i="8"/>
  <c r="N2508" i="8" s="1"/>
  <c r="D2508" i="8"/>
  <c r="C2508" i="8"/>
  <c r="Q2507" i="8"/>
  <c r="H2507" i="8"/>
  <c r="M2507" i="8" s="1"/>
  <c r="D2507" i="8"/>
  <c r="C2507" i="8"/>
  <c r="Q2506" i="8"/>
  <c r="H2506" i="8"/>
  <c r="M2506" i="8" s="1"/>
  <c r="D2506" i="8"/>
  <c r="C2506" i="8"/>
  <c r="Q2505" i="8"/>
  <c r="H2505" i="8"/>
  <c r="N2505" i="8" s="1"/>
  <c r="D2505" i="8"/>
  <c r="C2505" i="8"/>
  <c r="Q2504" i="8"/>
  <c r="H2504" i="8"/>
  <c r="D2504" i="8"/>
  <c r="C2504" i="8"/>
  <c r="Q2503" i="8"/>
  <c r="H2503" i="8"/>
  <c r="D2503" i="8"/>
  <c r="C2503" i="8"/>
  <c r="Q2502" i="8"/>
  <c r="H2502" i="8"/>
  <c r="N2502" i="8" s="1"/>
  <c r="D2502" i="8"/>
  <c r="C2502" i="8"/>
  <c r="Q2501" i="8"/>
  <c r="H2501" i="8"/>
  <c r="N2501" i="8" s="1"/>
  <c r="D2501" i="8"/>
  <c r="C2501" i="8"/>
  <c r="Q2500" i="8"/>
  <c r="H2500" i="8"/>
  <c r="N2500" i="8" s="1"/>
  <c r="D2500" i="8"/>
  <c r="C2500" i="8"/>
  <c r="Q2499" i="8"/>
  <c r="H2499" i="8"/>
  <c r="N2499" i="8" s="1"/>
  <c r="D2499" i="8"/>
  <c r="C2499" i="8"/>
  <c r="Q2498" i="8"/>
  <c r="H2498" i="8"/>
  <c r="D2498" i="8"/>
  <c r="C2498" i="8"/>
  <c r="Q2497" i="8"/>
  <c r="H2497" i="8"/>
  <c r="D2497" i="8"/>
  <c r="C2497" i="8"/>
  <c r="Q2496" i="8"/>
  <c r="H2496" i="8"/>
  <c r="N2496" i="8" s="1"/>
  <c r="D2496" i="8"/>
  <c r="C2496" i="8"/>
  <c r="Q2495" i="8"/>
  <c r="H2495" i="8"/>
  <c r="M2495" i="8" s="1"/>
  <c r="D2495" i="8"/>
  <c r="C2495" i="8"/>
  <c r="Q2494" i="8"/>
  <c r="H2494" i="8"/>
  <c r="M2494" i="8" s="1"/>
  <c r="D2494" i="8"/>
  <c r="C2494" i="8"/>
  <c r="Q2493" i="8"/>
  <c r="H2493" i="8"/>
  <c r="N2493" i="8" s="1"/>
  <c r="D2493" i="8"/>
  <c r="C2493" i="8"/>
  <c r="Q2492" i="8"/>
  <c r="H2492" i="8"/>
  <c r="D2492" i="8"/>
  <c r="C2492" i="8"/>
  <c r="Q2491" i="8"/>
  <c r="H2491" i="8"/>
  <c r="M2491" i="8" s="1"/>
  <c r="D2491" i="8"/>
  <c r="C2491" i="8"/>
  <c r="Q2490" i="8"/>
  <c r="H2490" i="8"/>
  <c r="D2490" i="8"/>
  <c r="C2490" i="8"/>
  <c r="Q2489" i="8"/>
  <c r="H2489" i="8"/>
  <c r="D2489" i="8"/>
  <c r="C2489" i="8"/>
  <c r="Q2488" i="8"/>
  <c r="H2488" i="8"/>
  <c r="M2488" i="8" s="1"/>
  <c r="D2488" i="8"/>
  <c r="C2488" i="8"/>
  <c r="Q2487" i="8"/>
  <c r="H2487" i="8"/>
  <c r="N2487" i="8" s="1"/>
  <c r="D2487" i="8"/>
  <c r="C2487" i="8"/>
  <c r="Q2486" i="8"/>
  <c r="H2486" i="8"/>
  <c r="M2486" i="8" s="1"/>
  <c r="D2486" i="8"/>
  <c r="C2486" i="8"/>
  <c r="Q2485" i="8"/>
  <c r="H2485" i="8"/>
  <c r="D2485" i="8"/>
  <c r="C2485" i="8"/>
  <c r="Q2484" i="8"/>
  <c r="H2484" i="8"/>
  <c r="N2484" i="8" s="1"/>
  <c r="D2484" i="8"/>
  <c r="C2484" i="8"/>
  <c r="Q2483" i="8"/>
  <c r="H2483" i="8"/>
  <c r="D2483" i="8"/>
  <c r="C2483" i="8"/>
  <c r="Q2482" i="8"/>
  <c r="H2482" i="8"/>
  <c r="M2482" i="8" s="1"/>
  <c r="D2482" i="8"/>
  <c r="C2482" i="8"/>
  <c r="Q2481" i="8"/>
  <c r="H2481" i="8"/>
  <c r="N2481" i="8" s="1"/>
  <c r="D2481" i="8"/>
  <c r="C2481" i="8"/>
  <c r="Q2480" i="8"/>
  <c r="H2480" i="8"/>
  <c r="D2480" i="8"/>
  <c r="C2480" i="8"/>
  <c r="Q2479" i="8"/>
  <c r="H2479" i="8"/>
  <c r="M2479" i="8" s="1"/>
  <c r="D2479" i="8"/>
  <c r="C2479" i="8"/>
  <c r="Q2478" i="8"/>
  <c r="H2478" i="8"/>
  <c r="M2478" i="8" s="1"/>
  <c r="D2478" i="8"/>
  <c r="C2478" i="8"/>
  <c r="Q2477" i="8"/>
  <c r="H2477" i="8"/>
  <c r="D2477" i="8"/>
  <c r="C2477" i="8"/>
  <c r="Q2476" i="8"/>
  <c r="H2476" i="8"/>
  <c r="N2476" i="8" s="1"/>
  <c r="D2476" i="8"/>
  <c r="C2476" i="8"/>
  <c r="Q2475" i="8"/>
  <c r="H2475" i="8"/>
  <c r="N2475" i="8" s="1"/>
  <c r="D2475" i="8"/>
  <c r="C2475" i="8"/>
  <c r="Q2474" i="8"/>
  <c r="H2474" i="8"/>
  <c r="M2474" i="8" s="1"/>
  <c r="D2474" i="8"/>
  <c r="C2474" i="8"/>
  <c r="Q2473" i="8"/>
  <c r="H2473" i="8"/>
  <c r="D2473" i="8"/>
  <c r="C2473" i="8"/>
  <c r="Q2472" i="8"/>
  <c r="H2472" i="8"/>
  <c r="N2472" i="8" s="1"/>
  <c r="D2472" i="8"/>
  <c r="C2472" i="8"/>
  <c r="Q2471" i="8"/>
  <c r="H2471" i="8"/>
  <c r="N2471" i="8" s="1"/>
  <c r="D2471" i="8"/>
  <c r="C2471" i="8"/>
  <c r="Q2470" i="8"/>
  <c r="H2470" i="8"/>
  <c r="M2470" i="8" s="1"/>
  <c r="D2470" i="8"/>
  <c r="C2470" i="8"/>
  <c r="Q2469" i="8"/>
  <c r="H2469" i="8"/>
  <c r="D2469" i="8"/>
  <c r="C2469" i="8"/>
  <c r="Q2468" i="8"/>
  <c r="H2468" i="8"/>
  <c r="D2468" i="8"/>
  <c r="C2468" i="8"/>
  <c r="Q2467" i="8"/>
  <c r="H2467" i="8"/>
  <c r="D2467" i="8"/>
  <c r="C2467" i="8"/>
  <c r="Q2466" i="8"/>
  <c r="H2466" i="8"/>
  <c r="N2466" i="8" s="1"/>
  <c r="D2466" i="8"/>
  <c r="C2466" i="8"/>
  <c r="Q2465" i="8"/>
  <c r="H2465" i="8"/>
  <c r="D2465" i="8"/>
  <c r="C2465" i="8"/>
  <c r="Q2464" i="8"/>
  <c r="H2464" i="8"/>
  <c r="N2464" i="8" s="1"/>
  <c r="D2464" i="8"/>
  <c r="C2464" i="8"/>
  <c r="Q2463" i="8"/>
  <c r="H2463" i="8"/>
  <c r="N2463" i="8" s="1"/>
  <c r="D2463" i="8"/>
  <c r="C2463" i="8"/>
  <c r="Q2462" i="8"/>
  <c r="H2462" i="8"/>
  <c r="N2462" i="8" s="1"/>
  <c r="D2462" i="8"/>
  <c r="C2462" i="8"/>
  <c r="Q2461" i="8"/>
  <c r="H2461" i="8"/>
  <c r="N2461" i="8" s="1"/>
  <c r="D2461" i="8"/>
  <c r="C2461" i="8"/>
  <c r="Q2460" i="8"/>
  <c r="H2460" i="8"/>
  <c r="N2460" i="8" s="1"/>
  <c r="D2460" i="8"/>
  <c r="C2460" i="8"/>
  <c r="Q2459" i="8"/>
  <c r="H2459" i="8"/>
  <c r="D2459" i="8"/>
  <c r="C2459" i="8"/>
  <c r="Q2458" i="8"/>
  <c r="H2458" i="8"/>
  <c r="M2458" i="8" s="1"/>
  <c r="D2458" i="8"/>
  <c r="C2458" i="8"/>
  <c r="Q2457" i="8"/>
  <c r="H2457" i="8"/>
  <c r="D2457" i="8"/>
  <c r="C2457" i="8"/>
  <c r="Q2456" i="8"/>
  <c r="H2456" i="8"/>
  <c r="D2456" i="8"/>
  <c r="C2456" i="8"/>
  <c r="Q2455" i="8"/>
  <c r="H2455" i="8"/>
  <c r="D2455" i="8"/>
  <c r="C2455" i="8"/>
  <c r="Q2454" i="8"/>
  <c r="H2454" i="8"/>
  <c r="D2454" i="8"/>
  <c r="C2454" i="8"/>
  <c r="Q2453" i="8"/>
  <c r="H2453" i="8"/>
  <c r="N2453" i="8" s="1"/>
  <c r="D2453" i="8"/>
  <c r="C2453" i="8"/>
  <c r="Q2452" i="8"/>
  <c r="H2452" i="8"/>
  <c r="D2452" i="8"/>
  <c r="C2452" i="8"/>
  <c r="Q2451" i="8"/>
  <c r="H2451" i="8"/>
  <c r="N2451" i="8" s="1"/>
  <c r="D2451" i="8"/>
  <c r="C2451" i="8"/>
  <c r="Q2450" i="8"/>
  <c r="H2450" i="8"/>
  <c r="D2450" i="8"/>
  <c r="C2450" i="8"/>
  <c r="Q2449" i="8"/>
  <c r="H2449" i="8"/>
  <c r="D2449" i="8"/>
  <c r="C2449" i="8"/>
  <c r="Q2448" i="8"/>
  <c r="H2448" i="8"/>
  <c r="N2448" i="8" s="1"/>
  <c r="D2448" i="8"/>
  <c r="C2448" i="8"/>
  <c r="Q2447" i="8"/>
  <c r="H2447" i="8"/>
  <c r="N2447" i="8" s="1"/>
  <c r="D2447" i="8"/>
  <c r="C2447" i="8"/>
  <c r="Q2446" i="8"/>
  <c r="H2446" i="8"/>
  <c r="D2446" i="8"/>
  <c r="C2446" i="8"/>
  <c r="Q2445" i="8"/>
  <c r="H2445" i="8"/>
  <c r="D2445" i="8"/>
  <c r="C2445" i="8"/>
  <c r="Q2444" i="8"/>
  <c r="H2444" i="8"/>
  <c r="D2444" i="8"/>
  <c r="C2444" i="8"/>
  <c r="Q2443" i="8"/>
  <c r="H2443" i="8"/>
  <c r="D2443" i="8"/>
  <c r="C2443" i="8"/>
  <c r="Q2442" i="8"/>
  <c r="H2442" i="8"/>
  <c r="N2442" i="8" s="1"/>
  <c r="D2442" i="8"/>
  <c r="C2442" i="8"/>
  <c r="Q2441" i="8"/>
  <c r="H2441" i="8"/>
  <c r="N2441" i="8" s="1"/>
  <c r="D2441" i="8"/>
  <c r="C2441" i="8"/>
  <c r="Q2440" i="8"/>
  <c r="H2440" i="8"/>
  <c r="N2440" i="8" s="1"/>
  <c r="D2440" i="8"/>
  <c r="C2440" i="8"/>
  <c r="Q2439" i="8"/>
  <c r="H2439" i="8"/>
  <c r="N2439" i="8" s="1"/>
  <c r="D2439" i="8"/>
  <c r="C2439" i="8"/>
  <c r="Q2438" i="8"/>
  <c r="H2438" i="8"/>
  <c r="D2438" i="8"/>
  <c r="C2438" i="8"/>
  <c r="Q2437" i="8"/>
  <c r="H2437" i="8"/>
  <c r="N2437" i="8" s="1"/>
  <c r="D2437" i="8"/>
  <c r="C2437" i="8"/>
  <c r="Q2436" i="8"/>
  <c r="H2436" i="8"/>
  <c r="N2436" i="8" s="1"/>
  <c r="D2436" i="8"/>
  <c r="C2436" i="8"/>
  <c r="Q2435" i="8"/>
  <c r="H2435" i="8"/>
  <c r="D2435" i="8"/>
  <c r="C2435" i="8"/>
  <c r="Q2434" i="8"/>
  <c r="H2434" i="8"/>
  <c r="M2434" i="8" s="1"/>
  <c r="D2434" i="8"/>
  <c r="C2434" i="8"/>
  <c r="Q2433" i="8"/>
  <c r="H2433" i="8"/>
  <c r="N2433" i="8" s="1"/>
  <c r="D2433" i="8"/>
  <c r="C2433" i="8"/>
  <c r="Q2432" i="8"/>
  <c r="H2432" i="8"/>
  <c r="D2432" i="8"/>
  <c r="C2432" i="8"/>
  <c r="Q2431" i="8"/>
  <c r="H2431" i="8"/>
  <c r="M2431" i="8" s="1"/>
  <c r="D2431" i="8"/>
  <c r="C2431" i="8"/>
  <c r="Q2430" i="8"/>
  <c r="H2430" i="8"/>
  <c r="N2430" i="8" s="1"/>
  <c r="D2430" i="8"/>
  <c r="C2430" i="8"/>
  <c r="Q2429" i="8"/>
  <c r="H2429" i="8"/>
  <c r="N2429" i="8" s="1"/>
  <c r="D2429" i="8"/>
  <c r="C2429" i="8"/>
  <c r="Q2428" i="8"/>
  <c r="H2428" i="8"/>
  <c r="N2428" i="8" s="1"/>
  <c r="D2428" i="8"/>
  <c r="C2428" i="8"/>
  <c r="Q2427" i="8"/>
  <c r="H2427" i="8"/>
  <c r="N2427" i="8" s="1"/>
  <c r="D2427" i="8"/>
  <c r="C2427" i="8"/>
  <c r="Q2426" i="8"/>
  <c r="H2426" i="8"/>
  <c r="D2426" i="8"/>
  <c r="C2426" i="8"/>
  <c r="Q2425" i="8"/>
  <c r="H2425" i="8"/>
  <c r="D2425" i="8"/>
  <c r="C2425" i="8"/>
  <c r="Q2424" i="8"/>
  <c r="H2424" i="8"/>
  <c r="D2424" i="8"/>
  <c r="C2424" i="8"/>
  <c r="Q2423" i="8"/>
  <c r="H2423" i="8"/>
  <c r="M2423" i="8" s="1"/>
  <c r="D2423" i="8"/>
  <c r="C2423" i="8"/>
  <c r="Q2422" i="8"/>
  <c r="H2422" i="8"/>
  <c r="D2422" i="8"/>
  <c r="C2422" i="8"/>
  <c r="Q2421" i="8"/>
  <c r="H2421" i="8"/>
  <c r="N2421" i="8" s="1"/>
  <c r="D2421" i="8"/>
  <c r="C2421" i="8"/>
  <c r="Q2420" i="8"/>
  <c r="H2420" i="8"/>
  <c r="D2420" i="8"/>
  <c r="C2420" i="8"/>
  <c r="Q2419" i="8"/>
  <c r="H2419" i="8"/>
  <c r="M2419" i="8" s="1"/>
  <c r="D2419" i="8"/>
  <c r="C2419" i="8"/>
  <c r="Q2418" i="8"/>
  <c r="H2418" i="8"/>
  <c r="M2418" i="8" s="1"/>
  <c r="D2418" i="8"/>
  <c r="C2418" i="8"/>
  <c r="Q2417" i="8"/>
  <c r="H2417" i="8"/>
  <c r="N2417" i="8" s="1"/>
  <c r="D2417" i="8"/>
  <c r="C2417" i="8"/>
  <c r="Q2416" i="8"/>
  <c r="H2416" i="8"/>
  <c r="M2416" i="8" s="1"/>
  <c r="D2416" i="8"/>
  <c r="C2416" i="8"/>
  <c r="Q2415" i="8"/>
  <c r="H2415" i="8"/>
  <c r="N2415" i="8" s="1"/>
  <c r="D2415" i="8"/>
  <c r="C2415" i="8"/>
  <c r="Q2414" i="8"/>
  <c r="H2414" i="8"/>
  <c r="N2414" i="8" s="1"/>
  <c r="D2414" i="8"/>
  <c r="C2414" i="8"/>
  <c r="Q2413" i="8"/>
  <c r="H2413" i="8"/>
  <c r="D2413" i="8"/>
  <c r="C2413" i="8"/>
  <c r="Q2412" i="8"/>
  <c r="H2412" i="8"/>
  <c r="D2412" i="8"/>
  <c r="C2412" i="8"/>
  <c r="Q2411" i="8"/>
  <c r="H2411" i="8"/>
  <c r="D2411" i="8"/>
  <c r="C2411" i="8"/>
  <c r="Q2410" i="8"/>
  <c r="H2410" i="8"/>
  <c r="M2410" i="8" s="1"/>
  <c r="D2410" i="8"/>
  <c r="C2410" i="8"/>
  <c r="Q2409" i="8"/>
  <c r="H2409" i="8"/>
  <c r="N2409" i="8" s="1"/>
  <c r="D2409" i="8"/>
  <c r="C2409" i="8"/>
  <c r="Q2408" i="8"/>
  <c r="H2408" i="8"/>
  <c r="D2408" i="8"/>
  <c r="C2408" i="8"/>
  <c r="Q2407" i="8"/>
  <c r="H2407" i="8"/>
  <c r="D2407" i="8"/>
  <c r="C2407" i="8"/>
  <c r="Q2406" i="8"/>
  <c r="H2406" i="8"/>
  <c r="N2406" i="8" s="1"/>
  <c r="D2406" i="8"/>
  <c r="C2406" i="8"/>
  <c r="Q2405" i="8"/>
  <c r="H2405" i="8"/>
  <c r="N2405" i="8" s="1"/>
  <c r="D2405" i="8"/>
  <c r="C2405" i="8"/>
  <c r="Q2404" i="8"/>
  <c r="H2404" i="8"/>
  <c r="N2404" i="8" s="1"/>
  <c r="D2404" i="8"/>
  <c r="C2404" i="8"/>
  <c r="Q2403" i="8"/>
  <c r="H2403" i="8"/>
  <c r="N2403" i="8" s="1"/>
  <c r="D2403" i="8"/>
  <c r="C2403" i="8"/>
  <c r="Q2402" i="8"/>
  <c r="H2402" i="8"/>
  <c r="D2402" i="8"/>
  <c r="C2402" i="8"/>
  <c r="Q2401" i="8"/>
  <c r="H2401" i="8"/>
  <c r="N2401" i="8" s="1"/>
  <c r="D2401" i="8"/>
  <c r="C2401" i="8"/>
  <c r="Q2400" i="8"/>
  <c r="H2400" i="8"/>
  <c r="D2400" i="8"/>
  <c r="C2400" i="8"/>
  <c r="Q2399" i="8"/>
  <c r="H2399" i="8"/>
  <c r="D2399" i="8"/>
  <c r="C2399" i="8"/>
  <c r="Q2398" i="8"/>
  <c r="H2398" i="8"/>
  <c r="D2398" i="8"/>
  <c r="C2398" i="8"/>
  <c r="Q2397" i="8"/>
  <c r="H2397" i="8"/>
  <c r="N2397" i="8" s="1"/>
  <c r="D2397" i="8"/>
  <c r="C2397" i="8"/>
  <c r="Q2396" i="8"/>
  <c r="H2396" i="8"/>
  <c r="D2396" i="8"/>
  <c r="C2396" i="8"/>
  <c r="Q2395" i="8"/>
  <c r="H2395" i="8"/>
  <c r="M2395" i="8" s="1"/>
  <c r="D2395" i="8"/>
  <c r="C2395" i="8"/>
  <c r="Q2394" i="8"/>
  <c r="H2394" i="8"/>
  <c r="N2394" i="8" s="1"/>
  <c r="D2394" i="8"/>
  <c r="C2394" i="8"/>
  <c r="Q2393" i="8"/>
  <c r="H2393" i="8"/>
  <c r="D2393" i="8"/>
  <c r="C2393" i="8"/>
  <c r="Q2392" i="8"/>
  <c r="H2392" i="8"/>
  <c r="D2392" i="8"/>
  <c r="C2392" i="8"/>
  <c r="Q2391" i="8"/>
  <c r="H2391" i="8"/>
  <c r="N2391" i="8" s="1"/>
  <c r="D2391" i="8"/>
  <c r="C2391" i="8"/>
  <c r="Q2390" i="8"/>
  <c r="H2390" i="8"/>
  <c r="N2390" i="8" s="1"/>
  <c r="D2390" i="8"/>
  <c r="C2390" i="8"/>
  <c r="Q2389" i="8"/>
  <c r="H2389" i="8"/>
  <c r="D2389" i="8"/>
  <c r="C2389" i="8"/>
  <c r="Q2388" i="8"/>
  <c r="H2388" i="8"/>
  <c r="D2388" i="8"/>
  <c r="C2388" i="8"/>
  <c r="Q2387" i="8"/>
  <c r="H2387" i="8"/>
  <c r="M2387" i="8" s="1"/>
  <c r="D2387" i="8"/>
  <c r="C2387" i="8"/>
  <c r="Q2386" i="8"/>
  <c r="H2386" i="8"/>
  <c r="D2386" i="8"/>
  <c r="C2386" i="8"/>
  <c r="Q2385" i="8"/>
  <c r="H2385" i="8"/>
  <c r="M2385" i="8" s="1"/>
  <c r="D2385" i="8"/>
  <c r="C2385" i="8"/>
  <c r="Q2384" i="8"/>
  <c r="H2384" i="8"/>
  <c r="D2384" i="8"/>
  <c r="C2384" i="8"/>
  <c r="Q2383" i="8"/>
  <c r="H2383" i="8"/>
  <c r="M2383" i="8" s="1"/>
  <c r="D2383" i="8"/>
  <c r="C2383" i="8"/>
  <c r="Q2382" i="8"/>
  <c r="H2382" i="8"/>
  <c r="M2382" i="8" s="1"/>
  <c r="D2382" i="8"/>
  <c r="C2382" i="8"/>
  <c r="Q2381" i="8"/>
  <c r="H2381" i="8"/>
  <c r="D2381" i="8"/>
  <c r="C2381" i="8"/>
  <c r="Q2380" i="8"/>
  <c r="H2380" i="8"/>
  <c r="N2380" i="8" s="1"/>
  <c r="D2380" i="8"/>
  <c r="C2380" i="8"/>
  <c r="Q2379" i="8"/>
  <c r="H2379" i="8"/>
  <c r="N2379" i="8" s="1"/>
  <c r="D2379" i="8"/>
  <c r="C2379" i="8"/>
  <c r="Q2378" i="8"/>
  <c r="H2378" i="8"/>
  <c r="N2378" i="8" s="1"/>
  <c r="D2378" i="8"/>
  <c r="C2378" i="8"/>
  <c r="Q2377" i="8"/>
  <c r="H2377" i="8"/>
  <c r="D2377" i="8"/>
  <c r="C2377" i="8"/>
  <c r="Q2376" i="8"/>
  <c r="H2376" i="8"/>
  <c r="D2376" i="8"/>
  <c r="C2376" i="8"/>
  <c r="Q2375" i="8"/>
  <c r="H2375" i="8"/>
  <c r="M2375" i="8" s="1"/>
  <c r="D2375" i="8"/>
  <c r="C2375" i="8"/>
  <c r="Q2374" i="8"/>
  <c r="H2374" i="8"/>
  <c r="M2374" i="8" s="1"/>
  <c r="D2374" i="8"/>
  <c r="C2374" i="8"/>
  <c r="Q2373" i="8"/>
  <c r="H2373" i="8"/>
  <c r="N2373" i="8" s="1"/>
  <c r="D2373" i="8"/>
  <c r="C2373" i="8"/>
  <c r="Q2372" i="8"/>
  <c r="H2372" i="8"/>
  <c r="N2372" i="8" s="1"/>
  <c r="D2372" i="8"/>
  <c r="C2372" i="8"/>
  <c r="Q2371" i="8"/>
  <c r="H2371" i="8"/>
  <c r="M2371" i="8" s="1"/>
  <c r="D2371" i="8"/>
  <c r="C2371" i="8"/>
  <c r="Q2370" i="8"/>
  <c r="H2370" i="8"/>
  <c r="D2370" i="8"/>
  <c r="C2370" i="8"/>
  <c r="Q2369" i="8"/>
  <c r="H2369" i="8"/>
  <c r="D2369" i="8"/>
  <c r="C2369" i="8"/>
  <c r="Q2368" i="8"/>
  <c r="H2368" i="8"/>
  <c r="D2368" i="8"/>
  <c r="C2368" i="8"/>
  <c r="Q2367" i="8"/>
  <c r="H2367" i="8"/>
  <c r="D2367" i="8"/>
  <c r="C2367" i="8"/>
  <c r="Q2366" i="8"/>
  <c r="H2366" i="8"/>
  <c r="N2366" i="8" s="1"/>
  <c r="D2366" i="8"/>
  <c r="C2366" i="8"/>
  <c r="Q2365" i="8"/>
  <c r="H2365" i="8"/>
  <c r="N2365" i="8" s="1"/>
  <c r="D2365" i="8"/>
  <c r="C2365" i="8"/>
  <c r="Q2364" i="8"/>
  <c r="H2364" i="8"/>
  <c r="D2364" i="8"/>
  <c r="C2364" i="8"/>
  <c r="Q2363" i="8"/>
  <c r="H2363" i="8"/>
  <c r="D2363" i="8"/>
  <c r="C2363" i="8"/>
  <c r="Q2362" i="8"/>
  <c r="H2362" i="8"/>
  <c r="D2362" i="8"/>
  <c r="C2362" i="8"/>
  <c r="Q2361" i="8"/>
  <c r="H2361" i="8"/>
  <c r="M2361" i="8" s="1"/>
  <c r="D2361" i="8"/>
  <c r="C2361" i="8"/>
  <c r="Q2360" i="8"/>
  <c r="H2360" i="8"/>
  <c r="D2360" i="8"/>
  <c r="C2360" i="8"/>
  <c r="Q2359" i="8"/>
  <c r="H2359" i="8"/>
  <c r="D2359" i="8"/>
  <c r="C2359" i="8"/>
  <c r="Q2358" i="8"/>
  <c r="H2358" i="8"/>
  <c r="M2358" i="8" s="1"/>
  <c r="D2358" i="8"/>
  <c r="C2358" i="8"/>
  <c r="Q2357" i="8"/>
  <c r="H2357" i="8"/>
  <c r="M2357" i="8" s="1"/>
  <c r="D2357" i="8"/>
  <c r="C2357" i="8"/>
  <c r="Q2356" i="8"/>
  <c r="H2356" i="8"/>
  <c r="D2356" i="8"/>
  <c r="C2356" i="8"/>
  <c r="Q2355" i="8"/>
  <c r="H2355" i="8"/>
  <c r="N2355" i="8" s="1"/>
  <c r="D2355" i="8"/>
  <c r="C2355" i="8"/>
  <c r="Q2354" i="8"/>
  <c r="H2354" i="8"/>
  <c r="D2354" i="8"/>
  <c r="C2354" i="8"/>
  <c r="Q2353" i="8"/>
  <c r="H2353" i="8"/>
  <c r="M2353" i="8" s="1"/>
  <c r="D2353" i="8"/>
  <c r="C2353" i="8"/>
  <c r="Q2352" i="8"/>
  <c r="H2352" i="8"/>
  <c r="D2352" i="8"/>
  <c r="C2352" i="8"/>
  <c r="Q2351" i="8"/>
  <c r="H2351" i="8"/>
  <c r="M2351" i="8" s="1"/>
  <c r="D2351" i="8"/>
  <c r="C2351" i="8"/>
  <c r="Q2350" i="8"/>
  <c r="H2350" i="8"/>
  <c r="D2350" i="8"/>
  <c r="C2350" i="8"/>
  <c r="Q2349" i="8"/>
  <c r="H2349" i="8"/>
  <c r="D2349" i="8"/>
  <c r="C2349" i="8"/>
  <c r="Q2348" i="8"/>
  <c r="H2348" i="8"/>
  <c r="N2348" i="8" s="1"/>
  <c r="D2348" i="8"/>
  <c r="C2348" i="8"/>
  <c r="Q2347" i="8"/>
  <c r="H2347" i="8"/>
  <c r="N2347" i="8" s="1"/>
  <c r="D2347" i="8"/>
  <c r="C2347" i="8"/>
  <c r="Q2346" i="8"/>
  <c r="H2346" i="8"/>
  <c r="D2346" i="8"/>
  <c r="C2346" i="8"/>
  <c r="Q2345" i="8"/>
  <c r="H2345" i="8"/>
  <c r="D2345" i="8"/>
  <c r="C2345" i="8"/>
  <c r="Q2344" i="8"/>
  <c r="H2344" i="8"/>
  <c r="N2344" i="8" s="1"/>
  <c r="D2344" i="8"/>
  <c r="C2344" i="8"/>
  <c r="Q2343" i="8"/>
  <c r="H2343" i="8"/>
  <c r="N2343" i="8" s="1"/>
  <c r="D2343" i="8"/>
  <c r="C2343" i="8"/>
  <c r="Q2342" i="8"/>
  <c r="H2342" i="8"/>
  <c r="D2342" i="8"/>
  <c r="C2342" i="8"/>
  <c r="Q2341" i="8"/>
  <c r="H2341" i="8"/>
  <c r="D2341" i="8"/>
  <c r="C2341" i="8"/>
  <c r="Q2340" i="8"/>
  <c r="H2340" i="8"/>
  <c r="M2340" i="8" s="1"/>
  <c r="D2340" i="8"/>
  <c r="C2340" i="8"/>
  <c r="Q2339" i="8"/>
  <c r="H2339" i="8"/>
  <c r="M2339" i="8" s="1"/>
  <c r="D2339" i="8"/>
  <c r="C2339" i="8"/>
  <c r="Q2338" i="8"/>
  <c r="H2338" i="8"/>
  <c r="M2338" i="8" s="1"/>
  <c r="D2338" i="8"/>
  <c r="C2338" i="8"/>
  <c r="Q2337" i="8"/>
  <c r="H2337" i="8"/>
  <c r="N2337" i="8" s="1"/>
  <c r="D2337" i="8"/>
  <c r="C2337" i="8"/>
  <c r="Q2336" i="8"/>
  <c r="H2336" i="8"/>
  <c r="M2336" i="8" s="1"/>
  <c r="D2336" i="8"/>
  <c r="C2336" i="8"/>
  <c r="Q2335" i="8"/>
  <c r="H2335" i="8"/>
  <c r="N2335" i="8" s="1"/>
  <c r="D2335" i="8"/>
  <c r="C2335" i="8"/>
  <c r="Q2334" i="8"/>
  <c r="H2334" i="8"/>
  <c r="D2334" i="8"/>
  <c r="C2334" i="8"/>
  <c r="Q2333" i="8"/>
  <c r="H2333" i="8"/>
  <c r="D2333" i="8"/>
  <c r="C2333" i="8"/>
  <c r="Q2332" i="8"/>
  <c r="H2332" i="8"/>
  <c r="N2332" i="8" s="1"/>
  <c r="D2332" i="8"/>
  <c r="C2332" i="8"/>
  <c r="Q2331" i="8"/>
  <c r="H2331" i="8"/>
  <c r="N2331" i="8" s="1"/>
  <c r="D2331" i="8"/>
  <c r="C2331" i="8"/>
  <c r="Q2330" i="8"/>
  <c r="H2330" i="8"/>
  <c r="D2330" i="8"/>
  <c r="C2330" i="8"/>
  <c r="Q2329" i="8"/>
  <c r="H2329" i="8"/>
  <c r="M2329" i="8" s="1"/>
  <c r="D2329" i="8"/>
  <c r="C2329" i="8"/>
  <c r="Q2328" i="8"/>
  <c r="H2328" i="8"/>
  <c r="M2328" i="8" s="1"/>
  <c r="D2328" i="8"/>
  <c r="C2328" i="8"/>
  <c r="Q2327" i="8"/>
  <c r="H2327" i="8"/>
  <c r="M2327" i="8" s="1"/>
  <c r="D2327" i="8"/>
  <c r="C2327" i="8"/>
  <c r="Q2326" i="8"/>
  <c r="H2326" i="8"/>
  <c r="D2326" i="8"/>
  <c r="C2326" i="8"/>
  <c r="Q2325" i="8"/>
  <c r="H2325" i="8"/>
  <c r="M2325" i="8" s="1"/>
  <c r="D2325" i="8"/>
  <c r="C2325" i="8"/>
  <c r="Q2324" i="8"/>
  <c r="H2324" i="8"/>
  <c r="N2324" i="8" s="1"/>
  <c r="D2324" i="8"/>
  <c r="C2324" i="8"/>
  <c r="Q2323" i="8"/>
  <c r="H2323" i="8"/>
  <c r="D2323" i="8"/>
  <c r="C2323" i="8"/>
  <c r="Q2322" i="8"/>
  <c r="H2322" i="8"/>
  <c r="M2322" i="8" s="1"/>
  <c r="D2322" i="8"/>
  <c r="C2322" i="8"/>
  <c r="Q2321" i="8"/>
  <c r="H2321" i="8"/>
  <c r="N2321" i="8" s="1"/>
  <c r="D2321" i="8"/>
  <c r="C2321" i="8"/>
  <c r="Q2320" i="8"/>
  <c r="H2320" i="8"/>
  <c r="N2320" i="8" s="1"/>
  <c r="D2320" i="8"/>
  <c r="C2320" i="8"/>
  <c r="Q2319" i="8"/>
  <c r="H2319" i="8"/>
  <c r="D2319" i="8"/>
  <c r="C2319" i="8"/>
  <c r="Q2318" i="8"/>
  <c r="H2318" i="8"/>
  <c r="D2318" i="8"/>
  <c r="C2318" i="8"/>
  <c r="Q2317" i="8"/>
  <c r="H2317" i="8"/>
  <c r="N2317" i="8" s="1"/>
  <c r="D2317" i="8"/>
  <c r="C2317" i="8"/>
  <c r="Q2316" i="8"/>
  <c r="H2316" i="8"/>
  <c r="M2316" i="8" s="1"/>
  <c r="D2316" i="8"/>
  <c r="C2316" i="8"/>
  <c r="Q2315" i="8"/>
  <c r="H2315" i="8"/>
  <c r="M2315" i="8" s="1"/>
  <c r="D2315" i="8"/>
  <c r="C2315" i="8"/>
  <c r="Q2314" i="8"/>
  <c r="H2314" i="8"/>
  <c r="D2314" i="8"/>
  <c r="C2314" i="8"/>
  <c r="Q2313" i="8"/>
  <c r="H2313" i="8"/>
  <c r="N2313" i="8" s="1"/>
  <c r="D2313" i="8"/>
  <c r="C2313" i="8"/>
  <c r="Q2312" i="8"/>
  <c r="H2312" i="8"/>
  <c r="D2312" i="8"/>
  <c r="C2312" i="8"/>
  <c r="Q2311" i="8"/>
  <c r="H2311" i="8"/>
  <c r="M2311" i="8" s="1"/>
  <c r="D2311" i="8"/>
  <c r="C2311" i="8"/>
  <c r="Q2310" i="8"/>
  <c r="H2310" i="8"/>
  <c r="D2310" i="8"/>
  <c r="C2310" i="8"/>
  <c r="Q2309" i="8"/>
  <c r="H2309" i="8"/>
  <c r="N2309" i="8" s="1"/>
  <c r="D2309" i="8"/>
  <c r="C2309" i="8"/>
  <c r="Q2308" i="8"/>
  <c r="H2308" i="8"/>
  <c r="N2308" i="8" s="1"/>
  <c r="D2308" i="8"/>
  <c r="C2308" i="8"/>
  <c r="Q2307" i="8"/>
  <c r="H2307" i="8"/>
  <c r="N2307" i="8" s="1"/>
  <c r="D2307" i="8"/>
  <c r="C2307" i="8"/>
  <c r="Q2306" i="8"/>
  <c r="H2306" i="8"/>
  <c r="D2306" i="8"/>
  <c r="C2306" i="8"/>
  <c r="Q2305" i="8"/>
  <c r="H2305" i="8"/>
  <c r="M2305" i="8" s="1"/>
  <c r="D2305" i="8"/>
  <c r="C2305" i="8"/>
  <c r="Q2304" i="8"/>
  <c r="H2304" i="8"/>
  <c r="D2304" i="8"/>
  <c r="C2304" i="8"/>
  <c r="Q2303" i="8"/>
  <c r="H2303" i="8"/>
  <c r="M2303" i="8" s="1"/>
  <c r="D2303" i="8"/>
  <c r="C2303" i="8"/>
  <c r="Q2302" i="8"/>
  <c r="H2302" i="8"/>
  <c r="D2302" i="8"/>
  <c r="C2302" i="8"/>
  <c r="Q2301" i="8"/>
  <c r="H2301" i="8"/>
  <c r="M2301" i="8" s="1"/>
  <c r="D2301" i="8"/>
  <c r="C2301" i="8"/>
  <c r="Q2300" i="8"/>
  <c r="H2300" i="8"/>
  <c r="M2300" i="8" s="1"/>
  <c r="D2300" i="8"/>
  <c r="C2300" i="8"/>
  <c r="Q2299" i="8"/>
  <c r="H2299" i="8"/>
  <c r="M2299" i="8" s="1"/>
  <c r="D2299" i="8"/>
  <c r="C2299" i="8"/>
  <c r="Q2298" i="8"/>
  <c r="H2298" i="8"/>
  <c r="M2298" i="8" s="1"/>
  <c r="D2298" i="8"/>
  <c r="C2298" i="8"/>
  <c r="Q2297" i="8"/>
  <c r="H2297" i="8"/>
  <c r="D2297" i="8"/>
  <c r="C2297" i="8"/>
  <c r="Q2296" i="8"/>
  <c r="H2296" i="8"/>
  <c r="D2296" i="8"/>
  <c r="C2296" i="8"/>
  <c r="Q2295" i="8"/>
  <c r="H2295" i="8"/>
  <c r="N2295" i="8" s="1"/>
  <c r="D2295" i="8"/>
  <c r="C2295" i="8"/>
  <c r="Q2294" i="8"/>
  <c r="H2294" i="8"/>
  <c r="D2294" i="8"/>
  <c r="C2294" i="8"/>
  <c r="Q2293" i="8"/>
  <c r="H2293" i="8"/>
  <c r="D2293" i="8"/>
  <c r="C2293" i="8"/>
  <c r="Q2292" i="8"/>
  <c r="H2292" i="8"/>
  <c r="M2292" i="8" s="1"/>
  <c r="D2292" i="8"/>
  <c r="C2292" i="8"/>
  <c r="Q2291" i="8"/>
  <c r="H2291" i="8"/>
  <c r="M2291" i="8" s="1"/>
  <c r="D2291" i="8"/>
  <c r="C2291" i="8"/>
  <c r="Q2290" i="8"/>
  <c r="H2290" i="8"/>
  <c r="D2290" i="8"/>
  <c r="C2290" i="8"/>
  <c r="Q2289" i="8"/>
  <c r="H2289" i="8"/>
  <c r="D2289" i="8"/>
  <c r="C2289" i="8"/>
  <c r="Q2288" i="8"/>
  <c r="H2288" i="8"/>
  <c r="D2288" i="8"/>
  <c r="C2288" i="8"/>
  <c r="Q2287" i="8"/>
  <c r="H2287" i="8"/>
  <c r="M2287" i="8" s="1"/>
  <c r="D2287" i="8"/>
  <c r="C2287" i="8"/>
  <c r="Q2286" i="8"/>
  <c r="H2286" i="8"/>
  <c r="N2286" i="8" s="1"/>
  <c r="D2286" i="8"/>
  <c r="C2286" i="8"/>
  <c r="Q2285" i="8"/>
  <c r="H2285" i="8"/>
  <c r="D2285" i="8"/>
  <c r="C2285" i="8"/>
  <c r="Q2284" i="8"/>
  <c r="H2284" i="8"/>
  <c r="D2284" i="8"/>
  <c r="C2284" i="8"/>
  <c r="Q2283" i="8"/>
  <c r="H2283" i="8"/>
  <c r="D2283" i="8"/>
  <c r="C2283" i="8"/>
  <c r="Q2282" i="8"/>
  <c r="H2282" i="8"/>
  <c r="D2282" i="8"/>
  <c r="C2282" i="8"/>
  <c r="Q2281" i="8"/>
  <c r="H2281" i="8"/>
  <c r="N2281" i="8" s="1"/>
  <c r="D2281" i="8"/>
  <c r="C2281" i="8"/>
  <c r="Q2280" i="8"/>
  <c r="H2280" i="8"/>
  <c r="D2280" i="8"/>
  <c r="C2280" i="8"/>
  <c r="Q2279" i="8"/>
  <c r="H2279" i="8"/>
  <c r="M2279" i="8" s="1"/>
  <c r="D2279" i="8"/>
  <c r="C2279" i="8"/>
  <c r="Q2278" i="8"/>
  <c r="H2278" i="8"/>
  <c r="D2278" i="8"/>
  <c r="C2278" i="8"/>
  <c r="Q2277" i="8"/>
  <c r="H2277" i="8"/>
  <c r="M2277" i="8" s="1"/>
  <c r="D2277" i="8"/>
  <c r="C2277" i="8"/>
  <c r="Q2276" i="8"/>
  <c r="H2276" i="8"/>
  <c r="D2276" i="8"/>
  <c r="C2276" i="8"/>
  <c r="Q2275" i="8"/>
  <c r="H2275" i="8"/>
  <c r="D2275" i="8"/>
  <c r="C2275" i="8"/>
  <c r="Q2274" i="8"/>
  <c r="H2274" i="8"/>
  <c r="N2274" i="8" s="1"/>
  <c r="D2274" i="8"/>
  <c r="C2274" i="8"/>
  <c r="Q2273" i="8"/>
  <c r="H2273" i="8"/>
  <c r="D2273" i="8"/>
  <c r="C2273" i="8"/>
  <c r="Q2272" i="8"/>
  <c r="H2272" i="8"/>
  <c r="D2272" i="8"/>
  <c r="C2272" i="8"/>
  <c r="Q2271" i="8"/>
  <c r="H2271" i="8"/>
  <c r="N2271" i="8" s="1"/>
  <c r="D2271" i="8"/>
  <c r="C2271" i="8"/>
  <c r="Q2270" i="8"/>
  <c r="H2270" i="8"/>
  <c r="D2270" i="8"/>
  <c r="C2270" i="8"/>
  <c r="Q2269" i="8"/>
  <c r="H2269" i="8"/>
  <c r="M2269" i="8" s="1"/>
  <c r="D2269" i="8"/>
  <c r="C2269" i="8"/>
  <c r="Q2268" i="8"/>
  <c r="H2268" i="8"/>
  <c r="D2268" i="8"/>
  <c r="C2268" i="8"/>
  <c r="Q2267" i="8"/>
  <c r="H2267" i="8"/>
  <c r="M2267" i="8" s="1"/>
  <c r="D2267" i="8"/>
  <c r="C2267" i="8"/>
  <c r="Q2266" i="8"/>
  <c r="H2266" i="8"/>
  <c r="D2266" i="8"/>
  <c r="C2266" i="8"/>
  <c r="Q2265" i="8"/>
  <c r="H2265" i="8"/>
  <c r="M2265" i="8" s="1"/>
  <c r="D2265" i="8"/>
  <c r="C2265" i="8"/>
  <c r="Q2264" i="8"/>
  <c r="H2264" i="8"/>
  <c r="D2264" i="8"/>
  <c r="C2264" i="8"/>
  <c r="Q2263" i="8"/>
  <c r="H2263" i="8"/>
  <c r="D2263" i="8"/>
  <c r="C2263" i="8"/>
  <c r="Q2262" i="8"/>
  <c r="H2262" i="8"/>
  <c r="M2262" i="8" s="1"/>
  <c r="D2262" i="8"/>
  <c r="C2262" i="8"/>
  <c r="Q2261" i="8"/>
  <c r="H2261" i="8"/>
  <c r="N2261" i="8" s="1"/>
  <c r="D2261" i="8"/>
  <c r="C2261" i="8"/>
  <c r="Q2260" i="8"/>
  <c r="H2260" i="8"/>
  <c r="N2260" i="8" s="1"/>
  <c r="D2260" i="8"/>
  <c r="C2260" i="8"/>
  <c r="Q2259" i="8"/>
  <c r="H2259" i="8"/>
  <c r="N2259" i="8" s="1"/>
  <c r="D2259" i="8"/>
  <c r="C2259" i="8"/>
  <c r="Q2258" i="8"/>
  <c r="H2258" i="8"/>
  <c r="D2258" i="8"/>
  <c r="C2258" i="8"/>
  <c r="Q2257" i="8"/>
  <c r="H2257" i="8"/>
  <c r="M2257" i="8" s="1"/>
  <c r="D2257" i="8"/>
  <c r="C2257" i="8"/>
  <c r="Q2256" i="8"/>
  <c r="H2256" i="8"/>
  <c r="M2256" i="8" s="1"/>
  <c r="D2256" i="8"/>
  <c r="C2256" i="8"/>
  <c r="Q2255" i="8"/>
  <c r="H2255" i="8"/>
  <c r="M2255" i="8" s="1"/>
  <c r="D2255" i="8"/>
  <c r="C2255" i="8"/>
  <c r="Q2254" i="8"/>
  <c r="H2254" i="8"/>
  <c r="M2254" i="8" s="1"/>
  <c r="D2254" i="8"/>
  <c r="C2254" i="8"/>
  <c r="Q2253" i="8"/>
  <c r="H2253" i="8"/>
  <c r="N2253" i="8" s="1"/>
  <c r="D2253" i="8"/>
  <c r="C2253" i="8"/>
  <c r="Q2252" i="8"/>
  <c r="H2252" i="8"/>
  <c r="N2252" i="8" s="1"/>
  <c r="D2252" i="8"/>
  <c r="C2252" i="8"/>
  <c r="Q2251" i="8"/>
  <c r="H2251" i="8"/>
  <c r="D2251" i="8"/>
  <c r="C2251" i="8"/>
  <c r="Q2250" i="8"/>
  <c r="H2250" i="8"/>
  <c r="D2250" i="8"/>
  <c r="C2250" i="8"/>
  <c r="Q2249" i="8"/>
  <c r="H2249" i="8"/>
  <c r="N2249" i="8" s="1"/>
  <c r="D2249" i="8"/>
  <c r="C2249" i="8"/>
  <c r="Q2248" i="8"/>
  <c r="H2248" i="8"/>
  <c r="D2248" i="8"/>
  <c r="C2248" i="8"/>
  <c r="Q2247" i="8"/>
  <c r="H2247" i="8"/>
  <c r="D2247" i="8"/>
  <c r="C2247" i="8"/>
  <c r="Q2246" i="8"/>
  <c r="H2246" i="8"/>
  <c r="D2246" i="8"/>
  <c r="C2246" i="8"/>
  <c r="Q2245" i="8"/>
  <c r="H2245" i="8"/>
  <c r="N2245" i="8" s="1"/>
  <c r="D2245" i="8"/>
  <c r="C2245" i="8"/>
  <c r="Q2244" i="8"/>
  <c r="H2244" i="8"/>
  <c r="D2244" i="8"/>
  <c r="C2244" i="8"/>
  <c r="Q2243" i="8"/>
  <c r="H2243" i="8"/>
  <c r="D2243" i="8"/>
  <c r="C2243" i="8"/>
  <c r="Q2242" i="8"/>
  <c r="H2242" i="8"/>
  <c r="M2242" i="8" s="1"/>
  <c r="D2242" i="8"/>
  <c r="C2242" i="8"/>
  <c r="Q2241" i="8"/>
  <c r="H2241" i="8"/>
  <c r="N2241" i="8" s="1"/>
  <c r="D2241" i="8"/>
  <c r="C2241" i="8"/>
  <c r="Q2240" i="8"/>
  <c r="H2240" i="8"/>
  <c r="N2240" i="8" s="1"/>
  <c r="D2240" i="8"/>
  <c r="C2240" i="8"/>
  <c r="Q2239" i="8"/>
  <c r="H2239" i="8"/>
  <c r="M2239" i="8" s="1"/>
  <c r="D2239" i="8"/>
  <c r="C2239" i="8"/>
  <c r="Q2238" i="8"/>
  <c r="H2238" i="8"/>
  <c r="N2238" i="8" s="1"/>
  <c r="D2238" i="8"/>
  <c r="C2238" i="8"/>
  <c r="Q2237" i="8"/>
  <c r="H2237" i="8"/>
  <c r="D2237" i="8"/>
  <c r="C2237" i="8"/>
  <c r="Q2236" i="8"/>
  <c r="H2236" i="8"/>
  <c r="D2236" i="8"/>
  <c r="C2236" i="8"/>
  <c r="Q2235" i="8"/>
  <c r="H2235" i="8"/>
  <c r="N2235" i="8" s="1"/>
  <c r="D2235" i="8"/>
  <c r="C2235" i="8"/>
  <c r="Q2234" i="8"/>
  <c r="H2234" i="8"/>
  <c r="D2234" i="8"/>
  <c r="C2234" i="8"/>
  <c r="Q2233" i="8"/>
  <c r="H2233" i="8"/>
  <c r="N2233" i="8" s="1"/>
  <c r="D2233" i="8"/>
  <c r="C2233" i="8"/>
  <c r="Q2232" i="8"/>
  <c r="H2232" i="8"/>
  <c r="M2232" i="8" s="1"/>
  <c r="D2232" i="8"/>
  <c r="C2232" i="8"/>
  <c r="Q2231" i="8"/>
  <c r="H2231" i="8"/>
  <c r="D2231" i="8"/>
  <c r="C2231" i="8"/>
  <c r="Q2230" i="8"/>
  <c r="H2230" i="8"/>
  <c r="M2230" i="8" s="1"/>
  <c r="D2230" i="8"/>
  <c r="C2230" i="8"/>
  <c r="Q2229" i="8"/>
  <c r="H2229" i="8"/>
  <c r="N2229" i="8" s="1"/>
  <c r="D2229" i="8"/>
  <c r="C2229" i="8"/>
  <c r="Q2228" i="8"/>
  <c r="H2228" i="8"/>
  <c r="N2228" i="8" s="1"/>
  <c r="D2228" i="8"/>
  <c r="C2228" i="8"/>
  <c r="Q2227" i="8"/>
  <c r="H2227" i="8"/>
  <c r="N2227" i="8" s="1"/>
  <c r="D2227" i="8"/>
  <c r="C2227" i="8"/>
  <c r="Q2226" i="8"/>
  <c r="H2226" i="8"/>
  <c r="N2226" i="8" s="1"/>
  <c r="D2226" i="8"/>
  <c r="C2226" i="8"/>
  <c r="Q2225" i="8"/>
  <c r="H2225" i="8"/>
  <c r="N2225" i="8" s="1"/>
  <c r="D2225" i="8"/>
  <c r="C2225" i="8"/>
  <c r="Q2224" i="8"/>
  <c r="H2224" i="8"/>
  <c r="N2224" i="8" s="1"/>
  <c r="D2224" i="8"/>
  <c r="C2224" i="8"/>
  <c r="Q2223" i="8"/>
  <c r="H2223" i="8"/>
  <c r="D2223" i="8"/>
  <c r="C2223" i="8"/>
  <c r="Q2222" i="8"/>
  <c r="H2222" i="8"/>
  <c r="D2222" i="8"/>
  <c r="C2222" i="8"/>
  <c r="Q2221" i="8"/>
  <c r="H2221" i="8"/>
  <c r="D2221" i="8"/>
  <c r="C2221" i="8"/>
  <c r="Q2220" i="8"/>
  <c r="H2220" i="8"/>
  <c r="D2220" i="8"/>
  <c r="C2220" i="8"/>
  <c r="Q2219" i="8"/>
  <c r="H2219" i="8"/>
  <c r="D2219" i="8"/>
  <c r="C2219" i="8"/>
  <c r="Q2218" i="8"/>
  <c r="H2218" i="8"/>
  <c r="M2218" i="8" s="1"/>
  <c r="D2218" i="8"/>
  <c r="C2218" i="8"/>
  <c r="Q2217" i="8"/>
  <c r="H2217" i="8"/>
  <c r="N2217" i="8" s="1"/>
  <c r="D2217" i="8"/>
  <c r="C2217" i="8"/>
  <c r="Q2216" i="8"/>
  <c r="H2216" i="8"/>
  <c r="N2216" i="8" s="1"/>
  <c r="D2216" i="8"/>
  <c r="C2216" i="8"/>
  <c r="Q2215" i="8"/>
  <c r="H2215" i="8"/>
  <c r="N2215" i="8" s="1"/>
  <c r="D2215" i="8"/>
  <c r="C2215" i="8"/>
  <c r="Q2214" i="8"/>
  <c r="H2214" i="8"/>
  <c r="N2214" i="8" s="1"/>
  <c r="D2214" i="8"/>
  <c r="C2214" i="8"/>
  <c r="Q2213" i="8"/>
  <c r="H2213" i="8"/>
  <c r="N2213" i="8" s="1"/>
  <c r="D2213" i="8"/>
  <c r="C2213" i="8"/>
  <c r="Q2212" i="8"/>
  <c r="H2212" i="8"/>
  <c r="D2212" i="8"/>
  <c r="C2212" i="8"/>
  <c r="Q2211" i="8"/>
  <c r="H2211" i="8"/>
  <c r="D2211" i="8"/>
  <c r="C2211" i="8"/>
  <c r="Q2210" i="8"/>
  <c r="H2210" i="8"/>
  <c r="D2210" i="8"/>
  <c r="C2210" i="8"/>
  <c r="Q2209" i="8"/>
  <c r="H2209" i="8"/>
  <c r="N2209" i="8" s="1"/>
  <c r="D2209" i="8"/>
  <c r="C2209" i="8"/>
  <c r="Q2208" i="8"/>
  <c r="H2208" i="8"/>
  <c r="D2208" i="8"/>
  <c r="C2208" i="8"/>
  <c r="Q2207" i="8"/>
  <c r="H2207" i="8"/>
  <c r="D2207" i="8"/>
  <c r="C2207" i="8"/>
  <c r="Q2206" i="8"/>
  <c r="H2206" i="8"/>
  <c r="D2206" i="8"/>
  <c r="C2206" i="8"/>
  <c r="Q2205" i="8"/>
  <c r="H2205" i="8"/>
  <c r="M2205" i="8" s="1"/>
  <c r="D2205" i="8"/>
  <c r="C2205" i="8"/>
  <c r="Q2204" i="8"/>
  <c r="H2204" i="8"/>
  <c r="D2204" i="8"/>
  <c r="C2204" i="8"/>
  <c r="Q2203" i="8"/>
  <c r="H2203" i="8"/>
  <c r="M2203" i="8" s="1"/>
  <c r="D2203" i="8"/>
  <c r="C2203" i="8"/>
  <c r="Q2202" i="8"/>
  <c r="H2202" i="8"/>
  <c r="N2202" i="8" s="1"/>
  <c r="D2202" i="8"/>
  <c r="C2202" i="8"/>
  <c r="Q2201" i="8"/>
  <c r="H2201" i="8"/>
  <c r="N2201" i="8" s="1"/>
  <c r="D2201" i="8"/>
  <c r="C2201" i="8"/>
  <c r="Q2200" i="8"/>
  <c r="H2200" i="8"/>
  <c r="N2200" i="8" s="1"/>
  <c r="D2200" i="8"/>
  <c r="C2200" i="8"/>
  <c r="Q2199" i="8"/>
  <c r="H2199" i="8"/>
  <c r="D2199" i="8"/>
  <c r="C2199" i="8"/>
  <c r="Q2198" i="8"/>
  <c r="H2198" i="8"/>
  <c r="D2198" i="8"/>
  <c r="C2198" i="8"/>
  <c r="Q2197" i="8"/>
  <c r="H2197" i="8"/>
  <c r="N2197" i="8" s="1"/>
  <c r="D2197" i="8"/>
  <c r="C2197" i="8"/>
  <c r="Q2196" i="8"/>
  <c r="H2196" i="8"/>
  <c r="D2196" i="8"/>
  <c r="C2196" i="8"/>
  <c r="Q2195" i="8"/>
  <c r="H2195" i="8"/>
  <c r="M2195" i="8" s="1"/>
  <c r="D2195" i="8"/>
  <c r="C2195" i="8"/>
  <c r="Q2194" i="8"/>
  <c r="H2194" i="8"/>
  <c r="D2194" i="8"/>
  <c r="C2194" i="8"/>
  <c r="Q2193" i="8"/>
  <c r="H2193" i="8"/>
  <c r="M2193" i="8" s="1"/>
  <c r="D2193" i="8"/>
  <c r="C2193" i="8"/>
  <c r="Q2192" i="8"/>
  <c r="H2192" i="8"/>
  <c r="N2192" i="8" s="1"/>
  <c r="D2192" i="8"/>
  <c r="C2192" i="8"/>
  <c r="Q2191" i="8"/>
  <c r="H2191" i="8"/>
  <c r="M2191" i="8" s="1"/>
  <c r="D2191" i="8"/>
  <c r="C2191" i="8"/>
  <c r="Q2190" i="8"/>
  <c r="H2190" i="8"/>
  <c r="N2190" i="8" s="1"/>
  <c r="D2190" i="8"/>
  <c r="C2190" i="8"/>
  <c r="Q2189" i="8"/>
  <c r="H2189" i="8"/>
  <c r="D2189" i="8"/>
  <c r="C2189" i="8"/>
  <c r="Q2188" i="8"/>
  <c r="H2188" i="8"/>
  <c r="D2188" i="8"/>
  <c r="C2188" i="8"/>
  <c r="Q2187" i="8"/>
  <c r="H2187" i="8"/>
  <c r="N2187" i="8" s="1"/>
  <c r="D2187" i="8"/>
  <c r="C2187" i="8"/>
  <c r="Q2186" i="8"/>
  <c r="H2186" i="8"/>
  <c r="D2186" i="8"/>
  <c r="C2186" i="8"/>
  <c r="Q2185" i="8"/>
  <c r="H2185" i="8"/>
  <c r="D2185" i="8"/>
  <c r="C2185" i="8"/>
  <c r="Q2184" i="8"/>
  <c r="H2184" i="8"/>
  <c r="M2184" i="8" s="1"/>
  <c r="D2184" i="8"/>
  <c r="C2184" i="8"/>
  <c r="Q2183" i="8"/>
  <c r="H2183" i="8"/>
  <c r="M2183" i="8" s="1"/>
  <c r="D2183" i="8"/>
  <c r="C2183" i="8"/>
  <c r="Q2182" i="8"/>
  <c r="H2182" i="8"/>
  <c r="M2182" i="8" s="1"/>
  <c r="D2182" i="8"/>
  <c r="C2182" i="8"/>
  <c r="Q2181" i="8"/>
  <c r="H2181" i="8"/>
  <c r="D2181" i="8"/>
  <c r="C2181" i="8"/>
  <c r="Q2180" i="8"/>
  <c r="H2180" i="8"/>
  <c r="M2180" i="8" s="1"/>
  <c r="D2180" i="8"/>
  <c r="C2180" i="8"/>
  <c r="Q2179" i="8"/>
  <c r="H2179" i="8"/>
  <c r="D2179" i="8"/>
  <c r="C2179" i="8"/>
  <c r="Q2178" i="8"/>
  <c r="H2178" i="8"/>
  <c r="N2178" i="8" s="1"/>
  <c r="D2178" i="8"/>
  <c r="C2178" i="8"/>
  <c r="Q2177" i="8"/>
  <c r="H2177" i="8"/>
  <c r="N2177" i="8" s="1"/>
  <c r="D2177" i="8"/>
  <c r="C2177" i="8"/>
  <c r="Q2176" i="8"/>
  <c r="H2176" i="8"/>
  <c r="D2176" i="8"/>
  <c r="C2176" i="8"/>
  <c r="Q2175" i="8"/>
  <c r="H2175" i="8"/>
  <c r="D2175" i="8"/>
  <c r="C2175" i="8"/>
  <c r="Q2174" i="8"/>
  <c r="H2174" i="8"/>
  <c r="D2174" i="8"/>
  <c r="C2174" i="8"/>
  <c r="Q2173" i="8"/>
  <c r="H2173" i="8"/>
  <c r="N2173" i="8" s="1"/>
  <c r="D2173" i="8"/>
  <c r="C2173" i="8"/>
  <c r="Q2172" i="8"/>
  <c r="H2172" i="8"/>
  <c r="D2172" i="8"/>
  <c r="C2172" i="8"/>
  <c r="Q2171" i="8"/>
  <c r="H2171" i="8"/>
  <c r="M2171" i="8" s="1"/>
  <c r="D2171" i="8"/>
  <c r="C2171" i="8"/>
  <c r="Q2170" i="8"/>
  <c r="H2170" i="8"/>
  <c r="D2170" i="8"/>
  <c r="C2170" i="8"/>
  <c r="Q2169" i="8"/>
  <c r="H2169" i="8"/>
  <c r="M2169" i="8" s="1"/>
  <c r="D2169" i="8"/>
  <c r="C2169" i="8"/>
  <c r="Q2168" i="8"/>
  <c r="H2168" i="8"/>
  <c r="M2168" i="8" s="1"/>
  <c r="D2168" i="8"/>
  <c r="C2168" i="8"/>
  <c r="Q2167" i="8"/>
  <c r="H2167" i="8"/>
  <c r="N2167" i="8" s="1"/>
  <c r="D2167" i="8"/>
  <c r="C2167" i="8"/>
  <c r="Q2166" i="8"/>
  <c r="H2166" i="8"/>
  <c r="D2166" i="8"/>
  <c r="C2166" i="8"/>
  <c r="Q2165" i="8"/>
  <c r="H2165" i="8"/>
  <c r="N2165" i="8" s="1"/>
  <c r="D2165" i="8"/>
  <c r="C2165" i="8"/>
  <c r="Q2164" i="8"/>
  <c r="H2164" i="8"/>
  <c r="N2164" i="8" s="1"/>
  <c r="D2164" i="8"/>
  <c r="C2164" i="8"/>
  <c r="Q2163" i="8"/>
  <c r="H2163" i="8"/>
  <c r="D2163" i="8"/>
  <c r="C2163" i="8"/>
  <c r="Q2162" i="8"/>
  <c r="H2162" i="8"/>
  <c r="D2162" i="8"/>
  <c r="C2162" i="8"/>
  <c r="Q2161" i="8"/>
  <c r="H2161" i="8"/>
  <c r="M2161" i="8" s="1"/>
  <c r="D2161" i="8"/>
  <c r="C2161" i="8"/>
  <c r="Q2160" i="8"/>
  <c r="H2160" i="8"/>
  <c r="D2160" i="8"/>
  <c r="C2160" i="8"/>
  <c r="Q2159" i="8"/>
  <c r="H2159" i="8"/>
  <c r="D2159" i="8"/>
  <c r="C2159" i="8"/>
  <c r="Q2158" i="8"/>
  <c r="H2158" i="8"/>
  <c r="D2158" i="8"/>
  <c r="C2158" i="8"/>
  <c r="Q2157" i="8"/>
  <c r="H2157" i="8"/>
  <c r="M2157" i="8" s="1"/>
  <c r="D2157" i="8"/>
  <c r="C2157" i="8"/>
  <c r="Q2156" i="8"/>
  <c r="H2156" i="8"/>
  <c r="N2156" i="8" s="1"/>
  <c r="D2156" i="8"/>
  <c r="C2156" i="8"/>
  <c r="Q2155" i="8"/>
  <c r="H2155" i="8"/>
  <c r="M2155" i="8" s="1"/>
  <c r="D2155" i="8"/>
  <c r="C2155" i="8"/>
  <c r="Q2154" i="8"/>
  <c r="H2154" i="8"/>
  <c r="N2154" i="8" s="1"/>
  <c r="D2154" i="8"/>
  <c r="C2154" i="8"/>
  <c r="Q2153" i="8"/>
  <c r="H2153" i="8"/>
  <c r="N2153" i="8" s="1"/>
  <c r="D2153" i="8"/>
  <c r="C2153" i="8"/>
  <c r="Q2152" i="8"/>
  <c r="H2152" i="8"/>
  <c r="D2152" i="8"/>
  <c r="C2152" i="8"/>
  <c r="Q2151" i="8"/>
  <c r="H2151" i="8"/>
  <c r="N2151" i="8" s="1"/>
  <c r="D2151" i="8"/>
  <c r="C2151" i="8"/>
  <c r="Q2150" i="8"/>
  <c r="H2150" i="8"/>
  <c r="D2150" i="8"/>
  <c r="C2150" i="8"/>
  <c r="Q2149" i="8"/>
  <c r="H2149" i="8"/>
  <c r="N2149" i="8" s="1"/>
  <c r="D2149" i="8"/>
  <c r="C2149" i="8"/>
  <c r="Q2148" i="8"/>
  <c r="H2148" i="8"/>
  <c r="D2148" i="8"/>
  <c r="C2148" i="8"/>
  <c r="Q2147" i="8"/>
  <c r="H2147" i="8"/>
  <c r="M2147" i="8" s="1"/>
  <c r="D2147" i="8"/>
  <c r="C2147" i="8"/>
  <c r="Q2146" i="8"/>
  <c r="H2146" i="8"/>
  <c r="D2146" i="8"/>
  <c r="C2146" i="8"/>
  <c r="Q2145" i="8"/>
  <c r="H2145" i="8"/>
  <c r="M2145" i="8" s="1"/>
  <c r="D2145" i="8"/>
  <c r="C2145" i="8"/>
  <c r="Q2144" i="8"/>
  <c r="H2144" i="8"/>
  <c r="N2144" i="8" s="1"/>
  <c r="D2144" i="8"/>
  <c r="C2144" i="8"/>
  <c r="Q2143" i="8"/>
  <c r="H2143" i="8"/>
  <c r="N2143" i="8" s="1"/>
  <c r="D2143" i="8"/>
  <c r="C2143" i="8"/>
  <c r="Q2142" i="8"/>
  <c r="H2142" i="8"/>
  <c r="N2142" i="8" s="1"/>
  <c r="D2142" i="8"/>
  <c r="C2142" i="8"/>
  <c r="Q2141" i="8"/>
  <c r="H2141" i="8"/>
  <c r="D2141" i="8"/>
  <c r="C2141" i="8"/>
  <c r="Q2140" i="8"/>
  <c r="H2140" i="8"/>
  <c r="D2140" i="8"/>
  <c r="C2140" i="8"/>
  <c r="Q2139" i="8"/>
  <c r="H2139" i="8"/>
  <c r="D2139" i="8"/>
  <c r="C2139" i="8"/>
  <c r="Q2138" i="8"/>
  <c r="H2138" i="8"/>
  <c r="D2138" i="8"/>
  <c r="C2138" i="8"/>
  <c r="Q2137" i="8"/>
  <c r="H2137" i="8"/>
  <c r="N2137" i="8" s="1"/>
  <c r="D2137" i="8"/>
  <c r="C2137" i="8"/>
  <c r="Q2136" i="8"/>
  <c r="H2136" i="8"/>
  <c r="D2136" i="8"/>
  <c r="C2136" i="8"/>
  <c r="Q2135" i="8"/>
  <c r="H2135" i="8"/>
  <c r="D2135" i="8"/>
  <c r="C2135" i="8"/>
  <c r="Q2134" i="8"/>
  <c r="H2134" i="8"/>
  <c r="M2134" i="8" s="1"/>
  <c r="D2134" i="8"/>
  <c r="C2134" i="8"/>
  <c r="Q2133" i="8"/>
  <c r="H2133" i="8"/>
  <c r="D2133" i="8"/>
  <c r="C2133" i="8"/>
  <c r="Q2132" i="8"/>
  <c r="H2132" i="8"/>
  <c r="D2132" i="8"/>
  <c r="C2132" i="8"/>
  <c r="Q2131" i="8"/>
  <c r="H2131" i="8"/>
  <c r="D2131" i="8"/>
  <c r="C2131" i="8"/>
  <c r="Q2130" i="8"/>
  <c r="H2130" i="8"/>
  <c r="N2130" i="8" s="1"/>
  <c r="D2130" i="8"/>
  <c r="C2130" i="8"/>
  <c r="Q2129" i="8"/>
  <c r="H2129" i="8"/>
  <c r="N2129" i="8" s="1"/>
  <c r="D2129" i="8"/>
  <c r="C2129" i="8"/>
  <c r="Q2128" i="8"/>
  <c r="H2128" i="8"/>
  <c r="D2128" i="8"/>
  <c r="C2128" i="8"/>
  <c r="Q2127" i="8"/>
  <c r="H2127" i="8"/>
  <c r="D2127" i="8"/>
  <c r="C2127" i="8"/>
  <c r="Q2126" i="8"/>
  <c r="H2126" i="8"/>
  <c r="D2126" i="8"/>
  <c r="C2126" i="8"/>
  <c r="Q2125" i="8"/>
  <c r="H2125" i="8"/>
  <c r="D2125" i="8"/>
  <c r="C2125" i="8"/>
  <c r="Q2124" i="8"/>
  <c r="H2124" i="8"/>
  <c r="D2124" i="8"/>
  <c r="C2124" i="8"/>
  <c r="Q2123" i="8"/>
  <c r="H2123" i="8"/>
  <c r="M2123" i="8" s="1"/>
  <c r="D2123" i="8"/>
  <c r="C2123" i="8"/>
  <c r="Q2122" i="8"/>
  <c r="H2122" i="8"/>
  <c r="D2122" i="8"/>
  <c r="C2122" i="8"/>
  <c r="Q2121" i="8"/>
  <c r="H2121" i="8"/>
  <c r="M2121" i="8" s="1"/>
  <c r="D2121" i="8"/>
  <c r="C2121" i="8"/>
  <c r="Q2120" i="8"/>
  <c r="H2120" i="8"/>
  <c r="N2120" i="8" s="1"/>
  <c r="D2120" i="8"/>
  <c r="C2120" i="8"/>
  <c r="Q2119" i="8"/>
  <c r="H2119" i="8"/>
  <c r="M2119" i="8" s="1"/>
  <c r="D2119" i="8"/>
  <c r="C2119" i="8"/>
  <c r="Q2118" i="8"/>
  <c r="H2118" i="8"/>
  <c r="D2118" i="8"/>
  <c r="C2118" i="8"/>
  <c r="Q2117" i="8"/>
  <c r="H2117" i="8"/>
  <c r="D2117" i="8"/>
  <c r="C2117" i="8"/>
  <c r="Q2116" i="8"/>
  <c r="H2116" i="8"/>
  <c r="N2116" i="8" s="1"/>
  <c r="D2116" i="8"/>
  <c r="C2116" i="8"/>
  <c r="Q2115" i="8"/>
  <c r="H2115" i="8"/>
  <c r="D2115" i="8"/>
  <c r="C2115" i="8"/>
  <c r="Q2114" i="8"/>
  <c r="H2114" i="8"/>
  <c r="D2114" i="8"/>
  <c r="C2114" i="8"/>
  <c r="Q2113" i="8"/>
  <c r="H2113" i="8"/>
  <c r="M2113" i="8" s="1"/>
  <c r="D2113" i="8"/>
  <c r="C2113" i="8"/>
  <c r="Q2112" i="8"/>
  <c r="H2112" i="8"/>
  <c r="D2112" i="8"/>
  <c r="C2112" i="8"/>
  <c r="Q2111" i="8"/>
  <c r="H2111" i="8"/>
  <c r="M2111" i="8" s="1"/>
  <c r="D2111" i="8"/>
  <c r="C2111" i="8"/>
  <c r="Q2110" i="8"/>
  <c r="H2110" i="8"/>
  <c r="D2110" i="8"/>
  <c r="C2110" i="8"/>
  <c r="Q2109" i="8"/>
  <c r="H2109" i="8"/>
  <c r="M2109" i="8" s="1"/>
  <c r="D2109" i="8"/>
  <c r="C2109" i="8"/>
  <c r="Q2108" i="8"/>
  <c r="H2108" i="8"/>
  <c r="D2108" i="8"/>
  <c r="C2108" i="8"/>
  <c r="Q2107" i="8"/>
  <c r="H2107" i="8"/>
  <c r="M2107" i="8" s="1"/>
  <c r="D2107" i="8"/>
  <c r="C2107" i="8"/>
  <c r="Q2106" i="8"/>
  <c r="H2106" i="8"/>
  <c r="D2106" i="8"/>
  <c r="C2106" i="8"/>
  <c r="Q2105" i="8"/>
  <c r="H2105" i="8"/>
  <c r="N2105" i="8" s="1"/>
  <c r="D2105" i="8"/>
  <c r="C2105" i="8"/>
  <c r="Q2104" i="8"/>
  <c r="H2104" i="8"/>
  <c r="N2104" i="8" s="1"/>
  <c r="D2104" i="8"/>
  <c r="C2104" i="8"/>
  <c r="Q2103" i="8"/>
  <c r="H2103" i="8"/>
  <c r="N2103" i="8" s="1"/>
  <c r="D2103" i="8"/>
  <c r="C2103" i="8"/>
  <c r="Q2102" i="8"/>
  <c r="H2102" i="8"/>
  <c r="D2102" i="8"/>
  <c r="C2102" i="8"/>
  <c r="Q2101" i="8"/>
  <c r="H2101" i="8"/>
  <c r="M2101" i="8" s="1"/>
  <c r="D2101" i="8"/>
  <c r="C2101" i="8"/>
  <c r="Q2100" i="8"/>
  <c r="H2100" i="8"/>
  <c r="D2100" i="8"/>
  <c r="C2100" i="8"/>
  <c r="Q2099" i="8"/>
  <c r="H2099" i="8"/>
  <c r="D2099" i="8"/>
  <c r="C2099" i="8"/>
  <c r="Q2098" i="8"/>
  <c r="H2098" i="8"/>
  <c r="D2098" i="8"/>
  <c r="C2098" i="8"/>
  <c r="Q2097" i="8"/>
  <c r="H2097" i="8"/>
  <c r="M2097" i="8" s="1"/>
  <c r="D2097" i="8"/>
  <c r="C2097" i="8"/>
  <c r="Q2096" i="8"/>
  <c r="H2096" i="8"/>
  <c r="D2096" i="8"/>
  <c r="C2096" i="8"/>
  <c r="Q2095" i="8"/>
  <c r="H2095" i="8"/>
  <c r="D2095" i="8"/>
  <c r="C2095" i="8"/>
  <c r="Q2094" i="8"/>
  <c r="H2094" i="8"/>
  <c r="N2094" i="8" s="1"/>
  <c r="D2094" i="8"/>
  <c r="C2094" i="8"/>
  <c r="Q2093" i="8"/>
  <c r="H2093" i="8"/>
  <c r="N2093" i="8" s="1"/>
  <c r="D2093" i="8"/>
  <c r="C2093" i="8"/>
  <c r="Q2092" i="8"/>
  <c r="H2092" i="8"/>
  <c r="D2092" i="8"/>
  <c r="C2092" i="8"/>
  <c r="Q2091" i="8"/>
  <c r="H2091" i="8"/>
  <c r="N2091" i="8" s="1"/>
  <c r="D2091" i="8"/>
  <c r="C2091" i="8"/>
  <c r="Q2090" i="8"/>
  <c r="H2090" i="8"/>
  <c r="D2090" i="8"/>
  <c r="C2090" i="8"/>
  <c r="Q2089" i="8"/>
  <c r="H2089" i="8"/>
  <c r="D2089" i="8"/>
  <c r="C2089" i="8"/>
  <c r="Q2088" i="8"/>
  <c r="H2088" i="8"/>
  <c r="D2088" i="8"/>
  <c r="C2088" i="8"/>
  <c r="Q2087" i="8"/>
  <c r="H2087" i="8"/>
  <c r="D2087" i="8"/>
  <c r="C2087" i="8"/>
  <c r="Q2086" i="8"/>
  <c r="H2086" i="8"/>
  <c r="N2086" i="8" s="1"/>
  <c r="D2086" i="8"/>
  <c r="C2086" i="8"/>
  <c r="Q2085" i="8"/>
  <c r="H2085" i="8"/>
  <c r="D2085" i="8"/>
  <c r="C2085" i="8"/>
  <c r="Q2084" i="8"/>
  <c r="H2084" i="8"/>
  <c r="D2084" i="8"/>
  <c r="C2084" i="8"/>
  <c r="Q2083" i="8"/>
  <c r="H2083" i="8"/>
  <c r="N2083" i="8" s="1"/>
  <c r="D2083" i="8"/>
  <c r="C2083" i="8"/>
  <c r="Q2082" i="8"/>
  <c r="H2082" i="8"/>
  <c r="D2082" i="8"/>
  <c r="C2082" i="8"/>
  <c r="Q2081" i="8"/>
  <c r="H2081" i="8"/>
  <c r="N2081" i="8" s="1"/>
  <c r="D2081" i="8"/>
  <c r="C2081" i="8"/>
  <c r="Q2080" i="8"/>
  <c r="H2080" i="8"/>
  <c r="D2080" i="8"/>
  <c r="C2080" i="8"/>
  <c r="Q2079" i="8"/>
  <c r="H2079" i="8"/>
  <c r="N2079" i="8" s="1"/>
  <c r="D2079" i="8"/>
  <c r="C2079" i="8"/>
  <c r="Q2078" i="8"/>
  <c r="H2078" i="8"/>
  <c r="D2078" i="8"/>
  <c r="C2078" i="8"/>
  <c r="Q2077" i="8"/>
  <c r="H2077" i="8"/>
  <c r="M2077" i="8" s="1"/>
  <c r="D2077" i="8"/>
  <c r="C2077" i="8"/>
  <c r="Q2076" i="8"/>
  <c r="H2076" i="8"/>
  <c r="D2076" i="8"/>
  <c r="C2076" i="8"/>
  <c r="Q2075" i="8"/>
  <c r="H2075" i="8"/>
  <c r="M2075" i="8" s="1"/>
  <c r="D2075" i="8"/>
  <c r="C2075" i="8"/>
  <c r="Q2074" i="8"/>
  <c r="H2074" i="8"/>
  <c r="N2074" i="8" s="1"/>
  <c r="D2074" i="8"/>
  <c r="C2074" i="8"/>
  <c r="Q2073" i="8"/>
  <c r="H2073" i="8"/>
  <c r="D2073" i="8"/>
  <c r="C2073" i="8"/>
  <c r="Q2072" i="8"/>
  <c r="H2072" i="8"/>
  <c r="D2072" i="8"/>
  <c r="C2072" i="8"/>
  <c r="Q2071" i="8"/>
  <c r="H2071" i="8"/>
  <c r="D2071" i="8"/>
  <c r="C2071" i="8"/>
  <c r="Q2070" i="8"/>
  <c r="H2070" i="8"/>
  <c r="D2070" i="8"/>
  <c r="C2070" i="8"/>
  <c r="Q2069" i="8"/>
  <c r="H2069" i="8"/>
  <c r="N2069" i="8" s="1"/>
  <c r="D2069" i="8"/>
  <c r="C2069" i="8"/>
  <c r="Q2068" i="8"/>
  <c r="H2068" i="8"/>
  <c r="D2068" i="8"/>
  <c r="C2068" i="8"/>
  <c r="Q2067" i="8"/>
  <c r="H2067" i="8"/>
  <c r="N2067" i="8" s="1"/>
  <c r="D2067" i="8"/>
  <c r="C2067" i="8"/>
  <c r="Q2066" i="8"/>
  <c r="H2066" i="8"/>
  <c r="D2066" i="8"/>
  <c r="C2066" i="8"/>
  <c r="Q2065" i="8"/>
  <c r="H2065" i="8"/>
  <c r="M2065" i="8" s="1"/>
  <c r="D2065" i="8"/>
  <c r="C2065" i="8"/>
  <c r="Q2064" i="8"/>
  <c r="H2064" i="8"/>
  <c r="D2064" i="8"/>
  <c r="C2064" i="8"/>
  <c r="Q2063" i="8"/>
  <c r="H2063" i="8"/>
  <c r="D2063" i="8"/>
  <c r="C2063" i="8"/>
  <c r="Q2062" i="8"/>
  <c r="H2062" i="8"/>
  <c r="D2062" i="8"/>
  <c r="C2062" i="8"/>
  <c r="Q2061" i="8"/>
  <c r="H2061" i="8"/>
  <c r="M2061" i="8" s="1"/>
  <c r="D2061" i="8"/>
  <c r="C2061" i="8"/>
  <c r="Q2060" i="8"/>
  <c r="H2060" i="8"/>
  <c r="D2060" i="8"/>
  <c r="C2060" i="8"/>
  <c r="Q2059" i="8"/>
  <c r="H2059" i="8"/>
  <c r="N2059" i="8" s="1"/>
  <c r="D2059" i="8"/>
  <c r="C2059" i="8"/>
  <c r="Q2058" i="8"/>
  <c r="H2058" i="8"/>
  <c r="D2058" i="8"/>
  <c r="C2058" i="8"/>
  <c r="Q2057" i="8"/>
  <c r="H2057" i="8"/>
  <c r="N2057" i="8" s="1"/>
  <c r="D2057" i="8"/>
  <c r="C2057" i="8"/>
  <c r="Q2056" i="8"/>
  <c r="H2056" i="8"/>
  <c r="N2056" i="8" s="1"/>
  <c r="D2056" i="8"/>
  <c r="C2056" i="8"/>
  <c r="Q2055" i="8"/>
  <c r="H2055" i="8"/>
  <c r="N2055" i="8" s="1"/>
  <c r="D2055" i="8"/>
  <c r="C2055" i="8"/>
  <c r="Q2054" i="8"/>
  <c r="H2054" i="8"/>
  <c r="D2054" i="8"/>
  <c r="C2054" i="8"/>
  <c r="Q2053" i="8"/>
  <c r="H2053" i="8"/>
  <c r="M2053" i="8" s="1"/>
  <c r="D2053" i="8"/>
  <c r="C2053" i="8"/>
  <c r="Q2052" i="8"/>
  <c r="H2052" i="8"/>
  <c r="D2052" i="8"/>
  <c r="C2052" i="8"/>
  <c r="Q2051" i="8"/>
  <c r="H2051" i="8"/>
  <c r="D2051" i="8"/>
  <c r="C2051" i="8"/>
  <c r="Q2050" i="8"/>
  <c r="H2050" i="8"/>
  <c r="D2050" i="8"/>
  <c r="C2050" i="8"/>
  <c r="Q2049" i="8"/>
  <c r="H2049" i="8"/>
  <c r="M2049" i="8" s="1"/>
  <c r="D2049" i="8"/>
  <c r="C2049" i="8"/>
  <c r="Q2048" i="8"/>
  <c r="H2048" i="8"/>
  <c r="M2048" i="8" s="1"/>
  <c r="D2048" i="8"/>
  <c r="C2048" i="8"/>
  <c r="Q2047" i="8"/>
  <c r="H2047" i="8"/>
  <c r="D2047" i="8"/>
  <c r="C2047" i="8"/>
  <c r="Q2046" i="8"/>
  <c r="H2046" i="8"/>
  <c r="N2046" i="8" s="1"/>
  <c r="D2046" i="8"/>
  <c r="C2046" i="8"/>
  <c r="Q2045" i="8"/>
  <c r="H2045" i="8"/>
  <c r="N2045" i="8" s="1"/>
  <c r="D2045" i="8"/>
  <c r="C2045" i="8"/>
  <c r="Q2044" i="8"/>
  <c r="H2044" i="8"/>
  <c r="N2044" i="8" s="1"/>
  <c r="D2044" i="8"/>
  <c r="C2044" i="8"/>
  <c r="Q2043" i="8"/>
  <c r="H2043" i="8"/>
  <c r="N2043" i="8" s="1"/>
  <c r="D2043" i="8"/>
  <c r="C2043" i="8"/>
  <c r="Q2042" i="8"/>
  <c r="H2042" i="8"/>
  <c r="D2042" i="8"/>
  <c r="C2042" i="8"/>
  <c r="Q2041" i="8"/>
  <c r="H2041" i="8"/>
  <c r="M2041" i="8" s="1"/>
  <c r="D2041" i="8"/>
  <c r="C2041" i="8"/>
  <c r="Q2040" i="8"/>
  <c r="H2040" i="8"/>
  <c r="D2040" i="8"/>
  <c r="C2040" i="8"/>
  <c r="Q2039" i="8"/>
  <c r="H2039" i="8"/>
  <c r="D2039" i="8"/>
  <c r="C2039" i="8"/>
  <c r="Q2038" i="8"/>
  <c r="H2038" i="8"/>
  <c r="D2038" i="8"/>
  <c r="C2038" i="8"/>
  <c r="Q2037" i="8"/>
  <c r="H2037" i="8"/>
  <c r="D2037" i="8"/>
  <c r="C2037" i="8"/>
  <c r="Q2036" i="8"/>
  <c r="H2036" i="8"/>
  <c r="D2036" i="8"/>
  <c r="C2036" i="8"/>
  <c r="Q2035" i="8"/>
  <c r="H2035" i="8"/>
  <c r="N2035" i="8" s="1"/>
  <c r="D2035" i="8"/>
  <c r="C2035" i="8"/>
  <c r="Q2034" i="8"/>
  <c r="H2034" i="8"/>
  <c r="N2034" i="8" s="1"/>
  <c r="D2034" i="8"/>
  <c r="C2034" i="8"/>
  <c r="Q2033" i="8"/>
  <c r="H2033" i="8"/>
  <c r="N2033" i="8" s="1"/>
  <c r="D2033" i="8"/>
  <c r="C2033" i="8"/>
  <c r="Q2032" i="8"/>
  <c r="H2032" i="8"/>
  <c r="N2032" i="8" s="1"/>
  <c r="D2032" i="8"/>
  <c r="C2032" i="8"/>
  <c r="Q2031" i="8"/>
  <c r="H2031" i="8"/>
  <c r="N2031" i="8" s="1"/>
  <c r="D2031" i="8"/>
  <c r="C2031" i="8"/>
  <c r="Q2030" i="8"/>
  <c r="H2030" i="8"/>
  <c r="D2030" i="8"/>
  <c r="C2030" i="8"/>
  <c r="Q2029" i="8"/>
  <c r="H2029" i="8"/>
  <c r="D2029" i="8"/>
  <c r="C2029" i="8"/>
  <c r="Q2028" i="8"/>
  <c r="H2028" i="8"/>
  <c r="D2028" i="8"/>
  <c r="C2028" i="8"/>
  <c r="Q2027" i="8"/>
  <c r="H2027" i="8"/>
  <c r="M2027" i="8" s="1"/>
  <c r="D2027" i="8"/>
  <c r="C2027" i="8"/>
  <c r="Q2026" i="8"/>
  <c r="H2026" i="8"/>
  <c r="N2026" i="8" s="1"/>
  <c r="D2026" i="8"/>
  <c r="C2026" i="8"/>
  <c r="Q2025" i="8"/>
  <c r="H2025" i="8"/>
  <c r="M2025" i="8" s="1"/>
  <c r="D2025" i="8"/>
  <c r="C2025" i="8"/>
  <c r="Q2024" i="8"/>
  <c r="H2024" i="8"/>
  <c r="N2024" i="8" s="1"/>
  <c r="D2024" i="8"/>
  <c r="C2024" i="8"/>
  <c r="Q2023" i="8"/>
  <c r="H2023" i="8"/>
  <c r="D2023" i="8"/>
  <c r="C2023" i="8"/>
  <c r="Q2022" i="8"/>
  <c r="H2022" i="8"/>
  <c r="N2022" i="8" s="1"/>
  <c r="D2022" i="8"/>
  <c r="C2022" i="8"/>
  <c r="Q2021" i="8"/>
  <c r="H2021" i="8"/>
  <c r="N2021" i="8" s="1"/>
  <c r="D2021" i="8"/>
  <c r="C2021" i="8"/>
  <c r="Q2020" i="8"/>
  <c r="H2020" i="8"/>
  <c r="N2020" i="8" s="1"/>
  <c r="D2020" i="8"/>
  <c r="C2020" i="8"/>
  <c r="Q2019" i="8"/>
  <c r="H2019" i="8"/>
  <c r="N2019" i="8" s="1"/>
  <c r="D2019" i="8"/>
  <c r="C2019" i="8"/>
  <c r="Q2018" i="8"/>
  <c r="H2018" i="8"/>
  <c r="D2018" i="8"/>
  <c r="C2018" i="8"/>
  <c r="Q2017" i="8"/>
  <c r="H2017" i="8"/>
  <c r="M2017" i="8" s="1"/>
  <c r="D2017" i="8"/>
  <c r="C2017" i="8"/>
  <c r="Q2016" i="8"/>
  <c r="H2016" i="8"/>
  <c r="D2016" i="8"/>
  <c r="C2016" i="8"/>
  <c r="Q2015" i="8"/>
  <c r="H2015" i="8"/>
  <c r="M2015" i="8" s="1"/>
  <c r="D2015" i="8"/>
  <c r="C2015" i="8"/>
  <c r="Q2014" i="8"/>
  <c r="H2014" i="8"/>
  <c r="D2014" i="8"/>
  <c r="C2014" i="8"/>
  <c r="Q2013" i="8"/>
  <c r="H2013" i="8"/>
  <c r="M2013" i="8" s="1"/>
  <c r="D2013" i="8"/>
  <c r="C2013" i="8"/>
  <c r="Q2012" i="8"/>
  <c r="H2012" i="8"/>
  <c r="D2012" i="8"/>
  <c r="C2012" i="8"/>
  <c r="Q2011" i="8"/>
  <c r="H2011" i="8"/>
  <c r="D2011" i="8"/>
  <c r="C2011" i="8"/>
  <c r="Q2010" i="8"/>
  <c r="H2010" i="8"/>
  <c r="N2010" i="8" s="1"/>
  <c r="D2010" i="8"/>
  <c r="C2010" i="8"/>
  <c r="Q2009" i="8"/>
  <c r="H2009" i="8"/>
  <c r="N2009" i="8" s="1"/>
  <c r="D2009" i="8"/>
  <c r="C2009" i="8"/>
  <c r="Q2008" i="8"/>
  <c r="H2008" i="8"/>
  <c r="D2008" i="8"/>
  <c r="C2008" i="8"/>
  <c r="Q2007" i="8"/>
  <c r="H2007" i="8"/>
  <c r="N2007" i="8" s="1"/>
  <c r="D2007" i="8"/>
  <c r="C2007" i="8"/>
  <c r="Q2006" i="8"/>
  <c r="H2006" i="8"/>
  <c r="D2006" i="8"/>
  <c r="C2006" i="8"/>
  <c r="Q2005" i="8"/>
  <c r="H2005" i="8"/>
  <c r="M2005" i="8" s="1"/>
  <c r="D2005" i="8"/>
  <c r="C2005" i="8"/>
  <c r="Q2004" i="8"/>
  <c r="H2004" i="8"/>
  <c r="D2004" i="8"/>
  <c r="C2004" i="8"/>
  <c r="Q2003" i="8"/>
  <c r="H2003" i="8"/>
  <c r="D2003" i="8"/>
  <c r="C2003" i="8"/>
  <c r="Q2002" i="8"/>
  <c r="H2002" i="8"/>
  <c r="D2002" i="8"/>
  <c r="C2002" i="8"/>
  <c r="Q2001" i="8"/>
  <c r="H2001" i="8"/>
  <c r="D2001" i="8"/>
  <c r="C2001" i="8"/>
  <c r="Q2000" i="8"/>
  <c r="H2000" i="8"/>
  <c r="M2000" i="8" s="1"/>
  <c r="D2000" i="8"/>
  <c r="C2000" i="8"/>
  <c r="Q1999" i="8"/>
  <c r="H1999" i="8"/>
  <c r="M1999" i="8" s="1"/>
  <c r="D1999" i="8"/>
  <c r="C1999" i="8"/>
  <c r="Q1998" i="8"/>
  <c r="H1998" i="8"/>
  <c r="N1998" i="8" s="1"/>
  <c r="D1998" i="8"/>
  <c r="C1998" i="8"/>
  <c r="Q1997" i="8"/>
  <c r="H1997" i="8"/>
  <c r="N1997" i="8" s="1"/>
  <c r="D1997" i="8"/>
  <c r="C1997" i="8"/>
  <c r="Q1996" i="8"/>
  <c r="H1996" i="8"/>
  <c r="D1996" i="8"/>
  <c r="C1996" i="8"/>
  <c r="Q1995" i="8"/>
  <c r="H1995" i="8"/>
  <c r="N1995" i="8" s="1"/>
  <c r="D1995" i="8"/>
  <c r="C1995" i="8"/>
  <c r="Q1994" i="8"/>
  <c r="H1994" i="8"/>
  <c r="D1994" i="8"/>
  <c r="C1994" i="8"/>
  <c r="Q1993" i="8"/>
  <c r="H1993" i="8"/>
  <c r="D1993" i="8"/>
  <c r="C1993" i="8"/>
  <c r="Q1992" i="8"/>
  <c r="H1992" i="8"/>
  <c r="D1992" i="8"/>
  <c r="C1992" i="8"/>
  <c r="Q1991" i="8"/>
  <c r="H1991" i="8"/>
  <c r="M1991" i="8" s="1"/>
  <c r="D1991" i="8"/>
  <c r="C1991" i="8"/>
  <c r="Q1990" i="8"/>
  <c r="H1990" i="8"/>
  <c r="N1990" i="8" s="1"/>
  <c r="D1990" i="8"/>
  <c r="C1990" i="8"/>
  <c r="Q1989" i="8"/>
  <c r="H1989" i="8"/>
  <c r="M1989" i="8" s="1"/>
  <c r="D1989" i="8"/>
  <c r="C1989" i="8"/>
  <c r="Q1988" i="8"/>
  <c r="H1988" i="8"/>
  <c r="M1988" i="8" s="1"/>
  <c r="D1988" i="8"/>
  <c r="C1988" i="8"/>
  <c r="Q1987" i="8"/>
  <c r="H1987" i="8"/>
  <c r="M1987" i="8" s="1"/>
  <c r="D1987" i="8"/>
  <c r="C1987" i="8"/>
  <c r="Q1986" i="8"/>
  <c r="H1986" i="8"/>
  <c r="D1986" i="8"/>
  <c r="C1986" i="8"/>
  <c r="Q1985" i="8"/>
  <c r="H1985" i="8"/>
  <c r="N1985" i="8" s="1"/>
  <c r="D1985" i="8"/>
  <c r="C1985" i="8"/>
  <c r="Q1984" i="8"/>
  <c r="H1984" i="8"/>
  <c r="N1984" i="8" s="1"/>
  <c r="D1984" i="8"/>
  <c r="C1984" i="8"/>
  <c r="Q1983" i="8"/>
  <c r="H1983" i="8"/>
  <c r="N1983" i="8" s="1"/>
  <c r="D1983" i="8"/>
  <c r="C1983" i="8"/>
  <c r="Q1982" i="8"/>
  <c r="H1982" i="8"/>
  <c r="D1982" i="8"/>
  <c r="C1982" i="8"/>
  <c r="Q1981" i="8"/>
  <c r="H1981" i="8"/>
  <c r="M1981" i="8" s="1"/>
  <c r="D1981" i="8"/>
  <c r="C1981" i="8"/>
  <c r="Q1980" i="8"/>
  <c r="H1980" i="8"/>
  <c r="D1980" i="8"/>
  <c r="C1980" i="8"/>
  <c r="Q1979" i="8"/>
  <c r="H1979" i="8"/>
  <c r="M1979" i="8" s="1"/>
  <c r="D1979" i="8"/>
  <c r="C1979" i="8"/>
  <c r="Q1978" i="8"/>
  <c r="H1978" i="8"/>
  <c r="D1978" i="8"/>
  <c r="C1978" i="8"/>
  <c r="Q1977" i="8"/>
  <c r="H1977" i="8"/>
  <c r="M1977" i="8" s="1"/>
  <c r="D1977" i="8"/>
  <c r="C1977" i="8"/>
  <c r="Q1976" i="8"/>
  <c r="H1976" i="8"/>
  <c r="N1976" i="8" s="1"/>
  <c r="D1976" i="8"/>
  <c r="C1976" i="8"/>
  <c r="Q1975" i="8"/>
  <c r="H1975" i="8"/>
  <c r="N1975" i="8" s="1"/>
  <c r="D1975" i="8"/>
  <c r="C1975" i="8"/>
  <c r="Q1974" i="8"/>
  <c r="H1974" i="8"/>
  <c r="N1974" i="8" s="1"/>
  <c r="D1974" i="8"/>
  <c r="C1974" i="8"/>
  <c r="Q1973" i="8"/>
  <c r="H1973" i="8"/>
  <c r="N1973" i="8" s="1"/>
  <c r="D1973" i="8"/>
  <c r="C1973" i="8"/>
  <c r="Q1972" i="8"/>
  <c r="H1972" i="8"/>
  <c r="N1972" i="8" s="1"/>
  <c r="D1972" i="8"/>
  <c r="C1972" i="8"/>
  <c r="Q1971" i="8"/>
  <c r="H1971" i="8"/>
  <c r="N1971" i="8" s="1"/>
  <c r="D1971" i="8"/>
  <c r="C1971" i="8"/>
  <c r="Q1970" i="8"/>
  <c r="H1970" i="8"/>
  <c r="D1970" i="8"/>
  <c r="C1970" i="8"/>
  <c r="Q1969" i="8"/>
  <c r="H1969" i="8"/>
  <c r="M1969" i="8" s="1"/>
  <c r="D1969" i="8"/>
  <c r="C1969" i="8"/>
  <c r="Q1968" i="8"/>
  <c r="H1968" i="8"/>
  <c r="D1968" i="8"/>
  <c r="C1968" i="8"/>
  <c r="Q1967" i="8"/>
  <c r="H1967" i="8"/>
  <c r="D1967" i="8"/>
  <c r="C1967" i="8"/>
  <c r="Q1966" i="8"/>
  <c r="H1966" i="8"/>
  <c r="D1966" i="8"/>
  <c r="C1966" i="8"/>
  <c r="Q1965" i="8"/>
  <c r="H1965" i="8"/>
  <c r="M1965" i="8" s="1"/>
  <c r="D1965" i="8"/>
  <c r="C1965" i="8"/>
  <c r="Q1964" i="8"/>
  <c r="H1964" i="8"/>
  <c r="D1964" i="8"/>
  <c r="C1964" i="8"/>
  <c r="Q1963" i="8"/>
  <c r="H1963" i="8"/>
  <c r="N1963" i="8" s="1"/>
  <c r="D1963" i="8"/>
  <c r="C1963" i="8"/>
  <c r="Q1962" i="8"/>
  <c r="H1962" i="8"/>
  <c r="N1962" i="8" s="1"/>
  <c r="D1962" i="8"/>
  <c r="C1962" i="8"/>
  <c r="Q1961" i="8"/>
  <c r="H1961" i="8"/>
  <c r="N1961" i="8" s="1"/>
  <c r="D1961" i="8"/>
  <c r="C1961" i="8"/>
  <c r="Q1960" i="8"/>
  <c r="H1960" i="8"/>
  <c r="D1960" i="8"/>
  <c r="C1960" i="8"/>
  <c r="Q1959" i="8"/>
  <c r="H1959" i="8"/>
  <c r="N1959" i="8" s="1"/>
  <c r="D1959" i="8"/>
  <c r="C1959" i="8"/>
  <c r="Q1958" i="8"/>
  <c r="H1958" i="8"/>
  <c r="D1958" i="8"/>
  <c r="C1958" i="8"/>
  <c r="Q1957" i="8"/>
  <c r="H1957" i="8"/>
  <c r="M1957" i="8" s="1"/>
  <c r="D1957" i="8"/>
  <c r="C1957" i="8"/>
  <c r="Q1956" i="8"/>
  <c r="H1956" i="8"/>
  <c r="D1956" i="8"/>
  <c r="C1956" i="8"/>
  <c r="Q1955" i="8"/>
  <c r="H1955" i="8"/>
  <c r="D1955" i="8"/>
  <c r="C1955" i="8"/>
  <c r="Q1954" i="8"/>
  <c r="H1954" i="8"/>
  <c r="D1954" i="8"/>
  <c r="C1954" i="8"/>
  <c r="Q1953" i="8"/>
  <c r="H1953" i="8"/>
  <c r="M1953" i="8" s="1"/>
  <c r="D1953" i="8"/>
  <c r="C1953" i="8"/>
  <c r="Q1952" i="8"/>
  <c r="H1952" i="8"/>
  <c r="M1952" i="8" s="1"/>
  <c r="D1952" i="8"/>
  <c r="C1952" i="8"/>
  <c r="Q1951" i="8"/>
  <c r="H1951" i="8"/>
  <c r="D1951" i="8"/>
  <c r="C1951" i="8"/>
  <c r="Q1950" i="8"/>
  <c r="H1950" i="8"/>
  <c r="N1950" i="8" s="1"/>
  <c r="D1950" i="8"/>
  <c r="C1950" i="8"/>
  <c r="Q1949" i="8"/>
  <c r="H1949" i="8"/>
  <c r="N1949" i="8" s="1"/>
  <c r="D1949" i="8"/>
  <c r="C1949" i="8"/>
  <c r="Q1948" i="8"/>
  <c r="H1948" i="8"/>
  <c r="D1948" i="8"/>
  <c r="C1948" i="8"/>
  <c r="Q1947" i="8"/>
  <c r="H1947" i="8"/>
  <c r="N1947" i="8" s="1"/>
  <c r="D1947" i="8"/>
  <c r="C1947" i="8"/>
  <c r="Q1946" i="8"/>
  <c r="H1946" i="8"/>
  <c r="D1946" i="8"/>
  <c r="C1946" i="8"/>
  <c r="Q1945" i="8"/>
  <c r="H1945" i="8"/>
  <c r="M1945" i="8" s="1"/>
  <c r="D1945" i="8"/>
  <c r="C1945" i="8"/>
  <c r="Q1944" i="8"/>
  <c r="H1944" i="8"/>
  <c r="D1944" i="8"/>
  <c r="C1944" i="8"/>
  <c r="Q1943" i="8"/>
  <c r="H1943" i="8"/>
  <c r="M1943" i="8" s="1"/>
  <c r="D1943" i="8"/>
  <c r="C1943" i="8"/>
  <c r="Q1942" i="8"/>
  <c r="H1942" i="8"/>
  <c r="D1942" i="8"/>
  <c r="C1942" i="8"/>
  <c r="Q1941" i="8"/>
  <c r="H1941" i="8"/>
  <c r="D1941" i="8"/>
  <c r="C1941" i="8"/>
  <c r="Q1940" i="8"/>
  <c r="H1940" i="8"/>
  <c r="N1940" i="8" s="1"/>
  <c r="D1940" i="8"/>
  <c r="C1940" i="8"/>
  <c r="Q1939" i="8"/>
  <c r="H1939" i="8"/>
  <c r="M1939" i="8" s="1"/>
  <c r="D1939" i="8"/>
  <c r="C1939" i="8"/>
  <c r="Q1938" i="8"/>
  <c r="H1938" i="8"/>
  <c r="M1938" i="8" s="1"/>
  <c r="D1938" i="8"/>
  <c r="C1938" i="8"/>
  <c r="Q1937" i="8"/>
  <c r="H1937" i="8"/>
  <c r="N1937" i="8" s="1"/>
  <c r="D1937" i="8"/>
  <c r="C1937" i="8"/>
  <c r="Q1936" i="8"/>
  <c r="H1936" i="8"/>
  <c r="N1936" i="8" s="1"/>
  <c r="D1936" i="8"/>
  <c r="C1936" i="8"/>
  <c r="Q1935" i="8"/>
  <c r="H1935" i="8"/>
  <c r="D1935" i="8"/>
  <c r="C1935" i="8"/>
  <c r="Q1934" i="8"/>
  <c r="H1934" i="8"/>
  <c r="D1934" i="8"/>
  <c r="C1934" i="8"/>
  <c r="Q1933" i="8"/>
  <c r="H1933" i="8"/>
  <c r="N1933" i="8" s="1"/>
  <c r="D1933" i="8"/>
  <c r="C1933" i="8"/>
  <c r="Q1932" i="8"/>
  <c r="H1932" i="8"/>
  <c r="D1932" i="8"/>
  <c r="C1932" i="8"/>
  <c r="Q1931" i="8"/>
  <c r="H1931" i="8"/>
  <c r="M1931" i="8" s="1"/>
  <c r="D1931" i="8"/>
  <c r="C1931" i="8"/>
  <c r="Q1930" i="8"/>
  <c r="H1930" i="8"/>
  <c r="N1930" i="8" s="1"/>
  <c r="D1930" i="8"/>
  <c r="C1930" i="8"/>
  <c r="Q1929" i="8"/>
  <c r="H1929" i="8"/>
  <c r="M1929" i="8" s="1"/>
  <c r="D1929" i="8"/>
  <c r="C1929" i="8"/>
  <c r="Q1928" i="8"/>
  <c r="H1928" i="8"/>
  <c r="N1928" i="8" s="1"/>
  <c r="D1928" i="8"/>
  <c r="C1928" i="8"/>
  <c r="Q1927" i="8"/>
  <c r="H1927" i="8"/>
  <c r="N1927" i="8" s="1"/>
  <c r="D1927" i="8"/>
  <c r="C1927" i="8"/>
  <c r="Q1926" i="8"/>
  <c r="H1926" i="8"/>
  <c r="N1926" i="8" s="1"/>
  <c r="D1926" i="8"/>
  <c r="C1926" i="8"/>
  <c r="Q1925" i="8"/>
  <c r="H1925" i="8"/>
  <c r="D1925" i="8"/>
  <c r="C1925" i="8"/>
  <c r="Q1924" i="8"/>
  <c r="H1924" i="8"/>
  <c r="D1924" i="8"/>
  <c r="C1924" i="8"/>
  <c r="Q1923" i="8"/>
  <c r="H1923" i="8"/>
  <c r="D1923" i="8"/>
  <c r="C1923" i="8"/>
  <c r="Q1922" i="8"/>
  <c r="H1922" i="8"/>
  <c r="D1922" i="8"/>
  <c r="C1922" i="8"/>
  <c r="Q1921" i="8"/>
  <c r="H1921" i="8"/>
  <c r="N1921" i="8" s="1"/>
  <c r="D1921" i="8"/>
  <c r="C1921" i="8"/>
  <c r="Q1920" i="8"/>
  <c r="H1920" i="8"/>
  <c r="D1920" i="8"/>
  <c r="C1920" i="8"/>
  <c r="Q1919" i="8"/>
  <c r="H1919" i="8"/>
  <c r="D1919" i="8"/>
  <c r="C1919" i="8"/>
  <c r="Q1918" i="8"/>
  <c r="H1918" i="8"/>
  <c r="D1918" i="8"/>
  <c r="C1918" i="8"/>
  <c r="Q1917" i="8"/>
  <c r="H1917" i="8"/>
  <c r="M1917" i="8" s="1"/>
  <c r="D1917" i="8"/>
  <c r="C1917" i="8"/>
  <c r="Q1916" i="8"/>
  <c r="H1916" i="8"/>
  <c r="N1916" i="8" s="1"/>
  <c r="D1916" i="8"/>
  <c r="C1916" i="8"/>
  <c r="Q1915" i="8"/>
  <c r="H1915" i="8"/>
  <c r="D1915" i="8"/>
  <c r="C1915" i="8"/>
  <c r="Q1914" i="8"/>
  <c r="H1914" i="8"/>
  <c r="N1914" i="8" s="1"/>
  <c r="D1914" i="8"/>
  <c r="C1914" i="8"/>
  <c r="Q1913" i="8"/>
  <c r="H1913" i="8"/>
  <c r="D1913" i="8"/>
  <c r="C1913" i="8"/>
  <c r="Q1912" i="8"/>
  <c r="H1912" i="8"/>
  <c r="D1912" i="8"/>
  <c r="C1912" i="8"/>
  <c r="Q1911" i="8"/>
  <c r="H1911" i="8"/>
  <c r="D1911" i="8"/>
  <c r="C1911" i="8"/>
  <c r="Q1910" i="8"/>
  <c r="H1910" i="8"/>
  <c r="D1910" i="8"/>
  <c r="C1910" i="8"/>
  <c r="Q1909" i="8"/>
  <c r="H1909" i="8"/>
  <c r="N1909" i="8" s="1"/>
  <c r="D1909" i="8"/>
  <c r="C1909" i="8"/>
  <c r="Q1908" i="8"/>
  <c r="H1908" i="8"/>
  <c r="D1908" i="8"/>
  <c r="C1908" i="8"/>
  <c r="Q1907" i="8"/>
  <c r="H1907" i="8"/>
  <c r="D1907" i="8"/>
  <c r="C1907" i="8"/>
  <c r="Q1906" i="8"/>
  <c r="H1906" i="8"/>
  <c r="M1906" i="8" s="1"/>
  <c r="D1906" i="8"/>
  <c r="C1906" i="8"/>
  <c r="Q1905" i="8"/>
  <c r="H1905" i="8"/>
  <c r="D1905" i="8"/>
  <c r="C1905" i="8"/>
  <c r="Q1904" i="8"/>
  <c r="H1904" i="8"/>
  <c r="M1904" i="8" s="1"/>
  <c r="D1904" i="8"/>
  <c r="C1904" i="8"/>
  <c r="Q1903" i="8"/>
  <c r="H1903" i="8"/>
  <c r="D1903" i="8"/>
  <c r="C1903" i="8"/>
  <c r="Q1902" i="8"/>
  <c r="H1902" i="8"/>
  <c r="N1902" i="8" s="1"/>
  <c r="D1902" i="8"/>
  <c r="C1902" i="8"/>
  <c r="Q1901" i="8"/>
  <c r="H1901" i="8"/>
  <c r="D1901" i="8"/>
  <c r="C1901" i="8"/>
  <c r="Q1900" i="8"/>
  <c r="H1900" i="8"/>
  <c r="D1900" i="8"/>
  <c r="C1900" i="8"/>
  <c r="Q1899" i="8"/>
  <c r="H1899" i="8"/>
  <c r="D1899" i="8"/>
  <c r="C1899" i="8"/>
  <c r="Q1898" i="8"/>
  <c r="H1898" i="8"/>
  <c r="D1898" i="8"/>
  <c r="C1898" i="8"/>
  <c r="Q1897" i="8"/>
  <c r="H1897" i="8"/>
  <c r="N1897" i="8" s="1"/>
  <c r="D1897" i="8"/>
  <c r="C1897" i="8"/>
  <c r="Q1896" i="8"/>
  <c r="H1896" i="8"/>
  <c r="M1896" i="8" s="1"/>
  <c r="D1896" i="8"/>
  <c r="C1896" i="8"/>
  <c r="Q1895" i="8"/>
  <c r="H1895" i="8"/>
  <c r="D1895" i="8"/>
  <c r="C1895" i="8"/>
  <c r="Q1894" i="8"/>
  <c r="H1894" i="8"/>
  <c r="M1894" i="8" s="1"/>
  <c r="D1894" i="8"/>
  <c r="C1894" i="8"/>
  <c r="Q1893" i="8"/>
  <c r="H1893" i="8"/>
  <c r="M1893" i="8" s="1"/>
  <c r="D1893" i="8"/>
  <c r="C1893" i="8"/>
  <c r="Q1892" i="8"/>
  <c r="H1892" i="8"/>
  <c r="N1892" i="8" s="1"/>
  <c r="D1892" i="8"/>
  <c r="C1892" i="8"/>
  <c r="Q1891" i="8"/>
  <c r="H1891" i="8"/>
  <c r="D1891" i="8"/>
  <c r="C1891" i="8"/>
  <c r="Q1890" i="8"/>
  <c r="H1890" i="8"/>
  <c r="N1890" i="8" s="1"/>
  <c r="D1890" i="8"/>
  <c r="C1890" i="8"/>
  <c r="Q1889" i="8"/>
  <c r="H1889" i="8"/>
  <c r="D1889" i="8"/>
  <c r="C1889" i="8"/>
  <c r="Q1888" i="8"/>
  <c r="H1888" i="8"/>
  <c r="N1888" i="8" s="1"/>
  <c r="D1888" i="8"/>
  <c r="C1888" i="8"/>
  <c r="Q1887" i="8"/>
  <c r="H1887" i="8"/>
  <c r="D1887" i="8"/>
  <c r="C1887" i="8"/>
  <c r="Q1886" i="8"/>
  <c r="H1886" i="8"/>
  <c r="D1886" i="8"/>
  <c r="C1886" i="8"/>
  <c r="Q1885" i="8"/>
  <c r="H1885" i="8"/>
  <c r="N1885" i="8" s="1"/>
  <c r="D1885" i="8"/>
  <c r="C1885" i="8"/>
  <c r="Q1884" i="8"/>
  <c r="H1884" i="8"/>
  <c r="M1884" i="8" s="1"/>
  <c r="D1884" i="8"/>
  <c r="C1884" i="8"/>
  <c r="Q1883" i="8"/>
  <c r="H1883" i="8"/>
  <c r="D1883" i="8"/>
  <c r="C1883" i="8"/>
  <c r="Q1882" i="8"/>
  <c r="H1882" i="8"/>
  <c r="N1882" i="8" s="1"/>
  <c r="D1882" i="8"/>
  <c r="C1882" i="8"/>
  <c r="Q1881" i="8"/>
  <c r="H1881" i="8"/>
  <c r="M1881" i="8" s="1"/>
  <c r="D1881" i="8"/>
  <c r="C1881" i="8"/>
  <c r="Q1880" i="8"/>
  <c r="H1880" i="8"/>
  <c r="D1880" i="8"/>
  <c r="C1880" i="8"/>
  <c r="Q1879" i="8"/>
  <c r="H1879" i="8"/>
  <c r="N1879" i="8" s="1"/>
  <c r="D1879" i="8"/>
  <c r="C1879" i="8"/>
  <c r="Q1878" i="8"/>
  <c r="H1878" i="8"/>
  <c r="D1878" i="8"/>
  <c r="C1878" i="8"/>
  <c r="Q1877" i="8"/>
  <c r="H1877" i="8"/>
  <c r="D1877" i="8"/>
  <c r="C1877" i="8"/>
  <c r="Q1876" i="8"/>
  <c r="H1876" i="8"/>
  <c r="D1876" i="8"/>
  <c r="C1876" i="8"/>
  <c r="Q1875" i="8"/>
  <c r="H1875" i="8"/>
  <c r="D1875" i="8"/>
  <c r="C1875" i="8"/>
  <c r="Q1874" i="8"/>
  <c r="H1874" i="8"/>
  <c r="D1874" i="8"/>
  <c r="C1874" i="8"/>
  <c r="Q1873" i="8"/>
  <c r="H1873" i="8"/>
  <c r="N1873" i="8" s="1"/>
  <c r="D1873" i="8"/>
  <c r="C1873" i="8"/>
  <c r="Q1872" i="8"/>
  <c r="H1872" i="8"/>
  <c r="D1872" i="8"/>
  <c r="C1872" i="8"/>
  <c r="Q1871" i="8"/>
  <c r="H1871" i="8"/>
  <c r="D1871" i="8"/>
  <c r="C1871" i="8"/>
  <c r="Q1870" i="8"/>
  <c r="H1870" i="8"/>
  <c r="D1870" i="8"/>
  <c r="C1870" i="8"/>
  <c r="Q1869" i="8"/>
  <c r="H1869" i="8"/>
  <c r="M1869" i="8" s="1"/>
  <c r="D1869" i="8"/>
  <c r="C1869" i="8"/>
  <c r="Q1868" i="8"/>
  <c r="H1868" i="8"/>
  <c r="N1868" i="8" s="1"/>
  <c r="D1868" i="8"/>
  <c r="C1868" i="8"/>
  <c r="Q1867" i="8"/>
  <c r="H1867" i="8"/>
  <c r="D1867" i="8"/>
  <c r="C1867" i="8"/>
  <c r="Q1866" i="8"/>
  <c r="H1866" i="8"/>
  <c r="M1866" i="8" s="1"/>
  <c r="D1866" i="8"/>
  <c r="C1866" i="8"/>
  <c r="Q1865" i="8"/>
  <c r="H1865" i="8"/>
  <c r="D1865" i="8"/>
  <c r="C1865" i="8"/>
  <c r="Q1864" i="8"/>
  <c r="H1864" i="8"/>
  <c r="N1864" i="8" s="1"/>
  <c r="D1864" i="8"/>
  <c r="C1864" i="8"/>
  <c r="Q1863" i="8"/>
  <c r="H1863" i="8"/>
  <c r="D1863" i="8"/>
  <c r="C1863" i="8"/>
  <c r="Q1862" i="8"/>
  <c r="H1862" i="8"/>
  <c r="D1862" i="8"/>
  <c r="C1862" i="8"/>
  <c r="Q1861" i="8"/>
  <c r="H1861" i="8"/>
  <c r="N1861" i="8" s="1"/>
  <c r="D1861" i="8"/>
  <c r="C1861" i="8"/>
  <c r="Q1860" i="8"/>
  <c r="H1860" i="8"/>
  <c r="D1860" i="8"/>
  <c r="C1860" i="8"/>
  <c r="Q1859" i="8"/>
  <c r="H1859" i="8"/>
  <c r="M1859" i="8" s="1"/>
  <c r="D1859" i="8"/>
  <c r="C1859" i="8"/>
  <c r="Q1858" i="8"/>
  <c r="H1858" i="8"/>
  <c r="D1858" i="8"/>
  <c r="C1858" i="8"/>
  <c r="Q1857" i="8"/>
  <c r="H1857" i="8"/>
  <c r="M1857" i="8" s="1"/>
  <c r="D1857" i="8"/>
  <c r="C1857" i="8"/>
  <c r="Q1856" i="8"/>
  <c r="H1856" i="8"/>
  <c r="M1856" i="8" s="1"/>
  <c r="D1856" i="8"/>
  <c r="C1856" i="8"/>
  <c r="Q1855" i="8"/>
  <c r="H1855" i="8"/>
  <c r="N1855" i="8" s="1"/>
  <c r="D1855" i="8"/>
  <c r="C1855" i="8"/>
  <c r="Q1854" i="8"/>
  <c r="H1854" i="8"/>
  <c r="M1854" i="8" s="1"/>
  <c r="D1854" i="8"/>
  <c r="C1854" i="8"/>
  <c r="Q1853" i="8"/>
  <c r="H1853" i="8"/>
  <c r="D1853" i="8"/>
  <c r="C1853" i="8"/>
  <c r="Q1852" i="8"/>
  <c r="H1852" i="8"/>
  <c r="N1852" i="8" s="1"/>
  <c r="D1852" i="8"/>
  <c r="C1852" i="8"/>
  <c r="Q1851" i="8"/>
  <c r="H1851" i="8"/>
  <c r="D1851" i="8"/>
  <c r="C1851" i="8"/>
  <c r="Q1850" i="8"/>
  <c r="H1850" i="8"/>
  <c r="D1850" i="8"/>
  <c r="C1850" i="8"/>
  <c r="Q1849" i="8"/>
  <c r="H1849" i="8"/>
  <c r="N1849" i="8" s="1"/>
  <c r="D1849" i="8"/>
  <c r="C1849" i="8"/>
  <c r="Q1848" i="8"/>
  <c r="H1848" i="8"/>
  <c r="M1848" i="8" s="1"/>
  <c r="D1848" i="8"/>
  <c r="C1848" i="8"/>
  <c r="Q1847" i="8"/>
  <c r="H1847" i="8"/>
  <c r="D1847" i="8"/>
  <c r="C1847" i="8"/>
  <c r="Q1846" i="8"/>
  <c r="H1846" i="8"/>
  <c r="N1846" i="8" s="1"/>
  <c r="D1846" i="8"/>
  <c r="C1846" i="8"/>
  <c r="Q1845" i="8"/>
  <c r="H1845" i="8"/>
  <c r="M1845" i="8" s="1"/>
  <c r="D1845" i="8"/>
  <c r="C1845" i="8"/>
  <c r="Q1844" i="8"/>
  <c r="H1844" i="8"/>
  <c r="M1844" i="8" s="1"/>
  <c r="D1844" i="8"/>
  <c r="C1844" i="8"/>
  <c r="Q1843" i="8"/>
  <c r="H1843" i="8"/>
  <c r="M1843" i="8" s="1"/>
  <c r="D1843" i="8"/>
  <c r="C1843" i="8"/>
  <c r="Q1842" i="8"/>
  <c r="H1842" i="8"/>
  <c r="D1842" i="8"/>
  <c r="C1842" i="8"/>
  <c r="Q1841" i="8"/>
  <c r="H1841" i="8"/>
  <c r="D1841" i="8"/>
  <c r="C1841" i="8"/>
  <c r="Q1840" i="8"/>
  <c r="H1840" i="8"/>
  <c r="N1840" i="8" s="1"/>
  <c r="D1840" i="8"/>
  <c r="C1840" i="8"/>
  <c r="Q1839" i="8"/>
  <c r="H1839" i="8"/>
  <c r="D1839" i="8"/>
  <c r="C1839" i="8"/>
  <c r="Q1838" i="8"/>
  <c r="H1838" i="8"/>
  <c r="D1838" i="8"/>
  <c r="C1838" i="8"/>
  <c r="Q1837" i="8"/>
  <c r="H1837" i="8"/>
  <c r="N1837" i="8" s="1"/>
  <c r="D1837" i="8"/>
  <c r="C1837" i="8"/>
  <c r="Q1836" i="8"/>
  <c r="H1836" i="8"/>
  <c r="M1836" i="8" s="1"/>
  <c r="D1836" i="8"/>
  <c r="C1836" i="8"/>
  <c r="Q1835" i="8"/>
  <c r="H1835" i="8"/>
  <c r="M1835" i="8" s="1"/>
  <c r="D1835" i="8"/>
  <c r="C1835" i="8"/>
  <c r="Q1834" i="8"/>
  <c r="H1834" i="8"/>
  <c r="N1834" i="8" s="1"/>
  <c r="D1834" i="8"/>
  <c r="C1834" i="8"/>
  <c r="Q1833" i="8"/>
  <c r="H1833" i="8"/>
  <c r="D1833" i="8"/>
  <c r="C1833" i="8"/>
  <c r="Q1832" i="8"/>
  <c r="H1832" i="8"/>
  <c r="M1832" i="8" s="1"/>
  <c r="D1832" i="8"/>
  <c r="C1832" i="8"/>
  <c r="Q1831" i="8"/>
  <c r="H1831" i="8"/>
  <c r="N1831" i="8" s="1"/>
  <c r="D1831" i="8"/>
  <c r="C1831" i="8"/>
  <c r="Q1830" i="8"/>
  <c r="H1830" i="8"/>
  <c r="D1830" i="8"/>
  <c r="C1830" i="8"/>
  <c r="Q1829" i="8"/>
  <c r="H1829" i="8"/>
  <c r="D1829" i="8"/>
  <c r="C1829" i="8"/>
  <c r="Q1828" i="8"/>
  <c r="H1828" i="8"/>
  <c r="N1828" i="8" s="1"/>
  <c r="D1828" i="8"/>
  <c r="C1828" i="8"/>
  <c r="Q1827" i="8"/>
  <c r="H1827" i="8"/>
  <c r="D1827" i="8"/>
  <c r="C1827" i="8"/>
  <c r="Q1826" i="8"/>
  <c r="H1826" i="8"/>
  <c r="D1826" i="8"/>
  <c r="C1826" i="8"/>
  <c r="Q1825" i="8"/>
  <c r="H1825" i="8"/>
  <c r="N1825" i="8" s="1"/>
  <c r="D1825" i="8"/>
  <c r="C1825" i="8"/>
  <c r="Q1824" i="8"/>
  <c r="H1824" i="8"/>
  <c r="D1824" i="8"/>
  <c r="C1824" i="8"/>
  <c r="Q1823" i="8"/>
  <c r="H1823" i="8"/>
  <c r="M1823" i="8" s="1"/>
  <c r="D1823" i="8"/>
  <c r="C1823" i="8"/>
  <c r="Q1822" i="8"/>
  <c r="H1822" i="8"/>
  <c r="N1822" i="8" s="1"/>
  <c r="D1822" i="8"/>
  <c r="C1822" i="8"/>
  <c r="Q1821" i="8"/>
  <c r="H1821" i="8"/>
  <c r="M1821" i="8" s="1"/>
  <c r="D1821" i="8"/>
  <c r="C1821" i="8"/>
  <c r="Q1820" i="8"/>
  <c r="H1820" i="8"/>
  <c r="M1820" i="8" s="1"/>
  <c r="D1820" i="8"/>
  <c r="C1820" i="8"/>
  <c r="Q1819" i="8"/>
  <c r="H1819" i="8"/>
  <c r="M1819" i="8" s="1"/>
  <c r="D1819" i="8"/>
  <c r="C1819" i="8"/>
  <c r="Q1818" i="8"/>
  <c r="N1818" i="8"/>
  <c r="H1818" i="8"/>
  <c r="M1818" i="8" s="1"/>
  <c r="D1818" i="8"/>
  <c r="C1818" i="8"/>
  <c r="Q1817" i="8"/>
  <c r="H1817" i="8"/>
  <c r="N1817" i="8" s="1"/>
  <c r="D1817" i="8"/>
  <c r="C1817" i="8"/>
  <c r="Q1816" i="8"/>
  <c r="H1816" i="8"/>
  <c r="N1816" i="8" s="1"/>
  <c r="D1816" i="8"/>
  <c r="C1816" i="8"/>
  <c r="Q1815" i="8"/>
  <c r="H1815" i="8"/>
  <c r="N1815" i="8" s="1"/>
  <c r="D1815" i="8"/>
  <c r="C1815" i="8"/>
  <c r="Q1814" i="8"/>
  <c r="H1814" i="8"/>
  <c r="M1814" i="8" s="1"/>
  <c r="D1814" i="8"/>
  <c r="C1814" i="8"/>
  <c r="Q1813" i="8"/>
  <c r="H1813" i="8"/>
  <c r="D1813" i="8"/>
  <c r="C1813" i="8"/>
  <c r="Q1812" i="8"/>
  <c r="H1812" i="8"/>
  <c r="D1812" i="8"/>
  <c r="C1812" i="8"/>
  <c r="Q1811" i="8"/>
  <c r="H1811" i="8"/>
  <c r="N1811" i="8" s="1"/>
  <c r="D1811" i="8"/>
  <c r="C1811" i="8"/>
  <c r="Q1810" i="8"/>
  <c r="H1810" i="8"/>
  <c r="D1810" i="8"/>
  <c r="C1810" i="8"/>
  <c r="Q1809" i="8"/>
  <c r="H1809" i="8"/>
  <c r="N1809" i="8" s="1"/>
  <c r="D1809" i="8"/>
  <c r="C1809" i="8"/>
  <c r="Q1808" i="8"/>
  <c r="H1808" i="8"/>
  <c r="D1808" i="8"/>
  <c r="C1808" i="8"/>
  <c r="Q1807" i="8"/>
  <c r="H1807" i="8"/>
  <c r="D1807" i="8"/>
  <c r="C1807" i="8"/>
  <c r="Q1806" i="8"/>
  <c r="H1806" i="8"/>
  <c r="D1806" i="8"/>
  <c r="C1806" i="8"/>
  <c r="Q1805" i="8"/>
  <c r="H1805" i="8"/>
  <c r="M1805" i="8" s="1"/>
  <c r="D1805" i="8"/>
  <c r="C1805" i="8"/>
  <c r="Q1804" i="8"/>
  <c r="H1804" i="8"/>
  <c r="N1804" i="8" s="1"/>
  <c r="D1804" i="8"/>
  <c r="C1804" i="8"/>
  <c r="Q1803" i="8"/>
  <c r="H1803" i="8"/>
  <c r="D1803" i="8"/>
  <c r="C1803" i="8"/>
  <c r="Q1802" i="8"/>
  <c r="H1802" i="8"/>
  <c r="N1802" i="8" s="1"/>
  <c r="D1802" i="8"/>
  <c r="C1802" i="8"/>
  <c r="Q1801" i="8"/>
  <c r="H1801" i="8"/>
  <c r="N1801" i="8" s="1"/>
  <c r="D1801" i="8"/>
  <c r="C1801" i="8"/>
  <c r="Q1800" i="8"/>
  <c r="H1800" i="8"/>
  <c r="D1800" i="8"/>
  <c r="C1800" i="8"/>
  <c r="Q1799" i="8"/>
  <c r="H1799" i="8"/>
  <c r="N1799" i="8" s="1"/>
  <c r="D1799" i="8"/>
  <c r="C1799" i="8"/>
  <c r="Q1798" i="8"/>
  <c r="H1798" i="8"/>
  <c r="D1798" i="8"/>
  <c r="C1798" i="8"/>
  <c r="Q1797" i="8"/>
  <c r="H1797" i="8"/>
  <c r="D1797" i="8"/>
  <c r="C1797" i="8"/>
  <c r="Q1796" i="8"/>
  <c r="H1796" i="8"/>
  <c r="D1796" i="8"/>
  <c r="C1796" i="8"/>
  <c r="Q1795" i="8"/>
  <c r="H1795" i="8"/>
  <c r="M1795" i="8" s="1"/>
  <c r="D1795" i="8"/>
  <c r="C1795" i="8"/>
  <c r="Q1794" i="8"/>
  <c r="H1794" i="8"/>
  <c r="M1794" i="8" s="1"/>
  <c r="D1794" i="8"/>
  <c r="C1794" i="8"/>
  <c r="Q1793" i="8"/>
  <c r="H1793" i="8"/>
  <c r="N1793" i="8" s="1"/>
  <c r="D1793" i="8"/>
  <c r="C1793" i="8"/>
  <c r="Q1792" i="8"/>
  <c r="H1792" i="8"/>
  <c r="M1792" i="8" s="1"/>
  <c r="D1792" i="8"/>
  <c r="C1792" i="8"/>
  <c r="Q1791" i="8"/>
  <c r="H1791" i="8"/>
  <c r="D1791" i="8"/>
  <c r="C1791" i="8"/>
  <c r="Q1790" i="8"/>
  <c r="H1790" i="8"/>
  <c r="N1790" i="8" s="1"/>
  <c r="D1790" i="8"/>
  <c r="C1790" i="8"/>
  <c r="Q1789" i="8"/>
  <c r="H1789" i="8"/>
  <c r="D1789" i="8"/>
  <c r="C1789" i="8"/>
  <c r="Q1788" i="8"/>
  <c r="H1788" i="8"/>
  <c r="D1788" i="8"/>
  <c r="C1788" i="8"/>
  <c r="Q1787" i="8"/>
  <c r="H1787" i="8"/>
  <c r="D1787" i="8"/>
  <c r="C1787" i="8"/>
  <c r="Q1786" i="8"/>
  <c r="H1786" i="8"/>
  <c r="M1786" i="8" s="1"/>
  <c r="D1786" i="8"/>
  <c r="C1786" i="8"/>
  <c r="Q1785" i="8"/>
  <c r="H1785" i="8"/>
  <c r="N1785" i="8" s="1"/>
  <c r="D1785" i="8"/>
  <c r="C1785" i="8"/>
  <c r="Q1784" i="8"/>
  <c r="H1784" i="8"/>
  <c r="D1784" i="8"/>
  <c r="C1784" i="8"/>
  <c r="Q1783" i="8"/>
  <c r="H1783" i="8"/>
  <c r="D1783" i="8"/>
  <c r="C1783" i="8"/>
  <c r="Q1782" i="8"/>
  <c r="H1782" i="8"/>
  <c r="M1782" i="8" s="1"/>
  <c r="D1782" i="8"/>
  <c r="C1782" i="8"/>
  <c r="Q1781" i="8"/>
  <c r="H1781" i="8"/>
  <c r="D1781" i="8"/>
  <c r="C1781" i="8"/>
  <c r="Q1780" i="8"/>
  <c r="H1780" i="8"/>
  <c r="D1780" i="8"/>
  <c r="C1780" i="8"/>
  <c r="Q1779" i="8"/>
  <c r="H1779" i="8"/>
  <c r="D1779" i="8"/>
  <c r="C1779" i="8"/>
  <c r="Q1778" i="8"/>
  <c r="H1778" i="8"/>
  <c r="N1778" i="8" s="1"/>
  <c r="D1778" i="8"/>
  <c r="C1778" i="8"/>
  <c r="Q1777" i="8"/>
  <c r="H1777" i="8"/>
  <c r="M1777" i="8" s="1"/>
  <c r="D1777" i="8"/>
  <c r="C1777" i="8"/>
  <c r="Q1776" i="8"/>
  <c r="H1776" i="8"/>
  <c r="D1776" i="8"/>
  <c r="C1776" i="8"/>
  <c r="Q1775" i="8"/>
  <c r="H1775" i="8"/>
  <c r="N1775" i="8" s="1"/>
  <c r="D1775" i="8"/>
  <c r="C1775" i="8"/>
  <c r="Q1774" i="8"/>
  <c r="H1774" i="8"/>
  <c r="M1774" i="8" s="1"/>
  <c r="D1774" i="8"/>
  <c r="C1774" i="8"/>
  <c r="Q1773" i="8"/>
  <c r="H1773" i="8"/>
  <c r="N1773" i="8" s="1"/>
  <c r="D1773" i="8"/>
  <c r="C1773" i="8"/>
  <c r="Q1772" i="8"/>
  <c r="H1772" i="8"/>
  <c r="N1772" i="8" s="1"/>
  <c r="D1772" i="8"/>
  <c r="C1772" i="8"/>
  <c r="Q1771" i="8"/>
  <c r="H1771" i="8"/>
  <c r="D1771" i="8"/>
  <c r="C1771" i="8"/>
  <c r="Q1770" i="8"/>
  <c r="H1770" i="8"/>
  <c r="D1770" i="8"/>
  <c r="C1770" i="8"/>
  <c r="Q1769" i="8"/>
  <c r="H1769" i="8"/>
  <c r="D1769" i="8"/>
  <c r="C1769" i="8"/>
  <c r="Q1768" i="8"/>
  <c r="H1768" i="8"/>
  <c r="N1768" i="8" s="1"/>
  <c r="D1768" i="8"/>
  <c r="C1768" i="8"/>
  <c r="Q1767" i="8"/>
  <c r="H1767" i="8"/>
  <c r="D1767" i="8"/>
  <c r="C1767" i="8"/>
  <c r="Q1766" i="8"/>
  <c r="H1766" i="8"/>
  <c r="M1766" i="8" s="1"/>
  <c r="D1766" i="8"/>
  <c r="C1766" i="8"/>
  <c r="Q1765" i="8"/>
  <c r="H1765" i="8"/>
  <c r="D1765" i="8"/>
  <c r="C1765" i="8"/>
  <c r="Q1764" i="8"/>
  <c r="H1764" i="8"/>
  <c r="D1764" i="8"/>
  <c r="C1764" i="8"/>
  <c r="Q1763" i="8"/>
  <c r="H1763" i="8"/>
  <c r="D1763" i="8"/>
  <c r="C1763" i="8"/>
  <c r="Q1762" i="8"/>
  <c r="H1762" i="8"/>
  <c r="M1762" i="8" s="1"/>
  <c r="D1762" i="8"/>
  <c r="C1762" i="8"/>
  <c r="Q1761" i="8"/>
  <c r="H1761" i="8"/>
  <c r="D1761" i="8"/>
  <c r="C1761" i="8"/>
  <c r="Q1760" i="8"/>
  <c r="H1760" i="8"/>
  <c r="N1760" i="8" s="1"/>
  <c r="D1760" i="8"/>
  <c r="C1760" i="8"/>
  <c r="Q1759" i="8"/>
  <c r="H1759" i="8"/>
  <c r="M1759" i="8" s="1"/>
  <c r="D1759" i="8"/>
  <c r="C1759" i="8"/>
  <c r="Q1758" i="8"/>
  <c r="H1758" i="8"/>
  <c r="M1758" i="8" s="1"/>
  <c r="D1758" i="8"/>
  <c r="C1758" i="8"/>
  <c r="Q1757" i="8"/>
  <c r="H1757" i="8"/>
  <c r="M1757" i="8" s="1"/>
  <c r="D1757" i="8"/>
  <c r="C1757" i="8"/>
  <c r="Q1756" i="8"/>
  <c r="H1756" i="8"/>
  <c r="M1756" i="8" s="1"/>
  <c r="D1756" i="8"/>
  <c r="C1756" i="8"/>
  <c r="Q1755" i="8"/>
  <c r="H1755" i="8"/>
  <c r="D1755" i="8"/>
  <c r="C1755" i="8"/>
  <c r="Q1754" i="8"/>
  <c r="H1754" i="8"/>
  <c r="M1754" i="8" s="1"/>
  <c r="D1754" i="8"/>
  <c r="C1754" i="8"/>
  <c r="Q1753" i="8"/>
  <c r="H1753" i="8"/>
  <c r="D1753" i="8"/>
  <c r="C1753" i="8"/>
  <c r="Q1752" i="8"/>
  <c r="H1752" i="8"/>
  <c r="D1752" i="8"/>
  <c r="C1752" i="8"/>
  <c r="Q1751" i="8"/>
  <c r="H1751" i="8"/>
  <c r="N1751" i="8" s="1"/>
  <c r="D1751" i="8"/>
  <c r="C1751" i="8"/>
  <c r="Q1750" i="8"/>
  <c r="H1750" i="8"/>
  <c r="M1750" i="8" s="1"/>
  <c r="D1750" i="8"/>
  <c r="C1750" i="8"/>
  <c r="Q1749" i="8"/>
  <c r="H1749" i="8"/>
  <c r="D1749" i="8"/>
  <c r="C1749" i="8"/>
  <c r="Q1748" i="8"/>
  <c r="H1748" i="8"/>
  <c r="N1748" i="8" s="1"/>
  <c r="D1748" i="8"/>
  <c r="C1748" i="8"/>
  <c r="Q1747" i="8"/>
  <c r="H1747" i="8"/>
  <c r="D1747" i="8"/>
  <c r="C1747" i="8"/>
  <c r="Q1746" i="8"/>
  <c r="H1746" i="8"/>
  <c r="M1746" i="8" s="1"/>
  <c r="D1746" i="8"/>
  <c r="C1746" i="8"/>
  <c r="Q1745" i="8"/>
  <c r="H1745" i="8"/>
  <c r="N1745" i="8" s="1"/>
  <c r="D1745" i="8"/>
  <c r="C1745" i="8"/>
  <c r="Q1744" i="8"/>
  <c r="H1744" i="8"/>
  <c r="D1744" i="8"/>
  <c r="C1744" i="8"/>
  <c r="Q1743" i="8"/>
  <c r="H1743" i="8"/>
  <c r="D1743" i="8"/>
  <c r="C1743" i="8"/>
  <c r="Q1742" i="8"/>
  <c r="H1742" i="8"/>
  <c r="D1742" i="8"/>
  <c r="C1742" i="8"/>
  <c r="Q1741" i="8"/>
  <c r="H1741" i="8"/>
  <c r="M1741" i="8" s="1"/>
  <c r="D1741" i="8"/>
  <c r="C1741" i="8"/>
  <c r="Q1740" i="8"/>
  <c r="H1740" i="8"/>
  <c r="D1740" i="8"/>
  <c r="C1740" i="8"/>
  <c r="Q1739" i="8"/>
  <c r="H1739" i="8"/>
  <c r="N1739" i="8" s="1"/>
  <c r="D1739" i="8"/>
  <c r="C1739" i="8"/>
  <c r="Q1738" i="8"/>
  <c r="H1738" i="8"/>
  <c r="D1738" i="8"/>
  <c r="C1738" i="8"/>
  <c r="Q1737" i="8"/>
  <c r="H1737" i="8"/>
  <c r="N1737" i="8" s="1"/>
  <c r="D1737" i="8"/>
  <c r="C1737" i="8"/>
  <c r="Q1736" i="8"/>
  <c r="H1736" i="8"/>
  <c r="D1736" i="8"/>
  <c r="C1736" i="8"/>
  <c r="Q1735" i="8"/>
  <c r="H1735" i="8"/>
  <c r="M1735" i="8" s="1"/>
  <c r="D1735" i="8"/>
  <c r="C1735" i="8"/>
  <c r="Q1734" i="8"/>
  <c r="H1734" i="8"/>
  <c r="D1734" i="8"/>
  <c r="C1734" i="8"/>
  <c r="Q1733" i="8"/>
  <c r="H1733" i="8"/>
  <c r="M1733" i="8" s="1"/>
  <c r="D1733" i="8"/>
  <c r="C1733" i="8"/>
  <c r="Q1732" i="8"/>
  <c r="H1732" i="8"/>
  <c r="D1732" i="8"/>
  <c r="C1732" i="8"/>
  <c r="Q1731" i="8"/>
  <c r="H1731" i="8"/>
  <c r="D1731" i="8"/>
  <c r="C1731" i="8"/>
  <c r="Q1730" i="8"/>
  <c r="H1730" i="8"/>
  <c r="N1730" i="8" s="1"/>
  <c r="D1730" i="8"/>
  <c r="C1730" i="8"/>
  <c r="Q1729" i="8"/>
  <c r="H1729" i="8"/>
  <c r="D1729" i="8"/>
  <c r="C1729" i="8"/>
  <c r="Q1728" i="8"/>
  <c r="H1728" i="8"/>
  <c r="D1728" i="8"/>
  <c r="C1728" i="8"/>
  <c r="Q1727" i="8"/>
  <c r="H1727" i="8"/>
  <c r="D1727" i="8"/>
  <c r="C1727" i="8"/>
  <c r="Q1726" i="8"/>
  <c r="H1726" i="8"/>
  <c r="M1726" i="8" s="1"/>
  <c r="D1726" i="8"/>
  <c r="C1726" i="8"/>
  <c r="Q1725" i="8"/>
  <c r="H1725" i="8"/>
  <c r="D1725" i="8"/>
  <c r="C1725" i="8"/>
  <c r="Q1724" i="8"/>
  <c r="H1724" i="8"/>
  <c r="N1724" i="8" s="1"/>
  <c r="D1724" i="8"/>
  <c r="C1724" i="8"/>
  <c r="Q1723" i="8"/>
  <c r="H1723" i="8"/>
  <c r="M1723" i="8" s="1"/>
  <c r="D1723" i="8"/>
  <c r="C1723" i="8"/>
  <c r="Q1722" i="8"/>
  <c r="H1722" i="8"/>
  <c r="D1722" i="8"/>
  <c r="C1722" i="8"/>
  <c r="Q1721" i="8"/>
  <c r="H1721" i="8"/>
  <c r="N1721" i="8" s="1"/>
  <c r="D1721" i="8"/>
  <c r="C1721" i="8"/>
  <c r="Q1720" i="8"/>
  <c r="H1720" i="8"/>
  <c r="D1720" i="8"/>
  <c r="C1720" i="8"/>
  <c r="Q1719" i="8"/>
  <c r="H1719" i="8"/>
  <c r="D1719" i="8"/>
  <c r="C1719" i="8"/>
  <c r="Q1718" i="8"/>
  <c r="H1718" i="8"/>
  <c r="M1718" i="8" s="1"/>
  <c r="D1718" i="8"/>
  <c r="C1718" i="8"/>
  <c r="Q1717" i="8"/>
  <c r="H1717" i="8"/>
  <c r="M1717" i="8" s="1"/>
  <c r="D1717" i="8"/>
  <c r="C1717" i="8"/>
  <c r="Q1716" i="8"/>
  <c r="H1716" i="8"/>
  <c r="D1716" i="8"/>
  <c r="C1716" i="8"/>
  <c r="Q1715" i="8"/>
  <c r="H1715" i="8"/>
  <c r="D1715" i="8"/>
  <c r="C1715" i="8"/>
  <c r="Q1714" i="8"/>
  <c r="H1714" i="8"/>
  <c r="M1714" i="8" s="1"/>
  <c r="D1714" i="8"/>
  <c r="C1714" i="8"/>
  <c r="Q1713" i="8"/>
  <c r="H1713" i="8"/>
  <c r="M1713" i="8" s="1"/>
  <c r="D1713" i="8"/>
  <c r="C1713" i="8"/>
  <c r="Q1712" i="8"/>
  <c r="H1712" i="8"/>
  <c r="D1712" i="8"/>
  <c r="C1712" i="8"/>
  <c r="Q1711" i="8"/>
  <c r="H1711" i="8"/>
  <c r="M1711" i="8" s="1"/>
  <c r="D1711" i="8"/>
  <c r="C1711" i="8"/>
  <c r="Q1710" i="8"/>
  <c r="H1710" i="8"/>
  <c r="D1710" i="8"/>
  <c r="C1710" i="8"/>
  <c r="Q1709" i="8"/>
  <c r="H1709" i="8"/>
  <c r="N1709" i="8" s="1"/>
  <c r="D1709" i="8"/>
  <c r="C1709" i="8"/>
  <c r="Q1708" i="8"/>
  <c r="H1708" i="8"/>
  <c r="D1708" i="8"/>
  <c r="C1708" i="8"/>
  <c r="Q1707" i="8"/>
  <c r="H1707" i="8"/>
  <c r="D1707" i="8"/>
  <c r="C1707" i="8"/>
  <c r="Q1706" i="8"/>
  <c r="H1706" i="8"/>
  <c r="M1706" i="8" s="1"/>
  <c r="D1706" i="8"/>
  <c r="C1706" i="8"/>
  <c r="Q1705" i="8"/>
  <c r="H1705" i="8"/>
  <c r="N1705" i="8" s="1"/>
  <c r="D1705" i="8"/>
  <c r="C1705" i="8"/>
  <c r="Q1704" i="8"/>
  <c r="H1704" i="8"/>
  <c r="D1704" i="8"/>
  <c r="C1704" i="8"/>
  <c r="Q1703" i="8"/>
  <c r="H1703" i="8"/>
  <c r="N1703" i="8" s="1"/>
  <c r="D1703" i="8"/>
  <c r="C1703" i="8"/>
  <c r="Q1702" i="8"/>
  <c r="H1702" i="8"/>
  <c r="M1702" i="8" s="1"/>
  <c r="D1702" i="8"/>
  <c r="C1702" i="8"/>
  <c r="Q1701" i="8"/>
  <c r="H1701" i="8"/>
  <c r="D1701" i="8"/>
  <c r="C1701" i="8"/>
  <c r="Q1700" i="8"/>
  <c r="H1700" i="8"/>
  <c r="N1700" i="8" s="1"/>
  <c r="D1700" i="8"/>
  <c r="C1700" i="8"/>
  <c r="Q1699" i="8"/>
  <c r="H1699" i="8"/>
  <c r="N1699" i="8" s="1"/>
  <c r="D1699" i="8"/>
  <c r="C1699" i="8"/>
  <c r="Q1698" i="8"/>
  <c r="H1698" i="8"/>
  <c r="M1698" i="8" s="1"/>
  <c r="D1698" i="8"/>
  <c r="C1698" i="8"/>
  <c r="Q1697" i="8"/>
  <c r="H1697" i="8"/>
  <c r="N1697" i="8" s="1"/>
  <c r="D1697" i="8"/>
  <c r="C1697" i="8"/>
  <c r="Q1696" i="8"/>
  <c r="H1696" i="8"/>
  <c r="D1696" i="8"/>
  <c r="C1696" i="8"/>
  <c r="Q1695" i="8"/>
  <c r="H1695" i="8"/>
  <c r="D1695" i="8"/>
  <c r="C1695" i="8"/>
  <c r="Q1694" i="8"/>
  <c r="H1694" i="8"/>
  <c r="D1694" i="8"/>
  <c r="C1694" i="8"/>
  <c r="Q1693" i="8"/>
  <c r="H1693" i="8"/>
  <c r="D1693" i="8"/>
  <c r="C1693" i="8"/>
  <c r="Q1692" i="8"/>
  <c r="H1692" i="8"/>
  <c r="D1692" i="8"/>
  <c r="C1692" i="8"/>
  <c r="Q1691" i="8"/>
  <c r="H1691" i="8"/>
  <c r="D1691" i="8"/>
  <c r="C1691" i="8"/>
  <c r="Q1690" i="8"/>
  <c r="H1690" i="8"/>
  <c r="M1690" i="8" s="1"/>
  <c r="D1690" i="8"/>
  <c r="C1690" i="8"/>
  <c r="Q1689" i="8"/>
  <c r="H1689" i="8"/>
  <c r="D1689" i="8"/>
  <c r="C1689" i="8"/>
  <c r="Q1688" i="8"/>
  <c r="H1688" i="8"/>
  <c r="N1688" i="8" s="1"/>
  <c r="D1688" i="8"/>
  <c r="C1688" i="8"/>
  <c r="Q1687" i="8"/>
  <c r="H1687" i="8"/>
  <c r="N1687" i="8" s="1"/>
  <c r="D1687" i="8"/>
  <c r="C1687" i="8"/>
  <c r="Q1686" i="8"/>
  <c r="H1686" i="8"/>
  <c r="M1686" i="8" s="1"/>
  <c r="D1686" i="8"/>
  <c r="C1686" i="8"/>
  <c r="Q1685" i="8"/>
  <c r="H1685" i="8"/>
  <c r="N1685" i="8" s="1"/>
  <c r="D1685" i="8"/>
  <c r="C1685" i="8"/>
  <c r="Q1684" i="8"/>
  <c r="H1684" i="8"/>
  <c r="D1684" i="8"/>
  <c r="C1684" i="8"/>
  <c r="Q1683" i="8"/>
  <c r="H1683" i="8"/>
  <c r="D1683" i="8"/>
  <c r="C1683" i="8"/>
  <c r="Q1682" i="8"/>
  <c r="H1682" i="8"/>
  <c r="M1682" i="8" s="1"/>
  <c r="D1682" i="8"/>
  <c r="C1682" i="8"/>
  <c r="Q1681" i="8"/>
  <c r="H1681" i="8"/>
  <c r="N1681" i="8" s="1"/>
  <c r="D1681" i="8"/>
  <c r="C1681" i="8"/>
  <c r="Q1680" i="8"/>
  <c r="H1680" i="8"/>
  <c r="D1680" i="8"/>
  <c r="C1680" i="8"/>
  <c r="Q1679" i="8"/>
  <c r="H1679" i="8"/>
  <c r="N1679" i="8" s="1"/>
  <c r="D1679" i="8"/>
  <c r="C1679" i="8"/>
  <c r="Q1678" i="8"/>
  <c r="H1678" i="8"/>
  <c r="M1678" i="8" s="1"/>
  <c r="D1678" i="8"/>
  <c r="C1678" i="8"/>
  <c r="Q1677" i="8"/>
  <c r="H1677" i="8"/>
  <c r="M1677" i="8" s="1"/>
  <c r="D1677" i="8"/>
  <c r="C1677" i="8"/>
  <c r="Q1676" i="8"/>
  <c r="H1676" i="8"/>
  <c r="N1676" i="8" s="1"/>
  <c r="D1676" i="8"/>
  <c r="C1676" i="8"/>
  <c r="Q1675" i="8"/>
  <c r="H1675" i="8"/>
  <c r="D1675" i="8"/>
  <c r="C1675" i="8"/>
  <c r="Q1674" i="8"/>
  <c r="H1674" i="8"/>
  <c r="D1674" i="8"/>
  <c r="C1674" i="8"/>
  <c r="Q1673" i="8"/>
  <c r="H1673" i="8"/>
  <c r="N1673" i="8" s="1"/>
  <c r="D1673" i="8"/>
  <c r="C1673" i="8"/>
  <c r="Q1672" i="8"/>
  <c r="H1672" i="8"/>
  <c r="N1672" i="8" s="1"/>
  <c r="D1672" i="8"/>
  <c r="C1672" i="8"/>
  <c r="Q1671" i="8"/>
  <c r="H1671" i="8"/>
  <c r="D1671" i="8"/>
  <c r="C1671" i="8"/>
  <c r="Q1670" i="8"/>
  <c r="H1670" i="8"/>
  <c r="D1670" i="8"/>
  <c r="C1670" i="8"/>
  <c r="Q1669" i="8"/>
  <c r="H1669" i="8"/>
  <c r="D1669" i="8"/>
  <c r="C1669" i="8"/>
  <c r="Q1668" i="8"/>
  <c r="H1668" i="8"/>
  <c r="D1668" i="8"/>
  <c r="C1668" i="8"/>
  <c r="Q1667" i="8"/>
  <c r="H1667" i="8"/>
  <c r="D1667" i="8"/>
  <c r="C1667" i="8"/>
  <c r="Q1666" i="8"/>
  <c r="H1666" i="8"/>
  <c r="D1666" i="8"/>
  <c r="C1666" i="8"/>
  <c r="Q1665" i="8"/>
  <c r="H1665" i="8"/>
  <c r="N1665" i="8" s="1"/>
  <c r="D1665" i="8"/>
  <c r="C1665" i="8"/>
  <c r="Q1664" i="8"/>
  <c r="H1664" i="8"/>
  <c r="N1664" i="8" s="1"/>
  <c r="D1664" i="8"/>
  <c r="C1664" i="8"/>
  <c r="Q1663" i="8"/>
  <c r="H1663" i="8"/>
  <c r="D1663" i="8"/>
  <c r="C1663" i="8"/>
  <c r="Q1662" i="8"/>
  <c r="H1662" i="8"/>
  <c r="D1662" i="8"/>
  <c r="C1662" i="8"/>
  <c r="Q1661" i="8"/>
  <c r="H1661" i="8"/>
  <c r="M1661" i="8" s="1"/>
  <c r="D1661" i="8"/>
  <c r="C1661" i="8"/>
  <c r="Q1660" i="8"/>
  <c r="H1660" i="8"/>
  <c r="M1660" i="8" s="1"/>
  <c r="D1660" i="8"/>
  <c r="C1660" i="8"/>
  <c r="Q1659" i="8"/>
  <c r="H1659" i="8"/>
  <c r="N1659" i="8" s="1"/>
  <c r="D1659" i="8"/>
  <c r="C1659" i="8"/>
  <c r="Q1658" i="8"/>
  <c r="H1658" i="8"/>
  <c r="D1658" i="8"/>
  <c r="C1658" i="8"/>
  <c r="Q1657" i="8"/>
  <c r="H1657" i="8"/>
  <c r="N1657" i="8" s="1"/>
  <c r="D1657" i="8"/>
  <c r="C1657" i="8"/>
  <c r="Q1656" i="8"/>
  <c r="H1656" i="8"/>
  <c r="M1656" i="8" s="1"/>
  <c r="D1656" i="8"/>
  <c r="C1656" i="8"/>
  <c r="Q1655" i="8"/>
  <c r="H1655" i="8"/>
  <c r="D1655" i="8"/>
  <c r="C1655" i="8"/>
  <c r="Q1654" i="8"/>
  <c r="H1654" i="8"/>
  <c r="M1654" i="8" s="1"/>
  <c r="D1654" i="8"/>
  <c r="C1654" i="8"/>
  <c r="Q1653" i="8"/>
  <c r="H1653" i="8"/>
  <c r="M1653" i="8" s="1"/>
  <c r="D1653" i="8"/>
  <c r="C1653" i="8"/>
  <c r="Q1652" i="8"/>
  <c r="H1652" i="8"/>
  <c r="N1652" i="8" s="1"/>
  <c r="D1652" i="8"/>
  <c r="C1652" i="8"/>
  <c r="Q1651" i="8"/>
  <c r="H1651" i="8"/>
  <c r="N1651" i="8" s="1"/>
  <c r="D1651" i="8"/>
  <c r="C1651" i="8"/>
  <c r="Q1650" i="8"/>
  <c r="H1650" i="8"/>
  <c r="M1650" i="8" s="1"/>
  <c r="D1650" i="8"/>
  <c r="C1650" i="8"/>
  <c r="Q1649" i="8"/>
  <c r="H1649" i="8"/>
  <c r="M1649" i="8" s="1"/>
  <c r="D1649" i="8"/>
  <c r="C1649" i="8"/>
  <c r="Q1648" i="8"/>
  <c r="H1648" i="8"/>
  <c r="N1648" i="8" s="1"/>
  <c r="D1648" i="8"/>
  <c r="C1648" i="8"/>
  <c r="Q1647" i="8"/>
  <c r="H1647" i="8"/>
  <c r="D1647" i="8"/>
  <c r="C1647" i="8"/>
  <c r="Q1646" i="8"/>
  <c r="H1646" i="8"/>
  <c r="N1646" i="8" s="1"/>
  <c r="D1646" i="8"/>
  <c r="C1646" i="8"/>
  <c r="Q1645" i="8"/>
  <c r="H1645" i="8"/>
  <c r="D1645" i="8"/>
  <c r="C1645" i="8"/>
  <c r="Q1644" i="8"/>
  <c r="H1644" i="8"/>
  <c r="M1644" i="8" s="1"/>
  <c r="D1644" i="8"/>
  <c r="C1644" i="8"/>
  <c r="Q1643" i="8"/>
  <c r="H1643" i="8"/>
  <c r="D1643" i="8"/>
  <c r="C1643" i="8"/>
  <c r="Q1642" i="8"/>
  <c r="H1642" i="8"/>
  <c r="D1642" i="8"/>
  <c r="C1642" i="8"/>
  <c r="Q1641" i="8"/>
  <c r="H1641" i="8"/>
  <c r="M1641" i="8" s="1"/>
  <c r="D1641" i="8"/>
  <c r="C1641" i="8"/>
  <c r="Q1640" i="8"/>
  <c r="H1640" i="8"/>
  <c r="N1640" i="8" s="1"/>
  <c r="D1640" i="8"/>
  <c r="C1640" i="8"/>
  <c r="Q1639" i="8"/>
  <c r="H1639" i="8"/>
  <c r="N1639" i="8" s="1"/>
  <c r="D1639" i="8"/>
  <c r="C1639" i="8"/>
  <c r="Q1638" i="8"/>
  <c r="H1638" i="8"/>
  <c r="M1638" i="8" s="1"/>
  <c r="D1638" i="8"/>
  <c r="C1638" i="8"/>
  <c r="Q1637" i="8"/>
  <c r="H1637" i="8"/>
  <c r="N1637" i="8" s="1"/>
  <c r="D1637" i="8"/>
  <c r="C1637" i="8"/>
  <c r="Q1636" i="8"/>
  <c r="H1636" i="8"/>
  <c r="M1636" i="8" s="1"/>
  <c r="D1636" i="8"/>
  <c r="C1636" i="8"/>
  <c r="Q1635" i="8"/>
  <c r="H1635" i="8"/>
  <c r="N1635" i="8" s="1"/>
  <c r="D1635" i="8"/>
  <c r="C1635" i="8"/>
  <c r="Q1634" i="8"/>
  <c r="H1634" i="8"/>
  <c r="M1634" i="8" s="1"/>
  <c r="D1634" i="8"/>
  <c r="C1634" i="8"/>
  <c r="Q1633" i="8"/>
  <c r="H1633" i="8"/>
  <c r="D1633" i="8"/>
  <c r="C1633" i="8"/>
  <c r="Q1632" i="8"/>
  <c r="H1632" i="8"/>
  <c r="N1632" i="8" s="1"/>
  <c r="D1632" i="8"/>
  <c r="C1632" i="8"/>
  <c r="Q1631" i="8"/>
  <c r="H1631" i="8"/>
  <c r="D1631" i="8"/>
  <c r="C1631" i="8"/>
  <c r="Q1630" i="8"/>
  <c r="H1630" i="8"/>
  <c r="M1630" i="8" s="1"/>
  <c r="D1630" i="8"/>
  <c r="C1630" i="8"/>
  <c r="Q1629" i="8"/>
  <c r="H1629" i="8"/>
  <c r="D1629" i="8"/>
  <c r="C1629" i="8"/>
  <c r="Q1628" i="8"/>
  <c r="H1628" i="8"/>
  <c r="N1628" i="8" s="1"/>
  <c r="D1628" i="8"/>
  <c r="C1628" i="8"/>
  <c r="Q1627" i="8"/>
  <c r="H1627" i="8"/>
  <c r="N1627" i="8" s="1"/>
  <c r="D1627" i="8"/>
  <c r="C1627" i="8"/>
  <c r="Q1626" i="8"/>
  <c r="H1626" i="8"/>
  <c r="M1626" i="8" s="1"/>
  <c r="D1626" i="8"/>
  <c r="C1626" i="8"/>
  <c r="Q1625" i="8"/>
  <c r="H1625" i="8"/>
  <c r="M1625" i="8" s="1"/>
  <c r="D1625" i="8"/>
  <c r="C1625" i="8"/>
  <c r="Q1624" i="8"/>
  <c r="H1624" i="8"/>
  <c r="N1624" i="8" s="1"/>
  <c r="D1624" i="8"/>
  <c r="C1624" i="8"/>
  <c r="Q1623" i="8"/>
  <c r="H1623" i="8"/>
  <c r="D1623" i="8"/>
  <c r="C1623" i="8"/>
  <c r="Q1622" i="8"/>
  <c r="H1622" i="8"/>
  <c r="N1622" i="8" s="1"/>
  <c r="D1622" i="8"/>
  <c r="C1622" i="8"/>
  <c r="Q1621" i="8"/>
  <c r="H1621" i="8"/>
  <c r="D1621" i="8"/>
  <c r="C1621" i="8"/>
  <c r="Q1620" i="8"/>
  <c r="H1620" i="8"/>
  <c r="M1620" i="8" s="1"/>
  <c r="D1620" i="8"/>
  <c r="C1620" i="8"/>
  <c r="Q1619" i="8"/>
  <c r="H1619" i="8"/>
  <c r="N1619" i="8" s="1"/>
  <c r="D1619" i="8"/>
  <c r="C1619" i="8"/>
  <c r="Q1618" i="8"/>
  <c r="H1618" i="8"/>
  <c r="D1618" i="8"/>
  <c r="C1618" i="8"/>
  <c r="Q1617" i="8"/>
  <c r="H1617" i="8"/>
  <c r="D1617" i="8"/>
  <c r="C1617" i="8"/>
  <c r="Q1616" i="8"/>
  <c r="H1616" i="8"/>
  <c r="N1616" i="8" s="1"/>
  <c r="D1616" i="8"/>
  <c r="C1616" i="8"/>
  <c r="Q1615" i="8"/>
  <c r="H1615" i="8"/>
  <c r="N1615" i="8" s="1"/>
  <c r="D1615" i="8"/>
  <c r="C1615" i="8"/>
  <c r="Q1614" i="8"/>
  <c r="H1614" i="8"/>
  <c r="D1614" i="8"/>
  <c r="C1614" i="8"/>
  <c r="Q1613" i="8"/>
  <c r="H1613" i="8"/>
  <c r="N1613" i="8" s="1"/>
  <c r="D1613" i="8"/>
  <c r="C1613" i="8"/>
  <c r="Q1612" i="8"/>
  <c r="H1612" i="8"/>
  <c r="D1612" i="8"/>
  <c r="C1612" i="8"/>
  <c r="Q1611" i="8"/>
  <c r="H1611" i="8"/>
  <c r="N1611" i="8" s="1"/>
  <c r="D1611" i="8"/>
  <c r="C1611" i="8"/>
  <c r="Q1610" i="8"/>
  <c r="H1610" i="8"/>
  <c r="M1610" i="8" s="1"/>
  <c r="D1610" i="8"/>
  <c r="C1610" i="8"/>
  <c r="Q1609" i="8"/>
  <c r="H1609" i="8"/>
  <c r="N1609" i="8" s="1"/>
  <c r="D1609" i="8"/>
  <c r="C1609" i="8"/>
  <c r="Q1608" i="8"/>
  <c r="H1608" i="8"/>
  <c r="N1608" i="8" s="1"/>
  <c r="D1608" i="8"/>
  <c r="C1608" i="8"/>
  <c r="Q1607" i="8"/>
  <c r="H1607" i="8"/>
  <c r="D1607" i="8"/>
  <c r="C1607" i="8"/>
  <c r="Q1606" i="8"/>
  <c r="H1606" i="8"/>
  <c r="D1606" i="8"/>
  <c r="C1606" i="8"/>
  <c r="Q1605" i="8"/>
  <c r="H1605" i="8"/>
  <c r="M1605" i="8" s="1"/>
  <c r="D1605" i="8"/>
  <c r="C1605" i="8"/>
  <c r="Q1604" i="8"/>
  <c r="H1604" i="8"/>
  <c r="N1604" i="8" s="1"/>
  <c r="D1604" i="8"/>
  <c r="C1604" i="8"/>
  <c r="Q1603" i="8"/>
  <c r="H1603" i="8"/>
  <c r="N1603" i="8" s="1"/>
  <c r="D1603" i="8"/>
  <c r="C1603" i="8"/>
  <c r="Q1602" i="8"/>
  <c r="H1602" i="8"/>
  <c r="M1602" i="8" s="1"/>
  <c r="D1602" i="8"/>
  <c r="C1602" i="8"/>
  <c r="Q1601" i="8"/>
  <c r="H1601" i="8"/>
  <c r="N1601" i="8" s="1"/>
  <c r="D1601" i="8"/>
  <c r="C1601" i="8"/>
  <c r="Q1600" i="8"/>
  <c r="H1600" i="8"/>
  <c r="D1600" i="8"/>
  <c r="C1600" i="8"/>
  <c r="Q1599" i="8"/>
  <c r="H1599" i="8"/>
  <c r="D1599" i="8"/>
  <c r="C1599" i="8"/>
  <c r="Q1598" i="8"/>
  <c r="H1598" i="8"/>
  <c r="N1598" i="8" s="1"/>
  <c r="D1598" i="8"/>
  <c r="C1598" i="8"/>
  <c r="Q1597" i="8"/>
  <c r="H1597" i="8"/>
  <c r="N1597" i="8" s="1"/>
  <c r="D1597" i="8"/>
  <c r="C1597" i="8"/>
  <c r="Q1596" i="8"/>
  <c r="H1596" i="8"/>
  <c r="D1596" i="8"/>
  <c r="C1596" i="8"/>
  <c r="Q1595" i="8"/>
  <c r="H1595" i="8"/>
  <c r="N1595" i="8" s="1"/>
  <c r="D1595" i="8"/>
  <c r="C1595" i="8"/>
  <c r="Q1594" i="8"/>
  <c r="H1594" i="8"/>
  <c r="D1594" i="8"/>
  <c r="C1594" i="8"/>
  <c r="Q1593" i="8"/>
  <c r="H1593" i="8"/>
  <c r="M1593" i="8" s="1"/>
  <c r="D1593" i="8"/>
  <c r="C1593" i="8"/>
  <c r="Q1592" i="8"/>
  <c r="H1592" i="8"/>
  <c r="N1592" i="8" s="1"/>
  <c r="D1592" i="8"/>
  <c r="C1592" i="8"/>
  <c r="Q1591" i="8"/>
  <c r="H1591" i="8"/>
  <c r="N1591" i="8" s="1"/>
  <c r="D1591" i="8"/>
  <c r="C1591" i="8"/>
  <c r="Q1590" i="8"/>
  <c r="H1590" i="8"/>
  <c r="M1590" i="8" s="1"/>
  <c r="D1590" i="8"/>
  <c r="C1590" i="8"/>
  <c r="Q1589" i="8"/>
  <c r="H1589" i="8"/>
  <c r="N1589" i="8" s="1"/>
  <c r="D1589" i="8"/>
  <c r="C1589" i="8"/>
  <c r="Q1588" i="8"/>
  <c r="H1588" i="8"/>
  <c r="M1588" i="8" s="1"/>
  <c r="D1588" i="8"/>
  <c r="C1588" i="8"/>
  <c r="Q1587" i="8"/>
  <c r="H1587" i="8"/>
  <c r="N1587" i="8" s="1"/>
  <c r="D1587" i="8"/>
  <c r="C1587" i="8"/>
  <c r="Q1586" i="8"/>
  <c r="H1586" i="8"/>
  <c r="M1586" i="8" s="1"/>
  <c r="D1586" i="8"/>
  <c r="C1586" i="8"/>
  <c r="Q1585" i="8"/>
  <c r="H1585" i="8"/>
  <c r="D1585" i="8"/>
  <c r="C1585" i="8"/>
  <c r="Q1584" i="8"/>
  <c r="H1584" i="8"/>
  <c r="N1584" i="8" s="1"/>
  <c r="D1584" i="8"/>
  <c r="C1584" i="8"/>
  <c r="Q1583" i="8"/>
  <c r="H1583" i="8"/>
  <c r="D1583" i="8"/>
  <c r="C1583" i="8"/>
  <c r="Q1582" i="8"/>
  <c r="H1582" i="8"/>
  <c r="D1582" i="8"/>
  <c r="C1582" i="8"/>
  <c r="Q1581" i="8"/>
  <c r="H1581" i="8"/>
  <c r="D1581" i="8"/>
  <c r="C1581" i="8"/>
  <c r="Q1580" i="8"/>
  <c r="H1580" i="8"/>
  <c r="N1580" i="8" s="1"/>
  <c r="D1580" i="8"/>
  <c r="C1580" i="8"/>
  <c r="Q1579" i="8"/>
  <c r="H1579" i="8"/>
  <c r="D1579" i="8"/>
  <c r="C1579" i="8"/>
  <c r="Q1578" i="8"/>
  <c r="H1578" i="8"/>
  <c r="D1578" i="8"/>
  <c r="C1578" i="8"/>
  <c r="Q1577" i="8"/>
  <c r="H1577" i="8"/>
  <c r="M1577" i="8" s="1"/>
  <c r="D1577" i="8"/>
  <c r="C1577" i="8"/>
  <c r="Q1576" i="8"/>
  <c r="H1576" i="8"/>
  <c r="D1576" i="8"/>
  <c r="C1576" i="8"/>
  <c r="Q1575" i="8"/>
  <c r="H1575" i="8"/>
  <c r="N1575" i="8" s="1"/>
  <c r="D1575" i="8"/>
  <c r="C1575" i="8"/>
  <c r="Q1574" i="8"/>
  <c r="H1574" i="8"/>
  <c r="N1574" i="8" s="1"/>
  <c r="D1574" i="8"/>
  <c r="C1574" i="8"/>
  <c r="Q1573" i="8"/>
  <c r="H1573" i="8"/>
  <c r="N1573" i="8" s="1"/>
  <c r="D1573" i="8"/>
  <c r="C1573" i="8"/>
  <c r="Q1572" i="8"/>
  <c r="H1572" i="8"/>
  <c r="D1572" i="8"/>
  <c r="C1572" i="8"/>
  <c r="Q1571" i="8"/>
  <c r="H1571" i="8"/>
  <c r="N1571" i="8" s="1"/>
  <c r="D1571" i="8"/>
  <c r="C1571" i="8"/>
  <c r="Q1570" i="8"/>
  <c r="H1570" i="8"/>
  <c r="D1570" i="8"/>
  <c r="C1570" i="8"/>
  <c r="Q1569" i="8"/>
  <c r="H1569" i="8"/>
  <c r="N1569" i="8" s="1"/>
  <c r="D1569" i="8"/>
  <c r="C1569" i="8"/>
  <c r="Q1568" i="8"/>
  <c r="H1568" i="8"/>
  <c r="M1568" i="8" s="1"/>
  <c r="D1568" i="8"/>
  <c r="C1568" i="8"/>
  <c r="Q1567" i="8"/>
  <c r="H1567" i="8"/>
  <c r="M1567" i="8" s="1"/>
  <c r="D1567" i="8"/>
  <c r="C1567" i="8"/>
  <c r="Q1566" i="8"/>
  <c r="H1566" i="8"/>
  <c r="N1566" i="8" s="1"/>
  <c r="D1566" i="8"/>
  <c r="C1566" i="8"/>
  <c r="Q1565" i="8"/>
  <c r="H1565" i="8"/>
  <c r="D1565" i="8"/>
  <c r="C1565" i="8"/>
  <c r="Q1564" i="8"/>
  <c r="H1564" i="8"/>
  <c r="N1564" i="8" s="1"/>
  <c r="D1564" i="8"/>
  <c r="C1564" i="8"/>
  <c r="Q1563" i="8"/>
  <c r="H1563" i="8"/>
  <c r="N1563" i="8" s="1"/>
  <c r="D1563" i="8"/>
  <c r="C1563" i="8"/>
  <c r="Q1562" i="8"/>
  <c r="H1562" i="8"/>
  <c r="D1562" i="8"/>
  <c r="C1562" i="8"/>
  <c r="Q1561" i="8"/>
  <c r="H1561" i="8"/>
  <c r="M1561" i="8" s="1"/>
  <c r="D1561" i="8"/>
  <c r="C1561" i="8"/>
  <c r="Q1560" i="8"/>
  <c r="H1560" i="8"/>
  <c r="N1560" i="8" s="1"/>
  <c r="D1560" i="8"/>
  <c r="C1560" i="8"/>
  <c r="Q1559" i="8"/>
  <c r="H1559" i="8"/>
  <c r="D1559" i="8"/>
  <c r="C1559" i="8"/>
  <c r="Q1558" i="8"/>
  <c r="H1558" i="8"/>
  <c r="D1558" i="8"/>
  <c r="C1558" i="8"/>
  <c r="Q1557" i="8"/>
  <c r="H1557" i="8"/>
  <c r="N1557" i="8" s="1"/>
  <c r="D1557" i="8"/>
  <c r="C1557" i="8"/>
  <c r="Q1556" i="8"/>
  <c r="H1556" i="8"/>
  <c r="D1556" i="8"/>
  <c r="C1556" i="8"/>
  <c r="Q1555" i="8"/>
  <c r="H1555" i="8"/>
  <c r="N1555" i="8" s="1"/>
  <c r="D1555" i="8"/>
  <c r="C1555" i="8"/>
  <c r="Q1554" i="8"/>
  <c r="H1554" i="8"/>
  <c r="N1554" i="8" s="1"/>
  <c r="D1554" i="8"/>
  <c r="C1554" i="8"/>
  <c r="Q1553" i="8"/>
  <c r="H1553" i="8"/>
  <c r="N1553" i="8" s="1"/>
  <c r="D1553" i="8"/>
  <c r="C1553" i="8"/>
  <c r="Q1552" i="8"/>
  <c r="H1552" i="8"/>
  <c r="D1552" i="8"/>
  <c r="C1552" i="8"/>
  <c r="Q1551" i="8"/>
  <c r="H1551" i="8"/>
  <c r="D1551" i="8"/>
  <c r="C1551" i="8"/>
  <c r="Q1550" i="8"/>
  <c r="H1550" i="8"/>
  <c r="N1550" i="8" s="1"/>
  <c r="D1550" i="8"/>
  <c r="C1550" i="8"/>
  <c r="Q1549" i="8"/>
  <c r="H1549" i="8"/>
  <c r="N1549" i="8" s="1"/>
  <c r="D1549" i="8"/>
  <c r="C1549" i="8"/>
  <c r="Q1548" i="8"/>
  <c r="H1548" i="8"/>
  <c r="D1548" i="8"/>
  <c r="C1548" i="8"/>
  <c r="Q1547" i="8"/>
  <c r="H1547" i="8"/>
  <c r="D1547" i="8"/>
  <c r="C1547" i="8"/>
  <c r="Q1546" i="8"/>
  <c r="H1546" i="8"/>
  <c r="M1546" i="8" s="1"/>
  <c r="D1546" i="8"/>
  <c r="C1546" i="8"/>
  <c r="Q1545" i="8"/>
  <c r="H1545" i="8"/>
  <c r="N1545" i="8" s="1"/>
  <c r="D1545" i="8"/>
  <c r="C1545" i="8"/>
  <c r="Q1544" i="8"/>
  <c r="H1544" i="8"/>
  <c r="N1544" i="8" s="1"/>
  <c r="D1544" i="8"/>
  <c r="C1544" i="8"/>
  <c r="Q1543" i="8"/>
  <c r="H1543" i="8"/>
  <c r="N1543" i="8" s="1"/>
  <c r="D1543" i="8"/>
  <c r="C1543" i="8"/>
  <c r="Q1542" i="8"/>
  <c r="H1542" i="8"/>
  <c r="N1542" i="8" s="1"/>
  <c r="D1542" i="8"/>
  <c r="C1542" i="8"/>
  <c r="Q1541" i="8"/>
  <c r="H1541" i="8"/>
  <c r="D1541" i="8"/>
  <c r="C1541" i="8"/>
  <c r="Q1540" i="8"/>
  <c r="H1540" i="8"/>
  <c r="N1540" i="8" s="1"/>
  <c r="D1540" i="8"/>
  <c r="C1540" i="8"/>
  <c r="Q1539" i="8"/>
  <c r="H1539" i="8"/>
  <c r="M1539" i="8" s="1"/>
  <c r="D1539" i="8"/>
  <c r="C1539" i="8"/>
  <c r="Q1538" i="8"/>
  <c r="H1538" i="8"/>
  <c r="M1538" i="8" s="1"/>
  <c r="D1538" i="8"/>
  <c r="C1538" i="8"/>
  <c r="Q1537" i="8"/>
  <c r="H1537" i="8"/>
  <c r="D1537" i="8"/>
  <c r="C1537" i="8"/>
  <c r="Q1536" i="8"/>
  <c r="H1536" i="8"/>
  <c r="N1536" i="8" s="1"/>
  <c r="D1536" i="8"/>
  <c r="C1536" i="8"/>
  <c r="Q1535" i="8"/>
  <c r="H1535" i="8"/>
  <c r="D1535" i="8"/>
  <c r="C1535" i="8"/>
  <c r="Q1534" i="8"/>
  <c r="H1534" i="8"/>
  <c r="N1534" i="8" s="1"/>
  <c r="D1534" i="8"/>
  <c r="C1534" i="8"/>
  <c r="Q1533" i="8"/>
  <c r="H1533" i="8"/>
  <c r="D1533" i="8"/>
  <c r="C1533" i="8"/>
  <c r="Q1532" i="8"/>
  <c r="H1532" i="8"/>
  <c r="N1532" i="8" s="1"/>
  <c r="D1532" i="8"/>
  <c r="C1532" i="8"/>
  <c r="Q1531" i="8"/>
  <c r="H1531" i="8"/>
  <c r="N1531" i="8" s="1"/>
  <c r="D1531" i="8"/>
  <c r="C1531" i="8"/>
  <c r="Q1530" i="8"/>
  <c r="H1530" i="8"/>
  <c r="D1530" i="8"/>
  <c r="C1530" i="8"/>
  <c r="Q1529" i="8"/>
  <c r="H1529" i="8"/>
  <c r="D1529" i="8"/>
  <c r="C1529" i="8"/>
  <c r="Q1528" i="8"/>
  <c r="H1528" i="8"/>
  <c r="D1528" i="8"/>
  <c r="C1528" i="8"/>
  <c r="Q1527" i="8"/>
  <c r="H1527" i="8"/>
  <c r="M1527" i="8" s="1"/>
  <c r="D1527" i="8"/>
  <c r="C1527" i="8"/>
  <c r="Q1526" i="8"/>
  <c r="H1526" i="8"/>
  <c r="D1526" i="8"/>
  <c r="C1526" i="8"/>
  <c r="Q1525" i="8"/>
  <c r="H1525" i="8"/>
  <c r="M1525" i="8" s="1"/>
  <c r="D1525" i="8"/>
  <c r="C1525" i="8"/>
  <c r="Q1524" i="8"/>
  <c r="H1524" i="8"/>
  <c r="N1524" i="8" s="1"/>
  <c r="D1524" i="8"/>
  <c r="C1524" i="8"/>
  <c r="Q1523" i="8"/>
  <c r="H1523" i="8"/>
  <c r="N1523" i="8" s="1"/>
  <c r="D1523" i="8"/>
  <c r="C1523" i="8"/>
  <c r="Q1522" i="8"/>
  <c r="H1522" i="8"/>
  <c r="N1522" i="8" s="1"/>
  <c r="D1522" i="8"/>
  <c r="C1522" i="8"/>
  <c r="Q1521" i="8"/>
  <c r="H1521" i="8"/>
  <c r="D1521" i="8"/>
  <c r="C1521" i="8"/>
  <c r="Q1520" i="8"/>
  <c r="H1520" i="8"/>
  <c r="N1520" i="8" s="1"/>
  <c r="D1520" i="8"/>
  <c r="C1520" i="8"/>
  <c r="Q1519" i="8"/>
  <c r="H1519" i="8"/>
  <c r="D1519" i="8"/>
  <c r="C1519" i="8"/>
  <c r="Q1518" i="8"/>
  <c r="H1518" i="8"/>
  <c r="N1518" i="8" s="1"/>
  <c r="D1518" i="8"/>
  <c r="C1518" i="8"/>
  <c r="Q1517" i="8"/>
  <c r="H1517" i="8"/>
  <c r="D1517" i="8"/>
  <c r="C1517" i="8"/>
  <c r="Q1516" i="8"/>
  <c r="H1516" i="8"/>
  <c r="D1516" i="8"/>
  <c r="C1516" i="8"/>
  <c r="Q1515" i="8"/>
  <c r="H1515" i="8"/>
  <c r="N1515" i="8" s="1"/>
  <c r="D1515" i="8"/>
  <c r="C1515" i="8"/>
  <c r="Q1514" i="8"/>
  <c r="H1514" i="8"/>
  <c r="D1514" i="8"/>
  <c r="C1514" i="8"/>
  <c r="Q1513" i="8"/>
  <c r="H1513" i="8"/>
  <c r="D1513" i="8"/>
  <c r="C1513" i="8"/>
  <c r="Q1512" i="8"/>
  <c r="H1512" i="8"/>
  <c r="N1512" i="8" s="1"/>
  <c r="D1512" i="8"/>
  <c r="C1512" i="8"/>
  <c r="Q1511" i="8"/>
  <c r="H1511" i="8"/>
  <c r="D1511" i="8"/>
  <c r="C1511" i="8"/>
  <c r="Q1510" i="8"/>
  <c r="H1510" i="8"/>
  <c r="N1510" i="8" s="1"/>
  <c r="D1510" i="8"/>
  <c r="C1510" i="8"/>
  <c r="Q1509" i="8"/>
  <c r="H1509" i="8"/>
  <c r="N1509" i="8" s="1"/>
  <c r="D1509" i="8"/>
  <c r="C1509" i="8"/>
  <c r="Q1508" i="8"/>
  <c r="H1508" i="8"/>
  <c r="D1508" i="8"/>
  <c r="C1508" i="8"/>
  <c r="Q1507" i="8"/>
  <c r="H1507" i="8"/>
  <c r="N1507" i="8" s="1"/>
  <c r="D1507" i="8"/>
  <c r="C1507" i="8"/>
  <c r="Q1506" i="8"/>
  <c r="H1506" i="8"/>
  <c r="N1506" i="8" s="1"/>
  <c r="D1506" i="8"/>
  <c r="C1506" i="8"/>
  <c r="Q1505" i="8"/>
  <c r="H1505" i="8"/>
  <c r="D1505" i="8"/>
  <c r="C1505" i="8"/>
  <c r="Q1504" i="8"/>
  <c r="H1504" i="8"/>
  <c r="N1504" i="8" s="1"/>
  <c r="D1504" i="8"/>
  <c r="C1504" i="8"/>
  <c r="Q1503" i="8"/>
  <c r="H1503" i="8"/>
  <c r="D1503" i="8"/>
  <c r="C1503" i="8"/>
  <c r="Q1502" i="8"/>
  <c r="H1502" i="8"/>
  <c r="D1502" i="8"/>
  <c r="C1502" i="8"/>
  <c r="Q1501" i="8"/>
  <c r="H1501" i="8"/>
  <c r="D1501" i="8"/>
  <c r="C1501" i="8"/>
  <c r="Q1500" i="8"/>
  <c r="H1500" i="8"/>
  <c r="N1500" i="8" s="1"/>
  <c r="D1500" i="8"/>
  <c r="C1500" i="8"/>
  <c r="Q1499" i="8"/>
  <c r="H1499" i="8"/>
  <c r="D1499" i="8"/>
  <c r="C1499" i="8"/>
  <c r="Q1498" i="8"/>
  <c r="H1498" i="8"/>
  <c r="N1498" i="8" s="1"/>
  <c r="D1498" i="8"/>
  <c r="C1498" i="8"/>
  <c r="Q1497" i="8"/>
  <c r="H1497" i="8"/>
  <c r="M1497" i="8" s="1"/>
  <c r="D1497" i="8"/>
  <c r="C1497" i="8"/>
  <c r="Q1496" i="8"/>
  <c r="H1496" i="8"/>
  <c r="N1496" i="8" s="1"/>
  <c r="D1496" i="8"/>
  <c r="C1496" i="8"/>
  <c r="Q1495" i="8"/>
  <c r="H1495" i="8"/>
  <c r="D1495" i="8"/>
  <c r="C1495" i="8"/>
  <c r="Q1494" i="8"/>
  <c r="H1494" i="8"/>
  <c r="N1494" i="8" s="1"/>
  <c r="D1494" i="8"/>
  <c r="C1494" i="8"/>
  <c r="Q1493" i="8"/>
  <c r="H1493" i="8"/>
  <c r="D1493" i="8"/>
  <c r="C1493" i="8"/>
  <c r="Q1492" i="8"/>
  <c r="H1492" i="8"/>
  <c r="M1492" i="8" s="1"/>
  <c r="D1492" i="8"/>
  <c r="C1492" i="8"/>
  <c r="Q1491" i="8"/>
  <c r="H1491" i="8"/>
  <c r="M1491" i="8" s="1"/>
  <c r="D1491" i="8"/>
  <c r="C1491" i="8"/>
  <c r="Q1490" i="8"/>
  <c r="H1490" i="8"/>
  <c r="D1490" i="8"/>
  <c r="C1490" i="8"/>
  <c r="Q1489" i="8"/>
  <c r="H1489" i="8"/>
  <c r="M1489" i="8" s="1"/>
  <c r="D1489" i="8"/>
  <c r="C1489" i="8"/>
  <c r="Q1488" i="8"/>
  <c r="H1488" i="8"/>
  <c r="N1488" i="8" s="1"/>
  <c r="D1488" i="8"/>
  <c r="C1488" i="8"/>
  <c r="Q1487" i="8"/>
  <c r="H1487" i="8"/>
  <c r="M1487" i="8" s="1"/>
  <c r="D1487" i="8"/>
  <c r="C1487" i="8"/>
  <c r="Q1486" i="8"/>
  <c r="H1486" i="8"/>
  <c r="D1486" i="8"/>
  <c r="C1486" i="8"/>
  <c r="Q1485" i="8"/>
  <c r="H1485" i="8"/>
  <c r="M1485" i="8" s="1"/>
  <c r="D1485" i="8"/>
  <c r="C1485" i="8"/>
  <c r="Q1484" i="8"/>
  <c r="H1484" i="8"/>
  <c r="D1484" i="8"/>
  <c r="C1484" i="8"/>
  <c r="Q1483" i="8"/>
  <c r="H1483" i="8"/>
  <c r="D1483" i="8"/>
  <c r="C1483" i="8"/>
  <c r="Q1482" i="8"/>
  <c r="H1482" i="8"/>
  <c r="N1482" i="8" s="1"/>
  <c r="D1482" i="8"/>
  <c r="C1482" i="8"/>
  <c r="Q1481" i="8"/>
  <c r="H1481" i="8"/>
  <c r="D1481" i="8"/>
  <c r="C1481" i="8"/>
  <c r="Q1480" i="8"/>
  <c r="H1480" i="8"/>
  <c r="N1480" i="8" s="1"/>
  <c r="D1480" i="8"/>
  <c r="C1480" i="8"/>
  <c r="Q1479" i="8"/>
  <c r="H1479" i="8"/>
  <c r="N1479" i="8" s="1"/>
  <c r="D1479" i="8"/>
  <c r="C1479" i="8"/>
  <c r="Q1478" i="8"/>
  <c r="H1478" i="8"/>
  <c r="D1478" i="8"/>
  <c r="C1478" i="8"/>
  <c r="Q1477" i="8"/>
  <c r="H1477" i="8"/>
  <c r="D1477" i="8"/>
  <c r="C1477" i="8"/>
  <c r="Q1476" i="8"/>
  <c r="H1476" i="8"/>
  <c r="N1476" i="8" s="1"/>
  <c r="D1476" i="8"/>
  <c r="C1476" i="8"/>
  <c r="Q1475" i="8"/>
  <c r="H1475" i="8"/>
  <c r="D1475" i="8"/>
  <c r="C1475" i="8"/>
  <c r="Q1474" i="8"/>
  <c r="H1474" i="8"/>
  <c r="D1474" i="8"/>
  <c r="C1474" i="8"/>
  <c r="Q1473" i="8"/>
  <c r="H1473" i="8"/>
  <c r="N1473" i="8" s="1"/>
  <c r="D1473" i="8"/>
  <c r="C1473" i="8"/>
  <c r="Q1472" i="8"/>
  <c r="H1472" i="8"/>
  <c r="M1472" i="8" s="1"/>
  <c r="D1472" i="8"/>
  <c r="C1472" i="8"/>
  <c r="Q1471" i="8"/>
  <c r="H1471" i="8"/>
  <c r="N1471" i="8" s="1"/>
  <c r="D1471" i="8"/>
  <c r="C1471" i="8"/>
  <c r="Q1470" i="8"/>
  <c r="H1470" i="8"/>
  <c r="N1470" i="8" s="1"/>
  <c r="D1470" i="8"/>
  <c r="C1470" i="8"/>
  <c r="Q1469" i="8"/>
  <c r="H1469" i="8"/>
  <c r="D1469" i="8"/>
  <c r="C1469" i="8"/>
  <c r="Q1468" i="8"/>
  <c r="H1468" i="8"/>
  <c r="M1468" i="8" s="1"/>
  <c r="D1468" i="8"/>
  <c r="C1468" i="8"/>
  <c r="Q1467" i="8"/>
  <c r="H1467" i="8"/>
  <c r="N1467" i="8" s="1"/>
  <c r="D1467" i="8"/>
  <c r="C1467" i="8"/>
  <c r="Q1466" i="8"/>
  <c r="H1466" i="8"/>
  <c r="M1466" i="8" s="1"/>
  <c r="D1466" i="8"/>
  <c r="C1466" i="8"/>
  <c r="Q1465" i="8"/>
  <c r="H1465" i="8"/>
  <c r="M1465" i="8" s="1"/>
  <c r="D1465" i="8"/>
  <c r="C1465" i="8"/>
  <c r="Q1464" i="8"/>
  <c r="H1464" i="8"/>
  <c r="N1464" i="8" s="1"/>
  <c r="D1464" i="8"/>
  <c r="C1464" i="8"/>
  <c r="Q1463" i="8"/>
  <c r="H1463" i="8"/>
  <c r="N1463" i="8" s="1"/>
  <c r="D1463" i="8"/>
  <c r="C1463" i="8"/>
  <c r="Q1462" i="8"/>
  <c r="H1462" i="8"/>
  <c r="N1462" i="8" s="1"/>
  <c r="D1462" i="8"/>
  <c r="C1462" i="8"/>
  <c r="Q1461" i="8"/>
  <c r="H1461" i="8"/>
  <c r="D1461" i="8"/>
  <c r="C1461" i="8"/>
  <c r="Q1460" i="8"/>
  <c r="H1460" i="8"/>
  <c r="N1460" i="8" s="1"/>
  <c r="D1460" i="8"/>
  <c r="C1460" i="8"/>
  <c r="Q1459" i="8"/>
  <c r="H1459" i="8"/>
  <c r="D1459" i="8"/>
  <c r="C1459" i="8"/>
  <c r="Q1458" i="8"/>
  <c r="H1458" i="8"/>
  <c r="D1458" i="8"/>
  <c r="C1458" i="8"/>
  <c r="Q1457" i="8"/>
  <c r="H1457" i="8"/>
  <c r="D1457" i="8"/>
  <c r="C1457" i="8"/>
  <c r="Q1456" i="8"/>
  <c r="H1456" i="8"/>
  <c r="D1456" i="8"/>
  <c r="C1456" i="8"/>
  <c r="Q1455" i="8"/>
  <c r="H1455" i="8"/>
  <c r="N1455" i="8" s="1"/>
  <c r="D1455" i="8"/>
  <c r="C1455" i="8"/>
  <c r="Q1454" i="8"/>
  <c r="H1454" i="8"/>
  <c r="D1454" i="8"/>
  <c r="C1454" i="8"/>
  <c r="Q1453" i="8"/>
  <c r="H1453" i="8"/>
  <c r="M1453" i="8" s="1"/>
  <c r="D1453" i="8"/>
  <c r="C1453" i="8"/>
  <c r="Q1452" i="8"/>
  <c r="H1452" i="8"/>
  <c r="N1452" i="8" s="1"/>
  <c r="D1452" i="8"/>
  <c r="C1452" i="8"/>
  <c r="Q1451" i="8"/>
  <c r="H1451" i="8"/>
  <c r="N1451" i="8" s="1"/>
  <c r="D1451" i="8"/>
  <c r="C1451" i="8"/>
  <c r="Q1450" i="8"/>
  <c r="H1450" i="8"/>
  <c r="N1450" i="8" s="1"/>
  <c r="D1450" i="8"/>
  <c r="C1450" i="8"/>
  <c r="Q1449" i="8"/>
  <c r="H1449" i="8"/>
  <c r="N1449" i="8" s="1"/>
  <c r="D1449" i="8"/>
  <c r="C1449" i="8"/>
  <c r="Q1448" i="8"/>
  <c r="H1448" i="8"/>
  <c r="N1448" i="8" s="1"/>
  <c r="D1448" i="8"/>
  <c r="C1448" i="8"/>
  <c r="Q1447" i="8"/>
  <c r="H1447" i="8"/>
  <c r="D1447" i="8"/>
  <c r="C1447" i="8"/>
  <c r="Q1446" i="8"/>
  <c r="H1446" i="8"/>
  <c r="D1446" i="8"/>
  <c r="C1446" i="8"/>
  <c r="Q1445" i="8"/>
  <c r="H1445" i="8"/>
  <c r="D1445" i="8"/>
  <c r="C1445" i="8"/>
  <c r="Q1444" i="8"/>
  <c r="H1444" i="8"/>
  <c r="D1444" i="8"/>
  <c r="C1444" i="8"/>
  <c r="Q1443" i="8"/>
  <c r="H1443" i="8"/>
  <c r="N1443" i="8" s="1"/>
  <c r="D1443" i="8"/>
  <c r="C1443" i="8"/>
  <c r="Q1442" i="8"/>
  <c r="H1442" i="8"/>
  <c r="D1442" i="8"/>
  <c r="C1442" i="8"/>
  <c r="Q1441" i="8"/>
  <c r="H1441" i="8"/>
  <c r="D1441" i="8"/>
  <c r="C1441" i="8"/>
  <c r="Q1440" i="8"/>
  <c r="H1440" i="8"/>
  <c r="N1440" i="8" s="1"/>
  <c r="D1440" i="8"/>
  <c r="C1440" i="8"/>
  <c r="Q1439" i="8"/>
  <c r="H1439" i="8"/>
  <c r="D1439" i="8"/>
  <c r="C1439" i="8"/>
  <c r="Q1438" i="8"/>
  <c r="H1438" i="8"/>
  <c r="D1438" i="8"/>
  <c r="C1438" i="8"/>
  <c r="Q1437" i="8"/>
  <c r="H1437" i="8"/>
  <c r="N1437" i="8" s="1"/>
  <c r="D1437" i="8"/>
  <c r="C1437" i="8"/>
  <c r="Q1436" i="8"/>
  <c r="H1436" i="8"/>
  <c r="N1436" i="8" s="1"/>
  <c r="D1436" i="8"/>
  <c r="C1436" i="8"/>
  <c r="Q1435" i="8"/>
  <c r="H1435" i="8"/>
  <c r="N1435" i="8" s="1"/>
  <c r="D1435" i="8"/>
  <c r="C1435" i="8"/>
  <c r="Q1434" i="8"/>
  <c r="H1434" i="8"/>
  <c r="N1434" i="8" s="1"/>
  <c r="D1434" i="8"/>
  <c r="C1434" i="8"/>
  <c r="Q1433" i="8"/>
  <c r="H1433" i="8"/>
  <c r="D1433" i="8"/>
  <c r="C1433" i="8"/>
  <c r="Q1432" i="8"/>
  <c r="H1432" i="8"/>
  <c r="D1432" i="8"/>
  <c r="C1432" i="8"/>
  <c r="Q1431" i="8"/>
  <c r="H1431" i="8"/>
  <c r="N1431" i="8" s="1"/>
  <c r="D1431" i="8"/>
  <c r="C1431" i="8"/>
  <c r="Q1430" i="8"/>
  <c r="H1430" i="8"/>
  <c r="D1430" i="8"/>
  <c r="C1430" i="8"/>
  <c r="Q1429" i="8"/>
  <c r="H1429" i="8"/>
  <c r="D1429" i="8"/>
  <c r="C1429" i="8"/>
  <c r="Q1428" i="8"/>
  <c r="H1428" i="8"/>
  <c r="N1428" i="8" s="1"/>
  <c r="D1428" i="8"/>
  <c r="C1428" i="8"/>
  <c r="Q1427" i="8"/>
  <c r="H1427" i="8"/>
  <c r="M1427" i="8" s="1"/>
  <c r="D1427" i="8"/>
  <c r="C1427" i="8"/>
  <c r="Q1426" i="8"/>
  <c r="H1426" i="8"/>
  <c r="N1426" i="8" s="1"/>
  <c r="D1426" i="8"/>
  <c r="C1426" i="8"/>
  <c r="Q1425" i="8"/>
  <c r="H1425" i="8"/>
  <c r="N1425" i="8" s="1"/>
  <c r="D1425" i="8"/>
  <c r="C1425" i="8"/>
  <c r="Q1424" i="8"/>
  <c r="H1424" i="8"/>
  <c r="D1424" i="8"/>
  <c r="C1424" i="8"/>
  <c r="Q1423" i="8"/>
  <c r="H1423" i="8"/>
  <c r="D1423" i="8"/>
  <c r="C1423" i="8"/>
  <c r="Q1422" i="8"/>
  <c r="H1422" i="8"/>
  <c r="D1422" i="8"/>
  <c r="C1422" i="8"/>
  <c r="Q1421" i="8"/>
  <c r="H1421" i="8"/>
  <c r="D1421" i="8"/>
  <c r="C1421" i="8"/>
  <c r="Q1420" i="8"/>
  <c r="H1420" i="8"/>
  <c r="M1420" i="8" s="1"/>
  <c r="D1420" i="8"/>
  <c r="C1420" i="8"/>
  <c r="Q1419" i="8"/>
  <c r="H1419" i="8"/>
  <c r="N1419" i="8" s="1"/>
  <c r="D1419" i="8"/>
  <c r="C1419" i="8"/>
  <c r="Q1418" i="8"/>
  <c r="H1418" i="8"/>
  <c r="D1418" i="8"/>
  <c r="C1418" i="8"/>
  <c r="Q1417" i="8"/>
  <c r="H1417" i="8"/>
  <c r="M1417" i="8" s="1"/>
  <c r="D1417" i="8"/>
  <c r="C1417" i="8"/>
  <c r="Q1416" i="8"/>
  <c r="H1416" i="8"/>
  <c r="N1416" i="8" s="1"/>
  <c r="D1416" i="8"/>
  <c r="C1416" i="8"/>
  <c r="Q1415" i="8"/>
  <c r="H1415" i="8"/>
  <c r="M1415" i="8" s="1"/>
  <c r="D1415" i="8"/>
  <c r="C1415" i="8"/>
  <c r="Q1414" i="8"/>
  <c r="H1414" i="8"/>
  <c r="N1414" i="8" s="1"/>
  <c r="D1414" i="8"/>
  <c r="C1414" i="8"/>
  <c r="Q1413" i="8"/>
  <c r="H1413" i="8"/>
  <c r="M1413" i="8" s="1"/>
  <c r="D1413" i="8"/>
  <c r="C1413" i="8"/>
  <c r="Q1412" i="8"/>
  <c r="H1412" i="8"/>
  <c r="D1412" i="8"/>
  <c r="C1412" i="8"/>
  <c r="Q1411" i="8"/>
  <c r="H1411" i="8"/>
  <c r="D1411" i="8"/>
  <c r="C1411" i="8"/>
  <c r="Q1410" i="8"/>
  <c r="H1410" i="8"/>
  <c r="D1410" i="8"/>
  <c r="C1410" i="8"/>
  <c r="Q1409" i="8"/>
  <c r="H1409" i="8"/>
  <c r="D1409" i="8"/>
  <c r="C1409" i="8"/>
  <c r="Q1408" i="8"/>
  <c r="H1408" i="8"/>
  <c r="N1408" i="8" s="1"/>
  <c r="D1408" i="8"/>
  <c r="C1408" i="8"/>
  <c r="Q1407" i="8"/>
  <c r="H1407" i="8"/>
  <c r="N1407" i="8" s="1"/>
  <c r="D1407" i="8"/>
  <c r="C1407" i="8"/>
  <c r="Q1406" i="8"/>
  <c r="H1406" i="8"/>
  <c r="D1406" i="8"/>
  <c r="C1406" i="8"/>
  <c r="Q1405" i="8"/>
  <c r="H1405" i="8"/>
  <c r="D1405" i="8"/>
  <c r="C1405" i="8"/>
  <c r="Q1404" i="8"/>
  <c r="H1404" i="8"/>
  <c r="N1404" i="8" s="1"/>
  <c r="D1404" i="8"/>
  <c r="C1404" i="8"/>
  <c r="Q1403" i="8"/>
  <c r="H1403" i="8"/>
  <c r="N1403" i="8" s="1"/>
  <c r="D1403" i="8"/>
  <c r="C1403" i="8"/>
  <c r="Q1402" i="8"/>
  <c r="H1402" i="8"/>
  <c r="N1402" i="8" s="1"/>
  <c r="D1402" i="8"/>
  <c r="C1402" i="8"/>
  <c r="Q1401" i="8"/>
  <c r="H1401" i="8"/>
  <c r="M1401" i="8" s="1"/>
  <c r="D1401" i="8"/>
  <c r="C1401" i="8"/>
  <c r="Q1400" i="8"/>
  <c r="H1400" i="8"/>
  <c r="M1400" i="8" s="1"/>
  <c r="D1400" i="8"/>
  <c r="C1400" i="8"/>
  <c r="Q1399" i="8"/>
  <c r="H1399" i="8"/>
  <c r="D1399" i="8"/>
  <c r="C1399" i="8"/>
  <c r="Q1398" i="8"/>
  <c r="H1398" i="8"/>
  <c r="N1398" i="8" s="1"/>
  <c r="D1398" i="8"/>
  <c r="C1398" i="8"/>
  <c r="Q1397" i="8"/>
  <c r="H1397" i="8"/>
  <c r="D1397" i="8"/>
  <c r="C1397" i="8"/>
  <c r="Q1396" i="8"/>
  <c r="H1396" i="8"/>
  <c r="N1396" i="8" s="1"/>
  <c r="D1396" i="8"/>
  <c r="C1396" i="8"/>
  <c r="Q1395" i="8"/>
  <c r="H1395" i="8"/>
  <c r="M1395" i="8" s="1"/>
  <c r="D1395" i="8"/>
  <c r="C1395" i="8"/>
  <c r="Q1394" i="8"/>
  <c r="H1394" i="8"/>
  <c r="D1394" i="8"/>
  <c r="C1394" i="8"/>
  <c r="Q1393" i="8"/>
  <c r="H1393" i="8"/>
  <c r="D1393" i="8"/>
  <c r="C1393" i="8"/>
  <c r="Q1392" i="8"/>
  <c r="H1392" i="8"/>
  <c r="N1392" i="8" s="1"/>
  <c r="D1392" i="8"/>
  <c r="C1392" i="8"/>
  <c r="Q1391" i="8"/>
  <c r="H1391" i="8"/>
  <c r="M1391" i="8" s="1"/>
  <c r="D1391" i="8"/>
  <c r="C1391" i="8"/>
  <c r="Q1390" i="8"/>
  <c r="H1390" i="8"/>
  <c r="N1390" i="8" s="1"/>
  <c r="D1390" i="8"/>
  <c r="C1390" i="8"/>
  <c r="Q1389" i="8"/>
  <c r="H1389" i="8"/>
  <c r="N1389" i="8" s="1"/>
  <c r="D1389" i="8"/>
  <c r="C1389" i="8"/>
  <c r="Q1388" i="8"/>
  <c r="H1388" i="8"/>
  <c r="N1388" i="8" s="1"/>
  <c r="D1388" i="8"/>
  <c r="C1388" i="8"/>
  <c r="Q1387" i="8"/>
  <c r="H1387" i="8"/>
  <c r="D1387" i="8"/>
  <c r="C1387" i="8"/>
  <c r="Q1386" i="8"/>
  <c r="H1386" i="8"/>
  <c r="N1386" i="8" s="1"/>
  <c r="D1386" i="8"/>
  <c r="C1386" i="8"/>
  <c r="Q1385" i="8"/>
  <c r="H1385" i="8"/>
  <c r="D1385" i="8"/>
  <c r="C1385" i="8"/>
  <c r="Q1384" i="8"/>
  <c r="H1384" i="8"/>
  <c r="M1384" i="8" s="1"/>
  <c r="D1384" i="8"/>
  <c r="C1384" i="8"/>
  <c r="Q1383" i="8"/>
  <c r="H1383" i="8"/>
  <c r="N1383" i="8" s="1"/>
  <c r="D1383" i="8"/>
  <c r="C1383" i="8"/>
  <c r="Q1382" i="8"/>
  <c r="H1382" i="8"/>
  <c r="M1382" i="8" s="1"/>
  <c r="D1382" i="8"/>
  <c r="C1382" i="8"/>
  <c r="Q1381" i="8"/>
  <c r="H1381" i="8"/>
  <c r="M1381" i="8" s="1"/>
  <c r="D1381" i="8"/>
  <c r="C1381" i="8"/>
  <c r="Q1380" i="8"/>
  <c r="H1380" i="8"/>
  <c r="N1380" i="8" s="1"/>
  <c r="D1380" i="8"/>
  <c r="C1380" i="8"/>
  <c r="Q1379" i="8"/>
  <c r="H1379" i="8"/>
  <c r="D1379" i="8"/>
  <c r="C1379" i="8"/>
  <c r="Q1378" i="8"/>
  <c r="H1378" i="8"/>
  <c r="D1378" i="8"/>
  <c r="C1378" i="8"/>
  <c r="Q1377" i="8"/>
  <c r="H1377" i="8"/>
  <c r="M1377" i="8" s="1"/>
  <c r="D1377" i="8"/>
  <c r="C1377" i="8"/>
  <c r="Q1376" i="8"/>
  <c r="H1376" i="8"/>
  <c r="N1376" i="8" s="1"/>
  <c r="D1376" i="8"/>
  <c r="C1376" i="8"/>
  <c r="Q1375" i="8"/>
  <c r="H1375" i="8"/>
  <c r="D1375" i="8"/>
  <c r="C1375" i="8"/>
  <c r="Q1374" i="8"/>
  <c r="H1374" i="8"/>
  <c r="N1374" i="8" s="1"/>
  <c r="D1374" i="8"/>
  <c r="C1374" i="8"/>
  <c r="Q1373" i="8"/>
  <c r="H1373" i="8"/>
  <c r="D1373" i="8"/>
  <c r="C1373" i="8"/>
  <c r="Q1372" i="8"/>
  <c r="H1372" i="8"/>
  <c r="M1372" i="8" s="1"/>
  <c r="D1372" i="8"/>
  <c r="C1372" i="8"/>
  <c r="Q1371" i="8"/>
  <c r="H1371" i="8"/>
  <c r="N1371" i="8" s="1"/>
  <c r="D1371" i="8"/>
  <c r="C1371" i="8"/>
  <c r="Q1370" i="8"/>
  <c r="H1370" i="8"/>
  <c r="D1370" i="8"/>
  <c r="C1370" i="8"/>
  <c r="Q1369" i="8"/>
  <c r="H1369" i="8"/>
  <c r="D1369" i="8"/>
  <c r="C1369" i="8"/>
  <c r="Q1368" i="8"/>
  <c r="H1368" i="8"/>
  <c r="N1368" i="8" s="1"/>
  <c r="D1368" i="8"/>
  <c r="C1368" i="8"/>
  <c r="Q1367" i="8"/>
  <c r="H1367" i="8"/>
  <c r="N1367" i="8" s="1"/>
  <c r="D1367" i="8"/>
  <c r="C1367" i="8"/>
  <c r="Q1366" i="8"/>
  <c r="H1366" i="8"/>
  <c r="N1366" i="8" s="1"/>
  <c r="D1366" i="8"/>
  <c r="C1366" i="8"/>
  <c r="Q1365" i="8"/>
  <c r="H1365" i="8"/>
  <c r="M1365" i="8" s="1"/>
  <c r="D1365" i="8"/>
  <c r="C1365" i="8"/>
  <c r="Q1364" i="8"/>
  <c r="H1364" i="8"/>
  <c r="D1364" i="8"/>
  <c r="C1364" i="8"/>
  <c r="Q1363" i="8"/>
  <c r="H1363" i="8"/>
  <c r="M1363" i="8" s="1"/>
  <c r="D1363" i="8"/>
  <c r="C1363" i="8"/>
  <c r="Q1362" i="8"/>
  <c r="H1362" i="8"/>
  <c r="N1362" i="8" s="1"/>
  <c r="D1362" i="8"/>
  <c r="C1362" i="8"/>
  <c r="Q1361" i="8"/>
  <c r="H1361" i="8"/>
  <c r="D1361" i="8"/>
  <c r="C1361" i="8"/>
  <c r="Q1360" i="8"/>
  <c r="H1360" i="8"/>
  <c r="D1360" i="8"/>
  <c r="C1360" i="8"/>
  <c r="Q1359" i="8"/>
  <c r="H1359" i="8"/>
  <c r="D1359" i="8"/>
  <c r="C1359" i="8"/>
  <c r="Q1358" i="8"/>
  <c r="H1358" i="8"/>
  <c r="M1358" i="8" s="1"/>
  <c r="D1358" i="8"/>
  <c r="C1358" i="8"/>
  <c r="Q1357" i="8"/>
  <c r="H1357" i="8"/>
  <c r="D1357" i="8"/>
  <c r="C1357" i="8"/>
  <c r="Q1356" i="8"/>
  <c r="H1356" i="8"/>
  <c r="N1356" i="8" s="1"/>
  <c r="D1356" i="8"/>
  <c r="C1356" i="8"/>
  <c r="Q1355" i="8"/>
  <c r="H1355" i="8"/>
  <c r="D1355" i="8"/>
  <c r="C1355" i="8"/>
  <c r="Q1354" i="8"/>
  <c r="H1354" i="8"/>
  <c r="D1354" i="8"/>
  <c r="C1354" i="8"/>
  <c r="Q1353" i="8"/>
  <c r="H1353" i="8"/>
  <c r="D1353" i="8"/>
  <c r="C1353" i="8"/>
  <c r="Q1352" i="8"/>
  <c r="H1352" i="8"/>
  <c r="N1352" i="8" s="1"/>
  <c r="D1352" i="8"/>
  <c r="C1352" i="8"/>
  <c r="Q1351" i="8"/>
  <c r="H1351" i="8"/>
  <c r="N1351" i="8" s="1"/>
  <c r="D1351" i="8"/>
  <c r="C1351" i="8"/>
  <c r="Q1350" i="8"/>
  <c r="H1350" i="8"/>
  <c r="D1350" i="8"/>
  <c r="C1350" i="8"/>
  <c r="Q1349" i="8"/>
  <c r="H1349" i="8"/>
  <c r="D1349" i="8"/>
  <c r="C1349" i="8"/>
  <c r="Q1348" i="8"/>
  <c r="H1348" i="8"/>
  <c r="N1348" i="8" s="1"/>
  <c r="D1348" i="8"/>
  <c r="C1348" i="8"/>
  <c r="Q1347" i="8"/>
  <c r="H1347" i="8"/>
  <c r="M1347" i="8" s="1"/>
  <c r="D1347" i="8"/>
  <c r="C1347" i="8"/>
  <c r="Q1346" i="8"/>
  <c r="H1346" i="8"/>
  <c r="M1346" i="8" s="1"/>
  <c r="D1346" i="8"/>
  <c r="C1346" i="8"/>
  <c r="Q1345" i="8"/>
  <c r="H1345" i="8"/>
  <c r="M1345" i="8" s="1"/>
  <c r="D1345" i="8"/>
  <c r="C1345" i="8"/>
  <c r="Q1344" i="8"/>
  <c r="H1344" i="8"/>
  <c r="N1344" i="8" s="1"/>
  <c r="D1344" i="8"/>
  <c r="C1344" i="8"/>
  <c r="Q1343" i="8"/>
  <c r="H1343" i="8"/>
  <c r="M1343" i="8" s="1"/>
  <c r="D1343" i="8"/>
  <c r="C1343" i="8"/>
  <c r="Q1342" i="8"/>
  <c r="H1342" i="8"/>
  <c r="D1342" i="8"/>
  <c r="C1342" i="8"/>
  <c r="Q1341" i="8"/>
  <c r="H1341" i="8"/>
  <c r="N1341" i="8" s="1"/>
  <c r="D1341" i="8"/>
  <c r="C1341" i="8"/>
  <c r="Q1340" i="8"/>
  <c r="H1340" i="8"/>
  <c r="N1340" i="8" s="1"/>
  <c r="D1340" i="8"/>
  <c r="C1340" i="8"/>
  <c r="Q1339" i="8"/>
  <c r="H1339" i="8"/>
  <c r="M1339" i="8" s="1"/>
  <c r="D1339" i="8"/>
  <c r="C1339" i="8"/>
  <c r="Q1338" i="8"/>
  <c r="H1338" i="8"/>
  <c r="D1338" i="8"/>
  <c r="C1338" i="8"/>
  <c r="Q1337" i="8"/>
  <c r="H1337" i="8"/>
  <c r="D1337" i="8"/>
  <c r="C1337" i="8"/>
  <c r="Q1336" i="8"/>
  <c r="H1336" i="8"/>
  <c r="N1336" i="8" s="1"/>
  <c r="D1336" i="8"/>
  <c r="C1336" i="8"/>
  <c r="Q1335" i="8"/>
  <c r="H1335" i="8"/>
  <c r="D1335" i="8"/>
  <c r="C1335" i="8"/>
  <c r="Q1334" i="8"/>
  <c r="H1334" i="8"/>
  <c r="M1334" i="8" s="1"/>
  <c r="D1334" i="8"/>
  <c r="C1334" i="8"/>
  <c r="Q1333" i="8"/>
  <c r="H1333" i="8"/>
  <c r="M1333" i="8" s="1"/>
  <c r="D1333" i="8"/>
  <c r="C1333" i="8"/>
  <c r="Q1332" i="8"/>
  <c r="H1332" i="8"/>
  <c r="N1332" i="8" s="1"/>
  <c r="D1332" i="8"/>
  <c r="C1332" i="8"/>
  <c r="Q1331" i="8"/>
  <c r="H1331" i="8"/>
  <c r="N1331" i="8" s="1"/>
  <c r="D1331" i="8"/>
  <c r="C1331" i="8"/>
  <c r="Q1330" i="8"/>
  <c r="H1330" i="8"/>
  <c r="D1330" i="8"/>
  <c r="C1330" i="8"/>
  <c r="Q1329" i="8"/>
  <c r="H1329" i="8"/>
  <c r="M1329" i="8" s="1"/>
  <c r="D1329" i="8"/>
  <c r="C1329" i="8"/>
  <c r="Q1328" i="8"/>
  <c r="H1328" i="8"/>
  <c r="N1328" i="8" s="1"/>
  <c r="D1328" i="8"/>
  <c r="C1328" i="8"/>
  <c r="Q1327" i="8"/>
  <c r="H1327" i="8"/>
  <c r="D1327" i="8"/>
  <c r="C1327" i="8"/>
  <c r="Q1326" i="8"/>
  <c r="H1326" i="8"/>
  <c r="D1326" i="8"/>
  <c r="C1326" i="8"/>
  <c r="Q1325" i="8"/>
  <c r="H1325" i="8"/>
  <c r="D1325" i="8"/>
  <c r="C1325" i="8"/>
  <c r="Q1324" i="8"/>
  <c r="H1324" i="8"/>
  <c r="M1324" i="8" s="1"/>
  <c r="D1324" i="8"/>
  <c r="C1324" i="8"/>
  <c r="Q1323" i="8"/>
  <c r="H1323" i="8"/>
  <c r="N1323" i="8" s="1"/>
  <c r="D1323" i="8"/>
  <c r="C1323" i="8"/>
  <c r="Q1322" i="8"/>
  <c r="H1322" i="8"/>
  <c r="D1322" i="8"/>
  <c r="C1322" i="8"/>
  <c r="Q1321" i="8"/>
  <c r="H1321" i="8"/>
  <c r="M1321" i="8" s="1"/>
  <c r="D1321" i="8"/>
  <c r="C1321" i="8"/>
  <c r="Q1320" i="8"/>
  <c r="H1320" i="8"/>
  <c r="N1320" i="8" s="1"/>
  <c r="D1320" i="8"/>
  <c r="C1320" i="8"/>
  <c r="Q1319" i="8"/>
  <c r="H1319" i="8"/>
  <c r="N1319" i="8" s="1"/>
  <c r="D1319" i="8"/>
  <c r="C1319" i="8"/>
  <c r="Q1318" i="8"/>
  <c r="H1318" i="8"/>
  <c r="D1318" i="8"/>
  <c r="C1318" i="8"/>
  <c r="Q1317" i="8"/>
  <c r="H1317" i="8"/>
  <c r="M1317" i="8" s="1"/>
  <c r="D1317" i="8"/>
  <c r="C1317" i="8"/>
  <c r="Q1316" i="8"/>
  <c r="H1316" i="8"/>
  <c r="N1316" i="8" s="1"/>
  <c r="D1316" i="8"/>
  <c r="C1316" i="8"/>
  <c r="Q1315" i="8"/>
  <c r="H1315" i="8"/>
  <c r="M1315" i="8" s="1"/>
  <c r="D1315" i="8"/>
  <c r="C1315" i="8"/>
  <c r="Q1314" i="8"/>
  <c r="H1314" i="8"/>
  <c r="N1314" i="8" s="1"/>
  <c r="D1314" i="8"/>
  <c r="C1314" i="8"/>
  <c r="Q1313" i="8"/>
  <c r="H1313" i="8"/>
  <c r="D1313" i="8"/>
  <c r="C1313" i="8"/>
  <c r="Q1312" i="8"/>
  <c r="H1312" i="8"/>
  <c r="D1312" i="8"/>
  <c r="C1312" i="8"/>
  <c r="Q1311" i="8"/>
  <c r="H1311" i="8"/>
  <c r="N1311" i="8" s="1"/>
  <c r="D1311" i="8"/>
  <c r="C1311" i="8"/>
  <c r="Q1310" i="8"/>
  <c r="H1310" i="8"/>
  <c r="M1310" i="8" s="1"/>
  <c r="D1310" i="8"/>
  <c r="C1310" i="8"/>
  <c r="Q1309" i="8"/>
  <c r="H1309" i="8"/>
  <c r="M1309" i="8" s="1"/>
  <c r="D1309" i="8"/>
  <c r="C1309" i="8"/>
  <c r="Q1308" i="8"/>
  <c r="H1308" i="8"/>
  <c r="M1308" i="8" s="1"/>
  <c r="D1308" i="8"/>
  <c r="C1308" i="8"/>
  <c r="Q1307" i="8"/>
  <c r="H1307" i="8"/>
  <c r="N1307" i="8" s="1"/>
  <c r="D1307" i="8"/>
  <c r="C1307" i="8"/>
  <c r="Q1306" i="8"/>
  <c r="H1306" i="8"/>
  <c r="N1306" i="8" s="1"/>
  <c r="D1306" i="8"/>
  <c r="C1306" i="8"/>
  <c r="Q1305" i="8"/>
  <c r="H1305" i="8"/>
  <c r="N1305" i="8" s="1"/>
  <c r="D1305" i="8"/>
  <c r="C1305" i="8"/>
  <c r="Q1304" i="8"/>
  <c r="H1304" i="8"/>
  <c r="N1304" i="8" s="1"/>
  <c r="D1304" i="8"/>
  <c r="C1304" i="8"/>
  <c r="Q1303" i="8"/>
  <c r="H1303" i="8"/>
  <c r="N1303" i="8" s="1"/>
  <c r="D1303" i="8"/>
  <c r="C1303" i="8"/>
  <c r="Q1302" i="8"/>
  <c r="H1302" i="8"/>
  <c r="N1302" i="8" s="1"/>
  <c r="D1302" i="8"/>
  <c r="C1302" i="8"/>
  <c r="Q1301" i="8"/>
  <c r="H1301" i="8"/>
  <c r="D1301" i="8"/>
  <c r="C1301" i="8"/>
  <c r="Q1300" i="8"/>
  <c r="H1300" i="8"/>
  <c r="D1300" i="8"/>
  <c r="C1300" i="8"/>
  <c r="Q1299" i="8"/>
  <c r="H1299" i="8"/>
  <c r="M1299" i="8" s="1"/>
  <c r="D1299" i="8"/>
  <c r="C1299" i="8"/>
  <c r="Q1298" i="8"/>
  <c r="H1298" i="8"/>
  <c r="M1298" i="8" s="1"/>
  <c r="D1298" i="8"/>
  <c r="C1298" i="8"/>
  <c r="Q1297" i="8"/>
  <c r="H1297" i="8"/>
  <c r="D1297" i="8"/>
  <c r="C1297" i="8"/>
  <c r="Q1296" i="8"/>
  <c r="H1296" i="8"/>
  <c r="M1296" i="8" s="1"/>
  <c r="D1296" i="8"/>
  <c r="C1296" i="8"/>
  <c r="Q1295" i="8"/>
  <c r="H1295" i="8"/>
  <c r="N1295" i="8" s="1"/>
  <c r="D1295" i="8"/>
  <c r="C1295" i="8"/>
  <c r="Q1294" i="8"/>
  <c r="H1294" i="8"/>
  <c r="N1294" i="8" s="1"/>
  <c r="D1294" i="8"/>
  <c r="C1294" i="8"/>
  <c r="Q1293" i="8"/>
  <c r="H1293" i="8"/>
  <c r="D1293" i="8"/>
  <c r="C1293" i="8"/>
  <c r="Q1292" i="8"/>
  <c r="H1292" i="8"/>
  <c r="M1292" i="8" s="1"/>
  <c r="D1292" i="8"/>
  <c r="C1292" i="8"/>
  <c r="Q1291" i="8"/>
  <c r="H1291" i="8"/>
  <c r="N1291" i="8" s="1"/>
  <c r="D1291" i="8"/>
  <c r="C1291" i="8"/>
  <c r="Q1290" i="8"/>
  <c r="H1290" i="8"/>
  <c r="D1290" i="8"/>
  <c r="C1290" i="8"/>
  <c r="Q1289" i="8"/>
  <c r="H1289" i="8"/>
  <c r="D1289" i="8"/>
  <c r="C1289" i="8"/>
  <c r="Q1288" i="8"/>
  <c r="H1288" i="8"/>
  <c r="N1288" i="8" s="1"/>
  <c r="D1288" i="8"/>
  <c r="C1288" i="8"/>
  <c r="Q1287" i="8"/>
  <c r="H1287" i="8"/>
  <c r="N1287" i="8" s="1"/>
  <c r="D1287" i="8"/>
  <c r="C1287" i="8"/>
  <c r="Q1286" i="8"/>
  <c r="H1286" i="8"/>
  <c r="D1286" i="8"/>
  <c r="C1286" i="8"/>
  <c r="Q1285" i="8"/>
  <c r="H1285" i="8"/>
  <c r="M1285" i="8" s="1"/>
  <c r="D1285" i="8"/>
  <c r="C1285" i="8"/>
  <c r="Q1284" i="8"/>
  <c r="H1284" i="8"/>
  <c r="D1284" i="8"/>
  <c r="C1284" i="8"/>
  <c r="Q1283" i="8"/>
  <c r="H1283" i="8"/>
  <c r="N1283" i="8" s="1"/>
  <c r="D1283" i="8"/>
  <c r="C1283" i="8"/>
  <c r="Q1282" i="8"/>
  <c r="H1282" i="8"/>
  <c r="N1282" i="8" s="1"/>
  <c r="D1282" i="8"/>
  <c r="C1282" i="8"/>
  <c r="Q1281" i="8"/>
  <c r="H1281" i="8"/>
  <c r="M1281" i="8" s="1"/>
  <c r="D1281" i="8"/>
  <c r="C1281" i="8"/>
  <c r="Q1280" i="8"/>
  <c r="H1280" i="8"/>
  <c r="N1280" i="8" s="1"/>
  <c r="D1280" i="8"/>
  <c r="C1280" i="8"/>
  <c r="Q1279" i="8"/>
  <c r="H1279" i="8"/>
  <c r="M1279" i="8" s="1"/>
  <c r="D1279" i="8"/>
  <c r="C1279" i="8"/>
  <c r="Q1278" i="8"/>
  <c r="H1278" i="8"/>
  <c r="D1278" i="8"/>
  <c r="C1278" i="8"/>
  <c r="Q1277" i="8"/>
  <c r="H1277" i="8"/>
  <c r="D1277" i="8"/>
  <c r="C1277" i="8"/>
  <c r="Q1276" i="8"/>
  <c r="H1276" i="8"/>
  <c r="D1276" i="8"/>
  <c r="C1276" i="8"/>
  <c r="Q1275" i="8"/>
  <c r="H1275" i="8"/>
  <c r="N1275" i="8" s="1"/>
  <c r="D1275" i="8"/>
  <c r="C1275" i="8"/>
  <c r="Q1274" i="8"/>
  <c r="H1274" i="8"/>
  <c r="M1274" i="8" s="1"/>
  <c r="D1274" i="8"/>
  <c r="C1274" i="8"/>
  <c r="Q1273" i="8"/>
  <c r="H1273" i="8"/>
  <c r="M1273" i="8" s="1"/>
  <c r="D1273" i="8"/>
  <c r="C1273" i="8"/>
  <c r="Q1272" i="8"/>
  <c r="H1272" i="8"/>
  <c r="D1272" i="8"/>
  <c r="C1272" i="8"/>
  <c r="Q1271" i="8"/>
  <c r="H1271" i="8"/>
  <c r="N1271" i="8" s="1"/>
  <c r="D1271" i="8"/>
  <c r="C1271" i="8"/>
  <c r="Q1270" i="8"/>
  <c r="H1270" i="8"/>
  <c r="N1270" i="8" s="1"/>
  <c r="D1270" i="8"/>
  <c r="C1270" i="8"/>
  <c r="Q1269" i="8"/>
  <c r="H1269" i="8"/>
  <c r="M1269" i="8" s="1"/>
  <c r="D1269" i="8"/>
  <c r="C1269" i="8"/>
  <c r="Q1268" i="8"/>
  <c r="H1268" i="8"/>
  <c r="N1268" i="8" s="1"/>
  <c r="D1268" i="8"/>
  <c r="C1268" i="8"/>
  <c r="Q1267" i="8"/>
  <c r="H1267" i="8"/>
  <c r="N1267" i="8" s="1"/>
  <c r="D1267" i="8"/>
  <c r="C1267" i="8"/>
  <c r="Q1266" i="8"/>
  <c r="H1266" i="8"/>
  <c r="N1266" i="8" s="1"/>
  <c r="D1266" i="8"/>
  <c r="C1266" i="8"/>
  <c r="Q1265" i="8"/>
  <c r="H1265" i="8"/>
  <c r="D1265" i="8"/>
  <c r="C1265" i="8"/>
  <c r="Q1264" i="8"/>
  <c r="H1264" i="8"/>
  <c r="D1264" i="8"/>
  <c r="C1264" i="8"/>
  <c r="Q1263" i="8"/>
  <c r="H1263" i="8"/>
  <c r="N1263" i="8" s="1"/>
  <c r="D1263" i="8"/>
  <c r="C1263" i="8"/>
  <c r="Q1262" i="8"/>
  <c r="H1262" i="8"/>
  <c r="M1262" i="8" s="1"/>
  <c r="D1262" i="8"/>
  <c r="C1262" i="8"/>
  <c r="Q1261" i="8"/>
  <c r="H1261" i="8"/>
  <c r="D1261" i="8"/>
  <c r="C1261" i="8"/>
  <c r="Q1260" i="8"/>
  <c r="H1260" i="8"/>
  <c r="D1260" i="8"/>
  <c r="C1260" i="8"/>
  <c r="Q1259" i="8"/>
  <c r="H1259" i="8"/>
  <c r="N1259" i="8" s="1"/>
  <c r="D1259" i="8"/>
  <c r="C1259" i="8"/>
  <c r="Q1258" i="8"/>
  <c r="H1258" i="8"/>
  <c r="N1258" i="8" s="1"/>
  <c r="D1258" i="8"/>
  <c r="C1258" i="8"/>
  <c r="Q1257" i="8"/>
  <c r="H1257" i="8"/>
  <c r="D1257" i="8"/>
  <c r="C1257" i="8"/>
  <c r="Q1256" i="8"/>
  <c r="H1256" i="8"/>
  <c r="M1256" i="8" s="1"/>
  <c r="D1256" i="8"/>
  <c r="C1256" i="8"/>
  <c r="Q1255" i="8"/>
  <c r="H1255" i="8"/>
  <c r="D1255" i="8"/>
  <c r="C1255" i="8"/>
  <c r="Q1254" i="8"/>
  <c r="H1254" i="8"/>
  <c r="D1254" i="8"/>
  <c r="C1254" i="8"/>
  <c r="Q1253" i="8"/>
  <c r="H1253" i="8"/>
  <c r="D1253" i="8"/>
  <c r="C1253" i="8"/>
  <c r="Q1252" i="8"/>
  <c r="H1252" i="8"/>
  <c r="M1252" i="8" s="1"/>
  <c r="D1252" i="8"/>
  <c r="C1252" i="8"/>
  <c r="Q1251" i="8"/>
  <c r="H1251" i="8"/>
  <c r="N1251" i="8" s="1"/>
  <c r="D1251" i="8"/>
  <c r="C1251" i="8"/>
  <c r="Q1250" i="8"/>
  <c r="H1250" i="8"/>
  <c r="M1250" i="8" s="1"/>
  <c r="D1250" i="8"/>
  <c r="C1250" i="8"/>
  <c r="Q1249" i="8"/>
  <c r="H1249" i="8"/>
  <c r="D1249" i="8"/>
  <c r="C1249" i="8"/>
  <c r="Q1248" i="8"/>
  <c r="H1248" i="8"/>
  <c r="D1248" i="8"/>
  <c r="C1248" i="8"/>
  <c r="Q1247" i="8"/>
  <c r="H1247" i="8"/>
  <c r="N1247" i="8" s="1"/>
  <c r="D1247" i="8"/>
  <c r="C1247" i="8"/>
  <c r="Q1246" i="8"/>
  <c r="H1246" i="8"/>
  <c r="D1246" i="8"/>
  <c r="C1246" i="8"/>
  <c r="Q1245" i="8"/>
  <c r="H1245" i="8"/>
  <c r="D1245" i="8"/>
  <c r="C1245" i="8"/>
  <c r="Q1244" i="8"/>
  <c r="H1244" i="8"/>
  <c r="N1244" i="8" s="1"/>
  <c r="D1244" i="8"/>
  <c r="C1244" i="8"/>
  <c r="Q1243" i="8"/>
  <c r="H1243" i="8"/>
  <c r="N1243" i="8" s="1"/>
  <c r="D1243" i="8"/>
  <c r="C1243" i="8"/>
  <c r="Q1242" i="8"/>
  <c r="H1242" i="8"/>
  <c r="D1242" i="8"/>
  <c r="C1242" i="8"/>
  <c r="Q1241" i="8"/>
  <c r="H1241" i="8"/>
  <c r="D1241" i="8"/>
  <c r="C1241" i="8"/>
  <c r="Q1240" i="8"/>
  <c r="H1240" i="8"/>
  <c r="M1240" i="8" s="1"/>
  <c r="D1240" i="8"/>
  <c r="C1240" i="8"/>
  <c r="Q1239" i="8"/>
  <c r="H1239" i="8"/>
  <c r="D1239" i="8"/>
  <c r="C1239" i="8"/>
  <c r="Q1238" i="8"/>
  <c r="H1238" i="8"/>
  <c r="D1238" i="8"/>
  <c r="C1238" i="8"/>
  <c r="Q1237" i="8"/>
  <c r="H1237" i="8"/>
  <c r="D1237" i="8"/>
  <c r="C1237" i="8"/>
  <c r="Q1236" i="8"/>
  <c r="H1236" i="8"/>
  <c r="M1236" i="8" s="1"/>
  <c r="D1236" i="8"/>
  <c r="C1236" i="8"/>
  <c r="Q1235" i="8"/>
  <c r="H1235" i="8"/>
  <c r="N1235" i="8" s="1"/>
  <c r="D1235" i="8"/>
  <c r="C1235" i="8"/>
  <c r="Q1234" i="8"/>
  <c r="H1234" i="8"/>
  <c r="D1234" i="8"/>
  <c r="C1234" i="8"/>
  <c r="Q1233" i="8"/>
  <c r="H1233" i="8"/>
  <c r="N1233" i="8" s="1"/>
  <c r="D1233" i="8"/>
  <c r="C1233" i="8"/>
  <c r="Q1232" i="8"/>
  <c r="H1232" i="8"/>
  <c r="D1232" i="8"/>
  <c r="C1232" i="8"/>
  <c r="Q1231" i="8"/>
  <c r="H1231" i="8"/>
  <c r="N1231" i="8" s="1"/>
  <c r="D1231" i="8"/>
  <c r="C1231" i="8"/>
  <c r="Q1230" i="8"/>
  <c r="H1230" i="8"/>
  <c r="N1230" i="8" s="1"/>
  <c r="D1230" i="8"/>
  <c r="C1230" i="8"/>
  <c r="Q1229" i="8"/>
  <c r="H1229" i="8"/>
  <c r="D1229" i="8"/>
  <c r="C1229" i="8"/>
  <c r="Q1228" i="8"/>
  <c r="H1228" i="8"/>
  <c r="N1228" i="8" s="1"/>
  <c r="D1228" i="8"/>
  <c r="C1228" i="8"/>
  <c r="Q1227" i="8"/>
  <c r="H1227" i="8"/>
  <c r="D1227" i="8"/>
  <c r="C1227" i="8"/>
  <c r="Q1226" i="8"/>
  <c r="H1226" i="8"/>
  <c r="D1226" i="8"/>
  <c r="C1226" i="8"/>
  <c r="Q1225" i="8"/>
  <c r="H1225" i="8"/>
  <c r="D1225" i="8"/>
  <c r="C1225" i="8"/>
  <c r="Q1224" i="8"/>
  <c r="H1224" i="8"/>
  <c r="M1224" i="8" s="1"/>
  <c r="D1224" i="8"/>
  <c r="C1224" i="8"/>
  <c r="Q1223" i="8"/>
  <c r="H1223" i="8"/>
  <c r="N1223" i="8" s="1"/>
  <c r="D1223" i="8"/>
  <c r="C1223" i="8"/>
  <c r="Q1222" i="8"/>
  <c r="H1222" i="8"/>
  <c r="D1222" i="8"/>
  <c r="C1222" i="8"/>
  <c r="Q1221" i="8"/>
  <c r="H1221" i="8"/>
  <c r="N1221" i="8" s="1"/>
  <c r="D1221" i="8"/>
  <c r="C1221" i="8"/>
  <c r="Q1220" i="8"/>
  <c r="H1220" i="8"/>
  <c r="N1220" i="8" s="1"/>
  <c r="D1220" i="8"/>
  <c r="C1220" i="8"/>
  <c r="Q1219" i="8"/>
  <c r="H1219" i="8"/>
  <c r="N1219" i="8" s="1"/>
  <c r="D1219" i="8"/>
  <c r="C1219" i="8"/>
  <c r="Q1218" i="8"/>
  <c r="H1218" i="8"/>
  <c r="D1218" i="8"/>
  <c r="C1218" i="8"/>
  <c r="Q1217" i="8"/>
  <c r="H1217" i="8"/>
  <c r="D1217" i="8"/>
  <c r="C1217" i="8"/>
  <c r="Q1216" i="8"/>
  <c r="H1216" i="8"/>
  <c r="D1216" i="8"/>
  <c r="C1216" i="8"/>
  <c r="Q1215" i="8"/>
  <c r="H1215" i="8"/>
  <c r="N1215" i="8" s="1"/>
  <c r="D1215" i="8"/>
  <c r="C1215" i="8"/>
  <c r="Q1214" i="8"/>
  <c r="H1214" i="8"/>
  <c r="D1214" i="8"/>
  <c r="C1214" i="8"/>
  <c r="Q1213" i="8"/>
  <c r="H1213" i="8"/>
  <c r="M1213" i="8" s="1"/>
  <c r="D1213" i="8"/>
  <c r="C1213" i="8"/>
  <c r="Q1212" i="8"/>
  <c r="H1212" i="8"/>
  <c r="M1212" i="8" s="1"/>
  <c r="D1212" i="8"/>
  <c r="C1212" i="8"/>
  <c r="Q1211" i="8"/>
  <c r="H1211" i="8"/>
  <c r="N1211" i="8" s="1"/>
  <c r="D1211" i="8"/>
  <c r="C1211" i="8"/>
  <c r="Q1210" i="8"/>
  <c r="H1210" i="8"/>
  <c r="N1210" i="8" s="1"/>
  <c r="D1210" i="8"/>
  <c r="C1210" i="8"/>
  <c r="Q1209" i="8"/>
  <c r="H1209" i="8"/>
  <c r="N1209" i="8" s="1"/>
  <c r="D1209" i="8"/>
  <c r="C1209" i="8"/>
  <c r="Q1208" i="8"/>
  <c r="H1208" i="8"/>
  <c r="N1208" i="8" s="1"/>
  <c r="D1208" i="8"/>
  <c r="C1208" i="8"/>
  <c r="Q1207" i="8"/>
  <c r="H1207" i="8"/>
  <c r="N1207" i="8" s="1"/>
  <c r="D1207" i="8"/>
  <c r="C1207" i="8"/>
  <c r="Q1206" i="8"/>
  <c r="H1206" i="8"/>
  <c r="N1206" i="8" s="1"/>
  <c r="D1206" i="8"/>
  <c r="C1206" i="8"/>
  <c r="Q1205" i="8"/>
  <c r="H1205" i="8"/>
  <c r="D1205" i="8"/>
  <c r="C1205" i="8"/>
  <c r="Q1204" i="8"/>
  <c r="H1204" i="8"/>
  <c r="D1204" i="8"/>
  <c r="C1204" i="8"/>
  <c r="Q1203" i="8"/>
  <c r="H1203" i="8"/>
  <c r="N1203" i="8" s="1"/>
  <c r="D1203" i="8"/>
  <c r="C1203" i="8"/>
  <c r="Q1202" i="8"/>
  <c r="H1202" i="8"/>
  <c r="D1202" i="8"/>
  <c r="C1202" i="8"/>
  <c r="Q1201" i="8"/>
  <c r="H1201" i="8"/>
  <c r="M1201" i="8" s="1"/>
  <c r="D1201" i="8"/>
  <c r="C1201" i="8"/>
  <c r="Q1200" i="8"/>
  <c r="H1200" i="8"/>
  <c r="M1200" i="8" s="1"/>
  <c r="D1200" i="8"/>
  <c r="C1200" i="8"/>
  <c r="Q1199" i="8"/>
  <c r="H1199" i="8"/>
  <c r="N1199" i="8" s="1"/>
  <c r="D1199" i="8"/>
  <c r="C1199" i="8"/>
  <c r="Q1198" i="8"/>
  <c r="H1198" i="8"/>
  <c r="N1198" i="8" s="1"/>
  <c r="D1198" i="8"/>
  <c r="C1198" i="8"/>
  <c r="Q1197" i="8"/>
  <c r="H1197" i="8"/>
  <c r="N1197" i="8" s="1"/>
  <c r="D1197" i="8"/>
  <c r="C1197" i="8"/>
  <c r="Q1196" i="8"/>
  <c r="H1196" i="8"/>
  <c r="D1196" i="8"/>
  <c r="C1196" i="8"/>
  <c r="Q1195" i="8"/>
  <c r="H1195" i="8"/>
  <c r="N1195" i="8" s="1"/>
  <c r="D1195" i="8"/>
  <c r="C1195" i="8"/>
  <c r="Q1194" i="8"/>
  <c r="H1194" i="8"/>
  <c r="N1194" i="8" s="1"/>
  <c r="D1194" i="8"/>
  <c r="C1194" i="8"/>
  <c r="Q1193" i="8"/>
  <c r="H1193" i="8"/>
  <c r="N1193" i="8" s="1"/>
  <c r="D1193" i="8"/>
  <c r="C1193" i="8"/>
  <c r="Q1192" i="8"/>
  <c r="H1192" i="8"/>
  <c r="N1192" i="8" s="1"/>
  <c r="D1192" i="8"/>
  <c r="C1192" i="8"/>
  <c r="Q1191" i="8"/>
  <c r="H1191" i="8"/>
  <c r="N1191" i="8" s="1"/>
  <c r="D1191" i="8"/>
  <c r="C1191" i="8"/>
  <c r="Q1190" i="8"/>
  <c r="H1190" i="8"/>
  <c r="D1190" i="8"/>
  <c r="C1190" i="8"/>
  <c r="Q1189" i="8"/>
  <c r="H1189" i="8"/>
  <c r="M1189" i="8" s="1"/>
  <c r="D1189" i="8"/>
  <c r="C1189" i="8"/>
  <c r="Q1188" i="8"/>
  <c r="H1188" i="8"/>
  <c r="D1188" i="8"/>
  <c r="C1188" i="8"/>
  <c r="Q1187" i="8"/>
  <c r="H1187" i="8"/>
  <c r="M1187" i="8" s="1"/>
  <c r="D1187" i="8"/>
  <c r="C1187" i="8"/>
  <c r="Q1186" i="8"/>
  <c r="H1186" i="8"/>
  <c r="N1186" i="8" s="1"/>
  <c r="D1186" i="8"/>
  <c r="C1186" i="8"/>
  <c r="Q1185" i="8"/>
  <c r="H1185" i="8"/>
  <c r="N1185" i="8" s="1"/>
  <c r="D1185" i="8"/>
  <c r="C1185" i="8"/>
  <c r="Q1184" i="8"/>
  <c r="H1184" i="8"/>
  <c r="D1184" i="8"/>
  <c r="C1184" i="8"/>
  <c r="Q1183" i="8"/>
  <c r="H1183" i="8"/>
  <c r="M1183" i="8" s="1"/>
  <c r="D1183" i="8"/>
  <c r="C1183" i="8"/>
  <c r="Q1182" i="8"/>
  <c r="H1182" i="8"/>
  <c r="N1182" i="8" s="1"/>
  <c r="D1182" i="8"/>
  <c r="C1182" i="8"/>
  <c r="Q1181" i="8"/>
  <c r="H1181" i="8"/>
  <c r="N1181" i="8" s="1"/>
  <c r="D1181" i="8"/>
  <c r="C1181" i="8"/>
  <c r="Q1180" i="8"/>
  <c r="H1180" i="8"/>
  <c r="D1180" i="8"/>
  <c r="C1180" i="8"/>
  <c r="Q1179" i="8"/>
  <c r="H1179" i="8"/>
  <c r="N1179" i="8" s="1"/>
  <c r="D1179" i="8"/>
  <c r="C1179" i="8"/>
  <c r="Q1178" i="8"/>
  <c r="H1178" i="8"/>
  <c r="D1178" i="8"/>
  <c r="C1178" i="8"/>
  <c r="Q1177" i="8"/>
  <c r="H1177" i="8"/>
  <c r="M1177" i="8" s="1"/>
  <c r="D1177" i="8"/>
  <c r="C1177" i="8"/>
  <c r="Q1176" i="8"/>
  <c r="H1176" i="8"/>
  <c r="D1176" i="8"/>
  <c r="C1176" i="8"/>
  <c r="Q1175" i="8"/>
  <c r="H1175" i="8"/>
  <c r="N1175" i="8" s="1"/>
  <c r="D1175" i="8"/>
  <c r="C1175" i="8"/>
  <c r="Q1174" i="8"/>
  <c r="H1174" i="8"/>
  <c r="D1174" i="8"/>
  <c r="C1174" i="8"/>
  <c r="Q1173" i="8"/>
  <c r="H1173" i="8"/>
  <c r="N1173" i="8" s="1"/>
  <c r="D1173" i="8"/>
  <c r="C1173" i="8"/>
  <c r="Q1172" i="8"/>
  <c r="H1172" i="8"/>
  <c r="D1172" i="8"/>
  <c r="C1172" i="8"/>
  <c r="Q1171" i="8"/>
  <c r="H1171" i="8"/>
  <c r="M1171" i="8" s="1"/>
  <c r="D1171" i="8"/>
  <c r="C1171" i="8"/>
  <c r="Q1170" i="8"/>
  <c r="H1170" i="8"/>
  <c r="D1170" i="8"/>
  <c r="C1170" i="8"/>
  <c r="Q1169" i="8"/>
  <c r="H1169" i="8"/>
  <c r="N1169" i="8" s="1"/>
  <c r="D1169" i="8"/>
  <c r="C1169" i="8"/>
  <c r="Q1168" i="8"/>
  <c r="H1168" i="8"/>
  <c r="D1168" i="8"/>
  <c r="C1168" i="8"/>
  <c r="Q1167" i="8"/>
  <c r="H1167" i="8"/>
  <c r="N1167" i="8" s="1"/>
  <c r="D1167" i="8"/>
  <c r="C1167" i="8"/>
  <c r="Q1166" i="8"/>
  <c r="H1166" i="8"/>
  <c r="D1166" i="8"/>
  <c r="C1166" i="8"/>
  <c r="Q1165" i="8"/>
  <c r="H1165" i="8"/>
  <c r="M1165" i="8" s="1"/>
  <c r="D1165" i="8"/>
  <c r="C1165" i="8"/>
  <c r="Q1164" i="8"/>
  <c r="H1164" i="8"/>
  <c r="D1164" i="8"/>
  <c r="C1164" i="8"/>
  <c r="Q1163" i="8"/>
  <c r="H1163" i="8"/>
  <c r="D1163" i="8"/>
  <c r="C1163" i="8"/>
  <c r="Q1162" i="8"/>
  <c r="H1162" i="8"/>
  <c r="D1162" i="8"/>
  <c r="C1162" i="8"/>
  <c r="Q1161" i="8"/>
  <c r="H1161" i="8"/>
  <c r="M1161" i="8" s="1"/>
  <c r="D1161" i="8"/>
  <c r="C1161" i="8"/>
  <c r="Q1160" i="8"/>
  <c r="H1160" i="8"/>
  <c r="D1160" i="8"/>
  <c r="C1160" i="8"/>
  <c r="Q1159" i="8"/>
  <c r="H1159" i="8"/>
  <c r="M1159" i="8" s="1"/>
  <c r="D1159" i="8"/>
  <c r="C1159" i="8"/>
  <c r="Q1158" i="8"/>
  <c r="H1158" i="8"/>
  <c r="N1158" i="8" s="1"/>
  <c r="D1158" i="8"/>
  <c r="C1158" i="8"/>
  <c r="Q1157" i="8"/>
  <c r="H1157" i="8"/>
  <c r="N1157" i="8" s="1"/>
  <c r="D1157" i="8"/>
  <c r="C1157" i="8"/>
  <c r="Q1156" i="8"/>
  <c r="H1156" i="8"/>
  <c r="D1156" i="8"/>
  <c r="C1156" i="8"/>
  <c r="Q1155" i="8"/>
  <c r="H1155" i="8"/>
  <c r="N1155" i="8" s="1"/>
  <c r="D1155" i="8"/>
  <c r="C1155" i="8"/>
  <c r="Q1154" i="8"/>
  <c r="H1154" i="8"/>
  <c r="D1154" i="8"/>
  <c r="C1154" i="8"/>
  <c r="Q1153" i="8"/>
  <c r="H1153" i="8"/>
  <c r="D1153" i="8"/>
  <c r="C1153" i="8"/>
  <c r="Q1152" i="8"/>
  <c r="H1152" i="8"/>
  <c r="M1152" i="8" s="1"/>
  <c r="D1152" i="8"/>
  <c r="C1152" i="8"/>
  <c r="Q1151" i="8"/>
  <c r="H1151" i="8"/>
  <c r="M1151" i="8" s="1"/>
  <c r="D1151" i="8"/>
  <c r="C1151" i="8"/>
  <c r="Q1150" i="8"/>
  <c r="H1150" i="8"/>
  <c r="N1150" i="8" s="1"/>
  <c r="D1150" i="8"/>
  <c r="C1150" i="8"/>
  <c r="Q1149" i="8"/>
  <c r="H1149" i="8"/>
  <c r="M1149" i="8" s="1"/>
  <c r="D1149" i="8"/>
  <c r="C1149" i="8"/>
  <c r="Q1148" i="8"/>
  <c r="H1148" i="8"/>
  <c r="D1148" i="8"/>
  <c r="C1148" i="8"/>
  <c r="Q1147" i="8"/>
  <c r="H1147" i="8"/>
  <c r="N1147" i="8" s="1"/>
  <c r="D1147" i="8"/>
  <c r="C1147" i="8"/>
  <c r="Q1146" i="8"/>
  <c r="H1146" i="8"/>
  <c r="N1146" i="8" s="1"/>
  <c r="D1146" i="8"/>
  <c r="C1146" i="8"/>
  <c r="Q1145" i="8"/>
  <c r="H1145" i="8"/>
  <c r="D1145" i="8"/>
  <c r="C1145" i="8"/>
  <c r="Q1144" i="8"/>
  <c r="H1144" i="8"/>
  <c r="D1144" i="8"/>
  <c r="C1144" i="8"/>
  <c r="Q1143" i="8"/>
  <c r="H1143" i="8"/>
  <c r="N1143" i="8" s="1"/>
  <c r="D1143" i="8"/>
  <c r="C1143" i="8"/>
  <c r="Q1142" i="8"/>
  <c r="H1142" i="8"/>
  <c r="N1142" i="8" s="1"/>
  <c r="D1142" i="8"/>
  <c r="C1142" i="8"/>
  <c r="Q1141" i="8"/>
  <c r="H1141" i="8"/>
  <c r="D1141" i="8"/>
  <c r="C1141" i="8"/>
  <c r="Q1140" i="8"/>
  <c r="H1140" i="8"/>
  <c r="D1140" i="8"/>
  <c r="C1140" i="8"/>
  <c r="Q1139" i="8"/>
  <c r="H1139" i="8"/>
  <c r="M1139" i="8" s="1"/>
  <c r="D1139" i="8"/>
  <c r="C1139" i="8"/>
  <c r="Q1138" i="8"/>
  <c r="H1138" i="8"/>
  <c r="M1138" i="8" s="1"/>
  <c r="D1138" i="8"/>
  <c r="C1138" i="8"/>
  <c r="Q1137" i="8"/>
  <c r="H1137" i="8"/>
  <c r="N1137" i="8" s="1"/>
  <c r="D1137" i="8"/>
  <c r="C1137" i="8"/>
  <c r="Q1136" i="8"/>
  <c r="H1136" i="8"/>
  <c r="D1136" i="8"/>
  <c r="C1136" i="8"/>
  <c r="Q1135" i="8"/>
  <c r="H1135" i="8"/>
  <c r="D1135" i="8"/>
  <c r="C1135" i="8"/>
  <c r="Q1134" i="8"/>
  <c r="H1134" i="8"/>
  <c r="N1134" i="8" s="1"/>
  <c r="D1134" i="8"/>
  <c r="C1134" i="8"/>
  <c r="Q1133" i="8"/>
  <c r="H1133" i="8"/>
  <c r="D1133" i="8"/>
  <c r="C1133" i="8"/>
  <c r="Q1132" i="8"/>
  <c r="H1132" i="8"/>
  <c r="N1132" i="8" s="1"/>
  <c r="D1132" i="8"/>
  <c r="C1132" i="8"/>
  <c r="Q1131" i="8"/>
  <c r="H1131" i="8"/>
  <c r="D1131" i="8"/>
  <c r="C1131" i="8"/>
  <c r="Q1130" i="8"/>
  <c r="H1130" i="8"/>
  <c r="N1130" i="8" s="1"/>
  <c r="D1130" i="8"/>
  <c r="C1130" i="8"/>
  <c r="Q1129" i="8"/>
  <c r="H1129" i="8"/>
  <c r="M1129" i="8" s="1"/>
  <c r="D1129" i="8"/>
  <c r="C1129" i="8"/>
  <c r="Q1128" i="8"/>
  <c r="H1128" i="8"/>
  <c r="D1128" i="8"/>
  <c r="C1128" i="8"/>
  <c r="Q1127" i="8"/>
  <c r="H1127" i="8"/>
  <c r="D1127" i="8"/>
  <c r="C1127" i="8"/>
  <c r="Q1126" i="8"/>
  <c r="H1126" i="8"/>
  <c r="N1126" i="8" s="1"/>
  <c r="D1126" i="8"/>
  <c r="C1126" i="8"/>
  <c r="Q1125" i="8"/>
  <c r="H1125" i="8"/>
  <c r="D1125" i="8"/>
  <c r="C1125" i="8"/>
  <c r="Q1124" i="8"/>
  <c r="H1124" i="8"/>
  <c r="D1124" i="8"/>
  <c r="C1124" i="8"/>
  <c r="Q1123" i="8"/>
  <c r="H1123" i="8"/>
  <c r="D1123" i="8"/>
  <c r="C1123" i="8"/>
  <c r="Q1122" i="8"/>
  <c r="H1122" i="8"/>
  <c r="D1122" i="8"/>
  <c r="C1122" i="8"/>
  <c r="Q1121" i="8"/>
  <c r="H1121" i="8"/>
  <c r="D1121" i="8"/>
  <c r="C1121" i="8"/>
  <c r="Q1120" i="8"/>
  <c r="H1120" i="8"/>
  <c r="D1120" i="8"/>
  <c r="C1120" i="8"/>
  <c r="Q1119" i="8"/>
  <c r="H1119" i="8"/>
  <c r="N1119" i="8" s="1"/>
  <c r="D1119" i="8"/>
  <c r="C1119" i="8"/>
  <c r="Q1118" i="8"/>
  <c r="H1118" i="8"/>
  <c r="N1118" i="8" s="1"/>
  <c r="D1118" i="8"/>
  <c r="C1118" i="8"/>
  <c r="Q1117" i="8"/>
  <c r="H1117" i="8"/>
  <c r="M1117" i="8" s="1"/>
  <c r="D1117" i="8"/>
  <c r="C1117" i="8"/>
  <c r="Q1116" i="8"/>
  <c r="H1116" i="8"/>
  <c r="D1116" i="8"/>
  <c r="C1116" i="8"/>
  <c r="Q1115" i="8"/>
  <c r="H1115" i="8"/>
  <c r="M1115" i="8" s="1"/>
  <c r="D1115" i="8"/>
  <c r="C1115" i="8"/>
  <c r="Q1114" i="8"/>
  <c r="H1114" i="8"/>
  <c r="D1114" i="8"/>
  <c r="C1114" i="8"/>
  <c r="Q1113" i="8"/>
  <c r="H1113" i="8"/>
  <c r="N1113" i="8" s="1"/>
  <c r="D1113" i="8"/>
  <c r="C1113" i="8"/>
  <c r="Q1112" i="8"/>
  <c r="H1112" i="8"/>
  <c r="N1112" i="8" s="1"/>
  <c r="D1112" i="8"/>
  <c r="C1112" i="8"/>
  <c r="Q1111" i="8"/>
  <c r="H1111" i="8"/>
  <c r="D1111" i="8"/>
  <c r="C1111" i="8"/>
  <c r="Q1110" i="8"/>
  <c r="H1110" i="8"/>
  <c r="M1110" i="8" s="1"/>
  <c r="D1110" i="8"/>
  <c r="C1110" i="8"/>
  <c r="Q1109" i="8"/>
  <c r="H1109" i="8"/>
  <c r="D1109" i="8"/>
  <c r="C1109" i="8"/>
  <c r="Q1108" i="8"/>
  <c r="H1108" i="8"/>
  <c r="N1108" i="8" s="1"/>
  <c r="D1108" i="8"/>
  <c r="C1108" i="8"/>
  <c r="Q1107" i="8"/>
  <c r="H1107" i="8"/>
  <c r="N1107" i="8" s="1"/>
  <c r="D1107" i="8"/>
  <c r="C1107" i="8"/>
  <c r="Q1106" i="8"/>
  <c r="H1106" i="8"/>
  <c r="N1106" i="8" s="1"/>
  <c r="D1106" i="8"/>
  <c r="C1106" i="8"/>
  <c r="Q1105" i="8"/>
  <c r="H1105" i="8"/>
  <c r="N1105" i="8" s="1"/>
  <c r="D1105" i="8"/>
  <c r="C1105" i="8"/>
  <c r="Q1104" i="8"/>
  <c r="H1104" i="8"/>
  <c r="N1104" i="8" s="1"/>
  <c r="D1104" i="8"/>
  <c r="C1104" i="8"/>
  <c r="Q1103" i="8"/>
  <c r="H1103" i="8"/>
  <c r="M1103" i="8" s="1"/>
  <c r="D1103" i="8"/>
  <c r="C1103" i="8"/>
  <c r="Q1102" i="8"/>
  <c r="N1102" i="8"/>
  <c r="H1102" i="8"/>
  <c r="M1102" i="8" s="1"/>
  <c r="D1102" i="8"/>
  <c r="C1102" i="8"/>
  <c r="Q1101" i="8"/>
  <c r="H1101" i="8"/>
  <c r="N1101" i="8" s="1"/>
  <c r="D1101" i="8"/>
  <c r="C1101" i="8"/>
  <c r="Q1100" i="8"/>
  <c r="H1100" i="8"/>
  <c r="D1100" i="8"/>
  <c r="C1100" i="8"/>
  <c r="Q1099" i="8"/>
  <c r="H1099" i="8"/>
  <c r="D1099" i="8"/>
  <c r="C1099" i="8"/>
  <c r="Q1098" i="8"/>
  <c r="H1098" i="8"/>
  <c r="D1098" i="8"/>
  <c r="C1098" i="8"/>
  <c r="Q1097" i="8"/>
  <c r="H1097" i="8"/>
  <c r="M1097" i="8" s="1"/>
  <c r="D1097" i="8"/>
  <c r="C1097" i="8"/>
  <c r="Q1096" i="8"/>
  <c r="H1096" i="8"/>
  <c r="N1096" i="8" s="1"/>
  <c r="D1096" i="8"/>
  <c r="C1096" i="8"/>
  <c r="Q1095" i="8"/>
  <c r="H1095" i="8"/>
  <c r="D1095" i="8"/>
  <c r="C1095" i="8"/>
  <c r="Q1094" i="8"/>
  <c r="H1094" i="8"/>
  <c r="M1094" i="8" s="1"/>
  <c r="D1094" i="8"/>
  <c r="C1094" i="8"/>
  <c r="Q1093" i="8"/>
  <c r="H1093" i="8"/>
  <c r="D1093" i="8"/>
  <c r="C1093" i="8"/>
  <c r="Q1092" i="8"/>
  <c r="H1092" i="8"/>
  <c r="N1092" i="8" s="1"/>
  <c r="D1092" i="8"/>
  <c r="C1092" i="8"/>
  <c r="Q1091" i="8"/>
  <c r="H1091" i="8"/>
  <c r="D1091" i="8"/>
  <c r="C1091" i="8"/>
  <c r="Q1090" i="8"/>
  <c r="H1090" i="8"/>
  <c r="D1090" i="8"/>
  <c r="C1090" i="8"/>
  <c r="Q1089" i="8"/>
  <c r="H1089" i="8"/>
  <c r="N1089" i="8" s="1"/>
  <c r="D1089" i="8"/>
  <c r="C1089" i="8"/>
  <c r="Q1088" i="8"/>
  <c r="H1088" i="8"/>
  <c r="N1088" i="8" s="1"/>
  <c r="D1088" i="8"/>
  <c r="C1088" i="8"/>
  <c r="Q1087" i="8"/>
  <c r="H1087" i="8"/>
  <c r="D1087" i="8"/>
  <c r="C1087" i="8"/>
  <c r="Q1086" i="8"/>
  <c r="H1086" i="8"/>
  <c r="N1086" i="8" s="1"/>
  <c r="D1086" i="8"/>
  <c r="C1086" i="8"/>
  <c r="Q1085" i="8"/>
  <c r="H1085" i="8"/>
  <c r="D1085" i="8"/>
  <c r="C1085" i="8"/>
  <c r="Q1084" i="8"/>
  <c r="H1084" i="8"/>
  <c r="N1084" i="8" s="1"/>
  <c r="D1084" i="8"/>
  <c r="C1084" i="8"/>
  <c r="Q1083" i="8"/>
  <c r="H1083" i="8"/>
  <c r="N1083" i="8" s="1"/>
  <c r="D1083" i="8"/>
  <c r="C1083" i="8"/>
  <c r="Q1082" i="8"/>
  <c r="H1082" i="8"/>
  <c r="M1082" i="8" s="1"/>
  <c r="D1082" i="8"/>
  <c r="C1082" i="8"/>
  <c r="Q1081" i="8"/>
  <c r="H1081" i="8"/>
  <c r="M1081" i="8" s="1"/>
  <c r="D1081" i="8"/>
  <c r="C1081" i="8"/>
  <c r="Q1080" i="8"/>
  <c r="H1080" i="8"/>
  <c r="N1080" i="8" s="1"/>
  <c r="D1080" i="8"/>
  <c r="C1080" i="8"/>
  <c r="Q1079" i="8"/>
  <c r="H1079" i="8"/>
  <c r="M1079" i="8" s="1"/>
  <c r="D1079" i="8"/>
  <c r="C1079" i="8"/>
  <c r="Q1078" i="8"/>
  <c r="H1078" i="8"/>
  <c r="M1078" i="8" s="1"/>
  <c r="D1078" i="8"/>
  <c r="C1078" i="8"/>
  <c r="Q1077" i="8"/>
  <c r="H1077" i="8"/>
  <c r="N1077" i="8" s="1"/>
  <c r="D1077" i="8"/>
  <c r="C1077" i="8"/>
  <c r="Q1076" i="8"/>
  <c r="H1076" i="8"/>
  <c r="D1076" i="8"/>
  <c r="C1076" i="8"/>
  <c r="Q1075" i="8"/>
  <c r="H1075" i="8"/>
  <c r="D1075" i="8"/>
  <c r="C1075" i="8"/>
  <c r="Q1074" i="8"/>
  <c r="H1074" i="8"/>
  <c r="D1074" i="8"/>
  <c r="C1074" i="8"/>
  <c r="Q1073" i="8"/>
  <c r="H1073" i="8"/>
  <c r="D1073" i="8"/>
  <c r="C1073" i="8"/>
  <c r="Q1072" i="8"/>
  <c r="H1072" i="8"/>
  <c r="N1072" i="8" s="1"/>
  <c r="D1072" i="8"/>
  <c r="C1072" i="8"/>
  <c r="Q1071" i="8"/>
  <c r="H1071" i="8"/>
  <c r="N1071" i="8" s="1"/>
  <c r="D1071" i="8"/>
  <c r="C1071" i="8"/>
  <c r="Q1070" i="8"/>
  <c r="H1070" i="8"/>
  <c r="D1070" i="8"/>
  <c r="C1070" i="8"/>
  <c r="Q1069" i="8"/>
  <c r="H1069" i="8"/>
  <c r="N1069" i="8" s="1"/>
  <c r="D1069" i="8"/>
  <c r="C1069" i="8"/>
  <c r="Q1068" i="8"/>
  <c r="H1068" i="8"/>
  <c r="N1068" i="8" s="1"/>
  <c r="D1068" i="8"/>
  <c r="C1068" i="8"/>
  <c r="Q1067" i="8"/>
  <c r="H1067" i="8"/>
  <c r="M1067" i="8" s="1"/>
  <c r="D1067" i="8"/>
  <c r="C1067" i="8"/>
  <c r="Q1066" i="8"/>
  <c r="H1066" i="8"/>
  <c r="M1066" i="8" s="1"/>
  <c r="D1066" i="8"/>
  <c r="C1066" i="8"/>
  <c r="Q1065" i="8"/>
  <c r="H1065" i="8"/>
  <c r="N1065" i="8" s="1"/>
  <c r="D1065" i="8"/>
  <c r="C1065" i="8"/>
  <c r="Q1064" i="8"/>
  <c r="H1064" i="8"/>
  <c r="N1064" i="8" s="1"/>
  <c r="D1064" i="8"/>
  <c r="C1064" i="8"/>
  <c r="Q1063" i="8"/>
  <c r="H1063" i="8"/>
  <c r="D1063" i="8"/>
  <c r="C1063" i="8"/>
  <c r="Q1062" i="8"/>
  <c r="H1062" i="8"/>
  <c r="M1062" i="8" s="1"/>
  <c r="D1062" i="8"/>
  <c r="C1062" i="8"/>
  <c r="Q1061" i="8"/>
  <c r="H1061" i="8"/>
  <c r="D1061" i="8"/>
  <c r="C1061" i="8"/>
  <c r="Q1060" i="8"/>
  <c r="H1060" i="8"/>
  <c r="N1060" i="8" s="1"/>
  <c r="D1060" i="8"/>
  <c r="C1060" i="8"/>
  <c r="Q1059" i="8"/>
  <c r="H1059" i="8"/>
  <c r="D1059" i="8"/>
  <c r="C1059" i="8"/>
  <c r="Q1058" i="8"/>
  <c r="H1058" i="8"/>
  <c r="D1058" i="8"/>
  <c r="C1058" i="8"/>
  <c r="Q1057" i="8"/>
  <c r="H1057" i="8"/>
  <c r="D1057" i="8"/>
  <c r="C1057" i="8"/>
  <c r="Q1056" i="8"/>
  <c r="H1056" i="8"/>
  <c r="N1056" i="8" s="1"/>
  <c r="D1056" i="8"/>
  <c r="C1056" i="8"/>
  <c r="Q1055" i="8"/>
  <c r="H1055" i="8"/>
  <c r="M1055" i="8" s="1"/>
  <c r="D1055" i="8"/>
  <c r="C1055" i="8"/>
  <c r="Q1054" i="8"/>
  <c r="H1054" i="8"/>
  <c r="N1054" i="8" s="1"/>
  <c r="D1054" i="8"/>
  <c r="C1054" i="8"/>
  <c r="Q1053" i="8"/>
  <c r="H1053" i="8"/>
  <c r="N1053" i="8" s="1"/>
  <c r="D1053" i="8"/>
  <c r="C1053" i="8"/>
  <c r="Q1052" i="8"/>
  <c r="H1052" i="8"/>
  <c r="D1052" i="8"/>
  <c r="C1052" i="8"/>
  <c r="Q1051" i="8"/>
  <c r="H1051" i="8"/>
  <c r="D1051" i="8"/>
  <c r="C1051" i="8"/>
  <c r="Q1050" i="8"/>
  <c r="H1050" i="8"/>
  <c r="N1050" i="8" s="1"/>
  <c r="D1050" i="8"/>
  <c r="C1050" i="8"/>
  <c r="Q1049" i="8"/>
  <c r="H1049" i="8"/>
  <c r="M1049" i="8" s="1"/>
  <c r="D1049" i="8"/>
  <c r="C1049" i="8"/>
  <c r="Q1048" i="8"/>
  <c r="H1048" i="8"/>
  <c r="N1048" i="8" s="1"/>
  <c r="D1048" i="8"/>
  <c r="C1048" i="8"/>
  <c r="Q1047" i="8"/>
  <c r="H1047" i="8"/>
  <c r="D1047" i="8"/>
  <c r="C1047" i="8"/>
  <c r="Q1046" i="8"/>
  <c r="H1046" i="8"/>
  <c r="N1046" i="8" s="1"/>
  <c r="D1046" i="8"/>
  <c r="C1046" i="8"/>
  <c r="Q1045" i="8"/>
  <c r="H1045" i="8"/>
  <c r="D1045" i="8"/>
  <c r="C1045" i="8"/>
  <c r="Q1044" i="8"/>
  <c r="H1044" i="8"/>
  <c r="N1044" i="8" s="1"/>
  <c r="D1044" i="8"/>
  <c r="C1044" i="8"/>
  <c r="Q1043" i="8"/>
  <c r="H1043" i="8"/>
  <c r="D1043" i="8"/>
  <c r="C1043" i="8"/>
  <c r="Q1042" i="8"/>
  <c r="H1042" i="8"/>
  <c r="D1042" i="8"/>
  <c r="C1042" i="8"/>
  <c r="Q1041" i="8"/>
  <c r="H1041" i="8"/>
  <c r="N1041" i="8" s="1"/>
  <c r="D1041" i="8"/>
  <c r="C1041" i="8"/>
  <c r="Q1040" i="8"/>
  <c r="H1040" i="8"/>
  <c r="D1040" i="8"/>
  <c r="C1040" i="8"/>
  <c r="Q1039" i="8"/>
  <c r="H1039" i="8"/>
  <c r="D1039" i="8"/>
  <c r="C1039" i="8"/>
  <c r="Q1038" i="8"/>
  <c r="H1038" i="8"/>
  <c r="D1038" i="8"/>
  <c r="C1038" i="8"/>
  <c r="Q1037" i="8"/>
  <c r="H1037" i="8"/>
  <c r="D1037" i="8"/>
  <c r="C1037" i="8"/>
  <c r="Q1036" i="8"/>
  <c r="H1036" i="8"/>
  <c r="N1036" i="8" s="1"/>
  <c r="D1036" i="8"/>
  <c r="C1036" i="8"/>
  <c r="Q1035" i="8"/>
  <c r="H1035" i="8"/>
  <c r="M1035" i="8" s="1"/>
  <c r="D1035" i="8"/>
  <c r="C1035" i="8"/>
  <c r="Q1034" i="8"/>
  <c r="H1034" i="8"/>
  <c r="N1034" i="8" s="1"/>
  <c r="D1034" i="8"/>
  <c r="C1034" i="8"/>
  <c r="Q1033" i="8"/>
  <c r="H1033" i="8"/>
  <c r="M1033" i="8" s="1"/>
  <c r="D1033" i="8"/>
  <c r="C1033" i="8"/>
  <c r="Q1032" i="8"/>
  <c r="H1032" i="8"/>
  <c r="N1032" i="8" s="1"/>
  <c r="D1032" i="8"/>
  <c r="C1032" i="8"/>
  <c r="Q1031" i="8"/>
  <c r="H1031" i="8"/>
  <c r="M1031" i="8" s="1"/>
  <c r="D1031" i="8"/>
  <c r="C1031" i="8"/>
  <c r="Q1030" i="8"/>
  <c r="H1030" i="8"/>
  <c r="N1030" i="8" s="1"/>
  <c r="D1030" i="8"/>
  <c r="C1030" i="8"/>
  <c r="Q1029" i="8"/>
  <c r="H1029" i="8"/>
  <c r="N1029" i="8" s="1"/>
  <c r="D1029" i="8"/>
  <c r="C1029" i="8"/>
  <c r="Q1028" i="8"/>
  <c r="H1028" i="8"/>
  <c r="D1028" i="8"/>
  <c r="C1028" i="8"/>
  <c r="Q1027" i="8"/>
  <c r="H1027" i="8"/>
  <c r="D1027" i="8"/>
  <c r="C1027" i="8"/>
  <c r="Q1026" i="8"/>
  <c r="H1026" i="8"/>
  <c r="D1026" i="8"/>
  <c r="C1026" i="8"/>
  <c r="Q1025" i="8"/>
  <c r="H1025" i="8"/>
  <c r="N1025" i="8" s="1"/>
  <c r="D1025" i="8"/>
  <c r="C1025" i="8"/>
  <c r="Q1024" i="8"/>
  <c r="H1024" i="8"/>
  <c r="N1024" i="8" s="1"/>
  <c r="D1024" i="8"/>
  <c r="C1024" i="8"/>
  <c r="Q1023" i="8"/>
  <c r="H1023" i="8"/>
  <c r="N1023" i="8" s="1"/>
  <c r="D1023" i="8"/>
  <c r="C1023" i="8"/>
  <c r="Q1022" i="8"/>
  <c r="H1022" i="8"/>
  <c r="N1022" i="8" s="1"/>
  <c r="D1022" i="8"/>
  <c r="C1022" i="8"/>
  <c r="Q1021" i="8"/>
  <c r="H1021" i="8"/>
  <c r="M1021" i="8" s="1"/>
  <c r="D1021" i="8"/>
  <c r="C1021" i="8"/>
  <c r="Q1020" i="8"/>
  <c r="H1020" i="8"/>
  <c r="D1020" i="8"/>
  <c r="C1020" i="8"/>
  <c r="Q1019" i="8"/>
  <c r="H1019" i="8"/>
  <c r="M1019" i="8" s="1"/>
  <c r="D1019" i="8"/>
  <c r="C1019" i="8"/>
  <c r="Q1018" i="8"/>
  <c r="H1018" i="8"/>
  <c r="M1018" i="8" s="1"/>
  <c r="D1018" i="8"/>
  <c r="C1018" i="8"/>
  <c r="Q1017" i="8"/>
  <c r="H1017" i="8"/>
  <c r="N1017" i="8" s="1"/>
  <c r="D1017" i="8"/>
  <c r="C1017" i="8"/>
  <c r="Q1016" i="8"/>
  <c r="H1016" i="8"/>
  <c r="M1016" i="8" s="1"/>
  <c r="D1016" i="8"/>
  <c r="C1016" i="8"/>
  <c r="Q1015" i="8"/>
  <c r="H1015" i="8"/>
  <c r="D1015" i="8"/>
  <c r="C1015" i="8"/>
  <c r="Q1014" i="8"/>
  <c r="H1014" i="8"/>
  <c r="M1014" i="8" s="1"/>
  <c r="D1014" i="8"/>
  <c r="C1014" i="8"/>
  <c r="Q1013" i="8"/>
  <c r="H1013" i="8"/>
  <c r="D1013" i="8"/>
  <c r="C1013" i="8"/>
  <c r="Q1012" i="8"/>
  <c r="H1012" i="8"/>
  <c r="N1012" i="8" s="1"/>
  <c r="D1012" i="8"/>
  <c r="C1012" i="8"/>
  <c r="Q1011" i="8"/>
  <c r="H1011" i="8"/>
  <c r="D1011" i="8"/>
  <c r="C1011" i="8"/>
  <c r="Q1010" i="8"/>
  <c r="H1010" i="8"/>
  <c r="N1010" i="8" s="1"/>
  <c r="D1010" i="8"/>
  <c r="C1010" i="8"/>
  <c r="Q1009" i="8"/>
  <c r="H1009" i="8"/>
  <c r="N1009" i="8" s="1"/>
  <c r="D1009" i="8"/>
  <c r="C1009" i="8"/>
  <c r="Q1008" i="8"/>
  <c r="H1008" i="8"/>
  <c r="N1008" i="8" s="1"/>
  <c r="D1008" i="8"/>
  <c r="C1008" i="8"/>
  <c r="Q1007" i="8"/>
  <c r="H1007" i="8"/>
  <c r="D1007" i="8"/>
  <c r="C1007" i="8"/>
  <c r="Q1006" i="8"/>
  <c r="H1006" i="8"/>
  <c r="D1006" i="8"/>
  <c r="C1006" i="8"/>
  <c r="Q1005" i="8"/>
  <c r="H1005" i="8"/>
  <c r="N1005" i="8" s="1"/>
  <c r="D1005" i="8"/>
  <c r="C1005" i="8"/>
  <c r="Q1004" i="8"/>
  <c r="H1004" i="8"/>
  <c r="N1004" i="8" s="1"/>
  <c r="D1004" i="8"/>
  <c r="C1004" i="8"/>
  <c r="Q1003" i="8"/>
  <c r="H1003" i="8"/>
  <c r="D1003" i="8"/>
  <c r="C1003" i="8"/>
  <c r="Q1002" i="8"/>
  <c r="H1002" i="8"/>
  <c r="M1002" i="8" s="1"/>
  <c r="D1002" i="8"/>
  <c r="C1002" i="8"/>
  <c r="Q1001" i="8"/>
  <c r="H1001" i="8"/>
  <c r="M1001" i="8" s="1"/>
  <c r="D1001" i="8"/>
  <c r="C1001" i="8"/>
  <c r="Q1000" i="8"/>
  <c r="H1000" i="8"/>
  <c r="N1000" i="8" s="1"/>
  <c r="D1000" i="8"/>
  <c r="C1000" i="8"/>
  <c r="Q999" i="8"/>
  <c r="H999" i="8"/>
  <c r="D999" i="8"/>
  <c r="C999" i="8"/>
  <c r="Q998" i="8"/>
  <c r="H998" i="8"/>
  <c r="D998" i="8"/>
  <c r="C998" i="8"/>
  <c r="Q997" i="8"/>
  <c r="H997" i="8"/>
  <c r="M997" i="8" s="1"/>
  <c r="D997" i="8"/>
  <c r="C997" i="8"/>
  <c r="Q996" i="8"/>
  <c r="H996" i="8"/>
  <c r="N996" i="8" s="1"/>
  <c r="D996" i="8"/>
  <c r="C996" i="8"/>
  <c r="Q995" i="8"/>
  <c r="H995" i="8"/>
  <c r="M995" i="8" s="1"/>
  <c r="D995" i="8"/>
  <c r="C995" i="8"/>
  <c r="Q994" i="8"/>
  <c r="H994" i="8"/>
  <c r="N994" i="8" s="1"/>
  <c r="D994" i="8"/>
  <c r="C994" i="8"/>
  <c r="Q993" i="8"/>
  <c r="H993" i="8"/>
  <c r="N993" i="8" s="1"/>
  <c r="D993" i="8"/>
  <c r="C993" i="8"/>
  <c r="Q992" i="8"/>
  <c r="H992" i="8"/>
  <c r="N992" i="8" s="1"/>
  <c r="D992" i="8"/>
  <c r="C992" i="8"/>
  <c r="Q991" i="8"/>
  <c r="H991" i="8"/>
  <c r="D991" i="8"/>
  <c r="C991" i="8"/>
  <c r="Q990" i="8"/>
  <c r="H990" i="8"/>
  <c r="M990" i="8" s="1"/>
  <c r="D990" i="8"/>
  <c r="C990" i="8"/>
  <c r="Q989" i="8"/>
  <c r="H989" i="8"/>
  <c r="D989" i="8"/>
  <c r="C989" i="8"/>
  <c r="Q988" i="8"/>
  <c r="H988" i="8"/>
  <c r="N988" i="8" s="1"/>
  <c r="D988" i="8"/>
  <c r="C988" i="8"/>
  <c r="Q987" i="8"/>
  <c r="H987" i="8"/>
  <c r="N987" i="8" s="1"/>
  <c r="D987" i="8"/>
  <c r="C987" i="8"/>
  <c r="Q986" i="8"/>
  <c r="H986" i="8"/>
  <c r="D986" i="8"/>
  <c r="C986" i="8"/>
  <c r="Q985" i="8"/>
  <c r="H985" i="8"/>
  <c r="N985" i="8" s="1"/>
  <c r="D985" i="8"/>
  <c r="C985" i="8"/>
  <c r="Q984" i="8"/>
  <c r="H984" i="8"/>
  <c r="D984" i="8"/>
  <c r="C984" i="8"/>
  <c r="Q983" i="8"/>
  <c r="H983" i="8"/>
  <c r="M983" i="8" s="1"/>
  <c r="D983" i="8"/>
  <c r="C983" i="8"/>
  <c r="Q982" i="8"/>
  <c r="H982" i="8"/>
  <c r="D982" i="8"/>
  <c r="C982" i="8"/>
  <c r="Q981" i="8"/>
  <c r="H981" i="8"/>
  <c r="N981" i="8" s="1"/>
  <c r="D981" i="8"/>
  <c r="C981" i="8"/>
  <c r="Q980" i="8"/>
  <c r="H980" i="8"/>
  <c r="D980" i="8"/>
  <c r="C980" i="8"/>
  <c r="Q979" i="8"/>
  <c r="H979" i="8"/>
  <c r="D979" i="8"/>
  <c r="C979" i="8"/>
  <c r="Q978" i="8"/>
  <c r="H978" i="8"/>
  <c r="N978" i="8" s="1"/>
  <c r="D978" i="8"/>
  <c r="C978" i="8"/>
  <c r="Q977" i="8"/>
  <c r="H977" i="8"/>
  <c r="N977" i="8" s="1"/>
  <c r="D977" i="8"/>
  <c r="C977" i="8"/>
  <c r="Q976" i="8"/>
  <c r="H976" i="8"/>
  <c r="N976" i="8" s="1"/>
  <c r="D976" i="8"/>
  <c r="C976" i="8"/>
  <c r="Q975" i="8"/>
  <c r="H975" i="8"/>
  <c r="M975" i="8" s="1"/>
  <c r="D975" i="8"/>
  <c r="C975" i="8"/>
  <c r="Q974" i="8"/>
  <c r="H974" i="8"/>
  <c r="D974" i="8"/>
  <c r="C974" i="8"/>
  <c r="Q973" i="8"/>
  <c r="H973" i="8"/>
  <c r="D973" i="8"/>
  <c r="C973" i="8"/>
  <c r="Q972" i="8"/>
  <c r="H972" i="8"/>
  <c r="N972" i="8" s="1"/>
  <c r="D972" i="8"/>
  <c r="C972" i="8"/>
  <c r="Q971" i="8"/>
  <c r="H971" i="8"/>
  <c r="D971" i="8"/>
  <c r="C971" i="8"/>
  <c r="Q970" i="8"/>
  <c r="H970" i="8"/>
  <c r="D970" i="8"/>
  <c r="C970" i="8"/>
  <c r="Q969" i="8"/>
  <c r="H969" i="8"/>
  <c r="N969" i="8" s="1"/>
  <c r="D969" i="8"/>
  <c r="C969" i="8"/>
  <c r="Q968" i="8"/>
  <c r="H968" i="8"/>
  <c r="N968" i="8" s="1"/>
  <c r="D968" i="8"/>
  <c r="C968" i="8"/>
  <c r="Q967" i="8"/>
  <c r="H967" i="8"/>
  <c r="D967" i="8"/>
  <c r="C967" i="8"/>
  <c r="Q966" i="8"/>
  <c r="H966" i="8"/>
  <c r="N966" i="8" s="1"/>
  <c r="D966" i="8"/>
  <c r="C966" i="8"/>
  <c r="Q965" i="8"/>
  <c r="H965" i="8"/>
  <c r="N965" i="8" s="1"/>
  <c r="D965" i="8"/>
  <c r="C965" i="8"/>
  <c r="Q964" i="8"/>
  <c r="H964" i="8"/>
  <c r="N964" i="8" s="1"/>
  <c r="D964" i="8"/>
  <c r="C964" i="8"/>
  <c r="Q963" i="8"/>
  <c r="H963" i="8"/>
  <c r="N963" i="8" s="1"/>
  <c r="D963" i="8"/>
  <c r="C963" i="8"/>
  <c r="Q962" i="8"/>
  <c r="H962" i="8"/>
  <c r="N962" i="8" s="1"/>
  <c r="D962" i="8"/>
  <c r="C962" i="8"/>
  <c r="Q961" i="8"/>
  <c r="H961" i="8"/>
  <c r="D961" i="8"/>
  <c r="C961" i="8"/>
  <c r="Q960" i="8"/>
  <c r="H960" i="8"/>
  <c r="N960" i="8" s="1"/>
  <c r="D960" i="8"/>
  <c r="C960" i="8"/>
  <c r="Q959" i="8"/>
  <c r="H959" i="8"/>
  <c r="M959" i="8" s="1"/>
  <c r="D959" i="8"/>
  <c r="C959" i="8"/>
  <c r="Q958" i="8"/>
  <c r="H958" i="8"/>
  <c r="D958" i="8"/>
  <c r="C958" i="8"/>
  <c r="Q957" i="8"/>
  <c r="H957" i="8"/>
  <c r="N957" i="8" s="1"/>
  <c r="D957" i="8"/>
  <c r="C957" i="8"/>
  <c r="Q956" i="8"/>
  <c r="H956" i="8"/>
  <c r="N956" i="8" s="1"/>
  <c r="D956" i="8"/>
  <c r="C956" i="8"/>
  <c r="Q955" i="8"/>
  <c r="H955" i="8"/>
  <c r="D955" i="8"/>
  <c r="C955" i="8"/>
  <c r="Q954" i="8"/>
  <c r="H954" i="8"/>
  <c r="N954" i="8" s="1"/>
  <c r="D954" i="8"/>
  <c r="C954" i="8"/>
  <c r="Q953" i="8"/>
  <c r="H953" i="8"/>
  <c r="M953" i="8" s="1"/>
  <c r="D953" i="8"/>
  <c r="C953" i="8"/>
  <c r="Q952" i="8"/>
  <c r="H952" i="8"/>
  <c r="N952" i="8" s="1"/>
  <c r="D952" i="8"/>
  <c r="C952" i="8"/>
  <c r="Q951" i="8"/>
  <c r="H951" i="8"/>
  <c r="M951" i="8" s="1"/>
  <c r="D951" i="8"/>
  <c r="C951" i="8"/>
  <c r="Q950" i="8"/>
  <c r="H950" i="8"/>
  <c r="N950" i="8" s="1"/>
  <c r="D950" i="8"/>
  <c r="C950" i="8"/>
  <c r="Q949" i="8"/>
  <c r="H949" i="8"/>
  <c r="N949" i="8" s="1"/>
  <c r="D949" i="8"/>
  <c r="C949" i="8"/>
  <c r="Q948" i="8"/>
  <c r="H948" i="8"/>
  <c r="N948" i="8" s="1"/>
  <c r="D948" i="8"/>
  <c r="C948" i="8"/>
  <c r="Q947" i="8"/>
  <c r="H947" i="8"/>
  <c r="M947" i="8" s="1"/>
  <c r="D947" i="8"/>
  <c r="C947" i="8"/>
  <c r="Q946" i="8"/>
  <c r="H946" i="8"/>
  <c r="N946" i="8" s="1"/>
  <c r="D946" i="8"/>
  <c r="C946" i="8"/>
  <c r="Q945" i="8"/>
  <c r="H945" i="8"/>
  <c r="N945" i="8" s="1"/>
  <c r="D945" i="8"/>
  <c r="C945" i="8"/>
  <c r="Q944" i="8"/>
  <c r="H944" i="8"/>
  <c r="N944" i="8" s="1"/>
  <c r="D944" i="8"/>
  <c r="C944" i="8"/>
  <c r="Q943" i="8"/>
  <c r="H943" i="8"/>
  <c r="D943" i="8"/>
  <c r="C943" i="8"/>
  <c r="Q942" i="8"/>
  <c r="H942" i="8"/>
  <c r="M942" i="8" s="1"/>
  <c r="D942" i="8"/>
  <c r="C942" i="8"/>
  <c r="Q941" i="8"/>
  <c r="H941" i="8"/>
  <c r="D941" i="8"/>
  <c r="C941" i="8"/>
  <c r="Q940" i="8"/>
  <c r="H940" i="8"/>
  <c r="N940" i="8" s="1"/>
  <c r="D940" i="8"/>
  <c r="C940" i="8"/>
  <c r="Q939" i="8"/>
  <c r="H939" i="8"/>
  <c r="D939" i="8"/>
  <c r="C939" i="8"/>
  <c r="Q938" i="8"/>
  <c r="H938" i="8"/>
  <c r="N938" i="8" s="1"/>
  <c r="D938" i="8"/>
  <c r="C938" i="8"/>
  <c r="Q937" i="8"/>
  <c r="H937" i="8"/>
  <c r="D937" i="8"/>
  <c r="C937" i="8"/>
  <c r="Q936" i="8"/>
  <c r="H936" i="8"/>
  <c r="N936" i="8" s="1"/>
  <c r="D936" i="8"/>
  <c r="C936" i="8"/>
  <c r="Q935" i="8"/>
  <c r="H935" i="8"/>
  <c r="D935" i="8"/>
  <c r="C935" i="8"/>
  <c r="Q934" i="8"/>
  <c r="H934" i="8"/>
  <c r="D934" i="8"/>
  <c r="C934" i="8"/>
  <c r="Q933" i="8"/>
  <c r="H933" i="8"/>
  <c r="N933" i="8" s="1"/>
  <c r="D933" i="8"/>
  <c r="C933" i="8"/>
  <c r="Q932" i="8"/>
  <c r="H932" i="8"/>
  <c r="D932" i="8"/>
  <c r="C932" i="8"/>
  <c r="Q931" i="8"/>
  <c r="H931" i="8"/>
  <c r="D931" i="8"/>
  <c r="C931" i="8"/>
  <c r="Q930" i="8"/>
  <c r="H930" i="8"/>
  <c r="M930" i="8" s="1"/>
  <c r="D930" i="8"/>
  <c r="C930" i="8"/>
  <c r="Q929" i="8"/>
  <c r="H929" i="8"/>
  <c r="N929" i="8" s="1"/>
  <c r="D929" i="8"/>
  <c r="C929" i="8"/>
  <c r="Q928" i="8"/>
  <c r="H928" i="8"/>
  <c r="N928" i="8" s="1"/>
  <c r="D928" i="8"/>
  <c r="C928" i="8"/>
  <c r="Q927" i="8"/>
  <c r="H927" i="8"/>
  <c r="D927" i="8"/>
  <c r="C927" i="8"/>
  <c r="Q926" i="8"/>
  <c r="H926" i="8"/>
  <c r="N926" i="8" s="1"/>
  <c r="D926" i="8"/>
  <c r="C926" i="8"/>
  <c r="Q925" i="8"/>
  <c r="H925" i="8"/>
  <c r="D925" i="8"/>
  <c r="C925" i="8"/>
  <c r="Q924" i="8"/>
  <c r="H924" i="8"/>
  <c r="D924" i="8"/>
  <c r="C924" i="8"/>
  <c r="Q923" i="8"/>
  <c r="H923" i="8"/>
  <c r="M923" i="8" s="1"/>
  <c r="D923" i="8"/>
  <c r="C923" i="8"/>
  <c r="Q922" i="8"/>
  <c r="H922" i="8"/>
  <c r="M922" i="8" s="1"/>
  <c r="D922" i="8"/>
  <c r="C922" i="8"/>
  <c r="Q921" i="8"/>
  <c r="H921" i="8"/>
  <c r="N921" i="8" s="1"/>
  <c r="D921" i="8"/>
  <c r="C921" i="8"/>
  <c r="Q920" i="8"/>
  <c r="H920" i="8"/>
  <c r="D920" i="8"/>
  <c r="C920" i="8"/>
  <c r="Q919" i="8"/>
  <c r="H919" i="8"/>
  <c r="D919" i="8"/>
  <c r="C919" i="8"/>
  <c r="Q918" i="8"/>
  <c r="H918" i="8"/>
  <c r="N918" i="8" s="1"/>
  <c r="D918" i="8"/>
  <c r="C918" i="8"/>
  <c r="Q917" i="8"/>
  <c r="H917" i="8"/>
  <c r="D917" i="8"/>
  <c r="C917" i="8"/>
  <c r="Q916" i="8"/>
  <c r="H916" i="8"/>
  <c r="N916" i="8" s="1"/>
  <c r="D916" i="8"/>
  <c r="C916" i="8"/>
  <c r="Q915" i="8"/>
  <c r="H915" i="8"/>
  <c r="D915" i="8"/>
  <c r="C915" i="8"/>
  <c r="Q914" i="8"/>
  <c r="H914" i="8"/>
  <c r="M914" i="8" s="1"/>
  <c r="D914" i="8"/>
  <c r="C914" i="8"/>
  <c r="Q913" i="8"/>
  <c r="H913" i="8"/>
  <c r="N913" i="8" s="1"/>
  <c r="D913" i="8"/>
  <c r="C913" i="8"/>
  <c r="Q912" i="8"/>
  <c r="H912" i="8"/>
  <c r="N912" i="8" s="1"/>
  <c r="D912" i="8"/>
  <c r="C912" i="8"/>
  <c r="Q911" i="8"/>
  <c r="H911" i="8"/>
  <c r="D911" i="8"/>
  <c r="C911" i="8"/>
  <c r="Q910" i="8"/>
  <c r="H910" i="8"/>
  <c r="D910" i="8"/>
  <c r="C910" i="8"/>
  <c r="Q909" i="8"/>
  <c r="H909" i="8"/>
  <c r="N909" i="8" s="1"/>
  <c r="D909" i="8"/>
  <c r="C909" i="8"/>
  <c r="Q908" i="8"/>
  <c r="H908" i="8"/>
  <c r="N908" i="8" s="1"/>
  <c r="D908" i="8"/>
  <c r="C908" i="8"/>
  <c r="Q907" i="8"/>
  <c r="H907" i="8"/>
  <c r="D907" i="8"/>
  <c r="C907" i="8"/>
  <c r="Q906" i="8"/>
  <c r="H906" i="8"/>
  <c r="M906" i="8" s="1"/>
  <c r="D906" i="8"/>
  <c r="C906" i="8"/>
  <c r="Q905" i="8"/>
  <c r="H905" i="8"/>
  <c r="D905" i="8"/>
  <c r="C905" i="8"/>
  <c r="Q904" i="8"/>
  <c r="H904" i="8"/>
  <c r="N904" i="8" s="1"/>
  <c r="D904" i="8"/>
  <c r="C904" i="8"/>
  <c r="Q903" i="8"/>
  <c r="H903" i="8"/>
  <c r="N903" i="8" s="1"/>
  <c r="D903" i="8"/>
  <c r="C903" i="8"/>
  <c r="Q902" i="8"/>
  <c r="H902" i="8"/>
  <c r="D902" i="8"/>
  <c r="C902" i="8"/>
  <c r="Q901" i="8"/>
  <c r="H901" i="8"/>
  <c r="D901" i="8"/>
  <c r="C901" i="8"/>
  <c r="Q900" i="8"/>
  <c r="H900" i="8"/>
  <c r="D900" i="8"/>
  <c r="C900" i="8"/>
  <c r="Q899" i="8"/>
  <c r="H899" i="8"/>
  <c r="M899" i="8" s="1"/>
  <c r="D899" i="8"/>
  <c r="C899" i="8"/>
  <c r="Q898" i="8"/>
  <c r="H898" i="8"/>
  <c r="N898" i="8" s="1"/>
  <c r="D898" i="8"/>
  <c r="C898" i="8"/>
  <c r="Q897" i="8"/>
  <c r="H897" i="8"/>
  <c r="N897" i="8" s="1"/>
  <c r="D897" i="8"/>
  <c r="C897" i="8"/>
  <c r="Q896" i="8"/>
  <c r="H896" i="8"/>
  <c r="N896" i="8" s="1"/>
  <c r="D896" i="8"/>
  <c r="C896" i="8"/>
  <c r="Q895" i="8"/>
  <c r="H895" i="8"/>
  <c r="D895" i="8"/>
  <c r="C895" i="8"/>
  <c r="Q894" i="8"/>
  <c r="H894" i="8"/>
  <c r="D894" i="8"/>
  <c r="C894" i="8"/>
  <c r="Q893" i="8"/>
  <c r="H893" i="8"/>
  <c r="D893" i="8"/>
  <c r="C893" i="8"/>
  <c r="Q892" i="8"/>
  <c r="H892" i="8"/>
  <c r="N892" i="8" s="1"/>
  <c r="D892" i="8"/>
  <c r="C892" i="8"/>
  <c r="Q891" i="8"/>
  <c r="H891" i="8"/>
  <c r="N891" i="8" s="1"/>
  <c r="D891" i="8"/>
  <c r="C891" i="8"/>
  <c r="Q890" i="8"/>
  <c r="H890" i="8"/>
  <c r="N890" i="8" s="1"/>
  <c r="D890" i="8"/>
  <c r="C890" i="8"/>
  <c r="Q889" i="8"/>
  <c r="H889" i="8"/>
  <c r="D889" i="8"/>
  <c r="C889" i="8"/>
  <c r="Q888" i="8"/>
  <c r="H888" i="8"/>
  <c r="N888" i="8" s="1"/>
  <c r="D888" i="8"/>
  <c r="C888" i="8"/>
  <c r="Q887" i="8"/>
  <c r="H887" i="8"/>
  <c r="D887" i="8"/>
  <c r="C887" i="8"/>
  <c r="Q886" i="8"/>
  <c r="H886" i="8"/>
  <c r="N886" i="8" s="1"/>
  <c r="D886" i="8"/>
  <c r="C886" i="8"/>
  <c r="Q885" i="8"/>
  <c r="H885" i="8"/>
  <c r="N885" i="8" s="1"/>
  <c r="D885" i="8"/>
  <c r="C885" i="8"/>
  <c r="Q884" i="8"/>
  <c r="H884" i="8"/>
  <c r="N884" i="8" s="1"/>
  <c r="D884" i="8"/>
  <c r="C884" i="8"/>
  <c r="Q883" i="8"/>
  <c r="H883" i="8"/>
  <c r="D883" i="8"/>
  <c r="C883" i="8"/>
  <c r="Q882" i="8"/>
  <c r="H882" i="8"/>
  <c r="N882" i="8" s="1"/>
  <c r="D882" i="8"/>
  <c r="C882" i="8"/>
  <c r="Q881" i="8"/>
  <c r="H881" i="8"/>
  <c r="N881" i="8" s="1"/>
  <c r="D881" i="8"/>
  <c r="C881" i="8"/>
  <c r="Q880" i="8"/>
  <c r="H880" i="8"/>
  <c r="N880" i="8" s="1"/>
  <c r="D880" i="8"/>
  <c r="C880" i="8"/>
  <c r="Q879" i="8"/>
  <c r="H879" i="8"/>
  <c r="D879" i="8"/>
  <c r="C879" i="8"/>
  <c r="Q878" i="8"/>
  <c r="H878" i="8"/>
  <c r="N878" i="8" s="1"/>
  <c r="D878" i="8"/>
  <c r="C878" i="8"/>
  <c r="Q877" i="8"/>
  <c r="H877" i="8"/>
  <c r="D877" i="8"/>
  <c r="C877" i="8"/>
  <c r="Q876" i="8"/>
  <c r="H876" i="8"/>
  <c r="D876" i="8"/>
  <c r="C876" i="8"/>
  <c r="Q875" i="8"/>
  <c r="H875" i="8"/>
  <c r="D875" i="8"/>
  <c r="C875" i="8"/>
  <c r="Q874" i="8"/>
  <c r="H874" i="8"/>
  <c r="M874" i="8" s="1"/>
  <c r="D874" i="8"/>
  <c r="C874" i="8"/>
  <c r="Q873" i="8"/>
  <c r="H873" i="8"/>
  <c r="N873" i="8" s="1"/>
  <c r="D873" i="8"/>
  <c r="C873" i="8"/>
  <c r="Q872" i="8"/>
  <c r="H872" i="8"/>
  <c r="D872" i="8"/>
  <c r="C872" i="8"/>
  <c r="Q871" i="8"/>
  <c r="H871" i="8"/>
  <c r="D871" i="8"/>
  <c r="C871" i="8"/>
  <c r="Q870" i="8"/>
  <c r="H870" i="8"/>
  <c r="M870" i="8" s="1"/>
  <c r="D870" i="8"/>
  <c r="C870" i="8"/>
  <c r="Q869" i="8"/>
  <c r="H869" i="8"/>
  <c r="D869" i="8"/>
  <c r="C869" i="8"/>
  <c r="Q868" i="8"/>
  <c r="H868" i="8"/>
  <c r="N868" i="8" s="1"/>
  <c r="D868" i="8"/>
  <c r="C868" i="8"/>
  <c r="Q867" i="8"/>
  <c r="H867" i="8"/>
  <c r="D867" i="8"/>
  <c r="C867" i="8"/>
  <c r="Q866" i="8"/>
  <c r="H866" i="8"/>
  <c r="N866" i="8" s="1"/>
  <c r="D866" i="8"/>
  <c r="C866" i="8"/>
  <c r="Q865" i="8"/>
  <c r="H865" i="8"/>
  <c r="N865" i="8" s="1"/>
  <c r="D865" i="8"/>
  <c r="C865" i="8"/>
  <c r="Q864" i="8"/>
  <c r="H864" i="8"/>
  <c r="N864" i="8" s="1"/>
  <c r="D864" i="8"/>
  <c r="C864" i="8"/>
  <c r="Q863" i="8"/>
  <c r="H863" i="8"/>
  <c r="M863" i="8" s="1"/>
  <c r="D863" i="8"/>
  <c r="C863" i="8"/>
  <c r="Q862" i="8"/>
  <c r="H862" i="8"/>
  <c r="M862" i="8" s="1"/>
  <c r="D862" i="8"/>
  <c r="C862" i="8"/>
  <c r="Q861" i="8"/>
  <c r="H861" i="8"/>
  <c r="N861" i="8" s="1"/>
  <c r="D861" i="8"/>
  <c r="C861" i="8"/>
  <c r="Q860" i="8"/>
  <c r="H860" i="8"/>
  <c r="N860" i="8" s="1"/>
  <c r="D860" i="8"/>
  <c r="C860" i="8"/>
  <c r="Q859" i="8"/>
  <c r="H859" i="8"/>
  <c r="D859" i="8"/>
  <c r="C859" i="8"/>
  <c r="Q858" i="8"/>
  <c r="H858" i="8"/>
  <c r="D858" i="8"/>
  <c r="C858" i="8"/>
  <c r="Q857" i="8"/>
  <c r="H857" i="8"/>
  <c r="N857" i="8" s="1"/>
  <c r="D857" i="8"/>
  <c r="C857" i="8"/>
  <c r="Q856" i="8"/>
  <c r="H856" i="8"/>
  <c r="N856" i="8" s="1"/>
  <c r="D856" i="8"/>
  <c r="C856" i="8"/>
  <c r="Q855" i="8"/>
  <c r="H855" i="8"/>
  <c r="M855" i="8" s="1"/>
  <c r="D855" i="8"/>
  <c r="C855" i="8"/>
  <c r="Q854" i="8"/>
  <c r="H854" i="8"/>
  <c r="N854" i="8" s="1"/>
  <c r="D854" i="8"/>
  <c r="C854" i="8"/>
  <c r="Q853" i="8"/>
  <c r="H853" i="8"/>
  <c r="M853" i="8" s="1"/>
  <c r="D853" i="8"/>
  <c r="C853" i="8"/>
  <c r="Q852" i="8"/>
  <c r="H852" i="8"/>
  <c r="N852" i="8" s="1"/>
  <c r="D852" i="8"/>
  <c r="C852" i="8"/>
  <c r="Q851" i="8"/>
  <c r="H851" i="8"/>
  <c r="D851" i="8"/>
  <c r="C851" i="8"/>
  <c r="Q850" i="8"/>
  <c r="H850" i="8"/>
  <c r="N850" i="8" s="1"/>
  <c r="D850" i="8"/>
  <c r="C850" i="8"/>
  <c r="Q849" i="8"/>
  <c r="H849" i="8"/>
  <c r="D849" i="8"/>
  <c r="C849" i="8"/>
  <c r="Q848" i="8"/>
  <c r="H848" i="8"/>
  <c r="N848" i="8" s="1"/>
  <c r="D848" i="8"/>
  <c r="C848" i="8"/>
  <c r="Q847" i="8"/>
  <c r="H847" i="8"/>
  <c r="M847" i="8" s="1"/>
  <c r="D847" i="8"/>
  <c r="C847" i="8"/>
  <c r="Q846" i="8"/>
  <c r="H846" i="8"/>
  <c r="D846" i="8"/>
  <c r="C846" i="8"/>
  <c r="Q845" i="8"/>
  <c r="H845" i="8"/>
  <c r="M845" i="8" s="1"/>
  <c r="D845" i="8"/>
  <c r="C845" i="8"/>
  <c r="Q844" i="8"/>
  <c r="H844" i="8"/>
  <c r="D844" i="8"/>
  <c r="C844" i="8"/>
  <c r="Q843" i="8"/>
  <c r="H843" i="8"/>
  <c r="D843" i="8"/>
  <c r="C843" i="8"/>
  <c r="Q842" i="8"/>
  <c r="H842" i="8"/>
  <c r="N842" i="8" s="1"/>
  <c r="D842" i="8"/>
  <c r="C842" i="8"/>
  <c r="Q841" i="8"/>
  <c r="H841" i="8"/>
  <c r="N841" i="8" s="1"/>
  <c r="D841" i="8"/>
  <c r="C841" i="8"/>
  <c r="Q840" i="8"/>
  <c r="H840" i="8"/>
  <c r="D840" i="8"/>
  <c r="C840" i="8"/>
  <c r="Q839" i="8"/>
  <c r="H839" i="8"/>
  <c r="M839" i="8" s="1"/>
  <c r="D839" i="8"/>
  <c r="C839" i="8"/>
  <c r="Q838" i="8"/>
  <c r="H838" i="8"/>
  <c r="M838" i="8" s="1"/>
  <c r="D838" i="8"/>
  <c r="C838" i="8"/>
  <c r="Q837" i="8"/>
  <c r="H837" i="8"/>
  <c r="N837" i="8" s="1"/>
  <c r="D837" i="8"/>
  <c r="C837" i="8"/>
  <c r="Q836" i="8"/>
  <c r="H836" i="8"/>
  <c r="D836" i="8"/>
  <c r="C836" i="8"/>
  <c r="Q835" i="8"/>
  <c r="H835" i="8"/>
  <c r="M835" i="8" s="1"/>
  <c r="D835" i="8"/>
  <c r="C835" i="8"/>
  <c r="Q834" i="8"/>
  <c r="H834" i="8"/>
  <c r="D834" i="8"/>
  <c r="C834" i="8"/>
  <c r="Q833" i="8"/>
  <c r="H833" i="8"/>
  <c r="N833" i="8" s="1"/>
  <c r="D833" i="8"/>
  <c r="C833" i="8"/>
  <c r="Q832" i="8"/>
  <c r="H832" i="8"/>
  <c r="D832" i="8"/>
  <c r="C832" i="8"/>
  <c r="Q831" i="8"/>
  <c r="H831" i="8"/>
  <c r="M831" i="8" s="1"/>
  <c r="D831" i="8"/>
  <c r="C831" i="8"/>
  <c r="Q830" i="8"/>
  <c r="H830" i="8"/>
  <c r="N830" i="8" s="1"/>
  <c r="D830" i="8"/>
  <c r="C830" i="8"/>
  <c r="Q829" i="8"/>
  <c r="H829" i="8"/>
  <c r="D829" i="8"/>
  <c r="C829" i="8"/>
  <c r="Q828" i="8"/>
  <c r="H828" i="8"/>
  <c r="N828" i="8" s="1"/>
  <c r="D828" i="8"/>
  <c r="C828" i="8"/>
  <c r="Q827" i="8"/>
  <c r="H827" i="8"/>
  <c r="M827" i="8" s="1"/>
  <c r="D827" i="8"/>
  <c r="C827" i="8"/>
  <c r="Q826" i="8"/>
  <c r="H826" i="8"/>
  <c r="N826" i="8" s="1"/>
  <c r="D826" i="8"/>
  <c r="C826" i="8"/>
  <c r="Q825" i="8"/>
  <c r="H825" i="8"/>
  <c r="D825" i="8"/>
  <c r="C825" i="8"/>
  <c r="Q824" i="8"/>
  <c r="H824" i="8"/>
  <c r="N824" i="8" s="1"/>
  <c r="D824" i="8"/>
  <c r="C824" i="8"/>
  <c r="Q823" i="8"/>
  <c r="H823" i="8"/>
  <c r="D823" i="8"/>
  <c r="C823" i="8"/>
  <c r="Q822" i="8"/>
  <c r="H822" i="8"/>
  <c r="M822" i="8" s="1"/>
  <c r="D822" i="8"/>
  <c r="C822" i="8"/>
  <c r="Q821" i="8"/>
  <c r="H821" i="8"/>
  <c r="D821" i="8"/>
  <c r="C821" i="8"/>
  <c r="Q820" i="8"/>
  <c r="H820" i="8"/>
  <c r="D820" i="8"/>
  <c r="C820" i="8"/>
  <c r="Q819" i="8"/>
  <c r="H819" i="8"/>
  <c r="N819" i="8" s="1"/>
  <c r="D819" i="8"/>
  <c r="C819" i="8"/>
  <c r="Q818" i="8"/>
  <c r="H818" i="8"/>
  <c r="D818" i="8"/>
  <c r="C818" i="8"/>
  <c r="Q817" i="8"/>
  <c r="H817" i="8"/>
  <c r="M817" i="8" s="1"/>
  <c r="D817" i="8"/>
  <c r="C817" i="8"/>
  <c r="Q816" i="8"/>
  <c r="H816" i="8"/>
  <c r="N816" i="8" s="1"/>
  <c r="D816" i="8"/>
  <c r="C816" i="8"/>
  <c r="Q815" i="8"/>
  <c r="H815" i="8"/>
  <c r="D815" i="8"/>
  <c r="C815" i="8"/>
  <c r="Q814" i="8"/>
  <c r="H814" i="8"/>
  <c r="D814" i="8"/>
  <c r="C814" i="8"/>
  <c r="Q813" i="8"/>
  <c r="H813" i="8"/>
  <c r="D813" i="8"/>
  <c r="C813" i="8"/>
  <c r="Q812" i="8"/>
  <c r="H812" i="8"/>
  <c r="M812" i="8" s="1"/>
  <c r="D812" i="8"/>
  <c r="C812" i="8"/>
  <c r="Q811" i="8"/>
  <c r="H811" i="8"/>
  <c r="D811" i="8"/>
  <c r="C811" i="8"/>
  <c r="Q810" i="8"/>
  <c r="H810" i="8"/>
  <c r="D810" i="8"/>
  <c r="C810" i="8"/>
  <c r="Q809" i="8"/>
  <c r="H809" i="8"/>
  <c r="D809" i="8"/>
  <c r="C809" i="8"/>
  <c r="Q808" i="8"/>
  <c r="H808" i="8"/>
  <c r="D808" i="8"/>
  <c r="C808" i="8"/>
  <c r="Q807" i="8"/>
  <c r="H807" i="8"/>
  <c r="M807" i="8" s="1"/>
  <c r="D807" i="8"/>
  <c r="C807" i="8"/>
  <c r="Q806" i="8"/>
  <c r="H806" i="8"/>
  <c r="N806" i="8" s="1"/>
  <c r="D806" i="8"/>
  <c r="C806" i="8"/>
  <c r="Q805" i="8"/>
  <c r="H805" i="8"/>
  <c r="M805" i="8" s="1"/>
  <c r="D805" i="8"/>
  <c r="C805" i="8"/>
  <c r="Q804" i="8"/>
  <c r="H804" i="8"/>
  <c r="N804" i="8" s="1"/>
  <c r="D804" i="8"/>
  <c r="C804" i="8"/>
  <c r="Q803" i="8"/>
  <c r="H803" i="8"/>
  <c r="D803" i="8"/>
  <c r="C803" i="8"/>
  <c r="Q802" i="8"/>
  <c r="H802" i="8"/>
  <c r="D802" i="8"/>
  <c r="C802" i="8"/>
  <c r="Q801" i="8"/>
  <c r="H801" i="8"/>
  <c r="N801" i="8" s="1"/>
  <c r="D801" i="8"/>
  <c r="C801" i="8"/>
  <c r="Q800" i="8"/>
  <c r="H800" i="8"/>
  <c r="M800" i="8" s="1"/>
  <c r="D800" i="8"/>
  <c r="C800" i="8"/>
  <c r="Q799" i="8"/>
  <c r="H799" i="8"/>
  <c r="D799" i="8"/>
  <c r="C799" i="8"/>
  <c r="Q798" i="8"/>
  <c r="H798" i="8"/>
  <c r="D798" i="8"/>
  <c r="C798" i="8"/>
  <c r="Q797" i="8"/>
  <c r="H797" i="8"/>
  <c r="M797" i="8" s="1"/>
  <c r="D797" i="8"/>
  <c r="C797" i="8"/>
  <c r="Q796" i="8"/>
  <c r="H796" i="8"/>
  <c r="D796" i="8"/>
  <c r="C796" i="8"/>
  <c r="Q795" i="8"/>
  <c r="H795" i="8"/>
  <c r="N795" i="8" s="1"/>
  <c r="D795" i="8"/>
  <c r="C795" i="8"/>
  <c r="Q794" i="8"/>
  <c r="H794" i="8"/>
  <c r="N794" i="8" s="1"/>
  <c r="D794" i="8"/>
  <c r="C794" i="8"/>
  <c r="Q793" i="8"/>
  <c r="H793" i="8"/>
  <c r="M793" i="8" s="1"/>
  <c r="D793" i="8"/>
  <c r="C793" i="8"/>
  <c r="Q792" i="8"/>
  <c r="H792" i="8"/>
  <c r="D792" i="8"/>
  <c r="C792" i="8"/>
  <c r="Q791" i="8"/>
  <c r="H791" i="8"/>
  <c r="D791" i="8"/>
  <c r="C791" i="8"/>
  <c r="Q790" i="8"/>
  <c r="H790" i="8"/>
  <c r="D790" i="8"/>
  <c r="C790" i="8"/>
  <c r="Q789" i="8"/>
  <c r="H789" i="8"/>
  <c r="N789" i="8" s="1"/>
  <c r="D789" i="8"/>
  <c r="C789" i="8"/>
  <c r="Q788" i="8"/>
  <c r="H788" i="8"/>
  <c r="M788" i="8" s="1"/>
  <c r="D788" i="8"/>
  <c r="C788" i="8"/>
  <c r="Q787" i="8"/>
  <c r="H787" i="8"/>
  <c r="D787" i="8"/>
  <c r="C787" i="8"/>
  <c r="Q786" i="8"/>
  <c r="H786" i="8"/>
  <c r="N786" i="8" s="1"/>
  <c r="D786" i="8"/>
  <c r="C786" i="8"/>
  <c r="Q785" i="8"/>
  <c r="H785" i="8"/>
  <c r="M785" i="8" s="1"/>
  <c r="D785" i="8"/>
  <c r="C785" i="8"/>
  <c r="Q784" i="8"/>
  <c r="H784" i="8"/>
  <c r="D784" i="8"/>
  <c r="C784" i="8"/>
  <c r="Q783" i="8"/>
  <c r="H783" i="8"/>
  <c r="D783" i="8"/>
  <c r="C783" i="8"/>
  <c r="Q782" i="8"/>
  <c r="H782" i="8"/>
  <c r="N782" i="8" s="1"/>
  <c r="D782" i="8"/>
  <c r="C782" i="8"/>
  <c r="Q781" i="8"/>
  <c r="H781" i="8"/>
  <c r="N781" i="8" s="1"/>
  <c r="D781" i="8"/>
  <c r="C781" i="8"/>
  <c r="Q780" i="8"/>
  <c r="H780" i="8"/>
  <c r="N780" i="8" s="1"/>
  <c r="D780" i="8"/>
  <c r="C780" i="8"/>
  <c r="Q779" i="8"/>
  <c r="H779" i="8"/>
  <c r="M779" i="8" s="1"/>
  <c r="D779" i="8"/>
  <c r="C779" i="8"/>
  <c r="Q778" i="8"/>
  <c r="H778" i="8"/>
  <c r="M778" i="8" s="1"/>
  <c r="D778" i="8"/>
  <c r="C778" i="8"/>
  <c r="Q777" i="8"/>
  <c r="H777" i="8"/>
  <c r="N777" i="8" s="1"/>
  <c r="D777" i="8"/>
  <c r="C777" i="8"/>
  <c r="Q776" i="8"/>
  <c r="H776" i="8"/>
  <c r="D776" i="8"/>
  <c r="C776" i="8"/>
  <c r="Q775" i="8"/>
  <c r="H775" i="8"/>
  <c r="D775" i="8"/>
  <c r="C775" i="8"/>
  <c r="Q774" i="8"/>
  <c r="H774" i="8"/>
  <c r="N774" i="8" s="1"/>
  <c r="D774" i="8"/>
  <c r="C774" i="8"/>
  <c r="Q773" i="8"/>
  <c r="H773" i="8"/>
  <c r="M773" i="8" s="1"/>
  <c r="D773" i="8"/>
  <c r="C773" i="8"/>
  <c r="Q772" i="8"/>
  <c r="H772" i="8"/>
  <c r="D772" i="8"/>
  <c r="C772" i="8"/>
  <c r="Q771" i="8"/>
  <c r="H771" i="8"/>
  <c r="N771" i="8" s="1"/>
  <c r="D771" i="8"/>
  <c r="C771" i="8"/>
  <c r="Q770" i="8"/>
  <c r="H770" i="8"/>
  <c r="N770" i="8" s="1"/>
  <c r="D770" i="8"/>
  <c r="C770" i="8"/>
  <c r="Q769" i="8"/>
  <c r="H769" i="8"/>
  <c r="N769" i="8" s="1"/>
  <c r="D769" i="8"/>
  <c r="C769" i="8"/>
  <c r="Q768" i="8"/>
  <c r="H768" i="8"/>
  <c r="D768" i="8"/>
  <c r="C768" i="8"/>
  <c r="Q767" i="8"/>
  <c r="H767" i="8"/>
  <c r="M767" i="8" s="1"/>
  <c r="D767" i="8"/>
  <c r="C767" i="8"/>
  <c r="Q766" i="8"/>
  <c r="H766" i="8"/>
  <c r="M766" i="8" s="1"/>
  <c r="D766" i="8"/>
  <c r="C766" i="8"/>
  <c r="Q765" i="8"/>
  <c r="H765" i="8"/>
  <c r="N765" i="8" s="1"/>
  <c r="D765" i="8"/>
  <c r="C765" i="8"/>
  <c r="Q764" i="8"/>
  <c r="H764" i="8"/>
  <c r="N764" i="8" s="1"/>
  <c r="D764" i="8"/>
  <c r="C764" i="8"/>
  <c r="Q763" i="8"/>
  <c r="H763" i="8"/>
  <c r="D763" i="8"/>
  <c r="C763" i="8"/>
  <c r="Q762" i="8"/>
  <c r="H762" i="8"/>
  <c r="D762" i="8"/>
  <c r="C762" i="8"/>
  <c r="Q761" i="8"/>
  <c r="H761" i="8"/>
  <c r="D761" i="8"/>
  <c r="C761" i="8"/>
  <c r="Q760" i="8"/>
  <c r="H760" i="8"/>
  <c r="N760" i="8" s="1"/>
  <c r="D760" i="8"/>
  <c r="C760" i="8"/>
  <c r="Q759" i="8"/>
  <c r="H759" i="8"/>
  <c r="N759" i="8" s="1"/>
  <c r="D759" i="8"/>
  <c r="C759" i="8"/>
  <c r="Q758" i="8"/>
  <c r="H758" i="8"/>
  <c r="M758" i="8" s="1"/>
  <c r="D758" i="8"/>
  <c r="C758" i="8"/>
  <c r="Q757" i="8"/>
  <c r="H757" i="8"/>
  <c r="N757" i="8" s="1"/>
  <c r="D757" i="8"/>
  <c r="C757" i="8"/>
  <c r="Q756" i="8"/>
  <c r="H756" i="8"/>
  <c r="D756" i="8"/>
  <c r="C756" i="8"/>
  <c r="Q755" i="8"/>
  <c r="H755" i="8"/>
  <c r="D755" i="8"/>
  <c r="C755" i="8"/>
  <c r="Q754" i="8"/>
  <c r="H754" i="8"/>
  <c r="M754" i="8" s="1"/>
  <c r="D754" i="8"/>
  <c r="C754" i="8"/>
  <c r="Q753" i="8"/>
  <c r="H753" i="8"/>
  <c r="N753" i="8" s="1"/>
  <c r="D753" i="8"/>
  <c r="C753" i="8"/>
  <c r="Q752" i="8"/>
  <c r="H752" i="8"/>
  <c r="M752" i="8" s="1"/>
  <c r="D752" i="8"/>
  <c r="C752" i="8"/>
  <c r="Q751" i="8"/>
  <c r="H751" i="8"/>
  <c r="D751" i="8"/>
  <c r="C751" i="8"/>
  <c r="Q750" i="8"/>
  <c r="H750" i="8"/>
  <c r="M750" i="8" s="1"/>
  <c r="D750" i="8"/>
  <c r="C750" i="8"/>
  <c r="Q749" i="8"/>
  <c r="H749" i="8"/>
  <c r="M749" i="8" s="1"/>
  <c r="D749" i="8"/>
  <c r="C749" i="8"/>
  <c r="Q748" i="8"/>
  <c r="H748" i="8"/>
  <c r="N748" i="8" s="1"/>
  <c r="D748" i="8"/>
  <c r="C748" i="8"/>
  <c r="Q747" i="8"/>
  <c r="H747" i="8"/>
  <c r="N747" i="8" s="1"/>
  <c r="D747" i="8"/>
  <c r="C747" i="8"/>
  <c r="Q746" i="8"/>
  <c r="H746" i="8"/>
  <c r="D746" i="8"/>
  <c r="C746" i="8"/>
  <c r="Q745" i="8"/>
  <c r="H745" i="8"/>
  <c r="M745" i="8" s="1"/>
  <c r="D745" i="8"/>
  <c r="C745" i="8"/>
  <c r="Q744" i="8"/>
  <c r="H744" i="8"/>
  <c r="D744" i="8"/>
  <c r="C744" i="8"/>
  <c r="Q743" i="8"/>
  <c r="H743" i="8"/>
  <c r="M743" i="8" s="1"/>
  <c r="D743" i="8"/>
  <c r="C743" i="8"/>
  <c r="Q742" i="8"/>
  <c r="H742" i="8"/>
  <c r="D742" i="8"/>
  <c r="C742" i="8"/>
  <c r="Q741" i="8"/>
  <c r="H741" i="8"/>
  <c r="N741" i="8" s="1"/>
  <c r="D741" i="8"/>
  <c r="C741" i="8"/>
  <c r="Q740" i="8"/>
  <c r="H740" i="8"/>
  <c r="M740" i="8" s="1"/>
  <c r="D740" i="8"/>
  <c r="C740" i="8"/>
  <c r="Q739" i="8"/>
  <c r="H739" i="8"/>
  <c r="D739" i="8"/>
  <c r="C739" i="8"/>
  <c r="Q738" i="8"/>
  <c r="H738" i="8"/>
  <c r="M738" i="8" s="1"/>
  <c r="D738" i="8"/>
  <c r="C738" i="8"/>
  <c r="Q737" i="8"/>
  <c r="H737" i="8"/>
  <c r="N737" i="8" s="1"/>
  <c r="D737" i="8"/>
  <c r="C737" i="8"/>
  <c r="Q736" i="8"/>
  <c r="H736" i="8"/>
  <c r="N736" i="8" s="1"/>
  <c r="D736" i="8"/>
  <c r="C736" i="8"/>
  <c r="Q735" i="8"/>
  <c r="H735" i="8"/>
  <c r="N735" i="8" s="1"/>
  <c r="D735" i="8"/>
  <c r="C735" i="8"/>
  <c r="Q734" i="8"/>
  <c r="H734" i="8"/>
  <c r="D734" i="8"/>
  <c r="C734" i="8"/>
  <c r="Q733" i="8"/>
  <c r="H733" i="8"/>
  <c r="N733" i="8" s="1"/>
  <c r="D733" i="8"/>
  <c r="C733" i="8"/>
  <c r="Q732" i="8"/>
  <c r="H732" i="8"/>
  <c r="N732" i="8" s="1"/>
  <c r="D732" i="8"/>
  <c r="C732" i="8"/>
  <c r="Q731" i="8"/>
  <c r="H731" i="8"/>
  <c r="D731" i="8"/>
  <c r="C731" i="8"/>
  <c r="Q730" i="8"/>
  <c r="H730" i="8"/>
  <c r="D730" i="8"/>
  <c r="C730" i="8"/>
  <c r="Q729" i="8"/>
  <c r="H729" i="8"/>
  <c r="N729" i="8" s="1"/>
  <c r="D729" i="8"/>
  <c r="C729" i="8"/>
  <c r="Q728" i="8"/>
  <c r="H728" i="8"/>
  <c r="N728" i="8" s="1"/>
  <c r="D728" i="8"/>
  <c r="C728" i="8"/>
  <c r="Q727" i="8"/>
  <c r="H727" i="8"/>
  <c r="D727" i="8"/>
  <c r="C727" i="8"/>
  <c r="Q726" i="8"/>
  <c r="H726" i="8"/>
  <c r="M726" i="8" s="1"/>
  <c r="D726" i="8"/>
  <c r="C726" i="8"/>
  <c r="Q725" i="8"/>
  <c r="H725" i="8"/>
  <c r="N725" i="8" s="1"/>
  <c r="D725" i="8"/>
  <c r="C725" i="8"/>
  <c r="Q724" i="8"/>
  <c r="H724" i="8"/>
  <c r="N724" i="8" s="1"/>
  <c r="D724" i="8"/>
  <c r="C724" i="8"/>
  <c r="Q723" i="8"/>
  <c r="H723" i="8"/>
  <c r="N723" i="8" s="1"/>
  <c r="D723" i="8"/>
  <c r="C723" i="8"/>
  <c r="Q722" i="8"/>
  <c r="H722" i="8"/>
  <c r="N722" i="8" s="1"/>
  <c r="D722" i="8"/>
  <c r="C722" i="8"/>
  <c r="Q721" i="8"/>
  <c r="H721" i="8"/>
  <c r="N721" i="8" s="1"/>
  <c r="D721" i="8"/>
  <c r="C721" i="8"/>
  <c r="Q720" i="8"/>
  <c r="H720" i="8"/>
  <c r="N720" i="8" s="1"/>
  <c r="D720" i="8"/>
  <c r="C720" i="8"/>
  <c r="Q719" i="8"/>
  <c r="H719" i="8"/>
  <c r="M719" i="8" s="1"/>
  <c r="D719" i="8"/>
  <c r="C719" i="8"/>
  <c r="Q718" i="8"/>
  <c r="H718" i="8"/>
  <c r="M718" i="8" s="1"/>
  <c r="D718" i="8"/>
  <c r="C718" i="8"/>
  <c r="Q717" i="8"/>
  <c r="H717" i="8"/>
  <c r="N717" i="8" s="1"/>
  <c r="D717" i="8"/>
  <c r="C717" i="8"/>
  <c r="Q716" i="8"/>
  <c r="H716" i="8"/>
  <c r="N716" i="8" s="1"/>
  <c r="D716" i="8"/>
  <c r="C716" i="8"/>
  <c r="Q715" i="8"/>
  <c r="H715" i="8"/>
  <c r="D715" i="8"/>
  <c r="C715" i="8"/>
  <c r="Q714" i="8"/>
  <c r="H714" i="8"/>
  <c r="N714" i="8" s="1"/>
  <c r="D714" i="8"/>
  <c r="C714" i="8"/>
  <c r="Q713" i="8"/>
  <c r="H713" i="8"/>
  <c r="N713" i="8" s="1"/>
  <c r="D713" i="8"/>
  <c r="C713" i="8"/>
  <c r="Q712" i="8"/>
  <c r="H712" i="8"/>
  <c r="N712" i="8" s="1"/>
  <c r="D712" i="8"/>
  <c r="C712" i="8"/>
  <c r="Q711" i="8"/>
  <c r="H711" i="8"/>
  <c r="N711" i="8" s="1"/>
  <c r="D711" i="8"/>
  <c r="C711" i="8"/>
  <c r="Q710" i="8"/>
  <c r="H710" i="8"/>
  <c r="N710" i="8" s="1"/>
  <c r="D710" i="8"/>
  <c r="C710" i="8"/>
  <c r="Q709" i="8"/>
  <c r="H709" i="8"/>
  <c r="N709" i="8" s="1"/>
  <c r="D709" i="8"/>
  <c r="C709" i="8"/>
  <c r="Q708" i="8"/>
  <c r="H708" i="8"/>
  <c r="D708" i="8"/>
  <c r="C708" i="8"/>
  <c r="Q707" i="8"/>
  <c r="H707" i="8"/>
  <c r="M707" i="8" s="1"/>
  <c r="D707" i="8"/>
  <c r="C707" i="8"/>
  <c r="Q706" i="8"/>
  <c r="H706" i="8"/>
  <c r="M706" i="8" s="1"/>
  <c r="D706" i="8"/>
  <c r="C706" i="8"/>
  <c r="Q705" i="8"/>
  <c r="H705" i="8"/>
  <c r="N705" i="8" s="1"/>
  <c r="D705" i="8"/>
  <c r="C705" i="8"/>
  <c r="Q704" i="8"/>
  <c r="H704" i="8"/>
  <c r="N704" i="8" s="1"/>
  <c r="D704" i="8"/>
  <c r="C704" i="8"/>
  <c r="Q703" i="8"/>
  <c r="H703" i="8"/>
  <c r="D703" i="8"/>
  <c r="C703" i="8"/>
  <c r="Q702" i="8"/>
  <c r="H702" i="8"/>
  <c r="M702" i="8" s="1"/>
  <c r="D702" i="8"/>
  <c r="C702" i="8"/>
  <c r="Q701" i="8"/>
  <c r="H701" i="8"/>
  <c r="M701" i="8" s="1"/>
  <c r="D701" i="8"/>
  <c r="C701" i="8"/>
  <c r="Q700" i="8"/>
  <c r="H700" i="8"/>
  <c r="M700" i="8" s="1"/>
  <c r="D700" i="8"/>
  <c r="C700" i="8"/>
  <c r="Q699" i="8"/>
  <c r="H699" i="8"/>
  <c r="N699" i="8" s="1"/>
  <c r="D699" i="8"/>
  <c r="C699" i="8"/>
  <c r="Q698" i="8"/>
  <c r="H698" i="8"/>
  <c r="D698" i="8"/>
  <c r="C698" i="8"/>
  <c r="Q697" i="8"/>
  <c r="H697" i="8"/>
  <c r="N697" i="8" s="1"/>
  <c r="D697" i="8"/>
  <c r="C697" i="8"/>
  <c r="Q696" i="8"/>
  <c r="H696" i="8"/>
  <c r="D696" i="8"/>
  <c r="C696" i="8"/>
  <c r="Q695" i="8"/>
  <c r="H695" i="8"/>
  <c r="D695" i="8"/>
  <c r="C695" i="8"/>
  <c r="Q694" i="8"/>
  <c r="H694" i="8"/>
  <c r="M694" i="8" s="1"/>
  <c r="D694" i="8"/>
  <c r="C694" i="8"/>
  <c r="Q693" i="8"/>
  <c r="H693" i="8"/>
  <c r="N693" i="8" s="1"/>
  <c r="D693" i="8"/>
  <c r="C693" i="8"/>
  <c r="Q692" i="8"/>
  <c r="H692" i="8"/>
  <c r="M692" i="8" s="1"/>
  <c r="D692" i="8"/>
  <c r="C692" i="8"/>
  <c r="Q691" i="8"/>
  <c r="H691" i="8"/>
  <c r="D691" i="8"/>
  <c r="C691" i="8"/>
  <c r="Q690" i="8"/>
  <c r="H690" i="8"/>
  <c r="M690" i="8" s="1"/>
  <c r="D690" i="8"/>
  <c r="C690" i="8"/>
  <c r="Q689" i="8"/>
  <c r="H689" i="8"/>
  <c r="N689" i="8" s="1"/>
  <c r="D689" i="8"/>
  <c r="C689" i="8"/>
  <c r="Q688" i="8"/>
  <c r="H688" i="8"/>
  <c r="N688" i="8" s="1"/>
  <c r="D688" i="8"/>
  <c r="C688" i="8"/>
  <c r="Q687" i="8"/>
  <c r="H687" i="8"/>
  <c r="D687" i="8"/>
  <c r="C687" i="8"/>
  <c r="Q686" i="8"/>
  <c r="H686" i="8"/>
  <c r="N686" i="8" s="1"/>
  <c r="D686" i="8"/>
  <c r="C686" i="8"/>
  <c r="Q685" i="8"/>
  <c r="H685" i="8"/>
  <c r="N685" i="8" s="1"/>
  <c r="D685" i="8"/>
  <c r="C685" i="8"/>
  <c r="Q684" i="8"/>
  <c r="H684" i="8"/>
  <c r="N684" i="8" s="1"/>
  <c r="D684" i="8"/>
  <c r="C684" i="8"/>
  <c r="Q683" i="8"/>
  <c r="H683" i="8"/>
  <c r="M683" i="8" s="1"/>
  <c r="D683" i="8"/>
  <c r="C683" i="8"/>
  <c r="Q682" i="8"/>
  <c r="H682" i="8"/>
  <c r="D682" i="8"/>
  <c r="C682" i="8"/>
  <c r="Q681" i="8"/>
  <c r="H681" i="8"/>
  <c r="N681" i="8" s="1"/>
  <c r="D681" i="8"/>
  <c r="C681" i="8"/>
  <c r="Q680" i="8"/>
  <c r="H680" i="8"/>
  <c r="D680" i="8"/>
  <c r="C680" i="8"/>
  <c r="Q679" i="8"/>
  <c r="H679" i="8"/>
  <c r="D679" i="8"/>
  <c r="C679" i="8"/>
  <c r="Q678" i="8"/>
  <c r="H678" i="8"/>
  <c r="D678" i="8"/>
  <c r="C678" i="8"/>
  <c r="Q677" i="8"/>
  <c r="H677" i="8"/>
  <c r="M677" i="8" s="1"/>
  <c r="D677" i="8"/>
  <c r="C677" i="8"/>
  <c r="Q676" i="8"/>
  <c r="H676" i="8"/>
  <c r="D676" i="8"/>
  <c r="C676" i="8"/>
  <c r="Q675" i="8"/>
  <c r="H675" i="8"/>
  <c r="N675" i="8" s="1"/>
  <c r="D675" i="8"/>
  <c r="C675" i="8"/>
  <c r="Q674" i="8"/>
  <c r="H674" i="8"/>
  <c r="N674" i="8" s="1"/>
  <c r="D674" i="8"/>
  <c r="C674" i="8"/>
  <c r="Q673" i="8"/>
  <c r="H673" i="8"/>
  <c r="N673" i="8" s="1"/>
  <c r="D673" i="8"/>
  <c r="C673" i="8"/>
  <c r="Q672" i="8"/>
  <c r="H672" i="8"/>
  <c r="D672" i="8"/>
  <c r="C672" i="8"/>
  <c r="Q671" i="8"/>
  <c r="H671" i="8"/>
  <c r="D671" i="8"/>
  <c r="C671" i="8"/>
  <c r="Q670" i="8"/>
  <c r="H670" i="8"/>
  <c r="D670" i="8"/>
  <c r="C670" i="8"/>
  <c r="Q669" i="8"/>
  <c r="H669" i="8"/>
  <c r="N669" i="8" s="1"/>
  <c r="D669" i="8"/>
  <c r="C669" i="8"/>
  <c r="Q668" i="8"/>
  <c r="H668" i="8"/>
  <c r="N668" i="8" s="1"/>
  <c r="D668" i="8"/>
  <c r="C668" i="8"/>
  <c r="Q667" i="8"/>
  <c r="H667" i="8"/>
  <c r="D667" i="8"/>
  <c r="C667" i="8"/>
  <c r="Q666" i="8"/>
  <c r="H666" i="8"/>
  <c r="D666" i="8"/>
  <c r="C666" i="8"/>
  <c r="Q665" i="8"/>
  <c r="H665" i="8"/>
  <c r="M665" i="8" s="1"/>
  <c r="D665" i="8"/>
  <c r="C665" i="8"/>
  <c r="Q664" i="8"/>
  <c r="H664" i="8"/>
  <c r="D664" i="8"/>
  <c r="C664" i="8"/>
  <c r="Q663" i="8"/>
  <c r="H663" i="8"/>
  <c r="N663" i="8" s="1"/>
  <c r="D663" i="8"/>
  <c r="C663" i="8"/>
  <c r="Q662" i="8"/>
  <c r="H662" i="8"/>
  <c r="D662" i="8"/>
  <c r="C662" i="8"/>
  <c r="Q661" i="8"/>
  <c r="H661" i="8"/>
  <c r="D661" i="8"/>
  <c r="C661" i="8"/>
  <c r="Q660" i="8"/>
  <c r="H660" i="8"/>
  <c r="N660" i="8" s="1"/>
  <c r="D660" i="8"/>
  <c r="C660" i="8"/>
  <c r="Q659" i="8"/>
  <c r="H659" i="8"/>
  <c r="N659" i="8" s="1"/>
  <c r="D659" i="8"/>
  <c r="C659" i="8"/>
  <c r="Q658" i="8"/>
  <c r="H658" i="8"/>
  <c r="M658" i="8" s="1"/>
  <c r="D658" i="8"/>
  <c r="C658" i="8"/>
  <c r="Q657" i="8"/>
  <c r="H657" i="8"/>
  <c r="N657" i="8" s="1"/>
  <c r="D657" i="8"/>
  <c r="C657" i="8"/>
  <c r="Q656" i="8"/>
  <c r="H656" i="8"/>
  <c r="N656" i="8" s="1"/>
  <c r="D656" i="8"/>
  <c r="C656" i="8"/>
  <c r="Q655" i="8"/>
  <c r="H655" i="8"/>
  <c r="D655" i="8"/>
  <c r="C655" i="8"/>
  <c r="Q654" i="8"/>
  <c r="H654" i="8"/>
  <c r="M654" i="8" s="1"/>
  <c r="D654" i="8"/>
  <c r="C654" i="8"/>
  <c r="Q653" i="8"/>
  <c r="H653" i="8"/>
  <c r="N653" i="8" s="1"/>
  <c r="D653" i="8"/>
  <c r="C653" i="8"/>
  <c r="Q652" i="8"/>
  <c r="H652" i="8"/>
  <c r="M652" i="8" s="1"/>
  <c r="D652" i="8"/>
  <c r="C652" i="8"/>
  <c r="Q651" i="8"/>
  <c r="H651" i="8"/>
  <c r="D651" i="8"/>
  <c r="C651" i="8"/>
  <c r="Q650" i="8"/>
  <c r="H650" i="8"/>
  <c r="M650" i="8" s="1"/>
  <c r="D650" i="8"/>
  <c r="C650" i="8"/>
  <c r="Q649" i="8"/>
  <c r="H649" i="8"/>
  <c r="D649" i="8"/>
  <c r="C649" i="8"/>
  <c r="Q648" i="8"/>
  <c r="H648" i="8"/>
  <c r="N648" i="8" s="1"/>
  <c r="D648" i="8"/>
  <c r="C648" i="8"/>
  <c r="Q647" i="8"/>
  <c r="H647" i="8"/>
  <c r="D647" i="8"/>
  <c r="C647" i="8"/>
  <c r="Q646" i="8"/>
  <c r="H646" i="8"/>
  <c r="M646" i="8" s="1"/>
  <c r="D646" i="8"/>
  <c r="C646" i="8"/>
  <c r="Q645" i="8"/>
  <c r="H645" i="8"/>
  <c r="N645" i="8" s="1"/>
  <c r="D645" i="8"/>
  <c r="C645" i="8"/>
  <c r="Q644" i="8"/>
  <c r="H644" i="8"/>
  <c r="N644" i="8" s="1"/>
  <c r="D644" i="8"/>
  <c r="C644" i="8"/>
  <c r="Q643" i="8"/>
  <c r="H643" i="8"/>
  <c r="D643" i="8"/>
  <c r="C643" i="8"/>
  <c r="Q642" i="8"/>
  <c r="H642" i="8"/>
  <c r="D642" i="8"/>
  <c r="C642" i="8"/>
  <c r="Q641" i="8"/>
  <c r="H641" i="8"/>
  <c r="M641" i="8" s="1"/>
  <c r="D641" i="8"/>
  <c r="C641" i="8"/>
  <c r="Q640" i="8"/>
  <c r="H640" i="8"/>
  <c r="N640" i="8" s="1"/>
  <c r="D640" i="8"/>
  <c r="C640" i="8"/>
  <c r="Q639" i="8"/>
  <c r="H639" i="8"/>
  <c r="N639" i="8" s="1"/>
  <c r="D639" i="8"/>
  <c r="C639" i="8"/>
  <c r="Q638" i="8"/>
  <c r="H638" i="8"/>
  <c r="M638" i="8" s="1"/>
  <c r="D638" i="8"/>
  <c r="C638" i="8"/>
  <c r="Q637" i="8"/>
  <c r="H637" i="8"/>
  <c r="M637" i="8" s="1"/>
  <c r="D637" i="8"/>
  <c r="C637" i="8"/>
  <c r="Q636" i="8"/>
  <c r="H636" i="8"/>
  <c r="N636" i="8" s="1"/>
  <c r="D636" i="8"/>
  <c r="C636" i="8"/>
  <c r="Q635" i="8"/>
  <c r="H635" i="8"/>
  <c r="D635" i="8"/>
  <c r="C635" i="8"/>
  <c r="Q634" i="8"/>
  <c r="H634" i="8"/>
  <c r="M634" i="8" s="1"/>
  <c r="D634" i="8"/>
  <c r="C634" i="8"/>
  <c r="Q633" i="8"/>
  <c r="H633" i="8"/>
  <c r="N633" i="8" s="1"/>
  <c r="D633" i="8"/>
  <c r="C633" i="8"/>
  <c r="Q632" i="8"/>
  <c r="H632" i="8"/>
  <c r="M632" i="8" s="1"/>
  <c r="D632" i="8"/>
  <c r="C632" i="8"/>
  <c r="Q631" i="8"/>
  <c r="H631" i="8"/>
  <c r="D631" i="8"/>
  <c r="C631" i="8"/>
  <c r="Q630" i="8"/>
  <c r="H630" i="8"/>
  <c r="N630" i="8" s="1"/>
  <c r="D630" i="8"/>
  <c r="C630" i="8"/>
  <c r="Q629" i="8"/>
  <c r="H629" i="8"/>
  <c r="M629" i="8" s="1"/>
  <c r="D629" i="8"/>
  <c r="C629" i="8"/>
  <c r="Q628" i="8"/>
  <c r="H628" i="8"/>
  <c r="M628" i="8" s="1"/>
  <c r="D628" i="8"/>
  <c r="C628" i="8"/>
  <c r="Q627" i="8"/>
  <c r="H627" i="8"/>
  <c r="N627" i="8" s="1"/>
  <c r="D627" i="8"/>
  <c r="C627" i="8"/>
  <c r="Q626" i="8"/>
  <c r="H626" i="8"/>
  <c r="D626" i="8"/>
  <c r="C626" i="8"/>
  <c r="Q625" i="8"/>
  <c r="H625" i="8"/>
  <c r="D625" i="8"/>
  <c r="C625" i="8"/>
  <c r="Q624" i="8"/>
  <c r="H624" i="8"/>
  <c r="N624" i="8" s="1"/>
  <c r="D624" i="8"/>
  <c r="C624" i="8"/>
  <c r="Q623" i="8"/>
  <c r="H623" i="8"/>
  <c r="N623" i="8" s="1"/>
  <c r="D623" i="8"/>
  <c r="C623" i="8"/>
  <c r="Q622" i="8"/>
  <c r="H622" i="8"/>
  <c r="M622" i="8" s="1"/>
  <c r="D622" i="8"/>
  <c r="C622" i="8"/>
  <c r="Q621" i="8"/>
  <c r="H621" i="8"/>
  <c r="N621" i="8" s="1"/>
  <c r="D621" i="8"/>
  <c r="C621" i="8"/>
  <c r="Q620" i="8"/>
  <c r="H620" i="8"/>
  <c r="M620" i="8" s="1"/>
  <c r="D620" i="8"/>
  <c r="C620" i="8"/>
  <c r="Q619" i="8"/>
  <c r="H619" i="8"/>
  <c r="D619" i="8"/>
  <c r="C619" i="8"/>
  <c r="Q618" i="8"/>
  <c r="H618" i="8"/>
  <c r="N618" i="8" s="1"/>
  <c r="D618" i="8"/>
  <c r="C618" i="8"/>
  <c r="Q617" i="8"/>
  <c r="H617" i="8"/>
  <c r="N617" i="8" s="1"/>
  <c r="D617" i="8"/>
  <c r="C617" i="8"/>
  <c r="Q616" i="8"/>
  <c r="H616" i="8"/>
  <c r="M616" i="8" s="1"/>
  <c r="D616" i="8"/>
  <c r="C616" i="8"/>
  <c r="Q615" i="8"/>
  <c r="H615" i="8"/>
  <c r="D615" i="8"/>
  <c r="C615" i="8"/>
  <c r="Q614" i="8"/>
  <c r="H614" i="8"/>
  <c r="D614" i="8"/>
  <c r="C614" i="8"/>
  <c r="Q613" i="8"/>
  <c r="H613" i="8"/>
  <c r="D613" i="8"/>
  <c r="C613" i="8"/>
  <c r="Q612" i="8"/>
  <c r="H612" i="8"/>
  <c r="N612" i="8" s="1"/>
  <c r="D612" i="8"/>
  <c r="C612" i="8"/>
  <c r="Q611" i="8"/>
  <c r="H611" i="8"/>
  <c r="N611" i="8" s="1"/>
  <c r="D611" i="8"/>
  <c r="C611" i="8"/>
  <c r="Q610" i="8"/>
  <c r="H610" i="8"/>
  <c r="M610" i="8" s="1"/>
  <c r="D610" i="8"/>
  <c r="C610" i="8"/>
  <c r="Q609" i="8"/>
  <c r="H609" i="8"/>
  <c r="N609" i="8" s="1"/>
  <c r="D609" i="8"/>
  <c r="C609" i="8"/>
  <c r="Q608" i="8"/>
  <c r="H608" i="8"/>
  <c r="N608" i="8" s="1"/>
  <c r="D608" i="8"/>
  <c r="C608" i="8"/>
  <c r="Q607" i="8"/>
  <c r="H607" i="8"/>
  <c r="D607" i="8"/>
  <c r="C607" i="8"/>
  <c r="Q606" i="8"/>
  <c r="H606" i="8"/>
  <c r="N606" i="8" s="1"/>
  <c r="D606" i="8"/>
  <c r="C606" i="8"/>
  <c r="Q605" i="8"/>
  <c r="H605" i="8"/>
  <c r="D605" i="8"/>
  <c r="C605" i="8"/>
  <c r="Q604" i="8"/>
  <c r="H604" i="8"/>
  <c r="M604" i="8" s="1"/>
  <c r="D604" i="8"/>
  <c r="C604" i="8"/>
  <c r="Q603" i="8"/>
  <c r="H603" i="8"/>
  <c r="N603" i="8" s="1"/>
  <c r="D603" i="8"/>
  <c r="C603" i="8"/>
  <c r="Q602" i="8"/>
  <c r="H602" i="8"/>
  <c r="N602" i="8" s="1"/>
  <c r="D602" i="8"/>
  <c r="C602" i="8"/>
  <c r="Q601" i="8"/>
  <c r="H601" i="8"/>
  <c r="N601" i="8" s="1"/>
  <c r="D601" i="8"/>
  <c r="C601" i="8"/>
  <c r="Q600" i="8"/>
  <c r="H600" i="8"/>
  <c r="N600" i="8" s="1"/>
  <c r="D600" i="8"/>
  <c r="C600" i="8"/>
  <c r="Q599" i="8"/>
  <c r="H599" i="8"/>
  <c r="N599" i="8" s="1"/>
  <c r="D599" i="8"/>
  <c r="C599" i="8"/>
  <c r="Q598" i="8"/>
  <c r="H598" i="8"/>
  <c r="M598" i="8" s="1"/>
  <c r="D598" i="8"/>
  <c r="C598" i="8"/>
  <c r="Q597" i="8"/>
  <c r="H597" i="8"/>
  <c r="N597" i="8" s="1"/>
  <c r="D597" i="8"/>
  <c r="C597" i="8"/>
  <c r="Q596" i="8"/>
  <c r="H596" i="8"/>
  <c r="N596" i="8" s="1"/>
  <c r="D596" i="8"/>
  <c r="C596" i="8"/>
  <c r="Q595" i="8"/>
  <c r="H595" i="8"/>
  <c r="D595" i="8"/>
  <c r="C595" i="8"/>
  <c r="Q594" i="8"/>
  <c r="H594" i="8"/>
  <c r="M594" i="8" s="1"/>
  <c r="D594" i="8"/>
  <c r="C594" i="8"/>
  <c r="Q593" i="8"/>
  <c r="H593" i="8"/>
  <c r="N593" i="8" s="1"/>
  <c r="D593" i="8"/>
  <c r="C593" i="8"/>
  <c r="Q592" i="8"/>
  <c r="H592" i="8"/>
  <c r="M592" i="8" s="1"/>
  <c r="D592" i="8"/>
  <c r="C592" i="8"/>
  <c r="Q591" i="8"/>
  <c r="H591" i="8"/>
  <c r="D591" i="8"/>
  <c r="C591" i="8"/>
  <c r="Q590" i="8"/>
  <c r="H590" i="8"/>
  <c r="M590" i="8" s="1"/>
  <c r="D590" i="8"/>
  <c r="C590" i="8"/>
  <c r="Q589" i="8"/>
  <c r="H589" i="8"/>
  <c r="D589" i="8"/>
  <c r="C589" i="8"/>
  <c r="Q588" i="8"/>
  <c r="H588" i="8"/>
  <c r="D588" i="8"/>
  <c r="C588" i="8"/>
  <c r="Q587" i="8"/>
  <c r="H587" i="8"/>
  <c r="D587" i="8"/>
  <c r="C587" i="8"/>
  <c r="Q586" i="8"/>
  <c r="H586" i="8"/>
  <c r="D586" i="8"/>
  <c r="C586" i="8"/>
  <c r="Q585" i="8"/>
  <c r="H585" i="8"/>
  <c r="N585" i="8" s="1"/>
  <c r="D585" i="8"/>
  <c r="C585" i="8"/>
  <c r="Q584" i="8"/>
  <c r="H584" i="8"/>
  <c r="D584" i="8"/>
  <c r="C584" i="8"/>
  <c r="Q583" i="8"/>
  <c r="H583" i="8"/>
  <c r="D583" i="8"/>
  <c r="C583" i="8"/>
  <c r="Q582" i="8"/>
  <c r="H582" i="8"/>
  <c r="M582" i="8" s="1"/>
  <c r="D582" i="8"/>
  <c r="C582" i="8"/>
  <c r="Q581" i="8"/>
  <c r="H581" i="8"/>
  <c r="M581" i="8" s="1"/>
  <c r="D581" i="8"/>
  <c r="C581" i="8"/>
  <c r="Q580" i="8"/>
  <c r="H580" i="8"/>
  <c r="N580" i="8" s="1"/>
  <c r="D580" i="8"/>
  <c r="C580" i="8"/>
  <c r="Q579" i="8"/>
  <c r="H579" i="8"/>
  <c r="N579" i="8" s="1"/>
  <c r="D579" i="8"/>
  <c r="C579" i="8"/>
  <c r="Q578" i="8"/>
  <c r="H578" i="8"/>
  <c r="M578" i="8" s="1"/>
  <c r="D578" i="8"/>
  <c r="C578" i="8"/>
  <c r="Q577" i="8"/>
  <c r="H577" i="8"/>
  <c r="N577" i="8" s="1"/>
  <c r="D577" i="8"/>
  <c r="C577" i="8"/>
  <c r="Q576" i="8"/>
  <c r="H576" i="8"/>
  <c r="N576" i="8" s="1"/>
  <c r="D576" i="8"/>
  <c r="C576" i="8"/>
  <c r="Q575" i="8"/>
  <c r="H575" i="8"/>
  <c r="N575" i="8" s="1"/>
  <c r="D575" i="8"/>
  <c r="C575" i="8"/>
  <c r="Q574" i="8"/>
  <c r="H574" i="8"/>
  <c r="M574" i="8" s="1"/>
  <c r="D574" i="8"/>
  <c r="C574" i="8"/>
  <c r="Q573" i="8"/>
  <c r="H573" i="8"/>
  <c r="N573" i="8" s="1"/>
  <c r="D573" i="8"/>
  <c r="C573" i="8"/>
  <c r="Q572" i="8"/>
  <c r="H572" i="8"/>
  <c r="D572" i="8"/>
  <c r="C572" i="8"/>
  <c r="Q571" i="8"/>
  <c r="H571" i="8"/>
  <c r="D571" i="8"/>
  <c r="C571" i="8"/>
  <c r="Q570" i="8"/>
  <c r="H570" i="8"/>
  <c r="D570" i="8"/>
  <c r="C570" i="8"/>
  <c r="Q569" i="8"/>
  <c r="H569" i="8"/>
  <c r="N569" i="8" s="1"/>
  <c r="D569" i="8"/>
  <c r="C569" i="8"/>
  <c r="Q568" i="8"/>
  <c r="H568" i="8"/>
  <c r="M568" i="8" s="1"/>
  <c r="D568" i="8"/>
  <c r="C568" i="8"/>
  <c r="Q567" i="8"/>
  <c r="H567" i="8"/>
  <c r="D567" i="8"/>
  <c r="C567" i="8"/>
  <c r="Q566" i="8"/>
  <c r="H566" i="8"/>
  <c r="N566" i="8" s="1"/>
  <c r="D566" i="8"/>
  <c r="C566" i="8"/>
  <c r="Q565" i="8"/>
  <c r="H565" i="8"/>
  <c r="N565" i="8" s="1"/>
  <c r="D565" i="8"/>
  <c r="C565" i="8"/>
  <c r="Q564" i="8"/>
  <c r="H564" i="8"/>
  <c r="N564" i="8" s="1"/>
  <c r="D564" i="8"/>
  <c r="C564" i="8"/>
  <c r="Q563" i="8"/>
  <c r="H563" i="8"/>
  <c r="M563" i="8" s="1"/>
  <c r="D563" i="8"/>
  <c r="C563" i="8"/>
  <c r="Q562" i="8"/>
  <c r="H562" i="8"/>
  <c r="M562" i="8" s="1"/>
  <c r="D562" i="8"/>
  <c r="C562" i="8"/>
  <c r="Q561" i="8"/>
  <c r="H561" i="8"/>
  <c r="N561" i="8" s="1"/>
  <c r="D561" i="8"/>
  <c r="C561" i="8"/>
  <c r="Q560" i="8"/>
  <c r="H560" i="8"/>
  <c r="D560" i="8"/>
  <c r="C560" i="8"/>
  <c r="Q559" i="8"/>
  <c r="H559" i="8"/>
  <c r="D559" i="8"/>
  <c r="C559" i="8"/>
  <c r="Q558" i="8"/>
  <c r="H558" i="8"/>
  <c r="N558" i="8" s="1"/>
  <c r="D558" i="8"/>
  <c r="C558" i="8"/>
  <c r="Q557" i="8"/>
  <c r="H557" i="8"/>
  <c r="N557" i="8" s="1"/>
  <c r="D557" i="8"/>
  <c r="C557" i="8"/>
  <c r="Q556" i="8"/>
  <c r="H556" i="8"/>
  <c r="N556" i="8" s="1"/>
  <c r="D556" i="8"/>
  <c r="C556" i="8"/>
  <c r="Q555" i="8"/>
  <c r="H555" i="8"/>
  <c r="N555" i="8" s="1"/>
  <c r="D555" i="8"/>
  <c r="C555" i="8"/>
  <c r="Q554" i="8"/>
  <c r="H554" i="8"/>
  <c r="N554" i="8" s="1"/>
  <c r="D554" i="8"/>
  <c r="C554" i="8"/>
  <c r="Q553" i="8"/>
  <c r="H553" i="8"/>
  <c r="M553" i="8" s="1"/>
  <c r="D553" i="8"/>
  <c r="C553" i="8"/>
  <c r="Q552" i="8"/>
  <c r="H552" i="8"/>
  <c r="D552" i="8"/>
  <c r="C552" i="8"/>
  <c r="Q551" i="8"/>
  <c r="H551" i="8"/>
  <c r="M551" i="8" s="1"/>
  <c r="D551" i="8"/>
  <c r="C551" i="8"/>
  <c r="Q550" i="8"/>
  <c r="H550" i="8"/>
  <c r="D550" i="8"/>
  <c r="C550" i="8"/>
  <c r="Q549" i="8"/>
  <c r="H549" i="8"/>
  <c r="N549" i="8" s="1"/>
  <c r="D549" i="8"/>
  <c r="C549" i="8"/>
  <c r="Q548" i="8"/>
  <c r="H548" i="8"/>
  <c r="D548" i="8"/>
  <c r="C548" i="8"/>
  <c r="Q547" i="8"/>
  <c r="H547" i="8"/>
  <c r="D547" i="8"/>
  <c r="C547" i="8"/>
  <c r="Q546" i="8"/>
  <c r="H546" i="8"/>
  <c r="D546" i="8"/>
  <c r="C546" i="8"/>
  <c r="Q545" i="8"/>
  <c r="H545" i="8"/>
  <c r="N545" i="8" s="1"/>
  <c r="D545" i="8"/>
  <c r="C545" i="8"/>
  <c r="Q544" i="8"/>
  <c r="H544" i="8"/>
  <c r="D544" i="8"/>
  <c r="C544" i="8"/>
  <c r="Q543" i="8"/>
  <c r="H543" i="8"/>
  <c r="D543" i="8"/>
  <c r="C543" i="8"/>
  <c r="Q542" i="8"/>
  <c r="H542" i="8"/>
  <c r="N542" i="8" s="1"/>
  <c r="D542" i="8"/>
  <c r="C542" i="8"/>
  <c r="Q541" i="8"/>
  <c r="H541" i="8"/>
  <c r="N541" i="8" s="1"/>
  <c r="D541" i="8"/>
  <c r="C541" i="8"/>
  <c r="Q540" i="8"/>
  <c r="H540" i="8"/>
  <c r="N540" i="8" s="1"/>
  <c r="D540" i="8"/>
  <c r="C540" i="8"/>
  <c r="Q539" i="8"/>
  <c r="H539" i="8"/>
  <c r="N539" i="8" s="1"/>
  <c r="D539" i="8"/>
  <c r="C539" i="8"/>
  <c r="Q538" i="8"/>
  <c r="H538" i="8"/>
  <c r="M538" i="8" s="1"/>
  <c r="D538" i="8"/>
  <c r="C538" i="8"/>
  <c r="Q537" i="8"/>
  <c r="H537" i="8"/>
  <c r="N537" i="8" s="1"/>
  <c r="D537" i="8"/>
  <c r="C537" i="8"/>
  <c r="Q536" i="8"/>
  <c r="H536" i="8"/>
  <c r="N536" i="8" s="1"/>
  <c r="D536" i="8"/>
  <c r="C536" i="8"/>
  <c r="Q535" i="8"/>
  <c r="H535" i="8"/>
  <c r="D535" i="8"/>
  <c r="C535" i="8"/>
  <c r="Q534" i="8"/>
  <c r="H534" i="8"/>
  <c r="N534" i="8" s="1"/>
  <c r="D534" i="8"/>
  <c r="C534" i="8"/>
  <c r="Q533" i="8"/>
  <c r="H533" i="8"/>
  <c r="N533" i="8" s="1"/>
  <c r="D533" i="8"/>
  <c r="C533" i="8"/>
  <c r="Q532" i="8"/>
  <c r="H532" i="8"/>
  <c r="N532" i="8" s="1"/>
  <c r="D532" i="8"/>
  <c r="C532" i="8"/>
  <c r="Q531" i="8"/>
  <c r="H531" i="8"/>
  <c r="N531" i="8" s="1"/>
  <c r="D531" i="8"/>
  <c r="C531" i="8"/>
  <c r="Q530" i="8"/>
  <c r="H530" i="8"/>
  <c r="M530" i="8" s="1"/>
  <c r="D530" i="8"/>
  <c r="C530" i="8"/>
  <c r="Q529" i="8"/>
  <c r="H529" i="8"/>
  <c r="M529" i="8" s="1"/>
  <c r="D529" i="8"/>
  <c r="C529" i="8"/>
  <c r="Q528" i="8"/>
  <c r="H528" i="8"/>
  <c r="N528" i="8" s="1"/>
  <c r="D528" i="8"/>
  <c r="C528" i="8"/>
  <c r="Q527" i="8"/>
  <c r="H527" i="8"/>
  <c r="N527" i="8" s="1"/>
  <c r="D527" i="8"/>
  <c r="C527" i="8"/>
  <c r="Q526" i="8"/>
  <c r="H526" i="8"/>
  <c r="D526" i="8"/>
  <c r="C526" i="8"/>
  <c r="Q525" i="8"/>
  <c r="H525" i="8"/>
  <c r="N525" i="8" s="1"/>
  <c r="D525" i="8"/>
  <c r="C525" i="8"/>
  <c r="Q524" i="8"/>
  <c r="H524" i="8"/>
  <c r="D524" i="8"/>
  <c r="C524" i="8"/>
  <c r="Q523" i="8"/>
  <c r="H523" i="8"/>
  <c r="D523" i="8"/>
  <c r="C523" i="8"/>
  <c r="Q522" i="8"/>
  <c r="H522" i="8"/>
  <c r="N522" i="8" s="1"/>
  <c r="D522" i="8"/>
  <c r="C522" i="8"/>
  <c r="Q521" i="8"/>
  <c r="H521" i="8"/>
  <c r="N521" i="8" s="1"/>
  <c r="D521" i="8"/>
  <c r="C521" i="8"/>
  <c r="Q520" i="8"/>
  <c r="H520" i="8"/>
  <c r="N520" i="8" s="1"/>
  <c r="D520" i="8"/>
  <c r="C520" i="8"/>
  <c r="Q519" i="8"/>
  <c r="H519" i="8"/>
  <c r="N519" i="8" s="1"/>
  <c r="D519" i="8"/>
  <c r="C519" i="8"/>
  <c r="Q518" i="8"/>
  <c r="H518" i="8"/>
  <c r="N518" i="8" s="1"/>
  <c r="D518" i="8"/>
  <c r="C518" i="8"/>
  <c r="Q517" i="8"/>
  <c r="H517" i="8"/>
  <c r="N517" i="8" s="1"/>
  <c r="D517" i="8"/>
  <c r="C517" i="8"/>
  <c r="Q516" i="8"/>
  <c r="H516" i="8"/>
  <c r="N516" i="8" s="1"/>
  <c r="D516" i="8"/>
  <c r="C516" i="8"/>
  <c r="Q515" i="8"/>
  <c r="H515" i="8"/>
  <c r="N515" i="8" s="1"/>
  <c r="D515" i="8"/>
  <c r="C515" i="8"/>
  <c r="Q514" i="8"/>
  <c r="H514" i="8"/>
  <c r="D514" i="8"/>
  <c r="C514" i="8"/>
  <c r="Q513" i="8"/>
  <c r="H513" i="8"/>
  <c r="N513" i="8" s="1"/>
  <c r="D513" i="8"/>
  <c r="C513" i="8"/>
  <c r="Q512" i="8"/>
  <c r="H512" i="8"/>
  <c r="M512" i="8" s="1"/>
  <c r="D512" i="8"/>
  <c r="C512" i="8"/>
  <c r="Q511" i="8"/>
  <c r="H511" i="8"/>
  <c r="D511" i="8"/>
  <c r="C511" i="8"/>
  <c r="Q510" i="8"/>
  <c r="H510" i="8"/>
  <c r="D510" i="8"/>
  <c r="C510" i="8"/>
  <c r="Q509" i="8"/>
  <c r="H509" i="8"/>
  <c r="M509" i="8" s="1"/>
  <c r="D509" i="8"/>
  <c r="C509" i="8"/>
  <c r="Q508" i="8"/>
  <c r="H508" i="8"/>
  <c r="D508" i="8"/>
  <c r="C508" i="8"/>
  <c r="Q507" i="8"/>
  <c r="H507" i="8"/>
  <c r="D507" i="8"/>
  <c r="C507" i="8"/>
  <c r="Q506" i="8"/>
  <c r="H506" i="8"/>
  <c r="D506" i="8"/>
  <c r="C506" i="8"/>
  <c r="Q505" i="8"/>
  <c r="H505" i="8"/>
  <c r="D505" i="8"/>
  <c r="C505" i="8"/>
  <c r="Q504" i="8"/>
  <c r="H504" i="8"/>
  <c r="N504" i="8" s="1"/>
  <c r="D504" i="8"/>
  <c r="C504" i="8"/>
  <c r="Q503" i="8"/>
  <c r="H503" i="8"/>
  <c r="N503" i="8" s="1"/>
  <c r="D503" i="8"/>
  <c r="C503" i="8"/>
  <c r="Q502" i="8"/>
  <c r="H502" i="8"/>
  <c r="M502" i="8" s="1"/>
  <c r="D502" i="8"/>
  <c r="C502" i="8"/>
  <c r="Q501" i="8"/>
  <c r="H501" i="8"/>
  <c r="N501" i="8" s="1"/>
  <c r="D501" i="8"/>
  <c r="C501" i="8"/>
  <c r="Q500" i="8"/>
  <c r="H500" i="8"/>
  <c r="N500" i="8" s="1"/>
  <c r="D500" i="8"/>
  <c r="C500" i="8"/>
  <c r="Q499" i="8"/>
  <c r="H499" i="8"/>
  <c r="D499" i="8"/>
  <c r="C499" i="8"/>
  <c r="Q498" i="8"/>
  <c r="H498" i="8"/>
  <c r="D498" i="8"/>
  <c r="C498" i="8"/>
  <c r="Q497" i="8"/>
  <c r="H497" i="8"/>
  <c r="M497" i="8" s="1"/>
  <c r="D497" i="8"/>
  <c r="C497" i="8"/>
  <c r="Q496" i="8"/>
  <c r="H496" i="8"/>
  <c r="D496" i="8"/>
  <c r="C496" i="8"/>
  <c r="Q495" i="8"/>
  <c r="H495" i="8"/>
  <c r="N495" i="8" s="1"/>
  <c r="D495" i="8"/>
  <c r="C495" i="8"/>
  <c r="Q494" i="8"/>
  <c r="H494" i="8"/>
  <c r="N494" i="8" s="1"/>
  <c r="D494" i="8"/>
  <c r="C494" i="8"/>
  <c r="Q493" i="8"/>
  <c r="H493" i="8"/>
  <c r="M493" i="8" s="1"/>
  <c r="D493" i="8"/>
  <c r="C493" i="8"/>
  <c r="Q492" i="8"/>
  <c r="H492" i="8"/>
  <c r="N492" i="8" s="1"/>
  <c r="D492" i="8"/>
  <c r="C492" i="8"/>
  <c r="Q491" i="8"/>
  <c r="H491" i="8"/>
  <c r="M491" i="8" s="1"/>
  <c r="D491" i="8"/>
  <c r="C491" i="8"/>
  <c r="Q490" i="8"/>
  <c r="H490" i="8"/>
  <c r="M490" i="8" s="1"/>
  <c r="D490" i="8"/>
  <c r="C490" i="8"/>
  <c r="Q489" i="8"/>
  <c r="H489" i="8"/>
  <c r="N489" i="8" s="1"/>
  <c r="D489" i="8"/>
  <c r="C489" i="8"/>
  <c r="Q488" i="8"/>
  <c r="H488" i="8"/>
  <c r="M488" i="8" s="1"/>
  <c r="D488" i="8"/>
  <c r="C488" i="8"/>
  <c r="Q487" i="8"/>
  <c r="H487" i="8"/>
  <c r="D487" i="8"/>
  <c r="C487" i="8"/>
  <c r="Q486" i="8"/>
  <c r="H486" i="8"/>
  <c r="M486" i="8" s="1"/>
  <c r="D486" i="8"/>
  <c r="C486" i="8"/>
  <c r="Q485" i="8"/>
  <c r="H485" i="8"/>
  <c r="M485" i="8" s="1"/>
  <c r="D485" i="8"/>
  <c r="C485" i="8"/>
  <c r="Q484" i="8"/>
  <c r="H484" i="8"/>
  <c r="M484" i="8" s="1"/>
  <c r="D484" i="8"/>
  <c r="C484" i="8"/>
  <c r="Q483" i="8"/>
  <c r="H483" i="8"/>
  <c r="N483" i="8" s="1"/>
  <c r="D483" i="8"/>
  <c r="C483" i="8"/>
  <c r="Q482" i="8"/>
  <c r="H482" i="8"/>
  <c r="D482" i="8"/>
  <c r="C482" i="8"/>
  <c r="Q481" i="8"/>
  <c r="H481" i="8"/>
  <c r="N481" i="8" s="1"/>
  <c r="D481" i="8"/>
  <c r="C481" i="8"/>
  <c r="Q480" i="8"/>
  <c r="H480" i="8"/>
  <c r="N480" i="8" s="1"/>
  <c r="D480" i="8"/>
  <c r="C480" i="8"/>
  <c r="Q479" i="8"/>
  <c r="H479" i="8"/>
  <c r="N479" i="8" s="1"/>
  <c r="D479" i="8"/>
  <c r="C479" i="8"/>
  <c r="Q478" i="8"/>
  <c r="H478" i="8"/>
  <c r="D478" i="8"/>
  <c r="C478" i="8"/>
  <c r="Q477" i="8"/>
  <c r="H477" i="8"/>
  <c r="N477" i="8" s="1"/>
  <c r="D477" i="8"/>
  <c r="C477" i="8"/>
  <c r="Q476" i="8"/>
  <c r="H476" i="8"/>
  <c r="M476" i="8" s="1"/>
  <c r="D476" i="8"/>
  <c r="C476" i="8"/>
  <c r="Q475" i="8"/>
  <c r="H475" i="8"/>
  <c r="D475" i="8"/>
  <c r="C475" i="8"/>
  <c r="Q474" i="8"/>
  <c r="H474" i="8"/>
  <c r="N474" i="8" s="1"/>
  <c r="D474" i="8"/>
  <c r="C474" i="8"/>
  <c r="Q473" i="8"/>
  <c r="H473" i="8"/>
  <c r="N473" i="8" s="1"/>
  <c r="D473" i="8"/>
  <c r="C473" i="8"/>
  <c r="Q472" i="8"/>
  <c r="H472" i="8"/>
  <c r="N472" i="8" s="1"/>
  <c r="D472" i="8"/>
  <c r="C472" i="8"/>
  <c r="Q471" i="8"/>
  <c r="H471" i="8"/>
  <c r="D471" i="8"/>
  <c r="C471" i="8"/>
  <c r="Q470" i="8"/>
  <c r="H470" i="8"/>
  <c r="N470" i="8" s="1"/>
  <c r="D470" i="8"/>
  <c r="C470" i="8"/>
  <c r="Q469" i="8"/>
  <c r="H469" i="8"/>
  <c r="D469" i="8"/>
  <c r="C469" i="8"/>
  <c r="Q468" i="8"/>
  <c r="H468" i="8"/>
  <c r="N468" i="8" s="1"/>
  <c r="D468" i="8"/>
  <c r="C468" i="8"/>
  <c r="Q467" i="8"/>
  <c r="H467" i="8"/>
  <c r="D467" i="8"/>
  <c r="C467" i="8"/>
  <c r="Q466" i="8"/>
  <c r="H466" i="8"/>
  <c r="M466" i="8" s="1"/>
  <c r="D466" i="8"/>
  <c r="C466" i="8"/>
  <c r="Q465" i="8"/>
  <c r="H465" i="8"/>
  <c r="N465" i="8" s="1"/>
  <c r="D465" i="8"/>
  <c r="C465" i="8"/>
  <c r="Q464" i="8"/>
  <c r="H464" i="8"/>
  <c r="N464" i="8" s="1"/>
  <c r="D464" i="8"/>
  <c r="C464" i="8"/>
  <c r="Q463" i="8"/>
  <c r="H463" i="8"/>
  <c r="D463" i="8"/>
  <c r="C463" i="8"/>
  <c r="Q462" i="8"/>
  <c r="H462" i="8"/>
  <c r="N462" i="8" s="1"/>
  <c r="D462" i="8"/>
  <c r="C462" i="8"/>
  <c r="Q461" i="8"/>
  <c r="H461" i="8"/>
  <c r="N461" i="8" s="1"/>
  <c r="D461" i="8"/>
  <c r="C461" i="8"/>
  <c r="Q460" i="8"/>
  <c r="H460" i="8"/>
  <c r="N460" i="8" s="1"/>
  <c r="D460" i="8"/>
  <c r="C460" i="8"/>
  <c r="Q459" i="8"/>
  <c r="H459" i="8"/>
  <c r="N459" i="8" s="1"/>
  <c r="D459" i="8"/>
  <c r="C459" i="8"/>
  <c r="Q458" i="8"/>
  <c r="H458" i="8"/>
  <c r="M458" i="8" s="1"/>
  <c r="D458" i="8"/>
  <c r="C458" i="8"/>
  <c r="Q457" i="8"/>
  <c r="H457" i="8"/>
  <c r="D457" i="8"/>
  <c r="C457" i="8"/>
  <c r="Q456" i="8"/>
  <c r="H456" i="8"/>
  <c r="N456" i="8" s="1"/>
  <c r="D456" i="8"/>
  <c r="C456" i="8"/>
  <c r="Q455" i="8"/>
  <c r="H455" i="8"/>
  <c r="N455" i="8" s="1"/>
  <c r="D455" i="8"/>
  <c r="C455" i="8"/>
  <c r="Q454" i="8"/>
  <c r="H454" i="8"/>
  <c r="M454" i="8" s="1"/>
  <c r="D454" i="8"/>
  <c r="C454" i="8"/>
  <c r="Q453" i="8"/>
  <c r="H453" i="8"/>
  <c r="D453" i="8"/>
  <c r="C453" i="8"/>
  <c r="Q452" i="8"/>
  <c r="H452" i="8"/>
  <c r="N452" i="8" s="1"/>
  <c r="D452" i="8"/>
  <c r="C452" i="8"/>
  <c r="Q451" i="8"/>
  <c r="H451" i="8"/>
  <c r="M451" i="8" s="1"/>
  <c r="D451" i="8"/>
  <c r="C451" i="8"/>
  <c r="Q450" i="8"/>
  <c r="H450" i="8"/>
  <c r="N450" i="8" s="1"/>
  <c r="D450" i="8"/>
  <c r="C450" i="8"/>
  <c r="Q449" i="8"/>
  <c r="H449" i="8"/>
  <c r="D449" i="8"/>
  <c r="C449" i="8"/>
  <c r="Q448" i="8"/>
  <c r="H448" i="8"/>
  <c r="N448" i="8" s="1"/>
  <c r="D448" i="8"/>
  <c r="C448" i="8"/>
  <c r="Q447" i="8"/>
  <c r="H447" i="8"/>
  <c r="D447" i="8"/>
  <c r="C447" i="8"/>
  <c r="Q446" i="8"/>
  <c r="H446" i="8"/>
  <c r="N446" i="8" s="1"/>
  <c r="D446" i="8"/>
  <c r="C446" i="8"/>
  <c r="Q445" i="8"/>
  <c r="H445" i="8"/>
  <c r="D445" i="8"/>
  <c r="C445" i="8"/>
  <c r="Q444" i="8"/>
  <c r="H444" i="8"/>
  <c r="D444" i="8"/>
  <c r="C444" i="8"/>
  <c r="Q443" i="8"/>
  <c r="H443" i="8"/>
  <c r="N443" i="8" s="1"/>
  <c r="D443" i="8"/>
  <c r="C443" i="8"/>
  <c r="Q442" i="8"/>
  <c r="H442" i="8"/>
  <c r="M442" i="8" s="1"/>
  <c r="D442" i="8"/>
  <c r="C442" i="8"/>
  <c r="Q441" i="8"/>
  <c r="H441" i="8"/>
  <c r="D441" i="8"/>
  <c r="C441" i="8"/>
  <c r="Q440" i="8"/>
  <c r="H440" i="8"/>
  <c r="N440" i="8" s="1"/>
  <c r="D440" i="8"/>
  <c r="C440" i="8"/>
  <c r="Q439" i="8"/>
  <c r="H439" i="8"/>
  <c r="M439" i="8" s="1"/>
  <c r="D439" i="8"/>
  <c r="C439" i="8"/>
  <c r="Q438" i="8"/>
  <c r="H438" i="8"/>
  <c r="N438" i="8" s="1"/>
  <c r="D438" i="8"/>
  <c r="C438" i="8"/>
  <c r="Q437" i="8"/>
  <c r="H437" i="8"/>
  <c r="N437" i="8" s="1"/>
  <c r="D437" i="8"/>
  <c r="C437" i="8"/>
  <c r="Q436" i="8"/>
  <c r="H436" i="8"/>
  <c r="N436" i="8" s="1"/>
  <c r="D436" i="8"/>
  <c r="C436" i="8"/>
  <c r="Q435" i="8"/>
  <c r="H435" i="8"/>
  <c r="D435" i="8"/>
  <c r="C435" i="8"/>
  <c r="Q434" i="8"/>
  <c r="H434" i="8"/>
  <c r="M434" i="8" s="1"/>
  <c r="D434" i="8"/>
  <c r="C434" i="8"/>
  <c r="Q433" i="8"/>
  <c r="H433" i="8"/>
  <c r="N433" i="8" s="1"/>
  <c r="D433" i="8"/>
  <c r="C433" i="8"/>
  <c r="Q432" i="8"/>
  <c r="H432" i="8"/>
  <c r="N432" i="8" s="1"/>
  <c r="D432" i="8"/>
  <c r="C432" i="8"/>
  <c r="Q431" i="8"/>
  <c r="H431" i="8"/>
  <c r="N431" i="8" s="1"/>
  <c r="D431" i="8"/>
  <c r="C431" i="8"/>
  <c r="Q430" i="8"/>
  <c r="H430" i="8"/>
  <c r="M430" i="8" s="1"/>
  <c r="D430" i="8"/>
  <c r="C430" i="8"/>
  <c r="Q429" i="8"/>
  <c r="H429" i="8"/>
  <c r="D429" i="8"/>
  <c r="C429" i="8"/>
  <c r="Q428" i="8"/>
  <c r="H428" i="8"/>
  <c r="M428" i="8" s="1"/>
  <c r="D428" i="8"/>
  <c r="C428" i="8"/>
  <c r="Q427" i="8"/>
  <c r="H427" i="8"/>
  <c r="M427" i="8" s="1"/>
  <c r="D427" i="8"/>
  <c r="C427" i="8"/>
  <c r="Q426" i="8"/>
  <c r="H426" i="8"/>
  <c r="D426" i="8"/>
  <c r="C426" i="8"/>
  <c r="Q425" i="8"/>
  <c r="H425" i="8"/>
  <c r="D425" i="8"/>
  <c r="C425" i="8"/>
  <c r="Q424" i="8"/>
  <c r="H424" i="8"/>
  <c r="D424" i="8"/>
  <c r="C424" i="8"/>
  <c r="Q423" i="8"/>
  <c r="H423" i="8"/>
  <c r="N423" i="8" s="1"/>
  <c r="D423" i="8"/>
  <c r="C423" i="8"/>
  <c r="Q422" i="8"/>
  <c r="H422" i="8"/>
  <c r="N422" i="8" s="1"/>
  <c r="D422" i="8"/>
  <c r="C422" i="8"/>
  <c r="Q421" i="8"/>
  <c r="H421" i="8"/>
  <c r="M421" i="8" s="1"/>
  <c r="D421" i="8"/>
  <c r="C421" i="8"/>
  <c r="Q420" i="8"/>
  <c r="H420" i="8"/>
  <c r="N420" i="8" s="1"/>
  <c r="D420" i="8"/>
  <c r="C420" i="8"/>
  <c r="Q419" i="8"/>
  <c r="H419" i="8"/>
  <c r="N419" i="8" s="1"/>
  <c r="D419" i="8"/>
  <c r="C419" i="8"/>
  <c r="Q418" i="8"/>
  <c r="H418" i="8"/>
  <c r="M418" i="8" s="1"/>
  <c r="D418" i="8"/>
  <c r="C418" i="8"/>
  <c r="Q417" i="8"/>
  <c r="H417" i="8"/>
  <c r="D417" i="8"/>
  <c r="C417" i="8"/>
  <c r="Q416" i="8"/>
  <c r="H416" i="8"/>
  <c r="D416" i="8"/>
  <c r="C416" i="8"/>
  <c r="Q415" i="8"/>
  <c r="H415" i="8"/>
  <c r="D415" i="8"/>
  <c r="C415" i="8"/>
  <c r="Q414" i="8"/>
  <c r="H414" i="8"/>
  <c r="D414" i="8"/>
  <c r="C414" i="8"/>
  <c r="Q413" i="8"/>
  <c r="H413" i="8"/>
  <c r="N413" i="8" s="1"/>
  <c r="D413" i="8"/>
  <c r="C413" i="8"/>
  <c r="Q412" i="8"/>
  <c r="H412" i="8"/>
  <c r="D412" i="8"/>
  <c r="C412" i="8"/>
  <c r="Q411" i="8"/>
  <c r="H411" i="8"/>
  <c r="D411" i="8"/>
  <c r="C411" i="8"/>
  <c r="Q410" i="8"/>
  <c r="H410" i="8"/>
  <c r="N410" i="8" s="1"/>
  <c r="D410" i="8"/>
  <c r="C410" i="8"/>
  <c r="Q409" i="8"/>
  <c r="H409" i="8"/>
  <c r="D409" i="8"/>
  <c r="C409" i="8"/>
  <c r="Q408" i="8"/>
  <c r="H408" i="8"/>
  <c r="N408" i="8" s="1"/>
  <c r="D408" i="8"/>
  <c r="C408" i="8"/>
  <c r="Q407" i="8"/>
  <c r="H407" i="8"/>
  <c r="N407" i="8" s="1"/>
  <c r="D407" i="8"/>
  <c r="C407" i="8"/>
  <c r="Q406" i="8"/>
  <c r="H406" i="8"/>
  <c r="M406" i="8" s="1"/>
  <c r="D406" i="8"/>
  <c r="C406" i="8"/>
  <c r="Q405" i="8"/>
  <c r="H405" i="8"/>
  <c r="D405" i="8"/>
  <c r="C405" i="8"/>
  <c r="Q404" i="8"/>
  <c r="H404" i="8"/>
  <c r="N404" i="8" s="1"/>
  <c r="D404" i="8"/>
  <c r="C404" i="8"/>
  <c r="Q403" i="8"/>
  <c r="H403" i="8"/>
  <c r="D403" i="8"/>
  <c r="C403" i="8"/>
  <c r="Q402" i="8"/>
  <c r="H402" i="8"/>
  <c r="M402" i="8" s="1"/>
  <c r="D402" i="8"/>
  <c r="C402" i="8"/>
  <c r="Q401" i="8"/>
  <c r="H401" i="8"/>
  <c r="M401" i="8" s="1"/>
  <c r="D401" i="8"/>
  <c r="C401" i="8"/>
  <c r="Q400" i="8"/>
  <c r="H400" i="8"/>
  <c r="M400" i="8" s="1"/>
  <c r="D400" i="8"/>
  <c r="C400" i="8"/>
  <c r="Q399" i="8"/>
  <c r="H399" i="8"/>
  <c r="N399" i="8" s="1"/>
  <c r="D399" i="8"/>
  <c r="C399" i="8"/>
  <c r="Q398" i="8"/>
  <c r="H398" i="8"/>
  <c r="D398" i="8"/>
  <c r="C398" i="8"/>
  <c r="Q397" i="8"/>
  <c r="H397" i="8"/>
  <c r="N397" i="8" s="1"/>
  <c r="D397" i="8"/>
  <c r="C397" i="8"/>
  <c r="Q396" i="8"/>
  <c r="H396" i="8"/>
  <c r="D396" i="8"/>
  <c r="C396" i="8"/>
  <c r="Q395" i="8"/>
  <c r="H395" i="8"/>
  <c r="N395" i="8" s="1"/>
  <c r="D395" i="8"/>
  <c r="C395" i="8"/>
  <c r="Q394" i="8"/>
  <c r="H394" i="8"/>
  <c r="M394" i="8" s="1"/>
  <c r="D394" i="8"/>
  <c r="C394" i="8"/>
  <c r="Q393" i="8"/>
  <c r="H393" i="8"/>
  <c r="D393" i="8"/>
  <c r="C393" i="8"/>
  <c r="Q392" i="8"/>
  <c r="H392" i="8"/>
  <c r="M392" i="8" s="1"/>
  <c r="D392" i="8"/>
  <c r="C392" i="8"/>
  <c r="Q391" i="8"/>
  <c r="H391" i="8"/>
  <c r="M391" i="8" s="1"/>
  <c r="D391" i="8"/>
  <c r="C391" i="8"/>
  <c r="Q390" i="8"/>
  <c r="H390" i="8"/>
  <c r="M390" i="8" s="1"/>
  <c r="D390" i="8"/>
  <c r="C390" i="8"/>
  <c r="Q389" i="8"/>
  <c r="H389" i="8"/>
  <c r="M389" i="8" s="1"/>
  <c r="D389" i="8"/>
  <c r="C389" i="8"/>
  <c r="Q388" i="8"/>
  <c r="H388" i="8"/>
  <c r="M388" i="8" s="1"/>
  <c r="D388" i="8"/>
  <c r="C388" i="8"/>
  <c r="Q387" i="8"/>
  <c r="H387" i="8"/>
  <c r="N387" i="8" s="1"/>
  <c r="D387" i="8"/>
  <c r="C387" i="8"/>
  <c r="Q386" i="8"/>
  <c r="H386" i="8"/>
  <c r="M386" i="8" s="1"/>
  <c r="D386" i="8"/>
  <c r="C386" i="8"/>
  <c r="Q385" i="8"/>
  <c r="H385" i="8"/>
  <c r="N385" i="8" s="1"/>
  <c r="D385" i="8"/>
  <c r="C385" i="8"/>
  <c r="Q384" i="8"/>
  <c r="H384" i="8"/>
  <c r="N384" i="8" s="1"/>
  <c r="D384" i="8"/>
  <c r="C384" i="8"/>
  <c r="Q383" i="8"/>
  <c r="H383" i="8"/>
  <c r="N383" i="8" s="1"/>
  <c r="D383" i="8"/>
  <c r="C383" i="8"/>
  <c r="Q382" i="8"/>
  <c r="H382" i="8"/>
  <c r="M382" i="8" s="1"/>
  <c r="D382" i="8"/>
  <c r="C382" i="8"/>
  <c r="Q381" i="8"/>
  <c r="H381" i="8"/>
  <c r="D381" i="8"/>
  <c r="C381" i="8"/>
  <c r="Q380" i="8"/>
  <c r="H380" i="8"/>
  <c r="N380" i="8" s="1"/>
  <c r="D380" i="8"/>
  <c r="C380" i="8"/>
  <c r="Q379" i="8"/>
  <c r="H379" i="8"/>
  <c r="D379" i="8"/>
  <c r="C379" i="8"/>
  <c r="Q378" i="8"/>
  <c r="H378" i="8"/>
  <c r="N378" i="8" s="1"/>
  <c r="D378" i="8"/>
  <c r="C378" i="8"/>
  <c r="Q377" i="8"/>
  <c r="H377" i="8"/>
  <c r="D377" i="8"/>
  <c r="C377" i="8"/>
  <c r="Q376" i="8"/>
  <c r="H376" i="8"/>
  <c r="N376" i="8" s="1"/>
  <c r="D376" i="8"/>
  <c r="C376" i="8"/>
  <c r="Q375" i="8"/>
  <c r="H375" i="8"/>
  <c r="N375" i="8" s="1"/>
  <c r="D375" i="8"/>
  <c r="C375" i="8"/>
  <c r="Q374" i="8"/>
  <c r="H374" i="8"/>
  <c r="M374" i="8" s="1"/>
  <c r="D374" i="8"/>
  <c r="C374" i="8"/>
  <c r="Q373" i="8"/>
  <c r="H373" i="8"/>
  <c r="D373" i="8"/>
  <c r="C373" i="8"/>
  <c r="Q372" i="8"/>
  <c r="H372" i="8"/>
  <c r="D372" i="8"/>
  <c r="C372" i="8"/>
  <c r="Q371" i="8"/>
  <c r="H371" i="8"/>
  <c r="N371" i="8" s="1"/>
  <c r="D371" i="8"/>
  <c r="C371" i="8"/>
  <c r="Q370" i="8"/>
  <c r="H370" i="8"/>
  <c r="D370" i="8"/>
  <c r="C370" i="8"/>
  <c r="Q369" i="8"/>
  <c r="H369" i="8"/>
  <c r="D369" i="8"/>
  <c r="C369" i="8"/>
  <c r="Q368" i="8"/>
  <c r="H368" i="8"/>
  <c r="N368" i="8" s="1"/>
  <c r="D368" i="8"/>
  <c r="C368" i="8"/>
  <c r="Q367" i="8"/>
  <c r="H367" i="8"/>
  <c r="M367" i="8" s="1"/>
  <c r="D367" i="8"/>
  <c r="C367" i="8"/>
  <c r="Q366" i="8"/>
  <c r="H366" i="8"/>
  <c r="N366" i="8" s="1"/>
  <c r="D366" i="8"/>
  <c r="C366" i="8"/>
  <c r="Q365" i="8"/>
  <c r="H365" i="8"/>
  <c r="N365" i="8" s="1"/>
  <c r="D365" i="8"/>
  <c r="C365" i="8"/>
  <c r="Q364" i="8"/>
  <c r="H364" i="8"/>
  <c r="N364" i="8" s="1"/>
  <c r="D364" i="8"/>
  <c r="C364" i="8"/>
  <c r="Q363" i="8"/>
  <c r="H363" i="8"/>
  <c r="N363" i="8" s="1"/>
  <c r="D363" i="8"/>
  <c r="C363" i="8"/>
  <c r="Q362" i="8"/>
  <c r="H362" i="8"/>
  <c r="N362" i="8" s="1"/>
  <c r="D362" i="8"/>
  <c r="C362" i="8"/>
  <c r="Q361" i="8"/>
  <c r="H361" i="8"/>
  <c r="D361" i="8"/>
  <c r="C361" i="8"/>
  <c r="Q360" i="8"/>
  <c r="H360" i="8"/>
  <c r="D360" i="8"/>
  <c r="C360" i="8"/>
  <c r="Q359" i="8"/>
  <c r="H359" i="8"/>
  <c r="M359" i="8" s="1"/>
  <c r="D359" i="8"/>
  <c r="C359" i="8"/>
  <c r="Q358" i="8"/>
  <c r="H358" i="8"/>
  <c r="D358" i="8"/>
  <c r="C358" i="8"/>
  <c r="Q357" i="8"/>
  <c r="H357" i="8"/>
  <c r="D357" i="8"/>
  <c r="C357" i="8"/>
  <c r="Q356" i="8"/>
  <c r="H356" i="8"/>
  <c r="D356" i="8"/>
  <c r="C356" i="8"/>
  <c r="Q355" i="8"/>
  <c r="H355" i="8"/>
  <c r="M355" i="8" s="1"/>
  <c r="D355" i="8"/>
  <c r="C355" i="8"/>
  <c r="Q354" i="8"/>
  <c r="H354" i="8"/>
  <c r="D354" i="8"/>
  <c r="C354" i="8"/>
  <c r="Q353" i="8"/>
  <c r="H353" i="8"/>
  <c r="D353" i="8"/>
  <c r="C353" i="8"/>
  <c r="Q352" i="8"/>
  <c r="H352" i="8"/>
  <c r="M352" i="8" s="1"/>
  <c r="D352" i="8"/>
  <c r="C352" i="8"/>
  <c r="Q351" i="8"/>
  <c r="H351" i="8"/>
  <c r="D351" i="8"/>
  <c r="C351" i="8"/>
  <c r="Q350" i="8"/>
  <c r="H350" i="8"/>
  <c r="D350" i="8"/>
  <c r="C350" i="8"/>
  <c r="Q349" i="8"/>
  <c r="H349" i="8"/>
  <c r="N349" i="8" s="1"/>
  <c r="D349" i="8"/>
  <c r="C349" i="8"/>
  <c r="Q348" i="8"/>
  <c r="H348" i="8"/>
  <c r="N348" i="8" s="1"/>
  <c r="D348" i="8"/>
  <c r="C348" i="8"/>
  <c r="Q347" i="8"/>
  <c r="H347" i="8"/>
  <c r="D347" i="8"/>
  <c r="C347" i="8"/>
  <c r="Q346" i="8"/>
  <c r="H346" i="8"/>
  <c r="M346" i="8" s="1"/>
  <c r="D346" i="8"/>
  <c r="C346" i="8"/>
  <c r="Q345" i="8"/>
  <c r="H345" i="8"/>
  <c r="D345" i="8"/>
  <c r="C345" i="8"/>
  <c r="Q344" i="8"/>
  <c r="H344" i="8"/>
  <c r="D344" i="8"/>
  <c r="C344" i="8"/>
  <c r="Q343" i="8"/>
  <c r="H343" i="8"/>
  <c r="M343" i="8" s="1"/>
  <c r="D343" i="8"/>
  <c r="C343" i="8"/>
  <c r="Q342" i="8"/>
  <c r="H342" i="8"/>
  <c r="M342" i="8" s="1"/>
  <c r="D342" i="8"/>
  <c r="C342" i="8"/>
  <c r="Q341" i="8"/>
  <c r="H341" i="8"/>
  <c r="N341" i="8" s="1"/>
  <c r="D341" i="8"/>
  <c r="C341" i="8"/>
  <c r="Q340" i="8"/>
  <c r="H340" i="8"/>
  <c r="M340" i="8" s="1"/>
  <c r="D340" i="8"/>
  <c r="C340" i="8"/>
  <c r="Q339" i="8"/>
  <c r="H339" i="8"/>
  <c r="N339" i="8" s="1"/>
  <c r="D339" i="8"/>
  <c r="C339" i="8"/>
  <c r="Q338" i="8"/>
  <c r="H338" i="8"/>
  <c r="D338" i="8"/>
  <c r="C338" i="8"/>
  <c r="Q337" i="8"/>
  <c r="H337" i="8"/>
  <c r="M337" i="8" s="1"/>
  <c r="D337" i="8"/>
  <c r="C337" i="8"/>
  <c r="Q336" i="8"/>
  <c r="H336" i="8"/>
  <c r="N336" i="8" s="1"/>
  <c r="D336" i="8"/>
  <c r="C336" i="8"/>
  <c r="Q335" i="8"/>
  <c r="H335" i="8"/>
  <c r="N335" i="8" s="1"/>
  <c r="D335" i="8"/>
  <c r="C335" i="8"/>
  <c r="Q334" i="8"/>
  <c r="H334" i="8"/>
  <c r="M334" i="8" s="1"/>
  <c r="D334" i="8"/>
  <c r="C334" i="8"/>
  <c r="Q333" i="8"/>
  <c r="H333" i="8"/>
  <c r="D333" i="8"/>
  <c r="C333" i="8"/>
  <c r="Q332" i="8"/>
  <c r="H332" i="8"/>
  <c r="M332" i="8" s="1"/>
  <c r="D332" i="8"/>
  <c r="C332" i="8"/>
  <c r="Q331" i="8"/>
  <c r="H331" i="8"/>
  <c r="M331" i="8" s="1"/>
  <c r="D331" i="8"/>
  <c r="C331" i="8"/>
  <c r="Q330" i="8"/>
  <c r="H330" i="8"/>
  <c r="M330" i="8" s="1"/>
  <c r="D330" i="8"/>
  <c r="C330" i="8"/>
  <c r="Q329" i="8"/>
  <c r="H329" i="8"/>
  <c r="N329" i="8" s="1"/>
  <c r="D329" i="8"/>
  <c r="C329" i="8"/>
  <c r="Q328" i="8"/>
  <c r="H328" i="8"/>
  <c r="M328" i="8" s="1"/>
  <c r="D328" i="8"/>
  <c r="C328" i="8"/>
  <c r="Q327" i="8"/>
  <c r="H327" i="8"/>
  <c r="N327" i="8" s="1"/>
  <c r="D327" i="8"/>
  <c r="C327" i="8"/>
  <c r="Q326" i="8"/>
  <c r="H326" i="8"/>
  <c r="D326" i="8"/>
  <c r="C326" i="8"/>
  <c r="Q325" i="8"/>
  <c r="H325" i="8"/>
  <c r="N325" i="8" s="1"/>
  <c r="D325" i="8"/>
  <c r="C325" i="8"/>
  <c r="Q324" i="8"/>
  <c r="H324" i="8"/>
  <c r="D324" i="8"/>
  <c r="C324" i="8"/>
  <c r="Q323" i="8"/>
  <c r="H323" i="8"/>
  <c r="M323" i="8" s="1"/>
  <c r="D323" i="8"/>
  <c r="C323" i="8"/>
  <c r="Q322" i="8"/>
  <c r="H322" i="8"/>
  <c r="D322" i="8"/>
  <c r="C322" i="8"/>
  <c r="Q321" i="8"/>
  <c r="H321" i="8"/>
  <c r="D321" i="8"/>
  <c r="C321" i="8"/>
  <c r="Q320" i="8"/>
  <c r="H320" i="8"/>
  <c r="D320" i="8"/>
  <c r="C320" i="8"/>
  <c r="Q319" i="8"/>
  <c r="H319" i="8"/>
  <c r="M319" i="8" s="1"/>
  <c r="D319" i="8"/>
  <c r="C319" i="8"/>
  <c r="Q318" i="8"/>
  <c r="H318" i="8"/>
  <c r="N318" i="8" s="1"/>
  <c r="D318" i="8"/>
  <c r="C318" i="8"/>
  <c r="Q317" i="8"/>
  <c r="H317" i="8"/>
  <c r="N317" i="8" s="1"/>
  <c r="D317" i="8"/>
  <c r="C317" i="8"/>
  <c r="Q316" i="8"/>
  <c r="H316" i="8"/>
  <c r="M316" i="8" s="1"/>
  <c r="D316" i="8"/>
  <c r="C316" i="8"/>
  <c r="Q315" i="8"/>
  <c r="H315" i="8"/>
  <c r="N315" i="8" s="1"/>
  <c r="D315" i="8"/>
  <c r="C315" i="8"/>
  <c r="Q314" i="8"/>
  <c r="H314" i="8"/>
  <c r="D314" i="8"/>
  <c r="C314" i="8"/>
  <c r="Q313" i="8"/>
  <c r="H313" i="8"/>
  <c r="D313" i="8"/>
  <c r="C313" i="8"/>
  <c r="Q312" i="8"/>
  <c r="H312" i="8"/>
  <c r="N312" i="8" s="1"/>
  <c r="D312" i="8"/>
  <c r="C312" i="8"/>
  <c r="Q311" i="8"/>
  <c r="H311" i="8"/>
  <c r="M311" i="8" s="1"/>
  <c r="D311" i="8"/>
  <c r="C311" i="8"/>
  <c r="Q310" i="8"/>
  <c r="H310" i="8"/>
  <c r="M310" i="8" s="1"/>
  <c r="D310" i="8"/>
  <c r="C310" i="8"/>
  <c r="Q309" i="8"/>
  <c r="H309" i="8"/>
  <c r="D309" i="8"/>
  <c r="C309" i="8"/>
  <c r="Q308" i="8"/>
  <c r="H308" i="8"/>
  <c r="N308" i="8" s="1"/>
  <c r="D308" i="8"/>
  <c r="C308" i="8"/>
  <c r="Q307" i="8"/>
  <c r="H307" i="8"/>
  <c r="M307" i="8" s="1"/>
  <c r="D307" i="8"/>
  <c r="C307" i="8"/>
  <c r="Q306" i="8"/>
  <c r="H306" i="8"/>
  <c r="M306" i="8" s="1"/>
  <c r="D306" i="8"/>
  <c r="C306" i="8"/>
  <c r="Q305" i="8"/>
  <c r="H305" i="8"/>
  <c r="D305" i="8"/>
  <c r="C305" i="8"/>
  <c r="Q304" i="8"/>
  <c r="H304" i="8"/>
  <c r="M304" i="8" s="1"/>
  <c r="D304" i="8"/>
  <c r="C304" i="8"/>
  <c r="Q303" i="8"/>
  <c r="H303" i="8"/>
  <c r="D303" i="8"/>
  <c r="C303" i="8"/>
  <c r="Q302" i="8"/>
  <c r="H302" i="8"/>
  <c r="M302" i="8" s="1"/>
  <c r="D302" i="8"/>
  <c r="C302" i="8"/>
  <c r="Q301" i="8"/>
  <c r="H301" i="8"/>
  <c r="D301" i="8"/>
  <c r="C301" i="8"/>
  <c r="Q300" i="8"/>
  <c r="H300" i="8"/>
  <c r="N300" i="8" s="1"/>
  <c r="D300" i="8"/>
  <c r="C300" i="8"/>
  <c r="Q299" i="8"/>
  <c r="H299" i="8"/>
  <c r="N299" i="8" s="1"/>
  <c r="D299" i="8"/>
  <c r="C299" i="8"/>
  <c r="Q298" i="8"/>
  <c r="H298" i="8"/>
  <c r="D298" i="8"/>
  <c r="C298" i="8"/>
  <c r="Q297" i="8"/>
  <c r="H297" i="8"/>
  <c r="D297" i="8"/>
  <c r="C297" i="8"/>
  <c r="Q296" i="8"/>
  <c r="H296" i="8"/>
  <c r="N296" i="8" s="1"/>
  <c r="D296" i="8"/>
  <c r="C296" i="8"/>
  <c r="Q295" i="8"/>
  <c r="H295" i="8"/>
  <c r="M295" i="8" s="1"/>
  <c r="D295" i="8"/>
  <c r="C295" i="8"/>
  <c r="Q294" i="8"/>
  <c r="H294" i="8"/>
  <c r="N294" i="8" s="1"/>
  <c r="D294" i="8"/>
  <c r="C294" i="8"/>
  <c r="Q293" i="8"/>
  <c r="H293" i="8"/>
  <c r="N293" i="8" s="1"/>
  <c r="D293" i="8"/>
  <c r="C293" i="8"/>
  <c r="Q292" i="8"/>
  <c r="H292" i="8"/>
  <c r="N292" i="8" s="1"/>
  <c r="D292" i="8"/>
  <c r="C292" i="8"/>
  <c r="Q291" i="8"/>
  <c r="H291" i="8"/>
  <c r="N291" i="8" s="1"/>
  <c r="D291" i="8"/>
  <c r="C291" i="8"/>
  <c r="Q290" i="8"/>
  <c r="H290" i="8"/>
  <c r="N290" i="8" s="1"/>
  <c r="D290" i="8"/>
  <c r="C290" i="8"/>
  <c r="Q289" i="8"/>
  <c r="H289" i="8"/>
  <c r="N289" i="8" s="1"/>
  <c r="D289" i="8"/>
  <c r="C289" i="8"/>
  <c r="Q288" i="8"/>
  <c r="H288" i="8"/>
  <c r="N288" i="8" s="1"/>
  <c r="D288" i="8"/>
  <c r="C288" i="8"/>
  <c r="Q287" i="8"/>
  <c r="H287" i="8"/>
  <c r="N287" i="8" s="1"/>
  <c r="D287" i="8"/>
  <c r="C287" i="8"/>
  <c r="Q286" i="8"/>
  <c r="H286" i="8"/>
  <c r="D286" i="8"/>
  <c r="C286" i="8"/>
  <c r="Q285" i="8"/>
  <c r="H285" i="8"/>
  <c r="D285" i="8"/>
  <c r="C285" i="8"/>
  <c r="Q284" i="8"/>
  <c r="H284" i="8"/>
  <c r="M284" i="8" s="1"/>
  <c r="D284" i="8"/>
  <c r="C284" i="8"/>
  <c r="Q283" i="8"/>
  <c r="H283" i="8"/>
  <c r="M283" i="8" s="1"/>
  <c r="D283" i="8"/>
  <c r="C283" i="8"/>
  <c r="Q282" i="8"/>
  <c r="H282" i="8"/>
  <c r="M282" i="8" s="1"/>
  <c r="D282" i="8"/>
  <c r="C282" i="8"/>
  <c r="Q281" i="8"/>
  <c r="H281" i="8"/>
  <c r="N281" i="8" s="1"/>
  <c r="D281" i="8"/>
  <c r="C281" i="8"/>
  <c r="Q280" i="8"/>
  <c r="H280" i="8"/>
  <c r="M280" i="8" s="1"/>
  <c r="D280" i="8"/>
  <c r="C280" i="8"/>
  <c r="Q279" i="8"/>
  <c r="H279" i="8"/>
  <c r="N279" i="8" s="1"/>
  <c r="D279" i="8"/>
  <c r="C279" i="8"/>
  <c r="Q278" i="8"/>
  <c r="H278" i="8"/>
  <c r="N278" i="8" s="1"/>
  <c r="D278" i="8"/>
  <c r="C278" i="8"/>
  <c r="Q277" i="8"/>
  <c r="H277" i="8"/>
  <c r="D277" i="8"/>
  <c r="C277" i="8"/>
  <c r="Q276" i="8"/>
  <c r="H276" i="8"/>
  <c r="N276" i="8" s="1"/>
  <c r="D276" i="8"/>
  <c r="C276" i="8"/>
  <c r="Q275" i="8"/>
  <c r="H275" i="8"/>
  <c r="M275" i="8" s="1"/>
  <c r="D275" i="8"/>
  <c r="C275" i="8"/>
  <c r="Q274" i="8"/>
  <c r="H274" i="8"/>
  <c r="M274" i="8" s="1"/>
  <c r="D274" i="8"/>
  <c r="C274" i="8"/>
  <c r="Q273" i="8"/>
  <c r="H273" i="8"/>
  <c r="D273" i="8"/>
  <c r="C273" i="8"/>
  <c r="Q272" i="8"/>
  <c r="H272" i="8"/>
  <c r="M272" i="8" s="1"/>
  <c r="D272" i="8"/>
  <c r="C272" i="8"/>
  <c r="Q271" i="8"/>
  <c r="H271" i="8"/>
  <c r="D271" i="8"/>
  <c r="C271" i="8"/>
  <c r="Q270" i="8"/>
  <c r="H270" i="8"/>
  <c r="M270" i="8" s="1"/>
  <c r="D270" i="8"/>
  <c r="C270" i="8"/>
  <c r="Q269" i="8"/>
  <c r="H269" i="8"/>
  <c r="N269" i="8" s="1"/>
  <c r="D269" i="8"/>
  <c r="C269" i="8"/>
  <c r="Q268" i="8"/>
  <c r="H268" i="8"/>
  <c r="D268" i="8"/>
  <c r="C268" i="8"/>
  <c r="Q267" i="8"/>
  <c r="H267" i="8"/>
  <c r="D267" i="8"/>
  <c r="C267" i="8"/>
  <c r="Q266" i="8"/>
  <c r="H266" i="8"/>
  <c r="M266" i="8" s="1"/>
  <c r="D266" i="8"/>
  <c r="C266" i="8"/>
  <c r="Q265" i="8"/>
  <c r="H265" i="8"/>
  <c r="D265" i="8"/>
  <c r="C265" i="8"/>
  <c r="Q264" i="8"/>
  <c r="H264" i="8"/>
  <c r="N264" i="8" s="1"/>
  <c r="D264" i="8"/>
  <c r="C264" i="8"/>
  <c r="Q263" i="8"/>
  <c r="H263" i="8"/>
  <c r="M263" i="8" s="1"/>
  <c r="D263" i="8"/>
  <c r="C263" i="8"/>
  <c r="Q262" i="8"/>
  <c r="H262" i="8"/>
  <c r="M262" i="8" s="1"/>
  <c r="D262" i="8"/>
  <c r="C262" i="8"/>
  <c r="Q261" i="8"/>
  <c r="H261" i="8"/>
  <c r="D261" i="8"/>
  <c r="C261" i="8"/>
  <c r="Q260" i="8"/>
  <c r="H260" i="8"/>
  <c r="D260" i="8"/>
  <c r="C260" i="8"/>
  <c r="Q259" i="8"/>
  <c r="H259" i="8"/>
  <c r="M259" i="8" s="1"/>
  <c r="D259" i="8"/>
  <c r="C259" i="8"/>
  <c r="Q258" i="8"/>
  <c r="H258" i="8"/>
  <c r="N258" i="8" s="1"/>
  <c r="D258" i="8"/>
  <c r="C258" i="8"/>
  <c r="Q257" i="8"/>
  <c r="H257" i="8"/>
  <c r="N257" i="8" s="1"/>
  <c r="D257" i="8"/>
  <c r="C257" i="8"/>
  <c r="Q256" i="8"/>
  <c r="H256" i="8"/>
  <c r="N256" i="8" s="1"/>
  <c r="D256" i="8"/>
  <c r="C256" i="8"/>
  <c r="Q255" i="8"/>
  <c r="H255" i="8"/>
  <c r="N255" i="8" s="1"/>
  <c r="D255" i="8"/>
  <c r="C255" i="8"/>
  <c r="Q254" i="8"/>
  <c r="H254" i="8"/>
  <c r="M254" i="8" s="1"/>
  <c r="D254" i="8"/>
  <c r="C254" i="8"/>
  <c r="Q253" i="8"/>
  <c r="H253" i="8"/>
  <c r="N253" i="8" s="1"/>
  <c r="D253" i="8"/>
  <c r="C253" i="8"/>
  <c r="Q252" i="8"/>
  <c r="H252" i="8"/>
  <c r="D252" i="8"/>
  <c r="C252" i="8"/>
  <c r="Q251" i="8"/>
  <c r="H251" i="8"/>
  <c r="M251" i="8" s="1"/>
  <c r="D251" i="8"/>
  <c r="C251" i="8"/>
  <c r="Q250" i="8"/>
  <c r="H250" i="8"/>
  <c r="M250" i="8" s="1"/>
  <c r="D250" i="8"/>
  <c r="C250" i="8"/>
  <c r="Q249" i="8"/>
  <c r="H249" i="8"/>
  <c r="D249" i="8"/>
  <c r="C249" i="8"/>
  <c r="Q248" i="8"/>
  <c r="H248" i="8"/>
  <c r="N248" i="8" s="1"/>
  <c r="D248" i="8"/>
  <c r="C248" i="8"/>
  <c r="Q247" i="8"/>
  <c r="H247" i="8"/>
  <c r="M247" i="8" s="1"/>
  <c r="D247" i="8"/>
  <c r="C247" i="8"/>
  <c r="Q246" i="8"/>
  <c r="H246" i="8"/>
  <c r="N246" i="8" s="1"/>
  <c r="D246" i="8"/>
  <c r="C246" i="8"/>
  <c r="Q245" i="8"/>
  <c r="H245" i="8"/>
  <c r="N245" i="8" s="1"/>
  <c r="D245" i="8"/>
  <c r="C245" i="8"/>
  <c r="Q244" i="8"/>
  <c r="H244" i="8"/>
  <c r="N244" i="8" s="1"/>
  <c r="D244" i="8"/>
  <c r="C244" i="8"/>
  <c r="Q243" i="8"/>
  <c r="H243" i="8"/>
  <c r="N243" i="8" s="1"/>
  <c r="D243" i="8"/>
  <c r="C243" i="8"/>
  <c r="Q242" i="8"/>
  <c r="H242" i="8"/>
  <c r="M242" i="8" s="1"/>
  <c r="D242" i="8"/>
  <c r="C242" i="8"/>
  <c r="Q241" i="8"/>
  <c r="H241" i="8"/>
  <c r="N241" i="8" s="1"/>
  <c r="D241" i="8"/>
  <c r="C241" i="8"/>
  <c r="Q240" i="8"/>
  <c r="H240" i="8"/>
  <c r="N240" i="8" s="1"/>
  <c r="D240" i="8"/>
  <c r="C240" i="8"/>
  <c r="Q239" i="8"/>
  <c r="H239" i="8"/>
  <c r="N239" i="8" s="1"/>
  <c r="D239" i="8"/>
  <c r="C239" i="8"/>
  <c r="Q238" i="8"/>
  <c r="H238" i="8"/>
  <c r="M238" i="8" s="1"/>
  <c r="D238" i="8"/>
  <c r="C238" i="8"/>
  <c r="Q237" i="8"/>
  <c r="H237" i="8"/>
  <c r="D237" i="8"/>
  <c r="C237" i="8"/>
  <c r="Q236" i="8"/>
  <c r="H236" i="8"/>
  <c r="N236" i="8" s="1"/>
  <c r="D236" i="8"/>
  <c r="C236" i="8"/>
  <c r="Q235" i="8"/>
  <c r="H235" i="8"/>
  <c r="D235" i="8"/>
  <c r="C235" i="8"/>
  <c r="Q234" i="8"/>
  <c r="H234" i="8"/>
  <c r="M234" i="8" s="1"/>
  <c r="D234" i="8"/>
  <c r="C234" i="8"/>
  <c r="Q233" i="8"/>
  <c r="H233" i="8"/>
  <c r="D233" i="8"/>
  <c r="C233" i="8"/>
  <c r="Q232" i="8"/>
  <c r="H232" i="8"/>
  <c r="D232" i="8"/>
  <c r="C232" i="8"/>
  <c r="Q231" i="8"/>
  <c r="H231" i="8"/>
  <c r="N231" i="8" s="1"/>
  <c r="D231" i="8"/>
  <c r="C231" i="8"/>
  <c r="Q230" i="8"/>
  <c r="H230" i="8"/>
  <c r="N230" i="8" s="1"/>
  <c r="D230" i="8"/>
  <c r="C230" i="8"/>
  <c r="Q229" i="8"/>
  <c r="N229" i="8"/>
  <c r="H229" i="8"/>
  <c r="M229" i="8" s="1"/>
  <c r="D229" i="8"/>
  <c r="C229" i="8"/>
  <c r="Q228" i="8"/>
  <c r="H228" i="8"/>
  <c r="D228" i="8"/>
  <c r="C228" i="8"/>
  <c r="Q227" i="8"/>
  <c r="H227" i="8"/>
  <c r="N227" i="8" s="1"/>
  <c r="D227" i="8"/>
  <c r="C227" i="8"/>
  <c r="Q226" i="8"/>
  <c r="H226" i="8"/>
  <c r="M226" i="8" s="1"/>
  <c r="D226" i="8"/>
  <c r="C226" i="8"/>
  <c r="Q225" i="8"/>
  <c r="H225" i="8"/>
  <c r="D225" i="8"/>
  <c r="C225" i="8"/>
  <c r="Q224" i="8"/>
  <c r="H224" i="8"/>
  <c r="N224" i="8" s="1"/>
  <c r="D224" i="8"/>
  <c r="C224" i="8"/>
  <c r="Q223" i="8"/>
  <c r="H223" i="8"/>
  <c r="M223" i="8" s="1"/>
  <c r="D223" i="8"/>
  <c r="C223" i="8"/>
  <c r="Q222" i="8"/>
  <c r="H222" i="8"/>
  <c r="M222" i="8" s="1"/>
  <c r="D222" i="8"/>
  <c r="C222" i="8"/>
  <c r="Q221" i="8"/>
  <c r="H221" i="8"/>
  <c r="N221" i="8" s="1"/>
  <c r="D221" i="8"/>
  <c r="C221" i="8"/>
  <c r="Q220" i="8"/>
  <c r="H220" i="8"/>
  <c r="D220" i="8"/>
  <c r="C220" i="8"/>
  <c r="Q219" i="8"/>
  <c r="H219" i="8"/>
  <c r="N219" i="8" s="1"/>
  <c r="D219" i="8"/>
  <c r="C219" i="8"/>
  <c r="Q218" i="8"/>
  <c r="H218" i="8"/>
  <c r="M218" i="8" s="1"/>
  <c r="D218" i="8"/>
  <c r="C218" i="8"/>
  <c r="Q217" i="8"/>
  <c r="H217" i="8"/>
  <c r="D217" i="8"/>
  <c r="C217" i="8"/>
  <c r="Q216" i="8"/>
  <c r="H216" i="8"/>
  <c r="D216" i="8"/>
  <c r="C216" i="8"/>
  <c r="Q215" i="8"/>
  <c r="H215" i="8"/>
  <c r="N215" i="8" s="1"/>
  <c r="D215" i="8"/>
  <c r="C215" i="8"/>
  <c r="Q214" i="8"/>
  <c r="H214" i="8"/>
  <c r="D214" i="8"/>
  <c r="C214" i="8"/>
  <c r="Q213" i="8"/>
  <c r="H213" i="8"/>
  <c r="D213" i="8"/>
  <c r="C213" i="8"/>
  <c r="Q212" i="8"/>
  <c r="H212" i="8"/>
  <c r="D212" i="8"/>
  <c r="C212" i="8"/>
  <c r="Q211" i="8"/>
  <c r="H211" i="8"/>
  <c r="M211" i="8" s="1"/>
  <c r="D211" i="8"/>
  <c r="C211" i="8"/>
  <c r="Q210" i="8"/>
  <c r="H210" i="8"/>
  <c r="M210" i="8" s="1"/>
  <c r="D210" i="8"/>
  <c r="C210" i="8"/>
  <c r="Q209" i="8"/>
  <c r="H209" i="8"/>
  <c r="N209" i="8" s="1"/>
  <c r="D209" i="8"/>
  <c r="C209" i="8"/>
  <c r="Q208" i="8"/>
  <c r="H208" i="8"/>
  <c r="M208" i="8" s="1"/>
  <c r="D208" i="8"/>
  <c r="C208" i="8"/>
  <c r="Q207" i="8"/>
  <c r="H207" i="8"/>
  <c r="D207" i="8"/>
  <c r="C207" i="8"/>
  <c r="Q206" i="8"/>
  <c r="H206" i="8"/>
  <c r="N206" i="8" s="1"/>
  <c r="D206" i="8"/>
  <c r="C206" i="8"/>
  <c r="Q205" i="8"/>
  <c r="H205" i="8"/>
  <c r="N205" i="8" s="1"/>
  <c r="D205" i="8"/>
  <c r="C205" i="8"/>
  <c r="Q204" i="8"/>
  <c r="H204" i="8"/>
  <c r="N204" i="8" s="1"/>
  <c r="D204" i="8"/>
  <c r="C204" i="8"/>
  <c r="Q203" i="8"/>
  <c r="H203" i="8"/>
  <c r="D203" i="8"/>
  <c r="C203" i="8"/>
  <c r="Q202" i="8"/>
  <c r="H202" i="8"/>
  <c r="M202" i="8" s="1"/>
  <c r="D202" i="8"/>
  <c r="C202" i="8"/>
  <c r="Q201" i="8"/>
  <c r="H201" i="8"/>
  <c r="D201" i="8"/>
  <c r="C201" i="8"/>
  <c r="Q200" i="8"/>
  <c r="H200" i="8"/>
  <c r="D200" i="8"/>
  <c r="C200" i="8"/>
  <c r="Q199" i="8"/>
  <c r="H199" i="8"/>
  <c r="M199" i="8" s="1"/>
  <c r="D199" i="8"/>
  <c r="C199" i="8"/>
  <c r="Q198" i="8"/>
  <c r="H198" i="8"/>
  <c r="N198" i="8" s="1"/>
  <c r="D198" i="8"/>
  <c r="C198" i="8"/>
  <c r="Q197" i="8"/>
  <c r="H197" i="8"/>
  <c r="M197" i="8" s="1"/>
  <c r="D197" i="8"/>
  <c r="C197" i="8"/>
  <c r="Q196" i="8"/>
  <c r="H196" i="8"/>
  <c r="N196" i="8" s="1"/>
  <c r="D196" i="8"/>
  <c r="C196" i="8"/>
  <c r="Q195" i="8"/>
  <c r="H195" i="8"/>
  <c r="N195" i="8" s="1"/>
  <c r="D195" i="8"/>
  <c r="C195" i="8"/>
  <c r="Q194" i="8"/>
  <c r="H194" i="8"/>
  <c r="D194" i="8"/>
  <c r="C194" i="8"/>
  <c r="Q193" i="8"/>
  <c r="H193" i="8"/>
  <c r="M193" i="8" s="1"/>
  <c r="D193" i="8"/>
  <c r="C193" i="8"/>
  <c r="Q192" i="8"/>
  <c r="H192" i="8"/>
  <c r="N192" i="8" s="1"/>
  <c r="D192" i="8"/>
  <c r="C192" i="8"/>
  <c r="Q191" i="8"/>
  <c r="H191" i="8"/>
  <c r="N191" i="8" s="1"/>
  <c r="D191" i="8"/>
  <c r="C191" i="8"/>
  <c r="Q190" i="8"/>
  <c r="H190" i="8"/>
  <c r="M190" i="8" s="1"/>
  <c r="D190" i="8"/>
  <c r="C190" i="8"/>
  <c r="Q189" i="8"/>
  <c r="H189" i="8"/>
  <c r="D189" i="8"/>
  <c r="C189" i="8"/>
  <c r="Q188" i="8"/>
  <c r="H188" i="8"/>
  <c r="M188" i="8" s="1"/>
  <c r="D188" i="8"/>
  <c r="C188" i="8"/>
  <c r="Q187" i="8"/>
  <c r="H187" i="8"/>
  <c r="M187" i="8" s="1"/>
  <c r="D187" i="8"/>
  <c r="C187" i="8"/>
  <c r="Q186" i="8"/>
  <c r="H186" i="8"/>
  <c r="N186" i="8" s="1"/>
  <c r="D186" i="8"/>
  <c r="C186" i="8"/>
  <c r="Q185" i="8"/>
  <c r="H185" i="8"/>
  <c r="M185" i="8" s="1"/>
  <c r="D185" i="8"/>
  <c r="C185" i="8"/>
  <c r="Q184" i="8"/>
  <c r="H184" i="8"/>
  <c r="N184" i="8" s="1"/>
  <c r="D184" i="8"/>
  <c r="C184" i="8"/>
  <c r="Q183" i="8"/>
  <c r="H183" i="8"/>
  <c r="N183" i="8" s="1"/>
  <c r="D183" i="8"/>
  <c r="C183" i="8"/>
  <c r="Q182" i="8"/>
  <c r="H182" i="8"/>
  <c r="D182" i="8"/>
  <c r="C182" i="8"/>
  <c r="Q181" i="8"/>
  <c r="H181" i="8"/>
  <c r="M181" i="8" s="1"/>
  <c r="D181" i="8"/>
  <c r="C181" i="8"/>
  <c r="Q180" i="8"/>
  <c r="H180" i="8"/>
  <c r="D180" i="8"/>
  <c r="C180" i="8"/>
  <c r="Q179" i="8"/>
  <c r="H179" i="8"/>
  <c r="M179" i="8" s="1"/>
  <c r="D179" i="8"/>
  <c r="C179" i="8"/>
  <c r="Q178" i="8"/>
  <c r="H178" i="8"/>
  <c r="M178" i="8" s="1"/>
  <c r="D178" i="8"/>
  <c r="C178" i="8"/>
  <c r="Q177" i="8"/>
  <c r="H177" i="8"/>
  <c r="D177" i="8"/>
  <c r="C177" i="8"/>
  <c r="Q176" i="8"/>
  <c r="H176" i="8"/>
  <c r="N176" i="8" s="1"/>
  <c r="D176" i="8"/>
  <c r="C176" i="8"/>
  <c r="Q175" i="8"/>
  <c r="H175" i="8"/>
  <c r="M175" i="8" s="1"/>
  <c r="D175" i="8"/>
  <c r="C175" i="8"/>
  <c r="Q174" i="8"/>
  <c r="H174" i="8"/>
  <c r="N174" i="8" s="1"/>
  <c r="D174" i="8"/>
  <c r="C174" i="8"/>
  <c r="Q173" i="8"/>
  <c r="H173" i="8"/>
  <c r="N173" i="8" s="1"/>
  <c r="D173" i="8"/>
  <c r="C173" i="8"/>
  <c r="Q172" i="8"/>
  <c r="H172" i="8"/>
  <c r="M172" i="8" s="1"/>
  <c r="D172" i="8"/>
  <c r="C172" i="8"/>
  <c r="Q171" i="8"/>
  <c r="H171" i="8"/>
  <c r="N171" i="8" s="1"/>
  <c r="D171" i="8"/>
  <c r="C171" i="8"/>
  <c r="Q170" i="8"/>
  <c r="H170" i="8"/>
  <c r="N170" i="8" s="1"/>
  <c r="D170" i="8"/>
  <c r="C170" i="8"/>
  <c r="Q169" i="8"/>
  <c r="H169" i="8"/>
  <c r="N169" i="8" s="1"/>
  <c r="D169" i="8"/>
  <c r="C169" i="8"/>
  <c r="Q168" i="8"/>
  <c r="H168" i="8"/>
  <c r="N168" i="8" s="1"/>
  <c r="D168" i="8"/>
  <c r="C168" i="8"/>
  <c r="Q167" i="8"/>
  <c r="H167" i="8"/>
  <c r="M167" i="8" s="1"/>
  <c r="D167" i="8"/>
  <c r="C167" i="8"/>
  <c r="Q166" i="8"/>
  <c r="H166" i="8"/>
  <c r="M166" i="8" s="1"/>
  <c r="D166" i="8"/>
  <c r="C166" i="8"/>
  <c r="Q165" i="8"/>
  <c r="H165" i="8"/>
  <c r="D165" i="8"/>
  <c r="C165" i="8"/>
  <c r="Q164" i="8"/>
  <c r="H164" i="8"/>
  <c r="N164" i="8" s="1"/>
  <c r="D164" i="8"/>
  <c r="C164" i="8"/>
  <c r="Q163" i="8"/>
  <c r="H163" i="8"/>
  <c r="M163" i="8" s="1"/>
  <c r="D163" i="8"/>
  <c r="C163" i="8"/>
  <c r="Q162" i="8"/>
  <c r="H162" i="8"/>
  <c r="N162" i="8" s="1"/>
  <c r="D162" i="8"/>
  <c r="C162" i="8"/>
  <c r="Q161" i="8"/>
  <c r="H161" i="8"/>
  <c r="M161" i="8" s="1"/>
  <c r="D161" i="8"/>
  <c r="C161" i="8"/>
  <c r="Q160" i="8"/>
  <c r="H160" i="8"/>
  <c r="N160" i="8" s="1"/>
  <c r="D160" i="8"/>
  <c r="C160" i="8"/>
  <c r="Q159" i="8"/>
  <c r="H159" i="8"/>
  <c r="D159" i="8"/>
  <c r="C159" i="8"/>
  <c r="Q158" i="8"/>
  <c r="H158" i="8"/>
  <c r="M158" i="8" s="1"/>
  <c r="D158" i="8"/>
  <c r="C158" i="8"/>
  <c r="Q157" i="8"/>
  <c r="H157" i="8"/>
  <c r="D157" i="8"/>
  <c r="C157" i="8"/>
  <c r="Q156" i="8"/>
  <c r="H156" i="8"/>
  <c r="D156" i="8"/>
  <c r="C156" i="8"/>
  <c r="Q155" i="8"/>
  <c r="H155" i="8"/>
  <c r="N155" i="8" s="1"/>
  <c r="D155" i="8"/>
  <c r="C155" i="8"/>
  <c r="Q154" i="8"/>
  <c r="H154" i="8"/>
  <c r="M154" i="8" s="1"/>
  <c r="D154" i="8"/>
  <c r="C154" i="8"/>
  <c r="Q153" i="8"/>
  <c r="H153" i="8"/>
  <c r="D153" i="8"/>
  <c r="C153" i="8"/>
  <c r="Q152" i="8"/>
  <c r="H152" i="8"/>
  <c r="N152" i="8" s="1"/>
  <c r="D152" i="8"/>
  <c r="C152" i="8"/>
  <c r="Q151" i="8"/>
  <c r="H151" i="8"/>
  <c r="M151" i="8" s="1"/>
  <c r="D151" i="8"/>
  <c r="C151" i="8"/>
  <c r="Q150" i="8"/>
  <c r="H150" i="8"/>
  <c r="M150" i="8" s="1"/>
  <c r="D150" i="8"/>
  <c r="C150" i="8"/>
  <c r="Q149" i="8"/>
  <c r="H149" i="8"/>
  <c r="N149" i="8" s="1"/>
  <c r="D149" i="8"/>
  <c r="C149" i="8"/>
  <c r="Q148" i="8"/>
  <c r="H148" i="8"/>
  <c r="M148" i="8" s="1"/>
  <c r="D148" i="8"/>
  <c r="C148" i="8"/>
  <c r="Q147" i="8"/>
  <c r="H147" i="8"/>
  <c r="D147" i="8"/>
  <c r="C147" i="8"/>
  <c r="Q146" i="8"/>
  <c r="H146" i="8"/>
  <c r="M146" i="8" s="1"/>
  <c r="D146" i="8"/>
  <c r="C146" i="8"/>
  <c r="Q145" i="8"/>
  <c r="H145" i="8"/>
  <c r="N145" i="8" s="1"/>
  <c r="D145" i="8"/>
  <c r="C145" i="8"/>
  <c r="Q144" i="8"/>
  <c r="H144" i="8"/>
  <c r="N144" i="8" s="1"/>
  <c r="D144" i="8"/>
  <c r="C144" i="8"/>
  <c r="Q143" i="8"/>
  <c r="H143" i="8"/>
  <c r="D143" i="8"/>
  <c r="C143" i="8"/>
  <c r="Q142" i="8"/>
  <c r="H142" i="8"/>
  <c r="M142" i="8" s="1"/>
  <c r="D142" i="8"/>
  <c r="C142" i="8"/>
  <c r="Q141" i="8"/>
  <c r="H141" i="8"/>
  <c r="D141" i="8"/>
  <c r="C141" i="8"/>
  <c r="Q140" i="8"/>
  <c r="H140" i="8"/>
  <c r="N140" i="8" s="1"/>
  <c r="D140" i="8"/>
  <c r="C140" i="8"/>
  <c r="Q139" i="8"/>
  <c r="H139" i="8"/>
  <c r="M139" i="8" s="1"/>
  <c r="D139" i="8"/>
  <c r="C139" i="8"/>
  <c r="Q138" i="8"/>
  <c r="H138" i="8"/>
  <c r="M138" i="8" s="1"/>
  <c r="D138" i="8"/>
  <c r="C138" i="8"/>
  <c r="Q137" i="8"/>
  <c r="H137" i="8"/>
  <c r="M137" i="8" s="1"/>
  <c r="D137" i="8"/>
  <c r="C137" i="8"/>
  <c r="Q136" i="8"/>
  <c r="H136" i="8"/>
  <c r="M136" i="8" s="1"/>
  <c r="D136" i="8"/>
  <c r="C136" i="8"/>
  <c r="Q135" i="8"/>
  <c r="H135" i="8"/>
  <c r="D135" i="8"/>
  <c r="C135" i="8"/>
  <c r="Q134" i="8"/>
  <c r="H134" i="8"/>
  <c r="D134" i="8"/>
  <c r="C134" i="8"/>
  <c r="Q133" i="8"/>
  <c r="H133" i="8"/>
  <c r="M133" i="8" s="1"/>
  <c r="D133" i="8"/>
  <c r="C133" i="8"/>
  <c r="Q132" i="8"/>
  <c r="H132" i="8"/>
  <c r="N132" i="8" s="1"/>
  <c r="D132" i="8"/>
  <c r="C132" i="8"/>
  <c r="Q131" i="8"/>
  <c r="H131" i="8"/>
  <c r="N131" i="8" s="1"/>
  <c r="D131" i="8"/>
  <c r="C131" i="8"/>
  <c r="Q130" i="8"/>
  <c r="H130" i="8"/>
  <c r="M130" i="8" s="1"/>
  <c r="D130" i="8"/>
  <c r="C130" i="8"/>
  <c r="Q129" i="8"/>
  <c r="H129" i="8"/>
  <c r="D129" i="8"/>
  <c r="C129" i="8"/>
  <c r="Q128" i="8"/>
  <c r="H128" i="8"/>
  <c r="M128" i="8" s="1"/>
  <c r="D128" i="8"/>
  <c r="C128" i="8"/>
  <c r="Q127" i="8"/>
  <c r="H127" i="8"/>
  <c r="D127" i="8"/>
  <c r="C127" i="8"/>
  <c r="Q126" i="8"/>
  <c r="H126" i="8"/>
  <c r="M126" i="8" s="1"/>
  <c r="D126" i="8"/>
  <c r="C126" i="8"/>
  <c r="Q125" i="8"/>
  <c r="H125" i="8"/>
  <c r="N125" i="8" s="1"/>
  <c r="D125" i="8"/>
  <c r="C125" i="8"/>
  <c r="Q124" i="8"/>
  <c r="H124" i="8"/>
  <c r="M124" i="8" s="1"/>
  <c r="D124" i="8"/>
  <c r="C124" i="8"/>
  <c r="Q123" i="8"/>
  <c r="H123" i="8"/>
  <c r="N123" i="8" s="1"/>
  <c r="D123" i="8"/>
  <c r="C123" i="8"/>
  <c r="Q122" i="8"/>
  <c r="H122" i="8"/>
  <c r="D122" i="8"/>
  <c r="C122" i="8"/>
  <c r="Q121" i="8"/>
  <c r="H121" i="8"/>
  <c r="N121" i="8" s="1"/>
  <c r="D121" i="8"/>
  <c r="C121" i="8"/>
  <c r="Q120" i="8"/>
  <c r="H120" i="8"/>
  <c r="N120" i="8" s="1"/>
  <c r="D120" i="8"/>
  <c r="C120" i="8"/>
  <c r="Q119" i="8"/>
  <c r="H119" i="8"/>
  <c r="N119" i="8" s="1"/>
  <c r="D119" i="8"/>
  <c r="C119" i="8"/>
  <c r="Q118" i="8"/>
  <c r="H118" i="8"/>
  <c r="M118" i="8" s="1"/>
  <c r="D118" i="8"/>
  <c r="C118" i="8"/>
  <c r="Q117" i="8"/>
  <c r="H117" i="8"/>
  <c r="D117" i="8"/>
  <c r="C117" i="8"/>
  <c r="Q116" i="8"/>
  <c r="H116" i="8"/>
  <c r="N116" i="8" s="1"/>
  <c r="D116" i="8"/>
  <c r="C116" i="8"/>
  <c r="Q115" i="8"/>
  <c r="H115" i="8"/>
  <c r="M115" i="8" s="1"/>
  <c r="D115" i="8"/>
  <c r="C115" i="8"/>
  <c r="Q114" i="8"/>
  <c r="H114" i="8"/>
  <c r="M114" i="8" s="1"/>
  <c r="D114" i="8"/>
  <c r="C114" i="8"/>
  <c r="Q113" i="8"/>
  <c r="H113" i="8"/>
  <c r="N113" i="8" s="1"/>
  <c r="D113" i="8"/>
  <c r="C113" i="8"/>
  <c r="Q112" i="8"/>
  <c r="H112" i="8"/>
  <c r="M112" i="8" s="1"/>
  <c r="D112" i="8"/>
  <c r="C112" i="8"/>
  <c r="Q111" i="8"/>
  <c r="H111" i="8"/>
  <c r="N111" i="8" s="1"/>
  <c r="D111" i="8"/>
  <c r="C111" i="8"/>
  <c r="Q110" i="8"/>
  <c r="H110" i="8"/>
  <c r="N110" i="8" s="1"/>
  <c r="D110" i="8"/>
  <c r="C110" i="8"/>
  <c r="Q109" i="8"/>
  <c r="H109" i="8"/>
  <c r="N109" i="8" s="1"/>
  <c r="D109" i="8"/>
  <c r="C109" i="8"/>
  <c r="Q108" i="8"/>
  <c r="H108" i="8"/>
  <c r="N108" i="8" s="1"/>
  <c r="D108" i="8"/>
  <c r="C108" i="8"/>
  <c r="Q107" i="8"/>
  <c r="H107" i="8"/>
  <c r="D107" i="8"/>
  <c r="C107" i="8"/>
  <c r="Q106" i="8"/>
  <c r="H106" i="8"/>
  <c r="D106" i="8"/>
  <c r="C106" i="8"/>
  <c r="Q105" i="8"/>
  <c r="H105" i="8"/>
  <c r="D105" i="8"/>
  <c r="C105" i="8"/>
  <c r="Q104" i="8"/>
  <c r="H104" i="8"/>
  <c r="D104" i="8"/>
  <c r="C104" i="8"/>
  <c r="Q103" i="8"/>
  <c r="H103" i="8"/>
  <c r="D103" i="8"/>
  <c r="C103" i="8"/>
  <c r="Q102" i="8"/>
  <c r="H102" i="8"/>
  <c r="M102" i="8" s="1"/>
  <c r="D102" i="8"/>
  <c r="C102" i="8"/>
  <c r="Q101" i="8"/>
  <c r="H101" i="8"/>
  <c r="N101" i="8" s="1"/>
  <c r="D101" i="8"/>
  <c r="C101" i="8"/>
  <c r="Q100" i="8"/>
  <c r="H100" i="8"/>
  <c r="N100" i="8" s="1"/>
  <c r="D100" i="8"/>
  <c r="C100" i="8"/>
  <c r="Q99" i="8"/>
  <c r="H99" i="8"/>
  <c r="N99" i="8" s="1"/>
  <c r="D99" i="8"/>
  <c r="C99" i="8"/>
  <c r="Q98" i="8"/>
  <c r="H98" i="8"/>
  <c r="M98" i="8" s="1"/>
  <c r="D98" i="8"/>
  <c r="C98" i="8"/>
  <c r="Q97" i="8"/>
  <c r="H97" i="8"/>
  <c r="M97" i="8" s="1"/>
  <c r="D97" i="8"/>
  <c r="C97" i="8"/>
  <c r="Q96" i="8"/>
  <c r="H96" i="8"/>
  <c r="N96" i="8" s="1"/>
  <c r="D96" i="8"/>
  <c r="C96" i="8"/>
  <c r="Q95" i="8"/>
  <c r="H95" i="8"/>
  <c r="N95" i="8" s="1"/>
  <c r="D95" i="8"/>
  <c r="C95" i="8"/>
  <c r="Q94" i="8"/>
  <c r="H94" i="8"/>
  <c r="M94" i="8" s="1"/>
  <c r="D94" i="8"/>
  <c r="C94" i="8"/>
  <c r="Q93" i="8"/>
  <c r="H93" i="8"/>
  <c r="D93" i="8"/>
  <c r="C93" i="8"/>
  <c r="Q92" i="8"/>
  <c r="H92" i="8"/>
  <c r="N92" i="8" s="1"/>
  <c r="D92" i="8"/>
  <c r="C92" i="8"/>
  <c r="Q91" i="8"/>
  <c r="H91" i="8"/>
  <c r="M91" i="8" s="1"/>
  <c r="D91" i="8"/>
  <c r="C91" i="8"/>
  <c r="Q90" i="8"/>
  <c r="H90" i="8"/>
  <c r="M90" i="8" s="1"/>
  <c r="D90" i="8"/>
  <c r="C90" i="8"/>
  <c r="Q89" i="8"/>
  <c r="H89" i="8"/>
  <c r="M89" i="8" s="1"/>
  <c r="D89" i="8"/>
  <c r="C89" i="8"/>
  <c r="Q88" i="8"/>
  <c r="H88" i="8"/>
  <c r="M88" i="8" s="1"/>
  <c r="D88" i="8"/>
  <c r="C88" i="8"/>
  <c r="Q87" i="8"/>
  <c r="H87" i="8"/>
  <c r="N87" i="8" s="1"/>
  <c r="D87" i="8"/>
  <c r="C87" i="8"/>
  <c r="Q86" i="8"/>
  <c r="H86" i="8"/>
  <c r="D86" i="8"/>
  <c r="C86" i="8"/>
  <c r="Q85" i="8"/>
  <c r="H85" i="8"/>
  <c r="N85" i="8" s="1"/>
  <c r="D85" i="8"/>
  <c r="C85" i="8"/>
  <c r="Q84" i="8"/>
  <c r="H84" i="8"/>
  <c r="N84" i="8" s="1"/>
  <c r="D84" i="8"/>
  <c r="C84" i="8"/>
  <c r="Q83" i="8"/>
  <c r="H83" i="8"/>
  <c r="N83" i="8" s="1"/>
  <c r="D83" i="8"/>
  <c r="C83" i="8"/>
  <c r="Q82" i="8"/>
  <c r="H82" i="8"/>
  <c r="M82" i="8" s="1"/>
  <c r="D82" i="8"/>
  <c r="C82" i="8"/>
  <c r="Q81" i="8"/>
  <c r="H81" i="8"/>
  <c r="D81" i="8"/>
  <c r="C81" i="8"/>
  <c r="Q80" i="8"/>
  <c r="H80" i="8"/>
  <c r="N80" i="8" s="1"/>
  <c r="D80" i="8"/>
  <c r="C80" i="8"/>
  <c r="Q79" i="8"/>
  <c r="H79" i="8"/>
  <c r="M79" i="8" s="1"/>
  <c r="D79" i="8"/>
  <c r="C79" i="8"/>
  <c r="Q78" i="8"/>
  <c r="H78" i="8"/>
  <c r="N78" i="8" s="1"/>
  <c r="D78" i="8"/>
  <c r="C78" i="8"/>
  <c r="Q77" i="8"/>
  <c r="H77" i="8"/>
  <c r="N77" i="8" s="1"/>
  <c r="D77" i="8"/>
  <c r="C77" i="8"/>
  <c r="Q76" i="8"/>
  <c r="H76" i="8"/>
  <c r="N76" i="8" s="1"/>
  <c r="D76" i="8"/>
  <c r="C76" i="8"/>
  <c r="Q75" i="8"/>
  <c r="H75" i="8"/>
  <c r="N75" i="8" s="1"/>
  <c r="D75" i="8"/>
  <c r="C75" i="8"/>
  <c r="Q74" i="8"/>
  <c r="H74" i="8"/>
  <c r="N74" i="8" s="1"/>
  <c r="D74" i="8"/>
  <c r="C74" i="8"/>
  <c r="Q73" i="8"/>
  <c r="H73" i="8"/>
  <c r="M73" i="8" s="1"/>
  <c r="D73" i="8"/>
  <c r="C73" i="8"/>
  <c r="Q72" i="8"/>
  <c r="H72" i="8"/>
  <c r="N72" i="8" s="1"/>
  <c r="D72" i="8"/>
  <c r="C72" i="8"/>
  <c r="Q71" i="8"/>
  <c r="H71" i="8"/>
  <c r="M71" i="8" s="1"/>
  <c r="D71" i="8"/>
  <c r="C71" i="8"/>
  <c r="Q70" i="8"/>
  <c r="H70" i="8"/>
  <c r="M70" i="8" s="1"/>
  <c r="D70" i="8"/>
  <c r="C70" i="8"/>
  <c r="Q69" i="8"/>
  <c r="H69" i="8"/>
  <c r="D69" i="8"/>
  <c r="C69" i="8"/>
  <c r="Q68" i="8"/>
  <c r="H68" i="8"/>
  <c r="N68" i="8" s="1"/>
  <c r="D68" i="8"/>
  <c r="C68" i="8"/>
  <c r="Q67" i="8"/>
  <c r="H67" i="8"/>
  <c r="D67" i="8"/>
  <c r="C67" i="8"/>
  <c r="Q66" i="8"/>
  <c r="H66" i="8"/>
  <c r="N66" i="8" s="1"/>
  <c r="D66" i="8"/>
  <c r="C66" i="8"/>
  <c r="Q65" i="8"/>
  <c r="H65" i="8"/>
  <c r="N65" i="8" s="1"/>
  <c r="D65" i="8"/>
  <c r="C65" i="8"/>
  <c r="Q64" i="8"/>
  <c r="H64" i="8"/>
  <c r="N64" i="8" s="1"/>
  <c r="D64" i="8"/>
  <c r="C64" i="8"/>
  <c r="Q63" i="8"/>
  <c r="H63" i="8"/>
  <c r="N63" i="8" s="1"/>
  <c r="D63" i="8"/>
  <c r="C63" i="8"/>
  <c r="Q62" i="8"/>
  <c r="H62" i="8"/>
  <c r="N62" i="8" s="1"/>
  <c r="D62" i="8"/>
  <c r="C62" i="8"/>
  <c r="Q61" i="8"/>
  <c r="H61" i="8"/>
  <c r="M61" i="8" s="1"/>
  <c r="D61" i="8"/>
  <c r="C61" i="8"/>
  <c r="Q60" i="8"/>
  <c r="H60" i="8"/>
  <c r="N60" i="8" s="1"/>
  <c r="D60" i="8"/>
  <c r="C60" i="8"/>
  <c r="Q59" i="8"/>
  <c r="H59" i="8"/>
  <c r="M59" i="8" s="1"/>
  <c r="D59" i="8"/>
  <c r="C59" i="8"/>
  <c r="Q58" i="8"/>
  <c r="H58" i="8"/>
  <c r="M58" i="8" s="1"/>
  <c r="D58" i="8"/>
  <c r="C58" i="8"/>
  <c r="Q57" i="8"/>
  <c r="H57" i="8"/>
  <c r="D57" i="8"/>
  <c r="C57" i="8"/>
  <c r="Q56" i="8"/>
  <c r="H56" i="8"/>
  <c r="N56" i="8" s="1"/>
  <c r="D56" i="8"/>
  <c r="C56" i="8"/>
  <c r="Q55" i="8"/>
  <c r="H55" i="8"/>
  <c r="D55" i="8"/>
  <c r="C55" i="8"/>
  <c r="Q54" i="8"/>
  <c r="H54" i="8"/>
  <c r="N54" i="8" s="1"/>
  <c r="D54" i="8"/>
  <c r="C54" i="8"/>
  <c r="Q53" i="8"/>
  <c r="H53" i="8"/>
  <c r="N53" i="8" s="1"/>
  <c r="D53" i="8"/>
  <c r="C53" i="8"/>
  <c r="Q52" i="8"/>
  <c r="H52" i="8"/>
  <c r="N52" i="8" s="1"/>
  <c r="D52" i="8"/>
  <c r="C52" i="8"/>
  <c r="Q51" i="8"/>
  <c r="H51" i="8"/>
  <c r="D51" i="8"/>
  <c r="C51" i="8"/>
  <c r="Q50" i="8"/>
  <c r="H50" i="8"/>
  <c r="N50" i="8" s="1"/>
  <c r="D50" i="8"/>
  <c r="C50" i="8"/>
  <c r="Q49" i="8"/>
  <c r="H49" i="8"/>
  <c r="D49" i="8"/>
  <c r="C49" i="8"/>
  <c r="Q48" i="8"/>
  <c r="H48" i="8"/>
  <c r="N48" i="8" s="1"/>
  <c r="D48" i="8"/>
  <c r="C48" i="8"/>
  <c r="Q47" i="8"/>
  <c r="H47" i="8"/>
  <c r="M47" i="8" s="1"/>
  <c r="D47" i="8"/>
  <c r="C47" i="8"/>
  <c r="Q46" i="8"/>
  <c r="H46" i="8"/>
  <c r="M46" i="8" s="1"/>
  <c r="D46" i="8"/>
  <c r="C46" i="8"/>
  <c r="Q45" i="8"/>
  <c r="H45" i="8"/>
  <c r="D45" i="8"/>
  <c r="C45" i="8"/>
  <c r="Q44" i="8"/>
  <c r="H44" i="8"/>
  <c r="N44" i="8" s="1"/>
  <c r="D44" i="8"/>
  <c r="C44" i="8"/>
  <c r="Q43" i="8"/>
  <c r="H43" i="8"/>
  <c r="D43" i="8"/>
  <c r="C43" i="8"/>
  <c r="Q42" i="8"/>
  <c r="H42" i="8"/>
  <c r="N42" i="8" s="1"/>
  <c r="D42" i="8"/>
  <c r="C42" i="8"/>
  <c r="Q41" i="8"/>
  <c r="H41" i="8"/>
  <c r="D41" i="8"/>
  <c r="C41" i="8"/>
  <c r="Q40" i="8"/>
  <c r="H40" i="8"/>
  <c r="M40" i="8" s="1"/>
  <c r="D40" i="8"/>
  <c r="C40" i="8"/>
  <c r="Q39" i="8"/>
  <c r="H39" i="8"/>
  <c r="D39" i="8"/>
  <c r="C39" i="8"/>
  <c r="Q38" i="8"/>
  <c r="H38" i="8"/>
  <c r="N38" i="8" s="1"/>
  <c r="D38" i="8"/>
  <c r="C38" i="8"/>
  <c r="Q37" i="8"/>
  <c r="H37" i="8"/>
  <c r="M37" i="8" s="1"/>
  <c r="D37" i="8"/>
  <c r="C37" i="8"/>
  <c r="Q36" i="8"/>
  <c r="H36" i="8"/>
  <c r="N36" i="8" s="1"/>
  <c r="D36" i="8"/>
  <c r="C36" i="8"/>
  <c r="Q35" i="8"/>
  <c r="H35" i="8"/>
  <c r="M35" i="8" s="1"/>
  <c r="D35" i="8"/>
  <c r="C35" i="8"/>
  <c r="Q34" i="8"/>
  <c r="H34" i="8"/>
  <c r="M34" i="8" s="1"/>
  <c r="D34" i="8"/>
  <c r="C34" i="8"/>
  <c r="Q33" i="8"/>
  <c r="H33" i="8"/>
  <c r="D33" i="8"/>
  <c r="C33" i="8"/>
  <c r="Q32" i="8"/>
  <c r="H32" i="8"/>
  <c r="N32" i="8" s="1"/>
  <c r="D32" i="8"/>
  <c r="C32" i="8"/>
  <c r="Q31" i="8"/>
  <c r="H31" i="8"/>
  <c r="D31" i="8"/>
  <c r="C31" i="8"/>
  <c r="Q30" i="8"/>
  <c r="H30" i="8"/>
  <c r="D30" i="8"/>
  <c r="C30" i="8"/>
  <c r="Q29" i="8"/>
  <c r="H29" i="8"/>
  <c r="N29" i="8" s="1"/>
  <c r="D29" i="8"/>
  <c r="C29" i="8"/>
  <c r="Q28" i="8"/>
  <c r="H28" i="8"/>
  <c r="M28" i="8" s="1"/>
  <c r="D28" i="8"/>
  <c r="C28" i="8"/>
  <c r="Q27" i="8"/>
  <c r="H27" i="8"/>
  <c r="N27" i="8" s="1"/>
  <c r="D27" i="8"/>
  <c r="C27" i="8"/>
  <c r="Q26" i="8"/>
  <c r="H26" i="8"/>
  <c r="N26" i="8" s="1"/>
  <c r="D26" i="8"/>
  <c r="C26" i="8"/>
  <c r="Q25" i="8"/>
  <c r="H25" i="8"/>
  <c r="M25" i="8" s="1"/>
  <c r="D25" i="8"/>
  <c r="C25" i="8"/>
  <c r="Q24" i="8"/>
  <c r="H24" i="8"/>
  <c r="N24" i="8" s="1"/>
  <c r="D24" i="8"/>
  <c r="C24" i="8"/>
  <c r="Q23" i="8"/>
  <c r="H23" i="8"/>
  <c r="N23" i="8" s="1"/>
  <c r="D23" i="8"/>
  <c r="C23" i="8"/>
  <c r="Q22" i="8"/>
  <c r="H22" i="8"/>
  <c r="M22" i="8" s="1"/>
  <c r="D22" i="8"/>
  <c r="C22" i="8"/>
  <c r="Q21" i="8"/>
  <c r="H21" i="8"/>
  <c r="M21" i="8" s="1"/>
  <c r="D21" i="8"/>
  <c r="C21" i="8"/>
  <c r="Q20" i="8"/>
  <c r="H20" i="8"/>
  <c r="N20" i="8" s="1"/>
  <c r="D20" i="8"/>
  <c r="C20" i="8"/>
  <c r="Q19" i="8"/>
  <c r="H19" i="8"/>
  <c r="M19" i="8" s="1"/>
  <c r="D19" i="8"/>
  <c r="C19" i="8"/>
  <c r="Q18" i="8"/>
  <c r="H18" i="8"/>
  <c r="D18" i="8"/>
  <c r="C18" i="8"/>
  <c r="Q17" i="8"/>
  <c r="H17" i="8"/>
  <c r="N17" i="8" s="1"/>
  <c r="D17" i="8"/>
  <c r="C17" i="8"/>
  <c r="Q16" i="8"/>
  <c r="H16" i="8"/>
  <c r="D16" i="8"/>
  <c r="C16" i="8"/>
  <c r="Q15" i="8"/>
  <c r="H15" i="8"/>
  <c r="N15" i="8" s="1"/>
  <c r="D15" i="8"/>
  <c r="C15" i="8"/>
  <c r="Q14" i="8"/>
  <c r="H14" i="8"/>
  <c r="N14" i="8" s="1"/>
  <c r="D14" i="8"/>
  <c r="C14" i="8"/>
  <c r="Q13" i="8"/>
  <c r="H13" i="8"/>
  <c r="N13" i="8" s="1"/>
  <c r="D13" i="8"/>
  <c r="C13" i="8"/>
  <c r="Q12" i="8"/>
  <c r="H12" i="8"/>
  <c r="N12" i="8" s="1"/>
  <c r="D12" i="8"/>
  <c r="C12" i="8"/>
  <c r="Q11" i="8"/>
  <c r="H11" i="8"/>
  <c r="D11" i="8"/>
  <c r="C11" i="8"/>
  <c r="Q10" i="8"/>
  <c r="H10" i="8"/>
  <c r="M10" i="8" s="1"/>
  <c r="D10" i="8"/>
  <c r="C10" i="8"/>
  <c r="Q9" i="8"/>
  <c r="H9" i="8"/>
  <c r="M9" i="8" s="1"/>
  <c r="D9" i="8"/>
  <c r="C9" i="8"/>
  <c r="Q8" i="8"/>
  <c r="H8" i="8"/>
  <c r="N8" i="8" s="1"/>
  <c r="D8" i="8"/>
  <c r="C8" i="8"/>
  <c r="Q7" i="8"/>
  <c r="H7" i="8"/>
  <c r="M7" i="8" s="1"/>
  <c r="D7" i="8"/>
  <c r="C7" i="8"/>
  <c r="Q6" i="8"/>
  <c r="H6" i="8"/>
  <c r="N6" i="8" s="1"/>
  <c r="D6" i="8"/>
  <c r="C6" i="8"/>
  <c r="Q5" i="8"/>
  <c r="H5" i="8"/>
  <c r="N5" i="8" s="1"/>
  <c r="D5" i="8"/>
  <c r="C5" i="8"/>
  <c r="Q4" i="8"/>
  <c r="H4" i="8"/>
  <c r="D4" i="8"/>
  <c r="C4" i="8"/>
  <c r="Q3" i="8"/>
  <c r="H3" i="8"/>
  <c r="N3" i="8" s="1"/>
  <c r="D3" i="8"/>
  <c r="C3" i="8"/>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249" i="8" s="1"/>
  <c r="A250" i="8" s="1"/>
  <c r="A251" i="8" s="1"/>
  <c r="A252" i="8" s="1"/>
  <c r="A253" i="8" s="1"/>
  <c r="A254" i="8" s="1"/>
  <c r="A255" i="8" s="1"/>
  <c r="A256" i="8" s="1"/>
  <c r="A257" i="8" s="1"/>
  <c r="A258" i="8" s="1"/>
  <c r="A259" i="8" s="1"/>
  <c r="A260" i="8" s="1"/>
  <c r="A261" i="8" s="1"/>
  <c r="A262" i="8" s="1"/>
  <c r="A263" i="8" s="1"/>
  <c r="A264" i="8" s="1"/>
  <c r="A265" i="8" s="1"/>
  <c r="A266" i="8" s="1"/>
  <c r="A267" i="8" s="1"/>
  <c r="A268" i="8" s="1"/>
  <c r="A269" i="8" s="1"/>
  <c r="A270" i="8" s="1"/>
  <c r="A271" i="8" s="1"/>
  <c r="A272" i="8" s="1"/>
  <c r="A273" i="8" s="1"/>
  <c r="A274" i="8" s="1"/>
  <c r="A275" i="8" s="1"/>
  <c r="A276" i="8" s="1"/>
  <c r="A277" i="8" s="1"/>
  <c r="A278" i="8" s="1"/>
  <c r="A279" i="8" s="1"/>
  <c r="A280" i="8" s="1"/>
  <c r="A281" i="8" s="1"/>
  <c r="A282" i="8" s="1"/>
  <c r="A283" i="8" s="1"/>
  <c r="A284" i="8" s="1"/>
  <c r="A285" i="8" s="1"/>
  <c r="A286" i="8" s="1"/>
  <c r="A287" i="8" s="1"/>
  <c r="A288" i="8" s="1"/>
  <c r="A289" i="8" s="1"/>
  <c r="A290" i="8" s="1"/>
  <c r="A291" i="8" s="1"/>
  <c r="A292" i="8" s="1"/>
  <c r="A293" i="8" s="1"/>
  <c r="A294" i="8" s="1"/>
  <c r="A295" i="8" s="1"/>
  <c r="A296" i="8" s="1"/>
  <c r="A297" i="8" s="1"/>
  <c r="A298" i="8" s="1"/>
  <c r="A299" i="8" s="1"/>
  <c r="A300" i="8" s="1"/>
  <c r="A301" i="8" s="1"/>
  <c r="A302" i="8" s="1"/>
  <c r="A303" i="8" s="1"/>
  <c r="A304" i="8" s="1"/>
  <c r="A305" i="8" s="1"/>
  <c r="A306" i="8" s="1"/>
  <c r="A307" i="8" s="1"/>
  <c r="A308" i="8" s="1"/>
  <c r="A309" i="8" s="1"/>
  <c r="A310" i="8" s="1"/>
  <c r="A311" i="8" s="1"/>
  <c r="A312" i="8" s="1"/>
  <c r="A313" i="8" s="1"/>
  <c r="A314" i="8" s="1"/>
  <c r="A315" i="8" s="1"/>
  <c r="A316" i="8" s="1"/>
  <c r="A317" i="8" s="1"/>
  <c r="A318" i="8" s="1"/>
  <c r="A319" i="8" s="1"/>
  <c r="A320" i="8" s="1"/>
  <c r="A321" i="8" s="1"/>
  <c r="A322" i="8" s="1"/>
  <c r="A323" i="8" s="1"/>
  <c r="A324" i="8" s="1"/>
  <c r="A325" i="8" s="1"/>
  <c r="A326" i="8" s="1"/>
  <c r="A327" i="8" s="1"/>
  <c r="A328" i="8" s="1"/>
  <c r="A329" i="8" s="1"/>
  <c r="A330" i="8" s="1"/>
  <c r="A331" i="8" s="1"/>
  <c r="A332" i="8" s="1"/>
  <c r="A333" i="8" s="1"/>
  <c r="A334" i="8" s="1"/>
  <c r="A335" i="8" s="1"/>
  <c r="A336" i="8" s="1"/>
  <c r="A337" i="8" s="1"/>
  <c r="A338" i="8" s="1"/>
  <c r="A339" i="8" s="1"/>
  <c r="A340" i="8" s="1"/>
  <c r="A341" i="8" s="1"/>
  <c r="A342" i="8" s="1"/>
  <c r="A343" i="8" s="1"/>
  <c r="A344" i="8" s="1"/>
  <c r="A345" i="8" s="1"/>
  <c r="A346" i="8" s="1"/>
  <c r="A347" i="8" s="1"/>
  <c r="A348" i="8" s="1"/>
  <c r="A349" i="8" s="1"/>
  <c r="A350" i="8" s="1"/>
  <c r="A351" i="8" s="1"/>
  <c r="A352" i="8" s="1"/>
  <c r="A353" i="8" s="1"/>
  <c r="A354" i="8" s="1"/>
  <c r="A355" i="8" s="1"/>
  <c r="A356" i="8" s="1"/>
  <c r="A357" i="8" s="1"/>
  <c r="A358" i="8" s="1"/>
  <c r="A359" i="8" s="1"/>
  <c r="A360" i="8" s="1"/>
  <c r="A361" i="8" s="1"/>
  <c r="A362" i="8" s="1"/>
  <c r="A363" i="8" s="1"/>
  <c r="A364" i="8" s="1"/>
  <c r="A365" i="8" s="1"/>
  <c r="A366" i="8" s="1"/>
  <c r="A367" i="8" s="1"/>
  <c r="A368" i="8" s="1"/>
  <c r="A369" i="8" s="1"/>
  <c r="A370" i="8" s="1"/>
  <c r="A371" i="8" s="1"/>
  <c r="A372" i="8" s="1"/>
  <c r="A373" i="8" s="1"/>
  <c r="A374" i="8" s="1"/>
  <c r="A375" i="8" s="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A430" i="8" s="1"/>
  <c r="A431" i="8" s="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456" i="8" s="1"/>
  <c r="A457" i="8" s="1"/>
  <c r="A458" i="8" s="1"/>
  <c r="A459" i="8" s="1"/>
  <c r="A460" i="8" s="1"/>
  <c r="A461" i="8" s="1"/>
  <c r="A462" i="8" s="1"/>
  <c r="A463" i="8" s="1"/>
  <c r="A464" i="8" s="1"/>
  <c r="A465" i="8" s="1"/>
  <c r="A466" i="8" s="1"/>
  <c r="A467" i="8" s="1"/>
  <c r="A468" i="8" s="1"/>
  <c r="A469" i="8" s="1"/>
  <c r="A470" i="8" s="1"/>
  <c r="A471" i="8" s="1"/>
  <c r="A472" i="8" s="1"/>
  <c r="A473" i="8" s="1"/>
  <c r="A474" i="8" s="1"/>
  <c r="A475" i="8" s="1"/>
  <c r="A476" i="8" s="1"/>
  <c r="A477" i="8" s="1"/>
  <c r="A478" i="8" s="1"/>
  <c r="A479" i="8" s="1"/>
  <c r="A480" i="8" s="1"/>
  <c r="A481" i="8" s="1"/>
  <c r="A482" i="8" s="1"/>
  <c r="A483" i="8" s="1"/>
  <c r="A484" i="8" s="1"/>
  <c r="A485" i="8" s="1"/>
  <c r="A486" i="8" s="1"/>
  <c r="A487" i="8" s="1"/>
  <c r="A488" i="8" s="1"/>
  <c r="A489" i="8" s="1"/>
  <c r="A490" i="8" s="1"/>
  <c r="A491" i="8" s="1"/>
  <c r="A492" i="8" s="1"/>
  <c r="A493" i="8" s="1"/>
  <c r="A494" i="8" s="1"/>
  <c r="A495" i="8" s="1"/>
  <c r="A496" i="8" s="1"/>
  <c r="A497" i="8" s="1"/>
  <c r="A498" i="8" s="1"/>
  <c r="A499" i="8" s="1"/>
  <c r="A500" i="8" s="1"/>
  <c r="A501" i="8" s="1"/>
  <c r="A502" i="8" s="1"/>
  <c r="A503" i="8" s="1"/>
  <c r="A504" i="8" s="1"/>
  <c r="A505" i="8" s="1"/>
  <c r="A506" i="8" s="1"/>
  <c r="A507" i="8" s="1"/>
  <c r="A508" i="8" s="1"/>
  <c r="A509" i="8" s="1"/>
  <c r="A510" i="8" s="1"/>
  <c r="A511" i="8" s="1"/>
  <c r="A512" i="8" s="1"/>
  <c r="A513" i="8" s="1"/>
  <c r="A514" i="8" s="1"/>
  <c r="A515" i="8" s="1"/>
  <c r="A516" i="8" s="1"/>
  <c r="A517" i="8" s="1"/>
  <c r="A518" i="8" s="1"/>
  <c r="A519" i="8" s="1"/>
  <c r="A520" i="8" s="1"/>
  <c r="A521" i="8" s="1"/>
  <c r="A522" i="8" s="1"/>
  <c r="A523" i="8" s="1"/>
  <c r="A524" i="8" s="1"/>
  <c r="A525" i="8" s="1"/>
  <c r="A526" i="8" s="1"/>
  <c r="A527" i="8" s="1"/>
  <c r="A528" i="8" s="1"/>
  <c r="A529" i="8" s="1"/>
  <c r="A530" i="8" s="1"/>
  <c r="A531" i="8" s="1"/>
  <c r="A532" i="8" s="1"/>
  <c r="A533" i="8" s="1"/>
  <c r="A534" i="8" s="1"/>
  <c r="A535" i="8" s="1"/>
  <c r="A536" i="8" s="1"/>
  <c r="A537" i="8" s="1"/>
  <c r="A538" i="8" s="1"/>
  <c r="A539" i="8" s="1"/>
  <c r="A540" i="8" s="1"/>
  <c r="A541" i="8" s="1"/>
  <c r="A542" i="8" s="1"/>
  <c r="A543" i="8" s="1"/>
  <c r="A544" i="8" s="1"/>
  <c r="A545" i="8" s="1"/>
  <c r="A546" i="8" s="1"/>
  <c r="A547" i="8" s="1"/>
  <c r="A548" i="8" s="1"/>
  <c r="A549" i="8" s="1"/>
  <c r="A550" i="8" s="1"/>
  <c r="A551" i="8" s="1"/>
  <c r="A552" i="8" s="1"/>
  <c r="A553" i="8" s="1"/>
  <c r="A554" i="8" s="1"/>
  <c r="A555" i="8" s="1"/>
  <c r="A556" i="8" s="1"/>
  <c r="A557" i="8" s="1"/>
  <c r="A558" i="8" s="1"/>
  <c r="A559" i="8" s="1"/>
  <c r="A560" i="8" s="1"/>
  <c r="A561" i="8" s="1"/>
  <c r="A562" i="8" s="1"/>
  <c r="A563" i="8" s="1"/>
  <c r="A564" i="8" s="1"/>
  <c r="A565" i="8" s="1"/>
  <c r="A566" i="8" s="1"/>
  <c r="A567" i="8" s="1"/>
  <c r="A568" i="8" s="1"/>
  <c r="A569" i="8" s="1"/>
  <c r="A570" i="8" s="1"/>
  <c r="A571" i="8" s="1"/>
  <c r="A572" i="8" s="1"/>
  <c r="A573" i="8" s="1"/>
  <c r="A574" i="8" s="1"/>
  <c r="A575" i="8" s="1"/>
  <c r="A576" i="8" s="1"/>
  <c r="A577" i="8" s="1"/>
  <c r="A578" i="8" s="1"/>
  <c r="A579" i="8" s="1"/>
  <c r="A580" i="8" s="1"/>
  <c r="A581" i="8" s="1"/>
  <c r="A582" i="8" s="1"/>
  <c r="A583" i="8" s="1"/>
  <c r="A584" i="8" s="1"/>
  <c r="A585" i="8" s="1"/>
  <c r="A586" i="8" s="1"/>
  <c r="A587" i="8" s="1"/>
  <c r="A588" i="8" s="1"/>
  <c r="A589" i="8" s="1"/>
  <c r="A590" i="8" s="1"/>
  <c r="A591" i="8" s="1"/>
  <c r="A592" i="8" s="1"/>
  <c r="A593" i="8" s="1"/>
  <c r="A594" i="8" s="1"/>
  <c r="A595" i="8" s="1"/>
  <c r="A596" i="8" s="1"/>
  <c r="A597" i="8" s="1"/>
  <c r="A598" i="8" s="1"/>
  <c r="A599" i="8" s="1"/>
  <c r="A600" i="8" s="1"/>
  <c r="A601" i="8" s="1"/>
  <c r="A602" i="8" s="1"/>
  <c r="A603" i="8" s="1"/>
  <c r="A604" i="8" s="1"/>
  <c r="A605" i="8" s="1"/>
  <c r="A606" i="8" s="1"/>
  <c r="A607" i="8" s="1"/>
  <c r="A608" i="8" s="1"/>
  <c r="A609" i="8" s="1"/>
  <c r="A610" i="8" s="1"/>
  <c r="A611" i="8" s="1"/>
  <c r="A612" i="8" s="1"/>
  <c r="A613" i="8" s="1"/>
  <c r="A614" i="8" s="1"/>
  <c r="A615" i="8" s="1"/>
  <c r="A616" i="8" s="1"/>
  <c r="A617" i="8" s="1"/>
  <c r="A618" i="8" s="1"/>
  <c r="A619" i="8" s="1"/>
  <c r="A620" i="8" s="1"/>
  <c r="A621" i="8" s="1"/>
  <c r="A622" i="8" s="1"/>
  <c r="A623" i="8" s="1"/>
  <c r="A624" i="8" s="1"/>
  <c r="A625" i="8" s="1"/>
  <c r="A626" i="8" s="1"/>
  <c r="A627" i="8" s="1"/>
  <c r="A628" i="8" s="1"/>
  <c r="A629" i="8" s="1"/>
  <c r="A630" i="8" s="1"/>
  <c r="A631" i="8" s="1"/>
  <c r="A632" i="8" s="1"/>
  <c r="A633" i="8" s="1"/>
  <c r="A634" i="8" s="1"/>
  <c r="A635" i="8" s="1"/>
  <c r="A636" i="8" s="1"/>
  <c r="A637" i="8" s="1"/>
  <c r="A638" i="8" s="1"/>
  <c r="A639" i="8" s="1"/>
  <c r="A640" i="8" s="1"/>
  <c r="A641" i="8" s="1"/>
  <c r="A642" i="8" s="1"/>
  <c r="A643" i="8" s="1"/>
  <c r="A644" i="8" s="1"/>
  <c r="A645" i="8" s="1"/>
  <c r="A646" i="8" s="1"/>
  <c r="A647" i="8" s="1"/>
  <c r="A648" i="8" s="1"/>
  <c r="A649" i="8" s="1"/>
  <c r="A650" i="8" s="1"/>
  <c r="A651" i="8" s="1"/>
  <c r="A652" i="8" s="1"/>
  <c r="A653" i="8" s="1"/>
  <c r="A654" i="8" s="1"/>
  <c r="A655" i="8" s="1"/>
  <c r="A656" i="8" s="1"/>
  <c r="A657" i="8" s="1"/>
  <c r="A658" i="8" s="1"/>
  <c r="A659" i="8" s="1"/>
  <c r="A660" i="8" s="1"/>
  <c r="A661" i="8" s="1"/>
  <c r="A662" i="8" s="1"/>
  <c r="A663" i="8" s="1"/>
  <c r="A664" i="8" s="1"/>
  <c r="A665" i="8" s="1"/>
  <c r="A666" i="8" s="1"/>
  <c r="A667" i="8" s="1"/>
  <c r="A668" i="8" s="1"/>
  <c r="A669" i="8" s="1"/>
  <c r="A670" i="8" s="1"/>
  <c r="A671" i="8" s="1"/>
  <c r="A672" i="8" s="1"/>
  <c r="A673" i="8" s="1"/>
  <c r="A674" i="8" s="1"/>
  <c r="A675" i="8" s="1"/>
  <c r="A676" i="8" s="1"/>
  <c r="A677" i="8" s="1"/>
  <c r="A678" i="8" s="1"/>
  <c r="A679" i="8" s="1"/>
  <c r="A680" i="8" s="1"/>
  <c r="A681" i="8" s="1"/>
  <c r="A682" i="8" s="1"/>
  <c r="A683" i="8" s="1"/>
  <c r="A684" i="8" s="1"/>
  <c r="A685" i="8" s="1"/>
  <c r="A686" i="8" s="1"/>
  <c r="A687" i="8" s="1"/>
  <c r="A688" i="8" s="1"/>
  <c r="A689" i="8" s="1"/>
  <c r="A690" i="8" s="1"/>
  <c r="A691" i="8" s="1"/>
  <c r="A692" i="8" s="1"/>
  <c r="A693" i="8" s="1"/>
  <c r="A694" i="8" s="1"/>
  <c r="A695" i="8" s="1"/>
  <c r="A696" i="8" s="1"/>
  <c r="A697" i="8" s="1"/>
  <c r="A698" i="8" s="1"/>
  <c r="A699" i="8" s="1"/>
  <c r="A700" i="8" s="1"/>
  <c r="A701" i="8" s="1"/>
  <c r="A702" i="8" s="1"/>
  <c r="A703" i="8" s="1"/>
  <c r="A704" i="8" s="1"/>
  <c r="A705" i="8" s="1"/>
  <c r="A706" i="8" s="1"/>
  <c r="A707" i="8" s="1"/>
  <c r="A708" i="8" s="1"/>
  <c r="A709" i="8" s="1"/>
  <c r="A710" i="8" s="1"/>
  <c r="A711" i="8" s="1"/>
  <c r="A712" i="8" s="1"/>
  <c r="A713" i="8" s="1"/>
  <c r="A714" i="8" s="1"/>
  <c r="A715" i="8" s="1"/>
  <c r="A716" i="8" s="1"/>
  <c r="A717" i="8" s="1"/>
  <c r="A718" i="8" s="1"/>
  <c r="A719" i="8" s="1"/>
  <c r="A720" i="8" s="1"/>
  <c r="A721" i="8" s="1"/>
  <c r="A722" i="8" s="1"/>
  <c r="A723" i="8" s="1"/>
  <c r="A724" i="8" s="1"/>
  <c r="A725" i="8" s="1"/>
  <c r="A726" i="8" s="1"/>
  <c r="A727" i="8" s="1"/>
  <c r="A728" i="8" s="1"/>
  <c r="A729" i="8" s="1"/>
  <c r="A730" i="8" s="1"/>
  <c r="A731" i="8" s="1"/>
  <c r="A732" i="8" s="1"/>
  <c r="A733" i="8" s="1"/>
  <c r="A734" i="8" s="1"/>
  <c r="A735" i="8" s="1"/>
  <c r="A736" i="8" s="1"/>
  <c r="A737" i="8" s="1"/>
  <c r="A738" i="8" s="1"/>
  <c r="A739" i="8" s="1"/>
  <c r="A740" i="8" s="1"/>
  <c r="A741" i="8" s="1"/>
  <c r="A742" i="8" s="1"/>
  <c r="A743" i="8" s="1"/>
  <c r="A744" i="8" s="1"/>
  <c r="A745" i="8" s="1"/>
  <c r="A746" i="8" s="1"/>
  <c r="A747" i="8" s="1"/>
  <c r="A748" i="8" s="1"/>
  <c r="A749" i="8" s="1"/>
  <c r="A750" i="8" s="1"/>
  <c r="A751" i="8" s="1"/>
  <c r="A752" i="8" s="1"/>
  <c r="A753" i="8" s="1"/>
  <c r="A754" i="8" s="1"/>
  <c r="A755" i="8" s="1"/>
  <c r="A756" i="8" s="1"/>
  <c r="A757" i="8" s="1"/>
  <c r="A758" i="8" s="1"/>
  <c r="A759" i="8" s="1"/>
  <c r="A760" i="8" s="1"/>
  <c r="A761" i="8" s="1"/>
  <c r="A762" i="8" s="1"/>
  <c r="A763" i="8" s="1"/>
  <c r="A764" i="8" s="1"/>
  <c r="A765" i="8" s="1"/>
  <c r="A766" i="8" s="1"/>
  <c r="A767" i="8" s="1"/>
  <c r="A768" i="8" s="1"/>
  <c r="A769" i="8" s="1"/>
  <c r="A770" i="8" s="1"/>
  <c r="A771" i="8" s="1"/>
  <c r="A772" i="8" s="1"/>
  <c r="A773" i="8" s="1"/>
  <c r="A774" i="8" s="1"/>
  <c r="A775" i="8" s="1"/>
  <c r="A776" i="8" s="1"/>
  <c r="A777" i="8" s="1"/>
  <c r="A778" i="8" s="1"/>
  <c r="A779" i="8" s="1"/>
  <c r="A780" i="8" s="1"/>
  <c r="A781" i="8" s="1"/>
  <c r="A782" i="8" s="1"/>
  <c r="A783" i="8" s="1"/>
  <c r="A784" i="8" s="1"/>
  <c r="A785" i="8" s="1"/>
  <c r="A786" i="8" s="1"/>
  <c r="A787" i="8" s="1"/>
  <c r="A788" i="8" s="1"/>
  <c r="A789" i="8" s="1"/>
  <c r="A790" i="8" s="1"/>
  <c r="A791" i="8" s="1"/>
  <c r="A792" i="8" s="1"/>
  <c r="A793" i="8" s="1"/>
  <c r="A794" i="8" s="1"/>
  <c r="A795" i="8" s="1"/>
  <c r="A796" i="8" s="1"/>
  <c r="A797" i="8" s="1"/>
  <c r="A798" i="8" s="1"/>
  <c r="A799" i="8" s="1"/>
  <c r="A800" i="8" s="1"/>
  <c r="A801" i="8" s="1"/>
  <c r="A802" i="8" s="1"/>
  <c r="A803" i="8" s="1"/>
  <c r="A804" i="8" s="1"/>
  <c r="A805" i="8" s="1"/>
  <c r="A806" i="8" s="1"/>
  <c r="A807" i="8" s="1"/>
  <c r="A808" i="8" s="1"/>
  <c r="A809" i="8" s="1"/>
  <c r="A810" i="8" s="1"/>
  <c r="A811" i="8" s="1"/>
  <c r="A812" i="8" s="1"/>
  <c r="A813" i="8" s="1"/>
  <c r="A814" i="8" s="1"/>
  <c r="A815" i="8" s="1"/>
  <c r="A816" i="8" s="1"/>
  <c r="A817" i="8" s="1"/>
  <c r="A818" i="8" s="1"/>
  <c r="A819" i="8" s="1"/>
  <c r="A820" i="8" s="1"/>
  <c r="A821" i="8" s="1"/>
  <c r="A822" i="8" s="1"/>
  <c r="A823" i="8" s="1"/>
  <c r="A824" i="8" s="1"/>
  <c r="A825" i="8" s="1"/>
  <c r="A826" i="8" s="1"/>
  <c r="A827" i="8" s="1"/>
  <c r="A828" i="8" s="1"/>
  <c r="A829" i="8" s="1"/>
  <c r="A830" i="8" s="1"/>
  <c r="A831" i="8" s="1"/>
  <c r="A832" i="8" s="1"/>
  <c r="A833" i="8" s="1"/>
  <c r="A834" i="8" s="1"/>
  <c r="A835" i="8" s="1"/>
  <c r="A836" i="8" s="1"/>
  <c r="A837" i="8" s="1"/>
  <c r="A838" i="8" s="1"/>
  <c r="A839" i="8" s="1"/>
  <c r="A840" i="8" s="1"/>
  <c r="A841" i="8" s="1"/>
  <c r="A842" i="8" s="1"/>
  <c r="A843" i="8" s="1"/>
  <c r="A844" i="8" s="1"/>
  <c r="A845" i="8" s="1"/>
  <c r="A846" i="8" s="1"/>
  <c r="A847" i="8" s="1"/>
  <c r="A848" i="8" s="1"/>
  <c r="A849" i="8" s="1"/>
  <c r="A850" i="8" s="1"/>
  <c r="A851" i="8" s="1"/>
  <c r="A852" i="8" s="1"/>
  <c r="A853" i="8" s="1"/>
  <c r="A854" i="8" s="1"/>
  <c r="A855" i="8" s="1"/>
  <c r="A856" i="8" s="1"/>
  <c r="A857" i="8" s="1"/>
  <c r="A858" i="8" s="1"/>
  <c r="A859" i="8" s="1"/>
  <c r="A860" i="8" s="1"/>
  <c r="A861" i="8" s="1"/>
  <c r="A862" i="8" s="1"/>
  <c r="A863" i="8" s="1"/>
  <c r="A864" i="8" s="1"/>
  <c r="A865" i="8" s="1"/>
  <c r="A866" i="8" s="1"/>
  <c r="A867" i="8" s="1"/>
  <c r="A868" i="8" s="1"/>
  <c r="A869" i="8" s="1"/>
  <c r="A870" i="8" s="1"/>
  <c r="A871" i="8" s="1"/>
  <c r="A872" i="8" s="1"/>
  <c r="A873" i="8" s="1"/>
  <c r="A874" i="8" s="1"/>
  <c r="A875" i="8" s="1"/>
  <c r="A876" i="8" s="1"/>
  <c r="A877" i="8" s="1"/>
  <c r="A878" i="8" s="1"/>
  <c r="A879" i="8" s="1"/>
  <c r="A880" i="8" s="1"/>
  <c r="A881" i="8" s="1"/>
  <c r="A882" i="8" s="1"/>
  <c r="A883" i="8" s="1"/>
  <c r="A884" i="8" s="1"/>
  <c r="A885" i="8" s="1"/>
  <c r="A886" i="8" s="1"/>
  <c r="A887" i="8" s="1"/>
  <c r="A888" i="8" s="1"/>
  <c r="A889" i="8" s="1"/>
  <c r="A890" i="8" s="1"/>
  <c r="A891" i="8" s="1"/>
  <c r="A892" i="8" s="1"/>
  <c r="A893" i="8" s="1"/>
  <c r="A894" i="8" s="1"/>
  <c r="A895" i="8" s="1"/>
  <c r="A896" i="8" s="1"/>
  <c r="A897" i="8" s="1"/>
  <c r="A898" i="8" s="1"/>
  <c r="A899" i="8" s="1"/>
  <c r="A900" i="8" s="1"/>
  <c r="A901" i="8" s="1"/>
  <c r="A902" i="8" s="1"/>
  <c r="A903" i="8" s="1"/>
  <c r="A904" i="8" s="1"/>
  <c r="A905" i="8" s="1"/>
  <c r="A906" i="8" s="1"/>
  <c r="A907" i="8" s="1"/>
  <c r="A908" i="8" s="1"/>
  <c r="A909" i="8" s="1"/>
  <c r="A910" i="8" s="1"/>
  <c r="A911" i="8" s="1"/>
  <c r="A912" i="8" s="1"/>
  <c r="A913" i="8" s="1"/>
  <c r="A914" i="8" s="1"/>
  <c r="A915" i="8" s="1"/>
  <c r="A916" i="8" s="1"/>
  <c r="A917" i="8" s="1"/>
  <c r="A918" i="8" s="1"/>
  <c r="A919" i="8" s="1"/>
  <c r="A920" i="8" s="1"/>
  <c r="A921" i="8" s="1"/>
  <c r="A922" i="8" s="1"/>
  <c r="A923" i="8" s="1"/>
  <c r="A924" i="8" s="1"/>
  <c r="A925" i="8" s="1"/>
  <c r="A926" i="8" s="1"/>
  <c r="A927" i="8" s="1"/>
  <c r="A928" i="8" s="1"/>
  <c r="A929" i="8" s="1"/>
  <c r="A930" i="8" s="1"/>
  <c r="A931" i="8" s="1"/>
  <c r="A932" i="8" s="1"/>
  <c r="A933" i="8" s="1"/>
  <c r="A934" i="8" s="1"/>
  <c r="A935" i="8" s="1"/>
  <c r="A936" i="8" s="1"/>
  <c r="A937" i="8" s="1"/>
  <c r="A938" i="8" s="1"/>
  <c r="A939" i="8" s="1"/>
  <c r="A940" i="8" s="1"/>
  <c r="A941" i="8" s="1"/>
  <c r="A942" i="8" s="1"/>
  <c r="A943" i="8" s="1"/>
  <c r="A944" i="8" s="1"/>
  <c r="A945" i="8" s="1"/>
  <c r="A946" i="8" s="1"/>
  <c r="A947" i="8" s="1"/>
  <c r="A948" i="8" s="1"/>
  <c r="A949" i="8" s="1"/>
  <c r="A950" i="8" s="1"/>
  <c r="A951" i="8" s="1"/>
  <c r="A952" i="8" s="1"/>
  <c r="A953" i="8" s="1"/>
  <c r="A954" i="8" s="1"/>
  <c r="A955" i="8" s="1"/>
  <c r="A956" i="8" s="1"/>
  <c r="A957" i="8" s="1"/>
  <c r="A958" i="8" s="1"/>
  <c r="A959" i="8" s="1"/>
  <c r="A960" i="8" s="1"/>
  <c r="A961" i="8" s="1"/>
  <c r="A962" i="8" s="1"/>
  <c r="A963" i="8" s="1"/>
  <c r="A964" i="8" s="1"/>
  <c r="A965" i="8" s="1"/>
  <c r="A966" i="8" s="1"/>
  <c r="A967" i="8" s="1"/>
  <c r="A968" i="8" s="1"/>
  <c r="A969" i="8" s="1"/>
  <c r="A970" i="8" s="1"/>
  <c r="A971" i="8" s="1"/>
  <c r="A972" i="8" s="1"/>
  <c r="A973" i="8" s="1"/>
  <c r="A974" i="8" s="1"/>
  <c r="A975" i="8" s="1"/>
  <c r="A976" i="8" s="1"/>
  <c r="A977" i="8" s="1"/>
  <c r="A978" i="8" s="1"/>
  <c r="A979" i="8" s="1"/>
  <c r="A980" i="8" s="1"/>
  <c r="A981" i="8" s="1"/>
  <c r="A982" i="8" s="1"/>
  <c r="A983" i="8" s="1"/>
  <c r="A984" i="8" s="1"/>
  <c r="A985" i="8" s="1"/>
  <c r="A986" i="8" s="1"/>
  <c r="A987" i="8" s="1"/>
  <c r="A988" i="8" s="1"/>
  <c r="A989" i="8" s="1"/>
  <c r="A990" i="8" s="1"/>
  <c r="A991" i="8" s="1"/>
  <c r="A992" i="8" s="1"/>
  <c r="A993" i="8" s="1"/>
  <c r="A994" i="8" s="1"/>
  <c r="A995" i="8" s="1"/>
  <c r="A996" i="8" s="1"/>
  <c r="A997" i="8" s="1"/>
  <c r="A998" i="8" s="1"/>
  <c r="A999" i="8" s="1"/>
  <c r="A1000" i="8" s="1"/>
  <c r="A1001" i="8" s="1"/>
  <c r="A1002" i="8" s="1"/>
  <c r="A1003" i="8" s="1"/>
  <c r="A1004" i="8" s="1"/>
  <c r="A1005" i="8" s="1"/>
  <c r="A1006" i="8" s="1"/>
  <c r="A1007" i="8" s="1"/>
  <c r="A1008" i="8" s="1"/>
  <c r="A1009" i="8" s="1"/>
  <c r="A1010" i="8" s="1"/>
  <c r="A1011" i="8" s="1"/>
  <c r="A1012" i="8" s="1"/>
  <c r="A1013" i="8" s="1"/>
  <c r="A1014" i="8" s="1"/>
  <c r="A1015" i="8" s="1"/>
  <c r="A1016" i="8" s="1"/>
  <c r="A1017" i="8" s="1"/>
  <c r="A1018" i="8" s="1"/>
  <c r="A1019" i="8" s="1"/>
  <c r="A1020" i="8" s="1"/>
  <c r="A1021" i="8" s="1"/>
  <c r="A1022" i="8" s="1"/>
  <c r="A1023" i="8" s="1"/>
  <c r="A1024" i="8" s="1"/>
  <c r="A1025" i="8" s="1"/>
  <c r="A1026" i="8" s="1"/>
  <c r="A1027" i="8" s="1"/>
  <c r="A1028" i="8" s="1"/>
  <c r="A1029" i="8" s="1"/>
  <c r="A1030" i="8" s="1"/>
  <c r="A1031" i="8" s="1"/>
  <c r="A1032" i="8" s="1"/>
  <c r="A1033" i="8" s="1"/>
  <c r="A1034" i="8" s="1"/>
  <c r="A1035" i="8" s="1"/>
  <c r="A1036" i="8" s="1"/>
  <c r="A1037" i="8" s="1"/>
  <c r="A1038" i="8" s="1"/>
  <c r="A1039" i="8" s="1"/>
  <c r="A1040" i="8" s="1"/>
  <c r="A1041" i="8" s="1"/>
  <c r="A1042" i="8" s="1"/>
  <c r="A1043" i="8" s="1"/>
  <c r="A1044" i="8" s="1"/>
  <c r="A1045" i="8" s="1"/>
  <c r="A1046" i="8" s="1"/>
  <c r="A1047" i="8" s="1"/>
  <c r="A1048" i="8" s="1"/>
  <c r="A1049" i="8" s="1"/>
  <c r="A1050" i="8" s="1"/>
  <c r="A1051" i="8" s="1"/>
  <c r="A1052" i="8" s="1"/>
  <c r="A1053" i="8" s="1"/>
  <c r="A1054" i="8" s="1"/>
  <c r="A1055" i="8" s="1"/>
  <c r="A1056" i="8" s="1"/>
  <c r="A1057" i="8" s="1"/>
  <c r="A1058" i="8" s="1"/>
  <c r="A1059" i="8" s="1"/>
  <c r="A1060" i="8" s="1"/>
  <c r="A1061" i="8" s="1"/>
  <c r="A1062" i="8" s="1"/>
  <c r="A1063" i="8" s="1"/>
  <c r="A1064" i="8" s="1"/>
  <c r="A1065" i="8" s="1"/>
  <c r="A1066" i="8" s="1"/>
  <c r="A1067" i="8" s="1"/>
  <c r="A1068" i="8" s="1"/>
  <c r="A1069" i="8" s="1"/>
  <c r="A1070" i="8" s="1"/>
  <c r="A1071" i="8" s="1"/>
  <c r="A1072" i="8" s="1"/>
  <c r="A1073" i="8" s="1"/>
  <c r="A1074" i="8" s="1"/>
  <c r="A1075" i="8" s="1"/>
  <c r="A1076" i="8" s="1"/>
  <c r="A1077" i="8" s="1"/>
  <c r="A1078" i="8" s="1"/>
  <c r="A1079" i="8" s="1"/>
  <c r="A1080" i="8" s="1"/>
  <c r="A1081" i="8" s="1"/>
  <c r="A1082" i="8" s="1"/>
  <c r="A1083" i="8" s="1"/>
  <c r="A1084" i="8" s="1"/>
  <c r="A1085" i="8" s="1"/>
  <c r="A1086" i="8" s="1"/>
  <c r="A1087" i="8" s="1"/>
  <c r="A1088" i="8" s="1"/>
  <c r="A1089" i="8" s="1"/>
  <c r="A1090" i="8" s="1"/>
  <c r="A1091" i="8" s="1"/>
  <c r="A1092" i="8" s="1"/>
  <c r="A1093" i="8" s="1"/>
  <c r="A1094" i="8" s="1"/>
  <c r="A1095" i="8" s="1"/>
  <c r="A1096" i="8" s="1"/>
  <c r="A1097" i="8" s="1"/>
  <c r="A1098" i="8" s="1"/>
  <c r="A1099" i="8" s="1"/>
  <c r="A1100" i="8" s="1"/>
  <c r="A1101" i="8" s="1"/>
  <c r="A1102" i="8" s="1"/>
  <c r="A1103" i="8" s="1"/>
  <c r="A1104" i="8" s="1"/>
  <c r="A1105" i="8" s="1"/>
  <c r="A1106" i="8" s="1"/>
  <c r="A1107" i="8" s="1"/>
  <c r="A1108" i="8" s="1"/>
  <c r="A1109" i="8" s="1"/>
  <c r="A1110" i="8" s="1"/>
  <c r="A1111" i="8" s="1"/>
  <c r="A1112" i="8" s="1"/>
  <c r="A1113" i="8" s="1"/>
  <c r="A1114" i="8" s="1"/>
  <c r="A1115" i="8" s="1"/>
  <c r="A1116" i="8" s="1"/>
  <c r="A1117" i="8" s="1"/>
  <c r="A1118" i="8" s="1"/>
  <c r="A1119" i="8" s="1"/>
  <c r="A1120" i="8" s="1"/>
  <c r="A1121" i="8" s="1"/>
  <c r="A1122" i="8" s="1"/>
  <c r="A1123" i="8" s="1"/>
  <c r="A1124" i="8" s="1"/>
  <c r="A1125" i="8" s="1"/>
  <c r="A1126" i="8" s="1"/>
  <c r="A1127" i="8" s="1"/>
  <c r="A1128" i="8" s="1"/>
  <c r="A1129" i="8" s="1"/>
  <c r="A1130" i="8" s="1"/>
  <c r="A1131" i="8" s="1"/>
  <c r="A1132" i="8" s="1"/>
  <c r="A1133" i="8" s="1"/>
  <c r="A1134" i="8" s="1"/>
  <c r="A1135" i="8" s="1"/>
  <c r="A1136" i="8" s="1"/>
  <c r="A1137" i="8" s="1"/>
  <c r="A1138" i="8" s="1"/>
  <c r="A1139" i="8" s="1"/>
  <c r="A1140" i="8" s="1"/>
  <c r="A1141" i="8" s="1"/>
  <c r="A1142" i="8" s="1"/>
  <c r="A1143" i="8" s="1"/>
  <c r="A1144" i="8" s="1"/>
  <c r="A1145" i="8" s="1"/>
  <c r="A1146" i="8" s="1"/>
  <c r="A1147" i="8" s="1"/>
  <c r="A1148" i="8" s="1"/>
  <c r="A1149" i="8" s="1"/>
  <c r="A1150" i="8" s="1"/>
  <c r="A1151" i="8" s="1"/>
  <c r="A1152" i="8" s="1"/>
  <c r="A1153" i="8" s="1"/>
  <c r="A1154" i="8" s="1"/>
  <c r="A1155" i="8" s="1"/>
  <c r="A1156" i="8" s="1"/>
  <c r="A1157" i="8" s="1"/>
  <c r="A1158" i="8" s="1"/>
  <c r="A1159" i="8" s="1"/>
  <c r="A1160" i="8" s="1"/>
  <c r="A1161" i="8" s="1"/>
  <c r="A1162" i="8" s="1"/>
  <c r="A1163" i="8" s="1"/>
  <c r="A1164" i="8" s="1"/>
  <c r="A1165" i="8" s="1"/>
  <c r="A1166" i="8" s="1"/>
  <c r="A1167" i="8" s="1"/>
  <c r="A1168" i="8" s="1"/>
  <c r="A1169" i="8" s="1"/>
  <c r="A1170" i="8" s="1"/>
  <c r="A1171" i="8" s="1"/>
  <c r="A1172" i="8" s="1"/>
  <c r="A1173" i="8" s="1"/>
  <c r="A1174" i="8" s="1"/>
  <c r="A1175" i="8" s="1"/>
  <c r="A1176" i="8" s="1"/>
  <c r="A1177" i="8" s="1"/>
  <c r="A1178" i="8" s="1"/>
  <c r="A1179" i="8" s="1"/>
  <c r="A1180" i="8" s="1"/>
  <c r="A1181" i="8" s="1"/>
  <c r="A1182" i="8" s="1"/>
  <c r="A1183" i="8" s="1"/>
  <c r="A1184" i="8" s="1"/>
  <c r="A1185" i="8" s="1"/>
  <c r="A1186" i="8" s="1"/>
  <c r="A1187" i="8" s="1"/>
  <c r="A1188" i="8" s="1"/>
  <c r="A1189" i="8" s="1"/>
  <c r="A1190" i="8" s="1"/>
  <c r="A1191" i="8" s="1"/>
  <c r="A1192" i="8" s="1"/>
  <c r="A1193" i="8" s="1"/>
  <c r="A1194" i="8" s="1"/>
  <c r="A1195" i="8" s="1"/>
  <c r="A1196" i="8" s="1"/>
  <c r="A1197" i="8" s="1"/>
  <c r="A1198" i="8" s="1"/>
  <c r="A1199" i="8" s="1"/>
  <c r="A1200" i="8" s="1"/>
  <c r="A1201" i="8" s="1"/>
  <c r="A1202" i="8" s="1"/>
  <c r="A1203" i="8" s="1"/>
  <c r="A1204" i="8" s="1"/>
  <c r="A1205" i="8" s="1"/>
  <c r="A1206" i="8" s="1"/>
  <c r="A1207" i="8" s="1"/>
  <c r="A1208" i="8" s="1"/>
  <c r="A1209" i="8" s="1"/>
  <c r="A1210" i="8" s="1"/>
  <c r="A1211" i="8" s="1"/>
  <c r="A1212" i="8" s="1"/>
  <c r="A1213" i="8" s="1"/>
  <c r="A1214" i="8" s="1"/>
  <c r="A1215" i="8" s="1"/>
  <c r="A1216" i="8" s="1"/>
  <c r="A1217" i="8" s="1"/>
  <c r="A1218" i="8" s="1"/>
  <c r="A1219" i="8" s="1"/>
  <c r="A1220" i="8" s="1"/>
  <c r="A1221" i="8" s="1"/>
  <c r="A1222" i="8" s="1"/>
  <c r="A1223" i="8" s="1"/>
  <c r="A1224" i="8" s="1"/>
  <c r="A1225" i="8" s="1"/>
  <c r="A1226" i="8" s="1"/>
  <c r="A1227" i="8" s="1"/>
  <c r="A1228" i="8" s="1"/>
  <c r="A1229" i="8" s="1"/>
  <c r="A1230" i="8" s="1"/>
  <c r="A1231" i="8" s="1"/>
  <c r="A1232" i="8" s="1"/>
  <c r="A1233" i="8" s="1"/>
  <c r="A1234" i="8" s="1"/>
  <c r="A1235" i="8" s="1"/>
  <c r="A1236" i="8" s="1"/>
  <c r="A1237" i="8" s="1"/>
  <c r="A1238" i="8" s="1"/>
  <c r="A1239" i="8" s="1"/>
  <c r="A1240" i="8" s="1"/>
  <c r="A1241" i="8" s="1"/>
  <c r="A1242" i="8" s="1"/>
  <c r="A1243" i="8" s="1"/>
  <c r="A1244" i="8" s="1"/>
  <c r="A1245" i="8" s="1"/>
  <c r="A1246" i="8" s="1"/>
  <c r="A1247" i="8" s="1"/>
  <c r="A1248" i="8" s="1"/>
  <c r="A1249" i="8" s="1"/>
  <c r="A1250" i="8" s="1"/>
  <c r="A1251" i="8" s="1"/>
  <c r="A1252" i="8" s="1"/>
  <c r="A1253" i="8" s="1"/>
  <c r="A1254" i="8" s="1"/>
  <c r="A1255" i="8" s="1"/>
  <c r="A1256" i="8" s="1"/>
  <c r="A1257" i="8" s="1"/>
  <c r="A1258" i="8" s="1"/>
  <c r="A1259" i="8" s="1"/>
  <c r="A1260" i="8" s="1"/>
  <c r="A1261" i="8" s="1"/>
  <c r="A1262" i="8" s="1"/>
  <c r="A1263" i="8" s="1"/>
  <c r="A1264" i="8" s="1"/>
  <c r="A1265" i="8" s="1"/>
  <c r="A1266" i="8" s="1"/>
  <c r="A1267" i="8" s="1"/>
  <c r="A1268" i="8" s="1"/>
  <c r="A1269" i="8" s="1"/>
  <c r="A1270" i="8" s="1"/>
  <c r="A1271" i="8" s="1"/>
  <c r="A1272" i="8" s="1"/>
  <c r="A1273" i="8" s="1"/>
  <c r="A1274" i="8" s="1"/>
  <c r="A1275" i="8" s="1"/>
  <c r="A1276" i="8" s="1"/>
  <c r="A1277" i="8" s="1"/>
  <c r="A1278" i="8" s="1"/>
  <c r="A1279" i="8" s="1"/>
  <c r="A1280" i="8" s="1"/>
  <c r="A1281" i="8" s="1"/>
  <c r="A1282" i="8" s="1"/>
  <c r="A1283" i="8" s="1"/>
  <c r="A1284" i="8" s="1"/>
  <c r="A1285" i="8" s="1"/>
  <c r="A1286" i="8" s="1"/>
  <c r="A1287" i="8" s="1"/>
  <c r="A1288" i="8" s="1"/>
  <c r="A1289" i="8" s="1"/>
  <c r="A1290" i="8" s="1"/>
  <c r="A1291" i="8" s="1"/>
  <c r="A1292" i="8" s="1"/>
  <c r="A1293" i="8" s="1"/>
  <c r="A1294" i="8" s="1"/>
  <c r="A1295" i="8" s="1"/>
  <c r="A1296" i="8" s="1"/>
  <c r="A1297" i="8" s="1"/>
  <c r="A1298" i="8" s="1"/>
  <c r="A1299" i="8" s="1"/>
  <c r="A1300" i="8" s="1"/>
  <c r="A1301" i="8" s="1"/>
  <c r="A1302" i="8" s="1"/>
  <c r="A1303" i="8" s="1"/>
  <c r="A1304" i="8" s="1"/>
  <c r="A1305" i="8" s="1"/>
  <c r="A1306" i="8" s="1"/>
  <c r="A1307" i="8" s="1"/>
  <c r="A1308" i="8" s="1"/>
  <c r="A1309" i="8" s="1"/>
  <c r="A1310" i="8" s="1"/>
  <c r="A1311" i="8" s="1"/>
  <c r="A1312" i="8" s="1"/>
  <c r="A1313" i="8" s="1"/>
  <c r="A1314" i="8" s="1"/>
  <c r="A1315" i="8" s="1"/>
  <c r="A1316" i="8" s="1"/>
  <c r="A1317" i="8" s="1"/>
  <c r="A1318" i="8" s="1"/>
  <c r="A1319" i="8" s="1"/>
  <c r="A1320" i="8" s="1"/>
  <c r="A1321" i="8" s="1"/>
  <c r="A1322" i="8" s="1"/>
  <c r="A1323" i="8" s="1"/>
  <c r="A1324" i="8" s="1"/>
  <c r="A1325" i="8" s="1"/>
  <c r="A1326" i="8" s="1"/>
  <c r="A1327" i="8" s="1"/>
  <c r="A1328" i="8" s="1"/>
  <c r="A1329" i="8" s="1"/>
  <c r="A1330" i="8" s="1"/>
  <c r="A1331" i="8" s="1"/>
  <c r="A1332" i="8" s="1"/>
  <c r="A1333" i="8" s="1"/>
  <c r="A1334" i="8" s="1"/>
  <c r="A1335" i="8" s="1"/>
  <c r="A1336" i="8" s="1"/>
  <c r="A1337" i="8" s="1"/>
  <c r="A1338" i="8" s="1"/>
  <c r="A1339" i="8" s="1"/>
  <c r="A1340" i="8" s="1"/>
  <c r="A1341" i="8" s="1"/>
  <c r="A1342" i="8" s="1"/>
  <c r="A1343" i="8" s="1"/>
  <c r="A1344" i="8" s="1"/>
  <c r="A1345" i="8" s="1"/>
  <c r="A1346" i="8" s="1"/>
  <c r="A1347" i="8" s="1"/>
  <c r="A1348" i="8" s="1"/>
  <c r="A1349" i="8" s="1"/>
  <c r="A1350" i="8" s="1"/>
  <c r="A1351" i="8" s="1"/>
  <c r="A1352" i="8" s="1"/>
  <c r="A1353" i="8" s="1"/>
  <c r="A1354" i="8" s="1"/>
  <c r="A1355" i="8" s="1"/>
  <c r="A1356" i="8" s="1"/>
  <c r="A1357" i="8" s="1"/>
  <c r="A1358" i="8" s="1"/>
  <c r="A1359" i="8" s="1"/>
  <c r="A1360" i="8" s="1"/>
  <c r="A1361" i="8" s="1"/>
  <c r="A1362" i="8" s="1"/>
  <c r="A1363" i="8" s="1"/>
  <c r="A1364" i="8" s="1"/>
  <c r="A1365" i="8" s="1"/>
  <c r="A1366" i="8" s="1"/>
  <c r="A1367" i="8" s="1"/>
  <c r="A1368" i="8" s="1"/>
  <c r="A1369" i="8" s="1"/>
  <c r="A1370" i="8" s="1"/>
  <c r="A1371" i="8" s="1"/>
  <c r="A1372" i="8" s="1"/>
  <c r="A1373" i="8" s="1"/>
  <c r="A1374" i="8" s="1"/>
  <c r="A1375" i="8" s="1"/>
  <c r="A1376" i="8" s="1"/>
  <c r="A1377" i="8" s="1"/>
  <c r="A1378" i="8" s="1"/>
  <c r="A1379" i="8" s="1"/>
  <c r="A1380" i="8" s="1"/>
  <c r="A1381" i="8" s="1"/>
  <c r="A1382" i="8" s="1"/>
  <c r="A1383" i="8" s="1"/>
  <c r="A1384" i="8" s="1"/>
  <c r="A1385" i="8" s="1"/>
  <c r="A1386" i="8" s="1"/>
  <c r="A1387" i="8" s="1"/>
  <c r="A1388" i="8" s="1"/>
  <c r="A1389" i="8" s="1"/>
  <c r="A1390" i="8" s="1"/>
  <c r="A1391" i="8" s="1"/>
  <c r="A1392" i="8" s="1"/>
  <c r="A1393" i="8" s="1"/>
  <c r="A1394" i="8" s="1"/>
  <c r="A1395" i="8" s="1"/>
  <c r="A1396" i="8" s="1"/>
  <c r="A1397" i="8" s="1"/>
  <c r="A1398" i="8" s="1"/>
  <c r="A1399" i="8" s="1"/>
  <c r="A1400" i="8" s="1"/>
  <c r="A1401" i="8" s="1"/>
  <c r="A1402" i="8" s="1"/>
  <c r="A1403" i="8" s="1"/>
  <c r="A1404" i="8" s="1"/>
  <c r="A1405" i="8" s="1"/>
  <c r="A1406" i="8" s="1"/>
  <c r="A1407" i="8" s="1"/>
  <c r="A1408" i="8" s="1"/>
  <c r="A1409" i="8" s="1"/>
  <c r="A1410" i="8" s="1"/>
  <c r="A1411" i="8" s="1"/>
  <c r="A1412" i="8" s="1"/>
  <c r="A1413" i="8" s="1"/>
  <c r="A1414" i="8" s="1"/>
  <c r="A1415" i="8" s="1"/>
  <c r="A1416" i="8" s="1"/>
  <c r="A1417" i="8" s="1"/>
  <c r="A1418" i="8" s="1"/>
  <c r="A1419" i="8" s="1"/>
  <c r="A1420" i="8" s="1"/>
  <c r="A1421" i="8" s="1"/>
  <c r="A1422" i="8" s="1"/>
  <c r="A1423" i="8" s="1"/>
  <c r="A1424" i="8" s="1"/>
  <c r="A1425" i="8" s="1"/>
  <c r="A1426" i="8" s="1"/>
  <c r="A1427" i="8" s="1"/>
  <c r="A1428" i="8" s="1"/>
  <c r="A1429" i="8" s="1"/>
  <c r="A1430" i="8" s="1"/>
  <c r="A1431" i="8" s="1"/>
  <c r="A1432" i="8" s="1"/>
  <c r="A1433" i="8" s="1"/>
  <c r="A1434" i="8" s="1"/>
  <c r="A1435" i="8" s="1"/>
  <c r="A1436" i="8" s="1"/>
  <c r="A1437" i="8" s="1"/>
  <c r="A1438" i="8" s="1"/>
  <c r="A1439" i="8" s="1"/>
  <c r="A1440" i="8" s="1"/>
  <c r="A1441" i="8" s="1"/>
  <c r="A1442" i="8" s="1"/>
  <c r="A1443" i="8" s="1"/>
  <c r="A1444" i="8" s="1"/>
  <c r="A1445" i="8" s="1"/>
  <c r="A1446" i="8" s="1"/>
  <c r="A1447" i="8" s="1"/>
  <c r="A1448" i="8" s="1"/>
  <c r="A1449" i="8" s="1"/>
  <c r="A1450" i="8" s="1"/>
  <c r="A1451" i="8" s="1"/>
  <c r="A1452" i="8" s="1"/>
  <c r="A1453" i="8" s="1"/>
  <c r="A1454" i="8" s="1"/>
  <c r="A1455" i="8" s="1"/>
  <c r="A1456" i="8" s="1"/>
  <c r="A1457" i="8" s="1"/>
  <c r="A1458" i="8" s="1"/>
  <c r="A1459" i="8" s="1"/>
  <c r="A1460" i="8" s="1"/>
  <c r="A1461" i="8" s="1"/>
  <c r="A1462" i="8" s="1"/>
  <c r="A1463" i="8" s="1"/>
  <c r="A1464" i="8" s="1"/>
  <c r="A1465" i="8" s="1"/>
  <c r="A1466" i="8" s="1"/>
  <c r="A1467" i="8" s="1"/>
  <c r="A1468" i="8" s="1"/>
  <c r="A1469" i="8" s="1"/>
  <c r="A1470" i="8" s="1"/>
  <c r="A1471" i="8" s="1"/>
  <c r="A1472" i="8" s="1"/>
  <c r="A1473" i="8" s="1"/>
  <c r="A1474" i="8" s="1"/>
  <c r="A1475" i="8" s="1"/>
  <c r="A1476" i="8" s="1"/>
  <c r="A1477" i="8" s="1"/>
  <c r="A1478" i="8" s="1"/>
  <c r="A1479" i="8" s="1"/>
  <c r="A1480" i="8" s="1"/>
  <c r="A1481" i="8" s="1"/>
  <c r="A1482" i="8" s="1"/>
  <c r="A1483" i="8" s="1"/>
  <c r="A1484" i="8" s="1"/>
  <c r="A1485" i="8" s="1"/>
  <c r="A1486" i="8" s="1"/>
  <c r="A1487" i="8" s="1"/>
  <c r="A1488" i="8" s="1"/>
  <c r="A1489" i="8" s="1"/>
  <c r="A1490" i="8" s="1"/>
  <c r="A1491" i="8" s="1"/>
  <c r="A1492" i="8" s="1"/>
  <c r="A1493" i="8" s="1"/>
  <c r="A1494" i="8" s="1"/>
  <c r="A1495" i="8" s="1"/>
  <c r="A1496" i="8" s="1"/>
  <c r="A1497" i="8" s="1"/>
  <c r="A1498" i="8" s="1"/>
  <c r="A1499" i="8" s="1"/>
  <c r="A1500" i="8" s="1"/>
  <c r="A1501" i="8" s="1"/>
  <c r="A1502" i="8" s="1"/>
  <c r="A1503" i="8" s="1"/>
  <c r="A1504" i="8" s="1"/>
  <c r="A1505" i="8" s="1"/>
  <c r="A1506" i="8" s="1"/>
  <c r="A1507" i="8" s="1"/>
  <c r="A1508" i="8" s="1"/>
  <c r="A1509" i="8" s="1"/>
  <c r="A1510" i="8" s="1"/>
  <c r="A1511" i="8" s="1"/>
  <c r="A1512" i="8" s="1"/>
  <c r="A1513" i="8" s="1"/>
  <c r="A1514" i="8" s="1"/>
  <c r="A1515" i="8" s="1"/>
  <c r="A1516" i="8" s="1"/>
  <c r="A1517" i="8" s="1"/>
  <c r="A1518" i="8" s="1"/>
  <c r="A1519" i="8" s="1"/>
  <c r="A1520" i="8" s="1"/>
  <c r="A1521" i="8" s="1"/>
  <c r="A1522" i="8" s="1"/>
  <c r="A1523" i="8" s="1"/>
  <c r="A1524" i="8" s="1"/>
  <c r="A1525" i="8" s="1"/>
  <c r="A1526" i="8" s="1"/>
  <c r="A1527" i="8" s="1"/>
  <c r="A1528" i="8" s="1"/>
  <c r="A1529" i="8" s="1"/>
  <c r="A1530" i="8" s="1"/>
  <c r="A1531" i="8" s="1"/>
  <c r="A1532" i="8" s="1"/>
  <c r="A1533" i="8" s="1"/>
  <c r="A1534" i="8" s="1"/>
  <c r="A1535" i="8" s="1"/>
  <c r="A1536" i="8" s="1"/>
  <c r="A1537" i="8" s="1"/>
  <c r="A1538" i="8" s="1"/>
  <c r="A1539" i="8" s="1"/>
  <c r="A1540" i="8" s="1"/>
  <c r="A1541" i="8" s="1"/>
  <c r="A1542" i="8" s="1"/>
  <c r="A1543" i="8" s="1"/>
  <c r="A1544" i="8" s="1"/>
  <c r="A1545" i="8" s="1"/>
  <c r="A1546" i="8" s="1"/>
  <c r="A1547" i="8" s="1"/>
  <c r="A1548" i="8" s="1"/>
  <c r="A1549" i="8" s="1"/>
  <c r="A1550" i="8" s="1"/>
  <c r="A1551" i="8" s="1"/>
  <c r="A1552" i="8" s="1"/>
  <c r="A1553" i="8" s="1"/>
  <c r="A1554" i="8" s="1"/>
  <c r="A1555" i="8" s="1"/>
  <c r="A1556" i="8" s="1"/>
  <c r="A1557" i="8" s="1"/>
  <c r="A1558" i="8" s="1"/>
  <c r="A1559" i="8" s="1"/>
  <c r="A1560" i="8" s="1"/>
  <c r="A1561" i="8" s="1"/>
  <c r="A1562" i="8" s="1"/>
  <c r="A1563" i="8" s="1"/>
  <c r="A1564" i="8" s="1"/>
  <c r="A1565" i="8" s="1"/>
  <c r="A1566" i="8" s="1"/>
  <c r="A1567" i="8" s="1"/>
  <c r="A1568" i="8" s="1"/>
  <c r="A1569" i="8" s="1"/>
  <c r="A1570" i="8" s="1"/>
  <c r="A1571" i="8" s="1"/>
  <c r="A1572" i="8" s="1"/>
  <c r="A1573" i="8" s="1"/>
  <c r="A1574" i="8" s="1"/>
  <c r="A1575" i="8" s="1"/>
  <c r="A1576" i="8" s="1"/>
  <c r="A1577" i="8" s="1"/>
  <c r="A1578" i="8" s="1"/>
  <c r="A1579" i="8" s="1"/>
  <c r="A1580" i="8" s="1"/>
  <c r="A1581" i="8" s="1"/>
  <c r="A1582" i="8" s="1"/>
  <c r="A1583" i="8" s="1"/>
  <c r="A1584" i="8" s="1"/>
  <c r="A1585" i="8" s="1"/>
  <c r="A1586" i="8" s="1"/>
  <c r="A1587" i="8" s="1"/>
  <c r="A1588" i="8" s="1"/>
  <c r="A1589" i="8" s="1"/>
  <c r="A1590" i="8" s="1"/>
  <c r="A1591" i="8" s="1"/>
  <c r="A1592" i="8" s="1"/>
  <c r="A1593" i="8" s="1"/>
  <c r="A1594" i="8" s="1"/>
  <c r="A1595" i="8" s="1"/>
  <c r="A1596" i="8" s="1"/>
  <c r="A1597" i="8" s="1"/>
  <c r="A1598" i="8" s="1"/>
  <c r="A1599" i="8" s="1"/>
  <c r="A1600" i="8" s="1"/>
  <c r="A1601" i="8" s="1"/>
  <c r="A1602" i="8" s="1"/>
  <c r="A1603" i="8" s="1"/>
  <c r="A1604" i="8" s="1"/>
  <c r="A1605" i="8" s="1"/>
  <c r="A1606" i="8" s="1"/>
  <c r="A1607" i="8" s="1"/>
  <c r="A1608" i="8" s="1"/>
  <c r="A1609" i="8" s="1"/>
  <c r="A1610" i="8" s="1"/>
  <c r="A1611" i="8" s="1"/>
  <c r="A1612" i="8" s="1"/>
  <c r="A1613" i="8" s="1"/>
  <c r="A1614" i="8" s="1"/>
  <c r="A1615" i="8" s="1"/>
  <c r="A1616" i="8" s="1"/>
  <c r="A1617" i="8" s="1"/>
  <c r="A1618" i="8" s="1"/>
  <c r="A1619" i="8" s="1"/>
  <c r="A1620" i="8" s="1"/>
  <c r="A1621" i="8" s="1"/>
  <c r="A1622" i="8" s="1"/>
  <c r="A1623" i="8" s="1"/>
  <c r="A1624" i="8" s="1"/>
  <c r="A1625" i="8" s="1"/>
  <c r="A1626" i="8" s="1"/>
  <c r="A1627" i="8" s="1"/>
  <c r="A1628" i="8" s="1"/>
  <c r="A1629" i="8" s="1"/>
  <c r="A1630" i="8" s="1"/>
  <c r="A1631" i="8" s="1"/>
  <c r="A1632" i="8" s="1"/>
  <c r="A1633" i="8" s="1"/>
  <c r="A1634" i="8" s="1"/>
  <c r="A1635" i="8" s="1"/>
  <c r="A1636" i="8" s="1"/>
  <c r="A1637" i="8" s="1"/>
  <c r="A1638" i="8" s="1"/>
  <c r="A1639" i="8" s="1"/>
  <c r="A1640" i="8" s="1"/>
  <c r="A1641" i="8" s="1"/>
  <c r="A1642" i="8" s="1"/>
  <c r="A1643" i="8" s="1"/>
  <c r="A1644" i="8" s="1"/>
  <c r="A1645" i="8" s="1"/>
  <c r="A1646" i="8" s="1"/>
  <c r="A1647" i="8" s="1"/>
  <c r="A1648" i="8" s="1"/>
  <c r="A1649" i="8" s="1"/>
  <c r="A1650" i="8" s="1"/>
  <c r="A1651" i="8" s="1"/>
  <c r="A1652" i="8" s="1"/>
  <c r="A1653" i="8" s="1"/>
  <c r="A1654" i="8" s="1"/>
  <c r="A1655" i="8" s="1"/>
  <c r="A1656" i="8" s="1"/>
  <c r="A1657" i="8" s="1"/>
  <c r="A1658" i="8" s="1"/>
  <c r="A1659" i="8" s="1"/>
  <c r="A1660" i="8" s="1"/>
  <c r="A1661" i="8" s="1"/>
  <c r="A1662" i="8" s="1"/>
  <c r="A1663" i="8" s="1"/>
  <c r="A1664" i="8" s="1"/>
  <c r="A1665" i="8" s="1"/>
  <c r="A1666" i="8" s="1"/>
  <c r="A1667" i="8" s="1"/>
  <c r="A1668" i="8" s="1"/>
  <c r="A1669" i="8" s="1"/>
  <c r="A1670" i="8" s="1"/>
  <c r="A1671" i="8" s="1"/>
  <c r="A1672" i="8" s="1"/>
  <c r="A1673" i="8" s="1"/>
  <c r="A1674" i="8" s="1"/>
  <c r="A1675" i="8" s="1"/>
  <c r="A1676" i="8" s="1"/>
  <c r="A1677" i="8" s="1"/>
  <c r="A1678" i="8" s="1"/>
  <c r="A1679" i="8" s="1"/>
  <c r="A1680" i="8" s="1"/>
  <c r="A1681" i="8" s="1"/>
  <c r="A1682" i="8" s="1"/>
  <c r="A1683" i="8" s="1"/>
  <c r="A1684" i="8" s="1"/>
  <c r="A1685" i="8" s="1"/>
  <c r="A1686" i="8" s="1"/>
  <c r="A1687" i="8" s="1"/>
  <c r="A1688" i="8" s="1"/>
  <c r="A1689" i="8" s="1"/>
  <c r="A1690" i="8" s="1"/>
  <c r="A1691" i="8" s="1"/>
  <c r="A1692" i="8" s="1"/>
  <c r="A1693" i="8" s="1"/>
  <c r="A1694" i="8" s="1"/>
  <c r="A1695" i="8" s="1"/>
  <c r="A1696" i="8" s="1"/>
  <c r="A1697" i="8" s="1"/>
  <c r="A1698" i="8" s="1"/>
  <c r="A1699" i="8" s="1"/>
  <c r="A1700" i="8" s="1"/>
  <c r="A1701" i="8" s="1"/>
  <c r="A1702" i="8" s="1"/>
  <c r="A1703" i="8" s="1"/>
  <c r="A1704" i="8" s="1"/>
  <c r="A1705" i="8" s="1"/>
  <c r="A1706" i="8" s="1"/>
  <c r="A1707" i="8" s="1"/>
  <c r="A1708" i="8" s="1"/>
  <c r="A1709" i="8" s="1"/>
  <c r="A1710" i="8" s="1"/>
  <c r="A1711" i="8" s="1"/>
  <c r="A1712" i="8" s="1"/>
  <c r="A1713" i="8" s="1"/>
  <c r="A1714" i="8" s="1"/>
  <c r="A1715" i="8" s="1"/>
  <c r="A1716" i="8" s="1"/>
  <c r="A1717" i="8" s="1"/>
  <c r="A1718" i="8" s="1"/>
  <c r="A1719" i="8" s="1"/>
  <c r="A1720" i="8" s="1"/>
  <c r="A1721" i="8" s="1"/>
  <c r="A1722" i="8" s="1"/>
  <c r="A1723" i="8" s="1"/>
  <c r="A1724" i="8" s="1"/>
  <c r="A1725" i="8" s="1"/>
  <c r="A1726" i="8" s="1"/>
  <c r="A1727" i="8" s="1"/>
  <c r="A1728" i="8" s="1"/>
  <c r="A1729" i="8" s="1"/>
  <c r="A1730" i="8" s="1"/>
  <c r="A1731" i="8" s="1"/>
  <c r="A1732" i="8" s="1"/>
  <c r="A1733" i="8" s="1"/>
  <c r="A1734" i="8" s="1"/>
  <c r="A1735" i="8" s="1"/>
  <c r="A1736" i="8" s="1"/>
  <c r="A1737" i="8" s="1"/>
  <c r="A1738" i="8" s="1"/>
  <c r="A1739" i="8" s="1"/>
  <c r="A1740" i="8" s="1"/>
  <c r="A1741" i="8" s="1"/>
  <c r="A1742" i="8" s="1"/>
  <c r="A1743" i="8" s="1"/>
  <c r="A1744" i="8" s="1"/>
  <c r="A1745" i="8" s="1"/>
  <c r="A1746" i="8" s="1"/>
  <c r="A1747" i="8" s="1"/>
  <c r="A1748" i="8" s="1"/>
  <c r="A1749" i="8" s="1"/>
  <c r="A1750" i="8" s="1"/>
  <c r="A1751" i="8" s="1"/>
  <c r="A1752" i="8" s="1"/>
  <c r="A1753" i="8" s="1"/>
  <c r="A1754" i="8" s="1"/>
  <c r="A1755" i="8" s="1"/>
  <c r="A1756" i="8" s="1"/>
  <c r="A1757" i="8" s="1"/>
  <c r="A1758" i="8" s="1"/>
  <c r="A1759" i="8" s="1"/>
  <c r="A1760" i="8" s="1"/>
  <c r="A1761" i="8" s="1"/>
  <c r="A1762" i="8" s="1"/>
  <c r="A1763" i="8" s="1"/>
  <c r="A1764" i="8" s="1"/>
  <c r="A1765" i="8" s="1"/>
  <c r="A1766" i="8" s="1"/>
  <c r="A1767" i="8" s="1"/>
  <c r="A1768" i="8" s="1"/>
  <c r="A1769" i="8" s="1"/>
  <c r="A1770" i="8" s="1"/>
  <c r="A1771" i="8" s="1"/>
  <c r="A1772" i="8" s="1"/>
  <c r="A1773" i="8" s="1"/>
  <c r="A1774" i="8" s="1"/>
  <c r="A1775" i="8" s="1"/>
  <c r="A1776" i="8" s="1"/>
  <c r="A1777" i="8" s="1"/>
  <c r="A1778" i="8" s="1"/>
  <c r="A1779" i="8" s="1"/>
  <c r="A1780" i="8" s="1"/>
  <c r="A1781" i="8" s="1"/>
  <c r="A1782" i="8" s="1"/>
  <c r="A1783" i="8" s="1"/>
  <c r="A1784" i="8" s="1"/>
  <c r="A1785" i="8" s="1"/>
  <c r="A1786" i="8" s="1"/>
  <c r="A1787" i="8" s="1"/>
  <c r="A1788" i="8" s="1"/>
  <c r="A1789" i="8" s="1"/>
  <c r="A1790" i="8" s="1"/>
  <c r="A1791" i="8" s="1"/>
  <c r="A1792" i="8" s="1"/>
  <c r="A1793" i="8" s="1"/>
  <c r="A1794" i="8" s="1"/>
  <c r="A1795" i="8" s="1"/>
  <c r="A1796" i="8" s="1"/>
  <c r="A1797" i="8" s="1"/>
  <c r="A1798" i="8" s="1"/>
  <c r="A1799" i="8" s="1"/>
  <c r="A1800" i="8" s="1"/>
  <c r="A1801" i="8" s="1"/>
  <c r="A1802" i="8" s="1"/>
  <c r="A1803" i="8" s="1"/>
  <c r="A1804" i="8" s="1"/>
  <c r="A1805" i="8" s="1"/>
  <c r="A1806" i="8" s="1"/>
  <c r="A1807" i="8" s="1"/>
  <c r="A1808" i="8" s="1"/>
  <c r="A1809" i="8" s="1"/>
  <c r="A1810" i="8" s="1"/>
  <c r="A1811" i="8" s="1"/>
  <c r="A1812" i="8" s="1"/>
  <c r="A1813" i="8" s="1"/>
  <c r="A1814" i="8" s="1"/>
  <c r="A1815" i="8" s="1"/>
  <c r="A1816" i="8" s="1"/>
  <c r="A1817" i="8" s="1"/>
  <c r="A1818" i="8" s="1"/>
  <c r="A1819" i="8" s="1"/>
  <c r="A1820" i="8" s="1"/>
  <c r="A1821" i="8" s="1"/>
  <c r="A1822" i="8" s="1"/>
  <c r="A1823" i="8" s="1"/>
  <c r="A1824" i="8" s="1"/>
  <c r="A1825" i="8" s="1"/>
  <c r="A1826" i="8" s="1"/>
  <c r="A1827" i="8" s="1"/>
  <c r="A1828" i="8" s="1"/>
  <c r="A1829" i="8" s="1"/>
  <c r="A1830" i="8" s="1"/>
  <c r="A1831" i="8" s="1"/>
  <c r="A1832" i="8" s="1"/>
  <c r="A1833" i="8" s="1"/>
  <c r="A1834" i="8" s="1"/>
  <c r="A1835" i="8" s="1"/>
  <c r="A1836" i="8" s="1"/>
  <c r="A1837" i="8" s="1"/>
  <c r="A1838" i="8" s="1"/>
  <c r="A1839" i="8" s="1"/>
  <c r="A1840" i="8" s="1"/>
  <c r="A1841" i="8" s="1"/>
  <c r="A1842" i="8" s="1"/>
  <c r="A1843" i="8" s="1"/>
  <c r="A1844" i="8" s="1"/>
  <c r="A1845" i="8" s="1"/>
  <c r="A1846" i="8" s="1"/>
  <c r="A1847" i="8" s="1"/>
  <c r="A1848" i="8" s="1"/>
  <c r="A1849" i="8" s="1"/>
  <c r="A1850" i="8" s="1"/>
  <c r="A1851" i="8" s="1"/>
  <c r="A1852" i="8" s="1"/>
  <c r="A1853" i="8" s="1"/>
  <c r="A1854" i="8" s="1"/>
  <c r="A1855" i="8" s="1"/>
  <c r="A1856" i="8" s="1"/>
  <c r="A1857" i="8" s="1"/>
  <c r="A1858" i="8" s="1"/>
  <c r="A1859" i="8" s="1"/>
  <c r="A1860" i="8" s="1"/>
  <c r="A1861" i="8" s="1"/>
  <c r="A1862" i="8" s="1"/>
  <c r="A1863" i="8" s="1"/>
  <c r="A1864" i="8" s="1"/>
  <c r="A1865" i="8" s="1"/>
  <c r="A1866" i="8" s="1"/>
  <c r="A1867" i="8" s="1"/>
  <c r="A1868" i="8" s="1"/>
  <c r="A1869" i="8" s="1"/>
  <c r="A1870" i="8" s="1"/>
  <c r="A1871" i="8" s="1"/>
  <c r="A1872" i="8" s="1"/>
  <c r="A1873" i="8" s="1"/>
  <c r="A1874" i="8" s="1"/>
  <c r="A1875" i="8" s="1"/>
  <c r="A1876" i="8" s="1"/>
  <c r="A1877" i="8" s="1"/>
  <c r="A1878" i="8" s="1"/>
  <c r="A1879" i="8" s="1"/>
  <c r="A1880" i="8" s="1"/>
  <c r="A1881" i="8" s="1"/>
  <c r="A1882" i="8" s="1"/>
  <c r="A1883" i="8" s="1"/>
  <c r="A1884" i="8" s="1"/>
  <c r="A1885" i="8" s="1"/>
  <c r="A1886" i="8" s="1"/>
  <c r="A1887" i="8" s="1"/>
  <c r="A1888" i="8" s="1"/>
  <c r="A1889" i="8" s="1"/>
  <c r="A1890" i="8" s="1"/>
  <c r="A1891" i="8" s="1"/>
  <c r="A1892" i="8" s="1"/>
  <c r="A1893" i="8" s="1"/>
  <c r="A1894" i="8" s="1"/>
  <c r="A1895" i="8" s="1"/>
  <c r="A1896" i="8" s="1"/>
  <c r="A1897" i="8" s="1"/>
  <c r="A1898" i="8" s="1"/>
  <c r="A1899" i="8" s="1"/>
  <c r="A1900" i="8" s="1"/>
  <c r="A1901" i="8" s="1"/>
  <c r="A1902" i="8" s="1"/>
  <c r="A1903" i="8" s="1"/>
  <c r="A1904" i="8" s="1"/>
  <c r="A1905" i="8" s="1"/>
  <c r="A1906" i="8" s="1"/>
  <c r="A1907" i="8" s="1"/>
  <c r="A1908" i="8" s="1"/>
  <c r="A1909" i="8" s="1"/>
  <c r="A1910" i="8" s="1"/>
  <c r="A1911" i="8" s="1"/>
  <c r="A1912" i="8" s="1"/>
  <c r="A1913" i="8" s="1"/>
  <c r="A1914" i="8" s="1"/>
  <c r="A1915" i="8" s="1"/>
  <c r="A1916" i="8" s="1"/>
  <c r="A1917" i="8" s="1"/>
  <c r="A1918" i="8" s="1"/>
  <c r="A1919" i="8" s="1"/>
  <c r="A1920" i="8" s="1"/>
  <c r="A1921" i="8" s="1"/>
  <c r="A1922" i="8" s="1"/>
  <c r="A1923" i="8" s="1"/>
  <c r="A1924" i="8" s="1"/>
  <c r="A1925" i="8" s="1"/>
  <c r="A1926" i="8" s="1"/>
  <c r="A1927" i="8" s="1"/>
  <c r="A1928" i="8" s="1"/>
  <c r="A1929" i="8" s="1"/>
  <c r="A1930" i="8" s="1"/>
  <c r="A1931" i="8" s="1"/>
  <c r="A1932" i="8" s="1"/>
  <c r="A1933" i="8" s="1"/>
  <c r="A1934" i="8" s="1"/>
  <c r="A1935" i="8" s="1"/>
  <c r="A1936" i="8" s="1"/>
  <c r="A1937" i="8" s="1"/>
  <c r="A1938" i="8" s="1"/>
  <c r="A1939" i="8" s="1"/>
  <c r="A1940" i="8" s="1"/>
  <c r="A1941" i="8" s="1"/>
  <c r="A1942" i="8" s="1"/>
  <c r="A1943" i="8" s="1"/>
  <c r="A1944" i="8" s="1"/>
  <c r="A1945" i="8" s="1"/>
  <c r="A1946" i="8" s="1"/>
  <c r="A1947" i="8" s="1"/>
  <c r="A1948" i="8" s="1"/>
  <c r="A1949" i="8" s="1"/>
  <c r="A1950" i="8" s="1"/>
  <c r="A1951" i="8" s="1"/>
  <c r="A1952" i="8" s="1"/>
  <c r="A1953" i="8" s="1"/>
  <c r="A1954" i="8" s="1"/>
  <c r="A1955" i="8" s="1"/>
  <c r="A1956" i="8" s="1"/>
  <c r="A1957" i="8" s="1"/>
  <c r="A1958" i="8" s="1"/>
  <c r="A1959" i="8" s="1"/>
  <c r="A1960" i="8" s="1"/>
  <c r="A1961" i="8" s="1"/>
  <c r="A1962" i="8" s="1"/>
  <c r="A1963" i="8" s="1"/>
  <c r="A1964" i="8" s="1"/>
  <c r="A1965" i="8" s="1"/>
  <c r="A1966" i="8" s="1"/>
  <c r="A1967" i="8" s="1"/>
  <c r="A1968" i="8" s="1"/>
  <c r="A1969" i="8" s="1"/>
  <c r="A1970" i="8" s="1"/>
  <c r="A1971" i="8" s="1"/>
  <c r="A1972" i="8" s="1"/>
  <c r="A1973" i="8" s="1"/>
  <c r="A1974" i="8" s="1"/>
  <c r="A1975" i="8" s="1"/>
  <c r="A1976" i="8" s="1"/>
  <c r="A1977" i="8" s="1"/>
  <c r="A1978" i="8" s="1"/>
  <c r="A1979" i="8" s="1"/>
  <c r="A1980" i="8" s="1"/>
  <c r="A1981" i="8" s="1"/>
  <c r="A1982" i="8" s="1"/>
  <c r="A1983" i="8" s="1"/>
  <c r="A1984" i="8" s="1"/>
  <c r="A1985" i="8" s="1"/>
  <c r="A1986" i="8" s="1"/>
  <c r="A1987" i="8" s="1"/>
  <c r="A1988" i="8" s="1"/>
  <c r="A1989" i="8" s="1"/>
  <c r="A1990" i="8" s="1"/>
  <c r="A1991" i="8" s="1"/>
  <c r="A1992" i="8" s="1"/>
  <c r="A1993" i="8" s="1"/>
  <c r="A1994" i="8" s="1"/>
  <c r="A1995" i="8" s="1"/>
  <c r="A1996" i="8" s="1"/>
  <c r="A1997" i="8" s="1"/>
  <c r="A1998" i="8" s="1"/>
  <c r="A1999" i="8" s="1"/>
  <c r="A2000" i="8" s="1"/>
  <c r="A2001" i="8" s="1"/>
  <c r="A2002" i="8" s="1"/>
  <c r="A2003" i="8" s="1"/>
  <c r="A2004" i="8" s="1"/>
  <c r="A2005" i="8" s="1"/>
  <c r="A2006" i="8" s="1"/>
  <c r="A2007" i="8" s="1"/>
  <c r="A2008" i="8" s="1"/>
  <c r="A2009" i="8" s="1"/>
  <c r="A2010" i="8" s="1"/>
  <c r="A2011" i="8" s="1"/>
  <c r="A2012" i="8" s="1"/>
  <c r="A2013" i="8" s="1"/>
  <c r="A2014" i="8" s="1"/>
  <c r="A2015" i="8" s="1"/>
  <c r="A2016" i="8" s="1"/>
  <c r="A2017" i="8" s="1"/>
  <c r="A2018" i="8" s="1"/>
  <c r="A2019" i="8" s="1"/>
  <c r="A2020" i="8" s="1"/>
  <c r="A2021" i="8" s="1"/>
  <c r="A2022" i="8" s="1"/>
  <c r="A2023" i="8" s="1"/>
  <c r="A2024" i="8" s="1"/>
  <c r="A2025" i="8" s="1"/>
  <c r="A2026" i="8" s="1"/>
  <c r="A2027" i="8" s="1"/>
  <c r="A2028" i="8" s="1"/>
  <c r="A2029" i="8" s="1"/>
  <c r="A2030" i="8" s="1"/>
  <c r="A2031" i="8" s="1"/>
  <c r="A2032" i="8" s="1"/>
  <c r="A2033" i="8" s="1"/>
  <c r="A2034" i="8" s="1"/>
  <c r="A2035" i="8" s="1"/>
  <c r="A2036" i="8" s="1"/>
  <c r="A2037" i="8" s="1"/>
  <c r="A2038" i="8" s="1"/>
  <c r="A2039" i="8" s="1"/>
  <c r="A2040" i="8" s="1"/>
  <c r="A2041" i="8" s="1"/>
  <c r="A2042" i="8" s="1"/>
  <c r="A2043" i="8" s="1"/>
  <c r="A2044" i="8" s="1"/>
  <c r="A2045" i="8" s="1"/>
  <c r="A2046" i="8" s="1"/>
  <c r="A2047" i="8" s="1"/>
  <c r="A2048" i="8" s="1"/>
  <c r="A2049" i="8" s="1"/>
  <c r="A2050" i="8" s="1"/>
  <c r="A2051" i="8" s="1"/>
  <c r="A2052" i="8" s="1"/>
  <c r="A2053" i="8" s="1"/>
  <c r="A2054" i="8" s="1"/>
  <c r="A2055" i="8" s="1"/>
  <c r="A2056" i="8" s="1"/>
  <c r="A2057" i="8" s="1"/>
  <c r="A2058" i="8" s="1"/>
  <c r="A2059" i="8" s="1"/>
  <c r="A2060" i="8" s="1"/>
  <c r="A2061" i="8" s="1"/>
  <c r="A2062" i="8" s="1"/>
  <c r="A2063" i="8" s="1"/>
  <c r="A2064" i="8" s="1"/>
  <c r="A2065" i="8" s="1"/>
  <c r="A2066" i="8" s="1"/>
  <c r="A2067" i="8" s="1"/>
  <c r="A2068" i="8" s="1"/>
  <c r="A2069" i="8" s="1"/>
  <c r="A2070" i="8" s="1"/>
  <c r="A2071" i="8" s="1"/>
  <c r="A2072" i="8" s="1"/>
  <c r="A2073" i="8" s="1"/>
  <c r="A2074" i="8" s="1"/>
  <c r="A2075" i="8" s="1"/>
  <c r="A2076" i="8" s="1"/>
  <c r="A2077" i="8" s="1"/>
  <c r="A2078" i="8" s="1"/>
  <c r="A2079" i="8" s="1"/>
  <c r="A2080" i="8" s="1"/>
  <c r="A2081" i="8" s="1"/>
  <c r="A2082" i="8" s="1"/>
  <c r="A2083" i="8" s="1"/>
  <c r="A2084" i="8" s="1"/>
  <c r="A2085" i="8" s="1"/>
  <c r="A2086" i="8" s="1"/>
  <c r="A2087" i="8" s="1"/>
  <c r="A2088" i="8" s="1"/>
  <c r="A2089" i="8" s="1"/>
  <c r="A2090" i="8" s="1"/>
  <c r="A2091" i="8" s="1"/>
  <c r="A2092" i="8" s="1"/>
  <c r="A2093" i="8" s="1"/>
  <c r="A2094" i="8" s="1"/>
  <c r="A2095" i="8" s="1"/>
  <c r="A2096" i="8" s="1"/>
  <c r="A2097" i="8" s="1"/>
  <c r="A2098" i="8" s="1"/>
  <c r="A2099" i="8" s="1"/>
  <c r="A2100" i="8" s="1"/>
  <c r="A2101" i="8" s="1"/>
  <c r="A2102" i="8" s="1"/>
  <c r="A2103" i="8" s="1"/>
  <c r="A2104" i="8" s="1"/>
  <c r="A2105" i="8" s="1"/>
  <c r="A2106" i="8" s="1"/>
  <c r="A2107" i="8" s="1"/>
  <c r="A2108" i="8" s="1"/>
  <c r="A2109" i="8" s="1"/>
  <c r="A2110" i="8" s="1"/>
  <c r="A2111" i="8" s="1"/>
  <c r="A2112" i="8" s="1"/>
  <c r="A2113" i="8" s="1"/>
  <c r="A2114" i="8" s="1"/>
  <c r="A2115" i="8" s="1"/>
  <c r="A2116" i="8" s="1"/>
  <c r="A2117" i="8" s="1"/>
  <c r="A2118" i="8" s="1"/>
  <c r="A2119" i="8" s="1"/>
  <c r="A2120" i="8" s="1"/>
  <c r="A2121" i="8" s="1"/>
  <c r="A2122" i="8" s="1"/>
  <c r="A2123" i="8" s="1"/>
  <c r="A2124" i="8" s="1"/>
  <c r="A2125" i="8" s="1"/>
  <c r="A2126" i="8" s="1"/>
  <c r="A2127" i="8" s="1"/>
  <c r="A2128" i="8" s="1"/>
  <c r="A2129" i="8" s="1"/>
  <c r="A2130" i="8" s="1"/>
  <c r="A2131" i="8" s="1"/>
  <c r="A2132" i="8" s="1"/>
  <c r="A2133" i="8" s="1"/>
  <c r="A2134" i="8" s="1"/>
  <c r="A2135" i="8" s="1"/>
  <c r="A2136" i="8" s="1"/>
  <c r="A2137" i="8" s="1"/>
  <c r="A2138" i="8" s="1"/>
  <c r="A2139" i="8" s="1"/>
  <c r="A2140" i="8" s="1"/>
  <c r="A2141" i="8" s="1"/>
  <c r="A2142" i="8" s="1"/>
  <c r="A2143" i="8" s="1"/>
  <c r="A2144" i="8" s="1"/>
  <c r="A2145" i="8" s="1"/>
  <c r="A2146" i="8" s="1"/>
  <c r="A2147" i="8" s="1"/>
  <c r="A2148" i="8" s="1"/>
  <c r="A2149" i="8" s="1"/>
  <c r="A2150" i="8" s="1"/>
  <c r="A2151" i="8" s="1"/>
  <c r="A2152" i="8" s="1"/>
  <c r="A2153" i="8" s="1"/>
  <c r="A2154" i="8" s="1"/>
  <c r="A2155" i="8" s="1"/>
  <c r="A2156" i="8" s="1"/>
  <c r="A2157" i="8" s="1"/>
  <c r="A2158" i="8" s="1"/>
  <c r="A2159" i="8" s="1"/>
  <c r="A2160" i="8" s="1"/>
  <c r="A2161" i="8" s="1"/>
  <c r="A2162" i="8" s="1"/>
  <c r="A2163" i="8" s="1"/>
  <c r="A2164" i="8" s="1"/>
  <c r="A2165" i="8" s="1"/>
  <c r="A2166" i="8" s="1"/>
  <c r="A2167" i="8" s="1"/>
  <c r="A2168" i="8" s="1"/>
  <c r="A2169" i="8" s="1"/>
  <c r="A2170" i="8" s="1"/>
  <c r="A2171" i="8" s="1"/>
  <c r="A2172" i="8" s="1"/>
  <c r="A2173" i="8" s="1"/>
  <c r="A2174" i="8" s="1"/>
  <c r="A2175" i="8" s="1"/>
  <c r="A2176" i="8" s="1"/>
  <c r="A2177" i="8" s="1"/>
  <c r="A2178" i="8" s="1"/>
  <c r="A2179" i="8" s="1"/>
  <c r="A2180" i="8" s="1"/>
  <c r="A2181" i="8" s="1"/>
  <c r="A2182" i="8" s="1"/>
  <c r="A2183" i="8" s="1"/>
  <c r="A2184" i="8" s="1"/>
  <c r="A2185" i="8" s="1"/>
  <c r="A2186" i="8" s="1"/>
  <c r="A2187" i="8" s="1"/>
  <c r="A2188" i="8" s="1"/>
  <c r="A2189" i="8" s="1"/>
  <c r="A2190" i="8" s="1"/>
  <c r="A2191" i="8" s="1"/>
  <c r="A2192" i="8" s="1"/>
  <c r="A2193" i="8" s="1"/>
  <c r="A2194" i="8" s="1"/>
  <c r="A2195" i="8" s="1"/>
  <c r="A2196" i="8" s="1"/>
  <c r="A2197" i="8" s="1"/>
  <c r="A2198" i="8" s="1"/>
  <c r="A2199" i="8" s="1"/>
  <c r="A2200" i="8" s="1"/>
  <c r="A2201" i="8" s="1"/>
  <c r="A2202" i="8" s="1"/>
  <c r="A2203" i="8" s="1"/>
  <c r="A2204" i="8" s="1"/>
  <c r="A2205" i="8" s="1"/>
  <c r="A2206" i="8" s="1"/>
  <c r="A2207" i="8" s="1"/>
  <c r="A2208" i="8" s="1"/>
  <c r="A2209" i="8" s="1"/>
  <c r="A2210" i="8" s="1"/>
  <c r="A2211" i="8" s="1"/>
  <c r="A2212" i="8" s="1"/>
  <c r="A2213" i="8" s="1"/>
  <c r="A2214" i="8" s="1"/>
  <c r="A2215" i="8" s="1"/>
  <c r="A2216" i="8" s="1"/>
  <c r="A2217" i="8" s="1"/>
  <c r="A2218" i="8" s="1"/>
  <c r="A2219" i="8" s="1"/>
  <c r="A2220" i="8" s="1"/>
  <c r="A2221" i="8" s="1"/>
  <c r="A2222" i="8" s="1"/>
  <c r="A2223" i="8" s="1"/>
  <c r="A2224" i="8" s="1"/>
  <c r="A2225" i="8" s="1"/>
  <c r="A2226" i="8" s="1"/>
  <c r="A2227" i="8" s="1"/>
  <c r="A2228" i="8" s="1"/>
  <c r="A2229" i="8" s="1"/>
  <c r="A2230" i="8" s="1"/>
  <c r="A2231" i="8" s="1"/>
  <c r="A2232" i="8" s="1"/>
  <c r="A2233" i="8" s="1"/>
  <c r="A2234" i="8" s="1"/>
  <c r="A2235" i="8" s="1"/>
  <c r="A2236" i="8" s="1"/>
  <c r="A2237" i="8" s="1"/>
  <c r="A2238" i="8" s="1"/>
  <c r="A2239" i="8" s="1"/>
  <c r="A2240" i="8" s="1"/>
  <c r="A2241" i="8" s="1"/>
  <c r="A2242" i="8" s="1"/>
  <c r="A2243" i="8" s="1"/>
  <c r="A2244" i="8" s="1"/>
  <c r="A2245" i="8" s="1"/>
  <c r="A2246" i="8" s="1"/>
  <c r="A2247" i="8" s="1"/>
  <c r="A2248" i="8" s="1"/>
  <c r="A2249" i="8" s="1"/>
  <c r="A2250" i="8" s="1"/>
  <c r="A2251" i="8" s="1"/>
  <c r="A2252" i="8" s="1"/>
  <c r="A2253" i="8" s="1"/>
  <c r="A2254" i="8" s="1"/>
  <c r="A2255" i="8" s="1"/>
  <c r="A2256" i="8" s="1"/>
  <c r="A2257" i="8" s="1"/>
  <c r="A2258" i="8" s="1"/>
  <c r="A2259" i="8" s="1"/>
  <c r="A2260" i="8" s="1"/>
  <c r="A2261" i="8" s="1"/>
  <c r="A2262" i="8" s="1"/>
  <c r="A2263" i="8" s="1"/>
  <c r="A2264" i="8" s="1"/>
  <c r="A2265" i="8" s="1"/>
  <c r="A2266" i="8" s="1"/>
  <c r="A2267" i="8" s="1"/>
  <c r="A2268" i="8" s="1"/>
  <c r="A2269" i="8" s="1"/>
  <c r="A2270" i="8" s="1"/>
  <c r="A2271" i="8" s="1"/>
  <c r="A2272" i="8" s="1"/>
  <c r="A2273" i="8" s="1"/>
  <c r="A2274" i="8" s="1"/>
  <c r="A2275" i="8" s="1"/>
  <c r="A2276" i="8" s="1"/>
  <c r="A2277" i="8" s="1"/>
  <c r="A2278" i="8" s="1"/>
  <c r="A2279" i="8" s="1"/>
  <c r="A2280" i="8" s="1"/>
  <c r="A2281" i="8" s="1"/>
  <c r="A2282" i="8" s="1"/>
  <c r="A2283" i="8" s="1"/>
  <c r="A2284" i="8" s="1"/>
  <c r="A2285" i="8" s="1"/>
  <c r="A2286" i="8" s="1"/>
  <c r="A2287" i="8" s="1"/>
  <c r="A2288" i="8" s="1"/>
  <c r="A2289" i="8" s="1"/>
  <c r="A2290" i="8" s="1"/>
  <c r="A2291" i="8" s="1"/>
  <c r="A2292" i="8" s="1"/>
  <c r="A2293" i="8" s="1"/>
  <c r="A2294" i="8" s="1"/>
  <c r="A2295" i="8" s="1"/>
  <c r="A2296" i="8" s="1"/>
  <c r="A2297" i="8" s="1"/>
  <c r="A2298" i="8" s="1"/>
  <c r="A2299" i="8" s="1"/>
  <c r="A2300" i="8" s="1"/>
  <c r="A2301" i="8" s="1"/>
  <c r="A2302" i="8" s="1"/>
  <c r="A2303" i="8" s="1"/>
  <c r="A2304" i="8" s="1"/>
  <c r="A2305" i="8" s="1"/>
  <c r="A2306" i="8" s="1"/>
  <c r="A2307" i="8" s="1"/>
  <c r="A2308" i="8" s="1"/>
  <c r="A2309" i="8" s="1"/>
  <c r="A2310" i="8" s="1"/>
  <c r="A2311" i="8" s="1"/>
  <c r="A2312" i="8" s="1"/>
  <c r="A2313" i="8" s="1"/>
  <c r="A2314" i="8" s="1"/>
  <c r="A2315" i="8" s="1"/>
  <c r="A2316" i="8" s="1"/>
  <c r="A2317" i="8" s="1"/>
  <c r="A2318" i="8" s="1"/>
  <c r="A2319" i="8" s="1"/>
  <c r="A2320" i="8" s="1"/>
  <c r="A2321" i="8" s="1"/>
  <c r="A2322" i="8" s="1"/>
  <c r="A2323" i="8" s="1"/>
  <c r="A2324" i="8" s="1"/>
  <c r="A2325" i="8" s="1"/>
  <c r="A2326" i="8" s="1"/>
  <c r="A2327" i="8" s="1"/>
  <c r="A2328" i="8" s="1"/>
  <c r="A2329" i="8" s="1"/>
  <c r="A2330" i="8" s="1"/>
  <c r="A2331" i="8" s="1"/>
  <c r="A2332" i="8" s="1"/>
  <c r="A2333" i="8" s="1"/>
  <c r="A2334" i="8" s="1"/>
  <c r="A2335" i="8" s="1"/>
  <c r="A2336" i="8" s="1"/>
  <c r="A2337" i="8" s="1"/>
  <c r="A2338" i="8" s="1"/>
  <c r="A2339" i="8" s="1"/>
  <c r="A2340" i="8" s="1"/>
  <c r="A2341" i="8" s="1"/>
  <c r="A2342" i="8" s="1"/>
  <c r="A2343" i="8" s="1"/>
  <c r="A2344" i="8" s="1"/>
  <c r="A2345" i="8" s="1"/>
  <c r="A2346" i="8" s="1"/>
  <c r="A2347" i="8" s="1"/>
  <c r="A2348" i="8" s="1"/>
  <c r="A2349" i="8" s="1"/>
  <c r="A2350" i="8" s="1"/>
  <c r="A2351" i="8" s="1"/>
  <c r="A2352" i="8" s="1"/>
  <c r="A2353" i="8" s="1"/>
  <c r="A2354" i="8" s="1"/>
  <c r="A2355" i="8" s="1"/>
  <c r="A2356" i="8" s="1"/>
  <c r="A2357" i="8" s="1"/>
  <c r="A2358" i="8" s="1"/>
  <c r="A2359" i="8" s="1"/>
  <c r="A2360" i="8" s="1"/>
  <c r="A2361" i="8" s="1"/>
  <c r="A2362" i="8" s="1"/>
  <c r="A2363" i="8" s="1"/>
  <c r="A2364" i="8" s="1"/>
  <c r="A2365" i="8" s="1"/>
  <c r="A2366" i="8" s="1"/>
  <c r="A2367" i="8" s="1"/>
  <c r="A2368" i="8" s="1"/>
  <c r="A2369" i="8" s="1"/>
  <c r="A2370" i="8" s="1"/>
  <c r="A2371" i="8" s="1"/>
  <c r="A2372" i="8" s="1"/>
  <c r="A2373" i="8" s="1"/>
  <c r="A2374" i="8" s="1"/>
  <c r="A2375" i="8" s="1"/>
  <c r="A2376" i="8" s="1"/>
  <c r="A2377" i="8" s="1"/>
  <c r="A2378" i="8" s="1"/>
  <c r="A2379" i="8" s="1"/>
  <c r="A2380" i="8" s="1"/>
  <c r="A2381" i="8" s="1"/>
  <c r="A2382" i="8" s="1"/>
  <c r="A2383" i="8" s="1"/>
  <c r="A2384" i="8" s="1"/>
  <c r="A2385" i="8" s="1"/>
  <c r="A2386" i="8" s="1"/>
  <c r="A2387" i="8" s="1"/>
  <c r="A2388" i="8" s="1"/>
  <c r="A2389" i="8" s="1"/>
  <c r="A2390" i="8" s="1"/>
  <c r="A2391" i="8" s="1"/>
  <c r="A2392" i="8" s="1"/>
  <c r="A2393" i="8" s="1"/>
  <c r="A2394" i="8" s="1"/>
  <c r="A2395" i="8" s="1"/>
  <c r="A2396" i="8" s="1"/>
  <c r="A2397" i="8" s="1"/>
  <c r="A2398" i="8" s="1"/>
  <c r="A2399" i="8" s="1"/>
  <c r="A2400" i="8" s="1"/>
  <c r="A2401" i="8" s="1"/>
  <c r="A2402" i="8" s="1"/>
  <c r="A2403" i="8" s="1"/>
  <c r="A2404" i="8" s="1"/>
  <c r="A2405" i="8" s="1"/>
  <c r="A2406" i="8" s="1"/>
  <c r="A2407" i="8" s="1"/>
  <c r="A2408" i="8" s="1"/>
  <c r="A2409" i="8" s="1"/>
  <c r="A2410" i="8" s="1"/>
  <c r="A2411" i="8" s="1"/>
  <c r="A2412" i="8" s="1"/>
  <c r="A2413" i="8" s="1"/>
  <c r="A2414" i="8" s="1"/>
  <c r="A2415" i="8" s="1"/>
  <c r="A2416" i="8" s="1"/>
  <c r="A2417" i="8" s="1"/>
  <c r="A2418" i="8" s="1"/>
  <c r="A2419" i="8" s="1"/>
  <c r="A2420" i="8" s="1"/>
  <c r="A2421" i="8" s="1"/>
  <c r="A2422" i="8" s="1"/>
  <c r="A2423" i="8" s="1"/>
  <c r="A2424" i="8" s="1"/>
  <c r="A2425" i="8" s="1"/>
  <c r="A2426" i="8" s="1"/>
  <c r="A2427" i="8" s="1"/>
  <c r="A2428" i="8" s="1"/>
  <c r="A2429" i="8" s="1"/>
  <c r="A2430" i="8" s="1"/>
  <c r="A2431" i="8" s="1"/>
  <c r="A2432" i="8" s="1"/>
  <c r="A2433" i="8" s="1"/>
  <c r="A2434" i="8" s="1"/>
  <c r="A2435" i="8" s="1"/>
  <c r="A2436" i="8" s="1"/>
  <c r="A2437" i="8" s="1"/>
  <c r="A2438" i="8" s="1"/>
  <c r="A2439" i="8" s="1"/>
  <c r="A2440" i="8" s="1"/>
  <c r="A2441" i="8" s="1"/>
  <c r="A2442" i="8" s="1"/>
  <c r="A2443" i="8" s="1"/>
  <c r="A2444" i="8" s="1"/>
  <c r="A2445" i="8" s="1"/>
  <c r="A2446" i="8" s="1"/>
  <c r="A2447" i="8" s="1"/>
  <c r="A2448" i="8" s="1"/>
  <c r="A2449" i="8" s="1"/>
  <c r="A2450" i="8" s="1"/>
  <c r="A2451" i="8" s="1"/>
  <c r="A2452" i="8" s="1"/>
  <c r="A2453" i="8" s="1"/>
  <c r="A2454" i="8" s="1"/>
  <c r="A2455" i="8" s="1"/>
  <c r="A2456" i="8" s="1"/>
  <c r="A2457" i="8" s="1"/>
  <c r="A2458" i="8" s="1"/>
  <c r="A2459" i="8" s="1"/>
  <c r="A2460" i="8" s="1"/>
  <c r="A2461" i="8" s="1"/>
  <c r="A2462" i="8" s="1"/>
  <c r="A2463" i="8" s="1"/>
  <c r="A2464" i="8" s="1"/>
  <c r="A2465" i="8" s="1"/>
  <c r="A2466" i="8" s="1"/>
  <c r="A2467" i="8" s="1"/>
  <c r="A2468" i="8" s="1"/>
  <c r="A2469" i="8" s="1"/>
  <c r="A2470" i="8" s="1"/>
  <c r="A2471" i="8" s="1"/>
  <c r="A2472" i="8" s="1"/>
  <c r="A2473" i="8" s="1"/>
  <c r="A2474" i="8" s="1"/>
  <c r="A2475" i="8" s="1"/>
  <c r="A2476" i="8" s="1"/>
  <c r="A2477" i="8" s="1"/>
  <c r="A2478" i="8" s="1"/>
  <c r="A2479" i="8" s="1"/>
  <c r="A2480" i="8" s="1"/>
  <c r="A2481" i="8" s="1"/>
  <c r="A2482" i="8" s="1"/>
  <c r="A2483" i="8" s="1"/>
  <c r="A2484" i="8" s="1"/>
  <c r="A2485" i="8" s="1"/>
  <c r="A2486" i="8" s="1"/>
  <c r="A2487" i="8" s="1"/>
  <c r="A2488" i="8" s="1"/>
  <c r="A2489" i="8" s="1"/>
  <c r="A2490" i="8" s="1"/>
  <c r="A2491" i="8" s="1"/>
  <c r="A2492" i="8" s="1"/>
  <c r="A2493" i="8" s="1"/>
  <c r="A2494" i="8" s="1"/>
  <c r="A2495" i="8" s="1"/>
  <c r="A2496" i="8" s="1"/>
  <c r="A2497" i="8" s="1"/>
  <c r="A2498" i="8" s="1"/>
  <c r="A2499" i="8" s="1"/>
  <c r="A2500" i="8" s="1"/>
  <c r="A2501" i="8" s="1"/>
  <c r="A2502" i="8" s="1"/>
  <c r="A2503" i="8" s="1"/>
  <c r="A2504" i="8" s="1"/>
  <c r="A2505" i="8" s="1"/>
  <c r="A2506" i="8" s="1"/>
  <c r="A2507" i="8" s="1"/>
  <c r="A2508" i="8" s="1"/>
  <c r="A2509" i="8" s="1"/>
  <c r="A2510" i="8" s="1"/>
  <c r="A2511" i="8" s="1"/>
  <c r="A2512" i="8" s="1"/>
  <c r="A2513" i="8" s="1"/>
  <c r="A2514" i="8" s="1"/>
  <c r="A2515" i="8" s="1"/>
  <c r="A2516" i="8" s="1"/>
  <c r="A2517" i="8" s="1"/>
  <c r="A2518" i="8" s="1"/>
  <c r="A2519" i="8" s="1"/>
  <c r="A2520" i="8" s="1"/>
  <c r="A2521" i="8" s="1"/>
  <c r="A2522" i="8" s="1"/>
  <c r="A2523" i="8" s="1"/>
  <c r="A2524" i="8" s="1"/>
  <c r="A2525" i="8" s="1"/>
  <c r="A2526" i="8" s="1"/>
  <c r="A2527" i="8" s="1"/>
  <c r="A2528" i="8" s="1"/>
  <c r="A2529" i="8" s="1"/>
  <c r="A2530" i="8" s="1"/>
  <c r="A2531" i="8" s="1"/>
  <c r="A2532" i="8" s="1"/>
  <c r="A2533" i="8" s="1"/>
  <c r="A2534" i="8" s="1"/>
  <c r="A2535" i="8" s="1"/>
  <c r="A2536" i="8" s="1"/>
  <c r="A2537" i="8" s="1"/>
  <c r="A2538" i="8" s="1"/>
  <c r="A2539" i="8" s="1"/>
  <c r="A2540" i="8" s="1"/>
  <c r="A2541" i="8" s="1"/>
  <c r="A2542" i="8" s="1"/>
  <c r="A2543" i="8" s="1"/>
  <c r="A2544" i="8" s="1"/>
  <c r="A2545" i="8" s="1"/>
  <c r="A2546" i="8" s="1"/>
  <c r="A2547" i="8" s="1"/>
  <c r="A2548" i="8" s="1"/>
  <c r="A2549" i="8" s="1"/>
  <c r="A2550" i="8" s="1"/>
  <c r="A2551" i="8" s="1"/>
  <c r="A2552" i="8" s="1"/>
  <c r="A2553" i="8" s="1"/>
  <c r="A2554" i="8" s="1"/>
  <c r="A2555" i="8" s="1"/>
  <c r="A2556" i="8" s="1"/>
  <c r="A2557" i="8" s="1"/>
  <c r="A2558" i="8" s="1"/>
  <c r="A2559" i="8" s="1"/>
  <c r="A2560" i="8" s="1"/>
  <c r="A2561" i="8" s="1"/>
  <c r="A2562" i="8" s="1"/>
  <c r="A2563" i="8" s="1"/>
  <c r="A2564" i="8" s="1"/>
  <c r="A2565" i="8" s="1"/>
  <c r="A2566" i="8" s="1"/>
  <c r="A2567" i="8" s="1"/>
  <c r="A2568" i="8" s="1"/>
  <c r="A2569" i="8" s="1"/>
  <c r="A2570" i="8" s="1"/>
  <c r="A2571" i="8" s="1"/>
  <c r="A2572" i="8" s="1"/>
  <c r="A2573" i="8" s="1"/>
  <c r="A2574" i="8" s="1"/>
  <c r="A2575" i="8" s="1"/>
  <c r="A2576" i="8" s="1"/>
  <c r="A2577" i="8" s="1"/>
  <c r="A2578" i="8" s="1"/>
  <c r="A2579" i="8" s="1"/>
  <c r="A2580" i="8" s="1"/>
  <c r="A2581" i="8" s="1"/>
  <c r="A2582" i="8" s="1"/>
  <c r="A2583" i="8" s="1"/>
  <c r="A2584" i="8" s="1"/>
  <c r="A2585" i="8" s="1"/>
  <c r="A2586" i="8" s="1"/>
  <c r="A2587" i="8" s="1"/>
  <c r="A2588" i="8" s="1"/>
  <c r="A2589" i="8" s="1"/>
  <c r="A2590" i="8" s="1"/>
  <c r="A2591" i="8" s="1"/>
  <c r="A2592" i="8" s="1"/>
  <c r="A2593" i="8" s="1"/>
  <c r="A2594" i="8" s="1"/>
  <c r="A2595" i="8" s="1"/>
  <c r="A2596" i="8" s="1"/>
  <c r="A2597" i="8" s="1"/>
  <c r="A2598" i="8" s="1"/>
  <c r="A2599" i="8" s="1"/>
  <c r="A2600" i="8" s="1"/>
  <c r="A2601" i="8" s="1"/>
  <c r="A2602" i="8" s="1"/>
  <c r="A2603" i="8" s="1"/>
  <c r="A2604" i="8" s="1"/>
  <c r="A2605" i="8" s="1"/>
  <c r="A2606" i="8" s="1"/>
  <c r="A2607" i="8" s="1"/>
  <c r="A2608" i="8" s="1"/>
  <c r="A2609" i="8" s="1"/>
  <c r="A2610" i="8" s="1"/>
  <c r="A2611" i="8" s="1"/>
  <c r="A2612" i="8" s="1"/>
  <c r="A2613" i="8" s="1"/>
  <c r="A2614" i="8" s="1"/>
  <c r="A2615" i="8" s="1"/>
  <c r="A2616" i="8" s="1"/>
  <c r="A2617" i="8" s="1"/>
  <c r="A2618" i="8" s="1"/>
  <c r="A2619" i="8" s="1"/>
  <c r="A2620" i="8" s="1"/>
  <c r="A2621" i="8" s="1"/>
  <c r="A2622" i="8" s="1"/>
  <c r="A2623" i="8" s="1"/>
  <c r="A2624" i="8" s="1"/>
  <c r="A2625" i="8" s="1"/>
  <c r="A2626" i="8" s="1"/>
  <c r="A2627" i="8" s="1"/>
  <c r="A2628" i="8" s="1"/>
  <c r="A2629" i="8" s="1"/>
  <c r="A2630" i="8" s="1"/>
  <c r="A2631" i="8" s="1"/>
  <c r="A2632" i="8" s="1"/>
  <c r="A2633" i="8" s="1"/>
  <c r="A2634" i="8" s="1"/>
  <c r="A2635" i="8" s="1"/>
  <c r="A2636" i="8" s="1"/>
  <c r="A2637" i="8" s="1"/>
  <c r="A2638" i="8" s="1"/>
  <c r="A2639" i="8" s="1"/>
  <c r="A2640" i="8" s="1"/>
  <c r="A2641" i="8" s="1"/>
  <c r="A2642" i="8" s="1"/>
  <c r="A2643" i="8" s="1"/>
  <c r="A2644" i="8" s="1"/>
  <c r="A2645" i="8" s="1"/>
  <c r="A2646" i="8" s="1"/>
  <c r="A2647" i="8" s="1"/>
  <c r="A2648" i="8" s="1"/>
  <c r="A2649" i="8" s="1"/>
  <c r="A2650" i="8" s="1"/>
  <c r="A2651" i="8" s="1"/>
  <c r="A2652" i="8" s="1"/>
  <c r="A2653" i="8" s="1"/>
  <c r="A2654" i="8" s="1"/>
  <c r="A2655" i="8" s="1"/>
  <c r="A2656" i="8" s="1"/>
  <c r="A2657" i="8" s="1"/>
  <c r="A2658" i="8" s="1"/>
  <c r="A2659" i="8" s="1"/>
  <c r="A2660" i="8" s="1"/>
  <c r="A2661" i="8" s="1"/>
  <c r="A2662" i="8" s="1"/>
  <c r="A2663" i="8" s="1"/>
  <c r="A2664" i="8" s="1"/>
  <c r="A2665" i="8" s="1"/>
  <c r="A2666" i="8" s="1"/>
  <c r="A2667" i="8" s="1"/>
  <c r="A2668" i="8" s="1"/>
  <c r="A2669" i="8" s="1"/>
  <c r="A2670" i="8" s="1"/>
  <c r="A2671" i="8" s="1"/>
  <c r="A2672" i="8" s="1"/>
  <c r="A2673" i="8" s="1"/>
  <c r="A2674" i="8" s="1"/>
  <c r="A2675" i="8" s="1"/>
  <c r="A2676" i="8" s="1"/>
  <c r="A2677" i="8" s="1"/>
  <c r="A2678" i="8" s="1"/>
  <c r="A2679" i="8" s="1"/>
  <c r="A2680" i="8" s="1"/>
  <c r="A2681" i="8" s="1"/>
  <c r="A2682" i="8" s="1"/>
  <c r="A2683" i="8" s="1"/>
  <c r="A2684" i="8" s="1"/>
  <c r="A2685" i="8" s="1"/>
  <c r="A2686" i="8" s="1"/>
  <c r="A2687" i="8" s="1"/>
  <c r="A2688" i="8" s="1"/>
  <c r="A2689" i="8" s="1"/>
  <c r="A2690" i="8" s="1"/>
  <c r="A2691" i="8" s="1"/>
  <c r="A2692" i="8" s="1"/>
  <c r="A2693" i="8" s="1"/>
  <c r="A2694" i="8" s="1"/>
  <c r="A2695" i="8" s="1"/>
  <c r="A2696" i="8" s="1"/>
  <c r="A2697" i="8" s="1"/>
  <c r="A2698" i="8" s="1"/>
  <c r="A2699" i="8" s="1"/>
  <c r="A2700" i="8" s="1"/>
  <c r="A2701" i="8" s="1"/>
  <c r="A2702" i="8" s="1"/>
  <c r="A2703" i="8" s="1"/>
  <c r="A2704" i="8" s="1"/>
  <c r="A2705" i="8" s="1"/>
  <c r="A2706" i="8" s="1"/>
  <c r="A2707" i="8" s="1"/>
  <c r="A2708" i="8" s="1"/>
  <c r="A2709" i="8" s="1"/>
  <c r="A2710" i="8" s="1"/>
  <c r="A2711" i="8" s="1"/>
  <c r="A2712" i="8" s="1"/>
  <c r="A2713" i="8" s="1"/>
  <c r="A2714" i="8" s="1"/>
  <c r="A2715" i="8" s="1"/>
  <c r="A2716" i="8" s="1"/>
  <c r="A2717" i="8" s="1"/>
  <c r="A2718" i="8" s="1"/>
  <c r="A2719" i="8" s="1"/>
  <c r="A2720" i="8" s="1"/>
  <c r="A2721" i="8" s="1"/>
  <c r="A2722" i="8" s="1"/>
  <c r="A2723" i="8" s="1"/>
  <c r="A2724" i="8" s="1"/>
  <c r="A2725" i="8" s="1"/>
  <c r="A2726" i="8" s="1"/>
  <c r="A2727" i="8" s="1"/>
  <c r="A2728" i="8" s="1"/>
  <c r="A2729" i="8" s="1"/>
  <c r="A2730" i="8" s="1"/>
  <c r="A2731" i="8" s="1"/>
  <c r="A2732" i="8" s="1"/>
  <c r="A2733" i="8" s="1"/>
  <c r="A2734" i="8" s="1"/>
  <c r="A2735" i="8" s="1"/>
  <c r="A2736" i="8" s="1"/>
  <c r="A2737" i="8" s="1"/>
  <c r="A2738" i="8" s="1"/>
  <c r="A2739" i="8" s="1"/>
  <c r="A2740" i="8" s="1"/>
  <c r="A2741" i="8" s="1"/>
  <c r="A2742" i="8" s="1"/>
  <c r="A2743" i="8" s="1"/>
  <c r="A2744" i="8" s="1"/>
  <c r="A2745" i="8" s="1"/>
  <c r="A2746" i="8" s="1"/>
  <c r="A2747" i="8" s="1"/>
  <c r="A2748" i="8" s="1"/>
  <c r="A2749" i="8" s="1"/>
  <c r="A2750" i="8" s="1"/>
  <c r="A2751" i="8" s="1"/>
  <c r="A2752" i="8" s="1"/>
  <c r="A2753" i="8" s="1"/>
  <c r="A2754" i="8" s="1"/>
  <c r="A2755" i="8" s="1"/>
  <c r="A2756" i="8" s="1"/>
  <c r="A2757" i="8" s="1"/>
  <c r="A2758" i="8" s="1"/>
  <c r="A2759" i="8" s="1"/>
  <c r="A2760" i="8" s="1"/>
  <c r="A2761" i="8" s="1"/>
  <c r="A2762" i="8" s="1"/>
  <c r="A2763" i="8" s="1"/>
  <c r="A2764" i="8" s="1"/>
  <c r="A2765" i="8" s="1"/>
  <c r="A2766" i="8" s="1"/>
  <c r="A2767" i="8" s="1"/>
  <c r="A2768" i="8" s="1"/>
  <c r="A2769" i="8" s="1"/>
  <c r="A2770" i="8" s="1"/>
  <c r="A2771" i="8" s="1"/>
  <c r="A2772" i="8" s="1"/>
  <c r="A2773" i="8" s="1"/>
  <c r="A2774" i="8" s="1"/>
  <c r="A2775" i="8" s="1"/>
  <c r="A2776" i="8" s="1"/>
  <c r="A2777" i="8" s="1"/>
  <c r="A2778" i="8" s="1"/>
  <c r="A2779" i="8" s="1"/>
  <c r="A2780" i="8" s="1"/>
  <c r="A2781" i="8" s="1"/>
  <c r="A2782" i="8" s="1"/>
  <c r="A2783" i="8" s="1"/>
  <c r="A2784" i="8" s="1"/>
  <c r="A2785" i="8" s="1"/>
  <c r="A2786" i="8" s="1"/>
  <c r="A2787" i="8" s="1"/>
  <c r="A2788" i="8" s="1"/>
  <c r="A2789" i="8" s="1"/>
  <c r="A2790" i="8" s="1"/>
  <c r="A2791" i="8" s="1"/>
  <c r="A2792" i="8" s="1"/>
  <c r="A2793" i="8" s="1"/>
  <c r="A2794" i="8" s="1"/>
  <c r="A2795" i="8" s="1"/>
  <c r="A2796" i="8" s="1"/>
  <c r="A2797" i="8" s="1"/>
  <c r="A2798" i="8" s="1"/>
  <c r="A2799" i="8" s="1"/>
  <c r="A2800" i="8" s="1"/>
  <c r="A2801" i="8" s="1"/>
  <c r="A2802" i="8" s="1"/>
  <c r="A2803" i="8" s="1"/>
  <c r="A2804" i="8" s="1"/>
  <c r="A2805" i="8" s="1"/>
  <c r="A2806" i="8" s="1"/>
  <c r="A2807" i="8" s="1"/>
  <c r="A2808" i="8" s="1"/>
  <c r="A2809" i="8" s="1"/>
  <c r="A2810" i="8" s="1"/>
  <c r="A2811" i="8" s="1"/>
  <c r="A2812" i="8" s="1"/>
  <c r="A2813" i="8" s="1"/>
  <c r="A2814" i="8" s="1"/>
  <c r="A2815" i="8" s="1"/>
  <c r="A2816" i="8" s="1"/>
  <c r="A2817" i="8" s="1"/>
  <c r="A2818" i="8" s="1"/>
  <c r="A2819" i="8" s="1"/>
  <c r="A2820" i="8" s="1"/>
  <c r="A2821" i="8" s="1"/>
  <c r="A2822" i="8" s="1"/>
  <c r="A2823" i="8" s="1"/>
  <c r="A2824" i="8" s="1"/>
  <c r="A2825" i="8" s="1"/>
  <c r="A2826" i="8" s="1"/>
  <c r="A2827" i="8" s="1"/>
  <c r="A2828" i="8" s="1"/>
  <c r="A2829" i="8" s="1"/>
  <c r="A2830" i="8" s="1"/>
  <c r="A2831" i="8" s="1"/>
  <c r="A2832" i="8" s="1"/>
  <c r="A2833" i="8" s="1"/>
  <c r="A2834" i="8" s="1"/>
  <c r="A2835" i="8" s="1"/>
  <c r="A2836" i="8" s="1"/>
  <c r="A2837" i="8" s="1"/>
  <c r="A2838" i="8" s="1"/>
  <c r="A2839" i="8" s="1"/>
  <c r="A2840" i="8" s="1"/>
  <c r="A2841" i="8" s="1"/>
  <c r="A2842" i="8" s="1"/>
  <c r="A2843" i="8" s="1"/>
  <c r="A2844" i="8" s="1"/>
  <c r="A2845" i="8" s="1"/>
  <c r="A2846" i="8" s="1"/>
  <c r="A2847" i="8" s="1"/>
  <c r="A2848" i="8" s="1"/>
  <c r="A2849" i="8" s="1"/>
  <c r="A2850" i="8" s="1"/>
  <c r="A2851" i="8" s="1"/>
  <c r="A2852" i="8" s="1"/>
  <c r="A2853" i="8" s="1"/>
  <c r="A2854" i="8" s="1"/>
  <c r="A2855" i="8" s="1"/>
  <c r="A2856" i="8" s="1"/>
  <c r="A2857" i="8" s="1"/>
  <c r="A2858" i="8" s="1"/>
  <c r="A2859" i="8" s="1"/>
  <c r="A2860" i="8" s="1"/>
  <c r="A2861" i="8" s="1"/>
  <c r="A2862" i="8" s="1"/>
  <c r="A2863" i="8" s="1"/>
  <c r="A2864" i="8" s="1"/>
  <c r="A2865" i="8" s="1"/>
  <c r="A2866" i="8" s="1"/>
  <c r="A2867" i="8" s="1"/>
  <c r="A2868" i="8" s="1"/>
  <c r="A2869" i="8" s="1"/>
  <c r="A2870" i="8" s="1"/>
  <c r="A2871" i="8" s="1"/>
  <c r="A2872" i="8" s="1"/>
  <c r="A2873" i="8" s="1"/>
  <c r="A2874" i="8" s="1"/>
  <c r="A2875" i="8" s="1"/>
  <c r="A2876" i="8" s="1"/>
  <c r="A2877" i="8" s="1"/>
  <c r="A2878" i="8" s="1"/>
  <c r="A2879" i="8" s="1"/>
  <c r="A2880" i="8" s="1"/>
  <c r="A2881" i="8" s="1"/>
  <c r="A2882" i="8" s="1"/>
  <c r="A2883" i="8" s="1"/>
  <c r="A2884" i="8" s="1"/>
  <c r="A2885" i="8" s="1"/>
  <c r="A2886" i="8" s="1"/>
  <c r="A2887" i="8" s="1"/>
  <c r="A2888" i="8" s="1"/>
  <c r="A2889" i="8" s="1"/>
  <c r="A2890" i="8" s="1"/>
  <c r="A2891" i="8" s="1"/>
  <c r="A2892" i="8" s="1"/>
  <c r="A2893" i="8" s="1"/>
  <c r="A2894" i="8" s="1"/>
  <c r="A2895" i="8" s="1"/>
  <c r="A2896" i="8" s="1"/>
  <c r="A2897" i="8" s="1"/>
  <c r="A2898" i="8" s="1"/>
  <c r="A2899" i="8" s="1"/>
  <c r="A2900" i="8" s="1"/>
  <c r="A2901" i="8" s="1"/>
  <c r="A2902" i="8" s="1"/>
  <c r="A2903" i="8" s="1"/>
  <c r="A2904" i="8" s="1"/>
  <c r="A2905" i="8" s="1"/>
  <c r="A2906" i="8" s="1"/>
  <c r="A2907" i="8" s="1"/>
  <c r="A2908" i="8" s="1"/>
  <c r="A2909" i="8" s="1"/>
  <c r="A2910" i="8" s="1"/>
  <c r="A2911" i="8" s="1"/>
  <c r="A2912" i="8" s="1"/>
  <c r="A2913" i="8" s="1"/>
  <c r="A2914" i="8" s="1"/>
  <c r="A2915" i="8" s="1"/>
  <c r="A2916" i="8" s="1"/>
  <c r="A2917" i="8" s="1"/>
  <c r="A2918" i="8" s="1"/>
  <c r="A2919" i="8" s="1"/>
  <c r="A2920" i="8" s="1"/>
  <c r="A2921" i="8" s="1"/>
  <c r="A2922" i="8" s="1"/>
  <c r="A2923" i="8" s="1"/>
  <c r="A2924" i="8" s="1"/>
  <c r="A2925" i="8" s="1"/>
  <c r="A2926" i="8" s="1"/>
  <c r="A2927" i="8" s="1"/>
  <c r="A2928" i="8" s="1"/>
  <c r="A2929" i="8" s="1"/>
  <c r="A2930" i="8" s="1"/>
  <c r="A2931" i="8" s="1"/>
  <c r="A2932" i="8" s="1"/>
  <c r="A2933" i="8" s="1"/>
  <c r="A2934" i="8" s="1"/>
  <c r="A2935" i="8" s="1"/>
  <c r="A2936" i="8" s="1"/>
  <c r="A2937" i="8" s="1"/>
  <c r="A2938" i="8" s="1"/>
  <c r="A2939" i="8" s="1"/>
  <c r="A2940" i="8" s="1"/>
  <c r="A2941" i="8" s="1"/>
  <c r="A2942" i="8" s="1"/>
  <c r="A2943" i="8" s="1"/>
  <c r="A2944" i="8" s="1"/>
  <c r="A2945" i="8" s="1"/>
  <c r="A2946" i="8" s="1"/>
  <c r="A2947" i="8" s="1"/>
  <c r="A2948" i="8" s="1"/>
  <c r="A2949" i="8" s="1"/>
  <c r="A2950" i="8" s="1"/>
  <c r="A2951" i="8" s="1"/>
  <c r="A2952" i="8" s="1"/>
  <c r="A2953" i="8" s="1"/>
  <c r="A2954" i="8" s="1"/>
  <c r="A2955" i="8" s="1"/>
  <c r="A2956" i="8" s="1"/>
  <c r="A2957" i="8" s="1"/>
  <c r="A2958" i="8" s="1"/>
  <c r="A2959" i="8" s="1"/>
  <c r="A2960" i="8" s="1"/>
  <c r="A2961" i="8" s="1"/>
  <c r="A2962" i="8" s="1"/>
  <c r="A2963" i="8" s="1"/>
  <c r="A2964" i="8" s="1"/>
  <c r="A2965" i="8" s="1"/>
  <c r="A2966" i="8" s="1"/>
  <c r="A2967" i="8" s="1"/>
  <c r="A2968" i="8" s="1"/>
  <c r="A2969" i="8" s="1"/>
  <c r="A2970" i="8" s="1"/>
  <c r="A2971" i="8" s="1"/>
  <c r="A2972" i="8" s="1"/>
  <c r="A2973" i="8" s="1"/>
  <c r="A2974" i="8" s="1"/>
  <c r="A2975" i="8" s="1"/>
  <c r="A2976" i="8" s="1"/>
  <c r="A2977" i="8" s="1"/>
  <c r="A2978" i="8" s="1"/>
  <c r="A2979" i="8" s="1"/>
  <c r="A2980" i="8" s="1"/>
  <c r="A2981" i="8" s="1"/>
  <c r="A2982" i="8" s="1"/>
  <c r="A2983" i="8" s="1"/>
  <c r="A2984" i="8" s="1"/>
  <c r="A2985" i="8" s="1"/>
  <c r="A2986" i="8" s="1"/>
  <c r="A2987" i="8" s="1"/>
  <c r="A2988" i="8" s="1"/>
  <c r="A2989" i="8" s="1"/>
  <c r="A2990" i="8" s="1"/>
  <c r="A2991" i="8" s="1"/>
  <c r="A2992" i="8" s="1"/>
  <c r="A2993" i="8" s="1"/>
  <c r="A2994" i="8" s="1"/>
  <c r="A2995" i="8" s="1"/>
  <c r="A2996" i="8" s="1"/>
  <c r="A2997" i="8" s="1"/>
  <c r="A2998" i="8" s="1"/>
  <c r="A2999" i="8" s="1"/>
  <c r="A3000" i="8" s="1"/>
  <c r="A3001" i="8" s="1"/>
  <c r="A3002" i="8" s="1"/>
  <c r="A3003" i="8" s="1"/>
  <c r="A3004" i="8" s="1"/>
  <c r="A3005" i="8" s="1"/>
  <c r="A3006" i="8" s="1"/>
  <c r="A3007" i="8" s="1"/>
  <c r="A3008" i="8" s="1"/>
  <c r="A3009" i="8" s="1"/>
  <c r="A3010" i="8" s="1"/>
  <c r="A3011" i="8" s="1"/>
  <c r="A3012" i="8" s="1"/>
  <c r="A3013" i="8" s="1"/>
  <c r="A3014" i="8" s="1"/>
  <c r="A3015" i="8" s="1"/>
  <c r="A3016" i="8" s="1"/>
  <c r="A3017" i="8" s="1"/>
  <c r="A3018" i="8" s="1"/>
  <c r="A3019" i="8" s="1"/>
  <c r="A3020" i="8" s="1"/>
  <c r="A3021" i="8" s="1"/>
  <c r="A3022" i="8" s="1"/>
  <c r="A3023" i="8" s="1"/>
  <c r="A3024" i="8" s="1"/>
  <c r="A3025" i="8" s="1"/>
  <c r="A3026" i="8" s="1"/>
  <c r="A3027" i="8" s="1"/>
  <c r="A3028" i="8" s="1"/>
  <c r="A3029" i="8" s="1"/>
  <c r="A3030" i="8" s="1"/>
  <c r="A3031" i="8" s="1"/>
  <c r="A3032" i="8" s="1"/>
  <c r="A3033" i="8" s="1"/>
  <c r="A3034" i="8" s="1"/>
  <c r="A3035" i="8" s="1"/>
  <c r="A3036" i="8" s="1"/>
  <c r="A3037" i="8" s="1"/>
  <c r="A3038" i="8" s="1"/>
  <c r="A3039" i="8" s="1"/>
  <c r="A3040" i="8" s="1"/>
  <c r="A3041" i="8" s="1"/>
  <c r="A3042" i="8" s="1"/>
  <c r="A3043" i="8" s="1"/>
  <c r="A3044" i="8" s="1"/>
  <c r="A3045" i="8" s="1"/>
  <c r="A3046" i="8" s="1"/>
  <c r="A3047" i="8" s="1"/>
  <c r="A3048" i="8" s="1"/>
  <c r="A3049" i="8" s="1"/>
  <c r="A3050" i="8" s="1"/>
  <c r="A3051" i="8" s="1"/>
  <c r="A3052" i="8" s="1"/>
  <c r="A3053" i="8" s="1"/>
  <c r="A3054" i="8" s="1"/>
  <c r="A3055" i="8" s="1"/>
  <c r="A3056" i="8" s="1"/>
  <c r="A3057" i="8" s="1"/>
  <c r="A3058" i="8" s="1"/>
  <c r="A3059" i="8" s="1"/>
  <c r="A3060" i="8" s="1"/>
  <c r="A3061" i="8" s="1"/>
  <c r="A3062" i="8" s="1"/>
  <c r="A3063" i="8" s="1"/>
  <c r="A3064" i="8" s="1"/>
  <c r="A3065" i="8" s="1"/>
  <c r="A3066" i="8" s="1"/>
  <c r="A3067" i="8" s="1"/>
  <c r="A3068" i="8" s="1"/>
  <c r="A3069" i="8" s="1"/>
  <c r="A3070" i="8" s="1"/>
  <c r="A3071" i="8" s="1"/>
  <c r="A3072" i="8" s="1"/>
  <c r="A3073" i="8" s="1"/>
  <c r="A3074" i="8" s="1"/>
  <c r="A3075" i="8" s="1"/>
  <c r="A3076" i="8" s="1"/>
  <c r="A3077" i="8" s="1"/>
  <c r="A3078" i="8" s="1"/>
  <c r="A3079" i="8" s="1"/>
  <c r="A3080" i="8" s="1"/>
  <c r="A3081" i="8" s="1"/>
  <c r="A3082" i="8" s="1"/>
  <c r="A3083" i="8" s="1"/>
  <c r="A3084" i="8" s="1"/>
  <c r="A3085" i="8" s="1"/>
  <c r="A3086" i="8" s="1"/>
  <c r="A3087" i="8" s="1"/>
  <c r="A3088" i="8" s="1"/>
  <c r="A3089" i="8" s="1"/>
  <c r="A3090" i="8" s="1"/>
  <c r="A3091" i="8" s="1"/>
  <c r="A3092" i="8" s="1"/>
  <c r="A3093" i="8" s="1"/>
  <c r="A3094" i="8" s="1"/>
  <c r="A3095" i="8" s="1"/>
  <c r="A3096" i="8" s="1"/>
  <c r="A3097" i="8" s="1"/>
  <c r="A3098" i="8" s="1"/>
  <c r="A3099" i="8" s="1"/>
  <c r="A3100" i="8" s="1"/>
  <c r="A3101" i="8" s="1"/>
  <c r="A3102" i="8" s="1"/>
  <c r="A3103" i="8" s="1"/>
  <c r="A3104" i="8" s="1"/>
  <c r="A3105" i="8" s="1"/>
  <c r="A3106" i="8" s="1"/>
  <c r="A3107" i="8" s="1"/>
  <c r="A3108" i="8" s="1"/>
  <c r="A3109" i="8" s="1"/>
  <c r="A3110" i="8" s="1"/>
  <c r="A3111" i="8" s="1"/>
  <c r="A3112" i="8" s="1"/>
  <c r="A3113" i="8" s="1"/>
  <c r="A3114" i="8" s="1"/>
  <c r="A3115" i="8" s="1"/>
  <c r="A3116" i="8" s="1"/>
  <c r="A3117" i="8" s="1"/>
  <c r="A3118" i="8" s="1"/>
  <c r="A3119" i="8" s="1"/>
  <c r="A3120" i="8" s="1"/>
  <c r="A3121" i="8" s="1"/>
  <c r="A3122" i="8" s="1"/>
  <c r="A3123" i="8" s="1"/>
  <c r="A3124" i="8" s="1"/>
  <c r="A3125" i="8" s="1"/>
  <c r="A3126" i="8" s="1"/>
  <c r="A3127" i="8" s="1"/>
  <c r="A3128" i="8" s="1"/>
  <c r="A3129" i="8" s="1"/>
  <c r="A3130" i="8" s="1"/>
  <c r="A3131" i="8" s="1"/>
  <c r="A3132" i="8" s="1"/>
  <c r="A3133" i="8" s="1"/>
  <c r="A3134" i="8" s="1"/>
  <c r="A3135" i="8" s="1"/>
  <c r="A3136" i="8" s="1"/>
  <c r="A3137" i="8" s="1"/>
  <c r="A3138" i="8" s="1"/>
  <c r="A3139" i="8" s="1"/>
  <c r="A3140" i="8" s="1"/>
  <c r="A3141" i="8" s="1"/>
  <c r="A3142" i="8" s="1"/>
  <c r="A3143" i="8" s="1"/>
  <c r="A3144" i="8" s="1"/>
  <c r="A3145" i="8" s="1"/>
  <c r="A3146" i="8" s="1"/>
  <c r="A3147" i="8" s="1"/>
  <c r="A3148" i="8" s="1"/>
  <c r="A3149" i="8" s="1"/>
  <c r="A3150" i="8" s="1"/>
  <c r="A3151" i="8" s="1"/>
  <c r="A3152" i="8" s="1"/>
  <c r="A3153" i="8" s="1"/>
  <c r="A3154" i="8" s="1"/>
  <c r="A3155" i="8" s="1"/>
  <c r="A3156" i="8" s="1"/>
  <c r="A3157" i="8" s="1"/>
  <c r="A3158" i="8" s="1"/>
  <c r="A3159" i="8" s="1"/>
  <c r="A3160" i="8" s="1"/>
  <c r="A3161" i="8" s="1"/>
  <c r="A3162" i="8" s="1"/>
  <c r="A3163" i="8" s="1"/>
  <c r="A3164" i="8" s="1"/>
  <c r="A3165" i="8" s="1"/>
  <c r="A3166" i="8" s="1"/>
  <c r="A3167" i="8" s="1"/>
  <c r="A3168" i="8" s="1"/>
  <c r="A3169" i="8" s="1"/>
  <c r="A3170" i="8" s="1"/>
  <c r="A3171" i="8" s="1"/>
  <c r="A3172" i="8" s="1"/>
  <c r="A3173" i="8" s="1"/>
  <c r="A3174" i="8" s="1"/>
  <c r="A3175" i="8" s="1"/>
  <c r="A3176" i="8" s="1"/>
  <c r="A3177" i="8" s="1"/>
  <c r="A3178" i="8" s="1"/>
  <c r="A3179" i="8" s="1"/>
  <c r="A3180" i="8" s="1"/>
  <c r="A3181" i="8" s="1"/>
  <c r="A3182" i="8" s="1"/>
  <c r="A3183" i="8" s="1"/>
  <c r="A3184" i="8" s="1"/>
  <c r="A3185" i="8" s="1"/>
  <c r="A3186" i="8" s="1"/>
  <c r="A3187" i="8" s="1"/>
  <c r="A3188" i="8" s="1"/>
  <c r="A3189" i="8" s="1"/>
  <c r="A3190" i="8" s="1"/>
  <c r="A3191" i="8" s="1"/>
  <c r="A3192" i="8" s="1"/>
  <c r="A3193" i="8" s="1"/>
  <c r="A3194" i="8" s="1"/>
  <c r="A3195" i="8" s="1"/>
  <c r="A3196" i="8" s="1"/>
  <c r="A3197" i="8" s="1"/>
  <c r="A3198" i="8" s="1"/>
  <c r="A3199" i="8" s="1"/>
  <c r="A3200" i="8" s="1"/>
  <c r="A3201" i="8" s="1"/>
  <c r="A3202" i="8" s="1"/>
  <c r="A3203" i="8" s="1"/>
  <c r="A3204" i="8" s="1"/>
  <c r="A3205" i="8" s="1"/>
  <c r="A3206" i="8" s="1"/>
  <c r="A3207" i="8" s="1"/>
  <c r="A3208" i="8" s="1"/>
  <c r="A3209" i="8" s="1"/>
  <c r="A3210" i="8" s="1"/>
  <c r="A3211" i="8" s="1"/>
  <c r="A3212" i="8" s="1"/>
  <c r="A3213" i="8" s="1"/>
  <c r="A3214" i="8" s="1"/>
  <c r="A3215" i="8" s="1"/>
  <c r="A3216" i="8" s="1"/>
  <c r="A3217" i="8" s="1"/>
  <c r="A3218" i="8" s="1"/>
  <c r="A3219" i="8" s="1"/>
  <c r="A3220" i="8" s="1"/>
  <c r="A3221" i="8" s="1"/>
  <c r="A3222" i="8" s="1"/>
  <c r="A3223" i="8" s="1"/>
  <c r="A3224" i="8" s="1"/>
  <c r="A3225" i="8" s="1"/>
  <c r="A3226" i="8" s="1"/>
  <c r="A3227" i="8" s="1"/>
  <c r="A3228" i="8" s="1"/>
  <c r="A3229" i="8" s="1"/>
  <c r="A3230" i="8" s="1"/>
  <c r="A3231" i="8" s="1"/>
  <c r="A3232" i="8" s="1"/>
  <c r="A3233" i="8" s="1"/>
  <c r="A3234" i="8" s="1"/>
  <c r="A3235" i="8" s="1"/>
  <c r="A3236" i="8" s="1"/>
  <c r="A3237" i="8" s="1"/>
  <c r="A3238" i="8" s="1"/>
  <c r="A3239" i="8" s="1"/>
  <c r="A3240" i="8" s="1"/>
  <c r="A3241" i="8" s="1"/>
  <c r="A3242" i="8" s="1"/>
  <c r="A3243" i="8" s="1"/>
  <c r="A3244" i="8" s="1"/>
  <c r="A3245" i="8" s="1"/>
  <c r="A3246" i="8" s="1"/>
  <c r="A3247" i="8" s="1"/>
  <c r="A3248" i="8" s="1"/>
  <c r="A3249" i="8" s="1"/>
  <c r="A3250" i="8" s="1"/>
  <c r="A3251" i="8" s="1"/>
  <c r="A3252" i="8" s="1"/>
  <c r="A3253" i="8" s="1"/>
  <c r="A3254" i="8" s="1"/>
  <c r="A3255" i="8" s="1"/>
  <c r="A3256" i="8" s="1"/>
  <c r="A3257" i="8" s="1"/>
  <c r="A3258" i="8" s="1"/>
  <c r="A3259" i="8" s="1"/>
  <c r="A3260" i="8" s="1"/>
  <c r="A3261" i="8" s="1"/>
  <c r="A3262" i="8" s="1"/>
  <c r="A3263" i="8" s="1"/>
  <c r="A3264" i="8" s="1"/>
  <c r="A3265" i="8" s="1"/>
  <c r="A3266" i="8" s="1"/>
  <c r="A3267" i="8" s="1"/>
  <c r="A3268" i="8" s="1"/>
  <c r="A3269" i="8" s="1"/>
  <c r="A3270" i="8" s="1"/>
  <c r="A3271" i="8" s="1"/>
  <c r="A3272" i="8" s="1"/>
  <c r="A3273" i="8" s="1"/>
  <c r="A3274" i="8" s="1"/>
  <c r="A3275" i="8" s="1"/>
  <c r="A3276" i="8" s="1"/>
  <c r="A3277" i="8" s="1"/>
  <c r="A3278" i="8" s="1"/>
  <c r="A3279" i="8" s="1"/>
  <c r="A3280" i="8" s="1"/>
  <c r="A3281" i="8" s="1"/>
  <c r="A3282" i="8" s="1"/>
  <c r="A3283" i="8" s="1"/>
  <c r="A3284" i="8" s="1"/>
  <c r="A3285" i="8" s="1"/>
  <c r="A3286" i="8" s="1"/>
  <c r="A3287" i="8" s="1"/>
  <c r="A3288" i="8" s="1"/>
  <c r="A3289" i="8" s="1"/>
  <c r="A3290" i="8" s="1"/>
  <c r="A3291" i="8" s="1"/>
  <c r="A3292" i="8" s="1"/>
  <c r="A3293" i="8" s="1"/>
  <c r="A3294" i="8" s="1"/>
  <c r="A3295" i="8" s="1"/>
  <c r="A3296" i="8" s="1"/>
  <c r="A3297" i="8" s="1"/>
  <c r="A3298" i="8" s="1"/>
  <c r="A3299" i="8" s="1"/>
  <c r="A3300" i="8" s="1"/>
  <c r="A3301" i="8" s="1"/>
  <c r="A3302" i="8" s="1"/>
  <c r="A3303" i="8" s="1"/>
  <c r="A3304" i="8" s="1"/>
  <c r="A3305" i="8" s="1"/>
  <c r="A3306" i="8" s="1"/>
  <c r="A3307" i="8" s="1"/>
  <c r="A3308" i="8" s="1"/>
  <c r="A3309" i="8" s="1"/>
  <c r="A3310" i="8" s="1"/>
  <c r="A3311" i="8" s="1"/>
  <c r="A3312" i="8" s="1"/>
  <c r="A3313" i="8" s="1"/>
  <c r="A3314" i="8" s="1"/>
  <c r="A3315" i="8" s="1"/>
  <c r="A3316" i="8" s="1"/>
  <c r="A3317" i="8" s="1"/>
  <c r="A3318" i="8" s="1"/>
  <c r="A3319" i="8" s="1"/>
  <c r="A3320" i="8" s="1"/>
  <c r="A3321" i="8" s="1"/>
  <c r="A3322" i="8" s="1"/>
  <c r="A3323" i="8" s="1"/>
  <c r="A3324" i="8" s="1"/>
  <c r="A3325" i="8" s="1"/>
  <c r="A3326" i="8" s="1"/>
  <c r="A3327" i="8" s="1"/>
  <c r="A3328" i="8" s="1"/>
  <c r="A3329" i="8" s="1"/>
  <c r="A3330" i="8" s="1"/>
  <c r="A3331" i="8" s="1"/>
  <c r="A3332" i="8" s="1"/>
  <c r="A3333" i="8" s="1"/>
  <c r="A3334" i="8" s="1"/>
  <c r="A3335" i="8" s="1"/>
  <c r="A3336" i="8" s="1"/>
  <c r="A3337" i="8" s="1"/>
  <c r="A3338" i="8" s="1"/>
  <c r="A3339" i="8" s="1"/>
  <c r="A3340" i="8" s="1"/>
  <c r="A3341" i="8" s="1"/>
  <c r="A3342" i="8" s="1"/>
  <c r="A3343" i="8" s="1"/>
  <c r="A3344" i="8" s="1"/>
  <c r="A3345" i="8" s="1"/>
  <c r="A3346" i="8" s="1"/>
  <c r="A3347" i="8" s="1"/>
  <c r="A3348" i="8" s="1"/>
  <c r="A3349" i="8" s="1"/>
  <c r="A3350" i="8" s="1"/>
  <c r="A3351" i="8" s="1"/>
  <c r="A3352" i="8" s="1"/>
  <c r="A3353" i="8" s="1"/>
  <c r="A3354" i="8" s="1"/>
  <c r="A3355" i="8" s="1"/>
  <c r="A3356" i="8" s="1"/>
  <c r="A3357" i="8" s="1"/>
  <c r="A3358" i="8" s="1"/>
  <c r="A3359" i="8" s="1"/>
  <c r="A3360" i="8" s="1"/>
  <c r="A3361" i="8" s="1"/>
  <c r="A3362" i="8" s="1"/>
  <c r="A3363" i="8" s="1"/>
  <c r="A3364" i="8" s="1"/>
  <c r="A3365" i="8" s="1"/>
  <c r="A3366" i="8" s="1"/>
  <c r="A3367" i="8" s="1"/>
  <c r="A3368" i="8" s="1"/>
  <c r="A3369" i="8" s="1"/>
  <c r="A3370" i="8" s="1"/>
  <c r="A3371" i="8" s="1"/>
  <c r="A3372" i="8" s="1"/>
  <c r="A3373" i="8" s="1"/>
  <c r="A3374" i="8" s="1"/>
  <c r="A3375" i="8" s="1"/>
  <c r="A3376" i="8" s="1"/>
  <c r="A3377" i="8" s="1"/>
  <c r="A3378" i="8" s="1"/>
  <c r="A3379" i="8" s="1"/>
  <c r="A3380" i="8" s="1"/>
  <c r="A3381" i="8" s="1"/>
  <c r="A3382" i="8" s="1"/>
  <c r="A3383" i="8" s="1"/>
  <c r="A3384" i="8" s="1"/>
  <c r="A3385" i="8" s="1"/>
  <c r="A3386" i="8" s="1"/>
  <c r="A3387" i="8" s="1"/>
  <c r="A3388" i="8" s="1"/>
  <c r="A3389" i="8" s="1"/>
  <c r="A3390" i="8" s="1"/>
  <c r="A3391" i="8" s="1"/>
  <c r="A3392" i="8" s="1"/>
  <c r="A3393" i="8" s="1"/>
  <c r="A3394" i="8" s="1"/>
  <c r="A3395" i="8" s="1"/>
  <c r="A3396" i="8" s="1"/>
  <c r="A3397" i="8" s="1"/>
  <c r="A3398" i="8" s="1"/>
  <c r="A3399" i="8" s="1"/>
  <c r="A3400" i="8" s="1"/>
  <c r="A3401" i="8" s="1"/>
  <c r="A3402" i="8" s="1"/>
  <c r="A3403" i="8" s="1"/>
  <c r="A3404" i="8" s="1"/>
  <c r="A3405" i="8" s="1"/>
  <c r="A3406" i="8" s="1"/>
  <c r="A3407" i="8" s="1"/>
  <c r="A3408" i="8" s="1"/>
  <c r="A3409" i="8" s="1"/>
  <c r="A3410" i="8" s="1"/>
  <c r="A3411" i="8" s="1"/>
  <c r="A3412" i="8" s="1"/>
  <c r="A3413" i="8" s="1"/>
  <c r="A3414" i="8" s="1"/>
  <c r="A3415" i="8" s="1"/>
  <c r="A3416" i="8" s="1"/>
  <c r="A3417" i="8" s="1"/>
  <c r="A3418" i="8" s="1"/>
  <c r="A3419" i="8" s="1"/>
  <c r="A3420" i="8" s="1"/>
  <c r="A3421" i="8" s="1"/>
  <c r="A3422" i="8" s="1"/>
  <c r="A3423" i="8" s="1"/>
  <c r="A3424" i="8" s="1"/>
  <c r="A3425" i="8" s="1"/>
  <c r="A3426" i="8" s="1"/>
  <c r="A3427" i="8" s="1"/>
  <c r="A3428" i="8" s="1"/>
  <c r="A3429" i="8" s="1"/>
  <c r="A3430" i="8" s="1"/>
  <c r="A3431" i="8" s="1"/>
  <c r="A3432" i="8" s="1"/>
  <c r="A3433" i="8" s="1"/>
  <c r="A3434" i="8" s="1"/>
  <c r="A3435" i="8" s="1"/>
  <c r="A3436" i="8" s="1"/>
  <c r="A3437" i="8" s="1"/>
  <c r="A3438" i="8" s="1"/>
  <c r="A3439" i="8" s="1"/>
  <c r="A3440" i="8" s="1"/>
  <c r="A3441" i="8" s="1"/>
  <c r="A3442" i="8" s="1"/>
  <c r="A3443" i="8" s="1"/>
  <c r="A3444" i="8" s="1"/>
  <c r="A3445" i="8" s="1"/>
  <c r="A3446" i="8" s="1"/>
  <c r="A3447" i="8" s="1"/>
  <c r="A3448" i="8" s="1"/>
  <c r="A3449" i="8" s="1"/>
  <c r="A3450" i="8" s="1"/>
  <c r="A3451" i="8" s="1"/>
  <c r="A3452" i="8" s="1"/>
  <c r="A3453" i="8" s="1"/>
  <c r="A3454" i="8" s="1"/>
  <c r="A3455" i="8" s="1"/>
  <c r="A3456" i="8" s="1"/>
  <c r="A3457" i="8" s="1"/>
  <c r="A3458" i="8" s="1"/>
  <c r="A3459" i="8" s="1"/>
  <c r="A3460" i="8" s="1"/>
  <c r="A3461" i="8" s="1"/>
  <c r="A3462" i="8" s="1"/>
  <c r="A3463" i="8" s="1"/>
  <c r="A3464" i="8" s="1"/>
  <c r="A3465" i="8" s="1"/>
  <c r="A3466" i="8" s="1"/>
  <c r="A3467" i="8" s="1"/>
  <c r="A3468" i="8" s="1"/>
  <c r="A3469" i="8" s="1"/>
  <c r="A3470" i="8" s="1"/>
  <c r="A3471" i="8" s="1"/>
  <c r="A3472" i="8" s="1"/>
  <c r="A3473" i="8" s="1"/>
  <c r="A3474" i="8" s="1"/>
  <c r="A3475" i="8" s="1"/>
  <c r="A3476" i="8" s="1"/>
  <c r="A3477" i="8" s="1"/>
  <c r="A3478" i="8" s="1"/>
  <c r="A3479" i="8" s="1"/>
  <c r="A3480" i="8" s="1"/>
  <c r="A3481" i="8" s="1"/>
  <c r="A3482" i="8" s="1"/>
  <c r="A3483" i="8" s="1"/>
  <c r="A3484" i="8" s="1"/>
  <c r="A3485" i="8" s="1"/>
  <c r="A3486" i="8" s="1"/>
  <c r="A3487" i="8" s="1"/>
  <c r="A3488" i="8" s="1"/>
  <c r="A3489" i="8" s="1"/>
  <c r="A3490" i="8" s="1"/>
  <c r="A3491" i="8" s="1"/>
  <c r="A3492" i="8" s="1"/>
  <c r="A3493" i="8" s="1"/>
  <c r="A3494" i="8" s="1"/>
  <c r="A3495" i="8" s="1"/>
  <c r="A3496" i="8" s="1"/>
  <c r="A3497" i="8" s="1"/>
  <c r="A3498" i="8" s="1"/>
  <c r="A3499" i="8" s="1"/>
  <c r="A3500" i="8" s="1"/>
  <c r="A3501" i="8" s="1"/>
  <c r="A3502" i="8" s="1"/>
  <c r="A3503" i="8" s="1"/>
  <c r="A3504" i="8" s="1"/>
  <c r="A3505" i="8" s="1"/>
  <c r="A3506" i="8" s="1"/>
  <c r="A3507" i="8" s="1"/>
  <c r="A3508" i="8" s="1"/>
  <c r="A3509" i="8" s="1"/>
  <c r="A3510" i="8" s="1"/>
  <c r="A3511" i="8" s="1"/>
  <c r="A3512" i="8" s="1"/>
  <c r="A3513" i="8" s="1"/>
  <c r="A3514" i="8" s="1"/>
  <c r="A3515" i="8" s="1"/>
  <c r="A3516" i="8" s="1"/>
  <c r="A3517" i="8" s="1"/>
  <c r="A3518" i="8" s="1"/>
  <c r="A3519" i="8" s="1"/>
  <c r="A3520" i="8" s="1"/>
  <c r="A3521" i="8" s="1"/>
  <c r="A3522" i="8" s="1"/>
  <c r="A3523" i="8" s="1"/>
  <c r="A3524" i="8" s="1"/>
  <c r="A3525" i="8" s="1"/>
  <c r="A3526" i="8" s="1"/>
  <c r="A3527" i="8" s="1"/>
  <c r="A3528" i="8" s="1"/>
  <c r="A3529" i="8" s="1"/>
  <c r="A3530" i="8" s="1"/>
  <c r="A3531" i="8" s="1"/>
  <c r="A3532" i="8" s="1"/>
  <c r="A3533" i="8" s="1"/>
  <c r="A3534" i="8" s="1"/>
  <c r="A3535" i="8" s="1"/>
  <c r="A3536" i="8" s="1"/>
  <c r="A3537" i="8" s="1"/>
  <c r="A3538" i="8" s="1"/>
  <c r="A3539" i="8" s="1"/>
  <c r="A3540" i="8" s="1"/>
  <c r="A3541" i="8" s="1"/>
  <c r="A3542" i="8" s="1"/>
  <c r="A3543" i="8" s="1"/>
  <c r="A3544" i="8" s="1"/>
  <c r="A3545" i="8" s="1"/>
  <c r="A3546" i="8" s="1"/>
  <c r="A3547" i="8" s="1"/>
  <c r="A3548" i="8" s="1"/>
  <c r="A3549" i="8" s="1"/>
  <c r="A3550" i="8" s="1"/>
  <c r="A3551" i="8" s="1"/>
  <c r="A3552" i="8" s="1"/>
  <c r="A3553" i="8" s="1"/>
  <c r="A3554" i="8" s="1"/>
  <c r="A3555" i="8" s="1"/>
  <c r="A3556" i="8" s="1"/>
  <c r="A3557" i="8" s="1"/>
  <c r="A3558" i="8" s="1"/>
  <c r="A3559" i="8" s="1"/>
  <c r="A3560" i="8" s="1"/>
  <c r="A3561" i="8" s="1"/>
  <c r="A3562" i="8" s="1"/>
  <c r="A3563" i="8" s="1"/>
  <c r="A3564" i="8" s="1"/>
  <c r="A3565" i="8" s="1"/>
  <c r="A3566" i="8" s="1"/>
  <c r="A3567" i="8" s="1"/>
  <c r="A3568" i="8" s="1"/>
  <c r="A3569" i="8" s="1"/>
  <c r="A3570" i="8" s="1"/>
  <c r="A3571" i="8" s="1"/>
  <c r="A3572" i="8" s="1"/>
  <c r="A3573" i="8" s="1"/>
  <c r="A3574" i="8" s="1"/>
  <c r="A3575" i="8" s="1"/>
  <c r="A3576" i="8" s="1"/>
  <c r="A3577" i="8" s="1"/>
  <c r="A3578" i="8" s="1"/>
  <c r="A3579" i="8" s="1"/>
  <c r="A3580" i="8" s="1"/>
  <c r="A3581" i="8" s="1"/>
  <c r="A3582" i="8" s="1"/>
  <c r="A3583" i="8" s="1"/>
  <c r="A3584" i="8" s="1"/>
  <c r="A3585" i="8" s="1"/>
  <c r="A3586" i="8" s="1"/>
  <c r="A3587" i="8" s="1"/>
  <c r="A3588" i="8" s="1"/>
  <c r="A3589" i="8" s="1"/>
  <c r="A3590" i="8" s="1"/>
  <c r="A3591" i="8" s="1"/>
  <c r="A3592" i="8" s="1"/>
  <c r="A3593" i="8" s="1"/>
  <c r="A3594" i="8" s="1"/>
  <c r="A3595" i="8" s="1"/>
  <c r="A3596" i="8" s="1"/>
  <c r="A3597" i="8" s="1"/>
  <c r="A3598" i="8" s="1"/>
  <c r="A3599" i="8" s="1"/>
  <c r="A3600" i="8" s="1"/>
  <c r="A3601" i="8" s="1"/>
  <c r="A3602" i="8" s="1"/>
  <c r="A3603" i="8" s="1"/>
  <c r="A3604" i="8" s="1"/>
  <c r="A3605" i="8" s="1"/>
  <c r="A3606" i="8" s="1"/>
  <c r="A3607" i="8" s="1"/>
  <c r="A3608" i="8" s="1"/>
  <c r="A3609" i="8" s="1"/>
  <c r="A3610" i="8" s="1"/>
  <c r="A3611" i="8" s="1"/>
  <c r="A3612" i="8" s="1"/>
  <c r="A3613" i="8" s="1"/>
  <c r="A3614" i="8" s="1"/>
  <c r="A3615" i="8" s="1"/>
  <c r="A3616" i="8" s="1"/>
  <c r="A3617" i="8" s="1"/>
  <c r="A3618" i="8" s="1"/>
  <c r="A3619" i="8" s="1"/>
  <c r="A3620" i="8" s="1"/>
  <c r="A3621" i="8" s="1"/>
  <c r="A3622" i="8" s="1"/>
  <c r="A3623" i="8" s="1"/>
  <c r="A3624" i="8" s="1"/>
  <c r="A3625" i="8" s="1"/>
  <c r="A3626" i="8" s="1"/>
  <c r="A3627" i="8" s="1"/>
  <c r="A3628" i="8" s="1"/>
  <c r="A3629" i="8" s="1"/>
  <c r="A3630" i="8" s="1"/>
  <c r="A3631" i="8" s="1"/>
  <c r="A3632" i="8" s="1"/>
  <c r="A3633" i="8" s="1"/>
  <c r="A3634" i="8" s="1"/>
  <c r="A3635" i="8" s="1"/>
  <c r="A3636" i="8" s="1"/>
  <c r="A3637" i="8" s="1"/>
  <c r="A3638" i="8" s="1"/>
  <c r="A3639" i="8" s="1"/>
  <c r="A3640" i="8" s="1"/>
  <c r="A3641" i="8" s="1"/>
  <c r="A3642" i="8" s="1"/>
  <c r="A3643" i="8" s="1"/>
  <c r="A3644" i="8" s="1"/>
  <c r="A3645" i="8" s="1"/>
  <c r="A3646" i="8" s="1"/>
  <c r="A3647" i="8" s="1"/>
  <c r="A3648" i="8" s="1"/>
  <c r="A3649" i="8" s="1"/>
  <c r="A3650" i="8" s="1"/>
  <c r="A3651" i="8" s="1"/>
  <c r="A3652" i="8" s="1"/>
  <c r="A3653" i="8" s="1"/>
  <c r="A3654" i="8" s="1"/>
  <c r="A3655" i="8" s="1"/>
  <c r="A3656" i="8" s="1"/>
  <c r="A3657" i="8" s="1"/>
  <c r="A3658" i="8" s="1"/>
  <c r="A3659" i="8" s="1"/>
  <c r="A3660" i="8" s="1"/>
  <c r="A3661" i="8" s="1"/>
  <c r="A3662" i="8" s="1"/>
  <c r="A3663" i="8" s="1"/>
  <c r="A3664" i="8" s="1"/>
  <c r="A3665" i="8" s="1"/>
  <c r="A3666" i="8" s="1"/>
  <c r="A3667" i="8" s="1"/>
  <c r="A3668" i="8" s="1"/>
  <c r="A3669" i="8" s="1"/>
  <c r="A3670" i="8" s="1"/>
  <c r="A3671" i="8" s="1"/>
  <c r="A3672" i="8" s="1"/>
  <c r="A3673" i="8" s="1"/>
  <c r="A3674" i="8" s="1"/>
  <c r="A3675" i="8" s="1"/>
  <c r="A3676" i="8" s="1"/>
  <c r="A3677" i="8" s="1"/>
  <c r="A3678" i="8" s="1"/>
  <c r="A3679" i="8" s="1"/>
  <c r="A3680" i="8" s="1"/>
  <c r="A3681" i="8" s="1"/>
  <c r="A3682" i="8" s="1"/>
  <c r="A3683" i="8" s="1"/>
  <c r="A3684" i="8" s="1"/>
  <c r="A3685" i="8" s="1"/>
  <c r="A3686" i="8" s="1"/>
  <c r="A3687" i="8" s="1"/>
  <c r="A3688" i="8" s="1"/>
  <c r="A3689" i="8" s="1"/>
  <c r="A3690" i="8" s="1"/>
  <c r="A3691" i="8" s="1"/>
  <c r="A3692" i="8" s="1"/>
  <c r="A3693" i="8" s="1"/>
  <c r="A3694" i="8" s="1"/>
  <c r="A3695" i="8" s="1"/>
  <c r="A3696" i="8" s="1"/>
  <c r="A3697" i="8" s="1"/>
  <c r="A3698" i="8" s="1"/>
  <c r="A3699" i="8" s="1"/>
  <c r="A3700" i="8" s="1"/>
  <c r="A3701" i="8" s="1"/>
  <c r="A3702" i="8" s="1"/>
  <c r="A3703" i="8" s="1"/>
  <c r="A3704" i="8" s="1"/>
  <c r="A3705" i="8" s="1"/>
  <c r="A3706" i="8" s="1"/>
  <c r="A3707" i="8" s="1"/>
  <c r="A3708" i="8" s="1"/>
  <c r="A3709" i="8" s="1"/>
  <c r="A3710" i="8" s="1"/>
  <c r="A3711" i="8" s="1"/>
  <c r="A3712" i="8" s="1"/>
  <c r="A3713" i="8" s="1"/>
  <c r="A3714" i="8" s="1"/>
  <c r="A3715" i="8" s="1"/>
  <c r="A3716" i="8" s="1"/>
  <c r="A3717" i="8" s="1"/>
  <c r="A3718" i="8" s="1"/>
  <c r="A3719" i="8" s="1"/>
  <c r="A3720" i="8" s="1"/>
  <c r="A3721" i="8" s="1"/>
  <c r="A3722" i="8" s="1"/>
  <c r="A3723" i="8" s="1"/>
  <c r="A3724" i="8" s="1"/>
  <c r="A3725" i="8" s="1"/>
  <c r="A3726" i="8" s="1"/>
  <c r="A3727" i="8" s="1"/>
  <c r="A3728" i="8" s="1"/>
  <c r="A3729" i="8" s="1"/>
  <c r="A3730" i="8" s="1"/>
  <c r="A3731" i="8" s="1"/>
  <c r="A3732" i="8" s="1"/>
  <c r="A3733" i="8" s="1"/>
  <c r="A3734" i="8" s="1"/>
  <c r="A3735" i="8" s="1"/>
  <c r="A3736" i="8" s="1"/>
  <c r="A3737" i="8" s="1"/>
  <c r="A3738" i="8" s="1"/>
  <c r="A3739" i="8" s="1"/>
  <c r="A3740" i="8" s="1"/>
  <c r="A3741" i="8" s="1"/>
  <c r="A3742" i="8" s="1"/>
  <c r="A3743" i="8" s="1"/>
  <c r="A3744" i="8" s="1"/>
  <c r="A3745" i="8" s="1"/>
  <c r="A3746" i="8" s="1"/>
  <c r="A3747" i="8" s="1"/>
  <c r="A3748" i="8" s="1"/>
  <c r="A3749" i="8" s="1"/>
  <c r="A3750" i="8" s="1"/>
  <c r="A3751" i="8" s="1"/>
  <c r="A3752" i="8" s="1"/>
  <c r="A3753" i="8" s="1"/>
  <c r="A3754" i="8" s="1"/>
  <c r="A3755" i="8" s="1"/>
  <c r="A3756" i="8" s="1"/>
  <c r="A3757" i="8" s="1"/>
  <c r="A3758" i="8" s="1"/>
  <c r="A3759" i="8" s="1"/>
  <c r="A3760" i="8" s="1"/>
  <c r="A3761" i="8" s="1"/>
  <c r="A3762" i="8" s="1"/>
  <c r="A3763" i="8" s="1"/>
  <c r="A3764" i="8" s="1"/>
  <c r="A3765" i="8" s="1"/>
  <c r="A3766" i="8" s="1"/>
  <c r="A3767" i="8" s="1"/>
  <c r="A3768" i="8" s="1"/>
  <c r="A3769" i="8" s="1"/>
  <c r="A3770" i="8" s="1"/>
  <c r="A3771" i="8" s="1"/>
  <c r="A3772" i="8" s="1"/>
  <c r="A3773" i="8" s="1"/>
  <c r="A3774" i="8" s="1"/>
  <c r="A3775" i="8" s="1"/>
  <c r="A3776" i="8" s="1"/>
  <c r="A3777" i="8" s="1"/>
  <c r="A3778" i="8" s="1"/>
  <c r="A3779" i="8" s="1"/>
  <c r="A3780" i="8" s="1"/>
  <c r="A3781" i="8" s="1"/>
  <c r="A3782" i="8" s="1"/>
  <c r="A3783" i="8" s="1"/>
  <c r="A3784" i="8" s="1"/>
  <c r="A3785" i="8" s="1"/>
  <c r="A3786" i="8" s="1"/>
  <c r="A3787" i="8" s="1"/>
  <c r="A3788" i="8" s="1"/>
  <c r="A3789" i="8" s="1"/>
  <c r="A3790" i="8" s="1"/>
  <c r="A3791" i="8" s="1"/>
  <c r="A3792" i="8" s="1"/>
  <c r="A3793" i="8" s="1"/>
  <c r="A3794" i="8" s="1"/>
  <c r="A3795" i="8" s="1"/>
  <c r="A3796" i="8" s="1"/>
  <c r="A3797" i="8" s="1"/>
  <c r="A3798" i="8" s="1"/>
  <c r="A3799" i="8" s="1"/>
  <c r="A3800" i="8" s="1"/>
  <c r="A3801" i="8" s="1"/>
  <c r="A3802" i="8" s="1"/>
  <c r="A3803" i="8" s="1"/>
  <c r="A3804" i="8" s="1"/>
  <c r="A3805" i="8" s="1"/>
  <c r="A3806" i="8" s="1"/>
  <c r="A3807" i="8" s="1"/>
  <c r="A3808" i="8" s="1"/>
  <c r="A3809" i="8" s="1"/>
  <c r="A3810" i="8" s="1"/>
  <c r="A3811" i="8" s="1"/>
  <c r="A3812" i="8" s="1"/>
  <c r="A3813" i="8" s="1"/>
  <c r="A3814" i="8" s="1"/>
  <c r="A3815" i="8" s="1"/>
  <c r="A3816" i="8" s="1"/>
  <c r="A3817" i="8" s="1"/>
  <c r="A3818" i="8" s="1"/>
  <c r="A3819" i="8" s="1"/>
  <c r="A3820" i="8" s="1"/>
  <c r="A3821" i="8" s="1"/>
  <c r="A3822" i="8" s="1"/>
  <c r="A3823" i="8" s="1"/>
  <c r="A3824" i="8" s="1"/>
  <c r="A3825" i="8" s="1"/>
  <c r="A3826" i="8" s="1"/>
  <c r="A3827" i="8" s="1"/>
  <c r="A3828" i="8" s="1"/>
  <c r="A3829" i="8" s="1"/>
  <c r="A3830" i="8" s="1"/>
  <c r="A3831" i="8" s="1"/>
  <c r="A3832" i="8" s="1"/>
  <c r="A3833" i="8" s="1"/>
  <c r="A3834" i="8" s="1"/>
  <c r="A3835" i="8" s="1"/>
  <c r="A3836" i="8" s="1"/>
  <c r="A3837" i="8" s="1"/>
  <c r="A3838" i="8" s="1"/>
  <c r="A3839" i="8" s="1"/>
  <c r="A3840" i="8" s="1"/>
  <c r="A3841" i="8" s="1"/>
  <c r="A3842" i="8" s="1"/>
  <c r="A3843" i="8" s="1"/>
  <c r="A3844" i="8" s="1"/>
  <c r="A3845" i="8" s="1"/>
  <c r="A3846" i="8" s="1"/>
  <c r="A3847" i="8" s="1"/>
  <c r="A3848" i="8" s="1"/>
  <c r="A3849" i="8" s="1"/>
  <c r="A3850" i="8" s="1"/>
  <c r="A3851" i="8" s="1"/>
  <c r="A3852" i="8" s="1"/>
  <c r="A3853" i="8" s="1"/>
  <c r="A3854" i="8" s="1"/>
  <c r="A3855" i="8" s="1"/>
  <c r="A3856" i="8" s="1"/>
  <c r="A3857" i="8" s="1"/>
  <c r="A3858" i="8" s="1"/>
  <c r="A3859" i="8" s="1"/>
  <c r="A3860" i="8" s="1"/>
  <c r="A3861" i="8" s="1"/>
  <c r="A3862" i="8" s="1"/>
  <c r="A3863" i="8" s="1"/>
  <c r="A3864" i="8" s="1"/>
  <c r="A3865" i="8" s="1"/>
  <c r="A3866" i="8" s="1"/>
  <c r="A3867" i="8" s="1"/>
  <c r="A3868" i="8" s="1"/>
  <c r="A3869" i="8" s="1"/>
  <c r="A3870" i="8" s="1"/>
  <c r="A3871" i="8" s="1"/>
  <c r="A3872" i="8" s="1"/>
  <c r="A3873" i="8" s="1"/>
  <c r="A3874" i="8" s="1"/>
  <c r="A3875" i="8" s="1"/>
  <c r="A3876" i="8" s="1"/>
  <c r="A3877" i="8" s="1"/>
  <c r="A3878" i="8" s="1"/>
  <c r="A3879" i="8" s="1"/>
  <c r="A3880" i="8" s="1"/>
  <c r="A3881" i="8" s="1"/>
  <c r="A3882" i="8" s="1"/>
  <c r="A3883" i="8" s="1"/>
  <c r="A3884" i="8" s="1"/>
  <c r="A3885" i="8" s="1"/>
  <c r="A3886" i="8" s="1"/>
  <c r="A3887" i="8" s="1"/>
  <c r="A3888" i="8" s="1"/>
  <c r="A3889" i="8" s="1"/>
  <c r="A3890" i="8" s="1"/>
  <c r="A3891" i="8" s="1"/>
  <c r="A3892" i="8" s="1"/>
  <c r="A3893" i="8" s="1"/>
  <c r="A3894" i="8" s="1"/>
  <c r="A3895" i="8" s="1"/>
  <c r="A3896" i="8" s="1"/>
  <c r="A3897" i="8" s="1"/>
  <c r="A3898" i="8" s="1"/>
  <c r="A3899" i="8" s="1"/>
  <c r="A3900" i="8" s="1"/>
  <c r="A3901" i="8" s="1"/>
  <c r="A3902" i="8" s="1"/>
  <c r="A3903" i="8" s="1"/>
  <c r="A3904" i="8" s="1"/>
  <c r="A3905" i="8" s="1"/>
  <c r="A3906" i="8" s="1"/>
  <c r="A3907" i="8" s="1"/>
  <c r="A3908" i="8" s="1"/>
  <c r="A3909" i="8" s="1"/>
  <c r="A3910" i="8" s="1"/>
  <c r="A3911" i="8" s="1"/>
  <c r="A3912" i="8" s="1"/>
  <c r="A3913" i="8" s="1"/>
  <c r="A3914" i="8" s="1"/>
  <c r="A3915" i="8" s="1"/>
  <c r="A3916" i="8" s="1"/>
  <c r="A3917" i="8" s="1"/>
  <c r="A3918" i="8" s="1"/>
  <c r="A3919" i="8" s="1"/>
  <c r="A3920" i="8" s="1"/>
  <c r="A3921" i="8" s="1"/>
  <c r="A3922" i="8" s="1"/>
  <c r="A3923" i="8" s="1"/>
  <c r="A3924" i="8" s="1"/>
  <c r="A3925" i="8" s="1"/>
  <c r="A3926" i="8" s="1"/>
  <c r="A3927" i="8" s="1"/>
  <c r="A3928" i="8" s="1"/>
  <c r="A3929" i="8" s="1"/>
  <c r="A3930" i="8" s="1"/>
  <c r="A3931" i="8" s="1"/>
  <c r="A3932" i="8" s="1"/>
  <c r="A3933" i="8" s="1"/>
  <c r="A3934" i="8" s="1"/>
  <c r="A3935" i="8" s="1"/>
  <c r="A3936" i="8" s="1"/>
  <c r="A3937" i="8" s="1"/>
  <c r="A3938" i="8" s="1"/>
  <c r="A3939" i="8" s="1"/>
  <c r="A3940" i="8" s="1"/>
  <c r="A3941" i="8" s="1"/>
  <c r="A3942" i="8" s="1"/>
  <c r="A3943" i="8" s="1"/>
  <c r="A3944" i="8" s="1"/>
  <c r="A3945" i="8" s="1"/>
  <c r="A3946" i="8" s="1"/>
  <c r="A3947" i="8" s="1"/>
  <c r="A3948" i="8" s="1"/>
  <c r="A3949" i="8" s="1"/>
  <c r="A3950" i="8" s="1"/>
  <c r="A3951" i="8" s="1"/>
  <c r="A3952" i="8" s="1"/>
  <c r="A3953" i="8" s="1"/>
  <c r="A3954" i="8" s="1"/>
  <c r="A3955" i="8" s="1"/>
  <c r="A3956" i="8" s="1"/>
  <c r="A3957" i="8" s="1"/>
  <c r="A3958" i="8" s="1"/>
  <c r="A3959" i="8" s="1"/>
  <c r="A3960" i="8" s="1"/>
  <c r="A3961" i="8" s="1"/>
  <c r="A3962" i="8" s="1"/>
  <c r="A3963" i="8" s="1"/>
  <c r="A3964" i="8" s="1"/>
  <c r="A3965" i="8" s="1"/>
  <c r="A3966" i="8" s="1"/>
  <c r="A3967" i="8" s="1"/>
  <c r="A3968" i="8" s="1"/>
  <c r="A3969" i="8" s="1"/>
  <c r="A3970" i="8" s="1"/>
  <c r="A3971" i="8" s="1"/>
  <c r="A3972" i="8" s="1"/>
  <c r="A3973" i="8" s="1"/>
  <c r="A3974" i="8" s="1"/>
  <c r="A3975" i="8" s="1"/>
  <c r="A3976" i="8" s="1"/>
  <c r="A3977" i="8" s="1"/>
  <c r="A3978" i="8" s="1"/>
  <c r="A3979" i="8" s="1"/>
  <c r="A3980" i="8" s="1"/>
  <c r="A3981" i="8" s="1"/>
  <c r="A3982" i="8" s="1"/>
  <c r="A3983" i="8" s="1"/>
  <c r="A3984" i="8" s="1"/>
  <c r="A3985" i="8" s="1"/>
  <c r="A3986" i="8" s="1"/>
  <c r="A3987" i="8" s="1"/>
  <c r="A3988" i="8" s="1"/>
  <c r="A3989" i="8" s="1"/>
  <c r="A3990" i="8" s="1"/>
  <c r="A3991" i="8" s="1"/>
  <c r="A3992" i="8" s="1"/>
  <c r="A3993" i="8" s="1"/>
  <c r="A3994" i="8" s="1"/>
  <c r="A3995" i="8" s="1"/>
  <c r="A3996" i="8" s="1"/>
  <c r="A3997" i="8" s="1"/>
  <c r="A3998" i="8" s="1"/>
  <c r="A3999" i="8" s="1"/>
  <c r="A4000" i="8" s="1"/>
  <c r="A4001" i="8" s="1"/>
  <c r="A4002" i="8" s="1"/>
  <c r="A4003" i="8" s="1"/>
  <c r="A4004" i="8" s="1"/>
  <c r="A4005" i="8" s="1"/>
  <c r="A4006" i="8" s="1"/>
  <c r="A4007" i="8" s="1"/>
  <c r="A4008" i="8" s="1"/>
  <c r="A4009" i="8" s="1"/>
  <c r="A4010" i="8" s="1"/>
  <c r="A4011" i="8" s="1"/>
  <c r="A4012" i="8" s="1"/>
  <c r="A4013" i="8" s="1"/>
  <c r="A4014" i="8" s="1"/>
  <c r="A4015" i="8" s="1"/>
  <c r="A4016" i="8" s="1"/>
  <c r="A4017" i="8" s="1"/>
  <c r="A4018" i="8" s="1"/>
  <c r="A4019" i="8" s="1"/>
  <c r="A4020" i="8" s="1"/>
  <c r="A4021" i="8" s="1"/>
  <c r="A4022" i="8" s="1"/>
  <c r="A4023" i="8" s="1"/>
  <c r="A4024" i="8" s="1"/>
  <c r="A4025" i="8" s="1"/>
  <c r="A4026" i="8" s="1"/>
  <c r="A4027" i="8" s="1"/>
  <c r="A4028" i="8" s="1"/>
  <c r="A4029" i="8" s="1"/>
  <c r="A4030" i="8" s="1"/>
  <c r="A4031" i="8" s="1"/>
  <c r="A4032" i="8" s="1"/>
  <c r="A4033" i="8" s="1"/>
  <c r="A4034" i="8" s="1"/>
  <c r="A4035" i="8" s="1"/>
  <c r="A4036" i="8" s="1"/>
  <c r="A4037" i="8" s="1"/>
  <c r="A4038" i="8" s="1"/>
  <c r="A4039" i="8" s="1"/>
  <c r="A4040" i="8" s="1"/>
  <c r="A4041" i="8" s="1"/>
  <c r="A4042" i="8" s="1"/>
  <c r="A4043" i="8" s="1"/>
  <c r="A4044" i="8" s="1"/>
  <c r="A4045" i="8" s="1"/>
  <c r="A4046" i="8" s="1"/>
  <c r="A4047" i="8" s="1"/>
  <c r="A4048" i="8" s="1"/>
  <c r="A4049" i="8" s="1"/>
  <c r="A4050" i="8" s="1"/>
  <c r="A4051" i="8" s="1"/>
  <c r="A4052" i="8" s="1"/>
  <c r="A4053" i="8" s="1"/>
  <c r="A4054" i="8" s="1"/>
  <c r="A4055" i="8" s="1"/>
  <c r="A4056" i="8" s="1"/>
  <c r="A4057" i="8" s="1"/>
  <c r="A4058" i="8" s="1"/>
  <c r="A4059" i="8" s="1"/>
  <c r="A4060" i="8" s="1"/>
  <c r="A4061" i="8" s="1"/>
  <c r="A4062" i="8" s="1"/>
  <c r="A4063" i="8" s="1"/>
  <c r="A4064" i="8" s="1"/>
  <c r="A4065" i="8" s="1"/>
  <c r="A4066" i="8" s="1"/>
  <c r="A4067" i="8" s="1"/>
  <c r="A4068" i="8" s="1"/>
  <c r="A4069" i="8" s="1"/>
  <c r="A4070" i="8" s="1"/>
  <c r="A4071" i="8" s="1"/>
  <c r="A4072" i="8" s="1"/>
  <c r="A4073" i="8" s="1"/>
  <c r="A4074" i="8" s="1"/>
  <c r="A4075" i="8" s="1"/>
  <c r="A4076" i="8" s="1"/>
  <c r="A4077" i="8" s="1"/>
  <c r="A4078" i="8" s="1"/>
  <c r="A4079" i="8" s="1"/>
  <c r="A4080" i="8" s="1"/>
  <c r="A4081" i="8" s="1"/>
  <c r="A4082" i="8" s="1"/>
  <c r="A4083" i="8" s="1"/>
  <c r="A4084" i="8" s="1"/>
  <c r="A4085" i="8" s="1"/>
  <c r="A4086" i="8" s="1"/>
  <c r="A4087" i="8" s="1"/>
  <c r="A4088" i="8" s="1"/>
  <c r="A4089" i="8" s="1"/>
  <c r="Q2" i="8"/>
  <c r="H2" i="8"/>
  <c r="N2" i="8" s="1"/>
  <c r="D2" i="8"/>
  <c r="C2" i="8"/>
  <c r="A4" i="2"/>
  <c r="A5" i="2" s="1"/>
  <c r="A6" i="2" s="1"/>
  <c r="A7" i="2"/>
  <c r="A8" i="2"/>
  <c r="A9" i="2"/>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A3335" i="2" s="1"/>
  <c r="A3336" i="2" s="1"/>
  <c r="A3337" i="2" s="1"/>
  <c r="A3338" i="2" s="1"/>
  <c r="A3339" i="2" s="1"/>
  <c r="A3340" i="2" s="1"/>
  <c r="A3341" i="2" s="1"/>
  <c r="A3342" i="2" s="1"/>
  <c r="A3343" i="2" s="1"/>
  <c r="A3344" i="2" s="1"/>
  <c r="A3345" i="2" s="1"/>
  <c r="A3346" i="2" s="1"/>
  <c r="A3347" i="2" s="1"/>
  <c r="A3348" i="2" s="1"/>
  <c r="A3349" i="2" s="1"/>
  <c r="A3350" i="2" s="1"/>
  <c r="A3351" i="2" s="1"/>
  <c r="A3352" i="2" s="1"/>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A3387" i="2" s="1"/>
  <c r="A3388" i="2" s="1"/>
  <c r="A3389" i="2" s="1"/>
  <c r="A3390" i="2" s="1"/>
  <c r="A3391" i="2" s="1"/>
  <c r="A3392" i="2" s="1"/>
  <c r="A3393" i="2" s="1"/>
  <c r="A3394" i="2" s="1"/>
  <c r="A3395" i="2" s="1"/>
  <c r="A3396" i="2" s="1"/>
  <c r="A3397" i="2" s="1"/>
  <c r="A3398" i="2" s="1"/>
  <c r="A3399" i="2" s="1"/>
  <c r="A3400" i="2" s="1"/>
  <c r="A3401" i="2" s="1"/>
  <c r="A3402" i="2" s="1"/>
  <c r="A3403" i="2" s="1"/>
  <c r="A3404" i="2" s="1"/>
  <c r="A3405" i="2" s="1"/>
  <c r="A3406" i="2" s="1"/>
  <c r="A3407" i="2" s="1"/>
  <c r="A3408" i="2" s="1"/>
  <c r="A3409" i="2" s="1"/>
  <c r="A3410" i="2" s="1"/>
  <c r="A3411" i="2" s="1"/>
  <c r="A3412" i="2" s="1"/>
  <c r="A3413" i="2" s="1"/>
  <c r="A3414" i="2" s="1"/>
  <c r="A3415" i="2" s="1"/>
  <c r="A3416" i="2" s="1"/>
  <c r="A3417" i="2" s="1"/>
  <c r="A3418" i="2" s="1"/>
  <c r="A3419" i="2" s="1"/>
  <c r="A3420" i="2" s="1"/>
  <c r="A3421" i="2" s="1"/>
  <c r="A3422" i="2" s="1"/>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A3477" i="2" s="1"/>
  <c r="A3478" i="2" s="1"/>
  <c r="A3479" i="2" s="1"/>
  <c r="A3480" i="2" s="1"/>
  <c r="A3481" i="2" s="1"/>
  <c r="A3482" i="2" s="1"/>
  <c r="A3483" i="2" s="1"/>
  <c r="A3484" i="2" s="1"/>
  <c r="A3485" i="2" s="1"/>
  <c r="A3486" i="2" s="1"/>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A3510" i="2" s="1"/>
  <c r="A3511" i="2" s="1"/>
  <c r="A3512" i="2" s="1"/>
  <c r="A3513" i="2" s="1"/>
  <c r="A3514" i="2" s="1"/>
  <c r="A3515" i="2" s="1"/>
  <c r="A3516" i="2" s="1"/>
  <c r="A3517" i="2" s="1"/>
  <c r="A3518" i="2" s="1"/>
  <c r="A3519" i="2" s="1"/>
  <c r="A3520" i="2" s="1"/>
  <c r="A3521" i="2" s="1"/>
  <c r="A3522" i="2" s="1"/>
  <c r="A3523" i="2" s="1"/>
  <c r="A3524" i="2" s="1"/>
  <c r="A3525" i="2" s="1"/>
  <c r="A3526" i="2" s="1"/>
  <c r="A3527" i="2" s="1"/>
  <c r="A3528" i="2" s="1"/>
  <c r="A3529" i="2" s="1"/>
  <c r="A3530" i="2" s="1"/>
  <c r="A3531" i="2" s="1"/>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A3557" i="2" s="1"/>
  <c r="A3558" i="2" s="1"/>
  <c r="A3559" i="2" s="1"/>
  <c r="A3560" i="2" s="1"/>
  <c r="A3561" i="2" s="1"/>
  <c r="A3562" i="2" s="1"/>
  <c r="A3563" i="2" s="1"/>
  <c r="A3564" i="2" s="1"/>
  <c r="A3565" i="2" s="1"/>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A3600" i="2" s="1"/>
  <c r="A3601" i="2" s="1"/>
  <c r="A3602" i="2" s="1"/>
  <c r="A3603" i="2" s="1"/>
  <c r="A3604" i="2" s="1"/>
  <c r="A3605" i="2" s="1"/>
  <c r="A3606" i="2" s="1"/>
  <c r="A3607" i="2" s="1"/>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A3635" i="2" s="1"/>
  <c r="A3636" i="2" s="1"/>
  <c r="A3637" i="2" s="1"/>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A3671" i="2" s="1"/>
  <c r="A3672" i="2" s="1"/>
  <c r="A3673" i="2" s="1"/>
  <c r="A3674" i="2" s="1"/>
  <c r="A3675" i="2" s="1"/>
  <c r="A3676" i="2" s="1"/>
  <c r="A3677" i="2" s="1"/>
  <c r="A3678" i="2" s="1"/>
  <c r="A3679" i="2" s="1"/>
  <c r="A3680" i="2" s="1"/>
  <c r="A3681" i="2" s="1"/>
  <c r="A3682" i="2" s="1"/>
  <c r="A3683" i="2" s="1"/>
  <c r="A3684" i="2" s="1"/>
  <c r="A3685" i="2" s="1"/>
  <c r="A3686" i="2" s="1"/>
  <c r="A3687" i="2" s="1"/>
  <c r="A3688" i="2" s="1"/>
  <c r="A3689" i="2" s="1"/>
  <c r="A3690" i="2" s="1"/>
  <c r="A3691" i="2" s="1"/>
  <c r="A3692" i="2" s="1"/>
  <c r="A3693" i="2" s="1"/>
  <c r="A3694" i="2" s="1"/>
  <c r="A3695" i="2" s="1"/>
  <c r="A3696" i="2" s="1"/>
  <c r="A3697" i="2" s="1"/>
  <c r="A3698" i="2" s="1"/>
  <c r="A3699" i="2" s="1"/>
  <c r="A3700" i="2" s="1"/>
  <c r="A3701" i="2" s="1"/>
  <c r="A3702" i="2" s="1"/>
  <c r="A3703" i="2" s="1"/>
  <c r="A3704" i="2" s="1"/>
  <c r="A3705" i="2" s="1"/>
  <c r="A3706" i="2" s="1"/>
  <c r="A3707" i="2" s="1"/>
  <c r="A3708" i="2" s="1"/>
  <c r="A3709" i="2" s="1"/>
  <c r="A3710" i="2" s="1"/>
  <c r="A3711" i="2" s="1"/>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A3739" i="2" s="1"/>
  <c r="A3740" i="2" s="1"/>
  <c r="A3741" i="2" s="1"/>
  <c r="A3742" i="2" s="1"/>
  <c r="A3743" i="2" s="1"/>
  <c r="A3744" i="2" s="1"/>
  <c r="A3745" i="2" s="1"/>
  <c r="A3746" i="2" s="1"/>
  <c r="A3747" i="2" s="1"/>
  <c r="A3748" i="2" s="1"/>
  <c r="A3749" i="2" s="1"/>
  <c r="A3750" i="2" s="1"/>
  <c r="A3751" i="2" s="1"/>
  <c r="A3752" i="2" s="1"/>
  <c r="A3753" i="2" s="1"/>
  <c r="A3754" i="2" s="1"/>
  <c r="A3755" i="2" s="1"/>
  <c r="A3756" i="2" s="1"/>
  <c r="A3757" i="2" s="1"/>
  <c r="A3758" i="2" s="1"/>
  <c r="A3759" i="2" s="1"/>
  <c r="A3760" i="2" s="1"/>
  <c r="A3761" i="2" s="1"/>
  <c r="A3762" i="2" s="1"/>
  <c r="A3763" i="2" s="1"/>
  <c r="A3764" i="2" s="1"/>
  <c r="A3765" i="2" s="1"/>
  <c r="A3766" i="2" s="1"/>
  <c r="A3767" i="2" s="1"/>
  <c r="A3768" i="2" s="1"/>
  <c r="A3769" i="2" s="1"/>
  <c r="A3770" i="2" s="1"/>
  <c r="A3771" i="2" s="1"/>
  <c r="A3772" i="2" s="1"/>
  <c r="A3773" i="2" s="1"/>
  <c r="A3774" i="2" s="1"/>
  <c r="A3775" i="2" s="1"/>
  <c r="A3776" i="2" s="1"/>
  <c r="A3777" i="2" s="1"/>
  <c r="A3778" i="2" s="1"/>
  <c r="A3779" i="2" s="1"/>
  <c r="A3780" i="2" s="1"/>
  <c r="A3781" i="2" s="1"/>
  <c r="A3782" i="2" s="1"/>
  <c r="A3783" i="2" s="1"/>
  <c r="A3784" i="2" s="1"/>
  <c r="A3785" i="2" s="1"/>
  <c r="A3786" i="2" s="1"/>
  <c r="A3787" i="2" s="1"/>
  <c r="A3788" i="2" s="1"/>
  <c r="A3789" i="2" s="1"/>
  <c r="A3790" i="2" s="1"/>
  <c r="A3791" i="2" s="1"/>
  <c r="A3792" i="2" s="1"/>
  <c r="A3793" i="2" s="1"/>
  <c r="A3794" i="2" s="1"/>
  <c r="A3795" i="2" s="1"/>
  <c r="A3796" i="2" s="1"/>
  <c r="A3797" i="2" s="1"/>
  <c r="A3798" i="2" s="1"/>
  <c r="A3799" i="2" s="1"/>
  <c r="A3800" i="2" s="1"/>
  <c r="A3801" i="2" s="1"/>
  <c r="A3802" i="2" s="1"/>
  <c r="A3803" i="2" s="1"/>
  <c r="A3804" i="2" s="1"/>
  <c r="A3805" i="2" s="1"/>
  <c r="A3806" i="2" s="1"/>
  <c r="A3807" i="2" s="1"/>
  <c r="A3808" i="2" s="1"/>
  <c r="A3809" i="2" s="1"/>
  <c r="A3810" i="2" s="1"/>
  <c r="A3811" i="2" s="1"/>
  <c r="A3812" i="2" s="1"/>
  <c r="A3813" i="2" s="1"/>
  <c r="A3814" i="2" s="1"/>
  <c r="A3815" i="2" s="1"/>
  <c r="A3816" i="2" s="1"/>
  <c r="A3817" i="2" s="1"/>
  <c r="A3818" i="2" s="1"/>
  <c r="A3819" i="2" s="1"/>
  <c r="A3820" i="2" s="1"/>
  <c r="A3821" i="2" s="1"/>
  <c r="A3822" i="2" s="1"/>
  <c r="A3823" i="2" s="1"/>
  <c r="A3824" i="2" s="1"/>
  <c r="A3825" i="2" s="1"/>
  <c r="A3826" i="2" s="1"/>
  <c r="A3827" i="2" s="1"/>
  <c r="A3828" i="2" s="1"/>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A3896" i="2" s="1"/>
  <c r="A3897" i="2" s="1"/>
  <c r="A3898" i="2" s="1"/>
  <c r="A3899" i="2" s="1"/>
  <c r="A3900" i="2" s="1"/>
  <c r="A3901" i="2" s="1"/>
  <c r="A3902" i="2" s="1"/>
  <c r="A3903" i="2" s="1"/>
  <c r="A3904" i="2" s="1"/>
  <c r="A3905" i="2" s="1"/>
  <c r="A3906" i="2" s="1"/>
  <c r="A3907" i="2" s="1"/>
  <c r="A3908" i="2" s="1"/>
  <c r="A3909" i="2" s="1"/>
  <c r="A3910" i="2" s="1"/>
  <c r="A3911" i="2" s="1"/>
  <c r="A3912" i="2" s="1"/>
  <c r="A3913" i="2" s="1"/>
  <c r="A3914" i="2" s="1"/>
  <c r="A3915" i="2" s="1"/>
  <c r="A3916" i="2" s="1"/>
  <c r="A3917" i="2" s="1"/>
  <c r="A3918" i="2" s="1"/>
  <c r="A3919" i="2" s="1"/>
  <c r="A3920" i="2" s="1"/>
  <c r="A3921" i="2" s="1"/>
  <c r="A3922" i="2" s="1"/>
  <c r="A3923" i="2" s="1"/>
  <c r="A3924" i="2" s="1"/>
  <c r="A3925" i="2" s="1"/>
  <c r="A3926" i="2" s="1"/>
  <c r="A3927" i="2" s="1"/>
  <c r="A3928" i="2" s="1"/>
  <c r="A3929" i="2" s="1"/>
  <c r="A3930" i="2" s="1"/>
  <c r="A3931" i="2" s="1"/>
  <c r="A3932" i="2" s="1"/>
  <c r="A3933" i="2" s="1"/>
  <c r="A3934" i="2" s="1"/>
  <c r="A3935" i="2" s="1"/>
  <c r="A3936" i="2" s="1"/>
  <c r="A3937" i="2" s="1"/>
  <c r="A3938" i="2" s="1"/>
  <c r="A3939" i="2" s="1"/>
  <c r="A3940" i="2" s="1"/>
  <c r="A3941" i="2" s="1"/>
  <c r="A3942" i="2" s="1"/>
  <c r="A3943" i="2" s="1"/>
  <c r="A3944" i="2" s="1"/>
  <c r="A3945" i="2" s="1"/>
  <c r="A3946" i="2" s="1"/>
  <c r="A3947" i="2" s="1"/>
  <c r="A3948" i="2" s="1"/>
  <c r="A3949" i="2" s="1"/>
  <c r="A3950" i="2" s="1"/>
  <c r="A3951" i="2" s="1"/>
  <c r="A3952" i="2" s="1"/>
  <c r="A3953" i="2" s="1"/>
  <c r="A3954" i="2" s="1"/>
  <c r="A3955" i="2" s="1"/>
  <c r="A3956" i="2" s="1"/>
  <c r="A3957" i="2" s="1"/>
  <c r="A3958" i="2" s="1"/>
  <c r="A3959" i="2" s="1"/>
  <c r="A3960" i="2" s="1"/>
  <c r="A3961" i="2" s="1"/>
  <c r="A3962" i="2" s="1"/>
  <c r="A3963" i="2" s="1"/>
  <c r="A3964" i="2" s="1"/>
  <c r="A3965" i="2" s="1"/>
  <c r="A3966" i="2" s="1"/>
  <c r="A3967" i="2" s="1"/>
  <c r="A3968" i="2" s="1"/>
  <c r="A3969" i="2" s="1"/>
  <c r="A3970" i="2" s="1"/>
  <c r="A3971" i="2" s="1"/>
  <c r="A3972" i="2" s="1"/>
  <c r="A3973" i="2" s="1"/>
  <c r="A3974" i="2" s="1"/>
  <c r="A3975" i="2" s="1"/>
  <c r="A3976" i="2" s="1"/>
  <c r="A3977" i="2" s="1"/>
  <c r="A3978" i="2" s="1"/>
  <c r="A3979" i="2" s="1"/>
  <c r="A3980" i="2" s="1"/>
  <c r="A3981" i="2" s="1"/>
  <c r="A3982" i="2" s="1"/>
  <c r="A3983" i="2" s="1"/>
  <c r="A3984" i="2" s="1"/>
  <c r="A3985" i="2" s="1"/>
  <c r="A3986" i="2" s="1"/>
  <c r="A3987" i="2" s="1"/>
  <c r="A3988" i="2" s="1"/>
  <c r="A3989" i="2" s="1"/>
  <c r="A3990" i="2" s="1"/>
  <c r="A3991" i="2" s="1"/>
  <c r="A3992" i="2" s="1"/>
  <c r="A3993" i="2" s="1"/>
  <c r="A3994" i="2" s="1"/>
  <c r="A3995" i="2" s="1"/>
  <c r="A3996" i="2" s="1"/>
  <c r="A3997" i="2" s="1"/>
  <c r="A3998" i="2" s="1"/>
  <c r="A3999" i="2" s="1"/>
  <c r="A4000" i="2" s="1"/>
  <c r="A4001" i="2" s="1"/>
  <c r="A4002" i="2" s="1"/>
  <c r="A4003" i="2" s="1"/>
  <c r="A4004" i="2" s="1"/>
  <c r="A4005" i="2" s="1"/>
  <c r="A4006" i="2" s="1"/>
  <c r="A4007" i="2" s="1"/>
  <c r="A4008" i="2" s="1"/>
  <c r="A4009" i="2" s="1"/>
  <c r="A4010" i="2" s="1"/>
  <c r="A4011" i="2" s="1"/>
  <c r="A4012" i="2" s="1"/>
  <c r="A4013" i="2" s="1"/>
  <c r="A4014" i="2" s="1"/>
  <c r="A4015" i="2" s="1"/>
  <c r="A4016" i="2" s="1"/>
  <c r="A4017" i="2" s="1"/>
  <c r="A4018" i="2" s="1"/>
  <c r="A4019" i="2" s="1"/>
  <c r="A4020" i="2" s="1"/>
  <c r="A4021" i="2" s="1"/>
  <c r="A4022" i="2" s="1"/>
  <c r="A4023" i="2" s="1"/>
  <c r="A4024" i="2" s="1"/>
  <c r="A4025" i="2" s="1"/>
  <c r="A4026" i="2" s="1"/>
  <c r="A4027" i="2" s="1"/>
  <c r="A4028" i="2" s="1"/>
  <c r="A4029" i="2" s="1"/>
  <c r="A4030" i="2" s="1"/>
  <c r="A4031" i="2" s="1"/>
  <c r="A4032" i="2" s="1"/>
  <c r="A4033" i="2" s="1"/>
  <c r="A4034" i="2" s="1"/>
  <c r="A4035" i="2" s="1"/>
  <c r="A4036" i="2" s="1"/>
  <c r="A4037" i="2" s="1"/>
  <c r="A4038" i="2" s="1"/>
  <c r="A4039" i="2" s="1"/>
  <c r="A4040" i="2" s="1"/>
  <c r="A4041" i="2" s="1"/>
  <c r="A4042" i="2" s="1"/>
  <c r="A4043" i="2" s="1"/>
  <c r="A4044" i="2" s="1"/>
  <c r="A4045" i="2" s="1"/>
  <c r="A4046" i="2" s="1"/>
  <c r="A4047" i="2" s="1"/>
  <c r="A4048" i="2" s="1"/>
  <c r="A4049" i="2" s="1"/>
  <c r="A4050" i="2" s="1"/>
  <c r="A4051" i="2" s="1"/>
  <c r="A4052" i="2" s="1"/>
  <c r="A4053" i="2" s="1"/>
  <c r="A4054" i="2" s="1"/>
  <c r="A4055" i="2" s="1"/>
  <c r="A4056" i="2" s="1"/>
  <c r="A4057" i="2" s="1"/>
  <c r="A4058" i="2" s="1"/>
  <c r="A4059" i="2" s="1"/>
  <c r="A4060" i="2" s="1"/>
  <c r="A4061" i="2" s="1"/>
  <c r="A4062" i="2" s="1"/>
  <c r="A4063" i="2" s="1"/>
  <c r="A4064" i="2" s="1"/>
  <c r="A4065" i="2" s="1"/>
  <c r="A4066" i="2" s="1"/>
  <c r="A4067" i="2" s="1"/>
  <c r="A4068" i="2" s="1"/>
  <c r="A4069" i="2" s="1"/>
  <c r="A4070" i="2" s="1"/>
  <c r="A4071" i="2" s="1"/>
  <c r="A4072" i="2" s="1"/>
  <c r="A4073" i="2" s="1"/>
  <c r="A4074" i="2" s="1"/>
  <c r="A4075" i="2" s="1"/>
  <c r="A4076" i="2" s="1"/>
  <c r="A4077" i="2" s="1"/>
  <c r="A4078" i="2" s="1"/>
  <c r="A4079" i="2" s="1"/>
  <c r="A4080" i="2" s="1"/>
  <c r="A4081" i="2" s="1"/>
  <c r="A4082" i="2" s="1"/>
  <c r="A4083" i="2" s="1"/>
  <c r="A4084" i="2" s="1"/>
  <c r="A4085" i="2" s="1"/>
  <c r="A4086" i="2" s="1"/>
  <c r="A4087" i="2" s="1"/>
  <c r="A4088" i="2" s="1"/>
  <c r="A4089" i="2" s="1"/>
  <c r="A3"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D2116" i="2"/>
  <c r="C2116" i="2"/>
  <c r="M2128" i="2"/>
  <c r="M2140" i="2"/>
  <c r="M2152" i="2"/>
  <c r="M2164" i="2"/>
  <c r="M2176" i="2"/>
  <c r="M2368" i="2"/>
  <c r="M2380" i="2"/>
  <c r="M2392" i="2"/>
  <c r="M2440" i="2"/>
  <c r="M2452" i="2"/>
  <c r="M2464" i="2"/>
  <c r="M2548" i="2"/>
  <c r="M2560" i="2"/>
  <c r="M2572" i="2"/>
  <c r="M2704" i="2"/>
  <c r="M2716" i="2"/>
  <c r="M2836" i="2"/>
  <c r="M2848" i="2"/>
  <c r="M2860" i="2"/>
  <c r="M2872" i="2"/>
  <c r="M2884" i="2"/>
  <c r="M2896" i="2"/>
  <c r="M3100" i="2"/>
  <c r="M3112" i="2"/>
  <c r="M3124" i="2"/>
  <c r="M3138" i="2"/>
  <c r="M3139" i="2"/>
  <c r="M3158" i="2"/>
  <c r="M3168" i="2"/>
  <c r="M3169" i="2"/>
  <c r="M3170" i="2"/>
  <c r="M3178" i="2"/>
  <c r="M3179" i="2"/>
  <c r="M3189" i="2"/>
  <c r="M3194" i="2"/>
  <c r="M3216" i="2"/>
  <c r="M3217" i="2"/>
  <c r="M3218" i="2"/>
  <c r="M3222" i="2"/>
  <c r="M3223" i="2"/>
  <c r="M3242" i="2"/>
  <c r="M3252" i="2"/>
  <c r="M3253" i="2"/>
  <c r="M3254" i="2"/>
  <c r="M3265" i="2"/>
  <c r="M3266" i="2"/>
  <c r="M3273" i="2"/>
  <c r="M3298" i="2"/>
  <c r="M3299" i="2"/>
  <c r="M3300" i="2"/>
  <c r="M3301" i="2"/>
  <c r="M3302" i="2"/>
  <c r="M3306" i="2"/>
  <c r="M3307" i="2"/>
  <c r="M3336" i="2"/>
  <c r="M3337" i="2"/>
  <c r="M3338" i="2"/>
  <c r="M3349" i="2"/>
  <c r="M3350" i="2"/>
  <c r="M3360" i="2"/>
  <c r="M3362" i="2"/>
  <c r="M3382" i="2"/>
  <c r="M3383" i="2"/>
  <c r="M3384" i="2"/>
  <c r="M3385" i="2"/>
  <c r="M3386" i="2"/>
  <c r="M3393" i="2"/>
  <c r="M3394" i="2"/>
  <c r="M3410" i="2"/>
  <c r="M3433" i="2"/>
  <c r="M3434" i="2"/>
  <c r="M3444" i="2"/>
  <c r="M3446" i="2"/>
  <c r="M3466" i="2"/>
  <c r="M3467" i="2"/>
  <c r="M3477" i="2"/>
  <c r="M3478" i="2"/>
  <c r="M3494" i="2"/>
  <c r="M3528" i="2"/>
  <c r="M3530" i="2"/>
  <c r="M3553" i="2"/>
  <c r="M3554" i="2"/>
  <c r="M3561" i="2"/>
  <c r="M3562" i="2"/>
  <c r="M3578" i="2"/>
  <c r="M3587" i="2"/>
  <c r="M3618" i="2"/>
  <c r="M3637" i="2"/>
  <c r="M3638" i="2"/>
  <c r="M3648" i="2"/>
  <c r="M3649" i="2"/>
  <c r="M3650" i="2"/>
  <c r="M3671" i="2"/>
  <c r="M3681" i="2"/>
  <c r="M3682" i="2"/>
  <c r="M3683" i="2"/>
  <c r="M3702" i="2"/>
  <c r="M3721" i="2"/>
  <c r="M3722" i="2"/>
  <c r="M3729" i="2"/>
  <c r="M3730" i="2"/>
  <c r="M3731" i="2"/>
  <c r="M3732" i="2"/>
  <c r="M3733" i="2"/>
  <c r="M3734" i="2"/>
  <c r="M3755" i="2"/>
  <c r="M3765" i="2"/>
  <c r="M3766" i="2"/>
  <c r="M3767" i="2"/>
  <c r="M3778" i="2"/>
  <c r="M3779" i="2"/>
  <c r="M3786" i="2"/>
  <c r="M3794" i="2"/>
  <c r="M3813" i="2"/>
  <c r="M3814" i="2"/>
  <c r="M3815" i="2"/>
  <c r="M3816" i="2"/>
  <c r="M3817" i="2"/>
  <c r="M3818" i="2"/>
  <c r="M3842" i="2"/>
  <c r="M3849" i="2"/>
  <c r="M3850" i="2"/>
  <c r="M3851" i="2"/>
  <c r="M3862" i="2"/>
  <c r="M3863" i="2"/>
  <c r="M3873" i="2"/>
  <c r="M3878" i="2"/>
  <c r="M3897" i="2"/>
  <c r="M3898" i="2"/>
  <c r="M3899" i="2"/>
  <c r="M3906" i="2"/>
  <c r="M3907" i="2"/>
  <c r="M3926" i="2"/>
  <c r="M3936" i="2"/>
  <c r="M3937" i="2"/>
  <c r="M3938" i="2"/>
  <c r="M3946" i="2"/>
  <c r="M3947" i="2"/>
  <c r="M3957" i="2"/>
  <c r="M3962" i="2"/>
  <c r="M3984" i="2"/>
  <c r="M3985" i="2"/>
  <c r="M3986" i="2"/>
  <c r="M3990" i="2"/>
  <c r="M3991" i="2"/>
  <c r="M4010" i="2"/>
  <c r="M4020" i="2"/>
  <c r="M4021" i="2"/>
  <c r="M4022" i="2"/>
  <c r="M4033" i="2"/>
  <c r="M4034" i="2"/>
  <c r="M4041" i="2"/>
  <c r="M4066" i="2"/>
  <c r="M4067" i="2"/>
  <c r="M4068" i="2"/>
  <c r="M4069" i="2"/>
  <c r="M4070" i="2"/>
  <c r="M4072" i="2"/>
  <c r="M4074" i="2"/>
  <c r="L2124" i="2"/>
  <c r="L2125" i="2"/>
  <c r="L2126" i="2"/>
  <c r="L2134" i="2"/>
  <c r="L2135" i="2"/>
  <c r="L2142" i="2"/>
  <c r="L2158" i="2"/>
  <c r="L2159" i="2"/>
  <c r="L2160" i="2"/>
  <c r="L2161" i="2"/>
  <c r="L2162" i="2"/>
  <c r="L2166" i="2"/>
  <c r="L2167" i="2"/>
  <c r="L2183" i="2"/>
  <c r="L2197" i="2"/>
  <c r="L2198" i="2"/>
  <c r="L2205" i="2"/>
  <c r="L2210" i="2"/>
  <c r="L2221" i="2"/>
  <c r="L2222" i="2"/>
  <c r="L2229" i="2"/>
  <c r="L2230" i="2"/>
  <c r="L2246" i="2"/>
  <c r="L2253" i="2"/>
  <c r="L2254" i="2"/>
  <c r="L2255" i="2"/>
  <c r="L2268" i="2"/>
  <c r="L2270" i="2"/>
  <c r="L2289" i="2"/>
  <c r="L2290" i="2"/>
  <c r="L2291" i="2"/>
  <c r="L2292" i="2"/>
  <c r="L2293" i="2"/>
  <c r="L2294" i="2"/>
  <c r="L2306" i="2"/>
  <c r="L2316" i="2"/>
  <c r="L2317" i="2"/>
  <c r="L2318" i="2"/>
  <c r="L2326" i="2"/>
  <c r="L2327" i="2"/>
  <c r="L2334" i="2"/>
  <c r="L2350" i="2"/>
  <c r="L2351" i="2"/>
  <c r="L2352" i="2"/>
  <c r="L2353" i="2"/>
  <c r="L2354" i="2"/>
  <c r="L2358" i="2"/>
  <c r="L2359" i="2"/>
  <c r="L2375" i="2"/>
  <c r="L2389" i="2"/>
  <c r="L2390" i="2"/>
  <c r="L2397" i="2"/>
  <c r="L2402" i="2"/>
  <c r="L2413" i="2"/>
  <c r="L2414" i="2"/>
  <c r="L2421" i="2"/>
  <c r="L2422" i="2"/>
  <c r="L2438" i="2"/>
  <c r="L2445" i="2"/>
  <c r="L2446" i="2"/>
  <c r="L2447" i="2"/>
  <c r="L2460" i="2"/>
  <c r="L2462" i="2"/>
  <c r="L2481" i="2"/>
  <c r="L2482" i="2"/>
  <c r="L2483" i="2"/>
  <c r="L2484" i="2"/>
  <c r="L2485" i="2"/>
  <c r="L2486" i="2"/>
  <c r="L2498" i="2"/>
  <c r="L2508" i="2"/>
  <c r="L2509" i="2"/>
  <c r="L2510" i="2"/>
  <c r="L2518" i="2"/>
  <c r="L2519" i="2"/>
  <c r="L2526" i="2"/>
  <c r="L2542" i="2"/>
  <c r="L2543" i="2"/>
  <c r="L2544" i="2"/>
  <c r="L2545" i="2"/>
  <c r="L2546" i="2"/>
  <c r="L2550" i="2"/>
  <c r="L2551" i="2"/>
  <c r="L2567" i="2"/>
  <c r="L2581" i="2"/>
  <c r="L2582" i="2"/>
  <c r="L2589" i="2"/>
  <c r="L2594" i="2"/>
  <c r="L2605" i="2"/>
  <c r="L2606" i="2"/>
  <c r="L2613" i="2"/>
  <c r="L2614" i="2"/>
  <c r="L2630" i="2"/>
  <c r="L2637" i="2"/>
  <c r="L2638" i="2"/>
  <c r="L2639" i="2"/>
  <c r="L2652" i="2"/>
  <c r="L2654" i="2"/>
  <c r="L2673" i="2"/>
  <c r="L2674" i="2"/>
  <c r="L2675" i="2"/>
  <c r="L2676" i="2"/>
  <c r="L2677" i="2"/>
  <c r="L2678" i="2"/>
  <c r="L2690" i="2"/>
  <c r="L2700" i="2"/>
  <c r="L2701" i="2"/>
  <c r="L2702" i="2"/>
  <c r="L2710" i="2"/>
  <c r="L2711" i="2"/>
  <c r="L2718" i="2"/>
  <c r="L2734" i="2"/>
  <c r="L2735" i="2"/>
  <c r="L2736" i="2"/>
  <c r="L2737" i="2"/>
  <c r="L2738" i="2"/>
  <c r="L2742" i="2"/>
  <c r="L2743" i="2"/>
  <c r="L2759" i="2"/>
  <c r="L2773" i="2"/>
  <c r="L2774" i="2"/>
  <c r="L2781" i="2"/>
  <c r="L2786" i="2"/>
  <c r="L2797" i="2"/>
  <c r="L2798" i="2"/>
  <c r="L2805" i="2"/>
  <c r="L2806" i="2"/>
  <c r="L2822" i="2"/>
  <c r="L2829" i="2"/>
  <c r="L2830" i="2"/>
  <c r="L2831" i="2"/>
  <c r="L2844" i="2"/>
  <c r="L2846" i="2"/>
  <c r="L2865" i="2"/>
  <c r="L2866" i="2"/>
  <c r="L2867" i="2"/>
  <c r="L2868" i="2"/>
  <c r="L2869" i="2"/>
  <c r="L2870" i="2"/>
  <c r="L2882" i="2"/>
  <c r="L2892" i="2"/>
  <c r="L2893" i="2"/>
  <c r="L2894" i="2"/>
  <c r="L2902" i="2"/>
  <c r="L2903" i="2"/>
  <c r="L2910" i="2"/>
  <c r="L2926" i="2"/>
  <c r="L2927" i="2"/>
  <c r="L2928" i="2"/>
  <c r="L2929" i="2"/>
  <c r="L2930" i="2"/>
  <c r="L2934" i="2"/>
  <c r="L2935" i="2"/>
  <c r="L2951" i="2"/>
  <c r="L2965" i="2"/>
  <c r="L2966" i="2"/>
  <c r="L2973" i="2"/>
  <c r="L2978" i="2"/>
  <c r="L2989" i="2"/>
  <c r="L2990" i="2"/>
  <c r="L2997" i="2"/>
  <c r="L2998" i="2"/>
  <c r="L3014" i="2"/>
  <c r="L3021" i="2"/>
  <c r="L3022" i="2"/>
  <c r="L3023" i="2"/>
  <c r="L3036" i="2"/>
  <c r="L3038" i="2"/>
  <c r="L3057" i="2"/>
  <c r="L3058" i="2"/>
  <c r="L3059" i="2"/>
  <c r="L3060" i="2"/>
  <c r="L3061" i="2"/>
  <c r="L3062" i="2"/>
  <c r="L3074" i="2"/>
  <c r="L3084" i="2"/>
  <c r="L3085" i="2"/>
  <c r="L3086" i="2"/>
  <c r="L3094" i="2"/>
  <c r="L3095" i="2"/>
  <c r="L3102" i="2"/>
  <c r="L3118" i="2"/>
  <c r="L3119" i="2"/>
  <c r="L3120" i="2"/>
  <c r="L3121" i="2"/>
  <c r="L3122" i="2"/>
  <c r="L3126" i="2"/>
  <c r="L3127" i="2"/>
  <c r="L3143" i="2"/>
  <c r="L3157" i="2"/>
  <c r="L3158" i="2"/>
  <c r="L3165" i="2"/>
  <c r="L3170" i="2"/>
  <c r="L3181" i="2"/>
  <c r="L3182" i="2"/>
  <c r="L3189" i="2"/>
  <c r="L3190" i="2"/>
  <c r="L3206" i="2"/>
  <c r="L3213" i="2"/>
  <c r="L3214" i="2"/>
  <c r="L3215" i="2"/>
  <c r="L3228" i="2"/>
  <c r="L3230" i="2"/>
  <c r="L3249" i="2"/>
  <c r="L3250" i="2"/>
  <c r="L3251" i="2"/>
  <c r="L3252" i="2"/>
  <c r="L3253" i="2"/>
  <c r="L3254" i="2"/>
  <c r="L3266" i="2"/>
  <c r="L3268" i="2"/>
  <c r="L3274" i="2"/>
  <c r="L3275" i="2"/>
  <c r="L3276" i="2"/>
  <c r="L3288" i="2"/>
  <c r="L3290" i="2"/>
  <c r="L3292" i="2"/>
  <c r="L3304" i="2"/>
  <c r="L3309" i="2"/>
  <c r="L3310" i="2"/>
  <c r="L3311" i="2"/>
  <c r="L3326" i="2"/>
  <c r="L3333" i="2"/>
  <c r="L3334" i="2"/>
  <c r="L3340" i="2"/>
  <c r="L3342" i="2"/>
  <c r="L3346" i="2"/>
  <c r="L3350" i="2"/>
  <c r="L3352" i="2"/>
  <c r="L3361" i="2"/>
  <c r="L3362" i="2"/>
  <c r="L3364" i="2"/>
  <c r="L3369" i="2"/>
  <c r="L3382" i="2"/>
  <c r="L3386" i="2"/>
  <c r="L3387" i="2"/>
  <c r="L3388" i="2"/>
  <c r="L3393" i="2"/>
  <c r="L3394" i="2"/>
  <c r="L3398" i="2"/>
  <c r="L3400" i="2"/>
  <c r="L3412" i="2"/>
  <c r="L3417" i="2"/>
  <c r="L3430" i="2"/>
  <c r="L3434" i="2"/>
  <c r="L3435" i="2"/>
  <c r="L3436" i="2"/>
  <c r="L3441" i="2"/>
  <c r="L3442" i="2"/>
  <c r="L3446" i="2"/>
  <c r="L3448" i="2"/>
  <c r="L3460" i="2"/>
  <c r="L3465" i="2"/>
  <c r="L3478" i="2"/>
  <c r="L3482" i="2"/>
  <c r="L3483" i="2"/>
  <c r="L3484" i="2"/>
  <c r="L3489" i="2"/>
  <c r="L3490" i="2"/>
  <c r="L3494" i="2"/>
  <c r="L3496" i="2"/>
  <c r="L3508" i="2"/>
  <c r="L3513" i="2"/>
  <c r="L3526" i="2"/>
  <c r="L3530" i="2"/>
  <c r="L3531" i="2"/>
  <c r="L3532" i="2"/>
  <c r="L3537" i="2"/>
  <c r="L3538" i="2"/>
  <c r="L3542" i="2"/>
  <c r="L3544" i="2"/>
  <c r="L3556" i="2"/>
  <c r="L3561" i="2"/>
  <c r="L3574" i="2"/>
  <c r="L3578" i="2"/>
  <c r="L3579" i="2"/>
  <c r="L3580" i="2"/>
  <c r="L3585" i="2"/>
  <c r="L3586" i="2"/>
  <c r="L3590" i="2"/>
  <c r="L3592" i="2"/>
  <c r="L3604" i="2"/>
  <c r="L3609" i="2"/>
  <c r="L3622" i="2"/>
  <c r="L3626" i="2"/>
  <c r="L3627" i="2"/>
  <c r="L3628" i="2"/>
  <c r="L3633" i="2"/>
  <c r="L3634" i="2"/>
  <c r="L3638" i="2"/>
  <c r="L3640" i="2"/>
  <c r="L3652" i="2"/>
  <c r="L3657" i="2"/>
  <c r="L3670" i="2"/>
  <c r="L3674" i="2"/>
  <c r="L3675" i="2"/>
  <c r="L3676" i="2"/>
  <c r="L3681" i="2"/>
  <c r="L3682" i="2"/>
  <c r="L3686" i="2"/>
  <c r="L3688" i="2"/>
  <c r="L3700" i="2"/>
  <c r="L3705" i="2"/>
  <c r="L3718" i="2"/>
  <c r="L3722" i="2"/>
  <c r="L3723" i="2"/>
  <c r="L3724" i="2"/>
  <c r="L3729" i="2"/>
  <c r="L3730" i="2"/>
  <c r="L3734" i="2"/>
  <c r="L3736" i="2"/>
  <c r="L3748" i="2"/>
  <c r="L3753" i="2"/>
  <c r="L3766" i="2"/>
  <c r="L3770" i="2"/>
  <c r="L3771" i="2"/>
  <c r="L3772" i="2"/>
  <c r="L3777" i="2"/>
  <c r="L3778" i="2"/>
  <c r="L3782" i="2"/>
  <c r="L3784" i="2"/>
  <c r="L3796" i="2"/>
  <c r="L3801" i="2"/>
  <c r="L3814" i="2"/>
  <c r="L3818" i="2"/>
  <c r="L3819" i="2"/>
  <c r="L3820" i="2"/>
  <c r="L3825" i="2"/>
  <c r="L3826" i="2"/>
  <c r="L3830" i="2"/>
  <c r="L3832" i="2"/>
  <c r="L3844" i="2"/>
  <c r="L3849" i="2"/>
  <c r="L3862" i="2"/>
  <c r="L3866" i="2"/>
  <c r="L3867" i="2"/>
  <c r="L3868" i="2"/>
  <c r="L3873" i="2"/>
  <c r="L3874" i="2"/>
  <c r="L3875" i="2"/>
  <c r="L3878" i="2"/>
  <c r="L3880" i="2"/>
  <c r="L3885" i="2"/>
  <c r="L3886" i="2"/>
  <c r="L3887" i="2"/>
  <c r="L3888" i="2"/>
  <c r="L3889" i="2"/>
  <c r="L3890" i="2"/>
  <c r="L3891" i="2"/>
  <c r="L3892" i="2"/>
  <c r="L3901" i="2"/>
  <c r="L3902" i="2"/>
  <c r="L3903" i="2"/>
  <c r="L3904" i="2"/>
  <c r="L3909" i="2"/>
  <c r="L3910" i="2"/>
  <c r="L3911" i="2"/>
  <c r="L3914" i="2"/>
  <c r="L3916" i="2"/>
  <c r="L3921" i="2"/>
  <c r="L3922" i="2"/>
  <c r="L3923" i="2"/>
  <c r="L3924" i="2"/>
  <c r="L3925" i="2"/>
  <c r="L3926" i="2"/>
  <c r="L3927" i="2"/>
  <c r="L3928" i="2"/>
  <c r="L3937" i="2"/>
  <c r="L3938" i="2"/>
  <c r="L3939" i="2"/>
  <c r="L3940" i="2"/>
  <c r="L3945" i="2"/>
  <c r="L3946" i="2"/>
  <c r="L3947" i="2"/>
  <c r="L3950" i="2"/>
  <c r="L3952" i="2"/>
  <c r="L3957" i="2"/>
  <c r="L3958" i="2"/>
  <c r="L3959" i="2"/>
  <c r="L3960" i="2"/>
  <c r="L3961" i="2"/>
  <c r="L3962" i="2"/>
  <c r="L3963" i="2"/>
  <c r="L3964" i="2"/>
  <c r="L3973" i="2"/>
  <c r="L3974" i="2"/>
  <c r="L3975" i="2"/>
  <c r="L3976" i="2"/>
  <c r="L3981" i="2"/>
  <c r="L3982" i="2"/>
  <c r="L3983" i="2"/>
  <c r="L3986" i="2"/>
  <c r="L3988" i="2"/>
  <c r="L3993" i="2"/>
  <c r="L3994" i="2"/>
  <c r="L3995" i="2"/>
  <c r="L3996" i="2"/>
  <c r="L3997" i="2"/>
  <c r="L3998" i="2"/>
  <c r="L3999" i="2"/>
  <c r="L4000" i="2"/>
  <c r="L4009" i="2"/>
  <c r="L4010" i="2"/>
  <c r="L4011" i="2"/>
  <c r="L4012" i="2"/>
  <c r="L4017" i="2"/>
  <c r="L4018" i="2"/>
  <c r="L4019" i="2"/>
  <c r="L4022" i="2"/>
  <c r="L4024" i="2"/>
  <c r="L4029" i="2"/>
  <c r="L4030" i="2"/>
  <c r="L4031" i="2"/>
  <c r="L4032" i="2"/>
  <c r="L4033" i="2"/>
  <c r="L4034" i="2"/>
  <c r="L4035" i="2"/>
  <c r="L4036" i="2"/>
  <c r="L4045" i="2"/>
  <c r="L4046" i="2"/>
  <c r="L4047" i="2"/>
  <c r="L4048" i="2"/>
  <c r="L4053" i="2"/>
  <c r="L4054" i="2"/>
  <c r="L4055" i="2"/>
  <c r="L4058" i="2"/>
  <c r="L4060" i="2"/>
  <c r="L4065" i="2"/>
  <c r="L4066" i="2"/>
  <c r="L4067" i="2"/>
  <c r="L4068" i="2"/>
  <c r="L4069" i="2"/>
  <c r="L4070" i="2"/>
  <c r="L4071" i="2"/>
  <c r="L4072" i="2"/>
  <c r="L4081" i="2"/>
  <c r="L4082" i="2"/>
  <c r="L4083" i="2"/>
  <c r="L4084" i="2"/>
  <c r="L4089" i="2"/>
  <c r="L2116"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M73" i="2" s="1"/>
  <c r="H74" i="2"/>
  <c r="H75" i="2"/>
  <c r="H76" i="2"/>
  <c r="H77" i="2"/>
  <c r="H78" i="2"/>
  <c r="H79" i="2"/>
  <c r="H80" i="2"/>
  <c r="M80" i="2" s="1"/>
  <c r="H81" i="2"/>
  <c r="H82" i="2"/>
  <c r="H83" i="2"/>
  <c r="H84" i="2"/>
  <c r="H85" i="2"/>
  <c r="H86" i="2"/>
  <c r="H87" i="2"/>
  <c r="H88" i="2"/>
  <c r="H89" i="2"/>
  <c r="H90" i="2"/>
  <c r="M90" i="2" s="1"/>
  <c r="H91" i="2"/>
  <c r="H92" i="2"/>
  <c r="H93" i="2"/>
  <c r="H94" i="2"/>
  <c r="H95" i="2"/>
  <c r="H96" i="2"/>
  <c r="H97" i="2"/>
  <c r="H98" i="2"/>
  <c r="H99" i="2"/>
  <c r="H100" i="2"/>
  <c r="H101" i="2"/>
  <c r="H102" i="2"/>
  <c r="H103" i="2"/>
  <c r="H104" i="2"/>
  <c r="H105" i="2"/>
  <c r="H106" i="2"/>
  <c r="H107" i="2"/>
  <c r="H108" i="2"/>
  <c r="H109" i="2"/>
  <c r="M109" i="2" s="1"/>
  <c r="H110" i="2"/>
  <c r="H111" i="2"/>
  <c r="H112" i="2"/>
  <c r="H113" i="2"/>
  <c r="H114" i="2"/>
  <c r="H115" i="2"/>
  <c r="H116" i="2"/>
  <c r="H117" i="2"/>
  <c r="H118" i="2"/>
  <c r="H119" i="2"/>
  <c r="H120" i="2"/>
  <c r="H121" i="2"/>
  <c r="H122" i="2"/>
  <c r="H123" i="2"/>
  <c r="H124" i="2"/>
  <c r="H125" i="2"/>
  <c r="H126" i="2"/>
  <c r="H127" i="2"/>
  <c r="M127" i="2" s="1"/>
  <c r="H128" i="2"/>
  <c r="H129" i="2"/>
  <c r="H130" i="2"/>
  <c r="H131" i="2"/>
  <c r="H132" i="2"/>
  <c r="H133" i="2"/>
  <c r="H134" i="2"/>
  <c r="H135" i="2"/>
  <c r="H136" i="2"/>
  <c r="H137" i="2"/>
  <c r="H138" i="2"/>
  <c r="H139" i="2"/>
  <c r="M139" i="2" s="1"/>
  <c r="H140" i="2"/>
  <c r="H141" i="2"/>
  <c r="H142" i="2"/>
  <c r="H143" i="2"/>
  <c r="H144" i="2"/>
  <c r="H145" i="2"/>
  <c r="M145" i="2" s="1"/>
  <c r="H146" i="2"/>
  <c r="H147" i="2"/>
  <c r="H148" i="2"/>
  <c r="H149" i="2"/>
  <c r="H150" i="2"/>
  <c r="H151" i="2"/>
  <c r="H152" i="2"/>
  <c r="H153" i="2"/>
  <c r="H154" i="2"/>
  <c r="H155" i="2"/>
  <c r="H156" i="2"/>
  <c r="H157" i="2"/>
  <c r="H158" i="2"/>
  <c r="H159" i="2"/>
  <c r="M159" i="2" s="1"/>
  <c r="H160" i="2"/>
  <c r="H161" i="2"/>
  <c r="H162" i="2"/>
  <c r="M162" i="2" s="1"/>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M197" i="2" s="1"/>
  <c r="H198" i="2"/>
  <c r="H199" i="2"/>
  <c r="H200" i="2"/>
  <c r="H201" i="2"/>
  <c r="H202" i="2"/>
  <c r="H203" i="2"/>
  <c r="H204" i="2"/>
  <c r="H205" i="2"/>
  <c r="H206" i="2"/>
  <c r="H207" i="2"/>
  <c r="H208" i="2"/>
  <c r="H209" i="2"/>
  <c r="H210" i="2"/>
  <c r="H211" i="2"/>
  <c r="H212" i="2"/>
  <c r="H213" i="2"/>
  <c r="H214" i="2"/>
  <c r="H215" i="2"/>
  <c r="H216" i="2"/>
  <c r="H217" i="2"/>
  <c r="H218" i="2"/>
  <c r="H219" i="2"/>
  <c r="H220" i="2"/>
  <c r="H221" i="2"/>
  <c r="H222" i="2"/>
  <c r="M222" i="2" s="1"/>
  <c r="H223" i="2"/>
  <c r="H224" i="2"/>
  <c r="H225" i="2"/>
  <c r="H226" i="2"/>
  <c r="H227" i="2"/>
  <c r="H228" i="2"/>
  <c r="H229" i="2"/>
  <c r="H230" i="2"/>
  <c r="H231" i="2"/>
  <c r="H232" i="2"/>
  <c r="H233" i="2"/>
  <c r="H234" i="2"/>
  <c r="H235" i="2"/>
  <c r="H236" i="2"/>
  <c r="M236" i="2" s="1"/>
  <c r="H237" i="2"/>
  <c r="H238" i="2"/>
  <c r="H239" i="2"/>
  <c r="H240" i="2"/>
  <c r="M240" i="2" s="1"/>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M269" i="2" s="1"/>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M304" i="2" s="1"/>
  <c r="H305" i="2"/>
  <c r="H306" i="2"/>
  <c r="H307" i="2"/>
  <c r="H308" i="2"/>
  <c r="H309" i="2"/>
  <c r="H310" i="2"/>
  <c r="H311" i="2"/>
  <c r="H312" i="2"/>
  <c r="H313" i="2"/>
  <c r="M313" i="2" s="1"/>
  <c r="H314" i="2"/>
  <c r="H315" i="2"/>
  <c r="H316" i="2"/>
  <c r="H317" i="2"/>
  <c r="H318" i="2"/>
  <c r="H319" i="2"/>
  <c r="H320" i="2"/>
  <c r="H321" i="2"/>
  <c r="H322" i="2"/>
  <c r="H323" i="2"/>
  <c r="H324" i="2"/>
  <c r="H325" i="2"/>
  <c r="H326" i="2"/>
  <c r="H327" i="2"/>
  <c r="H328" i="2"/>
  <c r="H329" i="2"/>
  <c r="M329" i="2" s="1"/>
  <c r="H330" i="2"/>
  <c r="M330" i="2" s="1"/>
  <c r="H331" i="2"/>
  <c r="H332" i="2"/>
  <c r="H333" i="2"/>
  <c r="H334" i="2"/>
  <c r="H335" i="2"/>
  <c r="H336" i="2"/>
  <c r="H337" i="2"/>
  <c r="H338" i="2"/>
  <c r="H339" i="2"/>
  <c r="H340" i="2"/>
  <c r="H341" i="2"/>
  <c r="H342" i="2"/>
  <c r="H343" i="2"/>
  <c r="H344" i="2"/>
  <c r="H345" i="2"/>
  <c r="H346" i="2"/>
  <c r="H347" i="2"/>
  <c r="H348" i="2"/>
  <c r="M348" i="2" s="1"/>
  <c r="H349" i="2"/>
  <c r="H350" i="2"/>
  <c r="H351" i="2"/>
  <c r="H352" i="2"/>
  <c r="H353" i="2"/>
  <c r="H354" i="2"/>
  <c r="H355" i="2"/>
  <c r="H356" i="2"/>
  <c r="H357" i="2"/>
  <c r="H358" i="2"/>
  <c r="H359" i="2"/>
  <c r="H360" i="2"/>
  <c r="M360" i="2" s="1"/>
  <c r="H361" i="2"/>
  <c r="H362" i="2"/>
  <c r="H363" i="2"/>
  <c r="H364" i="2"/>
  <c r="H365" i="2"/>
  <c r="H366" i="2"/>
  <c r="H367" i="2"/>
  <c r="H368" i="2"/>
  <c r="H369" i="2"/>
  <c r="H370" i="2"/>
  <c r="H371" i="2"/>
  <c r="H372" i="2"/>
  <c r="H373" i="2"/>
  <c r="H374" i="2"/>
  <c r="H375" i="2"/>
  <c r="H376" i="2"/>
  <c r="H377" i="2"/>
  <c r="H378" i="2"/>
  <c r="H379" i="2"/>
  <c r="H380" i="2"/>
  <c r="M380" i="2" s="1"/>
  <c r="H381" i="2"/>
  <c r="H382" i="2"/>
  <c r="H383" i="2"/>
  <c r="H384" i="2"/>
  <c r="H385" i="2"/>
  <c r="H386" i="2"/>
  <c r="H387" i="2"/>
  <c r="H388" i="2"/>
  <c r="H389" i="2"/>
  <c r="H390" i="2"/>
  <c r="H391" i="2"/>
  <c r="H392" i="2"/>
  <c r="M392" i="2" s="1"/>
  <c r="H393" i="2"/>
  <c r="H394" i="2"/>
  <c r="H395" i="2"/>
  <c r="H396" i="2"/>
  <c r="H397" i="2"/>
  <c r="H398" i="2"/>
  <c r="H399" i="2"/>
  <c r="H400" i="2"/>
  <c r="H401" i="2"/>
  <c r="H402" i="2"/>
  <c r="M402" i="2" s="1"/>
  <c r="H403" i="2"/>
  <c r="H404" i="2"/>
  <c r="H405" i="2"/>
  <c r="H406" i="2"/>
  <c r="H407" i="2"/>
  <c r="H408" i="2"/>
  <c r="H409" i="2"/>
  <c r="L409" i="2" s="1"/>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M437" i="2" s="1"/>
  <c r="H438" i="2"/>
  <c r="H439" i="2"/>
  <c r="H440" i="2"/>
  <c r="H441" i="2"/>
  <c r="H442" i="2"/>
  <c r="H443" i="2"/>
  <c r="H444" i="2"/>
  <c r="H445" i="2"/>
  <c r="H446" i="2"/>
  <c r="H447" i="2"/>
  <c r="H448" i="2"/>
  <c r="H449" i="2"/>
  <c r="H450" i="2"/>
  <c r="L450" i="2" s="1"/>
  <c r="H451" i="2"/>
  <c r="H452" i="2"/>
  <c r="L452" i="2" s="1"/>
  <c r="H453" i="2"/>
  <c r="H454" i="2"/>
  <c r="H455" i="2"/>
  <c r="H456" i="2"/>
  <c r="H457" i="2"/>
  <c r="H458" i="2"/>
  <c r="H459" i="2"/>
  <c r="H460" i="2"/>
  <c r="H461" i="2"/>
  <c r="H462" i="2"/>
  <c r="H463" i="2"/>
  <c r="H464" i="2"/>
  <c r="H465" i="2"/>
  <c r="H466" i="2"/>
  <c r="H467" i="2"/>
  <c r="H468" i="2"/>
  <c r="H469" i="2"/>
  <c r="M469" i="2" s="1"/>
  <c r="H470" i="2"/>
  <c r="H471" i="2"/>
  <c r="H472" i="2"/>
  <c r="H473" i="2"/>
  <c r="H474" i="2"/>
  <c r="H475" i="2"/>
  <c r="H476" i="2"/>
  <c r="H477" i="2"/>
  <c r="H478" i="2"/>
  <c r="H479" i="2"/>
  <c r="H480" i="2"/>
  <c r="H481" i="2"/>
  <c r="M481" i="2" s="1"/>
  <c r="H482" i="2"/>
  <c r="H483" i="2"/>
  <c r="H484" i="2"/>
  <c r="H485" i="2"/>
  <c r="H486" i="2"/>
  <c r="H487" i="2"/>
  <c r="H488" i="2"/>
  <c r="H489" i="2"/>
  <c r="H490" i="2"/>
  <c r="H491" i="2"/>
  <c r="L491" i="2" s="1"/>
  <c r="H492" i="2"/>
  <c r="H493" i="2"/>
  <c r="H494" i="2"/>
  <c r="H495" i="2"/>
  <c r="L495" i="2" s="1"/>
  <c r="H496" i="2"/>
  <c r="M496" i="2" s="1"/>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M529" i="2" s="1"/>
  <c r="H530" i="2"/>
  <c r="H531" i="2"/>
  <c r="H532" i="2"/>
  <c r="H533" i="2"/>
  <c r="H534" i="2"/>
  <c r="H535" i="2"/>
  <c r="H536" i="2"/>
  <c r="H537" i="2"/>
  <c r="H538" i="2"/>
  <c r="H539" i="2"/>
  <c r="H540" i="2"/>
  <c r="H541" i="2"/>
  <c r="M541" i="2" s="1"/>
  <c r="H542" i="2"/>
  <c r="L542" i="2" s="1"/>
  <c r="H543" i="2"/>
  <c r="L543" i="2" s="1"/>
  <c r="H544" i="2"/>
  <c r="H545" i="2"/>
  <c r="H546" i="2"/>
  <c r="H547" i="2"/>
  <c r="H548" i="2"/>
  <c r="H549" i="2"/>
  <c r="H550" i="2"/>
  <c r="H551" i="2"/>
  <c r="H552" i="2"/>
  <c r="H553" i="2"/>
  <c r="H554" i="2"/>
  <c r="H555" i="2"/>
  <c r="M555" i="2" s="1"/>
  <c r="H556" i="2"/>
  <c r="H557" i="2"/>
  <c r="H558" i="2"/>
  <c r="H559" i="2"/>
  <c r="H560" i="2"/>
  <c r="H561" i="2"/>
  <c r="H562" i="2"/>
  <c r="H563" i="2"/>
  <c r="H564" i="2"/>
  <c r="H565" i="2"/>
  <c r="H566" i="2"/>
  <c r="H567" i="2"/>
  <c r="H568" i="2"/>
  <c r="H569" i="2"/>
  <c r="M569" i="2" s="1"/>
  <c r="H570" i="2"/>
  <c r="H571" i="2"/>
  <c r="H572" i="2"/>
  <c r="H573" i="2"/>
  <c r="H574" i="2"/>
  <c r="H575" i="2"/>
  <c r="H576" i="2"/>
  <c r="H577" i="2"/>
  <c r="H578" i="2"/>
  <c r="H579" i="2"/>
  <c r="H580" i="2"/>
  <c r="H581" i="2"/>
  <c r="H582" i="2"/>
  <c r="H583" i="2"/>
  <c r="H584" i="2"/>
  <c r="H585" i="2"/>
  <c r="H586" i="2"/>
  <c r="H587" i="2"/>
  <c r="H588" i="2"/>
  <c r="H589" i="2"/>
  <c r="H590" i="2"/>
  <c r="H591" i="2"/>
  <c r="H592" i="2"/>
  <c r="H593" i="2"/>
  <c r="H594" i="2"/>
  <c r="M594" i="2" s="1"/>
  <c r="H595" i="2"/>
  <c r="H596" i="2"/>
  <c r="H597" i="2"/>
  <c r="H598" i="2"/>
  <c r="H599" i="2"/>
  <c r="L599" i="2" s="1"/>
  <c r="H600" i="2"/>
  <c r="H601" i="2"/>
  <c r="M601" i="2" s="1"/>
  <c r="H602" i="2"/>
  <c r="H603" i="2"/>
  <c r="H604" i="2"/>
  <c r="H605" i="2"/>
  <c r="H606" i="2"/>
  <c r="H607" i="2"/>
  <c r="H608" i="2"/>
  <c r="H609" i="2"/>
  <c r="H610" i="2"/>
  <c r="H611" i="2"/>
  <c r="H612" i="2"/>
  <c r="H613" i="2"/>
  <c r="H614" i="2"/>
  <c r="M614" i="2" s="1"/>
  <c r="H615" i="2"/>
  <c r="H616" i="2"/>
  <c r="M616" i="2" s="1"/>
  <c r="H617" i="2"/>
  <c r="H618" i="2"/>
  <c r="H619" i="2"/>
  <c r="H620" i="2"/>
  <c r="H621" i="2"/>
  <c r="H622" i="2"/>
  <c r="H623" i="2"/>
  <c r="H624" i="2"/>
  <c r="H625" i="2"/>
  <c r="H626" i="2"/>
  <c r="H627" i="2"/>
  <c r="H628" i="2"/>
  <c r="H629" i="2"/>
  <c r="H630" i="2"/>
  <c r="M630" i="2" s="1"/>
  <c r="H631" i="2"/>
  <c r="H632" i="2"/>
  <c r="H633" i="2"/>
  <c r="H634" i="2"/>
  <c r="H635" i="2"/>
  <c r="H636" i="2"/>
  <c r="H637" i="2"/>
  <c r="H638" i="2"/>
  <c r="H639" i="2"/>
  <c r="H640" i="2"/>
  <c r="H641" i="2"/>
  <c r="H642" i="2"/>
  <c r="M642" i="2" s="1"/>
  <c r="H643" i="2"/>
  <c r="H644" i="2"/>
  <c r="H645" i="2"/>
  <c r="H646" i="2"/>
  <c r="H647" i="2"/>
  <c r="H648" i="2"/>
  <c r="H649" i="2"/>
  <c r="H650" i="2"/>
  <c r="H651" i="2"/>
  <c r="H652" i="2"/>
  <c r="H653" i="2"/>
  <c r="M653" i="2" s="1"/>
  <c r="H654" i="2"/>
  <c r="H655" i="2"/>
  <c r="H656" i="2"/>
  <c r="H657" i="2"/>
  <c r="H658" i="2"/>
  <c r="H659" i="2"/>
  <c r="H660" i="2"/>
  <c r="H661" i="2"/>
  <c r="L661" i="2" s="1"/>
  <c r="H662" i="2"/>
  <c r="H663" i="2"/>
  <c r="H664" i="2"/>
  <c r="H665" i="2"/>
  <c r="M665" i="2" s="1"/>
  <c r="H666" i="2"/>
  <c r="H667" i="2"/>
  <c r="H668" i="2"/>
  <c r="H669" i="2"/>
  <c r="H670" i="2"/>
  <c r="H671" i="2"/>
  <c r="H672" i="2"/>
  <c r="H673" i="2"/>
  <c r="M673" i="2" s="1"/>
  <c r="H674" i="2"/>
  <c r="H675" i="2"/>
  <c r="H676" i="2"/>
  <c r="H677" i="2"/>
  <c r="H678" i="2"/>
  <c r="H679" i="2"/>
  <c r="H680" i="2"/>
  <c r="M680" i="2" s="1"/>
  <c r="H681" i="2"/>
  <c r="H682" i="2"/>
  <c r="M682" i="2" s="1"/>
  <c r="H683" i="2"/>
  <c r="H684" i="2"/>
  <c r="H685" i="2"/>
  <c r="H686" i="2"/>
  <c r="H687" i="2"/>
  <c r="H688" i="2"/>
  <c r="H689" i="2"/>
  <c r="H690" i="2"/>
  <c r="H691" i="2"/>
  <c r="H692" i="2"/>
  <c r="H693" i="2"/>
  <c r="H694" i="2"/>
  <c r="H695" i="2"/>
  <c r="M695" i="2" s="1"/>
  <c r="H696" i="2"/>
  <c r="H697" i="2"/>
  <c r="H698" i="2"/>
  <c r="H699" i="2"/>
  <c r="M699" i="2" s="1"/>
  <c r="H700" i="2"/>
  <c r="M700" i="2" s="1"/>
  <c r="H701" i="2"/>
  <c r="H702" i="2"/>
  <c r="H703" i="2"/>
  <c r="H704" i="2"/>
  <c r="H705" i="2"/>
  <c r="H706" i="2"/>
  <c r="H707" i="2"/>
  <c r="H708" i="2"/>
  <c r="H709" i="2"/>
  <c r="M709" i="2" s="1"/>
  <c r="H710" i="2"/>
  <c r="H711" i="2"/>
  <c r="H712" i="2"/>
  <c r="M712" i="2" s="1"/>
  <c r="H713" i="2"/>
  <c r="H714" i="2"/>
  <c r="M714" i="2" s="1"/>
  <c r="H715" i="2"/>
  <c r="H716" i="2"/>
  <c r="H717" i="2"/>
  <c r="H718" i="2"/>
  <c r="H719" i="2"/>
  <c r="H720" i="2"/>
  <c r="H721" i="2"/>
  <c r="H722" i="2"/>
  <c r="H723" i="2"/>
  <c r="M723" i="2" s="1"/>
  <c r="H724" i="2"/>
  <c r="H725" i="2"/>
  <c r="H726" i="2"/>
  <c r="M726" i="2" s="1"/>
  <c r="H727" i="2"/>
  <c r="H728" i="2"/>
  <c r="H729" i="2"/>
  <c r="H730" i="2"/>
  <c r="H731" i="2"/>
  <c r="H732" i="2"/>
  <c r="H733" i="2"/>
  <c r="H734" i="2"/>
  <c r="H735" i="2"/>
  <c r="H736" i="2"/>
  <c r="H737" i="2"/>
  <c r="H738" i="2"/>
  <c r="H739" i="2"/>
  <c r="H740" i="2"/>
  <c r="H741" i="2"/>
  <c r="H742" i="2"/>
  <c r="H743" i="2"/>
  <c r="H744" i="2"/>
  <c r="H745" i="2"/>
  <c r="M745" i="2" s="1"/>
  <c r="H746" i="2"/>
  <c r="H747" i="2"/>
  <c r="H748" i="2"/>
  <c r="H749" i="2"/>
  <c r="H750" i="2"/>
  <c r="M750" i="2" s="1"/>
  <c r="H751" i="2"/>
  <c r="H752" i="2"/>
  <c r="H753" i="2"/>
  <c r="H754" i="2"/>
  <c r="L754" i="2" s="1"/>
  <c r="H755" i="2"/>
  <c r="H756" i="2"/>
  <c r="H757" i="2"/>
  <c r="M757" i="2" s="1"/>
  <c r="H758" i="2"/>
  <c r="H759" i="2"/>
  <c r="M759" i="2" s="1"/>
  <c r="H760" i="2"/>
  <c r="H761" i="2"/>
  <c r="H762" i="2"/>
  <c r="H763" i="2"/>
  <c r="H764" i="2"/>
  <c r="H765" i="2"/>
  <c r="H766" i="2"/>
  <c r="H767" i="2"/>
  <c r="H768" i="2"/>
  <c r="H769" i="2"/>
  <c r="H770" i="2"/>
  <c r="H771" i="2"/>
  <c r="H772" i="2"/>
  <c r="H773" i="2"/>
  <c r="M773" i="2" s="1"/>
  <c r="H774" i="2"/>
  <c r="H775" i="2"/>
  <c r="H776" i="2"/>
  <c r="H777" i="2"/>
  <c r="H778" i="2"/>
  <c r="H779" i="2"/>
  <c r="H780" i="2"/>
  <c r="H781" i="2"/>
  <c r="H782" i="2"/>
  <c r="H783" i="2"/>
  <c r="H784" i="2"/>
  <c r="H785" i="2"/>
  <c r="L785" i="2" s="1"/>
  <c r="H786" i="2"/>
  <c r="H787" i="2"/>
  <c r="H788" i="2"/>
  <c r="H789" i="2"/>
  <c r="H790" i="2"/>
  <c r="H791" i="2"/>
  <c r="H792" i="2"/>
  <c r="H793" i="2"/>
  <c r="H794" i="2"/>
  <c r="H795" i="2"/>
  <c r="H796" i="2"/>
  <c r="H797" i="2"/>
  <c r="H798" i="2"/>
  <c r="M798" i="2" s="1"/>
  <c r="H799" i="2"/>
  <c r="H800" i="2"/>
  <c r="L800" i="2" s="1"/>
  <c r="H801" i="2"/>
  <c r="H802" i="2"/>
  <c r="H803" i="2"/>
  <c r="H804" i="2"/>
  <c r="H805" i="2"/>
  <c r="H806" i="2"/>
  <c r="H807" i="2"/>
  <c r="H808" i="2"/>
  <c r="H809" i="2"/>
  <c r="H810" i="2"/>
  <c r="M810" i="2" s="1"/>
  <c r="H811" i="2"/>
  <c r="H812" i="2"/>
  <c r="H813" i="2"/>
  <c r="H814" i="2"/>
  <c r="H815" i="2"/>
  <c r="H816" i="2"/>
  <c r="H817" i="2"/>
  <c r="H818" i="2"/>
  <c r="H819" i="2"/>
  <c r="H820" i="2"/>
  <c r="H821" i="2"/>
  <c r="H822" i="2"/>
  <c r="M822" i="2" s="1"/>
  <c r="H823" i="2"/>
  <c r="H824" i="2"/>
  <c r="H825" i="2"/>
  <c r="H826" i="2"/>
  <c r="H827" i="2"/>
  <c r="H828" i="2"/>
  <c r="M828" i="2" s="1"/>
  <c r="H829" i="2"/>
  <c r="H830" i="2"/>
  <c r="H831" i="2"/>
  <c r="H832" i="2"/>
  <c r="H833" i="2"/>
  <c r="H834" i="2"/>
  <c r="H835" i="2"/>
  <c r="H836" i="2"/>
  <c r="H837" i="2"/>
  <c r="H838" i="2"/>
  <c r="M838" i="2" s="1"/>
  <c r="H839" i="2"/>
  <c r="H840" i="2"/>
  <c r="H841" i="2"/>
  <c r="H842" i="2"/>
  <c r="H843" i="2"/>
  <c r="M843" i="2" s="1"/>
  <c r="H844" i="2"/>
  <c r="H845" i="2"/>
  <c r="H846" i="2"/>
  <c r="H847" i="2"/>
  <c r="H848" i="2"/>
  <c r="H849" i="2"/>
  <c r="H850" i="2"/>
  <c r="H851" i="2"/>
  <c r="H852" i="2"/>
  <c r="H853" i="2"/>
  <c r="M853" i="2" s="1"/>
  <c r="H854" i="2"/>
  <c r="H855" i="2"/>
  <c r="H856" i="2"/>
  <c r="H857" i="2"/>
  <c r="H858" i="2"/>
  <c r="H859" i="2"/>
  <c r="H860" i="2"/>
  <c r="H861" i="2"/>
  <c r="H862" i="2"/>
  <c r="H863" i="2"/>
  <c r="H864" i="2"/>
  <c r="H865" i="2"/>
  <c r="H866" i="2"/>
  <c r="M866" i="2" s="1"/>
  <c r="H867" i="2"/>
  <c r="M867" i="2" s="1"/>
  <c r="H868" i="2"/>
  <c r="H869" i="2"/>
  <c r="H870" i="2"/>
  <c r="H871" i="2"/>
  <c r="H872" i="2"/>
  <c r="H873" i="2"/>
  <c r="H874" i="2"/>
  <c r="H875" i="2"/>
  <c r="H876" i="2"/>
  <c r="H877" i="2"/>
  <c r="H878" i="2"/>
  <c r="H879" i="2"/>
  <c r="M879" i="2" s="1"/>
  <c r="H880" i="2"/>
  <c r="H881" i="2"/>
  <c r="H882" i="2"/>
  <c r="M882" i="2" s="1"/>
  <c r="H883" i="2"/>
  <c r="H884" i="2"/>
  <c r="H885" i="2"/>
  <c r="H886" i="2"/>
  <c r="H887" i="2"/>
  <c r="H888" i="2"/>
  <c r="H889" i="2"/>
  <c r="H890" i="2"/>
  <c r="H891" i="2"/>
  <c r="H892" i="2"/>
  <c r="H893" i="2"/>
  <c r="H894" i="2"/>
  <c r="H895" i="2"/>
  <c r="H896" i="2"/>
  <c r="H897" i="2"/>
  <c r="H898" i="2"/>
  <c r="H899" i="2"/>
  <c r="H900" i="2"/>
  <c r="H901" i="2"/>
  <c r="H902" i="2"/>
  <c r="H903" i="2"/>
  <c r="H904" i="2"/>
  <c r="H905" i="2"/>
  <c r="H906" i="2"/>
  <c r="M906" i="2" s="1"/>
  <c r="H907" i="2"/>
  <c r="H908" i="2"/>
  <c r="H909" i="2"/>
  <c r="H910" i="2"/>
  <c r="H911" i="2"/>
  <c r="H912" i="2"/>
  <c r="H913" i="2"/>
  <c r="H914" i="2"/>
  <c r="H915" i="2"/>
  <c r="M915" i="2" s="1"/>
  <c r="H916" i="2"/>
  <c r="L916" i="2" s="1"/>
  <c r="H917" i="2"/>
  <c r="H918" i="2"/>
  <c r="H919" i="2"/>
  <c r="M919" i="2" s="1"/>
  <c r="H920" i="2"/>
  <c r="M920" i="2" s="1"/>
  <c r="H921" i="2"/>
  <c r="H922" i="2"/>
  <c r="M922" i="2" s="1"/>
  <c r="H923" i="2"/>
  <c r="H924" i="2"/>
  <c r="H925" i="2"/>
  <c r="H926" i="2"/>
  <c r="H927" i="2"/>
  <c r="H928" i="2"/>
  <c r="H929" i="2"/>
  <c r="H930" i="2"/>
  <c r="H931" i="2"/>
  <c r="H932" i="2"/>
  <c r="H933" i="2"/>
  <c r="H934" i="2"/>
  <c r="H935" i="2"/>
  <c r="M935" i="2" s="1"/>
  <c r="H936" i="2"/>
  <c r="H937" i="2"/>
  <c r="H938" i="2"/>
  <c r="H939" i="2"/>
  <c r="H940" i="2"/>
  <c r="H941" i="2"/>
  <c r="H942" i="2"/>
  <c r="L942" i="2" s="1"/>
  <c r="H943" i="2"/>
  <c r="L943" i="2" s="1"/>
  <c r="H944" i="2"/>
  <c r="H945" i="2"/>
  <c r="H946" i="2"/>
  <c r="H947" i="2"/>
  <c r="H948" i="2"/>
  <c r="H949" i="2"/>
  <c r="H950" i="2"/>
  <c r="H951" i="2"/>
  <c r="L951" i="2" s="1"/>
  <c r="H952" i="2"/>
  <c r="H953" i="2"/>
  <c r="H954" i="2"/>
  <c r="H955" i="2"/>
  <c r="H956" i="2"/>
  <c r="L956" i="2" s="1"/>
  <c r="H957" i="2"/>
  <c r="H958" i="2"/>
  <c r="H959" i="2"/>
  <c r="H960" i="2"/>
  <c r="H961" i="2"/>
  <c r="M961" i="2" s="1"/>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M993" i="2" s="1"/>
  <c r="H994" i="2"/>
  <c r="H995" i="2"/>
  <c r="H996" i="2"/>
  <c r="H997" i="2"/>
  <c r="H998" i="2"/>
  <c r="H999" i="2"/>
  <c r="M999" i="2" s="1"/>
  <c r="H1000" i="2"/>
  <c r="H1001" i="2"/>
  <c r="H1002" i="2"/>
  <c r="H1003" i="2"/>
  <c r="H1004" i="2"/>
  <c r="H1005" i="2"/>
  <c r="H1006" i="2"/>
  <c r="H1007" i="2"/>
  <c r="M1007" i="2" s="1"/>
  <c r="H1008" i="2"/>
  <c r="H1009" i="2"/>
  <c r="H1010" i="2"/>
  <c r="H1011" i="2"/>
  <c r="H1012" i="2"/>
  <c r="L1012" i="2" s="1"/>
  <c r="H1013" i="2"/>
  <c r="H1014" i="2"/>
  <c r="H1015" i="2"/>
  <c r="H1016" i="2"/>
  <c r="H1017" i="2"/>
  <c r="H1018" i="2"/>
  <c r="H1019" i="2"/>
  <c r="L1019" i="2" s="1"/>
  <c r="H1020" i="2"/>
  <c r="H1021" i="2"/>
  <c r="H1022" i="2"/>
  <c r="H1023" i="2"/>
  <c r="M1023" i="2" s="1"/>
  <c r="H1024" i="2"/>
  <c r="H1025" i="2"/>
  <c r="H1026" i="2"/>
  <c r="M1026" i="2" s="1"/>
  <c r="H1027" i="2"/>
  <c r="M1027" i="2" s="1"/>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M1050" i="2" s="1"/>
  <c r="H1051" i="2"/>
  <c r="H1052" i="2"/>
  <c r="H1053" i="2"/>
  <c r="H1054" i="2"/>
  <c r="H1055" i="2"/>
  <c r="H1056" i="2"/>
  <c r="H1057" i="2"/>
  <c r="H1058" i="2"/>
  <c r="H1059" i="2"/>
  <c r="M1059" i="2" s="1"/>
  <c r="H1060" i="2"/>
  <c r="H1061" i="2"/>
  <c r="H1062" i="2"/>
  <c r="H1063" i="2"/>
  <c r="H1064" i="2"/>
  <c r="H1065" i="2"/>
  <c r="H1066" i="2"/>
  <c r="M1066" i="2" s="1"/>
  <c r="H1067" i="2"/>
  <c r="H1068" i="2"/>
  <c r="H1069" i="2"/>
  <c r="H1070" i="2"/>
  <c r="H1071" i="2"/>
  <c r="L1071" i="2" s="1"/>
  <c r="H1072" i="2"/>
  <c r="M1072" i="2" s="1"/>
  <c r="H1073" i="2"/>
  <c r="H1074" i="2"/>
  <c r="H1075" i="2"/>
  <c r="H1076" i="2"/>
  <c r="M1076" i="2" s="1"/>
  <c r="H1077" i="2"/>
  <c r="H1078" i="2"/>
  <c r="H1079" i="2"/>
  <c r="H1080" i="2"/>
  <c r="H1081" i="2"/>
  <c r="H1082" i="2"/>
  <c r="H1083" i="2"/>
  <c r="H1084" i="2"/>
  <c r="H1085" i="2"/>
  <c r="H1086" i="2"/>
  <c r="M1086" i="2" s="1"/>
  <c r="H1087" i="2"/>
  <c r="H1088" i="2"/>
  <c r="H1089" i="2"/>
  <c r="H1090" i="2"/>
  <c r="H1091" i="2"/>
  <c r="H1092" i="2"/>
  <c r="H1093" i="2"/>
  <c r="H1094" i="2"/>
  <c r="H1095" i="2"/>
  <c r="H1096" i="2"/>
  <c r="H1097" i="2"/>
  <c r="H1098" i="2"/>
  <c r="H1099" i="2"/>
  <c r="M1099" i="2" s="1"/>
  <c r="H1100" i="2"/>
  <c r="H1101" i="2"/>
  <c r="H1102" i="2"/>
  <c r="H1103" i="2"/>
  <c r="H1104" i="2"/>
  <c r="H1105" i="2"/>
  <c r="M1105" i="2" s="1"/>
  <c r="H1106" i="2"/>
  <c r="L1106" i="2" s="1"/>
  <c r="H1107" i="2"/>
  <c r="H1108" i="2"/>
  <c r="H1109" i="2"/>
  <c r="H1110" i="2"/>
  <c r="H1111" i="2"/>
  <c r="M1111" i="2" s="1"/>
  <c r="H1112" i="2"/>
  <c r="H1113" i="2"/>
  <c r="H1114" i="2"/>
  <c r="H1115" i="2"/>
  <c r="H1116" i="2"/>
  <c r="H1117" i="2"/>
  <c r="H1118" i="2"/>
  <c r="H1119" i="2"/>
  <c r="H1120" i="2"/>
  <c r="H1121" i="2"/>
  <c r="H1122" i="2"/>
  <c r="H1123" i="2"/>
  <c r="H1124" i="2"/>
  <c r="H1125" i="2"/>
  <c r="H1126" i="2"/>
  <c r="M1126" i="2" s="1"/>
  <c r="H1127" i="2"/>
  <c r="H1128" i="2"/>
  <c r="H1129" i="2"/>
  <c r="H1130" i="2"/>
  <c r="H1131" i="2"/>
  <c r="H1132" i="2"/>
  <c r="H1133" i="2"/>
  <c r="H1134" i="2"/>
  <c r="H1135" i="2"/>
  <c r="H1136" i="2"/>
  <c r="H1137" i="2"/>
  <c r="M1137" i="2" s="1"/>
  <c r="H1138" i="2"/>
  <c r="H1139" i="2"/>
  <c r="H1140" i="2"/>
  <c r="H1141" i="2"/>
  <c r="H1142" i="2"/>
  <c r="H1143" i="2"/>
  <c r="M1143" i="2" s="1"/>
  <c r="H1144" i="2"/>
  <c r="H1145" i="2"/>
  <c r="H1146" i="2"/>
  <c r="H1147" i="2"/>
  <c r="H1148" i="2"/>
  <c r="H1149" i="2"/>
  <c r="H1150" i="2"/>
  <c r="H1151" i="2"/>
  <c r="H1152" i="2"/>
  <c r="H1153" i="2"/>
  <c r="H1154" i="2"/>
  <c r="H1155" i="2"/>
  <c r="H1156" i="2"/>
  <c r="H1157" i="2"/>
  <c r="H1158" i="2"/>
  <c r="M1158" i="2" s="1"/>
  <c r="H1159" i="2"/>
  <c r="H1160" i="2"/>
  <c r="H1161" i="2"/>
  <c r="H1162" i="2"/>
  <c r="H1163" i="2"/>
  <c r="H1164" i="2"/>
  <c r="H1165" i="2"/>
  <c r="H1166" i="2"/>
  <c r="H1167" i="2"/>
  <c r="H1168" i="2"/>
  <c r="H1169" i="2"/>
  <c r="H1170" i="2"/>
  <c r="L1170" i="2" s="1"/>
  <c r="H1171" i="2"/>
  <c r="H1172" i="2"/>
  <c r="H1173" i="2"/>
  <c r="H1174" i="2"/>
  <c r="H1175" i="2"/>
  <c r="H1176" i="2"/>
  <c r="H1177" i="2"/>
  <c r="H1178" i="2"/>
  <c r="H1179" i="2"/>
  <c r="H1180" i="2"/>
  <c r="H1181" i="2"/>
  <c r="H1182" i="2"/>
  <c r="M1182" i="2" s="1"/>
  <c r="H1183" i="2"/>
  <c r="M1183" i="2" s="1"/>
  <c r="H1184" i="2"/>
  <c r="H1185" i="2"/>
  <c r="L1185" i="2" s="1"/>
  <c r="H1186" i="2"/>
  <c r="H1187" i="2"/>
  <c r="H1188" i="2"/>
  <c r="H1189" i="2"/>
  <c r="M1189" i="2" s="1"/>
  <c r="H1190" i="2"/>
  <c r="M1190" i="2" s="1"/>
  <c r="H1191" i="2"/>
  <c r="H1192" i="2"/>
  <c r="H1193" i="2"/>
  <c r="H1194" i="2"/>
  <c r="M1194" i="2" s="1"/>
  <c r="H1195" i="2"/>
  <c r="H1196" i="2"/>
  <c r="H1197" i="2"/>
  <c r="H1198" i="2"/>
  <c r="H1199" i="2"/>
  <c r="H1200" i="2"/>
  <c r="H1201" i="2"/>
  <c r="H1202" i="2"/>
  <c r="H1203" i="2"/>
  <c r="H1204" i="2"/>
  <c r="H1205" i="2"/>
  <c r="H1206" i="2"/>
  <c r="H1207" i="2"/>
  <c r="H1208" i="2"/>
  <c r="H1209" i="2"/>
  <c r="H1210" i="2"/>
  <c r="M1210" i="2" s="1"/>
  <c r="H1211" i="2"/>
  <c r="H1212" i="2"/>
  <c r="H1213" i="2"/>
  <c r="H1214" i="2"/>
  <c r="H1215" i="2"/>
  <c r="H1216" i="2"/>
  <c r="H1217" i="2"/>
  <c r="H1218" i="2"/>
  <c r="H1219" i="2"/>
  <c r="H1220" i="2"/>
  <c r="H1221" i="2"/>
  <c r="H1222" i="2"/>
  <c r="H1223" i="2"/>
  <c r="H1224" i="2"/>
  <c r="H1225" i="2"/>
  <c r="H1226" i="2"/>
  <c r="H1227" i="2"/>
  <c r="H1228" i="2"/>
  <c r="H1229" i="2"/>
  <c r="H1230" i="2"/>
  <c r="M1230" i="2" s="1"/>
  <c r="H1231" i="2"/>
  <c r="H1232" i="2"/>
  <c r="H1233" i="2"/>
  <c r="H1234" i="2"/>
  <c r="H1235" i="2"/>
  <c r="H1236" i="2"/>
  <c r="H1237" i="2"/>
  <c r="H1238" i="2"/>
  <c r="H1239" i="2"/>
  <c r="H1240" i="2"/>
  <c r="H1241" i="2"/>
  <c r="H1242" i="2"/>
  <c r="H1243" i="2"/>
  <c r="H1244" i="2"/>
  <c r="H1245" i="2"/>
  <c r="H1246" i="2"/>
  <c r="H1247" i="2"/>
  <c r="H1248" i="2"/>
  <c r="H1249" i="2"/>
  <c r="M1249" i="2" s="1"/>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M1272" i="2" s="1"/>
  <c r="H1273" i="2"/>
  <c r="H1274" i="2"/>
  <c r="H1275" i="2"/>
  <c r="H1276" i="2"/>
  <c r="H1277" i="2"/>
  <c r="H1278" i="2"/>
  <c r="H1279" i="2"/>
  <c r="H1280" i="2"/>
  <c r="H1281" i="2"/>
  <c r="H1282" i="2"/>
  <c r="H1283" i="2"/>
  <c r="H1284" i="2"/>
  <c r="H1285" i="2"/>
  <c r="H1286" i="2"/>
  <c r="M1286" i="2" s="1"/>
  <c r="H1287" i="2"/>
  <c r="H1288" i="2"/>
  <c r="H1289" i="2"/>
  <c r="H1290" i="2"/>
  <c r="H1291" i="2"/>
  <c r="H1292" i="2"/>
  <c r="H1293" i="2"/>
  <c r="H1294" i="2"/>
  <c r="H1295" i="2"/>
  <c r="H1296" i="2"/>
  <c r="H1297" i="2"/>
  <c r="H1298" i="2"/>
  <c r="L1298" i="2" s="1"/>
  <c r="H1299" i="2"/>
  <c r="M1299" i="2" s="1"/>
  <c r="H1300" i="2"/>
  <c r="M1300" i="2" s="1"/>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M1324" i="2" s="1"/>
  <c r="H1325" i="2"/>
  <c r="H1326" i="2"/>
  <c r="H1327" i="2"/>
  <c r="M1327" i="2" s="1"/>
  <c r="H1328" i="2"/>
  <c r="H1329" i="2"/>
  <c r="H1330" i="2"/>
  <c r="H1331" i="2"/>
  <c r="H1332" i="2"/>
  <c r="H1333" i="2"/>
  <c r="H1334" i="2"/>
  <c r="H1335" i="2"/>
  <c r="H1336" i="2"/>
  <c r="H1337" i="2"/>
  <c r="H1338" i="2"/>
  <c r="H1339" i="2"/>
  <c r="M1339" i="2" s="1"/>
  <c r="H1340" i="2"/>
  <c r="M1340" i="2" s="1"/>
  <c r="H1341" i="2"/>
  <c r="H1342" i="2"/>
  <c r="H1343" i="2"/>
  <c r="H1344" i="2"/>
  <c r="H1345" i="2"/>
  <c r="H1346" i="2"/>
  <c r="L1346" i="2" s="1"/>
  <c r="H1347" i="2"/>
  <c r="H1348" i="2"/>
  <c r="H1349" i="2"/>
  <c r="H1350" i="2"/>
  <c r="H1351" i="2"/>
  <c r="H1352" i="2"/>
  <c r="H1353" i="2"/>
  <c r="H1354" i="2"/>
  <c r="H1355" i="2"/>
  <c r="H1356" i="2"/>
  <c r="H1357" i="2"/>
  <c r="H1358" i="2"/>
  <c r="H1359" i="2"/>
  <c r="L1359" i="2" s="1"/>
  <c r="H1360" i="2"/>
  <c r="H1361" i="2"/>
  <c r="H1362" i="2"/>
  <c r="M1362" i="2" s="1"/>
  <c r="H1363" i="2"/>
  <c r="H1364" i="2"/>
  <c r="M1364" i="2" s="1"/>
  <c r="H1365" i="2"/>
  <c r="H1366" i="2"/>
  <c r="H1367" i="2"/>
  <c r="H1368" i="2"/>
  <c r="H1369" i="2"/>
  <c r="H1370" i="2"/>
  <c r="H1371" i="2"/>
  <c r="H1372" i="2"/>
  <c r="H1373" i="2"/>
  <c r="H1374" i="2"/>
  <c r="M1374" i="2" s="1"/>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M1399" i="2" s="1"/>
  <c r="H1400" i="2"/>
  <c r="M1400" i="2" s="1"/>
  <c r="H1401" i="2"/>
  <c r="H1402" i="2"/>
  <c r="H1403" i="2"/>
  <c r="H1404" i="2"/>
  <c r="H1405" i="2"/>
  <c r="H1406" i="2"/>
  <c r="H1407" i="2"/>
  <c r="H1408" i="2"/>
  <c r="H1409" i="2"/>
  <c r="H1410" i="2"/>
  <c r="H1411" i="2"/>
  <c r="M1411" i="2" s="1"/>
  <c r="H1412" i="2"/>
  <c r="H1413" i="2"/>
  <c r="H1414" i="2"/>
  <c r="H1415" i="2"/>
  <c r="H1416" i="2"/>
  <c r="H1417" i="2"/>
  <c r="H1418" i="2"/>
  <c r="H1419" i="2"/>
  <c r="H1420" i="2"/>
  <c r="H1421" i="2"/>
  <c r="H1422" i="2"/>
  <c r="H1423" i="2"/>
  <c r="H1424" i="2"/>
  <c r="H1425" i="2"/>
  <c r="H1426" i="2"/>
  <c r="H1427" i="2"/>
  <c r="H1428" i="2"/>
  <c r="H1429" i="2"/>
  <c r="H1430" i="2"/>
  <c r="H1431" i="2"/>
  <c r="H1432" i="2"/>
  <c r="M1432" i="2" s="1"/>
  <c r="H1433" i="2"/>
  <c r="H1434" i="2"/>
  <c r="M1434" i="2" s="1"/>
  <c r="H1435" i="2"/>
  <c r="H1436" i="2"/>
  <c r="H1437" i="2"/>
  <c r="H1438" i="2"/>
  <c r="H1439" i="2"/>
  <c r="H1440" i="2"/>
  <c r="H1441" i="2"/>
  <c r="H1442" i="2"/>
  <c r="M1442" i="2" s="1"/>
  <c r="H1443" i="2"/>
  <c r="M1443" i="2" s="1"/>
  <c r="H1444" i="2"/>
  <c r="M1444" i="2" s="1"/>
  <c r="H1445" i="2"/>
  <c r="H1446" i="2"/>
  <c r="H1447" i="2"/>
  <c r="H1448" i="2"/>
  <c r="H1449" i="2"/>
  <c r="H1450" i="2"/>
  <c r="H1451" i="2"/>
  <c r="H1452" i="2"/>
  <c r="H1453" i="2"/>
  <c r="H1454" i="2"/>
  <c r="H1455" i="2"/>
  <c r="M1455" i="2" s="1"/>
  <c r="H1456" i="2"/>
  <c r="L1456" i="2" s="1"/>
  <c r="H1457" i="2"/>
  <c r="H1458" i="2"/>
  <c r="H1459" i="2"/>
  <c r="H1460" i="2"/>
  <c r="L1460" i="2" s="1"/>
  <c r="H1461" i="2"/>
  <c r="H1462" i="2"/>
  <c r="H1463" i="2"/>
  <c r="H1464" i="2"/>
  <c r="H1465" i="2"/>
  <c r="H1466" i="2"/>
  <c r="H1467" i="2"/>
  <c r="H1468" i="2"/>
  <c r="H1469" i="2"/>
  <c r="H1470" i="2"/>
  <c r="H1471" i="2"/>
  <c r="H1472" i="2"/>
  <c r="H1473" i="2"/>
  <c r="H1474" i="2"/>
  <c r="H1475" i="2"/>
  <c r="H1476" i="2"/>
  <c r="H1477" i="2"/>
  <c r="H1478" i="2"/>
  <c r="H1479" i="2"/>
  <c r="H1480" i="2"/>
  <c r="H1481" i="2"/>
  <c r="H1482" i="2"/>
  <c r="M1482" i="2" s="1"/>
  <c r="H1483" i="2"/>
  <c r="M1483" i="2" s="1"/>
  <c r="H1484" i="2"/>
  <c r="L1484" i="2" s="1"/>
  <c r="H1485" i="2"/>
  <c r="H1486" i="2"/>
  <c r="H1487" i="2"/>
  <c r="H1488" i="2"/>
  <c r="H1489" i="2"/>
  <c r="H1490" i="2"/>
  <c r="H1491" i="2"/>
  <c r="H1492" i="2"/>
  <c r="H1493" i="2"/>
  <c r="H1494" i="2"/>
  <c r="H1495" i="2"/>
  <c r="M1495" i="2" s="1"/>
  <c r="H1496" i="2"/>
  <c r="M1496" i="2" s="1"/>
  <c r="H1497" i="2"/>
  <c r="H1498" i="2"/>
  <c r="H1499" i="2"/>
  <c r="H1500" i="2"/>
  <c r="H1501" i="2"/>
  <c r="H1502" i="2"/>
  <c r="H1503" i="2"/>
  <c r="M1503" i="2" s="1"/>
  <c r="H1504" i="2"/>
  <c r="M1504" i="2" s="1"/>
  <c r="H1505" i="2"/>
  <c r="H1506" i="2"/>
  <c r="M1506" i="2" s="1"/>
  <c r="H1507" i="2"/>
  <c r="M1507" i="2" s="1"/>
  <c r="H1508" i="2"/>
  <c r="H1509" i="2"/>
  <c r="H1510" i="2"/>
  <c r="H1511" i="2"/>
  <c r="H1512" i="2"/>
  <c r="H1513" i="2"/>
  <c r="H1514" i="2"/>
  <c r="H1515" i="2"/>
  <c r="H1516" i="2"/>
  <c r="H1517" i="2"/>
  <c r="H1518" i="2"/>
  <c r="H1519" i="2"/>
  <c r="M1519" i="2" s="1"/>
  <c r="H1520" i="2"/>
  <c r="H1521" i="2"/>
  <c r="H1522" i="2"/>
  <c r="H1523" i="2"/>
  <c r="H1524" i="2"/>
  <c r="H1525" i="2"/>
  <c r="H1526" i="2"/>
  <c r="M1526" i="2" s="1"/>
  <c r="H1527" i="2"/>
  <c r="M1527" i="2" s="1"/>
  <c r="H1528" i="2"/>
  <c r="H1529" i="2"/>
  <c r="H1530" i="2"/>
  <c r="H1531" i="2"/>
  <c r="H1532" i="2"/>
  <c r="H1533" i="2"/>
  <c r="H1534" i="2"/>
  <c r="H1535" i="2"/>
  <c r="H1536" i="2"/>
  <c r="H1537" i="2"/>
  <c r="H1538" i="2"/>
  <c r="M1538" i="2" s="1"/>
  <c r="H1539" i="2"/>
  <c r="M1539" i="2" s="1"/>
  <c r="H1540" i="2"/>
  <c r="H1541" i="2"/>
  <c r="H1542" i="2"/>
  <c r="H1543" i="2"/>
  <c r="M1543" i="2" s="1"/>
  <c r="H1544" i="2"/>
  <c r="M1544" i="2" s="1"/>
  <c r="H1545" i="2"/>
  <c r="H1546" i="2"/>
  <c r="H1547" i="2"/>
  <c r="H1548" i="2"/>
  <c r="H1549" i="2"/>
  <c r="H1550" i="2"/>
  <c r="H1551" i="2"/>
  <c r="H1552" i="2"/>
  <c r="H1553" i="2"/>
  <c r="H1554" i="2"/>
  <c r="H1555" i="2"/>
  <c r="H1556" i="2"/>
  <c r="M1556" i="2" s="1"/>
  <c r="H1557" i="2"/>
  <c r="H1558" i="2"/>
  <c r="H1559" i="2"/>
  <c r="H1560" i="2"/>
  <c r="H1561" i="2"/>
  <c r="H1562" i="2"/>
  <c r="H1563" i="2"/>
  <c r="H1564" i="2"/>
  <c r="H1565" i="2"/>
  <c r="H1566" i="2"/>
  <c r="M1566" i="2" s="1"/>
  <c r="H1567" i="2"/>
  <c r="M1567" i="2" s="1"/>
  <c r="H1568" i="2"/>
  <c r="H1569" i="2"/>
  <c r="H1570" i="2"/>
  <c r="H1571" i="2"/>
  <c r="H1572" i="2"/>
  <c r="H1573" i="2"/>
  <c r="H1574" i="2"/>
  <c r="H1575" i="2"/>
  <c r="H1576" i="2"/>
  <c r="H1577" i="2"/>
  <c r="H1578" i="2"/>
  <c r="H1579" i="2"/>
  <c r="M1579" i="2" s="1"/>
  <c r="H1580" i="2"/>
  <c r="H1581" i="2"/>
  <c r="H1582" i="2"/>
  <c r="H1583" i="2"/>
  <c r="H1584" i="2"/>
  <c r="H1585" i="2"/>
  <c r="H1586" i="2"/>
  <c r="M1586" i="2" s="1"/>
  <c r="H1587" i="2"/>
  <c r="M1587" i="2" s="1"/>
  <c r="H1588" i="2"/>
  <c r="M1588" i="2" s="1"/>
  <c r="H1589" i="2"/>
  <c r="H1590" i="2"/>
  <c r="H1591" i="2"/>
  <c r="H1592" i="2"/>
  <c r="H1593" i="2"/>
  <c r="H1594" i="2"/>
  <c r="H1595" i="2"/>
  <c r="H1596" i="2"/>
  <c r="H1597" i="2"/>
  <c r="H1598" i="2"/>
  <c r="H1599" i="2"/>
  <c r="M1599" i="2" s="1"/>
  <c r="H1600" i="2"/>
  <c r="H1601" i="2"/>
  <c r="H1602" i="2"/>
  <c r="H1603" i="2"/>
  <c r="H1604" i="2"/>
  <c r="M1604" i="2" s="1"/>
  <c r="H1605" i="2"/>
  <c r="M1605" i="2" s="1"/>
  <c r="H1606" i="2"/>
  <c r="H1607" i="2"/>
  <c r="H1608" i="2"/>
  <c r="H1609" i="2"/>
  <c r="H1610" i="2"/>
  <c r="H1611" i="2"/>
  <c r="H1612" i="2"/>
  <c r="H1613" i="2"/>
  <c r="H1614" i="2"/>
  <c r="H1615" i="2"/>
  <c r="H1616" i="2"/>
  <c r="H1617" i="2"/>
  <c r="H1618" i="2"/>
  <c r="H1619" i="2"/>
  <c r="H1620" i="2"/>
  <c r="H1621" i="2"/>
  <c r="H1622" i="2"/>
  <c r="M1622" i="2" s="1"/>
  <c r="H1623" i="2"/>
  <c r="H1624" i="2"/>
  <c r="H1625" i="2"/>
  <c r="H1626" i="2"/>
  <c r="L1626" i="2" s="1"/>
  <c r="H1627" i="2"/>
  <c r="L1627" i="2" s="1"/>
  <c r="H1628" i="2"/>
  <c r="L1628" i="2" s="1"/>
  <c r="H1629" i="2"/>
  <c r="H1630" i="2"/>
  <c r="H1631" i="2"/>
  <c r="H1632" i="2"/>
  <c r="H1633" i="2"/>
  <c r="H1634" i="2"/>
  <c r="H1635" i="2"/>
  <c r="H1636" i="2"/>
  <c r="H1637" i="2"/>
  <c r="H1638" i="2"/>
  <c r="H1639" i="2"/>
  <c r="M1639" i="2" s="1"/>
  <c r="H1640" i="2"/>
  <c r="M1640" i="2" s="1"/>
  <c r="H1641" i="2"/>
  <c r="H1642" i="2"/>
  <c r="H1643" i="2"/>
  <c r="H1644" i="2"/>
  <c r="H1645" i="2"/>
  <c r="H1646" i="2"/>
  <c r="H1647" i="2"/>
  <c r="H1648" i="2"/>
  <c r="H1649" i="2"/>
  <c r="H1650" i="2"/>
  <c r="M1650" i="2" s="1"/>
  <c r="H1651" i="2"/>
  <c r="L1651" i="2" s="1"/>
  <c r="H1652" i="2"/>
  <c r="H1653" i="2"/>
  <c r="H1654" i="2"/>
  <c r="H1655" i="2"/>
  <c r="H1656" i="2"/>
  <c r="H1657" i="2"/>
  <c r="H1658" i="2"/>
  <c r="H1659" i="2"/>
  <c r="H1660" i="2"/>
  <c r="M1660" i="2" s="1"/>
  <c r="H1661" i="2"/>
  <c r="H1662" i="2"/>
  <c r="M1662" i="2" s="1"/>
  <c r="H1663" i="2"/>
  <c r="H1664" i="2"/>
  <c r="H1665" i="2"/>
  <c r="M1665" i="2" s="1"/>
  <c r="H1666" i="2"/>
  <c r="H1667" i="2"/>
  <c r="H1668" i="2"/>
  <c r="H1669" i="2"/>
  <c r="H1670" i="2"/>
  <c r="M1670" i="2" s="1"/>
  <c r="H1671" i="2"/>
  <c r="M1671" i="2" s="1"/>
  <c r="H1672" i="2"/>
  <c r="H1673" i="2"/>
  <c r="H1674" i="2"/>
  <c r="H1675" i="2"/>
  <c r="H1676" i="2"/>
  <c r="H1677" i="2"/>
  <c r="H1678" i="2"/>
  <c r="H1679" i="2"/>
  <c r="H1680" i="2"/>
  <c r="H1681" i="2"/>
  <c r="H1682" i="2"/>
  <c r="M1682" i="2" s="1"/>
  <c r="H1683" i="2"/>
  <c r="M1683" i="2" s="1"/>
  <c r="H1684" i="2"/>
  <c r="H1685" i="2"/>
  <c r="H1686" i="2"/>
  <c r="H1687" i="2"/>
  <c r="M1687" i="2" s="1"/>
  <c r="H1688" i="2"/>
  <c r="M1688" i="2" s="1"/>
  <c r="H1689" i="2"/>
  <c r="M1689" i="2" s="1"/>
  <c r="H1690" i="2"/>
  <c r="H1691" i="2"/>
  <c r="H1692" i="2"/>
  <c r="H1693" i="2"/>
  <c r="H1694" i="2"/>
  <c r="H1695" i="2"/>
  <c r="H1696" i="2"/>
  <c r="H1697" i="2"/>
  <c r="H1698" i="2"/>
  <c r="H1699" i="2"/>
  <c r="H1700" i="2"/>
  <c r="M1700" i="2" s="1"/>
  <c r="H1701" i="2"/>
  <c r="H1702" i="2"/>
  <c r="H1703" i="2"/>
  <c r="H1704" i="2"/>
  <c r="H1705" i="2"/>
  <c r="H1706" i="2"/>
  <c r="H1707" i="2"/>
  <c r="H1708" i="2"/>
  <c r="M1708" i="2" s="1"/>
  <c r="H1709" i="2"/>
  <c r="H1710" i="2"/>
  <c r="M1710" i="2" s="1"/>
  <c r="H1711" i="2"/>
  <c r="M1711" i="2" s="1"/>
  <c r="H1712" i="2"/>
  <c r="H1713" i="2"/>
  <c r="H1714" i="2"/>
  <c r="H1715" i="2"/>
  <c r="H1716" i="2"/>
  <c r="H1717" i="2"/>
  <c r="H1718" i="2"/>
  <c r="H1719" i="2"/>
  <c r="M1719" i="2" s="1"/>
  <c r="H1720" i="2"/>
  <c r="M1720" i="2" s="1"/>
  <c r="H1721" i="2"/>
  <c r="H1722" i="2"/>
  <c r="H1723" i="2"/>
  <c r="H1724" i="2"/>
  <c r="M1724" i="2" s="1"/>
  <c r="H1725" i="2"/>
  <c r="H1726" i="2"/>
  <c r="H1727" i="2"/>
  <c r="H1728" i="2"/>
  <c r="H1729" i="2"/>
  <c r="H1730" i="2"/>
  <c r="H1731" i="2"/>
  <c r="H1732" i="2"/>
  <c r="H1733" i="2"/>
  <c r="H1734" i="2"/>
  <c r="H1735" i="2"/>
  <c r="H1736" i="2"/>
  <c r="M1736" i="2" s="1"/>
  <c r="H1737" i="2"/>
  <c r="H1738" i="2"/>
  <c r="M1738" i="2" s="1"/>
  <c r="H1739" i="2"/>
  <c r="H1740" i="2"/>
  <c r="H1741" i="2"/>
  <c r="L1741" i="2" s="1"/>
  <c r="H1742" i="2"/>
  <c r="H1743" i="2"/>
  <c r="H1744" i="2"/>
  <c r="M1744" i="2" s="1"/>
  <c r="H1745" i="2"/>
  <c r="M1745" i="2" s="1"/>
  <c r="H1746" i="2"/>
  <c r="H1747" i="2"/>
  <c r="H1748" i="2"/>
  <c r="M1748" i="2" s="1"/>
  <c r="H1749" i="2"/>
  <c r="M1749" i="2" s="1"/>
  <c r="H1750" i="2"/>
  <c r="H1751" i="2"/>
  <c r="H1752" i="2"/>
  <c r="H1753" i="2"/>
  <c r="H1754" i="2"/>
  <c r="H1755" i="2"/>
  <c r="H1756" i="2"/>
  <c r="M1756" i="2" s="1"/>
  <c r="H1757" i="2"/>
  <c r="L1757" i="2" s="1"/>
  <c r="H1758" i="2"/>
  <c r="H1759" i="2"/>
  <c r="H1760" i="2"/>
  <c r="M1760" i="2" s="1"/>
  <c r="H1761" i="2"/>
  <c r="M1761" i="2" s="1"/>
  <c r="H1762" i="2"/>
  <c r="H1763" i="2"/>
  <c r="H1764" i="2"/>
  <c r="H1765" i="2"/>
  <c r="H1766" i="2"/>
  <c r="H1767" i="2"/>
  <c r="H1768" i="2"/>
  <c r="M1768" i="2" s="1"/>
  <c r="H1769" i="2"/>
  <c r="M1769" i="2" s="1"/>
  <c r="H1770" i="2"/>
  <c r="H1771" i="2"/>
  <c r="H1772" i="2"/>
  <c r="M1772" i="2" s="1"/>
  <c r="H1773" i="2"/>
  <c r="H1774" i="2"/>
  <c r="H1775" i="2"/>
  <c r="H1776" i="2"/>
  <c r="H1777" i="2"/>
  <c r="H1778" i="2"/>
  <c r="H1779" i="2"/>
  <c r="H1780" i="2"/>
  <c r="M1780" i="2" s="1"/>
  <c r="H1781" i="2"/>
  <c r="M1781" i="2" s="1"/>
  <c r="H1782" i="2"/>
  <c r="H1783" i="2"/>
  <c r="H1784" i="2"/>
  <c r="M1784" i="2" s="1"/>
  <c r="H1785" i="2"/>
  <c r="M1785" i="2" s="1"/>
  <c r="H1786" i="2"/>
  <c r="H1787" i="2"/>
  <c r="H1788" i="2"/>
  <c r="H1789" i="2"/>
  <c r="H1790" i="2"/>
  <c r="H1791" i="2"/>
  <c r="H1792" i="2"/>
  <c r="H1793" i="2"/>
  <c r="M1793" i="2" s="1"/>
  <c r="H1794" i="2"/>
  <c r="H1795" i="2"/>
  <c r="H1796" i="2"/>
  <c r="M1796" i="2" s="1"/>
  <c r="H1797" i="2"/>
  <c r="M1797" i="2" s="1"/>
  <c r="H1798" i="2"/>
  <c r="H1799" i="2"/>
  <c r="H1800" i="2"/>
  <c r="H1801" i="2"/>
  <c r="H1802" i="2"/>
  <c r="H1803" i="2"/>
  <c r="H1804" i="2"/>
  <c r="M1804" i="2" s="1"/>
  <c r="H1805" i="2"/>
  <c r="M1805" i="2" s="1"/>
  <c r="H1806" i="2"/>
  <c r="H1807" i="2"/>
  <c r="H1808" i="2"/>
  <c r="M1808" i="2" s="1"/>
  <c r="H1809" i="2"/>
  <c r="H1810" i="2"/>
  <c r="H1811" i="2"/>
  <c r="H1812" i="2"/>
  <c r="H1813" i="2"/>
  <c r="H1814" i="2"/>
  <c r="H1815" i="2"/>
  <c r="H1816" i="2"/>
  <c r="H1817" i="2"/>
  <c r="H1818" i="2"/>
  <c r="H1819" i="2"/>
  <c r="H1820" i="2"/>
  <c r="M1820" i="2" s="1"/>
  <c r="H1821" i="2"/>
  <c r="M1821" i="2" s="1"/>
  <c r="H1822" i="2"/>
  <c r="H1823" i="2"/>
  <c r="H1824" i="2"/>
  <c r="H1825" i="2"/>
  <c r="H1826" i="2"/>
  <c r="H1827" i="2"/>
  <c r="H1828" i="2"/>
  <c r="M1828" i="2" s="1"/>
  <c r="H1829" i="2"/>
  <c r="M1829" i="2" s="1"/>
  <c r="H1830" i="2"/>
  <c r="H1831" i="2"/>
  <c r="H1832" i="2"/>
  <c r="M1832" i="2" s="1"/>
  <c r="H1833" i="2"/>
  <c r="H1834" i="2"/>
  <c r="H1835" i="2"/>
  <c r="H1836" i="2"/>
  <c r="H1837" i="2"/>
  <c r="H1838" i="2"/>
  <c r="H1839" i="2"/>
  <c r="H1840" i="2"/>
  <c r="M1840" i="2" s="1"/>
  <c r="H1841" i="2"/>
  <c r="L1841" i="2" s="1"/>
  <c r="H1842" i="2"/>
  <c r="H1843" i="2"/>
  <c r="H1844" i="2"/>
  <c r="M1844" i="2" s="1"/>
  <c r="H1845" i="2"/>
  <c r="M1845" i="2" s="1"/>
  <c r="H1846" i="2"/>
  <c r="H1847" i="2"/>
  <c r="H1848" i="2"/>
  <c r="H1849" i="2"/>
  <c r="L1849" i="2" s="1"/>
  <c r="H1850" i="2"/>
  <c r="L1850" i="2" s="1"/>
  <c r="H1851" i="2"/>
  <c r="H1852" i="2"/>
  <c r="M1852" i="2" s="1"/>
  <c r="H1853" i="2"/>
  <c r="M1853" i="2" s="1"/>
  <c r="H1854" i="2"/>
  <c r="H1855" i="2"/>
  <c r="H1856" i="2"/>
  <c r="M1856" i="2" s="1"/>
  <c r="H1857" i="2"/>
  <c r="H1858" i="2"/>
  <c r="H1859" i="2"/>
  <c r="H1860" i="2"/>
  <c r="H1861" i="2"/>
  <c r="H1862" i="2"/>
  <c r="H1863" i="2"/>
  <c r="H1864" i="2"/>
  <c r="M1864" i="2" s="1"/>
  <c r="H1865" i="2"/>
  <c r="M1865" i="2" s="1"/>
  <c r="H1866" i="2"/>
  <c r="H1867" i="2"/>
  <c r="H1868" i="2"/>
  <c r="M1868" i="2" s="1"/>
  <c r="H1869" i="2"/>
  <c r="M1869" i="2" s="1"/>
  <c r="H1870" i="2"/>
  <c r="H1871" i="2"/>
  <c r="H1872" i="2"/>
  <c r="H1873" i="2"/>
  <c r="H1874" i="2"/>
  <c r="H1875" i="2"/>
  <c r="H1876" i="2"/>
  <c r="M1876" i="2" s="1"/>
  <c r="H1877" i="2"/>
  <c r="M1877" i="2" s="1"/>
  <c r="H1878" i="2"/>
  <c r="H1879" i="2"/>
  <c r="H1880" i="2"/>
  <c r="M1880" i="2" s="1"/>
  <c r="H1881" i="2"/>
  <c r="H1882" i="2"/>
  <c r="H1883" i="2"/>
  <c r="H1884" i="2"/>
  <c r="H1885" i="2"/>
  <c r="H1886" i="2"/>
  <c r="H1887" i="2"/>
  <c r="L1887" i="2" s="1"/>
  <c r="H1888" i="2"/>
  <c r="M1888" i="2" s="1"/>
  <c r="H1889" i="2"/>
  <c r="M1889" i="2" s="1"/>
  <c r="H1890" i="2"/>
  <c r="H1891" i="2"/>
  <c r="H1892" i="2"/>
  <c r="M1892" i="2" s="1"/>
  <c r="H1893" i="2"/>
  <c r="H1894" i="2"/>
  <c r="H1895" i="2"/>
  <c r="H1896" i="2"/>
  <c r="H1897" i="2"/>
  <c r="H1898" i="2"/>
  <c r="H1899" i="2"/>
  <c r="L1899" i="2" s="1"/>
  <c r="H1900" i="2"/>
  <c r="M1900" i="2" s="1"/>
  <c r="H1901" i="2"/>
  <c r="M1901" i="2" s="1"/>
  <c r="H1902" i="2"/>
  <c r="H1903" i="2"/>
  <c r="H1904" i="2"/>
  <c r="M1904" i="2" s="1"/>
  <c r="H1905" i="2"/>
  <c r="M1905" i="2" s="1"/>
  <c r="H1906" i="2"/>
  <c r="H1907" i="2"/>
  <c r="H1908" i="2"/>
  <c r="H1909" i="2"/>
  <c r="H1910" i="2"/>
  <c r="H1911" i="2"/>
  <c r="H1912" i="2"/>
  <c r="M1912" i="2" s="1"/>
  <c r="H1913" i="2"/>
  <c r="M1913" i="2" s="1"/>
  <c r="H1914" i="2"/>
  <c r="H1915" i="2"/>
  <c r="H1916" i="2"/>
  <c r="M1916" i="2" s="1"/>
  <c r="H1917" i="2"/>
  <c r="H1918" i="2"/>
  <c r="M1918" i="2" s="1"/>
  <c r="H1919" i="2"/>
  <c r="H1920" i="2"/>
  <c r="H1921" i="2"/>
  <c r="H1922" i="2"/>
  <c r="H1923" i="2"/>
  <c r="H1924" i="2"/>
  <c r="H1925" i="2"/>
  <c r="M1925" i="2" s="1"/>
  <c r="H1926" i="2"/>
  <c r="H1927" i="2"/>
  <c r="H1928" i="2"/>
  <c r="L1928" i="2" s="1"/>
  <c r="H1929" i="2"/>
  <c r="L1929" i="2" s="1"/>
  <c r="H1930" i="2"/>
  <c r="H1931" i="2"/>
  <c r="H1932" i="2"/>
  <c r="H1933" i="2"/>
  <c r="H1934" i="2"/>
  <c r="H1935" i="2"/>
  <c r="H1936" i="2"/>
  <c r="M1936" i="2" s="1"/>
  <c r="H1937" i="2"/>
  <c r="M1937" i="2" s="1"/>
  <c r="H1938" i="2"/>
  <c r="H1939" i="2"/>
  <c r="H1940" i="2"/>
  <c r="H1941" i="2"/>
  <c r="H1942" i="2"/>
  <c r="H1943" i="2"/>
  <c r="H1944" i="2"/>
  <c r="H1945" i="2"/>
  <c r="H1946" i="2"/>
  <c r="H1947" i="2"/>
  <c r="H1948" i="2"/>
  <c r="H1949" i="2"/>
  <c r="H1950" i="2"/>
  <c r="H1951" i="2"/>
  <c r="H1952" i="2"/>
  <c r="M1952" i="2" s="1"/>
  <c r="H1953" i="2"/>
  <c r="M1953" i="2" s="1"/>
  <c r="H1954" i="2"/>
  <c r="M1954" i="2" s="1"/>
  <c r="H1955" i="2"/>
  <c r="H1956" i="2"/>
  <c r="H1957" i="2"/>
  <c r="H1958" i="2"/>
  <c r="H1959" i="2"/>
  <c r="H1960" i="2"/>
  <c r="M1960" i="2" s="1"/>
  <c r="H1961" i="2"/>
  <c r="M1961" i="2" s="1"/>
  <c r="H1962" i="2"/>
  <c r="H1963" i="2"/>
  <c r="H1964" i="2"/>
  <c r="M1964" i="2" s="1"/>
  <c r="H1965" i="2"/>
  <c r="H1966" i="2"/>
  <c r="H1967" i="2"/>
  <c r="H1968" i="2"/>
  <c r="H1969" i="2"/>
  <c r="H1970" i="2"/>
  <c r="H1971" i="2"/>
  <c r="H1972" i="2"/>
  <c r="H1973" i="2"/>
  <c r="H1974" i="2"/>
  <c r="H1975" i="2"/>
  <c r="H1976" i="2"/>
  <c r="H1977" i="2"/>
  <c r="H1978" i="2"/>
  <c r="H1979" i="2"/>
  <c r="H1980" i="2"/>
  <c r="H1981" i="2"/>
  <c r="H1982" i="2"/>
  <c r="H1983" i="2"/>
  <c r="H1984" i="2"/>
  <c r="M1984" i="2" s="1"/>
  <c r="H1985" i="2"/>
  <c r="L1985" i="2" s="1"/>
  <c r="H1986" i="2"/>
  <c r="H1987" i="2"/>
  <c r="H1988" i="2"/>
  <c r="M1988" i="2" s="1"/>
  <c r="H1989" i="2"/>
  <c r="M1989" i="2" s="1"/>
  <c r="H1990" i="2"/>
  <c r="M1990" i="2" s="1"/>
  <c r="H1991" i="2"/>
  <c r="H1992" i="2"/>
  <c r="H1993" i="2"/>
  <c r="H1994" i="2"/>
  <c r="H1995" i="2"/>
  <c r="H1996" i="2"/>
  <c r="M1996" i="2" s="1"/>
  <c r="H1997" i="2"/>
  <c r="M1997" i="2" s="1"/>
  <c r="H1998" i="2"/>
  <c r="H1999" i="2"/>
  <c r="H2000" i="2"/>
  <c r="M2000" i="2" s="1"/>
  <c r="H2001" i="2"/>
  <c r="H2002" i="2"/>
  <c r="H2003" i="2"/>
  <c r="H2004" i="2"/>
  <c r="H2005" i="2"/>
  <c r="H2006" i="2"/>
  <c r="H2007" i="2"/>
  <c r="H2008" i="2"/>
  <c r="M2008" i="2" s="1"/>
  <c r="H2009" i="2"/>
  <c r="M2009" i="2" s="1"/>
  <c r="H2010" i="2"/>
  <c r="H2011" i="2"/>
  <c r="H2012" i="2"/>
  <c r="M2012" i="2" s="1"/>
  <c r="H2013" i="2"/>
  <c r="H2014" i="2"/>
  <c r="H2015" i="2"/>
  <c r="H2016" i="2"/>
  <c r="H2017" i="2"/>
  <c r="H2018" i="2"/>
  <c r="H2019" i="2"/>
  <c r="H2020" i="2"/>
  <c r="M2020" i="2" s="1"/>
  <c r="H2021" i="2"/>
  <c r="M2021" i="2" s="1"/>
  <c r="H2022" i="2"/>
  <c r="H2023" i="2"/>
  <c r="L2023" i="2" s="1"/>
  <c r="H2024" i="2"/>
  <c r="M2024" i="2" s="1"/>
  <c r="H2025" i="2"/>
  <c r="H2026" i="2"/>
  <c r="M2026" i="2" s="1"/>
  <c r="H2027" i="2"/>
  <c r="H2028" i="2"/>
  <c r="H2029" i="2"/>
  <c r="H2030" i="2"/>
  <c r="H2031" i="2"/>
  <c r="H2032" i="2"/>
  <c r="H2033" i="2"/>
  <c r="M2033" i="2" s="1"/>
  <c r="H2034" i="2"/>
  <c r="H2035" i="2"/>
  <c r="H2036" i="2"/>
  <c r="M2036" i="2" s="1"/>
  <c r="H2037" i="2"/>
  <c r="H2038" i="2"/>
  <c r="H2039" i="2"/>
  <c r="H2040" i="2"/>
  <c r="H2041" i="2"/>
  <c r="H2042" i="2"/>
  <c r="H2043" i="2"/>
  <c r="H2044" i="2"/>
  <c r="M2044" i="2" s="1"/>
  <c r="H2045" i="2"/>
  <c r="M2045" i="2" s="1"/>
  <c r="H2046" i="2"/>
  <c r="H2047" i="2"/>
  <c r="H2048" i="2"/>
  <c r="M2048" i="2" s="1"/>
  <c r="H2049" i="2"/>
  <c r="M2049" i="2" s="1"/>
  <c r="H2050" i="2"/>
  <c r="H2051" i="2"/>
  <c r="H2052" i="2"/>
  <c r="H2053" i="2"/>
  <c r="H2054" i="2"/>
  <c r="H2055" i="2"/>
  <c r="H2056" i="2"/>
  <c r="H2057" i="2"/>
  <c r="H2058" i="2"/>
  <c r="H2059" i="2"/>
  <c r="H2060" i="2"/>
  <c r="M2060" i="2" s="1"/>
  <c r="H2061" i="2"/>
  <c r="H2062" i="2"/>
  <c r="M2062" i="2" s="1"/>
  <c r="H2063" i="2"/>
  <c r="H2064" i="2"/>
  <c r="H2065" i="2"/>
  <c r="H2066" i="2"/>
  <c r="H2067" i="2"/>
  <c r="H2068" i="2"/>
  <c r="M2068" i="2" s="1"/>
  <c r="H2069" i="2"/>
  <c r="M2069" i="2" s="1"/>
  <c r="H2070" i="2"/>
  <c r="H2071" i="2"/>
  <c r="H2072" i="2"/>
  <c r="M2072" i="2" s="1"/>
  <c r="H2073" i="2"/>
  <c r="M2073" i="2" s="1"/>
  <c r="H2074" i="2"/>
  <c r="H2075" i="2"/>
  <c r="H2076" i="2"/>
  <c r="H2077" i="2"/>
  <c r="H2078" i="2"/>
  <c r="H2079" i="2"/>
  <c r="H2080" i="2"/>
  <c r="H2081" i="2"/>
  <c r="H2082" i="2"/>
  <c r="H2083" i="2"/>
  <c r="H2084" i="2"/>
  <c r="M2084" i="2" s="1"/>
  <c r="H2085" i="2"/>
  <c r="M2085" i="2" s="1"/>
  <c r="H2086" i="2"/>
  <c r="H2087" i="2"/>
  <c r="H2088" i="2"/>
  <c r="H2089" i="2"/>
  <c r="H2090" i="2"/>
  <c r="H2091" i="2"/>
  <c r="H2092" i="2"/>
  <c r="M2092" i="2" s="1"/>
  <c r="H2093" i="2"/>
  <c r="M2093" i="2" s="1"/>
  <c r="H2094" i="2"/>
  <c r="H2095" i="2"/>
  <c r="H2096" i="2"/>
  <c r="M2096" i="2" s="1"/>
  <c r="H2097" i="2"/>
  <c r="H2098" i="2"/>
  <c r="M2098" i="2" s="1"/>
  <c r="H2099" i="2"/>
  <c r="H2100" i="2"/>
  <c r="H2101" i="2"/>
  <c r="H2102" i="2"/>
  <c r="H2103" i="2"/>
  <c r="H2104" i="2"/>
  <c r="M2104" i="2" s="1"/>
  <c r="H2105" i="2"/>
  <c r="M2105" i="2" s="1"/>
  <c r="H2106" i="2"/>
  <c r="H2107" i="2"/>
  <c r="H2108" i="2"/>
  <c r="M2108" i="2" s="1"/>
  <c r="H2109" i="2"/>
  <c r="M2109" i="2" s="1"/>
  <c r="H2110" i="2"/>
  <c r="H2111" i="2"/>
  <c r="H2112" i="2"/>
  <c r="H2113" i="2"/>
  <c r="H2114" i="2"/>
  <c r="H2115" i="2"/>
  <c r="L2115" i="2" s="1"/>
  <c r="H2116" i="2"/>
  <c r="M2116" i="2" s="1"/>
  <c r="H2117" i="2"/>
  <c r="H2118" i="2"/>
  <c r="M2118" i="2" s="1"/>
  <c r="H2119" i="2"/>
  <c r="M2119" i="2" s="1"/>
  <c r="H2120" i="2"/>
  <c r="M2120" i="2" s="1"/>
  <c r="H2121" i="2"/>
  <c r="H2122" i="2"/>
  <c r="H2123" i="2"/>
  <c r="H2124" i="2"/>
  <c r="M2124" i="2" s="1"/>
  <c r="H2125" i="2"/>
  <c r="M2125" i="2" s="1"/>
  <c r="H2126" i="2"/>
  <c r="M2126" i="2" s="1"/>
  <c r="H2127" i="2"/>
  <c r="H2128" i="2"/>
  <c r="L2128" i="2" s="1"/>
  <c r="H2129" i="2"/>
  <c r="H2130" i="2"/>
  <c r="H2131" i="2"/>
  <c r="H2132" i="2"/>
  <c r="H2133" i="2"/>
  <c r="H2134" i="2"/>
  <c r="M2134" i="2" s="1"/>
  <c r="H2135" i="2"/>
  <c r="M2135" i="2" s="1"/>
  <c r="H2136" i="2"/>
  <c r="H2137" i="2"/>
  <c r="H2138" i="2"/>
  <c r="H2139" i="2"/>
  <c r="H2140" i="2"/>
  <c r="L2140" i="2" s="1"/>
  <c r="H2141" i="2"/>
  <c r="H2142" i="2"/>
  <c r="M2142" i="2" s="1"/>
  <c r="H2143" i="2"/>
  <c r="M2143" i="2" s="1"/>
  <c r="H2144" i="2"/>
  <c r="M2144" i="2" s="1"/>
  <c r="H2145" i="2"/>
  <c r="M2145" i="2" s="1"/>
  <c r="H2146" i="2"/>
  <c r="M2146" i="2" s="1"/>
  <c r="H2147" i="2"/>
  <c r="M2147" i="2" s="1"/>
  <c r="H2148" i="2"/>
  <c r="H2149" i="2"/>
  <c r="H2150" i="2"/>
  <c r="M2150" i="2" s="1"/>
  <c r="H2151" i="2"/>
  <c r="H2152" i="2"/>
  <c r="L2152" i="2" s="1"/>
  <c r="H2153" i="2"/>
  <c r="H2154" i="2"/>
  <c r="H2155" i="2"/>
  <c r="H2156" i="2"/>
  <c r="H2157" i="2"/>
  <c r="H2158" i="2"/>
  <c r="M2158" i="2" s="1"/>
  <c r="H2159" i="2"/>
  <c r="M2159" i="2" s="1"/>
  <c r="H2160" i="2"/>
  <c r="M2160" i="2" s="1"/>
  <c r="H2161" i="2"/>
  <c r="M2161" i="2" s="1"/>
  <c r="H2162" i="2"/>
  <c r="M2162" i="2" s="1"/>
  <c r="H2163" i="2"/>
  <c r="H2164" i="2"/>
  <c r="L2164" i="2" s="1"/>
  <c r="H2165" i="2"/>
  <c r="H2166" i="2"/>
  <c r="M2166" i="2" s="1"/>
  <c r="H2167" i="2"/>
  <c r="M2167" i="2" s="1"/>
  <c r="H2168" i="2"/>
  <c r="M2168" i="2" s="1"/>
  <c r="H2169" i="2"/>
  <c r="H2170" i="2"/>
  <c r="H2171" i="2"/>
  <c r="H2172" i="2"/>
  <c r="H2173" i="2"/>
  <c r="H2174" i="2"/>
  <c r="M2174" i="2" s="1"/>
  <c r="H2175" i="2"/>
  <c r="H2176" i="2"/>
  <c r="L2176" i="2" s="1"/>
  <c r="H2177" i="2"/>
  <c r="H2178" i="2"/>
  <c r="H2179" i="2"/>
  <c r="M2179" i="2" s="1"/>
  <c r="H2180" i="2"/>
  <c r="M2180" i="2" s="1"/>
  <c r="H2181" i="2"/>
  <c r="M2181" i="2" s="1"/>
  <c r="H2182" i="2"/>
  <c r="M2182" i="2" s="1"/>
  <c r="H2183" i="2"/>
  <c r="M2183" i="2" s="1"/>
  <c r="H2184" i="2"/>
  <c r="H2185" i="2"/>
  <c r="H2186" i="2"/>
  <c r="H2187" i="2"/>
  <c r="H2188" i="2"/>
  <c r="H2189" i="2"/>
  <c r="H2190" i="2"/>
  <c r="M2190" i="2" s="1"/>
  <c r="H2191" i="2"/>
  <c r="M2191" i="2" s="1"/>
  <c r="H2192" i="2"/>
  <c r="M2192" i="2" s="1"/>
  <c r="H2193" i="2"/>
  <c r="H2194" i="2"/>
  <c r="H2195" i="2"/>
  <c r="H2196" i="2"/>
  <c r="H2197" i="2"/>
  <c r="M2197" i="2" s="1"/>
  <c r="H2198" i="2"/>
  <c r="M2198" i="2" s="1"/>
  <c r="H2199" i="2"/>
  <c r="H2200" i="2"/>
  <c r="H2201" i="2"/>
  <c r="H2202" i="2"/>
  <c r="H2203" i="2"/>
  <c r="H2204" i="2"/>
  <c r="H2205" i="2"/>
  <c r="M2205" i="2" s="1"/>
  <c r="H2206" i="2"/>
  <c r="M2206" i="2" s="1"/>
  <c r="H2207" i="2"/>
  <c r="M2207" i="2" s="1"/>
  <c r="H2208" i="2"/>
  <c r="M2208" i="2" s="1"/>
  <c r="H2209" i="2"/>
  <c r="M2209" i="2" s="1"/>
  <c r="H2210" i="2"/>
  <c r="M2210" i="2" s="1"/>
  <c r="H2211" i="2"/>
  <c r="H2212" i="2"/>
  <c r="H2213" i="2"/>
  <c r="H2214" i="2"/>
  <c r="H2215" i="2"/>
  <c r="H2216" i="2"/>
  <c r="H2217" i="2"/>
  <c r="H2218" i="2"/>
  <c r="H2219" i="2"/>
  <c r="H2220" i="2"/>
  <c r="H2221" i="2"/>
  <c r="M2221" i="2" s="1"/>
  <c r="H2222" i="2"/>
  <c r="M2222" i="2" s="1"/>
  <c r="H2223" i="2"/>
  <c r="H2224" i="2"/>
  <c r="H2225" i="2"/>
  <c r="H2226" i="2"/>
  <c r="M2226" i="2" s="1"/>
  <c r="H2227" i="2"/>
  <c r="M2227" i="2" s="1"/>
  <c r="H2228" i="2"/>
  <c r="M2228" i="2" s="1"/>
  <c r="H2229" i="2"/>
  <c r="M2229" i="2" s="1"/>
  <c r="H2230" i="2"/>
  <c r="M2230" i="2" s="1"/>
  <c r="H2231" i="2"/>
  <c r="M2231" i="2" s="1"/>
  <c r="H2232" i="2"/>
  <c r="H2233" i="2"/>
  <c r="H2234" i="2"/>
  <c r="H2235" i="2"/>
  <c r="H2236" i="2"/>
  <c r="H2237" i="2"/>
  <c r="H2238" i="2"/>
  <c r="H2239" i="2"/>
  <c r="H2240" i="2"/>
  <c r="H2241" i="2"/>
  <c r="H2242" i="2"/>
  <c r="M2242" i="2" s="1"/>
  <c r="H2243" i="2"/>
  <c r="M2243" i="2" s="1"/>
  <c r="H2244" i="2"/>
  <c r="M2244" i="2" s="1"/>
  <c r="H2245" i="2"/>
  <c r="M2245" i="2" s="1"/>
  <c r="H2246" i="2"/>
  <c r="M2246" i="2" s="1"/>
  <c r="H2247" i="2"/>
  <c r="H2248" i="2"/>
  <c r="H2249" i="2"/>
  <c r="H2250" i="2"/>
  <c r="H2251" i="2"/>
  <c r="H2252" i="2"/>
  <c r="H2253" i="2"/>
  <c r="M2253" i="2" s="1"/>
  <c r="H2254" i="2"/>
  <c r="M2254" i="2" s="1"/>
  <c r="H2255" i="2"/>
  <c r="M2255" i="2" s="1"/>
  <c r="H2256" i="2"/>
  <c r="H2257" i="2"/>
  <c r="H2258" i="2"/>
  <c r="M2258" i="2" s="1"/>
  <c r="H2259" i="2"/>
  <c r="H2260" i="2"/>
  <c r="H2261" i="2"/>
  <c r="H2262" i="2"/>
  <c r="H2263" i="2"/>
  <c r="M2263" i="2" s="1"/>
  <c r="H2264" i="2"/>
  <c r="M2264" i="2" s="1"/>
  <c r="H2265" i="2"/>
  <c r="H2266" i="2"/>
  <c r="H2267" i="2"/>
  <c r="H2268" i="2"/>
  <c r="M2268" i="2" s="1"/>
  <c r="H2269" i="2"/>
  <c r="M2269" i="2" s="1"/>
  <c r="H2270" i="2"/>
  <c r="M2270" i="2" s="1"/>
  <c r="H2271" i="2"/>
  <c r="H2272" i="2"/>
  <c r="H2273" i="2"/>
  <c r="H2274" i="2"/>
  <c r="M2274" i="2" s="1"/>
  <c r="H2275" i="2"/>
  <c r="M2275" i="2" s="1"/>
  <c r="H2276" i="2"/>
  <c r="M2276" i="2" s="1"/>
  <c r="H2277" i="2"/>
  <c r="H2278" i="2"/>
  <c r="H2279" i="2"/>
  <c r="H2280" i="2"/>
  <c r="H2281" i="2"/>
  <c r="H2282" i="2"/>
  <c r="H2283" i="2"/>
  <c r="H2284" i="2"/>
  <c r="H2285" i="2"/>
  <c r="H2286" i="2"/>
  <c r="H2287" i="2"/>
  <c r="M2287" i="2" s="1"/>
  <c r="H2288" i="2"/>
  <c r="M2288" i="2" s="1"/>
  <c r="H2289" i="2"/>
  <c r="M2289" i="2" s="1"/>
  <c r="H2290" i="2"/>
  <c r="M2290" i="2" s="1"/>
  <c r="H2291" i="2"/>
  <c r="M2291" i="2" s="1"/>
  <c r="H2292" i="2"/>
  <c r="M2292" i="2" s="1"/>
  <c r="H2293" i="2"/>
  <c r="M2293" i="2" s="1"/>
  <c r="H2294" i="2"/>
  <c r="M2294" i="2" s="1"/>
  <c r="H2295" i="2"/>
  <c r="H2296" i="2"/>
  <c r="L2296" i="2" s="1"/>
  <c r="H2297" i="2"/>
  <c r="H2298" i="2"/>
  <c r="H2299" i="2"/>
  <c r="H2300" i="2"/>
  <c r="H2301" i="2"/>
  <c r="H2302" i="2"/>
  <c r="H2303" i="2"/>
  <c r="H2304" i="2"/>
  <c r="H2305" i="2"/>
  <c r="M2305" i="2" s="1"/>
  <c r="H2306" i="2"/>
  <c r="M2306" i="2" s="1"/>
  <c r="H2307" i="2"/>
  <c r="H2308" i="2"/>
  <c r="L2308" i="2" s="1"/>
  <c r="H2309" i="2"/>
  <c r="H2310" i="2"/>
  <c r="M2310" i="2" s="1"/>
  <c r="H2311" i="2"/>
  <c r="M2311" i="2" s="1"/>
  <c r="H2312" i="2"/>
  <c r="M2312" i="2" s="1"/>
  <c r="H2313" i="2"/>
  <c r="H2314" i="2"/>
  <c r="H2315" i="2"/>
  <c r="H2316" i="2"/>
  <c r="M2316" i="2" s="1"/>
  <c r="H2317" i="2"/>
  <c r="M2317" i="2" s="1"/>
  <c r="H2318" i="2"/>
  <c r="M2318" i="2" s="1"/>
  <c r="H2319" i="2"/>
  <c r="H2320" i="2"/>
  <c r="L2320" i="2" s="1"/>
  <c r="H2321" i="2"/>
  <c r="H2322" i="2"/>
  <c r="H2323" i="2"/>
  <c r="H2324" i="2"/>
  <c r="H2325" i="2"/>
  <c r="H2326" i="2"/>
  <c r="M2326" i="2" s="1"/>
  <c r="H2327" i="2"/>
  <c r="M2327" i="2" s="1"/>
  <c r="H2328" i="2"/>
  <c r="H2329" i="2"/>
  <c r="H2330" i="2"/>
  <c r="H2331" i="2"/>
  <c r="H2332" i="2"/>
  <c r="H2333" i="2"/>
  <c r="H2334" i="2"/>
  <c r="M2334" i="2" s="1"/>
  <c r="H2335" i="2"/>
  <c r="M2335" i="2" s="1"/>
  <c r="H2336" i="2"/>
  <c r="M2336" i="2" s="1"/>
  <c r="H2337" i="2"/>
  <c r="M2337" i="2" s="1"/>
  <c r="H2338" i="2"/>
  <c r="M2338" i="2" s="1"/>
  <c r="H2339" i="2"/>
  <c r="M2339" i="2" s="1"/>
  <c r="H2340" i="2"/>
  <c r="H2341" i="2"/>
  <c r="H2342" i="2"/>
  <c r="M2342" i="2" s="1"/>
  <c r="H2343" i="2"/>
  <c r="H2344" i="2"/>
  <c r="H2345" i="2"/>
  <c r="H2346" i="2"/>
  <c r="H2347" i="2"/>
  <c r="H2348" i="2"/>
  <c r="H2349" i="2"/>
  <c r="H2350" i="2"/>
  <c r="M2350" i="2" s="1"/>
  <c r="H2351" i="2"/>
  <c r="M2351" i="2" s="1"/>
  <c r="H2352" i="2"/>
  <c r="M2352" i="2" s="1"/>
  <c r="H2353" i="2"/>
  <c r="M2353" i="2" s="1"/>
  <c r="H2354" i="2"/>
  <c r="M2354" i="2" s="1"/>
  <c r="H2355" i="2"/>
  <c r="H2356" i="2"/>
  <c r="H2357" i="2"/>
  <c r="H2358" i="2"/>
  <c r="M2358" i="2" s="1"/>
  <c r="H2359" i="2"/>
  <c r="M2359" i="2" s="1"/>
  <c r="H2360" i="2"/>
  <c r="M2360" i="2" s="1"/>
  <c r="H2361" i="2"/>
  <c r="H2362" i="2"/>
  <c r="H2363" i="2"/>
  <c r="H2364" i="2"/>
  <c r="H2365" i="2"/>
  <c r="H2366" i="2"/>
  <c r="M2366" i="2" s="1"/>
  <c r="H2367" i="2"/>
  <c r="H2368" i="2"/>
  <c r="L2368" i="2" s="1"/>
  <c r="H2369" i="2"/>
  <c r="H2370" i="2"/>
  <c r="H2371" i="2"/>
  <c r="M2371" i="2" s="1"/>
  <c r="H2372" i="2"/>
  <c r="M2372" i="2" s="1"/>
  <c r="H2373" i="2"/>
  <c r="M2373" i="2" s="1"/>
  <c r="H2374" i="2"/>
  <c r="M2374" i="2" s="1"/>
  <c r="H2375" i="2"/>
  <c r="M2375" i="2" s="1"/>
  <c r="H2376" i="2"/>
  <c r="H2377" i="2"/>
  <c r="H2378" i="2"/>
  <c r="H2379" i="2"/>
  <c r="H2380" i="2"/>
  <c r="L2380" i="2" s="1"/>
  <c r="H2381" i="2"/>
  <c r="H2382" i="2"/>
  <c r="M2382" i="2" s="1"/>
  <c r="H2383" i="2"/>
  <c r="M2383" i="2" s="1"/>
  <c r="H2384" i="2"/>
  <c r="M2384" i="2" s="1"/>
  <c r="H2385" i="2"/>
  <c r="H2386" i="2"/>
  <c r="H2387" i="2"/>
  <c r="H2388" i="2"/>
  <c r="H2389" i="2"/>
  <c r="M2389" i="2" s="1"/>
  <c r="H2390" i="2"/>
  <c r="M2390" i="2" s="1"/>
  <c r="H2391" i="2"/>
  <c r="H2392" i="2"/>
  <c r="L2392" i="2" s="1"/>
  <c r="H2393" i="2"/>
  <c r="H2394" i="2"/>
  <c r="H2395" i="2"/>
  <c r="H2396" i="2"/>
  <c r="H2397" i="2"/>
  <c r="M2397" i="2" s="1"/>
  <c r="H2398" i="2"/>
  <c r="M2398" i="2" s="1"/>
  <c r="H2399" i="2"/>
  <c r="M2399" i="2" s="1"/>
  <c r="H2400" i="2"/>
  <c r="M2400" i="2" s="1"/>
  <c r="H2401" i="2"/>
  <c r="M2401" i="2" s="1"/>
  <c r="H2402" i="2"/>
  <c r="M2402" i="2" s="1"/>
  <c r="H2403" i="2"/>
  <c r="H2404" i="2"/>
  <c r="H2405" i="2"/>
  <c r="H2406" i="2"/>
  <c r="H2407" i="2"/>
  <c r="H2408" i="2"/>
  <c r="H2409" i="2"/>
  <c r="H2410" i="2"/>
  <c r="H2411" i="2"/>
  <c r="H2412" i="2"/>
  <c r="H2413" i="2"/>
  <c r="M2413" i="2" s="1"/>
  <c r="H2414" i="2"/>
  <c r="M2414" i="2" s="1"/>
  <c r="H2415" i="2"/>
  <c r="H2416" i="2"/>
  <c r="H2417" i="2"/>
  <c r="H2418" i="2"/>
  <c r="M2418" i="2" s="1"/>
  <c r="H2419" i="2"/>
  <c r="M2419" i="2" s="1"/>
  <c r="H2420" i="2"/>
  <c r="M2420" i="2" s="1"/>
  <c r="H2421" i="2"/>
  <c r="M2421" i="2" s="1"/>
  <c r="H2422" i="2"/>
  <c r="M2422" i="2" s="1"/>
  <c r="H2423" i="2"/>
  <c r="M2423" i="2" s="1"/>
  <c r="H2424" i="2"/>
  <c r="H2425" i="2"/>
  <c r="H2426" i="2"/>
  <c r="H2427" i="2"/>
  <c r="H2428" i="2"/>
  <c r="H2429" i="2"/>
  <c r="H2430" i="2"/>
  <c r="H2431" i="2"/>
  <c r="H2432" i="2"/>
  <c r="H2433" i="2"/>
  <c r="H2434" i="2"/>
  <c r="M2434" i="2" s="1"/>
  <c r="H2435" i="2"/>
  <c r="M2435" i="2" s="1"/>
  <c r="H2436" i="2"/>
  <c r="M2436" i="2" s="1"/>
  <c r="H2437" i="2"/>
  <c r="M2437" i="2" s="1"/>
  <c r="H2438" i="2"/>
  <c r="M2438" i="2" s="1"/>
  <c r="H2439" i="2"/>
  <c r="H2440" i="2"/>
  <c r="L2440" i="2" s="1"/>
  <c r="H2441" i="2"/>
  <c r="H2442" i="2"/>
  <c r="H2443" i="2"/>
  <c r="H2444" i="2"/>
  <c r="H2445" i="2"/>
  <c r="M2445" i="2" s="1"/>
  <c r="H2446" i="2"/>
  <c r="M2446" i="2" s="1"/>
  <c r="H2447" i="2"/>
  <c r="M2447" i="2" s="1"/>
  <c r="H2448" i="2"/>
  <c r="H2449" i="2"/>
  <c r="H2450" i="2"/>
  <c r="M2450" i="2" s="1"/>
  <c r="H2451" i="2"/>
  <c r="H2452" i="2"/>
  <c r="L2452" i="2" s="1"/>
  <c r="H2453" i="2"/>
  <c r="H2454" i="2"/>
  <c r="H2455" i="2"/>
  <c r="M2455" i="2" s="1"/>
  <c r="H2456" i="2"/>
  <c r="M2456" i="2" s="1"/>
  <c r="H2457" i="2"/>
  <c r="H2458" i="2"/>
  <c r="H2459" i="2"/>
  <c r="H2460" i="2"/>
  <c r="M2460" i="2" s="1"/>
  <c r="H2461" i="2"/>
  <c r="M2461" i="2" s="1"/>
  <c r="H2462" i="2"/>
  <c r="M2462" i="2" s="1"/>
  <c r="H2463" i="2"/>
  <c r="H2464" i="2"/>
  <c r="L2464" i="2" s="1"/>
  <c r="H2465" i="2"/>
  <c r="H2466" i="2"/>
  <c r="M2466" i="2" s="1"/>
  <c r="H2467" i="2"/>
  <c r="M2467" i="2" s="1"/>
  <c r="H2468" i="2"/>
  <c r="M2468" i="2" s="1"/>
  <c r="H2469" i="2"/>
  <c r="H2470" i="2"/>
  <c r="H2471" i="2"/>
  <c r="H2472" i="2"/>
  <c r="H2473" i="2"/>
  <c r="H2474" i="2"/>
  <c r="H2475" i="2"/>
  <c r="H2476" i="2"/>
  <c r="H2477" i="2"/>
  <c r="H2478" i="2"/>
  <c r="H2479" i="2"/>
  <c r="M2479" i="2" s="1"/>
  <c r="H2480" i="2"/>
  <c r="M2480" i="2" s="1"/>
  <c r="H2481" i="2"/>
  <c r="M2481" i="2" s="1"/>
  <c r="H2482" i="2"/>
  <c r="M2482" i="2" s="1"/>
  <c r="H2483" i="2"/>
  <c r="M2483" i="2" s="1"/>
  <c r="H2484" i="2"/>
  <c r="M2484" i="2" s="1"/>
  <c r="H2485" i="2"/>
  <c r="M2485" i="2" s="1"/>
  <c r="H2486" i="2"/>
  <c r="M2486" i="2" s="1"/>
  <c r="H2487" i="2"/>
  <c r="H2488" i="2"/>
  <c r="H2489" i="2"/>
  <c r="H2490" i="2"/>
  <c r="H2491" i="2"/>
  <c r="H2492" i="2"/>
  <c r="H2493" i="2"/>
  <c r="H2494" i="2"/>
  <c r="H2495" i="2"/>
  <c r="H2496" i="2"/>
  <c r="H2497" i="2"/>
  <c r="M2497" i="2" s="1"/>
  <c r="H2498" i="2"/>
  <c r="M2498" i="2" s="1"/>
  <c r="H2499" i="2"/>
  <c r="H2500" i="2"/>
  <c r="H2501" i="2"/>
  <c r="H2502" i="2"/>
  <c r="M2502" i="2" s="1"/>
  <c r="H2503" i="2"/>
  <c r="M2503" i="2" s="1"/>
  <c r="H2504" i="2"/>
  <c r="M2504" i="2" s="1"/>
  <c r="H2505" i="2"/>
  <c r="H2506" i="2"/>
  <c r="H2507" i="2"/>
  <c r="H2508" i="2"/>
  <c r="M2508" i="2" s="1"/>
  <c r="H2509" i="2"/>
  <c r="M2509" i="2" s="1"/>
  <c r="H2510" i="2"/>
  <c r="M2510" i="2" s="1"/>
  <c r="H2511" i="2"/>
  <c r="H2512" i="2"/>
  <c r="H2513" i="2"/>
  <c r="H2514" i="2"/>
  <c r="H2515" i="2"/>
  <c r="H2516" i="2"/>
  <c r="H2517" i="2"/>
  <c r="H2518" i="2"/>
  <c r="M2518" i="2" s="1"/>
  <c r="H2519" i="2"/>
  <c r="M2519" i="2" s="1"/>
  <c r="H2520" i="2"/>
  <c r="H2521" i="2"/>
  <c r="H2522" i="2"/>
  <c r="H2523" i="2"/>
  <c r="H2524" i="2"/>
  <c r="H2525" i="2"/>
  <c r="H2526" i="2"/>
  <c r="M2526" i="2" s="1"/>
  <c r="H2527" i="2"/>
  <c r="M2527" i="2" s="1"/>
  <c r="H2528" i="2"/>
  <c r="M2528" i="2" s="1"/>
  <c r="H2529" i="2"/>
  <c r="M2529" i="2" s="1"/>
  <c r="H2530" i="2"/>
  <c r="M2530" i="2" s="1"/>
  <c r="H2531" i="2"/>
  <c r="M2531" i="2" s="1"/>
  <c r="H2532" i="2"/>
  <c r="H2533" i="2"/>
  <c r="H2534" i="2"/>
  <c r="M2534" i="2" s="1"/>
  <c r="H2535" i="2"/>
  <c r="H2536" i="2"/>
  <c r="H2537" i="2"/>
  <c r="H2538" i="2"/>
  <c r="H2539" i="2"/>
  <c r="H2540" i="2"/>
  <c r="H2541" i="2"/>
  <c r="H2542" i="2"/>
  <c r="M2542" i="2" s="1"/>
  <c r="H2543" i="2"/>
  <c r="M2543" i="2" s="1"/>
  <c r="H2544" i="2"/>
  <c r="M2544" i="2" s="1"/>
  <c r="H2545" i="2"/>
  <c r="M2545" i="2" s="1"/>
  <c r="H2546" i="2"/>
  <c r="M2546" i="2" s="1"/>
  <c r="H2547" i="2"/>
  <c r="H2548" i="2"/>
  <c r="L2548" i="2" s="1"/>
  <c r="H2549" i="2"/>
  <c r="H2550" i="2"/>
  <c r="M2550" i="2" s="1"/>
  <c r="H2551" i="2"/>
  <c r="M2551" i="2" s="1"/>
  <c r="H2552" i="2"/>
  <c r="M2552" i="2" s="1"/>
  <c r="H2553" i="2"/>
  <c r="H2554" i="2"/>
  <c r="H2555" i="2"/>
  <c r="H2556" i="2"/>
  <c r="H2557" i="2"/>
  <c r="H2558" i="2"/>
  <c r="M2558" i="2" s="1"/>
  <c r="H2559" i="2"/>
  <c r="H2560" i="2"/>
  <c r="L2560" i="2" s="1"/>
  <c r="H2561" i="2"/>
  <c r="H2562" i="2"/>
  <c r="H2563" i="2"/>
  <c r="M2563" i="2" s="1"/>
  <c r="H2564" i="2"/>
  <c r="M2564" i="2" s="1"/>
  <c r="H2565" i="2"/>
  <c r="M2565" i="2" s="1"/>
  <c r="H2566" i="2"/>
  <c r="M2566" i="2" s="1"/>
  <c r="H2567" i="2"/>
  <c r="M2567" i="2" s="1"/>
  <c r="H2568" i="2"/>
  <c r="H2569" i="2"/>
  <c r="H2570" i="2"/>
  <c r="H2571" i="2"/>
  <c r="H2572" i="2"/>
  <c r="L2572" i="2" s="1"/>
  <c r="H2573" i="2"/>
  <c r="H2574" i="2"/>
  <c r="M2574" i="2" s="1"/>
  <c r="H2575" i="2"/>
  <c r="M2575" i="2" s="1"/>
  <c r="H2576" i="2"/>
  <c r="M2576" i="2" s="1"/>
  <c r="H2577" i="2"/>
  <c r="H2578" i="2"/>
  <c r="H2579" i="2"/>
  <c r="H2580" i="2"/>
  <c r="H2581" i="2"/>
  <c r="M2581" i="2" s="1"/>
  <c r="H2582" i="2"/>
  <c r="M2582" i="2" s="1"/>
  <c r="H2583" i="2"/>
  <c r="H2584" i="2"/>
  <c r="H2585" i="2"/>
  <c r="H2586" i="2"/>
  <c r="H2587" i="2"/>
  <c r="H2588" i="2"/>
  <c r="H2589" i="2"/>
  <c r="M2589" i="2" s="1"/>
  <c r="H2590" i="2"/>
  <c r="M2590" i="2" s="1"/>
  <c r="H2591" i="2"/>
  <c r="M2591" i="2" s="1"/>
  <c r="H2592" i="2"/>
  <c r="M2592" i="2" s="1"/>
  <c r="H2593" i="2"/>
  <c r="M2593" i="2" s="1"/>
  <c r="H2594" i="2"/>
  <c r="M2594" i="2" s="1"/>
  <c r="H2595" i="2"/>
  <c r="H2596" i="2"/>
  <c r="H2597" i="2"/>
  <c r="H2598" i="2"/>
  <c r="H2599" i="2"/>
  <c r="H2600" i="2"/>
  <c r="H2601" i="2"/>
  <c r="H2602" i="2"/>
  <c r="H2603" i="2"/>
  <c r="H2604" i="2"/>
  <c r="H2605" i="2"/>
  <c r="M2605" i="2" s="1"/>
  <c r="H2606" i="2"/>
  <c r="M2606" i="2" s="1"/>
  <c r="H2607" i="2"/>
  <c r="H2608" i="2"/>
  <c r="H2609" i="2"/>
  <c r="H2610" i="2"/>
  <c r="M2610" i="2" s="1"/>
  <c r="H2611" i="2"/>
  <c r="M2611" i="2" s="1"/>
  <c r="H2612" i="2"/>
  <c r="M2612" i="2" s="1"/>
  <c r="H2613" i="2"/>
  <c r="M2613" i="2" s="1"/>
  <c r="H2614" i="2"/>
  <c r="M2614" i="2" s="1"/>
  <c r="H2615" i="2"/>
  <c r="M2615" i="2" s="1"/>
  <c r="H2616" i="2"/>
  <c r="H2617" i="2"/>
  <c r="H2618" i="2"/>
  <c r="H2619" i="2"/>
  <c r="H2620" i="2"/>
  <c r="H2621" i="2"/>
  <c r="H2622" i="2"/>
  <c r="H2623" i="2"/>
  <c r="H2624" i="2"/>
  <c r="H2625" i="2"/>
  <c r="H2626" i="2"/>
  <c r="M2626" i="2" s="1"/>
  <c r="H2627" i="2"/>
  <c r="M2627" i="2" s="1"/>
  <c r="H2628" i="2"/>
  <c r="M2628" i="2" s="1"/>
  <c r="H2629" i="2"/>
  <c r="M2629" i="2" s="1"/>
  <c r="H2630" i="2"/>
  <c r="M2630" i="2" s="1"/>
  <c r="H2631" i="2"/>
  <c r="H2632" i="2"/>
  <c r="H2633" i="2"/>
  <c r="H2634" i="2"/>
  <c r="H2635" i="2"/>
  <c r="H2636" i="2"/>
  <c r="H2637" i="2"/>
  <c r="M2637" i="2" s="1"/>
  <c r="H2638" i="2"/>
  <c r="M2638" i="2" s="1"/>
  <c r="H2639" i="2"/>
  <c r="M2639" i="2" s="1"/>
  <c r="H2640" i="2"/>
  <c r="H2641" i="2"/>
  <c r="H2642" i="2"/>
  <c r="M2642" i="2" s="1"/>
  <c r="H2643" i="2"/>
  <c r="H2644" i="2"/>
  <c r="H2645" i="2"/>
  <c r="H2646" i="2"/>
  <c r="H2647" i="2"/>
  <c r="M2647" i="2" s="1"/>
  <c r="H2648" i="2"/>
  <c r="M2648" i="2" s="1"/>
  <c r="H2649" i="2"/>
  <c r="H2650" i="2"/>
  <c r="H2651" i="2"/>
  <c r="H2652" i="2"/>
  <c r="M2652" i="2" s="1"/>
  <c r="H2653" i="2"/>
  <c r="M2653" i="2" s="1"/>
  <c r="H2654" i="2"/>
  <c r="M2654" i="2" s="1"/>
  <c r="H2655" i="2"/>
  <c r="H2656" i="2"/>
  <c r="L2656" i="2" s="1"/>
  <c r="H2657" i="2"/>
  <c r="H2658" i="2"/>
  <c r="M2658" i="2" s="1"/>
  <c r="H2659" i="2"/>
  <c r="M2659" i="2" s="1"/>
  <c r="H2660" i="2"/>
  <c r="M2660" i="2" s="1"/>
  <c r="H2661" i="2"/>
  <c r="H2662" i="2"/>
  <c r="H2663" i="2"/>
  <c r="H2664" i="2"/>
  <c r="H2665" i="2"/>
  <c r="H2666" i="2"/>
  <c r="H2667" i="2"/>
  <c r="H2668" i="2"/>
  <c r="L2668" i="2" s="1"/>
  <c r="H2669" i="2"/>
  <c r="H2670" i="2"/>
  <c r="H2671" i="2"/>
  <c r="M2671" i="2" s="1"/>
  <c r="H2672" i="2"/>
  <c r="M2672" i="2" s="1"/>
  <c r="H2673" i="2"/>
  <c r="M2673" i="2" s="1"/>
  <c r="H2674" i="2"/>
  <c r="M2674" i="2" s="1"/>
  <c r="H2675" i="2"/>
  <c r="M2675" i="2" s="1"/>
  <c r="H2676" i="2"/>
  <c r="M2676" i="2" s="1"/>
  <c r="H2677" i="2"/>
  <c r="M2677" i="2" s="1"/>
  <c r="H2678" i="2"/>
  <c r="M2678" i="2" s="1"/>
  <c r="H2679" i="2"/>
  <c r="H2680" i="2"/>
  <c r="L2680" i="2" s="1"/>
  <c r="H2681" i="2"/>
  <c r="H2682" i="2"/>
  <c r="H2683" i="2"/>
  <c r="H2684" i="2"/>
  <c r="H2685" i="2"/>
  <c r="H2686" i="2"/>
  <c r="H2687" i="2"/>
  <c r="H2688" i="2"/>
  <c r="H2689" i="2"/>
  <c r="M2689" i="2" s="1"/>
  <c r="H2690" i="2"/>
  <c r="M2690" i="2" s="1"/>
  <c r="H2691" i="2"/>
  <c r="H2692" i="2"/>
  <c r="L2692" i="2" s="1"/>
  <c r="H2693" i="2"/>
  <c r="H2694" i="2"/>
  <c r="M2694" i="2" s="1"/>
  <c r="H2695" i="2"/>
  <c r="M2695" i="2" s="1"/>
  <c r="H2696" i="2"/>
  <c r="M2696" i="2" s="1"/>
  <c r="H2697" i="2"/>
  <c r="H2698" i="2"/>
  <c r="H2699" i="2"/>
  <c r="H2700" i="2"/>
  <c r="M2700" i="2" s="1"/>
  <c r="H2701" i="2"/>
  <c r="M2701" i="2" s="1"/>
  <c r="H2702" i="2"/>
  <c r="M2702" i="2" s="1"/>
  <c r="H2703" i="2"/>
  <c r="H2704" i="2"/>
  <c r="L2704" i="2" s="1"/>
  <c r="H2705" i="2"/>
  <c r="H2706" i="2"/>
  <c r="H2707" i="2"/>
  <c r="H2708" i="2"/>
  <c r="H2709" i="2"/>
  <c r="H2710" i="2"/>
  <c r="M2710" i="2" s="1"/>
  <c r="H2711" i="2"/>
  <c r="M2711" i="2" s="1"/>
  <c r="H2712" i="2"/>
  <c r="H2713" i="2"/>
  <c r="H2714" i="2"/>
  <c r="H2715" i="2"/>
  <c r="H2716" i="2"/>
  <c r="L2716" i="2" s="1"/>
  <c r="H2717" i="2"/>
  <c r="H2718" i="2"/>
  <c r="M2718" i="2" s="1"/>
  <c r="H2719" i="2"/>
  <c r="M2719" i="2" s="1"/>
  <c r="H2720" i="2"/>
  <c r="M2720" i="2" s="1"/>
  <c r="H2721" i="2"/>
  <c r="M2721" i="2" s="1"/>
  <c r="H2722" i="2"/>
  <c r="M2722" i="2" s="1"/>
  <c r="H2723" i="2"/>
  <c r="M2723" i="2" s="1"/>
  <c r="H2724" i="2"/>
  <c r="H2725" i="2"/>
  <c r="H2726" i="2"/>
  <c r="M2726" i="2" s="1"/>
  <c r="H2727" i="2"/>
  <c r="H2728" i="2"/>
  <c r="H2729" i="2"/>
  <c r="H2730" i="2"/>
  <c r="H2731" i="2"/>
  <c r="H2732" i="2"/>
  <c r="H2733" i="2"/>
  <c r="H2734" i="2"/>
  <c r="M2734" i="2" s="1"/>
  <c r="H2735" i="2"/>
  <c r="M2735" i="2" s="1"/>
  <c r="H2736" i="2"/>
  <c r="M2736" i="2" s="1"/>
  <c r="H2737" i="2"/>
  <c r="M2737" i="2" s="1"/>
  <c r="H2738" i="2"/>
  <c r="M2738" i="2" s="1"/>
  <c r="H2739" i="2"/>
  <c r="H2740" i="2"/>
  <c r="H2741" i="2"/>
  <c r="H2742" i="2"/>
  <c r="M2742" i="2" s="1"/>
  <c r="H2743" i="2"/>
  <c r="M2743" i="2" s="1"/>
  <c r="H2744" i="2"/>
  <c r="M2744" i="2" s="1"/>
  <c r="H2745" i="2"/>
  <c r="H2746" i="2"/>
  <c r="H2747" i="2"/>
  <c r="H2748" i="2"/>
  <c r="H2749" i="2"/>
  <c r="H2750" i="2"/>
  <c r="M2750" i="2" s="1"/>
  <c r="H2751" i="2"/>
  <c r="H2752" i="2"/>
  <c r="H2753" i="2"/>
  <c r="H2754" i="2"/>
  <c r="H2755" i="2"/>
  <c r="M2755" i="2" s="1"/>
  <c r="H2756" i="2"/>
  <c r="M2756" i="2" s="1"/>
  <c r="H2757" i="2"/>
  <c r="M2757" i="2" s="1"/>
  <c r="H2758" i="2"/>
  <c r="M2758" i="2" s="1"/>
  <c r="H2759" i="2"/>
  <c r="M2759" i="2" s="1"/>
  <c r="H2760" i="2"/>
  <c r="H2761" i="2"/>
  <c r="H2762" i="2"/>
  <c r="H2763" i="2"/>
  <c r="H2764" i="2"/>
  <c r="H2765" i="2"/>
  <c r="H2766" i="2"/>
  <c r="M2766" i="2" s="1"/>
  <c r="H2767" i="2"/>
  <c r="M2767" i="2" s="1"/>
  <c r="H2768" i="2"/>
  <c r="M2768" i="2" s="1"/>
  <c r="H2769" i="2"/>
  <c r="H2770" i="2"/>
  <c r="H2771" i="2"/>
  <c r="H2772" i="2"/>
  <c r="H2773" i="2"/>
  <c r="M2773" i="2" s="1"/>
  <c r="H2774" i="2"/>
  <c r="M2774" i="2" s="1"/>
  <c r="H2775" i="2"/>
  <c r="H2776" i="2"/>
  <c r="H2777" i="2"/>
  <c r="H2778" i="2"/>
  <c r="H2779" i="2"/>
  <c r="H2780" i="2"/>
  <c r="H2781" i="2"/>
  <c r="M2781" i="2" s="1"/>
  <c r="H2782" i="2"/>
  <c r="M2782" i="2" s="1"/>
  <c r="H2783" i="2"/>
  <c r="M2783" i="2" s="1"/>
  <c r="H2784" i="2"/>
  <c r="M2784" i="2" s="1"/>
  <c r="H2785" i="2"/>
  <c r="M2785" i="2" s="1"/>
  <c r="H2786" i="2"/>
  <c r="M2786" i="2" s="1"/>
  <c r="H2787" i="2"/>
  <c r="H2788" i="2"/>
  <c r="H2789" i="2"/>
  <c r="H2790" i="2"/>
  <c r="H2791" i="2"/>
  <c r="H2792" i="2"/>
  <c r="H2793" i="2"/>
  <c r="H2794" i="2"/>
  <c r="H2795" i="2"/>
  <c r="H2796" i="2"/>
  <c r="H2797" i="2"/>
  <c r="M2797" i="2" s="1"/>
  <c r="H2798" i="2"/>
  <c r="M2798" i="2" s="1"/>
  <c r="H2799" i="2"/>
  <c r="H2800" i="2"/>
  <c r="H2801" i="2"/>
  <c r="H2802" i="2"/>
  <c r="M2802" i="2" s="1"/>
  <c r="H2803" i="2"/>
  <c r="M2803" i="2" s="1"/>
  <c r="H2804" i="2"/>
  <c r="M2804" i="2" s="1"/>
  <c r="H2805" i="2"/>
  <c r="M2805" i="2" s="1"/>
  <c r="H2806" i="2"/>
  <c r="M2806" i="2" s="1"/>
  <c r="H2807" i="2"/>
  <c r="M2807" i="2" s="1"/>
  <c r="H2808" i="2"/>
  <c r="H2809" i="2"/>
  <c r="H2810" i="2"/>
  <c r="H2811" i="2"/>
  <c r="H2812" i="2"/>
  <c r="H2813" i="2"/>
  <c r="H2814" i="2"/>
  <c r="H2815" i="2"/>
  <c r="H2816" i="2"/>
  <c r="H2817" i="2"/>
  <c r="H2818" i="2"/>
  <c r="M2818" i="2" s="1"/>
  <c r="H2819" i="2"/>
  <c r="M2819" i="2" s="1"/>
  <c r="H2820" i="2"/>
  <c r="M2820" i="2" s="1"/>
  <c r="H2821" i="2"/>
  <c r="M2821" i="2" s="1"/>
  <c r="H2822" i="2"/>
  <c r="M2822" i="2" s="1"/>
  <c r="H2823" i="2"/>
  <c r="H2824" i="2"/>
  <c r="H2825" i="2"/>
  <c r="H2826" i="2"/>
  <c r="H2827" i="2"/>
  <c r="H2828" i="2"/>
  <c r="H2829" i="2"/>
  <c r="M2829" i="2" s="1"/>
  <c r="H2830" i="2"/>
  <c r="M2830" i="2" s="1"/>
  <c r="H2831" i="2"/>
  <c r="M2831" i="2" s="1"/>
  <c r="H2832" i="2"/>
  <c r="H2833" i="2"/>
  <c r="H2834" i="2"/>
  <c r="M2834" i="2" s="1"/>
  <c r="H2835" i="2"/>
  <c r="H2836" i="2"/>
  <c r="L2836" i="2" s="1"/>
  <c r="H2837" i="2"/>
  <c r="H2838" i="2"/>
  <c r="H2839" i="2"/>
  <c r="M2839" i="2" s="1"/>
  <c r="H2840" i="2"/>
  <c r="M2840" i="2" s="1"/>
  <c r="H2841" i="2"/>
  <c r="H2842" i="2"/>
  <c r="H2843" i="2"/>
  <c r="H2844" i="2"/>
  <c r="M2844" i="2" s="1"/>
  <c r="H2845" i="2"/>
  <c r="M2845" i="2" s="1"/>
  <c r="H2846" i="2"/>
  <c r="M2846" i="2" s="1"/>
  <c r="H2847" i="2"/>
  <c r="H2848" i="2"/>
  <c r="L2848" i="2" s="1"/>
  <c r="H2849" i="2"/>
  <c r="H2850" i="2"/>
  <c r="M2850" i="2" s="1"/>
  <c r="H2851" i="2"/>
  <c r="M2851" i="2" s="1"/>
  <c r="H2852" i="2"/>
  <c r="M2852" i="2" s="1"/>
  <c r="H2853" i="2"/>
  <c r="H2854" i="2"/>
  <c r="H2855" i="2"/>
  <c r="H2856" i="2"/>
  <c r="H2857" i="2"/>
  <c r="H2858" i="2"/>
  <c r="H2859" i="2"/>
  <c r="H2860" i="2"/>
  <c r="L2860" i="2" s="1"/>
  <c r="H2861" i="2"/>
  <c r="H2862" i="2"/>
  <c r="H2863" i="2"/>
  <c r="M2863" i="2" s="1"/>
  <c r="H2864" i="2"/>
  <c r="M2864" i="2" s="1"/>
  <c r="H2865" i="2"/>
  <c r="M2865" i="2" s="1"/>
  <c r="H2866" i="2"/>
  <c r="M2866" i="2" s="1"/>
  <c r="H2867" i="2"/>
  <c r="M2867" i="2" s="1"/>
  <c r="H2868" i="2"/>
  <c r="M2868" i="2" s="1"/>
  <c r="H2869" i="2"/>
  <c r="M2869" i="2" s="1"/>
  <c r="H2870" i="2"/>
  <c r="M2870" i="2" s="1"/>
  <c r="H2871" i="2"/>
  <c r="H2872" i="2"/>
  <c r="L2872" i="2" s="1"/>
  <c r="H2873" i="2"/>
  <c r="H2874" i="2"/>
  <c r="H2875" i="2"/>
  <c r="H2876" i="2"/>
  <c r="H2877" i="2"/>
  <c r="H2878" i="2"/>
  <c r="H2879" i="2"/>
  <c r="H2880" i="2"/>
  <c r="H2881" i="2"/>
  <c r="M2881" i="2" s="1"/>
  <c r="H2882" i="2"/>
  <c r="M2882" i="2" s="1"/>
  <c r="H2883" i="2"/>
  <c r="H2884" i="2"/>
  <c r="L2884" i="2" s="1"/>
  <c r="H2885" i="2"/>
  <c r="H2886" i="2"/>
  <c r="M2886" i="2" s="1"/>
  <c r="H2887" i="2"/>
  <c r="M2887" i="2" s="1"/>
  <c r="H2888" i="2"/>
  <c r="M2888" i="2" s="1"/>
  <c r="H2889" i="2"/>
  <c r="H2890" i="2"/>
  <c r="H2891" i="2"/>
  <c r="H2892" i="2"/>
  <c r="M2892" i="2" s="1"/>
  <c r="H2893" i="2"/>
  <c r="M2893" i="2" s="1"/>
  <c r="H2894" i="2"/>
  <c r="M2894" i="2" s="1"/>
  <c r="H2895" i="2"/>
  <c r="H2896" i="2"/>
  <c r="L2896" i="2" s="1"/>
  <c r="H2897" i="2"/>
  <c r="H2898" i="2"/>
  <c r="H2899" i="2"/>
  <c r="H2900" i="2"/>
  <c r="H2901" i="2"/>
  <c r="H2902" i="2"/>
  <c r="M2902" i="2" s="1"/>
  <c r="H2903" i="2"/>
  <c r="M2903" i="2" s="1"/>
  <c r="H2904" i="2"/>
  <c r="H2905" i="2"/>
  <c r="H2906" i="2"/>
  <c r="H2907" i="2"/>
  <c r="H2908" i="2"/>
  <c r="H2909" i="2"/>
  <c r="H2910" i="2"/>
  <c r="M2910" i="2" s="1"/>
  <c r="H2911" i="2"/>
  <c r="M2911" i="2" s="1"/>
  <c r="H2912" i="2"/>
  <c r="M2912" i="2" s="1"/>
  <c r="H2913" i="2"/>
  <c r="M2913" i="2" s="1"/>
  <c r="H2914" i="2"/>
  <c r="M2914" i="2" s="1"/>
  <c r="H2915" i="2"/>
  <c r="M2915" i="2" s="1"/>
  <c r="H2916" i="2"/>
  <c r="H2917" i="2"/>
  <c r="H2918" i="2"/>
  <c r="M2918" i="2" s="1"/>
  <c r="H2919" i="2"/>
  <c r="H2920" i="2"/>
  <c r="H2921" i="2"/>
  <c r="H2922" i="2"/>
  <c r="H2923" i="2"/>
  <c r="H2924" i="2"/>
  <c r="H2925" i="2"/>
  <c r="H2926" i="2"/>
  <c r="M2926" i="2" s="1"/>
  <c r="H2927" i="2"/>
  <c r="M2927" i="2" s="1"/>
  <c r="H2928" i="2"/>
  <c r="M2928" i="2" s="1"/>
  <c r="H2929" i="2"/>
  <c r="M2929" i="2" s="1"/>
  <c r="H2930" i="2"/>
  <c r="M2930" i="2" s="1"/>
  <c r="H2931" i="2"/>
  <c r="H2932" i="2"/>
  <c r="H2933" i="2"/>
  <c r="H2934" i="2"/>
  <c r="M2934" i="2" s="1"/>
  <c r="H2935" i="2"/>
  <c r="M2935" i="2" s="1"/>
  <c r="H2936" i="2"/>
  <c r="M2936" i="2" s="1"/>
  <c r="H2937" i="2"/>
  <c r="H2938" i="2"/>
  <c r="H2939" i="2"/>
  <c r="H2940" i="2"/>
  <c r="H2941" i="2"/>
  <c r="H2942" i="2"/>
  <c r="M2942" i="2" s="1"/>
  <c r="H2943" i="2"/>
  <c r="H2944" i="2"/>
  <c r="L2944" i="2" s="1"/>
  <c r="H2945" i="2"/>
  <c r="H2946" i="2"/>
  <c r="H2947" i="2"/>
  <c r="M2947" i="2" s="1"/>
  <c r="H2948" i="2"/>
  <c r="M2948" i="2" s="1"/>
  <c r="H2949" i="2"/>
  <c r="M2949" i="2" s="1"/>
  <c r="H2950" i="2"/>
  <c r="M2950" i="2" s="1"/>
  <c r="H2951" i="2"/>
  <c r="M2951" i="2" s="1"/>
  <c r="H2952" i="2"/>
  <c r="H2953" i="2"/>
  <c r="H2954" i="2"/>
  <c r="H2955" i="2"/>
  <c r="H2956" i="2"/>
  <c r="L2956" i="2" s="1"/>
  <c r="H2957" i="2"/>
  <c r="H2958" i="2"/>
  <c r="M2958" i="2" s="1"/>
  <c r="H2959" i="2"/>
  <c r="M2959" i="2" s="1"/>
  <c r="H2960" i="2"/>
  <c r="M2960" i="2" s="1"/>
  <c r="H2961" i="2"/>
  <c r="H2962" i="2"/>
  <c r="H2963" i="2"/>
  <c r="H2964" i="2"/>
  <c r="H2965" i="2"/>
  <c r="M2965" i="2" s="1"/>
  <c r="H2966" i="2"/>
  <c r="M2966" i="2" s="1"/>
  <c r="H2967" i="2"/>
  <c r="H2968" i="2"/>
  <c r="L2968" i="2" s="1"/>
  <c r="H2969" i="2"/>
  <c r="H2970" i="2"/>
  <c r="H2971" i="2"/>
  <c r="H2972" i="2"/>
  <c r="H2973" i="2"/>
  <c r="M2973" i="2" s="1"/>
  <c r="H2974" i="2"/>
  <c r="M2974" i="2" s="1"/>
  <c r="H2975" i="2"/>
  <c r="M2975" i="2" s="1"/>
  <c r="H2976" i="2"/>
  <c r="M2976" i="2" s="1"/>
  <c r="H2977" i="2"/>
  <c r="M2977" i="2" s="1"/>
  <c r="H2978" i="2"/>
  <c r="M2978" i="2" s="1"/>
  <c r="H2979" i="2"/>
  <c r="H2980" i="2"/>
  <c r="H2981" i="2"/>
  <c r="H2982" i="2"/>
  <c r="H2983" i="2"/>
  <c r="H2984" i="2"/>
  <c r="H2985" i="2"/>
  <c r="H2986" i="2"/>
  <c r="H2987" i="2"/>
  <c r="H2988" i="2"/>
  <c r="H2989" i="2"/>
  <c r="M2989" i="2" s="1"/>
  <c r="H2990" i="2"/>
  <c r="M2990" i="2" s="1"/>
  <c r="H2991" i="2"/>
  <c r="H2992" i="2"/>
  <c r="H2993" i="2"/>
  <c r="H2994" i="2"/>
  <c r="M2994" i="2" s="1"/>
  <c r="H2995" i="2"/>
  <c r="M2995" i="2" s="1"/>
  <c r="H2996" i="2"/>
  <c r="M2996" i="2" s="1"/>
  <c r="H2997" i="2"/>
  <c r="M2997" i="2" s="1"/>
  <c r="H2998" i="2"/>
  <c r="M2998" i="2" s="1"/>
  <c r="H2999" i="2"/>
  <c r="M2999" i="2" s="1"/>
  <c r="H3000" i="2"/>
  <c r="H3001" i="2"/>
  <c r="H3002" i="2"/>
  <c r="H3003" i="2"/>
  <c r="H3004" i="2"/>
  <c r="H3005" i="2"/>
  <c r="H3006" i="2"/>
  <c r="H3007" i="2"/>
  <c r="H3008" i="2"/>
  <c r="H3009" i="2"/>
  <c r="H3010" i="2"/>
  <c r="M3010" i="2" s="1"/>
  <c r="H3011" i="2"/>
  <c r="M3011" i="2" s="1"/>
  <c r="H3012" i="2"/>
  <c r="M3012" i="2" s="1"/>
  <c r="H3013" i="2"/>
  <c r="M3013" i="2" s="1"/>
  <c r="H3014" i="2"/>
  <c r="M3014" i="2" s="1"/>
  <c r="H3015" i="2"/>
  <c r="H3016" i="2"/>
  <c r="H3017" i="2"/>
  <c r="H3018" i="2"/>
  <c r="H3019" i="2"/>
  <c r="H3020" i="2"/>
  <c r="H3021" i="2"/>
  <c r="M3021" i="2" s="1"/>
  <c r="H3022" i="2"/>
  <c r="M3022" i="2" s="1"/>
  <c r="H3023" i="2"/>
  <c r="M3023" i="2" s="1"/>
  <c r="H3024" i="2"/>
  <c r="H3025" i="2"/>
  <c r="H3026" i="2"/>
  <c r="M3026" i="2" s="1"/>
  <c r="H3027" i="2"/>
  <c r="H3028" i="2"/>
  <c r="H3029" i="2"/>
  <c r="H3030" i="2"/>
  <c r="H3031" i="2"/>
  <c r="M3031" i="2" s="1"/>
  <c r="H3032" i="2"/>
  <c r="M3032" i="2" s="1"/>
  <c r="H3033" i="2"/>
  <c r="H3034" i="2"/>
  <c r="H3035" i="2"/>
  <c r="H3036" i="2"/>
  <c r="M3036" i="2" s="1"/>
  <c r="H3037" i="2"/>
  <c r="M3037" i="2" s="1"/>
  <c r="H3038" i="2"/>
  <c r="M3038" i="2" s="1"/>
  <c r="H3039" i="2"/>
  <c r="H3040" i="2"/>
  <c r="H3041" i="2"/>
  <c r="H3042" i="2"/>
  <c r="M3042" i="2" s="1"/>
  <c r="H3043" i="2"/>
  <c r="M3043" i="2" s="1"/>
  <c r="H3044" i="2"/>
  <c r="M3044" i="2" s="1"/>
  <c r="H3045" i="2"/>
  <c r="H3046" i="2"/>
  <c r="H3047" i="2"/>
  <c r="H3048" i="2"/>
  <c r="H3049" i="2"/>
  <c r="H3050" i="2"/>
  <c r="H3051" i="2"/>
  <c r="H3052" i="2"/>
  <c r="H3053" i="2"/>
  <c r="H3054" i="2"/>
  <c r="H3055" i="2"/>
  <c r="M3055" i="2" s="1"/>
  <c r="H3056" i="2"/>
  <c r="M3056" i="2" s="1"/>
  <c r="H3057" i="2"/>
  <c r="M3057" i="2" s="1"/>
  <c r="H3058" i="2"/>
  <c r="M3058" i="2" s="1"/>
  <c r="H3059" i="2"/>
  <c r="M3059" i="2" s="1"/>
  <c r="H3060" i="2"/>
  <c r="M3060" i="2" s="1"/>
  <c r="H3061" i="2"/>
  <c r="M3061" i="2" s="1"/>
  <c r="H3062" i="2"/>
  <c r="M3062" i="2" s="1"/>
  <c r="H3063" i="2"/>
  <c r="H3064" i="2"/>
  <c r="H3065" i="2"/>
  <c r="H3066" i="2"/>
  <c r="H3067" i="2"/>
  <c r="H3068" i="2"/>
  <c r="H3069" i="2"/>
  <c r="H3070" i="2"/>
  <c r="H3071" i="2"/>
  <c r="H3072" i="2"/>
  <c r="H3073" i="2"/>
  <c r="M3073" i="2" s="1"/>
  <c r="H3074" i="2"/>
  <c r="M3074" i="2" s="1"/>
  <c r="H3075" i="2"/>
  <c r="H3076" i="2"/>
  <c r="H3077" i="2"/>
  <c r="H3078" i="2"/>
  <c r="M3078" i="2" s="1"/>
  <c r="H3079" i="2"/>
  <c r="M3079" i="2" s="1"/>
  <c r="H3080" i="2"/>
  <c r="M3080" i="2" s="1"/>
  <c r="H3081" i="2"/>
  <c r="H3082" i="2"/>
  <c r="H3083" i="2"/>
  <c r="H3084" i="2"/>
  <c r="M3084" i="2" s="1"/>
  <c r="H3085" i="2"/>
  <c r="M3085" i="2" s="1"/>
  <c r="H3086" i="2"/>
  <c r="M3086" i="2" s="1"/>
  <c r="H3087" i="2"/>
  <c r="H3088" i="2"/>
  <c r="L3088" i="2" s="1"/>
  <c r="H3089" i="2"/>
  <c r="H3090" i="2"/>
  <c r="H3091" i="2"/>
  <c r="H3092" i="2"/>
  <c r="H3093" i="2"/>
  <c r="H3094" i="2"/>
  <c r="M3094" i="2" s="1"/>
  <c r="H3095" i="2"/>
  <c r="M3095" i="2" s="1"/>
  <c r="H3096" i="2"/>
  <c r="H3097" i="2"/>
  <c r="H3098" i="2"/>
  <c r="H3099" i="2"/>
  <c r="H3100" i="2"/>
  <c r="L3100" i="2" s="1"/>
  <c r="H3101" i="2"/>
  <c r="H3102" i="2"/>
  <c r="M3102" i="2" s="1"/>
  <c r="H3103" i="2"/>
  <c r="M3103" i="2" s="1"/>
  <c r="H3104" i="2"/>
  <c r="M3104" i="2" s="1"/>
  <c r="H3105" i="2"/>
  <c r="M3105" i="2" s="1"/>
  <c r="H3106" i="2"/>
  <c r="M3106" i="2" s="1"/>
  <c r="H3107" i="2"/>
  <c r="M3107" i="2" s="1"/>
  <c r="H3108" i="2"/>
  <c r="H3109" i="2"/>
  <c r="H3110" i="2"/>
  <c r="M3110" i="2" s="1"/>
  <c r="H3111" i="2"/>
  <c r="H3112" i="2"/>
  <c r="L3112" i="2" s="1"/>
  <c r="H3113" i="2"/>
  <c r="H3114" i="2"/>
  <c r="H3115" i="2"/>
  <c r="H3116" i="2"/>
  <c r="H3117" i="2"/>
  <c r="H3118" i="2"/>
  <c r="M3118" i="2" s="1"/>
  <c r="H3119" i="2"/>
  <c r="M3119" i="2" s="1"/>
  <c r="H3120" i="2"/>
  <c r="M3120" i="2" s="1"/>
  <c r="H3121" i="2"/>
  <c r="M3121" i="2" s="1"/>
  <c r="H3122" i="2"/>
  <c r="M3122" i="2" s="1"/>
  <c r="H3123" i="2"/>
  <c r="H3124" i="2"/>
  <c r="L3124" i="2" s="1"/>
  <c r="H3125" i="2"/>
  <c r="L3125" i="2" s="1"/>
  <c r="H3126" i="2"/>
  <c r="M3126" i="2" s="1"/>
  <c r="H3127" i="2"/>
  <c r="M3127" i="2" s="1"/>
  <c r="H3128" i="2"/>
  <c r="M3128" i="2" s="1"/>
  <c r="H3129" i="2"/>
  <c r="H3130" i="2"/>
  <c r="H3131" i="2"/>
  <c r="H3132" i="2"/>
  <c r="H3133" i="2"/>
  <c r="H3134" i="2"/>
  <c r="M3134" i="2" s="1"/>
  <c r="H3135" i="2"/>
  <c r="H3136" i="2"/>
  <c r="H3137" i="2"/>
  <c r="H3138" i="2"/>
  <c r="L3138" i="2" s="1"/>
  <c r="H3139" i="2"/>
  <c r="L3139" i="2" s="1"/>
  <c r="H3140" i="2"/>
  <c r="M3140" i="2" s="1"/>
  <c r="H3141" i="2"/>
  <c r="M3141" i="2" s="1"/>
  <c r="H3142" i="2"/>
  <c r="M3142" i="2" s="1"/>
  <c r="H3143" i="2"/>
  <c r="M3143" i="2" s="1"/>
  <c r="H3144" i="2"/>
  <c r="H3145" i="2"/>
  <c r="H3146" i="2"/>
  <c r="L3146" i="2" s="1"/>
  <c r="H3147" i="2"/>
  <c r="H3148" i="2"/>
  <c r="H3149" i="2"/>
  <c r="H3150" i="2"/>
  <c r="M3150" i="2" s="1"/>
  <c r="H3151" i="2"/>
  <c r="M3151" i="2" s="1"/>
  <c r="H3152" i="2"/>
  <c r="M3152" i="2" s="1"/>
  <c r="H3153" i="2"/>
  <c r="H3154" i="2"/>
  <c r="L3154" i="2" s="1"/>
  <c r="H3155" i="2"/>
  <c r="L3155" i="2" s="1"/>
  <c r="H3156" i="2"/>
  <c r="L3156" i="2" s="1"/>
  <c r="H3157" i="2"/>
  <c r="M3157" i="2" s="1"/>
  <c r="H3158" i="2"/>
  <c r="H3159" i="2"/>
  <c r="H3160" i="2"/>
  <c r="H3161" i="2"/>
  <c r="H3162" i="2"/>
  <c r="H3163" i="2"/>
  <c r="H3164" i="2"/>
  <c r="H3165" i="2"/>
  <c r="M3165" i="2" s="1"/>
  <c r="H3166" i="2"/>
  <c r="M3166" i="2" s="1"/>
  <c r="H3167" i="2"/>
  <c r="M3167" i="2" s="1"/>
  <c r="H3168" i="2"/>
  <c r="L3168" i="2" s="1"/>
  <c r="H3169" i="2"/>
  <c r="L3169" i="2" s="1"/>
  <c r="H3170" i="2"/>
  <c r="H3171" i="2"/>
  <c r="H3172" i="2"/>
  <c r="H3173" i="2"/>
  <c r="H3174" i="2"/>
  <c r="H3175" i="2"/>
  <c r="H3176" i="2"/>
  <c r="H3177" i="2"/>
  <c r="H3178" i="2"/>
  <c r="L3178" i="2" s="1"/>
  <c r="H3179" i="2"/>
  <c r="L3179" i="2" s="1"/>
  <c r="H3180" i="2"/>
  <c r="H3181" i="2"/>
  <c r="M3181" i="2" s="1"/>
  <c r="H3182" i="2"/>
  <c r="M3182" i="2" s="1"/>
  <c r="H3183" i="2"/>
  <c r="H3184" i="2"/>
  <c r="H3185" i="2"/>
  <c r="H3186" i="2"/>
  <c r="M3186" i="2" s="1"/>
  <c r="H3187" i="2"/>
  <c r="M3187" i="2" s="1"/>
  <c r="H3188" i="2"/>
  <c r="M3188" i="2" s="1"/>
  <c r="H3189" i="2"/>
  <c r="H3190" i="2"/>
  <c r="M3190" i="2" s="1"/>
  <c r="H3191" i="2"/>
  <c r="L3191" i="2" s="1"/>
  <c r="H3192" i="2"/>
  <c r="L3192" i="2" s="1"/>
  <c r="H3193" i="2"/>
  <c r="L3193" i="2" s="1"/>
  <c r="H3194" i="2"/>
  <c r="L3194" i="2" s="1"/>
  <c r="H3195" i="2"/>
  <c r="H3196" i="2"/>
  <c r="H3197" i="2"/>
  <c r="H3198" i="2"/>
  <c r="H3199" i="2"/>
  <c r="H3200" i="2"/>
  <c r="H3201" i="2"/>
  <c r="H3202" i="2"/>
  <c r="M3202" i="2" s="1"/>
  <c r="H3203" i="2"/>
  <c r="M3203" i="2" s="1"/>
  <c r="H3204" i="2"/>
  <c r="M3204" i="2" s="1"/>
  <c r="H3205" i="2"/>
  <c r="M3205" i="2" s="1"/>
  <c r="H3206" i="2"/>
  <c r="M3206" i="2" s="1"/>
  <c r="H3207" i="2"/>
  <c r="H3208" i="2"/>
  <c r="H3209" i="2"/>
  <c r="H3210" i="2"/>
  <c r="H3211" i="2"/>
  <c r="L3211" i="2" s="1"/>
  <c r="H3212" i="2"/>
  <c r="L3212" i="2" s="1"/>
  <c r="H3213" i="2"/>
  <c r="M3213" i="2" s="1"/>
  <c r="H3214" i="2"/>
  <c r="M3214" i="2" s="1"/>
  <c r="H3215" i="2"/>
  <c r="M3215" i="2" s="1"/>
  <c r="H3216" i="2"/>
  <c r="L3216" i="2" s="1"/>
  <c r="H3217" i="2"/>
  <c r="L3217" i="2" s="1"/>
  <c r="H3218" i="2"/>
  <c r="L3218" i="2" s="1"/>
  <c r="H3219" i="2"/>
  <c r="H3220" i="2"/>
  <c r="H3221" i="2"/>
  <c r="H3222" i="2"/>
  <c r="L3222" i="2" s="1"/>
  <c r="H3223" i="2"/>
  <c r="L3223" i="2" s="1"/>
  <c r="H3224" i="2"/>
  <c r="M3224" i="2" s="1"/>
  <c r="H3225" i="2"/>
  <c r="H3226" i="2"/>
  <c r="H3227" i="2"/>
  <c r="H3228" i="2"/>
  <c r="M3228" i="2" s="1"/>
  <c r="H3229" i="2"/>
  <c r="M3229" i="2" s="1"/>
  <c r="H3230" i="2"/>
  <c r="M3230" i="2" s="1"/>
  <c r="H3231" i="2"/>
  <c r="H3232" i="2"/>
  <c r="H3233" i="2"/>
  <c r="H3234" i="2"/>
  <c r="M3234" i="2" s="1"/>
  <c r="H3235" i="2"/>
  <c r="M3235" i="2" s="1"/>
  <c r="H3236" i="2"/>
  <c r="M3236" i="2" s="1"/>
  <c r="H3237" i="2"/>
  <c r="H3238" i="2"/>
  <c r="L3238" i="2" s="1"/>
  <c r="H3239" i="2"/>
  <c r="L3239" i="2" s="1"/>
  <c r="H3240" i="2"/>
  <c r="L3240" i="2" s="1"/>
  <c r="H3241" i="2"/>
  <c r="L3241" i="2" s="1"/>
  <c r="H3242" i="2"/>
  <c r="L3242" i="2" s="1"/>
  <c r="H3243" i="2"/>
  <c r="H3244" i="2"/>
  <c r="H3245" i="2"/>
  <c r="H3246" i="2"/>
  <c r="H3247" i="2"/>
  <c r="M3247" i="2" s="1"/>
  <c r="H3248" i="2"/>
  <c r="M3248" i="2" s="1"/>
  <c r="H3249" i="2"/>
  <c r="M3249" i="2" s="1"/>
  <c r="H3250" i="2"/>
  <c r="M3250" i="2" s="1"/>
  <c r="H3251" i="2"/>
  <c r="M3251" i="2" s="1"/>
  <c r="H3252" i="2"/>
  <c r="H3253" i="2"/>
  <c r="H3254" i="2"/>
  <c r="H3255" i="2"/>
  <c r="H3256" i="2"/>
  <c r="H3257" i="2"/>
  <c r="H3258" i="2"/>
  <c r="H3259" i="2"/>
  <c r="H3260" i="2"/>
  <c r="H3261" i="2"/>
  <c r="H3262" i="2"/>
  <c r="H3263" i="2"/>
  <c r="H3264" i="2"/>
  <c r="M3264" i="2" s="1"/>
  <c r="H3265" i="2"/>
  <c r="L3265" i="2" s="1"/>
  <c r="H3266" i="2"/>
  <c r="H3267" i="2"/>
  <c r="H3268" i="2"/>
  <c r="M3268" i="2" s="1"/>
  <c r="H3269" i="2"/>
  <c r="H3270" i="2"/>
  <c r="M3270" i="2" s="1"/>
  <c r="H3271" i="2"/>
  <c r="H3272" i="2"/>
  <c r="H3273" i="2"/>
  <c r="L3273" i="2" s="1"/>
  <c r="H3274" i="2"/>
  <c r="M3274" i="2" s="1"/>
  <c r="H3275" i="2"/>
  <c r="M3275" i="2" s="1"/>
  <c r="H3276" i="2"/>
  <c r="M3276" i="2" s="1"/>
  <c r="H3277" i="2"/>
  <c r="H3278" i="2"/>
  <c r="M3278" i="2" s="1"/>
  <c r="H3279" i="2"/>
  <c r="H3280" i="2"/>
  <c r="M3280" i="2" s="1"/>
  <c r="H3281" i="2"/>
  <c r="H3282" i="2"/>
  <c r="L3282" i="2" s="1"/>
  <c r="H3283" i="2"/>
  <c r="L3283" i="2" s="1"/>
  <c r="H3284" i="2"/>
  <c r="L3284" i="2" s="1"/>
  <c r="H3285" i="2"/>
  <c r="H3286" i="2"/>
  <c r="H3287" i="2"/>
  <c r="H3288" i="2"/>
  <c r="M3288" i="2" s="1"/>
  <c r="H3289" i="2"/>
  <c r="M3289" i="2" s="1"/>
  <c r="H3290" i="2"/>
  <c r="M3290" i="2" s="1"/>
  <c r="H3291" i="2"/>
  <c r="H3292" i="2"/>
  <c r="M3292" i="2" s="1"/>
  <c r="H3293" i="2"/>
  <c r="H3294" i="2"/>
  <c r="M3294" i="2" s="1"/>
  <c r="H3295" i="2"/>
  <c r="M3295" i="2" s="1"/>
  <c r="H3296" i="2"/>
  <c r="H3297" i="2"/>
  <c r="H3298" i="2"/>
  <c r="L3298" i="2" s="1"/>
  <c r="H3299" i="2"/>
  <c r="L3299" i="2" s="1"/>
  <c r="H3300" i="2"/>
  <c r="L3300" i="2" s="1"/>
  <c r="H3301" i="2"/>
  <c r="L3301" i="2" s="1"/>
  <c r="H3302" i="2"/>
  <c r="L3302" i="2" s="1"/>
  <c r="H3303" i="2"/>
  <c r="H3304" i="2"/>
  <c r="M3304" i="2" s="1"/>
  <c r="H3305" i="2"/>
  <c r="H3306" i="2"/>
  <c r="L3306" i="2" s="1"/>
  <c r="H3307" i="2"/>
  <c r="L3307" i="2" s="1"/>
  <c r="H3308" i="2"/>
  <c r="M3308" i="2" s="1"/>
  <c r="H3309" i="2"/>
  <c r="M3309" i="2" s="1"/>
  <c r="H3310" i="2"/>
  <c r="M3310" i="2" s="1"/>
  <c r="H3311" i="2"/>
  <c r="M3311" i="2" s="1"/>
  <c r="H3312" i="2"/>
  <c r="M3312" i="2" s="1"/>
  <c r="H3313" i="2"/>
  <c r="H3314" i="2"/>
  <c r="H3315" i="2"/>
  <c r="H3316" i="2"/>
  <c r="H3317" i="2"/>
  <c r="H3318" i="2"/>
  <c r="H3319" i="2"/>
  <c r="H3320" i="2"/>
  <c r="H3321" i="2"/>
  <c r="H3322" i="2"/>
  <c r="M3322" i="2" s="1"/>
  <c r="H3323" i="2"/>
  <c r="M3323" i="2" s="1"/>
  <c r="H3324" i="2"/>
  <c r="M3324" i="2" s="1"/>
  <c r="H3325" i="2"/>
  <c r="M3325" i="2" s="1"/>
  <c r="H3326" i="2"/>
  <c r="M3326" i="2" s="1"/>
  <c r="H3327" i="2"/>
  <c r="H3328" i="2"/>
  <c r="H3329" i="2"/>
  <c r="H3330" i="2"/>
  <c r="L3330" i="2" s="1"/>
  <c r="H3331" i="2"/>
  <c r="L3331" i="2" s="1"/>
  <c r="H3332" i="2"/>
  <c r="M3332" i="2" s="1"/>
  <c r="H3333" i="2"/>
  <c r="M3333" i="2" s="1"/>
  <c r="H3334" i="2"/>
  <c r="M3334" i="2" s="1"/>
  <c r="H3335" i="2"/>
  <c r="H3336" i="2"/>
  <c r="L3336" i="2" s="1"/>
  <c r="H3337" i="2"/>
  <c r="L3337" i="2" s="1"/>
  <c r="H3338" i="2"/>
  <c r="L3338" i="2" s="1"/>
  <c r="H3339" i="2"/>
  <c r="H3340" i="2"/>
  <c r="M3340" i="2" s="1"/>
  <c r="H3341" i="2"/>
  <c r="H3342" i="2"/>
  <c r="M3342" i="2" s="1"/>
  <c r="H3343" i="2"/>
  <c r="H3344" i="2"/>
  <c r="H3345" i="2"/>
  <c r="H3346" i="2"/>
  <c r="M3346" i="2" s="1"/>
  <c r="H3347" i="2"/>
  <c r="M3347" i="2" s="1"/>
  <c r="H3348" i="2"/>
  <c r="M3348" i="2" s="1"/>
  <c r="H3349" i="2"/>
  <c r="L3349" i="2" s="1"/>
  <c r="H3350" i="2"/>
  <c r="H3351" i="2"/>
  <c r="H3352" i="2"/>
  <c r="M3352" i="2" s="1"/>
  <c r="H3353" i="2"/>
  <c r="H3354" i="2"/>
  <c r="H3355" i="2"/>
  <c r="H3356" i="2"/>
  <c r="H3357" i="2"/>
  <c r="H3358" i="2"/>
  <c r="H3359" i="2"/>
  <c r="H3360" i="2"/>
  <c r="L3360" i="2" s="1"/>
  <c r="H3361" i="2"/>
  <c r="M3361" i="2" s="1"/>
  <c r="H3362" i="2"/>
  <c r="H3363" i="2"/>
  <c r="H3364" i="2"/>
  <c r="M3364" i="2" s="1"/>
  <c r="H3365" i="2"/>
  <c r="H3366" i="2"/>
  <c r="L3366" i="2" s="1"/>
  <c r="H3367" i="2"/>
  <c r="M3367" i="2" s="1"/>
  <c r="H3368" i="2"/>
  <c r="L3368" i="2" s="1"/>
  <c r="H3369" i="2"/>
  <c r="M3369" i="2" s="1"/>
  <c r="H3370" i="2"/>
  <c r="M3370" i="2" s="1"/>
  <c r="H3371" i="2"/>
  <c r="H3372" i="2"/>
  <c r="H3373" i="2"/>
  <c r="H3374" i="2"/>
  <c r="M3374" i="2" s="1"/>
  <c r="H3375" i="2"/>
  <c r="H3376" i="2"/>
  <c r="M3376" i="2" s="1"/>
  <c r="H3377" i="2"/>
  <c r="H3378" i="2"/>
  <c r="M3378" i="2" s="1"/>
  <c r="H3379" i="2"/>
  <c r="M3379" i="2" s="1"/>
  <c r="H3380" i="2"/>
  <c r="M3380" i="2" s="1"/>
  <c r="H3381" i="2"/>
  <c r="M3381" i="2" s="1"/>
  <c r="H3382" i="2"/>
  <c r="H3383" i="2"/>
  <c r="L3383" i="2" s="1"/>
  <c r="H3384" i="2"/>
  <c r="L3384" i="2" s="1"/>
  <c r="H3385" i="2"/>
  <c r="L3385" i="2" s="1"/>
  <c r="H3386" i="2"/>
  <c r="H3387" i="2"/>
  <c r="M3387" i="2" s="1"/>
  <c r="H3388" i="2"/>
  <c r="M3388" i="2" s="1"/>
  <c r="H3389" i="2"/>
  <c r="H3390" i="2"/>
  <c r="H3391" i="2"/>
  <c r="H3392" i="2"/>
  <c r="H3393" i="2"/>
  <c r="H3394" i="2"/>
  <c r="H3395" i="2"/>
  <c r="L3395" i="2" s="1"/>
  <c r="H3396" i="2"/>
  <c r="H3397" i="2"/>
  <c r="H3398" i="2"/>
  <c r="M3398" i="2" s="1"/>
  <c r="H3399" i="2"/>
  <c r="M3399" i="2" s="1"/>
  <c r="H3400" i="2"/>
  <c r="M3400" i="2" s="1"/>
  <c r="H3401" i="2"/>
  <c r="M3401" i="2" s="1"/>
  <c r="H3402" i="2"/>
  <c r="M3402" i="2" s="1"/>
  <c r="H3403" i="2"/>
  <c r="M3403" i="2" s="1"/>
  <c r="H3404" i="2"/>
  <c r="H3405" i="2"/>
  <c r="H3406" i="2"/>
  <c r="H3407" i="2"/>
  <c r="H3408" i="2"/>
  <c r="H3409" i="2"/>
  <c r="L3409" i="2" s="1"/>
  <c r="H3410" i="2"/>
  <c r="L3410" i="2" s="1"/>
  <c r="H3411" i="2"/>
  <c r="M3411" i="2" s="1"/>
  <c r="H3412" i="2"/>
  <c r="M3412" i="2" s="1"/>
  <c r="H3413" i="2"/>
  <c r="M3413" i="2" s="1"/>
  <c r="H3414" i="2"/>
  <c r="L3414" i="2" s="1"/>
  <c r="H3415" i="2"/>
  <c r="L3415" i="2" s="1"/>
  <c r="H3416" i="2"/>
  <c r="L3416" i="2" s="1"/>
  <c r="H3417" i="2"/>
  <c r="M3417" i="2" s="1"/>
  <c r="H3418" i="2"/>
  <c r="M3418" i="2" s="1"/>
  <c r="H3419" i="2"/>
  <c r="H3420" i="2"/>
  <c r="H3421" i="2"/>
  <c r="H3422" i="2"/>
  <c r="M3422" i="2" s="1"/>
  <c r="H3423" i="2"/>
  <c r="H3424" i="2"/>
  <c r="M3424" i="2" s="1"/>
  <c r="H3425" i="2"/>
  <c r="H3426" i="2"/>
  <c r="M3426" i="2" s="1"/>
  <c r="H3427" i="2"/>
  <c r="M3427" i="2" s="1"/>
  <c r="H3428" i="2"/>
  <c r="M3428" i="2" s="1"/>
  <c r="H3429" i="2"/>
  <c r="M3429" i="2" s="1"/>
  <c r="H3430" i="2"/>
  <c r="M3430" i="2" s="1"/>
  <c r="H3431" i="2"/>
  <c r="H3432" i="2"/>
  <c r="H3433" i="2"/>
  <c r="L3433" i="2" s="1"/>
  <c r="H3434" i="2"/>
  <c r="H3435" i="2"/>
  <c r="M3435" i="2" s="1"/>
  <c r="H3436" i="2"/>
  <c r="M3436" i="2" s="1"/>
  <c r="H3437" i="2"/>
  <c r="H3438" i="2"/>
  <c r="H3439" i="2"/>
  <c r="H3440" i="2"/>
  <c r="H3441" i="2"/>
  <c r="M3441" i="2" s="1"/>
  <c r="H3442" i="2"/>
  <c r="M3442" i="2" s="1"/>
  <c r="H3443" i="2"/>
  <c r="H3444" i="2"/>
  <c r="L3444" i="2" s="1"/>
  <c r="H3445" i="2"/>
  <c r="L3445" i="2" s="1"/>
  <c r="H3446" i="2"/>
  <c r="H3447" i="2"/>
  <c r="M3447" i="2" s="1"/>
  <c r="H3448" i="2"/>
  <c r="M3448" i="2" s="1"/>
  <c r="H3449" i="2"/>
  <c r="M3449" i="2" s="1"/>
  <c r="H3450" i="2"/>
  <c r="M3450" i="2" s="1"/>
  <c r="H3451" i="2"/>
  <c r="M3451" i="2" s="1"/>
  <c r="H3452" i="2"/>
  <c r="L3452" i="2" s="1"/>
  <c r="H3453" i="2"/>
  <c r="H3454" i="2"/>
  <c r="H3455" i="2"/>
  <c r="H3456" i="2"/>
  <c r="H3457" i="2"/>
  <c r="H3458" i="2"/>
  <c r="M3458" i="2" s="1"/>
  <c r="H3459" i="2"/>
  <c r="M3459" i="2" s="1"/>
  <c r="H3460" i="2"/>
  <c r="M3460" i="2" s="1"/>
  <c r="H3461" i="2"/>
  <c r="M3461" i="2" s="1"/>
  <c r="H3462" i="2"/>
  <c r="M3462" i="2" s="1"/>
  <c r="H3463" i="2"/>
  <c r="M3463" i="2" s="1"/>
  <c r="H3464" i="2"/>
  <c r="M3464" i="2" s="1"/>
  <c r="H3465" i="2"/>
  <c r="M3465" i="2" s="1"/>
  <c r="H3466" i="2"/>
  <c r="L3466" i="2" s="1"/>
  <c r="H3467" i="2"/>
  <c r="L3467" i="2" s="1"/>
  <c r="H3468" i="2"/>
  <c r="H3469" i="2"/>
  <c r="H3470" i="2"/>
  <c r="M3470" i="2" s="1"/>
  <c r="H3471" i="2"/>
  <c r="H3472" i="2"/>
  <c r="M3472" i="2" s="1"/>
  <c r="H3473" i="2"/>
  <c r="H3474" i="2"/>
  <c r="L3474" i="2" s="1"/>
  <c r="H3475" i="2"/>
  <c r="L3475" i="2" s="1"/>
  <c r="H3476" i="2"/>
  <c r="M3476" i="2" s="1"/>
  <c r="H3477" i="2"/>
  <c r="L3477" i="2" s="1"/>
  <c r="H3478" i="2"/>
  <c r="H3479" i="2"/>
  <c r="L3479" i="2" s="1"/>
  <c r="H3480" i="2"/>
  <c r="H3481" i="2"/>
  <c r="H3482" i="2"/>
  <c r="M3482" i="2" s="1"/>
  <c r="H3483" i="2"/>
  <c r="M3483" i="2" s="1"/>
  <c r="H3484" i="2"/>
  <c r="M3484" i="2" s="1"/>
  <c r="H3485" i="2"/>
  <c r="H3486" i="2"/>
  <c r="H3487" i="2"/>
  <c r="H3488" i="2"/>
  <c r="H3489" i="2"/>
  <c r="M3489" i="2" s="1"/>
  <c r="H3490" i="2"/>
  <c r="M3490" i="2" s="1"/>
  <c r="H3491" i="2"/>
  <c r="H3492" i="2"/>
  <c r="H3493" i="2"/>
  <c r="L3493" i="2" s="1"/>
  <c r="H3494" i="2"/>
  <c r="H3495" i="2"/>
  <c r="M3495" i="2" s="1"/>
  <c r="H3496" i="2"/>
  <c r="M3496" i="2" s="1"/>
  <c r="H3497" i="2"/>
  <c r="M3497" i="2" s="1"/>
  <c r="H3498" i="2"/>
  <c r="M3498" i="2" s="1"/>
  <c r="H3499" i="2"/>
  <c r="M3499" i="2" s="1"/>
  <c r="H3500" i="2"/>
  <c r="L3500" i="2" s="1"/>
  <c r="H3501" i="2"/>
  <c r="H3502" i="2"/>
  <c r="H3503" i="2"/>
  <c r="H3504" i="2"/>
  <c r="H3505" i="2"/>
  <c r="H3506" i="2"/>
  <c r="M3506" i="2" s="1"/>
  <c r="H3507" i="2"/>
  <c r="M3507" i="2" s="1"/>
  <c r="H3508" i="2"/>
  <c r="M3508" i="2" s="1"/>
  <c r="H3509" i="2"/>
  <c r="M3509" i="2" s="1"/>
  <c r="H3510" i="2"/>
  <c r="L3510" i="2" s="1"/>
  <c r="H3511" i="2"/>
  <c r="L3511" i="2" s="1"/>
  <c r="H3512" i="2"/>
  <c r="M3512" i="2" s="1"/>
  <c r="H3513" i="2"/>
  <c r="M3513" i="2" s="1"/>
  <c r="H3514" i="2"/>
  <c r="M3514" i="2" s="1"/>
  <c r="H3515" i="2"/>
  <c r="H3516" i="2"/>
  <c r="H3517" i="2"/>
  <c r="H3518" i="2"/>
  <c r="M3518" i="2" s="1"/>
  <c r="H3519" i="2"/>
  <c r="H3520" i="2"/>
  <c r="M3520" i="2" s="1"/>
  <c r="H3521" i="2"/>
  <c r="H3522" i="2"/>
  <c r="M3522" i="2" s="1"/>
  <c r="H3523" i="2"/>
  <c r="L3523" i="2" s="1"/>
  <c r="H3524" i="2"/>
  <c r="L3524" i="2" s="1"/>
  <c r="H3525" i="2"/>
  <c r="M3525" i="2" s="1"/>
  <c r="H3526" i="2"/>
  <c r="M3526" i="2" s="1"/>
  <c r="H3527" i="2"/>
  <c r="H3528" i="2"/>
  <c r="L3528" i="2" s="1"/>
  <c r="H3529" i="2"/>
  <c r="L3529" i="2" s="1"/>
  <c r="H3530" i="2"/>
  <c r="H3531" i="2"/>
  <c r="M3531" i="2" s="1"/>
  <c r="H3532" i="2"/>
  <c r="M3532" i="2" s="1"/>
  <c r="H3533" i="2"/>
  <c r="H3534" i="2"/>
  <c r="H3535" i="2"/>
  <c r="H3536" i="2"/>
  <c r="H3537" i="2"/>
  <c r="M3537" i="2" s="1"/>
  <c r="H3538" i="2"/>
  <c r="M3538" i="2" s="1"/>
  <c r="H3539" i="2"/>
  <c r="L3539" i="2" s="1"/>
  <c r="H3540" i="2"/>
  <c r="H3541" i="2"/>
  <c r="H3542" i="2"/>
  <c r="M3542" i="2" s="1"/>
  <c r="H3543" i="2"/>
  <c r="M3543" i="2" s="1"/>
  <c r="H3544" i="2"/>
  <c r="M3544" i="2" s="1"/>
  <c r="H3545" i="2"/>
  <c r="M3545" i="2" s="1"/>
  <c r="H3546" i="2"/>
  <c r="M3546" i="2" s="1"/>
  <c r="H3547" i="2"/>
  <c r="M3547" i="2" s="1"/>
  <c r="H3548" i="2"/>
  <c r="H3549" i="2"/>
  <c r="H3550" i="2"/>
  <c r="H3551" i="2"/>
  <c r="H3552" i="2"/>
  <c r="H3553" i="2"/>
  <c r="L3553" i="2" s="1"/>
  <c r="H3554" i="2"/>
  <c r="L3554" i="2" s="1"/>
  <c r="H3555" i="2"/>
  <c r="M3555" i="2" s="1"/>
  <c r="H3556" i="2"/>
  <c r="M3556" i="2" s="1"/>
  <c r="H3557" i="2"/>
  <c r="M3557" i="2" s="1"/>
  <c r="H3558" i="2"/>
  <c r="M3558" i="2" s="1"/>
  <c r="H3559" i="2"/>
  <c r="M3559" i="2" s="1"/>
  <c r="H3560" i="2"/>
  <c r="L3560" i="2" s="1"/>
  <c r="H3561" i="2"/>
  <c r="H3562" i="2"/>
  <c r="L3562" i="2" s="1"/>
  <c r="H3563" i="2"/>
  <c r="L3563" i="2" s="1"/>
  <c r="H3564" i="2"/>
  <c r="H3565" i="2"/>
  <c r="H3566" i="2"/>
  <c r="M3566" i="2" s="1"/>
  <c r="H3567" i="2"/>
  <c r="H3568" i="2"/>
  <c r="M3568" i="2" s="1"/>
  <c r="H3569" i="2"/>
  <c r="H3570" i="2"/>
  <c r="M3570" i="2" s="1"/>
  <c r="H3571" i="2"/>
  <c r="M3571" i="2" s="1"/>
  <c r="H3572" i="2"/>
  <c r="M3572" i="2" s="1"/>
  <c r="H3573" i="2"/>
  <c r="M3573" i="2" s="1"/>
  <c r="H3574" i="2"/>
  <c r="M3574" i="2" s="1"/>
  <c r="H3575" i="2"/>
  <c r="H3576" i="2"/>
  <c r="H3577" i="2"/>
  <c r="L3577" i="2" s="1"/>
  <c r="H3578" i="2"/>
  <c r="H3579" i="2"/>
  <c r="M3579" i="2" s="1"/>
  <c r="H3580" i="2"/>
  <c r="M3580" i="2" s="1"/>
  <c r="H3581" i="2"/>
  <c r="H3582" i="2"/>
  <c r="H3583" i="2"/>
  <c r="H3584" i="2"/>
  <c r="H3585" i="2"/>
  <c r="M3585" i="2" s="1"/>
  <c r="H3586" i="2"/>
  <c r="M3586" i="2" s="1"/>
  <c r="H3587" i="2"/>
  <c r="L3587" i="2" s="1"/>
  <c r="H3588" i="2"/>
  <c r="H3589" i="2"/>
  <c r="H3590" i="2"/>
  <c r="M3590" i="2" s="1"/>
  <c r="H3591" i="2"/>
  <c r="M3591" i="2" s="1"/>
  <c r="H3592" i="2"/>
  <c r="M3592" i="2" s="1"/>
  <c r="H3593" i="2"/>
  <c r="M3593" i="2" s="1"/>
  <c r="H3594" i="2"/>
  <c r="L3594" i="2" s="1"/>
  <c r="H3595" i="2"/>
  <c r="M3595" i="2" s="1"/>
  <c r="H3596" i="2"/>
  <c r="L3596" i="2" s="1"/>
  <c r="H3597" i="2"/>
  <c r="H3598" i="2"/>
  <c r="H3599" i="2"/>
  <c r="H3600" i="2"/>
  <c r="H3601" i="2"/>
  <c r="H3602" i="2"/>
  <c r="M3602" i="2" s="1"/>
  <c r="H3603" i="2"/>
  <c r="M3603" i="2" s="1"/>
  <c r="H3604" i="2"/>
  <c r="M3604" i="2" s="1"/>
  <c r="H3605" i="2"/>
  <c r="M3605" i="2" s="1"/>
  <c r="H3606" i="2"/>
  <c r="M3606" i="2" s="1"/>
  <c r="H3607" i="2"/>
  <c r="M3607" i="2" s="1"/>
  <c r="H3608" i="2"/>
  <c r="M3608" i="2" s="1"/>
  <c r="H3609" i="2"/>
  <c r="M3609" i="2" s="1"/>
  <c r="H3610" i="2"/>
  <c r="M3610" i="2" s="1"/>
  <c r="H3611" i="2"/>
  <c r="H3612" i="2"/>
  <c r="H3613" i="2"/>
  <c r="H3614" i="2"/>
  <c r="M3614" i="2" s="1"/>
  <c r="H3615" i="2"/>
  <c r="H3616" i="2"/>
  <c r="M3616" i="2" s="1"/>
  <c r="H3617" i="2"/>
  <c r="H3618" i="2"/>
  <c r="L3618" i="2" s="1"/>
  <c r="H3619" i="2"/>
  <c r="M3619" i="2" s="1"/>
  <c r="H3620" i="2"/>
  <c r="M3620" i="2" s="1"/>
  <c r="H3621" i="2"/>
  <c r="M3621" i="2" s="1"/>
  <c r="H3622" i="2"/>
  <c r="M3622" i="2" s="1"/>
  <c r="H3623" i="2"/>
  <c r="L3623" i="2" s="1"/>
  <c r="H3624" i="2"/>
  <c r="H3625" i="2"/>
  <c r="H3626" i="2"/>
  <c r="M3626" i="2" s="1"/>
  <c r="H3627" i="2"/>
  <c r="M3627" i="2" s="1"/>
  <c r="H3628" i="2"/>
  <c r="M3628" i="2" s="1"/>
  <c r="H3629" i="2"/>
  <c r="H3630" i="2"/>
  <c r="H3631" i="2"/>
  <c r="H3632" i="2"/>
  <c r="H3633" i="2"/>
  <c r="M3633" i="2" s="1"/>
  <c r="H3634" i="2"/>
  <c r="M3634" i="2" s="1"/>
  <c r="H3635" i="2"/>
  <c r="H3636" i="2"/>
  <c r="H3637" i="2"/>
  <c r="L3637" i="2" s="1"/>
  <c r="H3638" i="2"/>
  <c r="H3639" i="2"/>
  <c r="M3639" i="2" s="1"/>
  <c r="H3640" i="2"/>
  <c r="M3640" i="2" s="1"/>
  <c r="H3641" i="2"/>
  <c r="M3641" i="2" s="1"/>
  <c r="H3642" i="2"/>
  <c r="M3642" i="2" s="1"/>
  <c r="H3643" i="2"/>
  <c r="M3643" i="2" s="1"/>
  <c r="H3644" i="2"/>
  <c r="L3644" i="2" s="1"/>
  <c r="H3645" i="2"/>
  <c r="H3646" i="2"/>
  <c r="H3647" i="2"/>
  <c r="H3648" i="2"/>
  <c r="L3648" i="2" s="1"/>
  <c r="H3649" i="2"/>
  <c r="L3649" i="2" s="1"/>
  <c r="H3650" i="2"/>
  <c r="L3650" i="2" s="1"/>
  <c r="H3651" i="2"/>
  <c r="M3651" i="2" s="1"/>
  <c r="H3652" i="2"/>
  <c r="M3652" i="2" s="1"/>
  <c r="H3653" i="2"/>
  <c r="M3653" i="2" s="1"/>
  <c r="H3654" i="2"/>
  <c r="M3654" i="2" s="1"/>
  <c r="H3655" i="2"/>
  <c r="M3655" i="2" s="1"/>
  <c r="H3656" i="2"/>
  <c r="M3656" i="2" s="1"/>
  <c r="H3657" i="2"/>
  <c r="M3657" i="2" s="1"/>
  <c r="H3658" i="2"/>
  <c r="M3658" i="2" s="1"/>
  <c r="H3659" i="2"/>
  <c r="H3660" i="2"/>
  <c r="H3661" i="2"/>
  <c r="H3662" i="2"/>
  <c r="M3662" i="2" s="1"/>
  <c r="H3663" i="2"/>
  <c r="H3664" i="2"/>
  <c r="M3664" i="2" s="1"/>
  <c r="H3665" i="2"/>
  <c r="H3666" i="2"/>
  <c r="M3666" i="2" s="1"/>
  <c r="H3667" i="2"/>
  <c r="M3667" i="2" s="1"/>
  <c r="H3668" i="2"/>
  <c r="M3668" i="2" s="1"/>
  <c r="H3669" i="2"/>
  <c r="M3669" i="2" s="1"/>
  <c r="H3670" i="2"/>
  <c r="M3670" i="2" s="1"/>
  <c r="H3671" i="2"/>
  <c r="L3671" i="2" s="1"/>
  <c r="H3672" i="2"/>
  <c r="H3673" i="2"/>
  <c r="H3674" i="2"/>
  <c r="M3674" i="2" s="1"/>
  <c r="H3675" i="2"/>
  <c r="M3675" i="2" s="1"/>
  <c r="H3676" i="2"/>
  <c r="M3676" i="2" s="1"/>
  <c r="H3677" i="2"/>
  <c r="H3678" i="2"/>
  <c r="H3679" i="2"/>
  <c r="H3680" i="2"/>
  <c r="H3681" i="2"/>
  <c r="H3682" i="2"/>
  <c r="H3683" i="2"/>
  <c r="L3683" i="2" s="1"/>
  <c r="H3684" i="2"/>
  <c r="H3685" i="2"/>
  <c r="H3686" i="2"/>
  <c r="M3686" i="2" s="1"/>
  <c r="H3687" i="2"/>
  <c r="M3687" i="2" s="1"/>
  <c r="H3688" i="2"/>
  <c r="M3688" i="2" s="1"/>
  <c r="H3689" i="2"/>
  <c r="M3689" i="2" s="1"/>
  <c r="H3690" i="2"/>
  <c r="M3690" i="2" s="1"/>
  <c r="H3691" i="2"/>
  <c r="M3691" i="2" s="1"/>
  <c r="H3692" i="2"/>
  <c r="L3692" i="2" s="1"/>
  <c r="H3693" i="2"/>
  <c r="H3694" i="2"/>
  <c r="H3695" i="2"/>
  <c r="H3696" i="2"/>
  <c r="H3697" i="2"/>
  <c r="H3698" i="2"/>
  <c r="M3698" i="2" s="1"/>
  <c r="H3699" i="2"/>
  <c r="M3699" i="2" s="1"/>
  <c r="H3700" i="2"/>
  <c r="M3700" i="2" s="1"/>
  <c r="H3701" i="2"/>
  <c r="M3701" i="2" s="1"/>
  <c r="H3702" i="2"/>
  <c r="L3702" i="2" s="1"/>
  <c r="H3703" i="2"/>
  <c r="M3703" i="2" s="1"/>
  <c r="H3704" i="2"/>
  <c r="L3704" i="2" s="1"/>
  <c r="H3705" i="2"/>
  <c r="M3705" i="2" s="1"/>
  <c r="H3706" i="2"/>
  <c r="L3706" i="2" s="1"/>
  <c r="H3707" i="2"/>
  <c r="L3707" i="2" s="1"/>
  <c r="H3708" i="2"/>
  <c r="H3709" i="2"/>
  <c r="H3710" i="2"/>
  <c r="M3710" i="2" s="1"/>
  <c r="H3711" i="2"/>
  <c r="H3712" i="2"/>
  <c r="M3712" i="2" s="1"/>
  <c r="H3713" i="2"/>
  <c r="H3714" i="2"/>
  <c r="M3714" i="2" s="1"/>
  <c r="H3715" i="2"/>
  <c r="M3715" i="2" s="1"/>
  <c r="H3716" i="2"/>
  <c r="M3716" i="2" s="1"/>
  <c r="H3717" i="2"/>
  <c r="M3717" i="2" s="1"/>
  <c r="H3718" i="2"/>
  <c r="M3718" i="2" s="1"/>
  <c r="H3719" i="2"/>
  <c r="H3720" i="2"/>
  <c r="H3721" i="2"/>
  <c r="L3721" i="2" s="1"/>
  <c r="H3722" i="2"/>
  <c r="H3723" i="2"/>
  <c r="M3723" i="2" s="1"/>
  <c r="H3724" i="2"/>
  <c r="M3724" i="2" s="1"/>
  <c r="H3725" i="2"/>
  <c r="H3726" i="2"/>
  <c r="H3727" i="2"/>
  <c r="H3728" i="2"/>
  <c r="H3729" i="2"/>
  <c r="H3730" i="2"/>
  <c r="H3731" i="2"/>
  <c r="L3731" i="2" s="1"/>
  <c r="H3732" i="2"/>
  <c r="L3732" i="2" s="1"/>
  <c r="H3733" i="2"/>
  <c r="L3733" i="2" s="1"/>
  <c r="H3734" i="2"/>
  <c r="H3735" i="2"/>
  <c r="M3735" i="2" s="1"/>
  <c r="H3736" i="2"/>
  <c r="M3736" i="2" s="1"/>
  <c r="H3737" i="2"/>
  <c r="M3737" i="2" s="1"/>
  <c r="H3738" i="2"/>
  <c r="M3738" i="2" s="1"/>
  <c r="H3739" i="2"/>
  <c r="M3739" i="2" s="1"/>
  <c r="H3740" i="2"/>
  <c r="H3741" i="2"/>
  <c r="H3742" i="2"/>
  <c r="H3743" i="2"/>
  <c r="H3744" i="2"/>
  <c r="H3745" i="2"/>
  <c r="H3746" i="2"/>
  <c r="M3746" i="2" s="1"/>
  <c r="H3747" i="2"/>
  <c r="M3747" i="2" s="1"/>
  <c r="H3748" i="2"/>
  <c r="M3748" i="2" s="1"/>
  <c r="H3749" i="2"/>
  <c r="M3749" i="2" s="1"/>
  <c r="H3750" i="2"/>
  <c r="M3750" i="2" s="1"/>
  <c r="H3751" i="2"/>
  <c r="L3751" i="2" s="1"/>
  <c r="H3752" i="2"/>
  <c r="M3752" i="2" s="1"/>
  <c r="H3753" i="2"/>
  <c r="M3753" i="2" s="1"/>
  <c r="H3754" i="2"/>
  <c r="L3754" i="2" s="1"/>
  <c r="H3755" i="2"/>
  <c r="L3755" i="2" s="1"/>
  <c r="H3756" i="2"/>
  <c r="H3757" i="2"/>
  <c r="H3758" i="2"/>
  <c r="M3758" i="2" s="1"/>
  <c r="H3759" i="2"/>
  <c r="H3760" i="2"/>
  <c r="M3760" i="2" s="1"/>
  <c r="H3761" i="2"/>
  <c r="H3762" i="2"/>
  <c r="M3762" i="2" s="1"/>
  <c r="H3763" i="2"/>
  <c r="M3763" i="2" s="1"/>
  <c r="H3764" i="2"/>
  <c r="M3764" i="2" s="1"/>
  <c r="H3765" i="2"/>
  <c r="L3765" i="2" s="1"/>
  <c r="H3766" i="2"/>
  <c r="H3767" i="2"/>
  <c r="L3767" i="2" s="1"/>
  <c r="H3768" i="2"/>
  <c r="H3769" i="2"/>
  <c r="H3770" i="2"/>
  <c r="M3770" i="2" s="1"/>
  <c r="H3771" i="2"/>
  <c r="M3771" i="2" s="1"/>
  <c r="H3772" i="2"/>
  <c r="M3772" i="2" s="1"/>
  <c r="H3773" i="2"/>
  <c r="H3774" i="2"/>
  <c r="H3775" i="2"/>
  <c r="H3776" i="2"/>
  <c r="H3777" i="2"/>
  <c r="M3777" i="2" s="1"/>
  <c r="H3778" i="2"/>
  <c r="H3779" i="2"/>
  <c r="L3779" i="2" s="1"/>
  <c r="H3780" i="2"/>
  <c r="H3781" i="2"/>
  <c r="H3782" i="2"/>
  <c r="M3782" i="2" s="1"/>
  <c r="H3783" i="2"/>
  <c r="M3783" i="2" s="1"/>
  <c r="H3784" i="2"/>
  <c r="M3784" i="2" s="1"/>
  <c r="H3785" i="2"/>
  <c r="M3785" i="2" s="1"/>
  <c r="H3786" i="2"/>
  <c r="L3786" i="2" s="1"/>
  <c r="H3787" i="2"/>
  <c r="M3787" i="2" s="1"/>
  <c r="H3788" i="2"/>
  <c r="L3788" i="2" s="1"/>
  <c r="H3789" i="2"/>
  <c r="H3790" i="2"/>
  <c r="H3791" i="2"/>
  <c r="H3792" i="2"/>
  <c r="L3792" i="2" s="1"/>
  <c r="H3793" i="2"/>
  <c r="L3793" i="2" s="1"/>
  <c r="H3794" i="2"/>
  <c r="L3794" i="2" s="1"/>
  <c r="H3795" i="2"/>
  <c r="M3795" i="2" s="1"/>
  <c r="H3796" i="2"/>
  <c r="M3796" i="2" s="1"/>
  <c r="H3797" i="2"/>
  <c r="M3797" i="2" s="1"/>
  <c r="H3798" i="2"/>
  <c r="M3798" i="2" s="1"/>
  <c r="H3799" i="2"/>
  <c r="M3799" i="2" s="1"/>
  <c r="H3800" i="2"/>
  <c r="M3800" i="2" s="1"/>
  <c r="H3801" i="2"/>
  <c r="M3801" i="2" s="1"/>
  <c r="H3802" i="2"/>
  <c r="M3802" i="2" s="1"/>
  <c r="H3803" i="2"/>
  <c r="H3804" i="2"/>
  <c r="H3805" i="2"/>
  <c r="H3806" i="2"/>
  <c r="M3806" i="2" s="1"/>
  <c r="H3807" i="2"/>
  <c r="H3808" i="2"/>
  <c r="M3808" i="2" s="1"/>
  <c r="H3809" i="2"/>
  <c r="H3810" i="2"/>
  <c r="M3810" i="2" s="1"/>
  <c r="H3811" i="2"/>
  <c r="L3811" i="2" s="1"/>
  <c r="H3812" i="2"/>
  <c r="L3812" i="2" s="1"/>
  <c r="H3813" i="2"/>
  <c r="L3813" i="2" s="1"/>
  <c r="H3814" i="2"/>
  <c r="H3815" i="2"/>
  <c r="L3815" i="2" s="1"/>
  <c r="H3816" i="2"/>
  <c r="L3816" i="2" s="1"/>
  <c r="H3817" i="2"/>
  <c r="L3817" i="2" s="1"/>
  <c r="H3818" i="2"/>
  <c r="H3819" i="2"/>
  <c r="M3819" i="2" s="1"/>
  <c r="H3820" i="2"/>
  <c r="M3820" i="2" s="1"/>
  <c r="H3821" i="2"/>
  <c r="H3822" i="2"/>
  <c r="H3823" i="2"/>
  <c r="H3824" i="2"/>
  <c r="H3825" i="2"/>
  <c r="M3825" i="2" s="1"/>
  <c r="H3826" i="2"/>
  <c r="M3826" i="2" s="1"/>
  <c r="H3827" i="2"/>
  <c r="H3828" i="2"/>
  <c r="H3829" i="2"/>
  <c r="H3830" i="2"/>
  <c r="M3830" i="2" s="1"/>
  <c r="H3831" i="2"/>
  <c r="M3831" i="2" s="1"/>
  <c r="H3832" i="2"/>
  <c r="M3832" i="2" s="1"/>
  <c r="H3833" i="2"/>
  <c r="M3833" i="2" s="1"/>
  <c r="H3834" i="2"/>
  <c r="M3834" i="2" s="1"/>
  <c r="H3835" i="2"/>
  <c r="M3835" i="2" s="1"/>
  <c r="H3836" i="2"/>
  <c r="L3836" i="2" s="1"/>
  <c r="H3837" i="2"/>
  <c r="H3838" i="2"/>
  <c r="H3839" i="2"/>
  <c r="H3840" i="2"/>
  <c r="L3840" i="2" s="1"/>
  <c r="H3841" i="2"/>
  <c r="L3841" i="2" s="1"/>
  <c r="H3842" i="2"/>
  <c r="L3842" i="2" s="1"/>
  <c r="H3843" i="2"/>
  <c r="M3843" i="2" s="1"/>
  <c r="H3844" i="2"/>
  <c r="M3844" i="2" s="1"/>
  <c r="H3845" i="2"/>
  <c r="M3845" i="2" s="1"/>
  <c r="H3846" i="2"/>
  <c r="M3846" i="2" s="1"/>
  <c r="H3847" i="2"/>
  <c r="M3847" i="2" s="1"/>
  <c r="H3848" i="2"/>
  <c r="M3848" i="2" s="1"/>
  <c r="H3849" i="2"/>
  <c r="H3850" i="2"/>
  <c r="L3850" i="2" s="1"/>
  <c r="H3851" i="2"/>
  <c r="L3851" i="2" s="1"/>
  <c r="H3852" i="2"/>
  <c r="H3853" i="2"/>
  <c r="H3854" i="2"/>
  <c r="M3854" i="2" s="1"/>
  <c r="H3855" i="2"/>
  <c r="H3856" i="2"/>
  <c r="M3856" i="2" s="1"/>
  <c r="H3857" i="2"/>
  <c r="H3858" i="2"/>
  <c r="M3858" i="2" s="1"/>
  <c r="H3859" i="2"/>
  <c r="M3859" i="2" s="1"/>
  <c r="H3860" i="2"/>
  <c r="M3860" i="2" s="1"/>
  <c r="H3861" i="2"/>
  <c r="M3861" i="2" s="1"/>
  <c r="H3862" i="2"/>
  <c r="H3863" i="2"/>
  <c r="L3863" i="2" s="1"/>
  <c r="H3864" i="2"/>
  <c r="H3865" i="2"/>
  <c r="H3866" i="2"/>
  <c r="M3866" i="2" s="1"/>
  <c r="H3867" i="2"/>
  <c r="M3867" i="2" s="1"/>
  <c r="H3868" i="2"/>
  <c r="M3868" i="2" s="1"/>
  <c r="H3869" i="2"/>
  <c r="H3870" i="2"/>
  <c r="H3871" i="2"/>
  <c r="H3872" i="2"/>
  <c r="H3873" i="2"/>
  <c r="H3874" i="2"/>
  <c r="M3874" i="2" s="1"/>
  <c r="H3875" i="2"/>
  <c r="M3875" i="2" s="1"/>
  <c r="H3876" i="2"/>
  <c r="L3876" i="2" s="1"/>
  <c r="H3877" i="2"/>
  <c r="L3877" i="2" s="1"/>
  <c r="H3878" i="2"/>
  <c r="H3879" i="2"/>
  <c r="M3879" i="2" s="1"/>
  <c r="H3880" i="2"/>
  <c r="M3880" i="2" s="1"/>
  <c r="H3881" i="2"/>
  <c r="H3882" i="2"/>
  <c r="H3883" i="2"/>
  <c r="H3884" i="2"/>
  <c r="H3885" i="2"/>
  <c r="M3885" i="2" s="1"/>
  <c r="H3886" i="2"/>
  <c r="M3886" i="2" s="1"/>
  <c r="H3887" i="2"/>
  <c r="M3887" i="2" s="1"/>
  <c r="H3888" i="2"/>
  <c r="M3888" i="2" s="1"/>
  <c r="H3889" i="2"/>
  <c r="M3889" i="2" s="1"/>
  <c r="H3890" i="2"/>
  <c r="M3890" i="2" s="1"/>
  <c r="H3891" i="2"/>
  <c r="M3891" i="2" s="1"/>
  <c r="H3892" i="2"/>
  <c r="M3892" i="2" s="1"/>
  <c r="H3893" i="2"/>
  <c r="H3894" i="2"/>
  <c r="H3895" i="2"/>
  <c r="L3895" i="2" s="1"/>
  <c r="H3896" i="2"/>
  <c r="L3896" i="2" s="1"/>
  <c r="H3897" i="2"/>
  <c r="L3897" i="2" s="1"/>
  <c r="H3898" i="2"/>
  <c r="L3898" i="2" s="1"/>
  <c r="H3899" i="2"/>
  <c r="L3899" i="2" s="1"/>
  <c r="H3900" i="2"/>
  <c r="M3900" i="2" s="1"/>
  <c r="H3901" i="2"/>
  <c r="M3901" i="2" s="1"/>
  <c r="H3902" i="2"/>
  <c r="M3902" i="2" s="1"/>
  <c r="H3903" i="2"/>
  <c r="M3903" i="2" s="1"/>
  <c r="H3904" i="2"/>
  <c r="M3904" i="2" s="1"/>
  <c r="H3905" i="2"/>
  <c r="H3906" i="2"/>
  <c r="L3906" i="2" s="1"/>
  <c r="H3907" i="2"/>
  <c r="L3907" i="2" s="1"/>
  <c r="H3908" i="2"/>
  <c r="L3908" i="2" s="1"/>
  <c r="H3909" i="2"/>
  <c r="M3909" i="2" s="1"/>
  <c r="H3910" i="2"/>
  <c r="M3910" i="2" s="1"/>
  <c r="H3911" i="2"/>
  <c r="M3911" i="2" s="1"/>
  <c r="H3912" i="2"/>
  <c r="M3912" i="2" s="1"/>
  <c r="H3913" i="2"/>
  <c r="M3913" i="2" s="1"/>
  <c r="H3914" i="2"/>
  <c r="M3914" i="2" s="1"/>
  <c r="H3915" i="2"/>
  <c r="M3915" i="2" s="1"/>
  <c r="H3916" i="2"/>
  <c r="M3916" i="2" s="1"/>
  <c r="H3917" i="2"/>
  <c r="H3918" i="2"/>
  <c r="H3919" i="2"/>
  <c r="H3920" i="2"/>
  <c r="H3921" i="2"/>
  <c r="M3921" i="2" s="1"/>
  <c r="H3922" i="2"/>
  <c r="M3922" i="2" s="1"/>
  <c r="H3923" i="2"/>
  <c r="M3923" i="2" s="1"/>
  <c r="H3924" i="2"/>
  <c r="M3924" i="2" s="1"/>
  <c r="H3925" i="2"/>
  <c r="M3925" i="2" s="1"/>
  <c r="H3926" i="2"/>
  <c r="H3927" i="2"/>
  <c r="M3927" i="2" s="1"/>
  <c r="H3928" i="2"/>
  <c r="M3928" i="2" s="1"/>
  <c r="H3929" i="2"/>
  <c r="H3930" i="2"/>
  <c r="H3931" i="2"/>
  <c r="H3932" i="2"/>
  <c r="H3933" i="2"/>
  <c r="M3933" i="2" s="1"/>
  <c r="H3934" i="2"/>
  <c r="M3934" i="2" s="1"/>
  <c r="H3935" i="2"/>
  <c r="M3935" i="2" s="1"/>
  <c r="H3936" i="2"/>
  <c r="L3936" i="2" s="1"/>
  <c r="H3937" i="2"/>
  <c r="H3938" i="2"/>
  <c r="H3939" i="2"/>
  <c r="M3939" i="2" s="1"/>
  <c r="H3940" i="2"/>
  <c r="M3940" i="2" s="1"/>
  <c r="H3941" i="2"/>
  <c r="H3942" i="2"/>
  <c r="H3943" i="2"/>
  <c r="H3944" i="2"/>
  <c r="H3945" i="2"/>
  <c r="M3945" i="2" s="1"/>
  <c r="H3946" i="2"/>
  <c r="H3947" i="2"/>
  <c r="H3948" i="2"/>
  <c r="M3948" i="2" s="1"/>
  <c r="H3949" i="2"/>
  <c r="M3949" i="2" s="1"/>
  <c r="H3950" i="2"/>
  <c r="M3950" i="2" s="1"/>
  <c r="H3951" i="2"/>
  <c r="M3951" i="2" s="1"/>
  <c r="H3952" i="2"/>
  <c r="M3952" i="2" s="1"/>
  <c r="H3953" i="2"/>
  <c r="H3954" i="2"/>
  <c r="H3955" i="2"/>
  <c r="H3956" i="2"/>
  <c r="H3957" i="2"/>
  <c r="H3958" i="2"/>
  <c r="M3958" i="2" s="1"/>
  <c r="H3959" i="2"/>
  <c r="M3959" i="2" s="1"/>
  <c r="H3960" i="2"/>
  <c r="M3960" i="2" s="1"/>
  <c r="H3961" i="2"/>
  <c r="M3961" i="2" s="1"/>
  <c r="H3962" i="2"/>
  <c r="H3963" i="2"/>
  <c r="M3963" i="2" s="1"/>
  <c r="H3964" i="2"/>
  <c r="M3964" i="2" s="1"/>
  <c r="H3965" i="2"/>
  <c r="H3966" i="2"/>
  <c r="H3967" i="2"/>
  <c r="H3968" i="2"/>
  <c r="H3969" i="2"/>
  <c r="M3969" i="2" s="1"/>
  <c r="H3970" i="2"/>
  <c r="M3970" i="2" s="1"/>
  <c r="H3971" i="2"/>
  <c r="M3971" i="2" s="1"/>
  <c r="H3972" i="2"/>
  <c r="M3972" i="2" s="1"/>
  <c r="H3973" i="2"/>
  <c r="M3973" i="2" s="1"/>
  <c r="H3974" i="2"/>
  <c r="M3974" i="2" s="1"/>
  <c r="H3975" i="2"/>
  <c r="M3975" i="2" s="1"/>
  <c r="H3976" i="2"/>
  <c r="M3976" i="2" s="1"/>
  <c r="H3977" i="2"/>
  <c r="H3978" i="2"/>
  <c r="H3979" i="2"/>
  <c r="L3979" i="2" s="1"/>
  <c r="H3980" i="2"/>
  <c r="L3980" i="2" s="1"/>
  <c r="H3981" i="2"/>
  <c r="M3981" i="2" s="1"/>
  <c r="H3982" i="2"/>
  <c r="M3982" i="2" s="1"/>
  <c r="H3983" i="2"/>
  <c r="M3983" i="2" s="1"/>
  <c r="H3984" i="2"/>
  <c r="L3984" i="2" s="1"/>
  <c r="H3985" i="2"/>
  <c r="L3985" i="2" s="1"/>
  <c r="H3986" i="2"/>
  <c r="H3987" i="2"/>
  <c r="M3987" i="2" s="1"/>
  <c r="H3988" i="2"/>
  <c r="M3988" i="2" s="1"/>
  <c r="H3989" i="2"/>
  <c r="H3990" i="2"/>
  <c r="L3990" i="2" s="1"/>
  <c r="H3991" i="2"/>
  <c r="L3991" i="2" s="1"/>
  <c r="H3992" i="2"/>
  <c r="L3992" i="2" s="1"/>
  <c r="H3993" i="2"/>
  <c r="M3993" i="2" s="1"/>
  <c r="H3994" i="2"/>
  <c r="M3994" i="2" s="1"/>
  <c r="H3995" i="2"/>
  <c r="M3995" i="2" s="1"/>
  <c r="H3996" i="2"/>
  <c r="M3996" i="2" s="1"/>
  <c r="H3997" i="2"/>
  <c r="M3997" i="2" s="1"/>
  <c r="H3998" i="2"/>
  <c r="M3998" i="2" s="1"/>
  <c r="H3999" i="2"/>
  <c r="M3999" i="2" s="1"/>
  <c r="H4000" i="2"/>
  <c r="M4000" i="2" s="1"/>
  <c r="H4001" i="2"/>
  <c r="H4002" i="2"/>
  <c r="H4003" i="2"/>
  <c r="H4004" i="2"/>
  <c r="H4005" i="2"/>
  <c r="M4005" i="2" s="1"/>
  <c r="H4006" i="2"/>
  <c r="M4006" i="2" s="1"/>
  <c r="H4007" i="2"/>
  <c r="M4007" i="2" s="1"/>
  <c r="H4008" i="2"/>
  <c r="M4008" i="2" s="1"/>
  <c r="H4009" i="2"/>
  <c r="M4009" i="2" s="1"/>
  <c r="H4010" i="2"/>
  <c r="H4011" i="2"/>
  <c r="M4011" i="2" s="1"/>
  <c r="H4012" i="2"/>
  <c r="M4012" i="2" s="1"/>
  <c r="H4013" i="2"/>
  <c r="H4014" i="2"/>
  <c r="H4015" i="2"/>
  <c r="H4016" i="2"/>
  <c r="H4017" i="2"/>
  <c r="M4017" i="2" s="1"/>
  <c r="H4018" i="2"/>
  <c r="M4018" i="2" s="1"/>
  <c r="H4019" i="2"/>
  <c r="M4019" i="2" s="1"/>
  <c r="H4020" i="2"/>
  <c r="L4020" i="2" s="1"/>
  <c r="H4021" i="2"/>
  <c r="L4021" i="2" s="1"/>
  <c r="H4022" i="2"/>
  <c r="H4023" i="2"/>
  <c r="M4023" i="2" s="1"/>
  <c r="H4024" i="2"/>
  <c r="M4024" i="2" s="1"/>
  <c r="H4025" i="2"/>
  <c r="H4026" i="2"/>
  <c r="H4027" i="2"/>
  <c r="H4028" i="2"/>
  <c r="H4029" i="2"/>
  <c r="M4029" i="2" s="1"/>
  <c r="H4030" i="2"/>
  <c r="M4030" i="2" s="1"/>
  <c r="H4031" i="2"/>
  <c r="M4031" i="2" s="1"/>
  <c r="H4032" i="2"/>
  <c r="M4032" i="2" s="1"/>
  <c r="H4033" i="2"/>
  <c r="H4034" i="2"/>
  <c r="H4035" i="2"/>
  <c r="M4035" i="2" s="1"/>
  <c r="H4036" i="2"/>
  <c r="M4036" i="2" s="1"/>
  <c r="H4037" i="2"/>
  <c r="H4038" i="2"/>
  <c r="H4039" i="2"/>
  <c r="H4040" i="2"/>
  <c r="H4041" i="2"/>
  <c r="L4041" i="2" s="1"/>
  <c r="H4042" i="2"/>
  <c r="M4042" i="2" s="1"/>
  <c r="H4043" i="2"/>
  <c r="M4043" i="2" s="1"/>
  <c r="H4044" i="2"/>
  <c r="M4044" i="2" s="1"/>
  <c r="H4045" i="2"/>
  <c r="M4045" i="2" s="1"/>
  <c r="H4046" i="2"/>
  <c r="M4046" i="2" s="1"/>
  <c r="H4047" i="2"/>
  <c r="M4047" i="2" s="1"/>
  <c r="H4048" i="2"/>
  <c r="M4048" i="2" s="1"/>
  <c r="H4049" i="2"/>
  <c r="H4050" i="2"/>
  <c r="L4050" i="2" s="1"/>
  <c r="H4051" i="2"/>
  <c r="L4051" i="2" s="1"/>
  <c r="H4052" i="2"/>
  <c r="L4052" i="2" s="1"/>
  <c r="H4053" i="2"/>
  <c r="M4053" i="2" s="1"/>
  <c r="H4054" i="2"/>
  <c r="M4054" i="2" s="1"/>
  <c r="H4055" i="2"/>
  <c r="M4055" i="2" s="1"/>
  <c r="H4056" i="2"/>
  <c r="M4056" i="2" s="1"/>
  <c r="H4057" i="2"/>
  <c r="M4057" i="2" s="1"/>
  <c r="H4058" i="2"/>
  <c r="M4058" i="2" s="1"/>
  <c r="H4059" i="2"/>
  <c r="M4059" i="2" s="1"/>
  <c r="H4060" i="2"/>
  <c r="M4060" i="2" s="1"/>
  <c r="H4061" i="2"/>
  <c r="H4062" i="2"/>
  <c r="H4063" i="2"/>
  <c r="H4064" i="2"/>
  <c r="H4065" i="2"/>
  <c r="M4065" i="2" s="1"/>
  <c r="H4066" i="2"/>
  <c r="H4067" i="2"/>
  <c r="H4068" i="2"/>
  <c r="H4069" i="2"/>
  <c r="H4070" i="2"/>
  <c r="H4071" i="2"/>
  <c r="M4071" i="2" s="1"/>
  <c r="H4072" i="2"/>
  <c r="H4073" i="2"/>
  <c r="H4074" i="2"/>
  <c r="L4074" i="2" s="1"/>
  <c r="H4075" i="2"/>
  <c r="L4075" i="2" s="1"/>
  <c r="H4076" i="2"/>
  <c r="H4077" i="2"/>
  <c r="M4077" i="2" s="1"/>
  <c r="H4078" i="2"/>
  <c r="M4078" i="2" s="1"/>
  <c r="H4079" i="2"/>
  <c r="M4079" i="2" s="1"/>
  <c r="H4080" i="2"/>
  <c r="M4080" i="2" s="1"/>
  <c r="H4081" i="2"/>
  <c r="M4081" i="2" s="1"/>
  <c r="H4082" i="2"/>
  <c r="M4082" i="2" s="1"/>
  <c r="H4083" i="2"/>
  <c r="M4083" i="2" s="1"/>
  <c r="H4084" i="2"/>
  <c r="M4084" i="2" s="1"/>
  <c r="H4085" i="2"/>
  <c r="H4086" i="2"/>
  <c r="H4087" i="2"/>
  <c r="L4087" i="2" s="1"/>
  <c r="H4088" i="2"/>
  <c r="L4088" i="2" s="1"/>
  <c r="H4089" i="2"/>
  <c r="M4089" i="2" s="1"/>
  <c r="H8" i="2"/>
  <c r="H9" i="2"/>
  <c r="H10" i="2"/>
  <c r="H11" i="2"/>
  <c r="H12" i="2"/>
  <c r="H13" i="2"/>
  <c r="H14" i="2"/>
  <c r="H15" i="2"/>
  <c r="H16" i="2"/>
  <c r="H17" i="2"/>
  <c r="H18" i="2"/>
  <c r="H19" i="2"/>
  <c r="H3" i="2"/>
  <c r="H4" i="2"/>
  <c r="H5" i="2"/>
  <c r="H6" i="2"/>
  <c r="H7" i="2"/>
  <c r="H2" i="2"/>
  <c r="L2" i="2" s="1"/>
  <c r="M4" i="2"/>
  <c r="M661" i="2"/>
  <c r="M754" i="2"/>
  <c r="L125" i="2"/>
  <c r="L159" i="2"/>
  <c r="L203" i="2"/>
  <c r="L240" i="2"/>
  <c r="L287" i="2"/>
  <c r="L322" i="2"/>
  <c r="L419" i="2"/>
  <c r="L515" i="2"/>
  <c r="L636" i="2"/>
  <c r="L658" i="2"/>
  <c r="L672" i="2"/>
  <c r="L756" i="2"/>
  <c r="L802" i="2"/>
  <c r="L876" i="2"/>
  <c r="L906" i="2"/>
  <c r="L995" i="2"/>
  <c r="L1115" i="2"/>
  <c r="L1176" i="2"/>
  <c r="L1189" i="2"/>
  <c r="L1210" i="2"/>
  <c r="L1260" i="2"/>
  <c r="L1307" i="2"/>
  <c r="L1526" i="2"/>
  <c r="L1579" i="2"/>
  <c r="L1784" i="2"/>
  <c r="L1901" i="2"/>
  <c r="L2073" i="2"/>
  <c r="M106" i="2"/>
  <c r="M108" i="2"/>
  <c r="L110" i="2"/>
  <c r="M125" i="2"/>
  <c r="L131" i="2"/>
  <c r="L132" i="2"/>
  <c r="M169" i="2"/>
  <c r="L177" i="2"/>
  <c r="L191" i="2"/>
  <c r="M203" i="2"/>
  <c r="M204" i="2"/>
  <c r="M205" i="2"/>
  <c r="M226" i="2"/>
  <c r="L237" i="2"/>
  <c r="M241" i="2"/>
  <c r="L286" i="2"/>
  <c r="M287" i="2"/>
  <c r="M290" i="2"/>
  <c r="M298" i="2"/>
  <c r="L303" i="2"/>
  <c r="M322" i="2"/>
  <c r="M346" i="2"/>
  <c r="L347" i="2"/>
  <c r="M359" i="2"/>
  <c r="M385" i="2"/>
  <c r="M418" i="2"/>
  <c r="M419" i="2"/>
  <c r="L429" i="2"/>
  <c r="M434" i="2"/>
  <c r="L435" i="2"/>
  <c r="M479" i="2"/>
  <c r="M501" i="2"/>
  <c r="M502" i="2"/>
  <c r="M515" i="2"/>
  <c r="M527" i="2"/>
  <c r="M528" i="2"/>
  <c r="M552" i="2"/>
  <c r="M553" i="2"/>
  <c r="M574" i="2"/>
  <c r="M579" i="2"/>
  <c r="M580" i="2"/>
  <c r="M588" i="2"/>
  <c r="M600" i="2"/>
  <c r="L612" i="2"/>
  <c r="M625" i="2"/>
  <c r="M628" i="2"/>
  <c r="M636" i="2"/>
  <c r="M657" i="2"/>
  <c r="M658" i="2"/>
  <c r="M672" i="2"/>
  <c r="M684" i="2"/>
  <c r="M694" i="2"/>
  <c r="L695" i="2"/>
  <c r="M708" i="2"/>
  <c r="M730" i="2"/>
  <c r="M731" i="2"/>
  <c r="M737" i="2"/>
  <c r="M741" i="2"/>
  <c r="L753" i="2"/>
  <c r="M756" i="2"/>
  <c r="M766" i="2"/>
  <c r="M780" i="2"/>
  <c r="M782" i="2"/>
  <c r="M785" i="2"/>
  <c r="M802" i="2"/>
  <c r="L804" i="2"/>
  <c r="M814" i="2"/>
  <c r="M825" i="2"/>
  <c r="M829" i="2"/>
  <c r="M842" i="2"/>
  <c r="M851" i="2"/>
  <c r="M862" i="2"/>
  <c r="M875" i="2"/>
  <c r="M876" i="2"/>
  <c r="M889" i="2"/>
  <c r="M902" i="2"/>
  <c r="M934" i="2"/>
  <c r="M946" i="2"/>
  <c r="M948" i="2"/>
  <c r="M958" i="2"/>
  <c r="M959" i="2"/>
  <c r="M972" i="2"/>
  <c r="M981" i="2"/>
  <c r="M982" i="2"/>
  <c r="M985" i="2"/>
  <c r="M995" i="2"/>
  <c r="M1006" i="2"/>
  <c r="L1007" i="2"/>
  <c r="M1008" i="2"/>
  <c r="M1019" i="2"/>
  <c r="M1032" i="2"/>
  <c r="M1033" i="2"/>
  <c r="M1036" i="2"/>
  <c r="M1053" i="2"/>
  <c r="L1068" i="2"/>
  <c r="M1079" i="2"/>
  <c r="M1090" i="2"/>
  <c r="M1091" i="2"/>
  <c r="M1092" i="2"/>
  <c r="M1103" i="2"/>
  <c r="L1104" i="2"/>
  <c r="M1113" i="2"/>
  <c r="M1115" i="2"/>
  <c r="M1116" i="2"/>
  <c r="M1129" i="2"/>
  <c r="M1138" i="2"/>
  <c r="M1139" i="2"/>
  <c r="M1150" i="2"/>
  <c r="M1152" i="2"/>
  <c r="M1163" i="2"/>
  <c r="M1165" i="2"/>
  <c r="L1175" i="2"/>
  <c r="M1176" i="2"/>
  <c r="L1178" i="2"/>
  <c r="M1209" i="2"/>
  <c r="M1223" i="2"/>
  <c r="L1225" i="2"/>
  <c r="M1228" i="2"/>
  <c r="M1234" i="2"/>
  <c r="M1236" i="2"/>
  <c r="M1247" i="2"/>
  <c r="M1248" i="2"/>
  <c r="M1260" i="2"/>
  <c r="M1262" i="2"/>
  <c r="M1270" i="2"/>
  <c r="M1273" i="2"/>
  <c r="L1276" i="2"/>
  <c r="M1283" i="2"/>
  <c r="M1294" i="2"/>
  <c r="M1307" i="2"/>
  <c r="L1317" i="2"/>
  <c r="M1346" i="2"/>
  <c r="L1356" i="2"/>
  <c r="M1377" i="2"/>
  <c r="M1382" i="2"/>
  <c r="M1408" i="2"/>
  <c r="M1413" i="2"/>
  <c r="M1461" i="2"/>
  <c r="M1466" i="2"/>
  <c r="M1473" i="2"/>
  <c r="M1478" i="2"/>
  <c r="M1516" i="2"/>
  <c r="M1521" i="2"/>
  <c r="L1524" i="2"/>
  <c r="M1545" i="2"/>
  <c r="M1557" i="2"/>
  <c r="M1564" i="2"/>
  <c r="M1600" i="2"/>
  <c r="M1610" i="2"/>
  <c r="L1617" i="2"/>
  <c r="L1641" i="2"/>
  <c r="M1647" i="2"/>
  <c r="M1648" i="2"/>
  <c r="M1701" i="2"/>
  <c r="M1725" i="2"/>
  <c r="M1726" i="2"/>
  <c r="M1732" i="2"/>
  <c r="M1733" i="2"/>
  <c r="L1736" i="2"/>
  <c r="M1737" i="2"/>
  <c r="M1750" i="2"/>
  <c r="M1762" i="2"/>
  <c r="L1773" i="2"/>
  <c r="M1774" i="2"/>
  <c r="L1777" i="2"/>
  <c r="M1786" i="2"/>
  <c r="L1792" i="2"/>
  <c r="M1798" i="2"/>
  <c r="M1809" i="2"/>
  <c r="M1810" i="2"/>
  <c r="M1816" i="2"/>
  <c r="M1817" i="2"/>
  <c r="M1822" i="2"/>
  <c r="M1833" i="2"/>
  <c r="M1834" i="2"/>
  <c r="M1846" i="2"/>
  <c r="M1857" i="2"/>
  <c r="M1858" i="2"/>
  <c r="M1870" i="2"/>
  <c r="M1881" i="2"/>
  <c r="M1882" i="2"/>
  <c r="L1885" i="2"/>
  <c r="M1893" i="2"/>
  <c r="M1894" i="2"/>
  <c r="M1906" i="2"/>
  <c r="M1917" i="2"/>
  <c r="M1924" i="2"/>
  <c r="M1929" i="2"/>
  <c r="M1930" i="2"/>
  <c r="M1940" i="2"/>
  <c r="M1941" i="2"/>
  <c r="M1942" i="2"/>
  <c r="M1948" i="2"/>
  <c r="M1949" i="2"/>
  <c r="M1965" i="2"/>
  <c r="L1966" i="2"/>
  <c r="L1968" i="2"/>
  <c r="M1972" i="2"/>
  <c r="M1973" i="2"/>
  <c r="M1976" i="2"/>
  <c r="M1977" i="2"/>
  <c r="M1978" i="2"/>
  <c r="L1994" i="2"/>
  <c r="M2001" i="2"/>
  <c r="M2002" i="2"/>
  <c r="M2013" i="2"/>
  <c r="L2014" i="2"/>
  <c r="M2025" i="2"/>
  <c r="M2032" i="2"/>
  <c r="M2037" i="2"/>
  <c r="M2038" i="2"/>
  <c r="M2050" i="2"/>
  <c r="M2056" i="2"/>
  <c r="M2057" i="2"/>
  <c r="M2061" i="2"/>
  <c r="M2074" i="2"/>
  <c r="L2077" i="2"/>
  <c r="L2080" i="2"/>
  <c r="M2081" i="2"/>
  <c r="M2086" i="2"/>
  <c r="M2097" i="2"/>
  <c r="M2110" i="2"/>
  <c r="L2114" i="2"/>
  <c r="L3" i="2"/>
  <c r="L4" i="2"/>
  <c r="M5" i="2"/>
  <c r="M7" i="2"/>
  <c r="M12" i="2"/>
  <c r="M46" i="2"/>
  <c r="M61" i="2"/>
  <c r="M2"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2" i="2"/>
  <c r="C1186" i="2"/>
  <c r="C909" i="2"/>
  <c r="C592" i="2"/>
  <c r="C1532" i="2"/>
  <c r="C933" i="2"/>
  <c r="C97" i="2"/>
  <c r="C492" i="2"/>
  <c r="C35" i="2"/>
  <c r="C1909" i="2"/>
  <c r="C80" i="2"/>
  <c r="C1910" i="2"/>
  <c r="C358" i="2"/>
  <c r="C942" i="2"/>
  <c r="C287" i="2"/>
  <c r="C451" i="2"/>
  <c r="C1168" i="2"/>
  <c r="C29" i="2"/>
  <c r="C770" i="2"/>
  <c r="C1025" i="2"/>
  <c r="C557" i="2"/>
  <c r="C1798" i="2"/>
  <c r="C1728" i="2"/>
  <c r="C1729" i="2"/>
  <c r="C745" i="2"/>
  <c r="C1687" i="2"/>
  <c r="C982" i="2"/>
  <c r="C135" i="2"/>
  <c r="C987" i="2"/>
  <c r="C2005" i="2"/>
  <c r="C258" i="2"/>
  <c r="C320" i="2"/>
  <c r="C1283" i="2"/>
  <c r="C558" i="2"/>
  <c r="C2006" i="2"/>
  <c r="C1558" i="2"/>
  <c r="C1674" i="2"/>
  <c r="C1376" i="2"/>
  <c r="C1284" i="2"/>
  <c r="C2073" i="2"/>
  <c r="C735" i="2"/>
  <c r="C1442" i="2"/>
  <c r="C152" i="2"/>
  <c r="C1060" i="2"/>
  <c r="C191" i="2"/>
  <c r="C2049" i="2"/>
  <c r="C805" i="2"/>
  <c r="C1084" i="2"/>
  <c r="C1163" i="2"/>
  <c r="C203" i="2"/>
  <c r="C328" i="2"/>
  <c r="C1389" i="2"/>
  <c r="C93" i="2"/>
  <c r="C1339" i="2"/>
  <c r="C746" i="2"/>
  <c r="C801" i="2"/>
  <c r="C1295" i="2"/>
  <c r="C129" i="2"/>
  <c r="C539" i="2"/>
  <c r="C1437" i="2"/>
  <c r="C1598" i="2"/>
  <c r="C30" i="2"/>
  <c r="C457" i="2"/>
  <c r="C1317" i="2"/>
  <c r="C559" i="2"/>
  <c r="C953" i="2"/>
  <c r="C1682" i="2"/>
  <c r="C1992" i="2"/>
  <c r="C303" i="2"/>
  <c r="C923" i="2"/>
  <c r="C36" i="2"/>
  <c r="C666" i="2"/>
  <c r="C22" i="2"/>
  <c r="C1722" i="2"/>
  <c r="C1131" i="2"/>
  <c r="C1600" i="2"/>
  <c r="C1156" i="2"/>
  <c r="C954" i="2"/>
  <c r="C553" i="2"/>
  <c r="C1544" i="2"/>
  <c r="C885" i="2"/>
  <c r="C1454" i="2"/>
  <c r="C1202" i="2"/>
  <c r="C398" i="2"/>
  <c r="C1401" i="2"/>
  <c r="C1527" i="2"/>
  <c r="C1643" i="2"/>
  <c r="C1911" i="2"/>
  <c r="C1700" i="2"/>
  <c r="C572" i="2"/>
  <c r="C1368" i="2"/>
  <c r="C943" i="2"/>
  <c r="C617" i="2"/>
  <c r="C1799" i="2"/>
  <c r="C944" i="2"/>
  <c r="C1044" i="2"/>
  <c r="C259" i="2"/>
  <c r="C663" i="2"/>
  <c r="C533" i="2"/>
  <c r="C1359" i="2"/>
  <c r="C497" i="2"/>
  <c r="C184" i="2"/>
  <c r="C2101" i="2"/>
  <c r="C1644" i="2"/>
  <c r="C1605" i="2"/>
  <c r="C724" i="2"/>
  <c r="C1533" i="2"/>
  <c r="C962" i="2"/>
  <c r="C970" i="2"/>
  <c r="C642" i="2"/>
  <c r="C1405" i="2"/>
  <c r="C1800" i="2"/>
  <c r="C335" i="2"/>
  <c r="C1651" i="2"/>
  <c r="C1591" i="2"/>
  <c r="C718" i="2"/>
  <c r="C350" i="2"/>
  <c r="C1552" i="2"/>
  <c r="C1420" i="2"/>
  <c r="C1578" i="2"/>
  <c r="C1032" i="2"/>
  <c r="C62" i="2"/>
  <c r="C98" i="2"/>
  <c r="C1582" i="2"/>
  <c r="C1840" i="2"/>
  <c r="C1146" i="2"/>
  <c r="C1741" i="2"/>
  <c r="C2013" i="2"/>
  <c r="C2056" i="2"/>
  <c r="C1747" i="2"/>
  <c r="C706" i="2"/>
  <c r="C560" i="2"/>
  <c r="C217" i="2"/>
  <c r="C1515" i="2"/>
  <c r="C683" i="2"/>
  <c r="C1846" i="2"/>
  <c r="C1587" i="2"/>
  <c r="C1033" i="2"/>
  <c r="C729" i="2"/>
  <c r="C2057" i="2"/>
  <c r="C1954" i="2"/>
  <c r="C540" i="2"/>
  <c r="C1820" i="2"/>
  <c r="C924" i="2"/>
  <c r="C387" i="2"/>
  <c r="C1218" i="2"/>
  <c r="C31" i="2"/>
  <c r="C856" i="2"/>
  <c r="C1377" i="2"/>
  <c r="C2007" i="2"/>
  <c r="C1683" i="2"/>
  <c r="C81" i="2"/>
  <c r="C1801" i="2"/>
  <c r="C1854" i="2"/>
  <c r="C1049" i="2"/>
  <c r="C937" i="2"/>
  <c r="C951" i="2"/>
  <c r="C983" i="2"/>
  <c r="C1390" i="2"/>
  <c r="C458" i="2"/>
  <c r="C399" i="2"/>
  <c r="C2008" i="2"/>
  <c r="C321" i="2"/>
  <c r="C900" i="2"/>
  <c r="C1173" i="2"/>
  <c r="C1164" i="2"/>
  <c r="C1788" i="2"/>
  <c r="C2036" i="2"/>
  <c r="C2" i="2"/>
  <c r="C1614" i="2"/>
  <c r="C581" i="2"/>
  <c r="C2018" i="2"/>
  <c r="C1836" i="2"/>
  <c r="C518" i="2"/>
  <c r="C519" i="2"/>
  <c r="C1601" i="2"/>
  <c r="C984" i="2"/>
  <c r="C314" i="2"/>
  <c r="C1618" i="2"/>
  <c r="C994" i="2"/>
  <c r="C812" i="2"/>
  <c r="C1900" i="2"/>
  <c r="C1937" i="2"/>
  <c r="C547" i="2"/>
  <c r="C297" i="2"/>
  <c r="C1903" i="2"/>
  <c r="C585" i="2"/>
  <c r="C849" i="2"/>
  <c r="C1656" i="2"/>
  <c r="C1781" i="2"/>
  <c r="C915" i="2"/>
  <c r="C1624" i="2"/>
  <c r="C351" i="2"/>
  <c r="C1209" i="2"/>
  <c r="C1219" i="2"/>
  <c r="C1224" i="2"/>
  <c r="C1323" i="2"/>
  <c r="C1318" i="2"/>
  <c r="C1394" i="2"/>
  <c r="C1932" i="2"/>
  <c r="C1789" i="2"/>
  <c r="C1632" i="2"/>
  <c r="C145" i="2"/>
  <c r="C2066" i="2"/>
  <c r="C1912" i="2"/>
  <c r="C1199" i="2"/>
  <c r="C1692" i="2"/>
  <c r="C776" i="2"/>
  <c r="C1619" i="2"/>
  <c r="C1406" i="2"/>
  <c r="C806" i="2"/>
  <c r="C791" i="2"/>
  <c r="C925" i="2"/>
  <c r="C648" i="2"/>
  <c r="C1007" i="2"/>
  <c r="C1407" i="2"/>
  <c r="C510" i="2"/>
  <c r="C1324" i="2"/>
  <c r="C452" i="2"/>
  <c r="C554" i="2"/>
  <c r="C1331" i="2"/>
  <c r="C1325" i="2"/>
  <c r="C1469" i="2"/>
  <c r="C2113" i="2"/>
  <c r="C2074" i="2"/>
  <c r="C153" i="2"/>
  <c r="C234" i="2"/>
  <c r="C1309" i="2"/>
  <c r="C1955" i="2"/>
  <c r="C444" i="2"/>
  <c r="C1447" i="2"/>
  <c r="C946" i="2"/>
  <c r="C445" i="2"/>
  <c r="C1541" i="2"/>
  <c r="C235" i="2"/>
  <c r="C1657" i="2"/>
  <c r="C649" i="2"/>
  <c r="C650" i="2"/>
  <c r="C113" i="2"/>
  <c r="C564" i="2"/>
  <c r="C736" i="2"/>
  <c r="C792" i="2"/>
  <c r="C1045" i="2"/>
  <c r="C643" i="2"/>
  <c r="C1748" i="2"/>
  <c r="C244" i="2"/>
  <c r="C1395" i="2"/>
  <c r="C667" i="2"/>
  <c r="C1310" i="2"/>
  <c r="C2075" i="2"/>
  <c r="C1098" i="2"/>
  <c r="C1620" i="2"/>
  <c r="C114" i="2"/>
  <c r="C468" i="2"/>
  <c r="C251" i="2"/>
  <c r="C1099" i="2"/>
  <c r="C493" i="2"/>
  <c r="C2027" i="2"/>
  <c r="C122" i="2"/>
  <c r="C1542" i="2"/>
  <c r="C1408" i="2"/>
  <c r="C747" i="2"/>
  <c r="C1573" i="2"/>
  <c r="C71" i="2"/>
  <c r="C304" i="2"/>
  <c r="C1559" i="2"/>
  <c r="C886" i="2"/>
  <c r="C1267" i="2"/>
  <c r="C651" i="2"/>
  <c r="C1443" i="2"/>
  <c r="C1151" i="2"/>
  <c r="C379" i="2"/>
  <c r="C372" i="2"/>
  <c r="C1675" i="2"/>
  <c r="C293" i="2"/>
  <c r="C793" i="2"/>
  <c r="C802" i="2"/>
  <c r="C1638" i="2"/>
  <c r="C1790" i="2"/>
  <c r="C857" i="2"/>
  <c r="C279" i="2"/>
  <c r="C573" i="2"/>
  <c r="C1371" i="2"/>
  <c r="C2000" i="2"/>
  <c r="C3" i="2"/>
  <c r="C498" i="2"/>
  <c r="C1723" i="2"/>
  <c r="C1210" i="2"/>
  <c r="C603" i="2"/>
  <c r="C1119" i="2"/>
  <c r="C2019" i="2"/>
  <c r="C813" i="2"/>
  <c r="C1872" i="2"/>
  <c r="C1379" i="2"/>
  <c r="C1203" i="2"/>
  <c r="C1178" i="2"/>
  <c r="C1276" i="2"/>
  <c r="C2058" i="2"/>
  <c r="C1534" i="2"/>
  <c r="C1120" i="2"/>
  <c r="C1724" i="2"/>
  <c r="C1431" i="2"/>
  <c r="C344" i="2"/>
  <c r="C1040" i="2"/>
  <c r="C1234" i="2"/>
  <c r="C633" i="2"/>
  <c r="C1795" i="2"/>
  <c r="C1821" i="2"/>
  <c r="C94" i="2"/>
  <c r="C400" i="2"/>
  <c r="C995" i="2"/>
  <c r="C388" i="2"/>
  <c r="C756" i="2"/>
  <c r="C786" i="2"/>
  <c r="C1296" i="2"/>
  <c r="C511" i="2"/>
  <c r="C469" i="2"/>
  <c r="C1860" i="2"/>
  <c r="C2050" i="2"/>
  <c r="C1861" i="2"/>
  <c r="C1061" i="2"/>
  <c r="C37" i="2"/>
  <c r="C2001" i="2"/>
  <c r="C1261" i="2"/>
  <c r="C1694" i="2"/>
  <c r="C1984" i="2"/>
  <c r="C82" i="2"/>
  <c r="C712" i="2"/>
  <c r="C832" i="2"/>
  <c r="C1688" i="2"/>
  <c r="C336" i="2"/>
  <c r="C1355" i="2"/>
  <c r="C593" i="2"/>
  <c r="C130" i="2"/>
  <c r="C204" i="2"/>
  <c r="C1873" i="2"/>
  <c r="C236" i="2"/>
  <c r="C1482" i="2"/>
  <c r="C198" i="2"/>
  <c r="C1089" i="2"/>
  <c r="C1483" i="2"/>
  <c r="C1520" i="2"/>
  <c r="C179" i="2"/>
  <c r="C401" i="2"/>
  <c r="C1319" i="2"/>
  <c r="C1326" i="2"/>
  <c r="C675" i="2"/>
  <c r="C1715" i="2"/>
  <c r="C1970" i="2"/>
  <c r="C1782" i="2"/>
  <c r="C1470" i="2"/>
  <c r="C1391" i="2"/>
  <c r="C862" i="2"/>
  <c r="C668" i="2"/>
  <c r="C1105" i="2"/>
  <c r="C1090" i="2"/>
  <c r="C1190" i="2"/>
  <c r="C2020" i="2"/>
  <c r="C928" i="2"/>
  <c r="C1776" i="2"/>
  <c r="C23" i="2"/>
  <c r="C1372" i="2"/>
  <c r="C1693" i="2"/>
  <c r="C634" i="2"/>
  <c r="C1826" i="2"/>
  <c r="C901" i="2"/>
  <c r="C850" i="2"/>
  <c r="C11" i="2"/>
  <c r="C1755" i="2"/>
  <c r="C389" i="2"/>
  <c r="C1054" i="2"/>
  <c r="C280" i="2"/>
  <c r="C1262" i="2"/>
  <c r="C977" i="2"/>
  <c r="C205" i="2"/>
  <c r="C1191" i="2"/>
  <c r="C963" i="2"/>
  <c r="C2067" i="2"/>
  <c r="C713" i="2"/>
  <c r="C1733" i="2"/>
  <c r="C826" i="2"/>
  <c r="C1285" i="2"/>
  <c r="C1658" i="2"/>
  <c r="C1822" i="2"/>
  <c r="C1904" i="2"/>
  <c r="C618" i="2"/>
  <c r="C971" i="2"/>
  <c r="C146" i="2"/>
  <c r="C322" i="2"/>
  <c r="C1625" i="2"/>
  <c r="C635" i="2"/>
  <c r="C4" i="2"/>
  <c r="C1138" i="2"/>
  <c r="C1332" i="2"/>
  <c r="C2095" i="2"/>
  <c r="C714" i="2"/>
  <c r="C819" i="2"/>
  <c r="C163" i="2"/>
  <c r="C250" i="2"/>
  <c r="C1841" i="2"/>
  <c r="C586" i="2"/>
  <c r="C1192" i="2"/>
  <c r="C1847" i="2"/>
  <c r="C1157" i="2"/>
  <c r="C1695" i="2"/>
  <c r="C874" i="2"/>
  <c r="C438" i="2"/>
  <c r="C1179" i="2"/>
  <c r="C272" i="2"/>
  <c r="C854" i="2"/>
  <c r="C123" i="2"/>
  <c r="C95" i="2"/>
  <c r="C2028" i="2"/>
  <c r="C527" i="2"/>
  <c r="C1452" i="2"/>
  <c r="C1707" i="2"/>
  <c r="C863" i="2"/>
  <c r="C1621" i="2"/>
  <c r="C833" i="2"/>
  <c r="C362" i="2"/>
  <c r="C1993" i="2"/>
  <c r="C252" i="2"/>
  <c r="C477" i="2"/>
  <c r="C820" i="2"/>
  <c r="C1889" i="2"/>
  <c r="C588" i="2"/>
  <c r="C298" i="2"/>
  <c r="C1158" i="2"/>
  <c r="C938" i="2"/>
  <c r="C905" i="2"/>
  <c r="C947" i="2"/>
  <c r="C1689" i="2"/>
  <c r="C1438" i="2"/>
  <c r="C841" i="2"/>
  <c r="C390" i="2"/>
  <c r="C1626" i="2"/>
  <c r="C978" i="2"/>
  <c r="C99" i="2"/>
  <c r="C1971" i="2"/>
  <c r="C794" i="2"/>
  <c r="C1204" i="2"/>
  <c r="C664" i="2"/>
  <c r="C1767" i="2"/>
  <c r="C972" i="2"/>
  <c r="C1545" i="2"/>
  <c r="C147" i="2"/>
  <c r="C594" i="2"/>
  <c r="C695" i="2"/>
  <c r="C83" i="2"/>
  <c r="C1360" i="2"/>
  <c r="C1574" i="2"/>
  <c r="C1193" i="2"/>
  <c r="C548" i="2"/>
  <c r="C2076" i="2"/>
  <c r="C281" i="2"/>
  <c r="C1066" i="2"/>
  <c r="C1476" i="2"/>
  <c r="C827" i="2"/>
  <c r="C1837" i="2"/>
  <c r="C323" i="2"/>
  <c r="C688" i="2"/>
  <c r="C625" i="2"/>
  <c r="C1606" i="2"/>
  <c r="C305" i="2"/>
  <c r="C1277" i="2"/>
  <c r="C2102" i="2"/>
  <c r="C124" i="2"/>
  <c r="C512" i="2"/>
  <c r="C1883" i="2"/>
  <c r="C1034" i="2"/>
  <c r="C1607" i="2"/>
  <c r="C1243" i="2"/>
  <c r="C1432" i="2"/>
  <c r="C1340" i="2"/>
  <c r="C561" i="2"/>
  <c r="C1121" i="2"/>
  <c r="C38" i="2"/>
  <c r="C834" i="2"/>
  <c r="C730" i="2"/>
  <c r="C851" i="2"/>
  <c r="C324" i="2"/>
  <c r="C1528" i="2"/>
  <c r="C1701" i="2"/>
  <c r="C1477" i="2"/>
  <c r="C613" i="2"/>
  <c r="C1877" i="2"/>
  <c r="C470" i="2"/>
  <c r="C1645" i="2"/>
  <c r="C1962" i="2"/>
  <c r="C84" i="2"/>
  <c r="C696" i="2"/>
  <c r="C1041" i="2"/>
  <c r="C1026" i="2"/>
  <c r="C689" i="2"/>
  <c r="C1994" i="2"/>
  <c r="C218" i="2"/>
  <c r="C1356" i="2"/>
  <c r="C2024" i="2"/>
  <c r="C672" i="2"/>
  <c r="C337" i="2"/>
  <c r="C1278" i="2"/>
  <c r="C541" i="2"/>
  <c r="C245" i="2"/>
  <c r="C1225" i="2"/>
  <c r="C2068" i="2"/>
  <c r="C1827" i="2"/>
  <c r="C842" i="2"/>
  <c r="C1592" i="2"/>
  <c r="C1035" i="2"/>
  <c r="C1553" i="2"/>
  <c r="C1444" i="2"/>
  <c r="C948" i="2"/>
  <c r="C626" i="2"/>
  <c r="C807" i="2"/>
  <c r="C1409" i="2"/>
  <c r="C1588" i="2"/>
  <c r="C719" i="2"/>
  <c r="C1915" i="2"/>
  <c r="C1516" i="2"/>
  <c r="C1985" i="2"/>
  <c r="C1055" i="2"/>
  <c r="C169" i="2"/>
  <c r="C2029" i="2"/>
  <c r="C1716" i="2"/>
  <c r="C1421" i="2"/>
  <c r="C402" i="2"/>
  <c r="C1226" i="2"/>
  <c r="C1227" i="2"/>
  <c r="C1805" i="2"/>
  <c r="C1187" i="2"/>
  <c r="C212" i="2"/>
  <c r="C180" i="2"/>
  <c r="C803" i="2"/>
  <c r="C5" i="2"/>
  <c r="C433" i="2"/>
  <c r="C1471" i="2"/>
  <c r="C260" i="2"/>
  <c r="C505" i="2"/>
  <c r="C1884" i="2"/>
  <c r="C1115" i="2"/>
  <c r="C12" i="2"/>
  <c r="C835" i="2"/>
  <c r="C1085" i="2"/>
  <c r="C808" i="2"/>
  <c r="C164" i="2"/>
  <c r="C85" i="2"/>
  <c r="C1002" i="2"/>
  <c r="C771" i="2"/>
  <c r="C1972" i="2"/>
  <c r="C6" i="2"/>
  <c r="C1646" i="2"/>
  <c r="C1220" i="2"/>
  <c r="C1116" i="2"/>
  <c r="C154" i="2"/>
  <c r="C354" i="2"/>
  <c r="C1505" i="2"/>
  <c r="C748" i="2"/>
  <c r="C1422" i="2"/>
  <c r="C136" i="2"/>
  <c r="C1676" i="2"/>
  <c r="C606" i="2"/>
  <c r="C1336" i="2"/>
  <c r="C562" i="2"/>
  <c r="C1086" i="2"/>
  <c r="C715" i="2"/>
  <c r="C1373" i="2"/>
  <c r="C1165" i="2"/>
  <c r="C1062" i="2"/>
  <c r="C636" i="2"/>
  <c r="C1495" i="2"/>
  <c r="C1986" i="2"/>
  <c r="C1764" i="2"/>
  <c r="C160" i="2"/>
  <c r="C1783" i="2"/>
  <c r="C1963" i="2"/>
  <c r="C1050" i="2"/>
  <c r="C939" i="2"/>
  <c r="C2025" i="2"/>
  <c r="C1599" i="2"/>
  <c r="C2037" i="2"/>
  <c r="C764" i="2"/>
  <c r="C2042" i="2"/>
  <c r="C1462" i="2"/>
  <c r="C1512" i="2"/>
  <c r="C413" i="2"/>
  <c r="C1333" i="2"/>
  <c r="C1014" i="2"/>
  <c r="C1765" i="2"/>
  <c r="C1579" i="2"/>
  <c r="C24" i="2"/>
  <c r="C161" i="2"/>
  <c r="C809" i="2"/>
  <c r="C964" i="2"/>
  <c r="C985" i="2"/>
  <c r="C409" i="2"/>
  <c r="C1933" i="2"/>
  <c r="C1622" i="2"/>
  <c r="C619" i="2"/>
  <c r="C1977" i="2"/>
  <c r="C478" i="2"/>
  <c r="C1279" i="2"/>
  <c r="C246" i="2"/>
  <c r="C1938" i="2"/>
  <c r="C1363" i="2"/>
  <c r="C181" i="2"/>
  <c r="C843" i="2"/>
  <c r="C673" i="2"/>
  <c r="C1396" i="2"/>
  <c r="C1254" i="2"/>
  <c r="C1235" i="2"/>
  <c r="C414" i="2"/>
  <c r="C1546" i="2"/>
  <c r="C1147" i="2"/>
  <c r="C731" i="2"/>
  <c r="C988" i="2"/>
  <c r="C1008" i="2"/>
  <c r="C1327" i="2"/>
  <c r="C1806" i="2"/>
  <c r="C165" i="2"/>
  <c r="C1807" i="2"/>
  <c r="C828" i="2"/>
  <c r="C1304" i="2"/>
  <c r="C459" i="2"/>
  <c r="C32" i="2"/>
  <c r="C460" i="2"/>
  <c r="C373" i="2"/>
  <c r="C1496" i="2"/>
  <c r="C500" i="2"/>
  <c r="C175" i="2"/>
  <c r="C1521" i="2"/>
  <c r="C1506" i="2"/>
  <c r="C1194" i="2"/>
  <c r="C528" i="2"/>
  <c r="C439" i="2"/>
  <c r="C1122" i="2"/>
  <c r="C148" i="2"/>
  <c r="C1374" i="2"/>
  <c r="C1268" i="2"/>
  <c r="C13" i="2"/>
  <c r="C1956" i="2"/>
  <c r="C471" i="2"/>
  <c r="C887" i="2"/>
  <c r="C176" i="2"/>
  <c r="C1174" i="2"/>
  <c r="C237" i="2"/>
  <c r="C7" i="2"/>
  <c r="C1742" i="2"/>
  <c r="C282" i="2"/>
  <c r="C394" i="2"/>
  <c r="C1702" i="2"/>
  <c r="C814" i="2"/>
  <c r="C494" i="2"/>
  <c r="C39" i="2"/>
  <c r="C614" i="2"/>
  <c r="C199" i="2"/>
  <c r="C1772" i="2"/>
  <c r="C100" i="2"/>
  <c r="C391" i="2"/>
  <c r="C1385" i="2"/>
  <c r="C131" i="2"/>
  <c r="C607" i="2"/>
  <c r="C1255" i="2"/>
  <c r="C676" i="2"/>
  <c r="C465" i="2"/>
  <c r="C395" i="2"/>
  <c r="C940" i="2"/>
  <c r="C310" i="2"/>
  <c r="C929" i="2"/>
  <c r="C582" i="2"/>
  <c r="C49" i="2"/>
  <c r="C115" i="2"/>
  <c r="C684" i="2"/>
  <c r="C155" i="2"/>
  <c r="C1036" i="2"/>
  <c r="C14" i="2"/>
  <c r="C1659" i="2"/>
  <c r="C627" i="2"/>
  <c r="C1633" i="2"/>
  <c r="C1663" i="2"/>
  <c r="C1634" i="2"/>
  <c r="C156" i="2"/>
  <c r="C523" i="2"/>
  <c r="C757" i="2"/>
  <c r="C1297" i="2"/>
  <c r="C1560" i="2"/>
  <c r="C1455" i="2"/>
  <c r="C725" i="2"/>
  <c r="C852" i="2"/>
  <c r="C864" i="2"/>
  <c r="C1703" i="2"/>
  <c r="C1808" i="2"/>
  <c r="C608" i="2"/>
  <c r="C777" i="2"/>
  <c r="C1386" i="2"/>
  <c r="C707" i="2"/>
  <c r="C1894" i="2"/>
  <c r="C1472" i="2"/>
  <c r="C1615" i="2"/>
  <c r="C1015" i="2"/>
  <c r="C177" i="2"/>
  <c r="C466" i="2"/>
  <c r="C1484" i="2"/>
  <c r="C583" i="2"/>
  <c r="C965" i="2"/>
  <c r="C72" i="2"/>
  <c r="C403" i="2"/>
  <c r="C1286" i="2"/>
  <c r="C1957" i="2"/>
  <c r="C1885" i="2"/>
  <c r="C429" i="2"/>
  <c r="C1195" i="2"/>
  <c r="C484" i="2"/>
  <c r="C1211" i="2"/>
  <c r="C1159" i="2"/>
  <c r="C44" i="2"/>
  <c r="C604" i="2"/>
  <c r="C955" i="2"/>
  <c r="C1160" i="2"/>
  <c r="C902" i="2"/>
  <c r="C1647" i="2"/>
  <c r="C595" i="2"/>
  <c r="C166" i="2"/>
  <c r="C858" i="2"/>
  <c r="C1397" i="2"/>
  <c r="C1169" i="2"/>
  <c r="C283" i="2"/>
  <c r="C479" i="2"/>
  <c r="C1341" i="2"/>
  <c r="C206" i="2"/>
  <c r="C1730" i="2"/>
  <c r="C1583" i="2"/>
  <c r="C1256" i="2"/>
  <c r="C787" i="2"/>
  <c r="C380" i="2"/>
  <c r="C1777" i="2"/>
  <c r="C875" i="2"/>
  <c r="C644" i="2"/>
  <c r="C1091" i="2"/>
  <c r="C1056" i="2"/>
  <c r="C273" i="2"/>
  <c r="C325" i="2"/>
  <c r="C1063" i="2"/>
  <c r="C1328" i="2"/>
  <c r="C2059" i="2"/>
  <c r="C101" i="2"/>
  <c r="C882" i="2"/>
  <c r="C167" i="2"/>
  <c r="C1073" i="2"/>
  <c r="C288" i="2"/>
  <c r="C1997" i="2"/>
  <c r="C488" i="2"/>
  <c r="C1664" i="2"/>
  <c r="C1239" i="2"/>
  <c r="C1978" i="2"/>
  <c r="C200" i="2"/>
  <c r="C584" i="2"/>
  <c r="C1627" i="2"/>
  <c r="C1791" i="2"/>
  <c r="C1410" i="2"/>
  <c r="C50" i="2"/>
  <c r="C1439" i="2"/>
  <c r="C844" i="2"/>
  <c r="C1212" i="2"/>
  <c r="C1743" i="2"/>
  <c r="C1497" i="2"/>
  <c r="C1756" i="2"/>
  <c r="C1652" i="2"/>
  <c r="C213" i="2"/>
  <c r="C2083" i="2"/>
  <c r="C697" i="2"/>
  <c r="C1653" i="2"/>
  <c r="C1850" i="2"/>
  <c r="C973" i="2"/>
  <c r="C765" i="2"/>
  <c r="C897" i="2"/>
  <c r="C916" i="2"/>
  <c r="C829" i="2"/>
  <c r="C1057" i="2"/>
  <c r="C1677" i="2"/>
  <c r="C524" i="2"/>
  <c r="C1862" i="2"/>
  <c r="C919" i="2"/>
  <c r="C2103" i="2"/>
  <c r="C86" i="2"/>
  <c r="C1369" i="2"/>
  <c r="C1958" i="2"/>
  <c r="C1485" i="2"/>
  <c r="C1757" i="2"/>
  <c r="C1342" i="2"/>
  <c r="C1387" i="2"/>
  <c r="C949" i="2"/>
  <c r="C658" i="2"/>
  <c r="C247" i="2"/>
  <c r="C15" i="2"/>
  <c r="C40" i="2"/>
  <c r="C1180" i="2"/>
  <c r="C1456" i="2"/>
  <c r="C669" i="2"/>
  <c r="C16" i="2"/>
  <c r="C1106" i="2"/>
  <c r="C1838" i="2"/>
  <c r="C73" i="2"/>
  <c r="C1337" i="2"/>
  <c r="C1016" i="2"/>
  <c r="C726" i="2"/>
  <c r="C1868" i="2"/>
  <c r="C821" i="2"/>
  <c r="C1749" i="2"/>
  <c r="C1717" i="2"/>
  <c r="C652" i="2"/>
  <c r="C19" i="2"/>
  <c r="C1473" i="2"/>
  <c r="C430" i="2"/>
  <c r="C1269" i="2"/>
  <c r="C1828" i="2"/>
  <c r="C727" i="2"/>
  <c r="C1361" i="2"/>
  <c r="C137" i="2"/>
  <c r="C63" i="2"/>
  <c r="C870" i="2"/>
  <c r="C513" i="2"/>
  <c r="C1388" i="2"/>
  <c r="C1249" i="2"/>
  <c r="C1017" i="2"/>
  <c r="C1411" i="2"/>
  <c r="C1654" i="2"/>
  <c r="C284" i="2"/>
  <c r="C1375" i="2"/>
  <c r="C1570" i="2"/>
  <c r="C1058" i="2"/>
  <c r="C1027" i="2"/>
  <c r="C1037" i="2"/>
  <c r="C489" i="2"/>
  <c r="C41" i="2"/>
  <c r="C549" i="2"/>
  <c r="C2069" i="2"/>
  <c r="C1018" i="2"/>
  <c r="C1951" i="2"/>
  <c r="C1092" i="2"/>
  <c r="C1554" i="2"/>
  <c r="C2030" i="2"/>
  <c r="C1270" i="2"/>
  <c r="C685" i="2"/>
  <c r="C795" i="2"/>
  <c r="C1362" i="2"/>
  <c r="C1593" i="2"/>
  <c r="C157" i="2"/>
  <c r="C352" i="2"/>
  <c r="C25" i="2"/>
  <c r="C345" i="2"/>
  <c r="C1922" i="2"/>
  <c r="C836" i="2"/>
  <c r="C1725" i="2"/>
  <c r="C1665" i="2"/>
  <c r="C1666" i="2"/>
  <c r="C989" i="2"/>
  <c r="C363" i="2"/>
  <c r="C1064" i="2"/>
  <c r="C1639" i="2"/>
  <c r="C920" i="2"/>
  <c r="C1019" i="2"/>
  <c r="C876" i="2"/>
  <c r="C741" i="2"/>
  <c r="C1082" i="2"/>
  <c r="C653" i="2"/>
  <c r="C74" i="2"/>
  <c r="C1271" i="2"/>
  <c r="C1829" i="2"/>
  <c r="C294" i="2"/>
  <c r="C670" i="2"/>
  <c r="C1869" i="2"/>
  <c r="C1350" i="2"/>
  <c r="C877" i="2"/>
  <c r="C359" i="2"/>
  <c r="C574" i="2"/>
  <c r="C1498" i="2"/>
  <c r="C671" i="2"/>
  <c r="C605" i="2"/>
  <c r="C1111" i="2"/>
  <c r="C1513" i="2"/>
  <c r="C1132" i="2"/>
  <c r="C1107" i="2"/>
  <c r="C853" i="2"/>
  <c r="C1535" i="2"/>
  <c r="C125" i="2"/>
  <c r="C1003" i="2"/>
  <c r="C1424" i="2"/>
  <c r="C102" i="2"/>
  <c r="C1905" i="2"/>
  <c r="C2104" i="2"/>
  <c r="C2026" i="2"/>
  <c r="C1463" i="2"/>
  <c r="C299" i="2"/>
  <c r="C1575" i="2"/>
  <c r="C628" i="2"/>
  <c r="C898" i="2"/>
  <c r="C637" i="2"/>
  <c r="C645" i="2"/>
  <c r="C1758" i="2"/>
  <c r="C45" i="2"/>
  <c r="C550" i="2"/>
  <c r="C326" i="2"/>
  <c r="C1708" i="2"/>
  <c r="C986" i="2"/>
  <c r="C103" i="2"/>
  <c r="C979" i="2"/>
  <c r="C1778" i="2"/>
  <c r="C1343" i="2"/>
  <c r="C1038" i="2"/>
  <c r="C1499" i="2"/>
  <c r="C126" i="2"/>
  <c r="C1457" i="2"/>
  <c r="C1228" i="2"/>
  <c r="C201" i="2"/>
  <c r="C551" i="2"/>
  <c r="C1608" i="2"/>
  <c r="C720" i="2"/>
  <c r="C796" i="2"/>
  <c r="C1842" i="2"/>
  <c r="C1704" i="2"/>
  <c r="C1744" i="2"/>
  <c r="C329" i="2"/>
  <c r="C677" i="2"/>
  <c r="C2077" i="2"/>
  <c r="C1863" i="2"/>
  <c r="C2090" i="2"/>
  <c r="C364" i="2"/>
  <c r="C2051" i="2"/>
  <c r="C1412" i="2"/>
  <c r="C1547" i="2"/>
  <c r="C132" i="2"/>
  <c r="C542" i="2"/>
  <c r="C596" i="2"/>
  <c r="C2111" i="2"/>
  <c r="C1080" i="2"/>
  <c r="C1529" i="2"/>
  <c r="C168" i="2"/>
  <c r="C1934" i="2"/>
  <c r="C404" i="2"/>
  <c r="C185" i="2"/>
  <c r="C888" i="2"/>
  <c r="C353" i="2"/>
  <c r="C238" i="2"/>
  <c r="C2052" i="2"/>
  <c r="C1489" i="2"/>
  <c r="C1344" i="2"/>
  <c r="C1250" i="2"/>
  <c r="C266" i="2"/>
  <c r="C1351" i="2"/>
  <c r="C1081" i="2"/>
  <c r="C1823" i="2"/>
  <c r="C529" i="2"/>
  <c r="C1123" i="2"/>
  <c r="C1816" i="2"/>
  <c r="C1413" i="2"/>
  <c r="C555" i="2"/>
  <c r="C415" i="2"/>
  <c r="C1779" i="2"/>
  <c r="C480" i="2"/>
  <c r="C51" i="2"/>
  <c r="C222" i="2"/>
  <c r="C1152" i="2"/>
  <c r="C702" i="2"/>
  <c r="C170" i="2"/>
  <c r="C422" i="2"/>
  <c r="C104" i="2"/>
  <c r="C1433" i="2"/>
  <c r="C732" i="2"/>
  <c r="C2114" i="2"/>
  <c r="C1628" i="2"/>
  <c r="C1345" i="2"/>
  <c r="C267" i="2"/>
  <c r="C1507" i="2"/>
  <c r="C1311" i="2"/>
  <c r="C285" i="2"/>
  <c r="C1205" i="2"/>
  <c r="C1734" i="2"/>
  <c r="C1878" i="2"/>
  <c r="C1973" i="2"/>
  <c r="C231" i="2"/>
  <c r="C374" i="2"/>
  <c r="C1287" i="2"/>
  <c r="C1445" i="2"/>
  <c r="C934" i="2"/>
  <c r="C1364" i="2"/>
  <c r="C133" i="2"/>
  <c r="C678" i="2"/>
  <c r="C17" i="2"/>
  <c r="C1240" i="2"/>
  <c r="C338" i="2"/>
  <c r="C346" i="2"/>
  <c r="C2084" i="2"/>
  <c r="C778" i="2"/>
  <c r="C149" i="2"/>
  <c r="C1522" i="2"/>
  <c r="C274" i="2"/>
  <c r="C192" i="2"/>
  <c r="C64" i="2"/>
  <c r="C1206" i="2"/>
  <c r="C501" i="2"/>
  <c r="C1696" i="2"/>
  <c r="C1809" i="2"/>
  <c r="C186" i="2"/>
  <c r="C375" i="2"/>
  <c r="C589" i="2"/>
  <c r="C837" i="2"/>
  <c r="C1824" i="2"/>
  <c r="C1009" i="2"/>
  <c r="C20" i="2"/>
  <c r="C1709" i="2"/>
  <c r="C766" i="2"/>
  <c r="C1524" i="2"/>
  <c r="C815" i="2"/>
  <c r="C381" i="2"/>
  <c r="C1221" i="2"/>
  <c r="C1229" i="2"/>
  <c r="C187" i="2"/>
  <c r="C472" i="2"/>
  <c r="C1901" i="2"/>
  <c r="C446" i="2"/>
  <c r="C597" i="2"/>
  <c r="C485" i="2"/>
  <c r="C1902" i="2"/>
  <c r="C1124" i="2"/>
  <c r="C845" i="2"/>
  <c r="C878" i="2"/>
  <c r="C330" i="2"/>
  <c r="C264" i="2"/>
  <c r="C214" i="2"/>
  <c r="C910" i="2"/>
  <c r="C1010" i="2"/>
  <c r="C376" i="2"/>
  <c r="C1810" i="2"/>
  <c r="C2112" i="2"/>
  <c r="C447" i="2"/>
  <c r="C300" i="2"/>
  <c r="C1964" i="2"/>
  <c r="C879" i="2"/>
  <c r="C127" i="2"/>
  <c r="C1735" i="2"/>
  <c r="C575" i="2"/>
  <c r="C1773" i="2"/>
  <c r="C261" i="2"/>
  <c r="C1792" i="2"/>
  <c r="C930" i="2"/>
  <c r="C1774" i="2"/>
  <c r="C1042" i="2"/>
  <c r="C1093" i="2"/>
  <c r="C275" i="2"/>
  <c r="C1648" i="2"/>
  <c r="C1536" i="2"/>
  <c r="C1939" i="2"/>
  <c r="C1998" i="2"/>
  <c r="C1051" i="2"/>
  <c r="C1979" i="2"/>
  <c r="C728" i="2"/>
  <c r="C1028" i="2"/>
  <c r="C1011" i="2"/>
  <c r="C1980" i="2"/>
  <c r="C423" i="2"/>
  <c r="C311" i="2"/>
  <c r="C475" i="2"/>
  <c r="C1508" i="2"/>
  <c r="C1705" i="2"/>
  <c r="C2060" i="2"/>
  <c r="C859" i="2"/>
  <c r="C1736" i="2"/>
  <c r="C1923" i="2"/>
  <c r="C779" i="2"/>
  <c r="C1074" i="2"/>
  <c r="C331" i="2"/>
  <c r="C1464" i="2"/>
  <c r="C1670" i="2"/>
  <c r="C966" i="2"/>
  <c r="C301" i="2"/>
  <c r="C339" i="2"/>
  <c r="C1965" i="2"/>
  <c r="C609" i="2"/>
  <c r="C69" i="2"/>
  <c r="C1357" i="2"/>
  <c r="C1175" i="2"/>
  <c r="C2002" i="2"/>
  <c r="C1004" i="2"/>
  <c r="C1886" i="2"/>
  <c r="C1944" i="2"/>
  <c r="C33" i="2"/>
  <c r="C1768" i="2"/>
  <c r="C646" i="2"/>
  <c r="C921" i="2"/>
  <c r="C1402" i="2"/>
  <c r="C846" i="2"/>
  <c r="C520" i="2"/>
  <c r="C686" i="2"/>
  <c r="C871" i="2"/>
  <c r="C1649" i="2"/>
  <c r="C431" i="2"/>
  <c r="C1087" i="2"/>
  <c r="C1039" i="2"/>
  <c r="C1952" i="2"/>
  <c r="C2078" i="2"/>
  <c r="C188" i="2"/>
  <c r="C1280" i="2"/>
  <c r="C382" i="2"/>
  <c r="C461" i="2"/>
  <c r="C1448" i="2"/>
  <c r="C52" i="2"/>
  <c r="C2096" i="2"/>
  <c r="C425" i="2"/>
  <c r="C1453" i="2"/>
  <c r="C716" i="2"/>
  <c r="C742" i="2"/>
  <c r="C426" i="2"/>
  <c r="C1213" i="2"/>
  <c r="C223" i="2"/>
  <c r="C772" i="2"/>
  <c r="C1425" i="2"/>
  <c r="C232" i="2"/>
  <c r="C1334" i="2"/>
  <c r="C521" i="2"/>
  <c r="C1784" i="2"/>
  <c r="C1548" i="2"/>
  <c r="C262" i="2"/>
  <c r="C1584" i="2"/>
  <c r="C53" i="2"/>
  <c r="C692" i="2"/>
  <c r="C268" i="2"/>
  <c r="C1530" i="2"/>
  <c r="C1029" i="2"/>
  <c r="C1811" i="2"/>
  <c r="C1769" i="2"/>
  <c r="C926" i="2"/>
  <c r="C1125" i="2"/>
  <c r="C1126" i="2"/>
  <c r="C162" i="2"/>
  <c r="C1710" i="2"/>
  <c r="C749" i="2"/>
  <c r="C193" i="2"/>
  <c r="C1088" i="2"/>
  <c r="C1069" i="2"/>
  <c r="C1288" i="2"/>
  <c r="C1188" i="2"/>
  <c r="C767" i="2"/>
  <c r="C1796" i="2"/>
  <c r="C865" i="2"/>
  <c r="C1640" i="2"/>
  <c r="C758" i="2"/>
  <c r="C1864" i="2"/>
  <c r="C2079" i="2"/>
  <c r="C941" i="2"/>
  <c r="C1830" i="2"/>
  <c r="C866" i="2"/>
  <c r="C1346" i="2"/>
  <c r="C880" i="2"/>
  <c r="C654" i="2"/>
  <c r="C105" i="2"/>
  <c r="C1785" i="2"/>
  <c r="C1320" i="2"/>
  <c r="C838" i="2"/>
  <c r="C1272" i="2"/>
  <c r="C903" i="2"/>
  <c r="C1139" i="2"/>
  <c r="C1589" i="2"/>
  <c r="C306" i="2"/>
  <c r="C416" i="2"/>
  <c r="C1020" i="2"/>
  <c r="C1398" i="2"/>
  <c r="C1924" i="2"/>
  <c r="C1895" i="2"/>
  <c r="C1440" i="2"/>
  <c r="C1153" i="2"/>
  <c r="C956" i="2"/>
  <c r="C945" i="2"/>
  <c r="C1352" i="2"/>
  <c r="C659" i="2"/>
  <c r="C2085" i="2"/>
  <c r="C106" i="2"/>
  <c r="C1117" i="2"/>
  <c r="C1196" i="2"/>
  <c r="C1925" i="2"/>
  <c r="C1549" i="2"/>
  <c r="C1251" i="2"/>
  <c r="C42" i="2"/>
  <c r="C1289" i="2"/>
  <c r="C194" i="2"/>
  <c r="C448" i="2"/>
  <c r="C1166" i="2"/>
  <c r="C224" i="2"/>
  <c r="C1660" i="2"/>
  <c r="C1426" i="2"/>
  <c r="C207" i="2"/>
  <c r="C1874" i="2"/>
  <c r="C1879" i="2"/>
  <c r="C1896" i="2"/>
  <c r="C417" i="2"/>
  <c r="C1321" i="2"/>
  <c r="C383" i="2"/>
  <c r="C332" i="2"/>
  <c r="C1916" i="2"/>
  <c r="C1959" i="2"/>
  <c r="C347" i="2"/>
  <c r="C396" i="2"/>
  <c r="C1770" i="2"/>
  <c r="C26" i="2"/>
  <c r="C822" i="2"/>
  <c r="C788" i="2"/>
  <c r="C410" i="2"/>
  <c r="C703" i="2"/>
  <c r="C957" i="2"/>
  <c r="C1576" i="2"/>
  <c r="C1981" i="2"/>
  <c r="C333" i="2"/>
  <c r="C1170" i="2"/>
  <c r="C2061" i="2"/>
  <c r="C759" i="2"/>
  <c r="C1917" i="2"/>
  <c r="C1759" i="2"/>
  <c r="C1347" i="2"/>
  <c r="C158" i="2"/>
  <c r="C1077" i="2"/>
  <c r="C1812" i="2"/>
  <c r="C1737" i="2"/>
  <c r="C889" i="2"/>
  <c r="C708" i="2"/>
  <c r="C54" i="2"/>
  <c r="C768" i="2"/>
  <c r="C2038" i="2"/>
  <c r="C980" i="2"/>
  <c r="C1906" i="2"/>
  <c r="C1935" i="2"/>
  <c r="C2033" i="2"/>
  <c r="C1474" i="2"/>
  <c r="C265" i="2"/>
  <c r="C1427" i="2"/>
  <c r="C810" i="2"/>
  <c r="C248" i="2"/>
  <c r="C1434" i="2"/>
  <c r="C1435" i="2"/>
  <c r="C860" i="2"/>
  <c r="C760" i="2"/>
  <c r="C1517" i="2"/>
  <c r="C1133" i="2"/>
  <c r="C453" i="2"/>
  <c r="C109" i="2"/>
  <c r="C1775" i="2"/>
  <c r="C1414" i="2"/>
  <c r="C967" i="2"/>
  <c r="C87" i="2"/>
  <c r="C890" i="2"/>
  <c r="C958" i="2"/>
  <c r="C773" i="2"/>
  <c r="C847" i="2"/>
  <c r="C780" i="2"/>
  <c r="C690" i="2"/>
  <c r="C384" i="2"/>
  <c r="C1500" i="2"/>
  <c r="C1550" i="2"/>
  <c r="C1312" i="2"/>
  <c r="C679" i="2"/>
  <c r="C1348" i="2"/>
  <c r="C65" i="2"/>
  <c r="C1298" i="2"/>
  <c r="C968" i="2"/>
  <c r="C839" i="2"/>
  <c r="C2043" i="2"/>
  <c r="C434" i="2"/>
  <c r="C1697" i="2"/>
  <c r="C307" i="2"/>
  <c r="C1966" i="2"/>
  <c r="C481" i="2"/>
  <c r="C1865" i="2"/>
  <c r="C385" i="2"/>
  <c r="C392" i="2"/>
  <c r="C891" i="2"/>
  <c r="C2039" i="2"/>
  <c r="C2009" i="2"/>
  <c r="C761" i="2"/>
  <c r="C2105" i="2"/>
  <c r="C454" i="2"/>
  <c r="C883" i="2"/>
  <c r="C823" i="2"/>
  <c r="C263" i="2"/>
  <c r="C171" i="2"/>
  <c r="C680" i="2"/>
  <c r="C1760" i="2"/>
  <c r="C1416" i="2"/>
  <c r="C2053" i="2"/>
  <c r="C427" i="2"/>
  <c r="C565" i="2"/>
  <c r="C1831" i="2"/>
  <c r="C733" i="2"/>
  <c r="C2044" i="2"/>
  <c r="C435" i="2"/>
  <c r="C1684" i="2"/>
  <c r="C1458" i="2"/>
  <c r="C750" i="2"/>
  <c r="C530" i="2"/>
  <c r="C1329" i="2"/>
  <c r="C1230" i="2"/>
  <c r="C1566" i="2"/>
  <c r="C1555" i="2"/>
  <c r="C406" i="2"/>
  <c r="C116" i="2"/>
  <c r="C911" i="2"/>
  <c r="C1537" i="2"/>
  <c r="C1214" i="2"/>
  <c r="C867" i="2"/>
  <c r="C1567" i="2"/>
  <c r="C1738" i="2"/>
  <c r="C2003" i="2"/>
  <c r="C1745" i="2"/>
  <c r="C377" i="2"/>
  <c r="C107" i="2"/>
  <c r="C334" i="2"/>
  <c r="C1112" i="2"/>
  <c r="C1918" i="2"/>
  <c r="C1043" i="2"/>
  <c r="C576" i="2"/>
  <c r="C927" i="2"/>
  <c r="C789" i="2"/>
  <c r="C440" i="2"/>
  <c r="C610" i="2"/>
  <c r="C1446" i="2"/>
  <c r="C1380" i="2"/>
  <c r="C312" i="2"/>
  <c r="C1711" i="2"/>
  <c r="C1290" i="2"/>
  <c r="C1222" i="2"/>
  <c r="C1839" i="2"/>
  <c r="C598" i="2"/>
  <c r="C681" i="2"/>
  <c r="C138" i="2"/>
  <c r="C1523" i="2"/>
  <c r="C340" i="2"/>
  <c r="C1478" i="2"/>
  <c r="C1108" i="2"/>
  <c r="C1655" i="2"/>
  <c r="C150" i="2"/>
  <c r="C1919" i="2"/>
  <c r="C1678" i="2"/>
  <c r="C599" i="2"/>
  <c r="C1940" i="2"/>
  <c r="C441" i="2"/>
  <c r="C1712" i="2"/>
  <c r="C486" i="2"/>
  <c r="C1602" i="2"/>
  <c r="C1291" i="2"/>
  <c r="C1875" i="2"/>
  <c r="C1215" i="2"/>
  <c r="C449" i="2"/>
  <c r="C1609" i="2"/>
  <c r="C1538" i="2"/>
  <c r="C1100" i="2"/>
  <c r="C1236" i="2"/>
  <c r="C514" i="2"/>
  <c r="C872" i="2"/>
  <c r="C1134" i="2"/>
  <c r="C289" i="2"/>
  <c r="C1987" i="2"/>
  <c r="C1731" i="2"/>
  <c r="C1012" i="2"/>
  <c r="C365" i="2"/>
  <c r="C366" i="2"/>
  <c r="C233" i="2"/>
  <c r="C1299" i="2"/>
  <c r="C189" i="2"/>
  <c r="C253" i="2"/>
  <c r="C620" i="2"/>
  <c r="C1118" i="2"/>
  <c r="C482" i="2"/>
  <c r="C276" i="2"/>
  <c r="C1843" i="2"/>
  <c r="C1571" i="2"/>
  <c r="C1698" i="2"/>
  <c r="C1200" i="2"/>
  <c r="C1101" i="2"/>
  <c r="C1252" i="2"/>
  <c r="C1273" i="2"/>
  <c r="C922" i="2"/>
  <c r="C868" i="2"/>
  <c r="C811" i="2"/>
  <c r="C1392" i="2"/>
  <c r="C1832" i="2"/>
  <c r="C1945" i="2"/>
  <c r="C600" i="2"/>
  <c r="C2086" i="2"/>
  <c r="C1094" i="2"/>
  <c r="C1244" i="2"/>
  <c r="C534" i="2"/>
  <c r="C502" i="2"/>
  <c r="C531" i="2"/>
  <c r="C1926" i="2"/>
  <c r="C2115" i="2"/>
  <c r="C1305" i="2"/>
  <c r="C1253" i="2"/>
  <c r="C462" i="2"/>
  <c r="C1616" i="2"/>
  <c r="C1718" i="2"/>
  <c r="C1083" i="2"/>
  <c r="C1428" i="2"/>
  <c r="C1817" i="2"/>
  <c r="C1292" i="2"/>
  <c r="C1568" i="2"/>
  <c r="C824" i="2"/>
  <c r="C1067" i="2"/>
  <c r="C1974" i="2"/>
  <c r="C1393" i="2"/>
  <c r="C1988" i="2"/>
  <c r="C1580" i="2"/>
  <c r="C2010" i="2"/>
  <c r="C1338" i="2"/>
  <c r="C2097" i="2"/>
  <c r="C139" i="2"/>
  <c r="C1257" i="2"/>
  <c r="C1381" i="2"/>
  <c r="C655" i="2"/>
  <c r="C1603" i="2"/>
  <c r="C1293" i="2"/>
  <c r="C674" i="2"/>
  <c r="C543" i="2"/>
  <c r="C1403" i="2"/>
  <c r="C621" i="2"/>
  <c r="C1181" i="2"/>
  <c r="C1719" i="2"/>
  <c r="C208" i="2"/>
  <c r="C1726" i="2"/>
  <c r="C1113" i="2"/>
  <c r="C1927" i="2"/>
  <c r="C225" i="2"/>
  <c r="C1690" i="2"/>
  <c r="C1490" i="2"/>
  <c r="C1353" i="2"/>
  <c r="C816" i="2"/>
  <c r="C1887" i="2"/>
  <c r="C1514" i="2"/>
  <c r="C2047" i="2"/>
  <c r="C587" i="2"/>
  <c r="C1135" i="2"/>
  <c r="C2034" i="2"/>
  <c r="C295" i="2"/>
  <c r="C1982" i="2"/>
  <c r="C151" i="2"/>
  <c r="C1258" i="2"/>
  <c r="C182" i="2"/>
  <c r="C996" i="2"/>
  <c r="C1070" i="2"/>
  <c r="C286" i="2"/>
  <c r="C1245" i="2"/>
  <c r="C1960" i="2"/>
  <c r="C418" i="2"/>
  <c r="C66" i="2"/>
  <c r="C1436" i="2"/>
  <c r="C1928" i="2"/>
  <c r="C341" i="2"/>
  <c r="C566" i="2"/>
  <c r="C1941" i="2"/>
  <c r="C567" i="2"/>
  <c r="C1989" i="2"/>
  <c r="C1140" i="2"/>
  <c r="C2014" i="2"/>
  <c r="C2054" i="2"/>
  <c r="C1449" i="2"/>
  <c r="C1005" i="2"/>
  <c r="C1281" i="2"/>
  <c r="C656" i="2"/>
  <c r="C117" i="2"/>
  <c r="C1876" i="2"/>
  <c r="C1813" i="2"/>
  <c r="C277" i="2"/>
  <c r="C393" i="2"/>
  <c r="C239" i="2"/>
  <c r="C698" i="2"/>
  <c r="C183" i="2"/>
  <c r="C442" i="2"/>
  <c r="C1920" i="2"/>
  <c r="C1720" i="2"/>
  <c r="C219" i="2"/>
  <c r="C1946" i="2"/>
  <c r="C1171" i="2"/>
  <c r="C118" i="2"/>
  <c r="C1750" i="2"/>
  <c r="C75" i="2"/>
  <c r="C1509" i="2"/>
  <c r="C1947" i="2"/>
  <c r="C1127" i="2"/>
  <c r="C629" i="2"/>
  <c r="C2062" i="2"/>
  <c r="C1417" i="2"/>
  <c r="C1948" i="2"/>
  <c r="C577" i="2"/>
  <c r="C226" i="2"/>
  <c r="C1207" i="2"/>
  <c r="C535" i="2"/>
  <c r="C1263" i="2"/>
  <c r="C1021" i="2"/>
  <c r="C1078" i="2"/>
  <c r="C1581" i="2"/>
  <c r="C1967" i="2"/>
  <c r="C2045" i="2"/>
  <c r="C455" i="2"/>
  <c r="C687" i="2"/>
  <c r="C881" i="2"/>
  <c r="C2080" i="2"/>
  <c r="C1942" i="2"/>
  <c r="C861" i="2"/>
  <c r="C1046" i="2"/>
  <c r="C1197" i="2"/>
  <c r="C1594" i="2"/>
  <c r="C1561" i="2"/>
  <c r="C1691" i="2"/>
  <c r="C290" i="2"/>
  <c r="C1313" i="2"/>
  <c r="C1216" i="2"/>
  <c r="C108" i="2"/>
  <c r="C1052" i="2"/>
  <c r="C348" i="2"/>
  <c r="C568" i="2"/>
  <c r="C1358" i="2"/>
  <c r="C55" i="2"/>
  <c r="C1095" i="2"/>
  <c r="C569" i="2"/>
  <c r="C2011" i="2"/>
  <c r="C751" i="2"/>
  <c r="C1746" i="2"/>
  <c r="C1870" i="2"/>
  <c r="C781" i="2"/>
  <c r="C1109" i="2"/>
  <c r="C467" i="2"/>
  <c r="C56" i="2"/>
  <c r="C544" i="2"/>
  <c r="C1871" i="2"/>
  <c r="C1706" i="2"/>
  <c r="C1880" i="2"/>
  <c r="C1148" i="2"/>
  <c r="C1671" i="2"/>
  <c r="C2087" i="2"/>
  <c r="C315" i="2"/>
  <c r="C1818" i="2"/>
  <c r="C2015" i="2"/>
  <c r="C419" i="2"/>
  <c r="C611" i="2"/>
  <c r="C1539" i="2"/>
  <c r="C386" i="2"/>
  <c r="C1739" i="2"/>
  <c r="C578" i="2"/>
  <c r="C473" i="2"/>
  <c r="C1182" i="2"/>
  <c r="C1610" i="2"/>
  <c r="C2106" i="2"/>
  <c r="C630" i="2"/>
  <c r="C172" i="2"/>
  <c r="C737" i="2"/>
  <c r="C1968" i="2"/>
  <c r="C1022" i="2"/>
  <c r="C1890" i="2"/>
  <c r="C1577" i="2"/>
  <c r="C952" i="2"/>
  <c r="C1096" i="2"/>
  <c r="C254" i="2"/>
  <c r="C1855" i="2"/>
  <c r="C563" i="2"/>
  <c r="C1672" i="2"/>
  <c r="C1322" i="2"/>
  <c r="C1802" i="2"/>
  <c r="C76" i="2"/>
  <c r="C506" i="2"/>
  <c r="C1949" i="2"/>
  <c r="C269" i="2"/>
  <c r="C1518" i="2"/>
  <c r="C499" i="2"/>
  <c r="C699" i="2"/>
  <c r="C424" i="2"/>
  <c r="C316" i="2"/>
  <c r="C615" i="2"/>
  <c r="C734" i="2"/>
  <c r="C209" i="2"/>
  <c r="C1415" i="2"/>
  <c r="C1540" i="2"/>
  <c r="C660" i="2"/>
  <c r="C1990" i="2"/>
  <c r="C355" i="2"/>
  <c r="C367" i="2"/>
  <c r="C1635" i="2"/>
  <c r="C220" i="2"/>
  <c r="C797" i="2"/>
  <c r="C700" i="2"/>
  <c r="C704" i="2"/>
  <c r="C1201" i="2"/>
  <c r="C1595" i="2"/>
  <c r="C1881" i="2"/>
  <c r="C762" i="2"/>
  <c r="C1596" i="2"/>
  <c r="C990" i="2"/>
  <c r="C1975" i="2"/>
  <c r="C1551" i="2"/>
  <c r="C21" i="2"/>
  <c r="C1154" i="2"/>
  <c r="C738" i="2"/>
  <c r="C1732" i="2"/>
  <c r="C1047" i="2"/>
  <c r="C27" i="2"/>
  <c r="C1685" i="2"/>
  <c r="C195" i="2"/>
  <c r="C969" i="2"/>
  <c r="C77" i="2"/>
  <c r="C917" i="2"/>
  <c r="C1306" i="2"/>
  <c r="C1128" i="2"/>
  <c r="C1501" i="2"/>
  <c r="C1491" i="2"/>
  <c r="C1330" i="2"/>
  <c r="C1479" i="2"/>
  <c r="C1423" i="2"/>
  <c r="C693" i="2"/>
  <c r="C1071" i="2"/>
  <c r="C60" i="2"/>
  <c r="C1803" i="2"/>
  <c r="C1679" i="2"/>
  <c r="C912" i="2"/>
  <c r="C70" i="2"/>
  <c r="C601" i="2"/>
  <c r="C8" i="2"/>
  <c r="C782" i="2"/>
  <c r="C536" i="2"/>
  <c r="C1486" i="2"/>
  <c r="C1441" i="2"/>
  <c r="C1065" i="2"/>
  <c r="C1629" i="2"/>
  <c r="C1231" i="2"/>
  <c r="C1023" i="2"/>
  <c r="C739" i="2"/>
  <c r="C1183" i="2"/>
  <c r="C463" i="2"/>
  <c r="C1991" i="2"/>
  <c r="C1110" i="2"/>
  <c r="C1274" i="2"/>
  <c r="C899" i="2"/>
  <c r="C2107" i="2"/>
  <c r="C1995" i="2"/>
  <c r="C1487" i="2"/>
  <c r="C308" i="2"/>
  <c r="C1562" i="2"/>
  <c r="C1761" i="2"/>
  <c r="C1382" i="2"/>
  <c r="C647" i="2"/>
  <c r="C1141" i="2"/>
  <c r="C1189" i="2"/>
  <c r="C981" i="2"/>
  <c r="C1450" i="2"/>
  <c r="C2046" i="2"/>
  <c r="C173" i="2"/>
  <c r="C1766" i="2"/>
  <c r="C631" i="2"/>
  <c r="C178" i="2"/>
  <c r="C1848" i="2"/>
  <c r="C638" i="2"/>
  <c r="C1667" i="2"/>
  <c r="C2055" i="2"/>
  <c r="C783" i="2"/>
  <c r="C639" i="2"/>
  <c r="C632" i="2"/>
  <c r="C974" i="2"/>
  <c r="C2091" i="2"/>
  <c r="C640" i="2"/>
  <c r="C991" i="2"/>
  <c r="C2021" i="2"/>
  <c r="C1751" i="2"/>
  <c r="C1294" i="2"/>
  <c r="C904" i="2"/>
  <c r="C1030" i="2"/>
  <c r="C556" i="2"/>
  <c r="C1641" i="2"/>
  <c r="C1713" i="2"/>
  <c r="C110" i="2"/>
  <c r="C1563" i="2"/>
  <c r="C709" i="2"/>
  <c r="C622" i="2"/>
  <c r="C1814" i="2"/>
  <c r="C665" i="2"/>
  <c r="C1465" i="2"/>
  <c r="C1699" i="2"/>
  <c r="C774" i="2"/>
  <c r="C763" i="2"/>
  <c r="C1184" i="2"/>
  <c r="C88" i="2"/>
  <c r="C2063" i="2"/>
  <c r="C46" i="2"/>
  <c r="C34" i="2"/>
  <c r="C1650" i="2"/>
  <c r="C623" i="2"/>
  <c r="C1383" i="2"/>
  <c r="C1856" i="2"/>
  <c r="C1300" i="2"/>
  <c r="C1365" i="2"/>
  <c r="C1510" i="2"/>
  <c r="C1314" i="2"/>
  <c r="C368" i="2"/>
  <c r="C892" i="2"/>
  <c r="C830" i="2"/>
  <c r="C1429" i="2"/>
  <c r="C1259" i="2"/>
  <c r="C1459" i="2"/>
  <c r="C1882" i="2"/>
  <c r="C327" i="2"/>
  <c r="C89" i="2"/>
  <c r="C2088" i="2"/>
  <c r="C490" i="2"/>
  <c r="C2098" i="2"/>
  <c r="C913" i="2"/>
  <c r="C579" i="2"/>
  <c r="C752" i="2"/>
  <c r="C1825" i="2"/>
  <c r="C1907" i="2"/>
  <c r="C227" i="2"/>
  <c r="C1466" i="2"/>
  <c r="C1857" i="2"/>
  <c r="C1467" i="2"/>
  <c r="C570" i="2"/>
  <c r="C369" i="2"/>
  <c r="C436" i="2"/>
  <c r="C1572" i="2"/>
  <c r="C694" i="2"/>
  <c r="C1752" i="2"/>
  <c r="C975" i="2"/>
  <c r="C1136" i="2"/>
  <c r="C503" i="2"/>
  <c r="C906" i="2"/>
  <c r="C721" i="2"/>
  <c r="C1844" i="2"/>
  <c r="C2092" i="2"/>
  <c r="C661" i="2"/>
  <c r="C317" i="2"/>
  <c r="C515" i="2"/>
  <c r="C140" i="2"/>
  <c r="C1102" i="2"/>
  <c r="C18" i="2"/>
  <c r="C804" i="2"/>
  <c r="C1929" i="2"/>
  <c r="C1149" i="2"/>
  <c r="C342" i="2"/>
  <c r="C119" i="2"/>
  <c r="C1013" i="2"/>
  <c r="C1366" i="2"/>
  <c r="C1953" i="2"/>
  <c r="C1797" i="2"/>
  <c r="C1531" i="2"/>
  <c r="C47" i="2"/>
  <c r="C2081" i="2"/>
  <c r="C1129" i="2"/>
  <c r="C612" i="2"/>
  <c r="C1969" i="2"/>
  <c r="C411" i="2"/>
  <c r="C428" i="2"/>
  <c r="C1492" i="2"/>
  <c r="C2089" i="2"/>
  <c r="C1418" i="2"/>
  <c r="C1176" i="2"/>
  <c r="C1569" i="2"/>
  <c r="C1480" i="2"/>
  <c r="C507" i="2"/>
  <c r="C1604" i="2"/>
  <c r="C710" i="2"/>
  <c r="C1673" i="2"/>
  <c r="C662" i="2"/>
  <c r="C1849" i="2"/>
  <c r="C884" i="2"/>
  <c r="C959" i="2"/>
  <c r="C1053" i="2"/>
  <c r="C1525" i="2"/>
  <c r="C378" i="2"/>
  <c r="C1976" i="2"/>
  <c r="C405" i="2"/>
  <c r="C798" i="2"/>
  <c r="C1241" i="2"/>
  <c r="C907" i="2"/>
  <c r="C1930" i="2"/>
  <c r="C753" i="2"/>
  <c r="C313" i="2"/>
  <c r="C1031" i="2"/>
  <c r="C1404" i="2"/>
  <c r="C831" i="2"/>
  <c r="C1384" i="2"/>
  <c r="C48" i="2"/>
  <c r="C1275" i="2"/>
  <c r="C1897" i="2"/>
  <c r="C590" i="2"/>
  <c r="C1301" i="2"/>
  <c r="C270" i="2"/>
  <c r="C215" i="2"/>
  <c r="C196" i="2"/>
  <c r="C349" i="2"/>
  <c r="C1137" i="2"/>
  <c r="C705" i="2"/>
  <c r="C90" i="2"/>
  <c r="C1642" i="2"/>
  <c r="C221" i="2"/>
  <c r="C992" i="2"/>
  <c r="C1142" i="2"/>
  <c r="C1858" i="2"/>
  <c r="C1430" i="2"/>
  <c r="C57" i="2"/>
  <c r="C1786" i="2"/>
  <c r="C1780" i="2"/>
  <c r="C997" i="2"/>
  <c r="C1217" i="2"/>
  <c r="C935" i="2"/>
  <c r="C2064" i="2"/>
  <c r="C296" i="2"/>
  <c r="C2004" i="2"/>
  <c r="C1048" i="2"/>
  <c r="C1845" i="2"/>
  <c r="C1223" i="2"/>
  <c r="C516" i="2"/>
  <c r="C159" i="2"/>
  <c r="C202" i="2"/>
  <c r="C1630" i="2"/>
  <c r="C1302" i="2"/>
  <c r="C190" i="2"/>
  <c r="C1103" i="2"/>
  <c r="C1072" i="2"/>
  <c r="C950" i="2"/>
  <c r="C1246" i="2"/>
  <c r="C2016" i="2"/>
  <c r="C743" i="2"/>
  <c r="C1771" i="2"/>
  <c r="C504" i="2"/>
  <c r="C134" i="2"/>
  <c r="C2108" i="2"/>
  <c r="C2031" i="2"/>
  <c r="C1282" i="2"/>
  <c r="C360" i="2"/>
  <c r="C370" i="2"/>
  <c r="C1815" i="2"/>
  <c r="C1661" i="2"/>
  <c r="C1891" i="2"/>
  <c r="C893" i="2"/>
  <c r="C111" i="2"/>
  <c r="C1024" i="2"/>
  <c r="C1264" i="2"/>
  <c r="C960" i="2"/>
  <c r="C9" i="2"/>
  <c r="C318" i="2"/>
  <c r="C487" i="2"/>
  <c r="C1762" i="2"/>
  <c r="C914" i="2"/>
  <c r="C255" i="2"/>
  <c r="C848" i="2"/>
  <c r="C2099" i="2"/>
  <c r="C1611" i="2"/>
  <c r="C1247" i="2"/>
  <c r="C1155" i="2"/>
  <c r="C141" i="2"/>
  <c r="C58" i="2"/>
  <c r="C1892" i="2"/>
  <c r="C1564" i="2"/>
  <c r="C740" i="2"/>
  <c r="C722" i="2"/>
  <c r="C508" i="2"/>
  <c r="C356" i="2"/>
  <c r="C1565" i="2"/>
  <c r="C1378" i="2"/>
  <c r="C61" i="2"/>
  <c r="C407" i="2"/>
  <c r="C174" i="2"/>
  <c r="C1104" i="2"/>
  <c r="C240" i="2"/>
  <c r="C112" i="2"/>
  <c r="C1502" i="2"/>
  <c r="C1237" i="2"/>
  <c r="C817" i="2"/>
  <c r="C894" i="2"/>
  <c r="C1481" i="2"/>
  <c r="C1460" i="2"/>
  <c r="C1303" i="2"/>
  <c r="C1143" i="2"/>
  <c r="C1475" i="2"/>
  <c r="C302" i="2"/>
  <c r="C998" i="2"/>
  <c r="C420" i="2"/>
  <c r="C1721" i="2"/>
  <c r="C421" i="2"/>
  <c r="C1399" i="2"/>
  <c r="C450" i="2"/>
  <c r="C2100" i="2"/>
  <c r="C754" i="2"/>
  <c r="C976" i="2"/>
  <c r="C1631" i="2"/>
  <c r="C1097" i="2"/>
  <c r="C1503" i="2"/>
  <c r="C1468" i="2"/>
  <c r="C241" i="2"/>
  <c r="C532" i="2"/>
  <c r="C1680" i="2"/>
  <c r="C2082" i="2"/>
  <c r="C1349" i="2"/>
  <c r="C1888" i="2"/>
  <c r="C517" i="2"/>
  <c r="C993" i="2"/>
  <c r="C361" i="2"/>
  <c r="C228" i="2"/>
  <c r="C1238" i="2"/>
  <c r="C1511" i="2"/>
  <c r="C412" i="2"/>
  <c r="C291" i="2"/>
  <c r="C1833" i="2"/>
  <c r="C1172" i="2"/>
  <c r="C1834" i="2"/>
  <c r="C120" i="2"/>
  <c r="C1636" i="2"/>
  <c r="C1354" i="2"/>
  <c r="C2032" i="2"/>
  <c r="C128" i="2"/>
  <c r="C1931" i="2"/>
  <c r="C1866" i="2"/>
  <c r="C2070" i="2"/>
  <c r="C121" i="2"/>
  <c r="C1983" i="2"/>
  <c r="C464" i="2"/>
  <c r="C2022" i="2"/>
  <c r="C999" i="2"/>
  <c r="C1006" i="2"/>
  <c r="C1059" i="2"/>
  <c r="C1893" i="2"/>
  <c r="C2093" i="2"/>
  <c r="C701" i="2"/>
  <c r="C1367" i="2"/>
  <c r="C2048" i="2"/>
  <c r="C1961" i="2"/>
  <c r="C2094" i="2"/>
  <c r="C1419" i="2"/>
  <c r="C142" i="2"/>
  <c r="C2071" i="2"/>
  <c r="C691" i="2"/>
  <c r="C908" i="2"/>
  <c r="C537" i="2"/>
  <c r="C249" i="2"/>
  <c r="C357" i="2"/>
  <c r="C1898" i="2"/>
  <c r="C1851" i="2"/>
  <c r="C2109" i="2"/>
  <c r="C28" i="2"/>
  <c r="C755" i="2"/>
  <c r="C873" i="2"/>
  <c r="C818" i="2"/>
  <c r="C495" i="2"/>
  <c r="C408" i="2"/>
  <c r="C443" i="2"/>
  <c r="C1000" i="2"/>
  <c r="C2012" i="2"/>
  <c r="C1867" i="2"/>
  <c r="C210" i="2"/>
  <c r="C319" i="2"/>
  <c r="C491" i="2"/>
  <c r="C292" i="2"/>
  <c r="C1852" i="2"/>
  <c r="C1265" i="2"/>
  <c r="C1150" i="2"/>
  <c r="C1859" i="2"/>
  <c r="C545" i="2"/>
  <c r="C1662" i="2"/>
  <c r="C474" i="2"/>
  <c r="C525" i="2"/>
  <c r="C256" i="2"/>
  <c r="C216" i="2"/>
  <c r="C855" i="2"/>
  <c r="C580" i="2"/>
  <c r="C1488" i="2"/>
  <c r="C799" i="2"/>
  <c r="C1161" i="2"/>
  <c r="C1835" i="2"/>
  <c r="C432" i="2"/>
  <c r="C1612" i="2"/>
  <c r="C509" i="2"/>
  <c r="C271" i="2"/>
  <c r="C2040" i="2"/>
  <c r="C1167" i="2"/>
  <c r="C2072" i="2"/>
  <c r="C1804" i="2"/>
  <c r="C744" i="2"/>
  <c r="C1637" i="2"/>
  <c r="C1307" i="2"/>
  <c r="C1001" i="2"/>
  <c r="C641" i="2"/>
  <c r="C67" i="2"/>
  <c r="C522" i="2"/>
  <c r="C143" i="2"/>
  <c r="C1198" i="2"/>
  <c r="C784" i="2"/>
  <c r="C895" i="2"/>
  <c r="C1740" i="2"/>
  <c r="C602" i="2"/>
  <c r="C456" i="2"/>
  <c r="C2041" i="2"/>
  <c r="C1950" i="2"/>
  <c r="C571" i="2"/>
  <c r="C483" i="2"/>
  <c r="C1585" i="2"/>
  <c r="C931" i="2"/>
  <c r="C1793" i="2"/>
  <c r="C68" i="2"/>
  <c r="C197" i="2"/>
  <c r="C1853" i="2"/>
  <c r="C257" i="2"/>
  <c r="C78" i="2"/>
  <c r="C496" i="2"/>
  <c r="C43" i="2"/>
  <c r="C1075" i="2"/>
  <c r="C1177" i="2"/>
  <c r="C682" i="2"/>
  <c r="C896" i="2"/>
  <c r="C211" i="2"/>
  <c r="C538" i="2"/>
  <c r="C1493" i="2"/>
  <c r="C1668" i="2"/>
  <c r="C1266" i="2"/>
  <c r="C1519" i="2"/>
  <c r="C1248" i="2"/>
  <c r="C1753" i="2"/>
  <c r="C1913" i="2"/>
  <c r="C242" i="2"/>
  <c r="C2023" i="2"/>
  <c r="C1451" i="2"/>
  <c r="C1936" i="2"/>
  <c r="C785" i="2"/>
  <c r="C775" i="2"/>
  <c r="C1233" i="2"/>
  <c r="C869" i="2"/>
  <c r="C1921" i="2"/>
  <c r="C1076" i="2"/>
  <c r="C1130" i="2"/>
  <c r="C1144" i="2"/>
  <c r="C1908" i="2"/>
  <c r="C144" i="2"/>
  <c r="C1504" i="2"/>
  <c r="C1714" i="2"/>
  <c r="C723" i="2"/>
  <c r="C769" i="2"/>
  <c r="C2065" i="2"/>
  <c r="C371" i="2"/>
  <c r="C1079" i="2"/>
  <c r="C1669" i="2"/>
  <c r="C278" i="2"/>
  <c r="C1315" i="2"/>
  <c r="C1754" i="2"/>
  <c r="C2035" i="2"/>
  <c r="C657" i="2"/>
  <c r="C1819" i="2"/>
  <c r="C1586" i="2"/>
  <c r="C1623" i="2"/>
  <c r="C1617" i="2"/>
  <c r="C1335" i="2"/>
  <c r="C711" i="2"/>
  <c r="C1208" i="2"/>
  <c r="C309" i="2"/>
  <c r="C79" i="2"/>
  <c r="C1794" i="2"/>
  <c r="C624" i="2"/>
  <c r="C1556" i="2"/>
  <c r="C1543" i="2"/>
  <c r="C1914" i="2"/>
  <c r="C91" i="2"/>
  <c r="C1461" i="2"/>
  <c r="C1242" i="2"/>
  <c r="C1114" i="2"/>
  <c r="C825" i="2"/>
  <c r="C1999" i="2"/>
  <c r="C1162" i="2"/>
  <c r="C616" i="2"/>
  <c r="C1400" i="2"/>
  <c r="C526" i="2"/>
  <c r="C10" i="2"/>
  <c r="C840" i="2"/>
  <c r="C1185" i="2"/>
  <c r="C92" i="2"/>
  <c r="C343" i="2"/>
  <c r="C1232" i="2"/>
  <c r="C1557" i="2"/>
  <c r="C1526" i="2"/>
  <c r="C1763" i="2"/>
  <c r="C1681" i="2"/>
  <c r="C1370" i="2"/>
  <c r="C790" i="2"/>
  <c r="C552" i="2"/>
  <c r="C2110" i="2"/>
  <c r="C932" i="2"/>
  <c r="C2017" i="2"/>
  <c r="C1145" i="2"/>
  <c r="C229" i="2"/>
  <c r="C1996" i="2"/>
  <c r="C546" i="2"/>
  <c r="C1943" i="2"/>
  <c r="C1260" i="2"/>
  <c r="C96" i="2"/>
  <c r="C1899" i="2"/>
  <c r="C1787" i="2"/>
  <c r="C397" i="2"/>
  <c r="C936" i="2"/>
  <c r="C243" i="2"/>
  <c r="C717" i="2"/>
  <c r="C1308" i="2"/>
  <c r="C591" i="2"/>
  <c r="C437" i="2"/>
  <c r="C476" i="2"/>
  <c r="C1613" i="2"/>
  <c r="C1727" i="2"/>
  <c r="C59" i="2"/>
  <c r="C1316" i="2"/>
  <c r="C1686" i="2"/>
  <c r="C1597" i="2"/>
  <c r="C1494" i="2"/>
  <c r="C961" i="2"/>
  <c r="C230" i="2"/>
  <c r="C1590" i="2"/>
  <c r="C918" i="2"/>
  <c r="C1068" i="2"/>
  <c r="C800" i="2"/>
  <c r="B16" i="4"/>
  <c r="B15" i="4"/>
  <c r="AF2" i="4" l="1" a="1"/>
  <c r="AF2" i="4" s="1"/>
  <c r="M908" i="8"/>
  <c r="N1735" i="8"/>
  <c r="M2715" i="8"/>
  <c r="N3595" i="8"/>
  <c r="N3721" i="8"/>
  <c r="N386" i="8"/>
  <c r="N2382" i="8"/>
  <c r="N3051" i="8"/>
  <c r="N870" i="8"/>
  <c r="N2536" i="8"/>
  <c r="M3078" i="8"/>
  <c r="M2961" i="8"/>
  <c r="N1110" i="8"/>
  <c r="N2944" i="8"/>
  <c r="M3534" i="8"/>
  <c r="M3905" i="8"/>
  <c r="M1598" i="8"/>
  <c r="N3977" i="8"/>
  <c r="N167" i="8"/>
  <c r="N484" i="8"/>
  <c r="M1473" i="8"/>
  <c r="M2332" i="8"/>
  <c r="N2596" i="8"/>
  <c r="N1917" i="8"/>
  <c r="M2059" i="8"/>
  <c r="N2915" i="8"/>
  <c r="N3117" i="8"/>
  <c r="N1625" i="8"/>
  <c r="M227" i="8"/>
  <c r="N778" i="8"/>
  <c r="M1801" i="8"/>
  <c r="M4013" i="8"/>
  <c r="M198" i="8"/>
  <c r="M606" i="8"/>
  <c r="N2000" i="8"/>
  <c r="N2817" i="8"/>
  <c r="N529" i="8"/>
  <c r="M2295" i="8"/>
  <c r="M2309" i="8"/>
  <c r="M2838" i="8"/>
  <c r="M3338" i="8"/>
  <c r="N3954" i="8"/>
  <c r="N89" i="8"/>
  <c r="N1894" i="8"/>
  <c r="N172" i="8"/>
  <c r="M432" i="8"/>
  <c r="M2776" i="8"/>
  <c r="N352" i="8"/>
  <c r="M806" i="8"/>
  <c r="N922" i="8"/>
  <c r="N1183" i="8"/>
  <c r="M2509" i="8"/>
  <c r="N3142" i="8"/>
  <c r="N3663" i="8"/>
  <c r="N3758" i="8"/>
  <c r="N2041" i="8"/>
  <c r="N3397" i="8"/>
  <c r="N316" i="8"/>
  <c r="N2930" i="8"/>
  <c r="M3475" i="8"/>
  <c r="N3543" i="8"/>
  <c r="N975" i="8"/>
  <c r="M1251" i="8"/>
  <c r="N210" i="8"/>
  <c r="N302" i="8"/>
  <c r="M1974" i="8"/>
  <c r="N3386" i="8"/>
  <c r="N509" i="8"/>
  <c r="N1171" i="8"/>
  <c r="M1522" i="8"/>
  <c r="M1659" i="8"/>
  <c r="N1957" i="8"/>
  <c r="N2111" i="8"/>
  <c r="N2242" i="8"/>
  <c r="N2301" i="8"/>
  <c r="M2550" i="8"/>
  <c r="N3327" i="8"/>
  <c r="N158" i="8"/>
  <c r="M341" i="8"/>
  <c r="M1130" i="8"/>
  <c r="M1302" i="8"/>
  <c r="N1400" i="8"/>
  <c r="N1969" i="8"/>
  <c r="N2195" i="8"/>
  <c r="M2417" i="8"/>
  <c r="M2533" i="8"/>
  <c r="N2595" i="8"/>
  <c r="M2717" i="8"/>
  <c r="N3169" i="8"/>
  <c r="N3556" i="8"/>
  <c r="N3675" i="8"/>
  <c r="M3857" i="8"/>
  <c r="N638" i="8"/>
  <c r="N2300" i="8"/>
  <c r="M540" i="8"/>
  <c r="M2229" i="8"/>
  <c r="N2478" i="8"/>
  <c r="M29" i="8"/>
  <c r="N3951" i="8"/>
  <c r="M770" i="8"/>
  <c r="M978" i="8"/>
  <c r="N1766" i="8"/>
  <c r="N2298" i="8"/>
  <c r="N2898" i="8"/>
  <c r="M349" i="8"/>
  <c r="N3035" i="8"/>
  <c r="M3597" i="8"/>
  <c r="M3913" i="8"/>
  <c r="N1062" i="8"/>
  <c r="N581" i="8"/>
  <c r="N914" i="8"/>
  <c r="M1119" i="8"/>
  <c r="M1291" i="8"/>
  <c r="M1389" i="8"/>
  <c r="N1487" i="8"/>
  <c r="N1636" i="8"/>
  <c r="N2361" i="8"/>
  <c r="N2598" i="8"/>
  <c r="N3542" i="8"/>
  <c r="N3744" i="8"/>
  <c r="N401" i="8"/>
  <c r="N3111" i="8"/>
  <c r="N1001" i="8"/>
  <c r="M443" i="8"/>
  <c r="N752" i="8"/>
  <c r="M2024" i="8"/>
  <c r="N1343" i="8"/>
  <c r="M2227" i="8"/>
  <c r="M2461" i="8"/>
  <c r="N3171" i="8"/>
  <c r="N98" i="8"/>
  <c r="N2538" i="8"/>
  <c r="N3282" i="8"/>
  <c r="N150" i="8"/>
  <c r="M688" i="8"/>
  <c r="M13" i="8"/>
  <c r="M662" i="8"/>
  <c r="N662" i="8"/>
  <c r="N1787" i="8"/>
  <c r="M1787" i="8"/>
  <c r="M2167" i="8"/>
  <c r="M2870" i="8"/>
  <c r="N2870" i="8"/>
  <c r="N1585" i="8"/>
  <c r="M1585" i="8"/>
  <c r="M2567" i="8"/>
  <c r="N2567" i="8"/>
  <c r="N3426" i="8"/>
  <c r="M3601" i="8"/>
  <c r="N3601" i="8"/>
  <c r="N3684" i="8"/>
  <c r="N3806" i="8"/>
  <c r="N3809" i="8"/>
  <c r="M3809" i="8"/>
  <c r="M4065" i="8"/>
  <c r="N4065" i="8"/>
  <c r="N282" i="8"/>
  <c r="M364" i="8"/>
  <c r="M452" i="8"/>
  <c r="N467" i="8"/>
  <c r="M467" i="8"/>
  <c r="M1004" i="8"/>
  <c r="M1403" i="8"/>
  <c r="M1412" i="8"/>
  <c r="N1412" i="8"/>
  <c r="M496" i="8"/>
  <c r="N496" i="8"/>
  <c r="M1314" i="8"/>
  <c r="N182" i="8"/>
  <c r="M182" i="8"/>
  <c r="N373" i="8"/>
  <c r="M373" i="8"/>
  <c r="N877" i="8"/>
  <c r="M877" i="8"/>
  <c r="M1043" i="8"/>
  <c r="N1043" i="8"/>
  <c r="M2159" i="8"/>
  <c r="N2159" i="8"/>
  <c r="M3221" i="8"/>
  <c r="N3221" i="8"/>
  <c r="N3670" i="8"/>
  <c r="M3670" i="8"/>
  <c r="M145" i="8"/>
  <c r="N1082" i="8"/>
  <c r="M1651" i="8"/>
  <c r="N2435" i="8"/>
  <c r="M2435" i="8"/>
  <c r="N2669" i="8"/>
  <c r="N2678" i="8"/>
  <c r="M2678" i="8"/>
  <c r="M3058" i="8"/>
  <c r="M2493" i="8"/>
  <c r="M350" i="8"/>
  <c r="N350" i="8"/>
  <c r="M699" i="8"/>
  <c r="N836" i="8"/>
  <c r="M836" i="8"/>
  <c r="N970" i="8"/>
  <c r="M970" i="8"/>
  <c r="N1384" i="8"/>
  <c r="N1387" i="8"/>
  <c r="M1387" i="8"/>
  <c r="N2901" i="8"/>
  <c r="N3502" i="8"/>
  <c r="M3502" i="8"/>
  <c r="M305" i="8"/>
  <c r="N305" i="8"/>
  <c r="N2844" i="8"/>
  <c r="M2844" i="8"/>
  <c r="M2933" i="8"/>
  <c r="N2933" i="8"/>
  <c r="N762" i="8"/>
  <c r="M762" i="8"/>
  <c r="M1738" i="8"/>
  <c r="N1738" i="8"/>
  <c r="N1842" i="8"/>
  <c r="M1842" i="8"/>
  <c r="M2136" i="8"/>
  <c r="N2136" i="8"/>
  <c r="N3204" i="8"/>
  <c r="M3204" i="8"/>
  <c r="M3748" i="8"/>
  <c r="N3748" i="8"/>
  <c r="N16" i="8"/>
  <c r="M16" i="8"/>
  <c r="N3129" i="8"/>
  <c r="M3129" i="8"/>
  <c r="M3412" i="8"/>
  <c r="N3412" i="8"/>
  <c r="M3537" i="8"/>
  <c r="N3537" i="8"/>
  <c r="M3762" i="8"/>
  <c r="N3762" i="8"/>
  <c r="M3914" i="8"/>
  <c r="N3914" i="8"/>
  <c r="M107" i="8"/>
  <c r="N107" i="8"/>
  <c r="N587" i="8"/>
  <c r="M587" i="8"/>
  <c r="N1074" i="8"/>
  <c r="M1074" i="8"/>
  <c r="M3986" i="8"/>
  <c r="N233" i="8"/>
  <c r="M233" i="8"/>
  <c r="N193" i="8"/>
  <c r="N222" i="8"/>
  <c r="M410" i="8"/>
  <c r="M810" i="8"/>
  <c r="N810" i="8"/>
  <c r="M935" i="8"/>
  <c r="N935" i="8"/>
  <c r="M1228" i="8"/>
  <c r="N1599" i="8"/>
  <c r="M1599" i="8"/>
  <c r="M2083" i="8"/>
  <c r="N2783" i="8"/>
  <c r="N2798" i="8"/>
  <c r="M2798" i="8"/>
  <c r="M3612" i="8"/>
  <c r="N3731" i="8"/>
  <c r="M3731" i="8"/>
  <c r="N3865" i="8"/>
  <c r="M3865" i="8"/>
  <c r="N3972" i="8"/>
  <c r="M3972" i="8"/>
  <c r="N3047" i="8"/>
  <c r="N337" i="8"/>
  <c r="M748" i="8"/>
  <c r="M848" i="8"/>
  <c r="M1494" i="8"/>
  <c r="M2022" i="8"/>
  <c r="M2165" i="8"/>
  <c r="M2226" i="8"/>
  <c r="M2228" i="8"/>
  <c r="N2230" i="8"/>
  <c r="M2238" i="8"/>
  <c r="M2430" i="8"/>
  <c r="N2488" i="8"/>
  <c r="M2505" i="8"/>
  <c r="M2565" i="8"/>
  <c r="N2655" i="8"/>
  <c r="M2705" i="8"/>
  <c r="M2810" i="8"/>
  <c r="N2827" i="8"/>
  <c r="M2856" i="8"/>
  <c r="N2873" i="8"/>
  <c r="N2925" i="8"/>
  <c r="M3141" i="8"/>
  <c r="N3193" i="8"/>
  <c r="N3207" i="8"/>
  <c r="M3230" i="8"/>
  <c r="N3610" i="8"/>
  <c r="N3624" i="8"/>
  <c r="M3662" i="8"/>
  <c r="M3720" i="8"/>
  <c r="M3734" i="8"/>
  <c r="N3774" i="8"/>
  <c r="N3854" i="8"/>
  <c r="M3901" i="8"/>
  <c r="M3909" i="8"/>
  <c r="N4001" i="8"/>
  <c r="N2255" i="8"/>
  <c r="N2374" i="8"/>
  <c r="M556" i="8"/>
  <c r="M725" i="8"/>
  <c r="N947" i="8"/>
  <c r="M1367" i="8"/>
  <c r="M1471" i="8"/>
  <c r="N254" i="8"/>
  <c r="N280" i="8"/>
  <c r="M528" i="8"/>
  <c r="M1106" i="8"/>
  <c r="M1306" i="8"/>
  <c r="M1936" i="8"/>
  <c r="N2157" i="8"/>
  <c r="M2200" i="8"/>
  <c r="M2471" i="8"/>
  <c r="N2948" i="8"/>
  <c r="M2968" i="8"/>
  <c r="M3091" i="8"/>
  <c r="N3301" i="8"/>
  <c r="M3917" i="8"/>
  <c r="N3975" i="8"/>
  <c r="N1649" i="8"/>
  <c r="M1721" i="8"/>
  <c r="N137" i="8"/>
  <c r="M714" i="8"/>
  <c r="M329" i="8"/>
  <c r="N1055" i="8"/>
  <c r="N1066" i="8"/>
  <c r="M1083" i="8"/>
  <c r="M1460" i="8"/>
  <c r="M1705" i="8"/>
  <c r="N2888" i="8"/>
  <c r="M2957" i="8"/>
  <c r="N3036" i="8"/>
  <c r="N146" i="8"/>
  <c r="N163" i="8"/>
  <c r="N226" i="8"/>
  <c r="N263" i="8"/>
  <c r="N428" i="8"/>
  <c r="M520" i="8"/>
  <c r="N551" i="8"/>
  <c r="M580" i="8"/>
  <c r="N740" i="8"/>
  <c r="N788" i="8"/>
  <c r="M1112" i="8"/>
  <c r="M1173" i="8"/>
  <c r="N1250" i="8"/>
  <c r="M1258" i="8"/>
  <c r="M1304" i="8"/>
  <c r="N1347" i="8"/>
  <c r="N1492" i="8"/>
  <c r="N1527" i="8"/>
  <c r="M1589" i="8"/>
  <c r="N1638" i="8"/>
  <c r="N1762" i="8"/>
  <c r="N1939" i="8"/>
  <c r="N1965" i="8"/>
  <c r="M1976" i="8"/>
  <c r="M2020" i="8"/>
  <c r="M2149" i="8"/>
  <c r="M2215" i="8"/>
  <c r="N2305" i="8"/>
  <c r="N2325" i="8"/>
  <c r="M2580" i="8"/>
  <c r="N2597" i="8"/>
  <c r="N2851" i="8"/>
  <c r="N2917" i="8"/>
  <c r="N3182" i="8"/>
  <c r="N3602" i="8"/>
  <c r="M3622" i="8"/>
  <c r="N3819" i="8"/>
  <c r="N3987" i="8"/>
  <c r="N2510" i="8"/>
  <c r="M4021" i="8"/>
  <c r="N1987" i="8"/>
  <c r="N340" i="8"/>
  <c r="N1269" i="8"/>
  <c r="N1497" i="8"/>
  <c r="N1999" i="8"/>
  <c r="N2339" i="8"/>
  <c r="N2416" i="8"/>
  <c r="M3387" i="8"/>
  <c r="M419" i="8"/>
  <c r="M962" i="8"/>
  <c r="N1713" i="8"/>
  <c r="N2180" i="8"/>
  <c r="N2322" i="8"/>
  <c r="N2560" i="8"/>
  <c r="N2638" i="8"/>
  <c r="N266" i="8"/>
  <c r="M431" i="8"/>
  <c r="M503" i="8"/>
  <c r="M608" i="8"/>
  <c r="N628" i="8"/>
  <c r="M689" i="8"/>
  <c r="N1078" i="8"/>
  <c r="M1179" i="8"/>
  <c r="M1437" i="8"/>
  <c r="M1554" i="8"/>
  <c r="M1624" i="8"/>
  <c r="M1697" i="8"/>
  <c r="N1711" i="8"/>
  <c r="M1751" i="8"/>
  <c r="N1820" i="8"/>
  <c r="N1931" i="8"/>
  <c r="N1945" i="8"/>
  <c r="M3019" i="8"/>
  <c r="N3314" i="8"/>
  <c r="N3419" i="8"/>
  <c r="N3460" i="8"/>
  <c r="M3486" i="8"/>
  <c r="N3921" i="8"/>
  <c r="M4046" i="8"/>
  <c r="N1678" i="8"/>
  <c r="N2191" i="8"/>
  <c r="N2299" i="8"/>
  <c r="N3659" i="8"/>
  <c r="N3705" i="8"/>
  <c r="M288" i="8"/>
  <c r="M413" i="8"/>
  <c r="M593" i="8"/>
  <c r="M1046" i="8"/>
  <c r="N1329" i="8"/>
  <c r="N863" i="8"/>
  <c r="M1451" i="8"/>
  <c r="N1904" i="8"/>
  <c r="N2119" i="8"/>
  <c r="N3468" i="8"/>
  <c r="N616" i="8"/>
  <c r="N822" i="8"/>
  <c r="N1252" i="8"/>
  <c r="N1756" i="8"/>
  <c r="N1893" i="8"/>
  <c r="N218" i="8"/>
  <c r="M289" i="8"/>
  <c r="N343" i="8"/>
  <c r="M480" i="8"/>
  <c r="M531" i="8"/>
  <c r="N563" i="8"/>
  <c r="N749" i="8"/>
  <c r="M769" i="8"/>
  <c r="M881" i="8"/>
  <c r="M1050" i="8"/>
  <c r="N1299" i="8"/>
  <c r="N1339" i="8"/>
  <c r="N1377" i="8"/>
  <c r="N1786" i="8"/>
  <c r="N1835" i="8"/>
  <c r="M1864" i="8"/>
  <c r="N2239" i="8"/>
  <c r="N2311" i="8"/>
  <c r="M2606" i="8"/>
  <c r="N2863" i="8"/>
  <c r="N3197" i="8"/>
  <c r="N3217" i="8"/>
  <c r="N3243" i="8"/>
  <c r="N3408" i="8"/>
  <c r="N3640" i="8"/>
  <c r="N3902" i="8"/>
  <c r="M3936" i="8"/>
  <c r="N3962" i="8"/>
  <c r="N1750" i="8"/>
  <c r="N1819" i="8"/>
  <c r="N342" i="8"/>
  <c r="N530" i="8"/>
  <c r="N1149" i="8"/>
  <c r="N402" i="8"/>
  <c r="N779" i="8"/>
  <c r="N805" i="8"/>
  <c r="M819" i="8"/>
  <c r="M918" i="8"/>
  <c r="N953" i="8"/>
  <c r="N1953" i="8"/>
  <c r="M2233" i="8"/>
  <c r="N2740" i="8"/>
  <c r="N582" i="8"/>
  <c r="N2203" i="8"/>
  <c r="N2974" i="8"/>
  <c r="N3697" i="8"/>
  <c r="N1605" i="8"/>
  <c r="M2235" i="8"/>
  <c r="N2482" i="8"/>
  <c r="N2542" i="8"/>
  <c r="N665" i="8"/>
  <c r="N702" i="8"/>
  <c r="M816" i="8"/>
  <c r="N1292" i="8"/>
  <c r="N1857" i="8"/>
  <c r="N19" i="8"/>
  <c r="M668" i="8"/>
  <c r="N1161" i="8"/>
  <c r="N568" i="8"/>
  <c r="N700" i="8"/>
  <c r="M3427" i="8"/>
  <c r="N3648" i="8"/>
  <c r="N284" i="8"/>
  <c r="M440" i="8"/>
  <c r="N620" i="8"/>
  <c r="N701" i="8"/>
  <c r="M724" i="8"/>
  <c r="N983" i="8"/>
  <c r="M1328" i="8"/>
  <c r="N1420" i="8"/>
  <c r="N1706" i="8"/>
  <c r="N1717" i="8"/>
  <c r="N1795" i="8"/>
  <c r="N1856" i="8"/>
  <c r="M1926" i="8"/>
  <c r="M2056" i="8"/>
  <c r="N2109" i="8"/>
  <c r="N2161" i="8"/>
  <c r="N2423" i="8"/>
  <c r="M2501" i="8"/>
  <c r="M2561" i="8"/>
  <c r="N2680" i="8"/>
  <c r="N2803" i="8"/>
  <c r="M2820" i="8"/>
  <c r="M2993" i="8"/>
  <c r="N3131" i="8"/>
  <c r="M3157" i="8"/>
  <c r="N3223" i="8"/>
  <c r="N3443" i="8"/>
  <c r="M3478" i="8"/>
  <c r="M3513" i="8"/>
  <c r="M3539" i="8"/>
  <c r="M3565" i="8"/>
  <c r="N3733" i="8"/>
  <c r="N3770" i="8"/>
  <c r="M3888" i="8"/>
  <c r="N372" i="8"/>
  <c r="M372" i="8"/>
  <c r="M2063" i="8"/>
  <c r="N2063" i="8"/>
  <c r="N3113" i="8"/>
  <c r="M3113" i="8"/>
  <c r="M63" i="8"/>
  <c r="M125" i="8"/>
  <c r="N208" i="8"/>
  <c r="M243" i="8"/>
  <c r="N570" i="8"/>
  <c r="M570" i="8"/>
  <c r="M905" i="8"/>
  <c r="N905" i="8"/>
  <c r="M938" i="8"/>
  <c r="N1159" i="8"/>
  <c r="M1297" i="8"/>
  <c r="N1297" i="8"/>
  <c r="N1453" i="8"/>
  <c r="M2214" i="8"/>
  <c r="M2503" i="8"/>
  <c r="N2503" i="8"/>
  <c r="M2750" i="8"/>
  <c r="N3429" i="8"/>
  <c r="M3429" i="8"/>
  <c r="N3878" i="8"/>
  <c r="M24" i="8"/>
  <c r="M38" i="8"/>
  <c r="M66" i="8"/>
  <c r="M109" i="8"/>
  <c r="M293" i="8"/>
  <c r="N307" i="8"/>
  <c r="N359" i="8"/>
  <c r="M422" i="8"/>
  <c r="N486" i="8"/>
  <c r="M730" i="8"/>
  <c r="N730" i="8"/>
  <c r="M786" i="8"/>
  <c r="N1038" i="8"/>
  <c r="M1038" i="8"/>
  <c r="M1220" i="8"/>
  <c r="M1280" i="8"/>
  <c r="M1286" i="8"/>
  <c r="N1286" i="8"/>
  <c r="N1310" i="8"/>
  <c r="N1508" i="8"/>
  <c r="M1508" i="8"/>
  <c r="N1753" i="8"/>
  <c r="M1753" i="8"/>
  <c r="M1830" i="8"/>
  <c r="N1830" i="8"/>
  <c r="M2046" i="8"/>
  <c r="N3033" i="8"/>
  <c r="M3102" i="8"/>
  <c r="N4077" i="8"/>
  <c r="M44" i="8"/>
  <c r="N61" i="8"/>
  <c r="M72" i="8"/>
  <c r="N128" i="8"/>
  <c r="N139" i="8"/>
  <c r="M155" i="8"/>
  <c r="M206" i="8"/>
  <c r="M241" i="8"/>
  <c r="N252" i="8"/>
  <c r="M252" i="8"/>
  <c r="M313" i="8"/>
  <c r="N313" i="8"/>
  <c r="M375" i="8"/>
  <c r="N389" i="8"/>
  <c r="M403" i="8"/>
  <c r="N403" i="8"/>
  <c r="N425" i="8"/>
  <c r="M425" i="8"/>
  <c r="M461" i="8"/>
  <c r="N498" i="8"/>
  <c r="M498" i="8"/>
  <c r="M518" i="8"/>
  <c r="M579" i="8"/>
  <c r="N677" i="8"/>
  <c r="N831" i="8"/>
  <c r="N834" i="8"/>
  <c r="M834" i="8"/>
  <c r="M854" i="8"/>
  <c r="N930" i="8"/>
  <c r="N995" i="8"/>
  <c r="N998" i="8"/>
  <c r="M998" i="8"/>
  <c r="M1069" i="8"/>
  <c r="M1305" i="8"/>
  <c r="N1382" i="8"/>
  <c r="N1561" i="8"/>
  <c r="M1582" i="8"/>
  <c r="N1582" i="8"/>
  <c r="M1619" i="8"/>
  <c r="N1630" i="8"/>
  <c r="M1633" i="8"/>
  <c r="N1633" i="8"/>
  <c r="N1661" i="8"/>
  <c r="M1790" i="8"/>
  <c r="M1810" i="8"/>
  <c r="N1810" i="8"/>
  <c r="N2134" i="8"/>
  <c r="M2356" i="8"/>
  <c r="N2356" i="8"/>
  <c r="N2426" i="8"/>
  <c r="M2426" i="8"/>
  <c r="N2586" i="8"/>
  <c r="M2955" i="8"/>
  <c r="M3320" i="8"/>
  <c r="N3320" i="8"/>
  <c r="M3646" i="8"/>
  <c r="M5" i="8"/>
  <c r="N21" i="8"/>
  <c r="N46" i="8"/>
  <c r="M77" i="8"/>
  <c r="M268" i="8"/>
  <c r="N268" i="8"/>
  <c r="N506" i="8"/>
  <c r="M506" i="8"/>
  <c r="N797" i="8"/>
  <c r="N839" i="8"/>
  <c r="M865" i="8"/>
  <c r="N899" i="8"/>
  <c r="N958" i="8"/>
  <c r="M958" i="8"/>
  <c r="N1026" i="8"/>
  <c r="M1026" i="8"/>
  <c r="N1758" i="8"/>
  <c r="M1761" i="8"/>
  <c r="N1761" i="8"/>
  <c r="N2072" i="8"/>
  <c r="M2072" i="8"/>
  <c r="N2287" i="8"/>
  <c r="M2605" i="8"/>
  <c r="M2765" i="8"/>
  <c r="N2765" i="8"/>
  <c r="N2768" i="8"/>
  <c r="M2768" i="8"/>
  <c r="N2843" i="8"/>
  <c r="M3038" i="8"/>
  <c r="N3038" i="8"/>
  <c r="M3375" i="8"/>
  <c r="N3519" i="8"/>
  <c r="M3519" i="8"/>
  <c r="M111" i="8"/>
  <c r="M257" i="8"/>
  <c r="M318" i="8"/>
  <c r="M478" i="8"/>
  <c r="N478" i="8"/>
  <c r="N986" i="8"/>
  <c r="M986" i="8"/>
  <c r="M1188" i="8"/>
  <c r="N1188" i="8"/>
  <c r="M1730" i="8"/>
  <c r="N1891" i="8"/>
  <c r="M1891" i="8"/>
  <c r="M2469" i="8"/>
  <c r="N2469" i="8"/>
  <c r="N3378" i="8"/>
  <c r="N3470" i="8"/>
  <c r="M120" i="8"/>
  <c r="M131" i="8"/>
  <c r="N354" i="8"/>
  <c r="M354" i="8"/>
  <c r="N672" i="8"/>
  <c r="M672" i="8"/>
  <c r="N1018" i="8"/>
  <c r="N1103" i="8"/>
  <c r="M1114" i="8"/>
  <c r="N1114" i="8"/>
  <c r="M1154" i="8"/>
  <c r="N1154" i="8"/>
  <c r="N1174" i="8"/>
  <c r="M1174" i="8"/>
  <c r="M1303" i="8"/>
  <c r="N1365" i="8"/>
  <c r="M1622" i="8"/>
  <c r="M1742" i="8"/>
  <c r="N1742" i="8"/>
  <c r="M1871" i="8"/>
  <c r="N1871" i="8"/>
  <c r="N2273" i="8"/>
  <c r="M2273" i="8"/>
  <c r="N2368" i="8"/>
  <c r="M2368" i="8"/>
  <c r="N2498" i="8"/>
  <c r="M2498" i="8"/>
  <c r="N2603" i="8"/>
  <c r="M2603" i="8"/>
  <c r="N2795" i="8"/>
  <c r="N2812" i="8"/>
  <c r="M2812" i="8"/>
  <c r="N2861" i="8"/>
  <c r="M2861" i="8"/>
  <c r="N2963" i="8"/>
  <c r="N3053" i="8"/>
  <c r="M3053" i="8"/>
  <c r="M3140" i="8"/>
  <c r="N3140" i="8"/>
  <c r="M3367" i="8"/>
  <c r="N3367" i="8"/>
  <c r="N3568" i="8"/>
  <c r="N3571" i="8"/>
  <c r="M3571" i="8"/>
  <c r="M3764" i="8"/>
  <c r="N3764" i="8"/>
  <c r="M3930" i="8"/>
  <c r="N3930" i="8"/>
  <c r="M4057" i="8"/>
  <c r="N1552" i="8"/>
  <c r="M1552" i="8"/>
  <c r="N1781" i="8"/>
  <c r="M1781" i="8"/>
  <c r="M3003" i="8"/>
  <c r="N3003" i="8"/>
  <c r="N889" i="8"/>
  <c r="M889" i="8"/>
  <c r="N1960" i="8"/>
  <c r="M1960" i="8"/>
  <c r="N2117" i="8"/>
  <c r="M2117" i="8"/>
  <c r="N3832" i="8"/>
  <c r="M3832" i="8"/>
  <c r="M3968" i="8"/>
  <c r="N3968" i="8"/>
  <c r="M209" i="8"/>
  <c r="M368" i="8"/>
  <c r="M815" i="8"/>
  <c r="N815" i="8"/>
  <c r="N1081" i="8"/>
  <c r="M1267" i="8"/>
  <c r="M1477" i="8"/>
  <c r="N1477" i="8"/>
  <c r="M1559" i="8"/>
  <c r="N1559" i="8"/>
  <c r="M84" i="8"/>
  <c r="M527" i="8"/>
  <c r="M566" i="8"/>
  <c r="M599" i="8"/>
  <c r="M630" i="8"/>
  <c r="M644" i="8"/>
  <c r="N647" i="8"/>
  <c r="M647" i="8"/>
  <c r="M720" i="8"/>
  <c r="N858" i="8"/>
  <c r="M858" i="8"/>
  <c r="M898" i="8"/>
  <c r="N906" i="8"/>
  <c r="N942" i="8"/>
  <c r="M973" i="8"/>
  <c r="N973" i="8"/>
  <c r="M1010" i="8"/>
  <c r="N1073" i="8"/>
  <c r="M1073" i="8"/>
  <c r="M1192" i="8"/>
  <c r="N1224" i="8"/>
  <c r="N1227" i="8"/>
  <c r="M1227" i="8"/>
  <c r="M1331" i="8"/>
  <c r="N1562" i="8"/>
  <c r="M1562" i="8"/>
  <c r="M1597" i="8"/>
  <c r="M1802" i="8"/>
  <c r="M1831" i="8"/>
  <c r="M1892" i="8"/>
  <c r="M1915" i="8"/>
  <c r="N1915" i="8"/>
  <c r="M2135" i="8"/>
  <c r="N2135" i="8"/>
  <c r="M2224" i="8"/>
  <c r="N2236" i="8"/>
  <c r="M2236" i="8"/>
  <c r="M2553" i="8"/>
  <c r="N2553" i="8"/>
  <c r="M2587" i="8"/>
  <c r="N2587" i="8"/>
  <c r="N3034" i="8"/>
  <c r="N3080" i="8"/>
  <c r="M3103" i="8"/>
  <c r="N3897" i="8"/>
  <c r="N910" i="8"/>
  <c r="M910" i="8"/>
  <c r="N2399" i="8"/>
  <c r="M2399" i="8"/>
  <c r="M3176" i="8"/>
  <c r="N3176" i="8"/>
  <c r="N543" i="8"/>
  <c r="M543" i="8"/>
  <c r="M92" i="8"/>
  <c r="M171" i="8"/>
  <c r="N476" i="8"/>
  <c r="M577" i="8"/>
  <c r="N1486" i="8"/>
  <c r="M1486" i="8"/>
  <c r="N1617" i="8"/>
  <c r="M1617" i="8"/>
  <c r="N2250" i="8"/>
  <c r="M2250" i="8"/>
  <c r="M3039" i="8"/>
  <c r="N3123" i="8"/>
  <c r="M3529" i="8"/>
  <c r="N185" i="8"/>
  <c r="M220" i="8"/>
  <c r="N220" i="8"/>
  <c r="M62" i="8"/>
  <c r="N73" i="8"/>
  <c r="M95" i="8"/>
  <c r="M100" i="8"/>
  <c r="M110" i="8"/>
  <c r="M140" i="8"/>
  <c r="N148" i="8"/>
  <c r="N161" i="8"/>
  <c r="M169" i="8"/>
  <c r="N188" i="8"/>
  <c r="M215" i="8"/>
  <c r="M371" i="8"/>
  <c r="N390" i="8"/>
  <c r="N396" i="8"/>
  <c r="M396" i="8"/>
  <c r="M437" i="8"/>
  <c r="N451" i="8"/>
  <c r="M558" i="8"/>
  <c r="M656" i="8"/>
  <c r="M712" i="8"/>
  <c r="M937" i="8"/>
  <c r="N937" i="8"/>
  <c r="M965" i="8"/>
  <c r="N1135" i="8"/>
  <c r="M1135" i="8"/>
  <c r="N1152" i="8"/>
  <c r="M1198" i="8"/>
  <c r="N1317" i="8"/>
  <c r="N1466" i="8"/>
  <c r="M1720" i="8"/>
  <c r="N1720" i="8"/>
  <c r="N1774" i="8"/>
  <c r="M1797" i="8"/>
  <c r="N1797" i="8"/>
  <c r="N2265" i="8"/>
  <c r="N2395" i="8"/>
  <c r="M2447" i="8"/>
  <c r="N2459" i="8"/>
  <c r="M2459" i="8"/>
  <c r="M2729" i="8"/>
  <c r="N2749" i="8"/>
  <c r="M2749" i="8"/>
  <c r="M2816" i="8"/>
  <c r="N2816" i="8"/>
  <c r="M2956" i="8"/>
  <c r="N3002" i="8"/>
  <c r="N3155" i="8"/>
  <c r="M3181" i="8"/>
  <c r="N3181" i="8"/>
  <c r="N3274" i="8"/>
  <c r="N3350" i="8"/>
  <c r="M3356" i="8"/>
  <c r="N3356" i="8"/>
  <c r="N3483" i="8"/>
  <c r="M3483" i="8"/>
  <c r="N3656" i="8"/>
  <c r="M3656" i="8"/>
  <c r="M3818" i="8"/>
  <c r="N3818" i="8"/>
  <c r="M4058" i="8"/>
  <c r="N4058" i="8"/>
  <c r="M232" i="8"/>
  <c r="N232" i="8"/>
  <c r="M1237" i="8"/>
  <c r="N1237" i="8"/>
  <c r="N1318" i="8"/>
  <c r="M1318" i="8"/>
  <c r="N1696" i="8"/>
  <c r="M1696" i="8"/>
  <c r="M17" i="8"/>
  <c r="M196" i="8"/>
  <c r="M459" i="8"/>
  <c r="N641" i="8"/>
  <c r="M2464" i="8"/>
  <c r="M2778" i="8"/>
  <c r="N2778" i="8"/>
  <c r="N3385" i="8"/>
  <c r="M3385" i="8"/>
  <c r="N102" i="8"/>
  <c r="N112" i="8"/>
  <c r="M308" i="8"/>
  <c r="M366" i="8"/>
  <c r="N421" i="8"/>
  <c r="N457" i="8"/>
  <c r="M457" i="8"/>
  <c r="N625" i="8"/>
  <c r="M625" i="8"/>
  <c r="M673" i="8"/>
  <c r="N743" i="8"/>
  <c r="M782" i="8"/>
  <c r="M968" i="8"/>
  <c r="N1019" i="8"/>
  <c r="M1147" i="8"/>
  <c r="N1273" i="8"/>
  <c r="N1276" i="8"/>
  <c r="M1276" i="8"/>
  <c r="N1309" i="8"/>
  <c r="M1369" i="8"/>
  <c r="N1369" i="8"/>
  <c r="M1495" i="8"/>
  <c r="N1495" i="8"/>
  <c r="N1881" i="8"/>
  <c r="N2065" i="8"/>
  <c r="M2579" i="8"/>
  <c r="N2579" i="8"/>
  <c r="N2738" i="8"/>
  <c r="M2738" i="8"/>
  <c r="N2882" i="8"/>
  <c r="N2885" i="8"/>
  <c r="M2885" i="8"/>
  <c r="M3026" i="8"/>
  <c r="N3026" i="8"/>
  <c r="M3095" i="8"/>
  <c r="N3330" i="8"/>
  <c r="N3518" i="8"/>
  <c r="N3549" i="8"/>
  <c r="M3711" i="8"/>
  <c r="N3711" i="8"/>
  <c r="M3886" i="8"/>
  <c r="N3886" i="8"/>
  <c r="M4041" i="8"/>
  <c r="M1249" i="8"/>
  <c r="N1249" i="8"/>
  <c r="M2599" i="8"/>
  <c r="N2599" i="8"/>
  <c r="M3866" i="8"/>
  <c r="N3866" i="8"/>
  <c r="N925" i="8"/>
  <c r="M925" i="8"/>
  <c r="M3071" i="8"/>
  <c r="N3071" i="8"/>
  <c r="N3942" i="8"/>
  <c r="M3942" i="8"/>
  <c r="M50" i="8"/>
  <c r="N773" i="8"/>
  <c r="N776" i="8"/>
  <c r="M776" i="8"/>
  <c r="M801" i="8"/>
  <c r="M875" i="8"/>
  <c r="N875" i="8"/>
  <c r="M1086" i="8"/>
  <c r="N2152" i="8"/>
  <c r="M2152" i="8"/>
  <c r="N2297" i="8"/>
  <c r="M2297" i="8"/>
  <c r="N3126" i="8"/>
  <c r="M3126" i="8"/>
  <c r="M3739" i="8"/>
  <c r="N3739" i="8"/>
  <c r="N250" i="8"/>
  <c r="N275" i="8"/>
  <c r="N154" i="8"/>
  <c r="M205" i="8"/>
  <c r="N234" i="8"/>
  <c r="M245" i="8"/>
  <c r="N270" i="8"/>
  <c r="M514" i="8"/>
  <c r="N514" i="8"/>
  <c r="M830" i="8"/>
  <c r="M890" i="8"/>
  <c r="N893" i="8"/>
  <c r="M893" i="8"/>
  <c r="M960" i="8"/>
  <c r="M1034" i="8"/>
  <c r="N1124" i="8"/>
  <c r="M1124" i="8"/>
  <c r="N1346" i="8"/>
  <c r="M1435" i="8"/>
  <c r="M1612" i="8"/>
  <c r="N1612" i="8"/>
  <c r="M1646" i="8"/>
  <c r="N1660" i="8"/>
  <c r="N1789" i="8"/>
  <c r="M1789" i="8"/>
  <c r="N1884" i="8"/>
  <c r="M1930" i="8"/>
  <c r="N2375" i="8"/>
  <c r="M2522" i="8"/>
  <c r="N2562" i="8"/>
  <c r="M2562" i="8"/>
  <c r="M2683" i="8"/>
  <c r="M2686" i="8"/>
  <c r="N2686" i="8"/>
  <c r="M2698" i="8"/>
  <c r="N2698" i="8"/>
  <c r="N2951" i="8"/>
  <c r="M2951" i="8"/>
  <c r="N2982" i="8"/>
  <c r="M2982" i="8"/>
  <c r="M3530" i="8"/>
  <c r="N3530" i="8"/>
  <c r="N353" i="8"/>
  <c r="M353" i="8"/>
  <c r="N2188" i="8"/>
  <c r="M2188" i="8"/>
  <c r="N28" i="8"/>
  <c r="M298" i="8"/>
  <c r="N298" i="8"/>
  <c r="N377" i="8"/>
  <c r="M377" i="8"/>
  <c r="N449" i="8"/>
  <c r="M449" i="8"/>
  <c r="M1011" i="8"/>
  <c r="N1011" i="8"/>
  <c r="N1196" i="8"/>
  <c r="M1196" i="8"/>
  <c r="N1578" i="8"/>
  <c r="M1578" i="8"/>
  <c r="M1663" i="8"/>
  <c r="N1663" i="8"/>
  <c r="N1769" i="8"/>
  <c r="M1769" i="8"/>
  <c r="N2092" i="8"/>
  <c r="M2092" i="8"/>
  <c r="N2176" i="8"/>
  <c r="M2176" i="8"/>
  <c r="N2346" i="8"/>
  <c r="M2346" i="8"/>
  <c r="N2652" i="8"/>
  <c r="M2652" i="8"/>
  <c r="N2675" i="8"/>
  <c r="M2675" i="8"/>
  <c r="M3084" i="8"/>
  <c r="N3084" i="8"/>
  <c r="M3147" i="8"/>
  <c r="N3147" i="8"/>
  <c r="M3219" i="8"/>
  <c r="N3219" i="8"/>
  <c r="M3420" i="8"/>
  <c r="N3420" i="8"/>
  <c r="N3458" i="8"/>
  <c r="N4047" i="8"/>
  <c r="M4047" i="8"/>
  <c r="M1441" i="8"/>
  <c r="N1441" i="8"/>
  <c r="M1669" i="8"/>
  <c r="N1669" i="8"/>
  <c r="N2393" i="8"/>
  <c r="M2393" i="8"/>
  <c r="M2592" i="8"/>
  <c r="N2592" i="8"/>
  <c r="N2620" i="8"/>
  <c r="M2620" i="8"/>
  <c r="N3441" i="8"/>
  <c r="M3441" i="8"/>
  <c r="N590" i="8"/>
  <c r="N650" i="8"/>
  <c r="N658" i="8"/>
  <c r="M663" i="8"/>
  <c r="M685" i="8"/>
  <c r="N690" i="8"/>
  <c r="N706" i="8"/>
  <c r="M736" i="8"/>
  <c r="M841" i="8"/>
  <c r="M852" i="8"/>
  <c r="M944" i="8"/>
  <c r="M963" i="8"/>
  <c r="N1021" i="8"/>
  <c r="N1094" i="8"/>
  <c r="N1138" i="8"/>
  <c r="M1157" i="8"/>
  <c r="N1200" i="8"/>
  <c r="N1240" i="8"/>
  <c r="N1256" i="8"/>
  <c r="N1315" i="8"/>
  <c r="M1407" i="8"/>
  <c r="N1427" i="8"/>
  <c r="M1430" i="8"/>
  <c r="N1430" i="8"/>
  <c r="N1472" i="8"/>
  <c r="M1534" i="8"/>
  <c r="M1584" i="8"/>
  <c r="N1641" i="8"/>
  <c r="M1725" i="8"/>
  <c r="N1725" i="8"/>
  <c r="N1733" i="8"/>
  <c r="M1879" i="8"/>
  <c r="N2005" i="8"/>
  <c r="N2011" i="8"/>
  <c r="M2011" i="8"/>
  <c r="N2080" i="8"/>
  <c r="M2080" i="8"/>
  <c r="M2216" i="8"/>
  <c r="N2285" i="8"/>
  <c r="M2285" i="8"/>
  <c r="N2312" i="8"/>
  <c r="M2312" i="8"/>
  <c r="M2667" i="8"/>
  <c r="N2727" i="8"/>
  <c r="M2727" i="8"/>
  <c r="N2787" i="8"/>
  <c r="M2787" i="8"/>
  <c r="N2804" i="8"/>
  <c r="N2829" i="8"/>
  <c r="M2846" i="8"/>
  <c r="M2928" i="8"/>
  <c r="M2942" i="8"/>
  <c r="M2953" i="8"/>
  <c r="N2972" i="8"/>
  <c r="M2980" i="8"/>
  <c r="N2991" i="8"/>
  <c r="M3055" i="8"/>
  <c r="N3069" i="8"/>
  <c r="N3075" i="8"/>
  <c r="M3075" i="8"/>
  <c r="N3153" i="8"/>
  <c r="N3206" i="8"/>
  <c r="N3424" i="8"/>
  <c r="M3424" i="8"/>
  <c r="M3589" i="8"/>
  <c r="N3673" i="8"/>
  <c r="M3928" i="8"/>
  <c r="M3945" i="8"/>
  <c r="N3945" i="8"/>
  <c r="M1405" i="8"/>
  <c r="N1405" i="8"/>
  <c r="M1941" i="8"/>
  <c r="N1941" i="8"/>
  <c r="M2058" i="8"/>
  <c r="N2058" i="8"/>
  <c r="N2310" i="8"/>
  <c r="M2310" i="8"/>
  <c r="N2490" i="8"/>
  <c r="M2490" i="8"/>
  <c r="N2593" i="8"/>
  <c r="M2593" i="8"/>
  <c r="N2903" i="8"/>
  <c r="M2903" i="8"/>
  <c r="M3564" i="8"/>
  <c r="N3564" i="8"/>
  <c r="N3926" i="8"/>
  <c r="M3926" i="8"/>
  <c r="N1358" i="8"/>
  <c r="N1372" i="8"/>
  <c r="N1391" i="8"/>
  <c r="M1394" i="8"/>
  <c r="N1394" i="8"/>
  <c r="M1448" i="8"/>
  <c r="M1515" i="8"/>
  <c r="M1560" i="8"/>
  <c r="M1601" i="8"/>
  <c r="N1723" i="8"/>
  <c r="M1745" i="8"/>
  <c r="M1840" i="8"/>
  <c r="M1998" i="8"/>
  <c r="M2035" i="8"/>
  <c r="M2104" i="8"/>
  <c r="N2155" i="8"/>
  <c r="M2166" i="8"/>
  <c r="N2166" i="8"/>
  <c r="N2257" i="8"/>
  <c r="N2277" i="8"/>
  <c r="M2302" i="8"/>
  <c r="N2302" i="8"/>
  <c r="N2333" i="8"/>
  <c r="M2333" i="8"/>
  <c r="M2394" i="8"/>
  <c r="N2425" i="8"/>
  <c r="M2425" i="8"/>
  <c r="M2521" i="8"/>
  <c r="N2627" i="8"/>
  <c r="M2668" i="8"/>
  <c r="N2668" i="8"/>
  <c r="N2954" i="8"/>
  <c r="M2954" i="8"/>
  <c r="N3015" i="8"/>
  <c r="N3032" i="8"/>
  <c r="N3045" i="8"/>
  <c r="M3101" i="8"/>
  <c r="M3290" i="8"/>
  <c r="M3374" i="8"/>
  <c r="M3465" i="8"/>
  <c r="M3505" i="8"/>
  <c r="M3638" i="8"/>
  <c r="M3669" i="8"/>
  <c r="N3777" i="8"/>
  <c r="N3835" i="8"/>
  <c r="N3861" i="8"/>
  <c r="M3890" i="8"/>
  <c r="N3890" i="8"/>
  <c r="N4002" i="8"/>
  <c r="N4034" i="8"/>
  <c r="N4042" i="8"/>
  <c r="M4053" i="8"/>
  <c r="M407" i="8"/>
  <c r="M522" i="8"/>
  <c r="N610" i="8"/>
  <c r="N654" i="8"/>
  <c r="M659" i="8"/>
  <c r="M697" i="8"/>
  <c r="N707" i="8"/>
  <c r="M737" i="8"/>
  <c r="N785" i="8"/>
  <c r="M842" i="8"/>
  <c r="N853" i="8"/>
  <c r="N959" i="8"/>
  <c r="M977" i="8"/>
  <c r="M985" i="8"/>
  <c r="M987" i="8"/>
  <c r="N1014" i="8"/>
  <c r="M1022" i="8"/>
  <c r="N1033" i="8"/>
  <c r="N1049" i="8"/>
  <c r="M1068" i="8"/>
  <c r="N1139" i="8"/>
  <c r="M1191" i="8"/>
  <c r="M1244" i="8"/>
  <c r="M1316" i="8"/>
  <c r="M1431" i="8"/>
  <c r="N1538" i="8"/>
  <c r="N1568" i="8"/>
  <c r="M1629" i="8"/>
  <c r="N1629" i="8"/>
  <c r="N1682" i="8"/>
  <c r="N1726" i="8"/>
  <c r="M1770" i="8"/>
  <c r="N1770" i="8"/>
  <c r="N1866" i="8"/>
  <c r="M1902" i="8"/>
  <c r="N1981" i="8"/>
  <c r="N2061" i="8"/>
  <c r="M2130" i="8"/>
  <c r="M2217" i="8"/>
  <c r="M2260" i="8"/>
  <c r="M2289" i="8"/>
  <c r="N2289" i="8"/>
  <c r="N2316" i="8"/>
  <c r="N2319" i="8"/>
  <c r="M2319" i="8"/>
  <c r="M2405" i="8"/>
  <c r="M2442" i="8"/>
  <c r="N2555" i="8"/>
  <c r="M2582" i="8"/>
  <c r="M2585" i="8"/>
  <c r="N2585" i="8"/>
  <c r="N2774" i="8"/>
  <c r="M2981" i="8"/>
  <c r="M3093" i="8"/>
  <c r="M3255" i="8"/>
  <c r="M3296" i="8"/>
  <c r="N3296" i="8"/>
  <c r="N3342" i="8"/>
  <c r="M3525" i="8"/>
  <c r="N3712" i="8"/>
  <c r="M3712" i="8"/>
  <c r="M3821" i="8"/>
  <c r="N3838" i="8"/>
  <c r="M3873" i="8"/>
  <c r="N3873" i="8"/>
  <c r="M3949" i="8"/>
  <c r="N3957" i="8"/>
  <c r="N4037" i="8"/>
  <c r="N4070" i="8"/>
  <c r="M4073" i="8"/>
  <c r="N4073" i="8"/>
  <c r="N538" i="8"/>
  <c r="M624" i="8"/>
  <c r="M710" i="8"/>
  <c r="N745" i="8"/>
  <c r="N750" i="8"/>
  <c r="N767" i="8"/>
  <c r="M780" i="8"/>
  <c r="M837" i="8"/>
  <c r="M972" i="8"/>
  <c r="N990" i="8"/>
  <c r="M1025" i="8"/>
  <c r="M1233" i="8"/>
  <c r="M1282" i="8"/>
  <c r="M1293" i="8"/>
  <c r="N1293" i="8"/>
  <c r="N1417" i="8"/>
  <c r="N1468" i="8"/>
  <c r="M1479" i="8"/>
  <c r="M1507" i="8"/>
  <c r="M1544" i="8"/>
  <c r="N1577" i="8"/>
  <c r="N1588" i="8"/>
  <c r="M1613" i="8"/>
  <c r="M1637" i="8"/>
  <c r="M1662" i="8"/>
  <c r="N1662" i="8"/>
  <c r="M1685" i="8"/>
  <c r="N1702" i="8"/>
  <c r="N1718" i="8"/>
  <c r="N1869" i="8"/>
  <c r="M2192" i="8"/>
  <c r="M2252" i="8"/>
  <c r="M2380" i="8"/>
  <c r="N2454" i="8"/>
  <c r="M2454" i="8"/>
  <c r="N2527" i="8"/>
  <c r="M2541" i="8"/>
  <c r="M2558" i="8"/>
  <c r="M2574" i="8"/>
  <c r="M2691" i="8"/>
  <c r="M2766" i="8"/>
  <c r="N2766" i="8"/>
  <c r="M2828" i="8"/>
  <c r="N2887" i="8"/>
  <c r="M2918" i="8"/>
  <c r="M2979" i="8"/>
  <c r="N3021" i="8"/>
  <c r="N3062" i="8"/>
  <c r="M3135" i="8"/>
  <c r="N3194" i="8"/>
  <c r="M3205" i="8"/>
  <c r="N3218" i="8"/>
  <c r="M3279" i="8"/>
  <c r="N3279" i="8"/>
  <c r="M3363" i="8"/>
  <c r="N3363" i="8"/>
  <c r="N3576" i="8"/>
  <c r="M3607" i="8"/>
  <c r="N3830" i="8"/>
  <c r="N3941" i="8"/>
  <c r="M3966" i="8"/>
  <c r="N3966" i="8"/>
  <c r="N1423" i="8"/>
  <c r="M1423" i="8"/>
  <c r="N1530" i="8"/>
  <c r="M1530" i="8"/>
  <c r="M1858" i="8"/>
  <c r="N1858" i="8"/>
  <c r="N1996" i="8"/>
  <c r="M1996" i="8"/>
  <c r="N2389" i="8"/>
  <c r="M2389" i="8"/>
  <c r="N2657" i="8"/>
  <c r="M2657" i="8"/>
  <c r="M2927" i="8"/>
  <c r="N2927" i="8"/>
  <c r="M3054" i="8"/>
  <c r="M3065" i="8"/>
  <c r="M3107" i="8"/>
  <c r="N3149" i="8"/>
  <c r="M3216" i="8"/>
  <c r="N3238" i="8"/>
  <c r="M3463" i="8"/>
  <c r="M3582" i="8"/>
  <c r="N3599" i="8"/>
  <c r="M3775" i="8"/>
  <c r="N3775" i="8"/>
  <c r="M3859" i="8"/>
  <c r="N3859" i="8"/>
  <c r="N4023" i="8"/>
  <c r="M4023" i="8"/>
  <c r="M2366" i="8"/>
  <c r="N2371" i="8"/>
  <c r="N2418" i="8"/>
  <c r="N2479" i="8"/>
  <c r="N2517" i="8"/>
  <c r="M2849" i="8"/>
  <c r="M2997" i="8"/>
  <c r="M3046" i="8"/>
  <c r="M3048" i="8"/>
  <c r="M3105" i="8"/>
  <c r="M3143" i="8"/>
  <c r="M3231" i="8"/>
  <c r="N3257" i="8"/>
  <c r="N3303" i="8"/>
  <c r="N3366" i="8"/>
  <c r="M3405" i="8"/>
  <c r="N3544" i="8"/>
  <c r="M3598" i="8"/>
  <c r="M3620" i="8"/>
  <c r="N3634" i="8"/>
  <c r="N3779" i="8"/>
  <c r="N3848" i="8"/>
  <c r="N3978" i="8"/>
  <c r="N3989" i="8"/>
  <c r="N4029" i="8"/>
  <c r="N200" i="8"/>
  <c r="M200" i="8"/>
  <c r="M1490" i="8"/>
  <c r="N1490" i="8"/>
  <c r="M3050" i="8"/>
  <c r="N3050" i="8"/>
  <c r="N3511" i="8"/>
  <c r="M3511" i="8"/>
  <c r="N3833" i="8"/>
  <c r="M3833" i="8"/>
  <c r="M278" i="8"/>
  <c r="N332" i="8"/>
  <c r="M362" i="8"/>
  <c r="N388" i="8"/>
  <c r="M408" i="8"/>
  <c r="M536" i="8"/>
  <c r="N738" i="8"/>
  <c r="N894" i="8"/>
  <c r="M894" i="8"/>
  <c r="M1037" i="8"/>
  <c r="N1037" i="8"/>
  <c r="N1115" i="8"/>
  <c r="M1556" i="8"/>
  <c r="N1556" i="8"/>
  <c r="N2947" i="8"/>
  <c r="M255" i="8"/>
  <c r="M424" i="8"/>
  <c r="N424" i="8"/>
  <c r="M436" i="8"/>
  <c r="M462" i="8"/>
  <c r="N502" i="8"/>
  <c r="N783" i="8"/>
  <c r="M783" i="8"/>
  <c r="N821" i="8"/>
  <c r="M821" i="8"/>
  <c r="N847" i="8"/>
  <c r="M966" i="8"/>
  <c r="N1281" i="8"/>
  <c r="N1353" i="8"/>
  <c r="M1353" i="8"/>
  <c r="M1449" i="8"/>
  <c r="M2132" i="8"/>
  <c r="N2132" i="8"/>
  <c r="M2625" i="8"/>
  <c r="N2625" i="8"/>
  <c r="N3011" i="8"/>
  <c r="M3014" i="8"/>
  <c r="N3014" i="8"/>
  <c r="N3151" i="8"/>
  <c r="M3151" i="8"/>
  <c r="M3" i="8"/>
  <c r="M83" i="8"/>
  <c r="N88" i="8"/>
  <c r="M176" i="8"/>
  <c r="N604" i="8"/>
  <c r="N698" i="8"/>
  <c r="M698" i="8"/>
  <c r="N768" i="8"/>
  <c r="M768" i="8"/>
  <c r="M1091" i="8"/>
  <c r="N1091" i="8"/>
  <c r="N2631" i="8"/>
  <c r="M2631" i="8"/>
  <c r="N2704" i="8"/>
  <c r="M2704" i="8"/>
  <c r="N142" i="8"/>
  <c r="N147" i="8"/>
  <c r="M147" i="8"/>
  <c r="M239" i="8"/>
  <c r="M281" i="8"/>
  <c r="M286" i="8"/>
  <c r="N286" i="8"/>
  <c r="M602" i="8"/>
  <c r="M627" i="8"/>
  <c r="N629" i="8"/>
  <c r="N661" i="8"/>
  <c r="M661" i="8"/>
  <c r="N800" i="8"/>
  <c r="N808" i="8"/>
  <c r="M808" i="8"/>
  <c r="M850" i="8"/>
  <c r="N1242" i="8"/>
  <c r="M1242" i="8"/>
  <c r="M1425" i="8"/>
  <c r="N1458" i="8"/>
  <c r="M1458" i="8"/>
  <c r="N1741" i="8"/>
  <c r="M2036" i="8"/>
  <c r="N2036" i="8"/>
  <c r="M2304" i="8"/>
  <c r="N2304" i="8"/>
  <c r="N2381" i="8"/>
  <c r="M2381" i="8"/>
  <c r="N2450" i="8"/>
  <c r="M2450" i="8"/>
  <c r="N2815" i="8"/>
  <c r="N2906" i="8"/>
  <c r="M2906" i="8"/>
  <c r="N2920" i="8"/>
  <c r="M2923" i="8"/>
  <c r="N2923" i="8"/>
  <c r="M3185" i="8"/>
  <c r="N3185" i="8"/>
  <c r="N3377" i="8"/>
  <c r="M3377" i="8"/>
  <c r="N3567" i="8"/>
  <c r="M3567" i="8"/>
  <c r="N40" i="8"/>
  <c r="N71" i="8"/>
  <c r="M76" i="8"/>
  <c r="M78" i="8"/>
  <c r="N114" i="8"/>
  <c r="M160" i="8"/>
  <c r="M162" i="8"/>
  <c r="M174" i="8"/>
  <c r="N179" i="8"/>
  <c r="M184" i="8"/>
  <c r="N211" i="8"/>
  <c r="M246" i="8"/>
  <c r="N251" i="8"/>
  <c r="N328" i="8"/>
  <c r="M348" i="8"/>
  <c r="M365" i="8"/>
  <c r="M404" i="8"/>
  <c r="M414" i="8"/>
  <c r="N414" i="8"/>
  <c r="N427" i="8"/>
  <c r="N434" i="8"/>
  <c r="N458" i="8"/>
  <c r="M483" i="8"/>
  <c r="N485" i="8"/>
  <c r="M500" i="8"/>
  <c r="N510" i="8"/>
  <c r="M510" i="8"/>
  <c r="M532" i="8"/>
  <c r="M572" i="8"/>
  <c r="N572" i="8"/>
  <c r="N592" i="8"/>
  <c r="N594" i="8"/>
  <c r="M713" i="8"/>
  <c r="M803" i="8"/>
  <c r="N803" i="8"/>
  <c r="N845" i="8"/>
  <c r="N855" i="8"/>
  <c r="M860" i="8"/>
  <c r="N879" i="8"/>
  <c r="M879" i="8"/>
  <c r="N1127" i="8"/>
  <c r="M1127" i="8"/>
  <c r="M1261" i="8"/>
  <c r="N1261" i="8"/>
  <c r="M1436" i="8"/>
  <c r="M1483" i="8"/>
  <c r="N1483" i="8"/>
  <c r="N1516" i="8"/>
  <c r="M1516" i="8"/>
  <c r="N1744" i="8"/>
  <c r="M1744" i="8"/>
  <c r="N2070" i="8"/>
  <c r="M2070" i="8"/>
  <c r="N2263" i="8"/>
  <c r="M2263" i="8"/>
  <c r="N2354" i="8"/>
  <c r="M2354" i="8"/>
  <c r="M2763" i="8"/>
  <c r="M2779" i="8"/>
  <c r="N2779" i="8"/>
  <c r="N3166" i="8"/>
  <c r="M3166" i="8"/>
  <c r="M3893" i="8"/>
  <c r="N3893" i="8"/>
  <c r="N4026" i="8"/>
  <c r="M4026" i="8"/>
  <c r="M32" i="8"/>
  <c r="N86" i="8"/>
  <c r="M86" i="8"/>
  <c r="M122" i="8"/>
  <c r="N122" i="8"/>
  <c r="M204" i="8"/>
  <c r="M244" i="8"/>
  <c r="N355" i="8"/>
  <c r="M370" i="8"/>
  <c r="N370" i="8"/>
  <c r="N444" i="8"/>
  <c r="M444" i="8"/>
  <c r="N493" i="8"/>
  <c r="N560" i="8"/>
  <c r="M560" i="8"/>
  <c r="N632" i="8"/>
  <c r="N635" i="8"/>
  <c r="M635" i="8"/>
  <c r="N664" i="8"/>
  <c r="M664" i="8"/>
  <c r="M711" i="8"/>
  <c r="M721" i="8"/>
  <c r="M755" i="8"/>
  <c r="N755" i="8"/>
  <c r="N784" i="8"/>
  <c r="M784" i="8"/>
  <c r="N814" i="8"/>
  <c r="M814" i="8"/>
  <c r="N835" i="8"/>
  <c r="N941" i="8"/>
  <c r="M941" i="8"/>
  <c r="N1070" i="8"/>
  <c r="M1070" i="8"/>
  <c r="M1226" i="8"/>
  <c r="N1226" i="8"/>
  <c r="N1234" i="8"/>
  <c r="M1234" i="8"/>
  <c r="N1245" i="8"/>
  <c r="M1245" i="8"/>
  <c r="N1327" i="8"/>
  <c r="M1327" i="8"/>
  <c r="N1461" i="8"/>
  <c r="M1461" i="8"/>
  <c r="N1694" i="8"/>
  <c r="M1694" i="8"/>
  <c r="N1736" i="8"/>
  <c r="M1736" i="8"/>
  <c r="M1950" i="8"/>
  <c r="M1967" i="8"/>
  <c r="N1967" i="8"/>
  <c r="N2025" i="8"/>
  <c r="N2360" i="8"/>
  <c r="M2360" i="8"/>
  <c r="N3139" i="8"/>
  <c r="M3139" i="8"/>
  <c r="M3210" i="8"/>
  <c r="N3210" i="8"/>
  <c r="M3298" i="8"/>
  <c r="N3315" i="8"/>
  <c r="M3315" i="8"/>
  <c r="M3879" i="8"/>
  <c r="N3981" i="8"/>
  <c r="M3981" i="8"/>
  <c r="N3998" i="8"/>
  <c r="M3998" i="8"/>
  <c r="N4062" i="8"/>
  <c r="M4062" i="8"/>
  <c r="M482" i="8"/>
  <c r="N482" i="8"/>
  <c r="N818" i="8"/>
  <c r="M818" i="8"/>
  <c r="N1148" i="8"/>
  <c r="M1148" i="8"/>
  <c r="N1312" i="8"/>
  <c r="M1312" i="8"/>
  <c r="N1572" i="8"/>
  <c r="M1572" i="8"/>
  <c r="M134" i="8"/>
  <c r="N134" i="8"/>
  <c r="M191" i="8"/>
  <c r="N203" i="8"/>
  <c r="M203" i="8"/>
  <c r="M448" i="8"/>
  <c r="M450" i="8"/>
  <c r="M455" i="8"/>
  <c r="M470" i="8"/>
  <c r="M733" i="8"/>
  <c r="N1085" i="8"/>
  <c r="M1085" i="8"/>
  <c r="M2645" i="8"/>
  <c r="N2967" i="8"/>
  <c r="M2967" i="8"/>
  <c r="N3083" i="8"/>
  <c r="M3083" i="8"/>
  <c r="M8" i="8"/>
  <c r="M42" i="8"/>
  <c r="M80" i="8"/>
  <c r="M85" i="8"/>
  <c r="N90" i="8"/>
  <c r="M248" i="8"/>
  <c r="N406" i="8"/>
  <c r="N497" i="8"/>
  <c r="M541" i="8"/>
  <c r="M564" i="8"/>
  <c r="N614" i="8"/>
  <c r="M614" i="8"/>
  <c r="N642" i="8"/>
  <c r="M642" i="8"/>
  <c r="N3466" i="8"/>
  <c r="M3466" i="8"/>
  <c r="M3994" i="8"/>
  <c r="N3994" i="8"/>
  <c r="M55" i="8"/>
  <c r="N55" i="8"/>
  <c r="M119" i="8"/>
  <c r="N124" i="8"/>
  <c r="M221" i="8"/>
  <c r="M338" i="8"/>
  <c r="N338" i="8"/>
  <c r="M446" i="8"/>
  <c r="M460" i="8"/>
  <c r="M569" i="8"/>
  <c r="N637" i="8"/>
  <c r="M723" i="8"/>
  <c r="N1067" i="8"/>
  <c r="M1088" i="8"/>
  <c r="N1279" i="8"/>
  <c r="N1867" i="8"/>
  <c r="M1867" i="8"/>
  <c r="M2826" i="8"/>
  <c r="N2826" i="8"/>
  <c r="N47" i="8"/>
  <c r="M194" i="8"/>
  <c r="N194" i="8"/>
  <c r="M544" i="8"/>
  <c r="N544" i="8"/>
  <c r="N567" i="8"/>
  <c r="M567" i="8"/>
  <c r="M731" i="8"/>
  <c r="N731" i="8"/>
  <c r="N2008" i="8"/>
  <c r="M2008" i="8"/>
  <c r="M143" i="8"/>
  <c r="N143" i="8"/>
  <c r="M170" i="8"/>
  <c r="N326" i="8"/>
  <c r="M326" i="8"/>
  <c r="M385" i="8"/>
  <c r="M474" i="8"/>
  <c r="M833" i="8"/>
  <c r="M851" i="8"/>
  <c r="N851" i="8"/>
  <c r="M1614" i="8"/>
  <c r="N1614" i="8"/>
  <c r="N1942" i="8"/>
  <c r="M1942" i="8"/>
  <c r="N2609" i="8"/>
  <c r="M2609" i="8"/>
  <c r="N3761" i="8"/>
  <c r="M3761" i="8"/>
  <c r="N3874" i="8"/>
  <c r="M3874" i="8"/>
  <c r="N22" i="8"/>
  <c r="M30" i="8"/>
  <c r="N30" i="8"/>
  <c r="M41" i="8"/>
  <c r="N41" i="8"/>
  <c r="N59" i="8"/>
  <c r="M64" i="8"/>
  <c r="N94" i="8"/>
  <c r="M106" i="8"/>
  <c r="N106" i="8"/>
  <c r="N133" i="8"/>
  <c r="N138" i="8"/>
  <c r="M195" i="8"/>
  <c r="N197" i="8"/>
  <c r="N202" i="8"/>
  <c r="N207" i="8"/>
  <c r="M207" i="8"/>
  <c r="M230" i="8"/>
  <c r="N259" i="8"/>
  <c r="M264" i="8"/>
  <c r="M269" i="8"/>
  <c r="M287" i="8"/>
  <c r="M299" i="8"/>
  <c r="N304" i="8"/>
  <c r="N306" i="8"/>
  <c r="N311" i="8"/>
  <c r="N392" i="8"/>
  <c r="N435" i="8"/>
  <c r="M435" i="8"/>
  <c r="M479" i="8"/>
  <c r="N491" i="8"/>
  <c r="M521" i="8"/>
  <c r="M545" i="8"/>
  <c r="N578" i="8"/>
  <c r="M618" i="8"/>
  <c r="M623" i="8"/>
  <c r="M670" i="8"/>
  <c r="N670" i="8"/>
  <c r="M675" i="8"/>
  <c r="M704" i="8"/>
  <c r="M764" i="8"/>
  <c r="M828" i="8"/>
  <c r="N846" i="8"/>
  <c r="M846" i="8"/>
  <c r="M1155" i="8"/>
  <c r="M1341" i="8"/>
  <c r="N1533" i="8"/>
  <c r="M1533" i="8"/>
  <c r="M1609" i="8"/>
  <c r="M1627" i="8"/>
  <c r="M1632" i="8"/>
  <c r="N1634" i="8"/>
  <c r="N1729" i="8"/>
  <c r="M1729" i="8"/>
  <c r="M1882" i="8"/>
  <c r="M2172" i="8"/>
  <c r="N2172" i="8"/>
  <c r="N2349" i="8"/>
  <c r="M2349" i="8"/>
  <c r="M2407" i="8"/>
  <c r="N2407" i="8"/>
  <c r="M2476" i="8"/>
  <c r="M2481" i="8"/>
  <c r="N2486" i="8"/>
  <c r="N2491" i="8"/>
  <c r="N2515" i="8"/>
  <c r="M2526" i="8"/>
  <c r="N2526" i="8"/>
  <c r="M3676" i="8"/>
  <c r="N3676" i="8"/>
  <c r="N3708" i="8"/>
  <c r="M3708" i="8"/>
  <c r="N687" i="8"/>
  <c r="M687" i="8"/>
  <c r="N902" i="8"/>
  <c r="M902" i="8"/>
  <c r="N2106" i="8"/>
  <c r="M2106" i="8"/>
  <c r="N2276" i="8"/>
  <c r="M2276" i="8"/>
  <c r="M2290" i="8"/>
  <c r="N2290" i="8"/>
  <c r="N3190" i="8"/>
  <c r="M3190" i="8"/>
  <c r="N260" i="8"/>
  <c r="M260" i="8"/>
  <c r="M378" i="8"/>
  <c r="M416" i="8"/>
  <c r="N416" i="8"/>
  <c r="M504" i="8"/>
  <c r="M589" i="8"/>
  <c r="N589" i="8"/>
  <c r="M671" i="8"/>
  <c r="N671" i="8"/>
  <c r="M676" i="8"/>
  <c r="N676" i="8"/>
  <c r="M956" i="8"/>
  <c r="N1002" i="8"/>
  <c r="M1260" i="8"/>
  <c r="N1260" i="8"/>
  <c r="N2140" i="8"/>
  <c r="M2140" i="8"/>
  <c r="N2438" i="8"/>
  <c r="M2438" i="8"/>
  <c r="M2952" i="8"/>
  <c r="M3005" i="8"/>
  <c r="N11" i="8"/>
  <c r="M11" i="8"/>
  <c r="M52" i="8"/>
  <c r="M376" i="8"/>
  <c r="M438" i="8"/>
  <c r="M546" i="8"/>
  <c r="N546" i="8"/>
  <c r="M857" i="8"/>
  <c r="N862" i="8"/>
  <c r="N1300" i="8"/>
  <c r="M1300" i="8"/>
  <c r="N1326" i="8"/>
  <c r="M1326" i="8"/>
  <c r="N2179" i="8"/>
  <c r="M2179" i="8"/>
  <c r="M317" i="8"/>
  <c r="N319" i="8"/>
  <c r="M534" i="8"/>
  <c r="M557" i="8"/>
  <c r="N562" i="8"/>
  <c r="N666" i="8"/>
  <c r="M666" i="8"/>
  <c r="N1274" i="8"/>
  <c r="N1805" i="8"/>
  <c r="M2362" i="8"/>
  <c r="N2362" i="8"/>
  <c r="M315" i="8"/>
  <c r="N330" i="8"/>
  <c r="N374" i="8"/>
  <c r="M539" i="8"/>
  <c r="M4" i="8"/>
  <c r="N4" i="8"/>
  <c r="M43" i="8"/>
  <c r="N43" i="8"/>
  <c r="N798" i="8"/>
  <c r="M798" i="8"/>
  <c r="M1190" i="8"/>
  <c r="N1190" i="8"/>
  <c r="N2323" i="8"/>
  <c r="M2323" i="8"/>
  <c r="M2635" i="8"/>
  <c r="N2635" i="8"/>
  <c r="M96" i="8"/>
  <c r="M108" i="8"/>
  <c r="N199" i="8"/>
  <c r="M277" i="8"/>
  <c r="N277" i="8"/>
  <c r="M339" i="8"/>
  <c r="N346" i="8"/>
  <c r="N351" i="8"/>
  <c r="M351" i="8"/>
  <c r="N400" i="8"/>
  <c r="N430" i="8"/>
  <c r="M481" i="8"/>
  <c r="N488" i="8"/>
  <c r="M516" i="8"/>
  <c r="M526" i="8"/>
  <c r="N526" i="8"/>
  <c r="N553" i="8"/>
  <c r="M709" i="8"/>
  <c r="N809" i="8"/>
  <c r="M809" i="8"/>
  <c r="M1209" i="8"/>
  <c r="N1647" i="8"/>
  <c r="M1647" i="8"/>
  <c r="M2913" i="8"/>
  <c r="N2913" i="8"/>
  <c r="M3200" i="8"/>
  <c r="N3200" i="8"/>
  <c r="M3843" i="8"/>
  <c r="N4071" i="8"/>
  <c r="M4071" i="8"/>
  <c r="M20" i="8"/>
  <c r="M33" i="8"/>
  <c r="N33" i="8"/>
  <c r="M101" i="8"/>
  <c r="N136" i="8"/>
  <c r="N156" i="8"/>
  <c r="M156" i="8"/>
  <c r="N262" i="8"/>
  <c r="M292" i="8"/>
  <c r="M294" i="8"/>
  <c r="M383" i="8"/>
  <c r="M395" i="8"/>
  <c r="M472" i="8"/>
  <c r="N652" i="8"/>
  <c r="N772" i="8"/>
  <c r="M772" i="8"/>
  <c r="M790" i="8"/>
  <c r="N790" i="8"/>
  <c r="N796" i="8"/>
  <c r="M796" i="8"/>
  <c r="M891" i="8"/>
  <c r="N939" i="8"/>
  <c r="M939" i="8"/>
  <c r="N999" i="8"/>
  <c r="M999" i="8"/>
  <c r="N1047" i="8"/>
  <c r="M1047" i="8"/>
  <c r="M1352" i="8"/>
  <c r="M1383" i="8"/>
  <c r="M1520" i="8"/>
  <c r="N1525" i="8"/>
  <c r="N1645" i="8"/>
  <c r="M1645" i="8"/>
  <c r="N1675" i="8"/>
  <c r="M1675" i="8"/>
  <c r="M1852" i="8"/>
  <c r="N1924" i="8"/>
  <c r="M1924" i="8"/>
  <c r="N2145" i="8"/>
  <c r="M2153" i="8"/>
  <c r="N2212" i="8"/>
  <c r="M2212" i="8"/>
  <c r="N2410" i="8"/>
  <c r="N2413" i="8"/>
  <c r="M2413" i="8"/>
  <c r="M2421" i="8"/>
  <c r="N2457" i="8"/>
  <c r="M2457" i="8"/>
  <c r="N2489" i="8"/>
  <c r="M2489" i="8"/>
  <c r="N2604" i="8"/>
  <c r="M2604" i="8"/>
  <c r="N3195" i="8"/>
  <c r="M3195" i="8"/>
  <c r="M3685" i="8"/>
  <c r="N3685" i="8"/>
  <c r="N3960" i="8"/>
  <c r="M3960" i="8"/>
  <c r="M347" i="8"/>
  <c r="N347" i="8"/>
  <c r="N426" i="8"/>
  <c r="M426" i="8"/>
  <c r="N524" i="8"/>
  <c r="M524" i="8"/>
  <c r="M867" i="8"/>
  <c r="N867" i="8"/>
  <c r="M1528" i="8"/>
  <c r="N1528" i="8"/>
  <c r="N2402" i="8"/>
  <c r="M2402" i="8"/>
  <c r="N2452" i="8"/>
  <c r="M2452" i="8"/>
  <c r="M2978" i="8"/>
  <c r="N2978" i="8"/>
  <c r="N3471" i="8"/>
  <c r="M3471" i="8"/>
  <c r="N97" i="8"/>
  <c r="M104" i="8"/>
  <c r="N104" i="8"/>
  <c r="M144" i="8"/>
  <c r="M290" i="8"/>
  <c r="M611" i="8"/>
  <c r="N692" i="8"/>
  <c r="M695" i="8"/>
  <c r="N695" i="8"/>
  <c r="N746" i="8"/>
  <c r="M746" i="8"/>
  <c r="M878" i="8"/>
  <c r="M1523" i="8"/>
  <c r="M116" i="8"/>
  <c r="M121" i="8"/>
  <c r="N126" i="8"/>
  <c r="M149" i="8"/>
  <c r="N181" i="8"/>
  <c r="N283" i="8"/>
  <c r="M335" i="8"/>
  <c r="N512" i="8"/>
  <c r="N1485" i="8"/>
  <c r="M3410" i="8"/>
  <c r="N3410" i="8"/>
  <c r="M3480" i="8"/>
  <c r="N3480" i="8"/>
  <c r="N4000" i="8"/>
  <c r="M4000" i="8"/>
  <c r="M186" i="8"/>
  <c r="M253" i="8"/>
  <c r="M728" i="8"/>
  <c r="M948" i="8"/>
  <c r="M1284" i="8"/>
  <c r="N1284" i="8"/>
  <c r="N367" i="8"/>
  <c r="M217" i="8"/>
  <c r="N217" i="8"/>
  <c r="M412" i="8"/>
  <c r="N412" i="8"/>
  <c r="M508" i="8"/>
  <c r="N508" i="8"/>
  <c r="N605" i="8"/>
  <c r="M605" i="8"/>
  <c r="M742" i="8"/>
  <c r="N742" i="8"/>
  <c r="N1360" i="8"/>
  <c r="M1360" i="8"/>
  <c r="M2099" i="8"/>
  <c r="N2099" i="8"/>
  <c r="N2534" i="8"/>
  <c r="M2534" i="8"/>
  <c r="N2591" i="8"/>
  <c r="M2591" i="8"/>
  <c r="M15" i="8"/>
  <c r="M74" i="8"/>
  <c r="N242" i="8"/>
  <c r="N323" i="8"/>
  <c r="M361" i="8"/>
  <c r="N361" i="8"/>
  <c r="M387" i="8"/>
  <c r="M774" i="8"/>
  <c r="N1160" i="8"/>
  <c r="M1160" i="8"/>
  <c r="N1456" i="8"/>
  <c r="M1456" i="8"/>
  <c r="M1606" i="8"/>
  <c r="N1606" i="8"/>
  <c r="N1929" i="8"/>
  <c r="N2023" i="8"/>
  <c r="M2023" i="8"/>
  <c r="N2082" i="8"/>
  <c r="M2082" i="8"/>
  <c r="M2551" i="8"/>
  <c r="N2551" i="8"/>
  <c r="N2583" i="8"/>
  <c r="M2583" i="8"/>
  <c r="N2761" i="8"/>
  <c r="M2761" i="8"/>
  <c r="N2896" i="8"/>
  <c r="M2896" i="8"/>
  <c r="M67" i="8"/>
  <c r="N67" i="8"/>
  <c r="N228" i="8"/>
  <c r="M228" i="8"/>
  <c r="M314" i="8"/>
  <c r="N314" i="8"/>
  <c r="N344" i="8"/>
  <c r="M344" i="8"/>
  <c r="M398" i="8"/>
  <c r="N398" i="8"/>
  <c r="N591" i="8"/>
  <c r="M591" i="8"/>
  <c r="N626" i="8"/>
  <c r="M626" i="8"/>
  <c r="M678" i="8"/>
  <c r="N678" i="8"/>
  <c r="M934" i="8"/>
  <c r="N934" i="8"/>
  <c r="M1007" i="8"/>
  <c r="N1007" i="8"/>
  <c r="M1042" i="8"/>
  <c r="N1042" i="8"/>
  <c r="N1090" i="8"/>
  <c r="M1090" i="8"/>
  <c r="N1123" i="8"/>
  <c r="M1123" i="8"/>
  <c r="M1153" i="8"/>
  <c r="N1153" i="8"/>
  <c r="N1204" i="8"/>
  <c r="M1204" i="8"/>
  <c r="M1238" i="8"/>
  <c r="N1238" i="8"/>
  <c r="N1364" i="8"/>
  <c r="M1364" i="8"/>
  <c r="N1880" i="8"/>
  <c r="M1880" i="8"/>
  <c r="M1907" i="8"/>
  <c r="N1907" i="8"/>
  <c r="N2369" i="8"/>
  <c r="M2369" i="8"/>
  <c r="N2703" i="8"/>
  <c r="M2703" i="8"/>
  <c r="N2728" i="8"/>
  <c r="M2728" i="8"/>
  <c r="M3096" i="8"/>
  <c r="N3096" i="8"/>
  <c r="N3527" i="8"/>
  <c r="M3527" i="8"/>
  <c r="N3535" i="8"/>
  <c r="M3535" i="8"/>
  <c r="N3633" i="8"/>
  <c r="M3633" i="8"/>
  <c r="N734" i="8"/>
  <c r="M734" i="8"/>
  <c r="M887" i="8"/>
  <c r="N887" i="8"/>
  <c r="M971" i="8"/>
  <c r="N971" i="8"/>
  <c r="N1100" i="8"/>
  <c r="M1100" i="8"/>
  <c r="N1172" i="8"/>
  <c r="M1172" i="8"/>
  <c r="N1264" i="8"/>
  <c r="M1264" i="8"/>
  <c r="M1272" i="8"/>
  <c r="N1272" i="8"/>
  <c r="M1375" i="8"/>
  <c r="N1375" i="8"/>
  <c r="M1833" i="8"/>
  <c r="N1833" i="8"/>
  <c r="N1878" i="8"/>
  <c r="M1878" i="8"/>
  <c r="N1951" i="8"/>
  <c r="M1951" i="8"/>
  <c r="M2037" i="8"/>
  <c r="N2037" i="8"/>
  <c r="N2118" i="8"/>
  <c r="M2118" i="8"/>
  <c r="M2219" i="8"/>
  <c r="N2219" i="8"/>
  <c r="N2392" i="8"/>
  <c r="M2392" i="8"/>
  <c r="N2497" i="8"/>
  <c r="M2497" i="8"/>
  <c r="N2546" i="8"/>
  <c r="M2546" i="8"/>
  <c r="N2575" i="8"/>
  <c r="M2575" i="8"/>
  <c r="N2931" i="8"/>
  <c r="M2931" i="8"/>
  <c r="M3293" i="8"/>
  <c r="N3293" i="8"/>
  <c r="N3813" i="8"/>
  <c r="M3813" i="8"/>
  <c r="N3855" i="8"/>
  <c r="M3855" i="8"/>
  <c r="M565" i="8"/>
  <c r="M640" i="8"/>
  <c r="N683" i="8"/>
  <c r="N719" i="8"/>
  <c r="N726" i="8"/>
  <c r="M760" i="8"/>
  <c r="N793" i="8"/>
  <c r="M826" i="8"/>
  <c r="N838" i="8"/>
  <c r="M843" i="8"/>
  <c r="N843" i="8"/>
  <c r="N923" i="8"/>
  <c r="M946" i="8"/>
  <c r="M954" i="8"/>
  <c r="M1054" i="8"/>
  <c r="M1143" i="8"/>
  <c r="M1193" i="8"/>
  <c r="M1243" i="8"/>
  <c r="N1334" i="8"/>
  <c r="N1350" i="8"/>
  <c r="M1350" i="8"/>
  <c r="M1513" i="8"/>
  <c r="N1513" i="8"/>
  <c r="N1521" i="8"/>
  <c r="M1521" i="8"/>
  <c r="N1581" i="8"/>
  <c r="M1581" i="8"/>
  <c r="N1586" i="8"/>
  <c r="M1747" i="8"/>
  <c r="N1747" i="8"/>
  <c r="M1817" i="8"/>
  <c r="M1828" i="8"/>
  <c r="M1927" i="8"/>
  <c r="M2073" i="8"/>
  <c r="N2073" i="8"/>
  <c r="N2107" i="8"/>
  <c r="M2124" i="8"/>
  <c r="N2124" i="8"/>
  <c r="M2143" i="8"/>
  <c r="M2190" i="8"/>
  <c r="M2365" i="8"/>
  <c r="M2466" i="8"/>
  <c r="N2474" i="8"/>
  <c r="N2513" i="8"/>
  <c r="M2513" i="8"/>
  <c r="M2670" i="8"/>
  <c r="M2681" i="8"/>
  <c r="M2692" i="8"/>
  <c r="M2726" i="8"/>
  <c r="M2739" i="8"/>
  <c r="M2832" i="8"/>
  <c r="N3307" i="8"/>
  <c r="N3313" i="8"/>
  <c r="M3313" i="8"/>
  <c r="M3439" i="8"/>
  <c r="N3444" i="8"/>
  <c r="N3453" i="8"/>
  <c r="M3453" i="8"/>
  <c r="M3578" i="8"/>
  <c r="N3578" i="8"/>
  <c r="N3614" i="8"/>
  <c r="M3614" i="8"/>
  <c r="M3625" i="8"/>
  <c r="N3625" i="8"/>
  <c r="M3742" i="8"/>
  <c r="N3841" i="8"/>
  <c r="M3841" i="8"/>
  <c r="N3976" i="8"/>
  <c r="M3976" i="8"/>
  <c r="M4085" i="8"/>
  <c r="N1424" i="8"/>
  <c r="M1424" i="8"/>
  <c r="N2071" i="8"/>
  <c r="M2071" i="8"/>
  <c r="M2341" i="8"/>
  <c r="N2341" i="8"/>
  <c r="M3068" i="8"/>
  <c r="N3068" i="8"/>
  <c r="M3392" i="8"/>
  <c r="N3392" i="8"/>
  <c r="M3590" i="8"/>
  <c r="N3590" i="8"/>
  <c r="M3681" i="8"/>
  <c r="N3681" i="8"/>
  <c r="M3825" i="8"/>
  <c r="N3825" i="8"/>
  <c r="M2" i="8"/>
  <c r="N9" i="8"/>
  <c r="M14" i="8"/>
  <c r="M26" i="8"/>
  <c r="M65" i="8"/>
  <c r="N79" i="8"/>
  <c r="M113" i="8"/>
  <c r="N115" i="8"/>
  <c r="M152" i="8"/>
  <c r="M173" i="8"/>
  <c r="N175" i="8"/>
  <c r="M224" i="8"/>
  <c r="M256" i="8"/>
  <c r="M258" i="8"/>
  <c r="N272" i="8"/>
  <c r="M300" i="8"/>
  <c r="M433" i="8"/>
  <c r="N454" i="8"/>
  <c r="M473" i="8"/>
  <c r="M494" i="8"/>
  <c r="M515" i="8"/>
  <c r="M533" i="8"/>
  <c r="M542" i="8"/>
  <c r="M554" i="8"/>
  <c r="M575" i="8"/>
  <c r="M601" i="8"/>
  <c r="M603" i="8"/>
  <c r="M617" i="8"/>
  <c r="M648" i="8"/>
  <c r="M653" i="8"/>
  <c r="M660" i="8"/>
  <c r="M674" i="8"/>
  <c r="M686" i="8"/>
  <c r="M722" i="8"/>
  <c r="N758" i="8"/>
  <c r="M791" i="8"/>
  <c r="N791" i="8"/>
  <c r="M824" i="8"/>
  <c r="M866" i="8"/>
  <c r="M882" i="8"/>
  <c r="M903" i="8"/>
  <c r="M926" i="8"/>
  <c r="M1052" i="8"/>
  <c r="N1052" i="8"/>
  <c r="M1076" i="8"/>
  <c r="N1076" i="8"/>
  <c r="N1098" i="8"/>
  <c r="M1098" i="8"/>
  <c r="N1109" i="8"/>
  <c r="M1109" i="8"/>
  <c r="M1141" i="8"/>
  <c r="N1141" i="8"/>
  <c r="M1175" i="8"/>
  <c r="N1246" i="8"/>
  <c r="M1246" i="8"/>
  <c r="N1296" i="8"/>
  <c r="M1340" i="8"/>
  <c r="M1408" i="8"/>
  <c r="N1413" i="8"/>
  <c r="M1443" i="8"/>
  <c r="N1459" i="8"/>
  <c r="M1459" i="8"/>
  <c r="M1679" i="8"/>
  <c r="M1687" i="8"/>
  <c r="M1771" i="8"/>
  <c r="N1771" i="8"/>
  <c r="N1845" i="8"/>
  <c r="N1876" i="8"/>
  <c r="M1876" i="8"/>
  <c r="N1900" i="8"/>
  <c r="M1900" i="8"/>
  <c r="N2049" i="8"/>
  <c r="M2133" i="8"/>
  <c r="N2133" i="8"/>
  <c r="N2223" i="8"/>
  <c r="M2223" i="8"/>
  <c r="N2445" i="8"/>
  <c r="M2445" i="8"/>
  <c r="N2602" i="8"/>
  <c r="M2650" i="8"/>
  <c r="N2650" i="8"/>
  <c r="M2825" i="8"/>
  <c r="N3042" i="8"/>
  <c r="M3042" i="8"/>
  <c r="M3134" i="8"/>
  <c r="N3134" i="8"/>
  <c r="M3362" i="8"/>
  <c r="M3559" i="8"/>
  <c r="M3693" i="8"/>
  <c r="N3693" i="8"/>
  <c r="N3710" i="8"/>
  <c r="M3715" i="8"/>
  <c r="M3732" i="8"/>
  <c r="M3814" i="8"/>
  <c r="N3814" i="8"/>
  <c r="M3939" i="8"/>
  <c r="N3963" i="8"/>
  <c r="M3963" i="8"/>
  <c r="M1905" i="8"/>
  <c r="N1905" i="8"/>
  <c r="N2814" i="8"/>
  <c r="M2814" i="8"/>
  <c r="M3188" i="8"/>
  <c r="N3188" i="8"/>
  <c r="N3370" i="8"/>
  <c r="M3370" i="8"/>
  <c r="N3952" i="8"/>
  <c r="M3952" i="8"/>
  <c r="N4049" i="8"/>
  <c r="M4049" i="8"/>
  <c r="N4074" i="8"/>
  <c r="M4074" i="8"/>
  <c r="M48" i="8"/>
  <c r="M53" i="8"/>
  <c r="N761" i="8"/>
  <c r="M761" i="8"/>
  <c r="M869" i="8"/>
  <c r="N869" i="8"/>
  <c r="N924" i="8"/>
  <c r="M924" i="8"/>
  <c r="N1006" i="8"/>
  <c r="M1006" i="8"/>
  <c r="M1225" i="8"/>
  <c r="N1225" i="8"/>
  <c r="N1254" i="8"/>
  <c r="M1254" i="8"/>
  <c r="N1335" i="8"/>
  <c r="M1335" i="8"/>
  <c r="N1379" i="8"/>
  <c r="M1379" i="8"/>
  <c r="M1411" i="8"/>
  <c r="N1411" i="8"/>
  <c r="N1565" i="8"/>
  <c r="M1565" i="8"/>
  <c r="N1658" i="8"/>
  <c r="M1658" i="8"/>
  <c r="M1674" i="8"/>
  <c r="N1674" i="8"/>
  <c r="M1955" i="8"/>
  <c r="N1955" i="8"/>
  <c r="M2122" i="8"/>
  <c r="N2122" i="8"/>
  <c r="N2199" i="8"/>
  <c r="M2199" i="8"/>
  <c r="N2288" i="8"/>
  <c r="M2288" i="8"/>
  <c r="M2467" i="8"/>
  <c r="N2467" i="8"/>
  <c r="N2693" i="8"/>
  <c r="M2693" i="8"/>
  <c r="N3254" i="8"/>
  <c r="M3254" i="8"/>
  <c r="N3348" i="8"/>
  <c r="M3348" i="8"/>
  <c r="N3448" i="8"/>
  <c r="M3448" i="8"/>
  <c r="N4066" i="8"/>
  <c r="N4069" i="8"/>
  <c r="M4069" i="8"/>
  <c r="N2068" i="8"/>
  <c r="M2068" i="8"/>
  <c r="N2679" i="8"/>
  <c r="M2679" i="8"/>
  <c r="M12" i="8"/>
  <c r="M75" i="8"/>
  <c r="N82" i="8"/>
  <c r="N118" i="8"/>
  <c r="N178" i="8"/>
  <c r="M231" i="8"/>
  <c r="M291" i="8"/>
  <c r="N622" i="8"/>
  <c r="N646" i="8"/>
  <c r="M684" i="8"/>
  <c r="N708" i="8"/>
  <c r="M708" i="8"/>
  <c r="M771" i="8"/>
  <c r="M794" i="8"/>
  <c r="N807" i="8"/>
  <c r="N812" i="8"/>
  <c r="N827" i="8"/>
  <c r="M864" i="8"/>
  <c r="M872" i="8"/>
  <c r="N872" i="8"/>
  <c r="M911" i="8"/>
  <c r="N911" i="8"/>
  <c r="M932" i="8"/>
  <c r="N932" i="8"/>
  <c r="M1009" i="8"/>
  <c r="N1035" i="8"/>
  <c r="N1040" i="8"/>
  <c r="M1040" i="8"/>
  <c r="N1058" i="8"/>
  <c r="M1058" i="8"/>
  <c r="N1117" i="8"/>
  <c r="N1162" i="8"/>
  <c r="M1162" i="8"/>
  <c r="M1322" i="8"/>
  <c r="N1322" i="8"/>
  <c r="M1454" i="8"/>
  <c r="N1454" i="8"/>
  <c r="N1484" i="8"/>
  <c r="M1484" i="8"/>
  <c r="N1677" i="8"/>
  <c r="N1690" i="8"/>
  <c r="N1693" i="8"/>
  <c r="M1693" i="8"/>
  <c r="M1709" i="8"/>
  <c r="N1727" i="8"/>
  <c r="M1727" i="8"/>
  <c r="M1748" i="8"/>
  <c r="N1777" i="8"/>
  <c r="N1780" i="8"/>
  <c r="M1780" i="8"/>
  <c r="N1796" i="8"/>
  <c r="M1796" i="8"/>
  <c r="M1890" i="8"/>
  <c r="M1972" i="8"/>
  <c r="N2027" i="8"/>
  <c r="M2044" i="8"/>
  <c r="M2094" i="8"/>
  <c r="M2347" i="8"/>
  <c r="N2563" i="8"/>
  <c r="M2568" i="8"/>
  <c r="N2658" i="8"/>
  <c r="M2658" i="8"/>
  <c r="N2905" i="8"/>
  <c r="M2905" i="8"/>
  <c r="N3024" i="8"/>
  <c r="M3024" i="8"/>
  <c r="N3063" i="8"/>
  <c r="M3063" i="8"/>
  <c r="M3161" i="8"/>
  <c r="N3161" i="8"/>
  <c r="M3516" i="8"/>
  <c r="N3516" i="8"/>
  <c r="N3540" i="8"/>
  <c r="N3585" i="8"/>
  <c r="M3585" i="8"/>
  <c r="M3724" i="8"/>
  <c r="N3724" i="8"/>
  <c r="N4005" i="8"/>
  <c r="M4005" i="8"/>
  <c r="N4011" i="8"/>
  <c r="M4011" i="8"/>
  <c r="N989" i="8"/>
  <c r="M989" i="8"/>
  <c r="N1163" i="8"/>
  <c r="M1163" i="8"/>
  <c r="N1475" i="8"/>
  <c r="M1475" i="8"/>
  <c r="M1502" i="8"/>
  <c r="N1502" i="8"/>
  <c r="M1666" i="8"/>
  <c r="N1666" i="8"/>
  <c r="N1948" i="8"/>
  <c r="M1948" i="8"/>
  <c r="M2003" i="8"/>
  <c r="N2003" i="8"/>
  <c r="N2128" i="8"/>
  <c r="M2128" i="8"/>
  <c r="M2244" i="8"/>
  <c r="N2244" i="8"/>
  <c r="N2370" i="8"/>
  <c r="M2370" i="8"/>
  <c r="M2687" i="8"/>
  <c r="N2687" i="8"/>
  <c r="N2836" i="8"/>
  <c r="M2836" i="8"/>
  <c r="M2986" i="8"/>
  <c r="N2986" i="8"/>
  <c r="N3882" i="8"/>
  <c r="M3882" i="8"/>
  <c r="N1156" i="8"/>
  <c r="M1156" i="8"/>
  <c r="N1447" i="8"/>
  <c r="M1447" i="8"/>
  <c r="N1519" i="8"/>
  <c r="M1519" i="8"/>
  <c r="M1919" i="8"/>
  <c r="N1919" i="8"/>
  <c r="M1993" i="8"/>
  <c r="N1993" i="8"/>
  <c r="M2051" i="8"/>
  <c r="N2051" i="8"/>
  <c r="N2275" i="8"/>
  <c r="M2275" i="8"/>
  <c r="M2314" i="8"/>
  <c r="N2314" i="8"/>
  <c r="N2345" i="8"/>
  <c r="M2345" i="8"/>
  <c r="N2477" i="8"/>
  <c r="M2477" i="8"/>
  <c r="M2831" i="8"/>
  <c r="N2831" i="8"/>
  <c r="N2872" i="8"/>
  <c r="M2872" i="8"/>
  <c r="N3009" i="8"/>
  <c r="M3009" i="8"/>
  <c r="M3056" i="8"/>
  <c r="N3056" i="8"/>
  <c r="N3094" i="8"/>
  <c r="M3094" i="8"/>
  <c r="N3150" i="8"/>
  <c r="M3150" i="8"/>
  <c r="N3644" i="8"/>
  <c r="M3644" i="8"/>
  <c r="N3658" i="8"/>
  <c r="M3658" i="8"/>
  <c r="N3688" i="8"/>
  <c r="M3688" i="8"/>
  <c r="N3782" i="8"/>
  <c r="M3782" i="8"/>
  <c r="N920" i="8"/>
  <c r="M920" i="8"/>
  <c r="M1064" i="8"/>
  <c r="M1071" i="8"/>
  <c r="M1118" i="8"/>
  <c r="M1128" i="8"/>
  <c r="N1128" i="8"/>
  <c r="M1164" i="8"/>
  <c r="N1164" i="8"/>
  <c r="M1185" i="8"/>
  <c r="M1195" i="8"/>
  <c r="M1197" i="8"/>
  <c r="M1199" i="8"/>
  <c r="M1207" i="8"/>
  <c r="N1212" i="8"/>
  <c r="N1218" i="8"/>
  <c r="M1218" i="8"/>
  <c r="N1278" i="8"/>
  <c r="M1278" i="8"/>
  <c r="M1288" i="8"/>
  <c r="M1351" i="8"/>
  <c r="N1378" i="8"/>
  <c r="M1378" i="8"/>
  <c r="M1418" i="8"/>
  <c r="N1418" i="8"/>
  <c r="M1434" i="8"/>
  <c r="N1439" i="8"/>
  <c r="M1439" i="8"/>
  <c r="M1514" i="8"/>
  <c r="N1514" i="8"/>
  <c r="M1532" i="8"/>
  <c r="M1543" i="8"/>
  <c r="M1545" i="8"/>
  <c r="M1553" i="8"/>
  <c r="M1555" i="8"/>
  <c r="M1587" i="8"/>
  <c r="M1595" i="8"/>
  <c r="N1654" i="8"/>
  <c r="M1699" i="8"/>
  <c r="N1714" i="8"/>
  <c r="M1724" i="8"/>
  <c r="N1754" i="8"/>
  <c r="N1759" i="8"/>
  <c r="N1854" i="8"/>
  <c r="N1859" i="8"/>
  <c r="M1914" i="8"/>
  <c r="N1979" i="8"/>
  <c r="M2001" i="8"/>
  <c r="N2001" i="8"/>
  <c r="M2029" i="8"/>
  <c r="N2029" i="8"/>
  <c r="N2095" i="8"/>
  <c r="M2095" i="8"/>
  <c r="M2142" i="8"/>
  <c r="N2147" i="8"/>
  <c r="N2182" i="8"/>
  <c r="N2185" i="8"/>
  <c r="M2185" i="8"/>
  <c r="M2201" i="8"/>
  <c r="N2248" i="8"/>
  <c r="M2248" i="8"/>
  <c r="M2253" i="8"/>
  <c r="N2328" i="8"/>
  <c r="M2398" i="8"/>
  <c r="N2398" i="8"/>
  <c r="M2428" i="8"/>
  <c r="M2433" i="8"/>
  <c r="M2462" i="8"/>
  <c r="N2573" i="8"/>
  <c r="M2573" i="8"/>
  <c r="M2640" i="8"/>
  <c r="N2716" i="8"/>
  <c r="M2716" i="8"/>
  <c r="M2781" i="8"/>
  <c r="M2789" i="8"/>
  <c r="M2800" i="8"/>
  <c r="N2837" i="8"/>
  <c r="M2837" i="8"/>
  <c r="N2845" i="8"/>
  <c r="M2845" i="8"/>
  <c r="M2875" i="8"/>
  <c r="N2875" i="8"/>
  <c r="M2900" i="8"/>
  <c r="M2908" i="8"/>
  <c r="M2916" i="8"/>
  <c r="N2998" i="8"/>
  <c r="M2998" i="8"/>
  <c r="M3070" i="8"/>
  <c r="N3086" i="8"/>
  <c r="N3260" i="8"/>
  <c r="N3266" i="8"/>
  <c r="M3266" i="8"/>
  <c r="M3423" i="8"/>
  <c r="M3456" i="8"/>
  <c r="N3456" i="8"/>
  <c r="M3636" i="8"/>
  <c r="N3700" i="8"/>
  <c r="M3700" i="8"/>
  <c r="N3788" i="8"/>
  <c r="N3794" i="8"/>
  <c r="M3794" i="8"/>
  <c r="M3844" i="8"/>
  <c r="N3900" i="8"/>
  <c r="M3900" i="8"/>
  <c r="N4045" i="8"/>
  <c r="M4045" i="8"/>
  <c r="M732" i="8"/>
  <c r="N766" i="8"/>
  <c r="M804" i="8"/>
  <c r="M888" i="8"/>
  <c r="M950" i="8"/>
  <c r="M1008" i="8"/>
  <c r="M1013" i="8"/>
  <c r="N1013" i="8"/>
  <c r="N1079" i="8"/>
  <c r="M1092" i="8"/>
  <c r="N1232" i="8"/>
  <c r="M1232" i="8"/>
  <c r="N1257" i="8"/>
  <c r="M1257" i="8"/>
  <c r="N1298" i="8"/>
  <c r="M1370" i="8"/>
  <c r="N1370" i="8"/>
  <c r="M1657" i="8"/>
  <c r="N1670" i="8"/>
  <c r="M1670" i="8"/>
  <c r="N1843" i="8"/>
  <c r="M1888" i="8"/>
  <c r="M1903" i="8"/>
  <c r="N1903" i="8"/>
  <c r="M2087" i="8"/>
  <c r="N2087" i="8"/>
  <c r="N2171" i="8"/>
  <c r="N2232" i="8"/>
  <c r="N2237" i="8"/>
  <c r="M2237" i="8"/>
  <c r="N2623" i="8"/>
  <c r="M2623" i="8"/>
  <c r="N2643" i="8"/>
  <c r="M2643" i="8"/>
  <c r="N2757" i="8"/>
  <c r="M2757" i="8"/>
  <c r="M2808" i="8"/>
  <c r="M2813" i="8"/>
  <c r="N2824" i="8"/>
  <c r="M2824" i="8"/>
  <c r="M2911" i="8"/>
  <c r="N2911" i="8"/>
  <c r="N3326" i="8"/>
  <c r="M3326" i="8"/>
  <c r="M3418" i="8"/>
  <c r="N3431" i="8"/>
  <c r="M3431" i="8"/>
  <c r="N3481" i="8"/>
  <c r="M3481" i="8"/>
  <c r="N3647" i="8"/>
  <c r="M3647" i="8"/>
  <c r="N3752" i="8"/>
  <c r="M3965" i="8"/>
  <c r="M3973" i="8"/>
  <c r="M4040" i="8"/>
  <c r="N4040" i="8"/>
  <c r="N1255" i="8"/>
  <c r="M1255" i="8"/>
  <c r="M1406" i="8"/>
  <c r="N1406" i="8"/>
  <c r="N1600" i="8"/>
  <c r="M1600" i="8"/>
  <c r="N1623" i="8"/>
  <c r="M1623" i="8"/>
  <c r="M1783" i="8"/>
  <c r="N1783" i="8"/>
  <c r="M1895" i="8"/>
  <c r="N1895" i="8"/>
  <c r="N2047" i="8"/>
  <c r="M2047" i="8"/>
  <c r="N2141" i="8"/>
  <c r="M2141" i="8"/>
  <c r="N2251" i="8"/>
  <c r="M2251" i="8"/>
  <c r="N2656" i="8"/>
  <c r="M2656" i="8"/>
  <c r="N2921" i="8"/>
  <c r="M2921" i="8"/>
  <c r="N2929" i="8"/>
  <c r="M2929" i="8"/>
  <c r="N3081" i="8"/>
  <c r="M3081" i="8"/>
  <c r="N3130" i="8"/>
  <c r="M3130" i="8"/>
  <c r="M3164" i="8"/>
  <c r="N3164" i="8"/>
  <c r="N3451" i="8"/>
  <c r="M3451" i="8"/>
  <c r="N3462" i="8"/>
  <c r="M3462" i="8"/>
  <c r="M3492" i="8"/>
  <c r="N3492" i="8"/>
  <c r="M3661" i="8"/>
  <c r="N3661" i="8"/>
  <c r="N3950" i="8"/>
  <c r="M3950" i="8"/>
  <c r="N4083" i="8"/>
  <c r="M4083" i="8"/>
  <c r="N1184" i="8"/>
  <c r="M1184" i="8"/>
  <c r="M1203" i="8"/>
  <c r="M1208" i="8"/>
  <c r="M1221" i="8"/>
  <c r="M1231" i="8"/>
  <c r="N1236" i="8"/>
  <c r="M1248" i="8"/>
  <c r="N1248" i="8"/>
  <c r="N1333" i="8"/>
  <c r="N1363" i="8"/>
  <c r="M1376" i="8"/>
  <c r="N1381" i="8"/>
  <c r="M1388" i="8"/>
  <c r="M1390" i="8"/>
  <c r="M1419" i="8"/>
  <c r="N1491" i="8"/>
  <c r="M1526" i="8"/>
  <c r="N1526" i="8"/>
  <c r="M1564" i="8"/>
  <c r="M1575" i="8"/>
  <c r="M1608" i="8"/>
  <c r="N1610" i="8"/>
  <c r="M1648" i="8"/>
  <c r="M1665" i="8"/>
  <c r="N1715" i="8"/>
  <c r="M1715" i="8"/>
  <c r="N1757" i="8"/>
  <c r="N1765" i="8"/>
  <c r="M1765" i="8"/>
  <c r="M1799" i="8"/>
  <c r="M1804" i="8"/>
  <c r="M1815" i="8"/>
  <c r="N1836" i="8"/>
  <c r="N1844" i="8"/>
  <c r="M1855" i="8"/>
  <c r="N1938" i="8"/>
  <c r="N1943" i="8"/>
  <c r="M1962" i="8"/>
  <c r="M1975" i="8"/>
  <c r="N1977" i="8"/>
  <c r="M2010" i="8"/>
  <c r="N2015" i="8"/>
  <c r="M2034" i="8"/>
  <c r="M2074" i="8"/>
  <c r="N2189" i="8"/>
  <c r="M2189" i="8"/>
  <c r="M2286" i="8"/>
  <c r="N2334" i="8"/>
  <c r="M2334" i="8"/>
  <c r="M2397" i="8"/>
  <c r="M2455" i="8"/>
  <c r="N2455" i="8"/>
  <c r="M2554" i="8"/>
  <c r="N2554" i="8"/>
  <c r="N2607" i="8"/>
  <c r="M2607" i="8"/>
  <c r="N2630" i="8"/>
  <c r="M2630" i="8"/>
  <c r="M2731" i="8"/>
  <c r="N2731" i="8"/>
  <c r="N3247" i="8"/>
  <c r="M3278" i="8"/>
  <c r="M3286" i="8"/>
  <c r="M3291" i="8"/>
  <c r="M3302" i="8"/>
  <c r="M3344" i="8"/>
  <c r="N3344" i="8"/>
  <c r="M3416" i="8"/>
  <c r="N3416" i="8"/>
  <c r="M3623" i="8"/>
  <c r="N3703" i="8"/>
  <c r="M3703" i="8"/>
  <c r="M3790" i="8"/>
  <c r="N3790" i="8"/>
  <c r="N3796" i="8"/>
  <c r="M3796" i="8"/>
  <c r="M3807" i="8"/>
  <c r="N3812" i="8"/>
  <c r="N3842" i="8"/>
  <c r="M3842" i="8"/>
  <c r="N3864" i="8"/>
  <c r="M3864" i="8"/>
  <c r="M3929" i="8"/>
  <c r="M3937" i="8"/>
  <c r="M3958" i="8"/>
  <c r="N3958" i="8"/>
  <c r="M4061" i="8"/>
  <c r="N974" i="8"/>
  <c r="M974" i="8"/>
  <c r="N1136" i="8"/>
  <c r="M1136" i="8"/>
  <c r="M1219" i="8"/>
  <c r="M1263" i="8"/>
  <c r="M1268" i="8"/>
  <c r="M1270" i="8"/>
  <c r="M1275" i="8"/>
  <c r="M1287" i="8"/>
  <c r="M1311" i="8"/>
  <c r="M1348" i="8"/>
  <c r="M1371" i="8"/>
  <c r="M1386" i="8"/>
  <c r="N1401" i="8"/>
  <c r="M1455" i="8"/>
  <c r="M1462" i="8"/>
  <c r="M1478" i="8"/>
  <c r="N1478" i="8"/>
  <c r="M1496" i="8"/>
  <c r="M1498" i="8"/>
  <c r="M1509" i="8"/>
  <c r="N1593" i="8"/>
  <c r="M1603" i="8"/>
  <c r="N1621" i="8"/>
  <c r="M1621" i="8"/>
  <c r="N1643" i="8"/>
  <c r="M1643" i="8"/>
  <c r="N1656" i="8"/>
  <c r="M1673" i="8"/>
  <c r="M1703" i="8"/>
  <c r="N1708" i="8"/>
  <c r="M1708" i="8"/>
  <c r="M1778" i="8"/>
  <c r="M1834" i="8"/>
  <c r="M1847" i="8"/>
  <c r="N1847" i="8"/>
  <c r="N1912" i="8"/>
  <c r="M1912" i="8"/>
  <c r="M1928" i="8"/>
  <c r="N1988" i="8"/>
  <c r="N2077" i="8"/>
  <c r="M2120" i="8"/>
  <c r="M2178" i="8"/>
  <c r="N2205" i="8"/>
  <c r="M2243" i="8"/>
  <c r="N2243" i="8"/>
  <c r="N2262" i="8"/>
  <c r="N2267" i="8"/>
  <c r="M2313" i="8"/>
  <c r="M2321" i="8"/>
  <c r="M2326" i="8"/>
  <c r="N2326" i="8"/>
  <c r="M2337" i="8"/>
  <c r="M2390" i="8"/>
  <c r="M2422" i="8"/>
  <c r="N2422" i="8"/>
  <c r="M2440" i="8"/>
  <c r="N2514" i="8"/>
  <c r="M2514" i="8"/>
  <c r="M2549" i="8"/>
  <c r="M2572" i="8"/>
  <c r="N2610" i="8"/>
  <c r="M2610" i="8"/>
  <c r="N2616" i="8"/>
  <c r="M2616" i="8"/>
  <c r="M2633" i="8"/>
  <c r="N2702" i="8"/>
  <c r="M2702" i="8"/>
  <c r="N2710" i="8"/>
  <c r="N2745" i="8"/>
  <c r="M2745" i="8"/>
  <c r="N2756" i="8"/>
  <c r="M2756" i="8"/>
  <c r="M2822" i="8"/>
  <c r="M2834" i="8"/>
  <c r="M2874" i="8"/>
  <c r="M2877" i="8"/>
  <c r="N2877" i="8"/>
  <c r="N3010" i="8"/>
  <c r="M3010" i="8"/>
  <c r="M3018" i="8"/>
  <c r="M3023" i="8"/>
  <c r="N3044" i="8"/>
  <c r="M3108" i="8"/>
  <c r="M3138" i="8"/>
  <c r="N3199" i="8"/>
  <c r="M3209" i="8"/>
  <c r="M3242" i="8"/>
  <c r="N3250" i="8"/>
  <c r="N3289" i="8"/>
  <c r="M3289" i="8"/>
  <c r="M3336" i="8"/>
  <c r="M3380" i="8"/>
  <c r="N3380" i="8"/>
  <c r="M3432" i="8"/>
  <c r="N3432" i="8"/>
  <c r="N3507" i="8"/>
  <c r="M3507" i="8"/>
  <c r="M3547" i="8"/>
  <c r="M3561" i="8"/>
  <c r="N3566" i="8"/>
  <c r="N3580" i="8"/>
  <c r="N3588" i="8"/>
  <c r="M3741" i="8"/>
  <c r="M3765" i="8"/>
  <c r="N3799" i="8"/>
  <c r="N3903" i="8"/>
  <c r="M3903" i="8"/>
  <c r="M3927" i="8"/>
  <c r="M3953" i="8"/>
  <c r="N3969" i="8"/>
  <c r="M3969" i="8"/>
  <c r="M3985" i="8"/>
  <c r="N4035" i="8"/>
  <c r="M4035" i="8"/>
  <c r="M886" i="8"/>
  <c r="N1239" i="8"/>
  <c r="M1239" i="8"/>
  <c r="M1399" i="8"/>
  <c r="N1399" i="8"/>
  <c r="M1807" i="8"/>
  <c r="N1807" i="8"/>
  <c r="M1986" i="8"/>
  <c r="N1986" i="8"/>
  <c r="M2085" i="8"/>
  <c r="N2085" i="8"/>
  <c r="M2181" i="8"/>
  <c r="N2181" i="8"/>
  <c r="N2284" i="8"/>
  <c r="M2284" i="8"/>
  <c r="M2443" i="8"/>
  <c r="N2443" i="8"/>
  <c r="N2525" i="8"/>
  <c r="M2525" i="8"/>
  <c r="N2762" i="8"/>
  <c r="M2762" i="8"/>
  <c r="N2786" i="8"/>
  <c r="M2786" i="8"/>
  <c r="M2839" i="8"/>
  <c r="N2839" i="8"/>
  <c r="N2858" i="8"/>
  <c r="M2858" i="8"/>
  <c r="N2894" i="8"/>
  <c r="M2894" i="8"/>
  <c r="M2935" i="8"/>
  <c r="N2935" i="8"/>
  <c r="N2985" i="8"/>
  <c r="M2985" i="8"/>
  <c r="M3066" i="8"/>
  <c r="M3098" i="8"/>
  <c r="N3098" i="8"/>
  <c r="N3106" i="8"/>
  <c r="M3106" i="8"/>
  <c r="N3212" i="8"/>
  <c r="M3267" i="8"/>
  <c r="M3325" i="8"/>
  <c r="N3411" i="8"/>
  <c r="M3411" i="8"/>
  <c r="N3479" i="8"/>
  <c r="M3479" i="8"/>
  <c r="N3583" i="8"/>
  <c r="M3583" i="8"/>
  <c r="N3698" i="8"/>
  <c r="M3698" i="8"/>
  <c r="N3771" i="8"/>
  <c r="M3771" i="8"/>
  <c r="M3802" i="8"/>
  <c r="N3805" i="8"/>
  <c r="M3805" i="8"/>
  <c r="N3867" i="8"/>
  <c r="M3867" i="8"/>
  <c r="M3925" i="8"/>
  <c r="N3940" i="8"/>
  <c r="M3940" i="8"/>
  <c r="N3964" i="8"/>
  <c r="M3964" i="8"/>
  <c r="M3999" i="8"/>
  <c r="N4010" i="8"/>
  <c r="M4010" i="8"/>
  <c r="N4024" i="8"/>
  <c r="M4024" i="8"/>
  <c r="M2231" i="8"/>
  <c r="N2231" i="8"/>
  <c r="N2465" i="8"/>
  <c r="M2465" i="8"/>
  <c r="M2674" i="8"/>
  <c r="N2674" i="8"/>
  <c r="N2777" i="8"/>
  <c r="M2777" i="8"/>
  <c r="N2904" i="8"/>
  <c r="M2904" i="8"/>
  <c r="N3059" i="8"/>
  <c r="M3059" i="8"/>
  <c r="N3351" i="8"/>
  <c r="M3351" i="8"/>
  <c r="M3422" i="8"/>
  <c r="N3422" i="8"/>
  <c r="N3435" i="8"/>
  <c r="M3435" i="8"/>
  <c r="M3637" i="8"/>
  <c r="N3637" i="8"/>
  <c r="N3740" i="8"/>
  <c r="M3740" i="8"/>
  <c r="N3877" i="8"/>
  <c r="M3877" i="8"/>
  <c r="M3920" i="8"/>
  <c r="N3920" i="8"/>
  <c r="M2089" i="8"/>
  <c r="N2089" i="8"/>
  <c r="M2207" i="8"/>
  <c r="N2207" i="8"/>
  <c r="M2241" i="8"/>
  <c r="M2249" i="8"/>
  <c r="M2261" i="8"/>
  <c r="M2274" i="8"/>
  <c r="N2327" i="8"/>
  <c r="M2335" i="8"/>
  <c r="N2363" i="8"/>
  <c r="M2363" i="8"/>
  <c r="M2373" i="8"/>
  <c r="M2406" i="8"/>
  <c r="M2414" i="8"/>
  <c r="M2453" i="8"/>
  <c r="M2502" i="8"/>
  <c r="M2519" i="8"/>
  <c r="M2529" i="8"/>
  <c r="N2539" i="8"/>
  <c r="N2566" i="8"/>
  <c r="M2571" i="8"/>
  <c r="N2581" i="8"/>
  <c r="M2581" i="8"/>
  <c r="N2601" i="8"/>
  <c r="N2608" i="8"/>
  <c r="M2664" i="8"/>
  <c r="N2722" i="8"/>
  <c r="N2772" i="8"/>
  <c r="M2772" i="8"/>
  <c r="M2852" i="8"/>
  <c r="M2857" i="8"/>
  <c r="M2884" i="8"/>
  <c r="M2899" i="8"/>
  <c r="N2899" i="8"/>
  <c r="M2932" i="8"/>
  <c r="N2937" i="8"/>
  <c r="N2988" i="8"/>
  <c r="M2988" i="8"/>
  <c r="N3022" i="8"/>
  <c r="M3022" i="8"/>
  <c r="M3027" i="8"/>
  <c r="M3082" i="8"/>
  <c r="M3087" i="8"/>
  <c r="N3092" i="8"/>
  <c r="M3099" i="8"/>
  <c r="M3119" i="8"/>
  <c r="M3154" i="8"/>
  <c r="M3159" i="8"/>
  <c r="N3259" i="8"/>
  <c r="M3318" i="8"/>
  <c r="N3318" i="8"/>
  <c r="M3417" i="8"/>
  <c r="M3495" i="8"/>
  <c r="M3506" i="8"/>
  <c r="N3506" i="8"/>
  <c r="M3528" i="8"/>
  <c r="N3528" i="8"/>
  <c r="N3629" i="8"/>
  <c r="M3696" i="8"/>
  <c r="M3716" i="8"/>
  <c r="M3730" i="8"/>
  <c r="M3803" i="8"/>
  <c r="N3803" i="8"/>
  <c r="M3837" i="8"/>
  <c r="M3853" i="8"/>
  <c r="M3990" i="8"/>
  <c r="M4025" i="8"/>
  <c r="N4030" i="8"/>
  <c r="N4038" i="8"/>
  <c r="M4038" i="8"/>
  <c r="N1691" i="8"/>
  <c r="M1691" i="8"/>
  <c r="M1798" i="8"/>
  <c r="N1798" i="8"/>
  <c r="M1883" i="8"/>
  <c r="N1883" i="8"/>
  <c r="M2039" i="8"/>
  <c r="N2039" i="8"/>
  <c r="N2113" i="8"/>
  <c r="N2131" i="8"/>
  <c r="M2131" i="8"/>
  <c r="M2154" i="8"/>
  <c r="M2156" i="8"/>
  <c r="M2164" i="8"/>
  <c r="N2184" i="8"/>
  <c r="M2197" i="8"/>
  <c r="N2256" i="8"/>
  <c r="N2291" i="8"/>
  <c r="N2303" i="8"/>
  <c r="M2308" i="8"/>
  <c r="M2320" i="8"/>
  <c r="N2340" i="8"/>
  <c r="N2353" i="8"/>
  <c r="N2358" i="8"/>
  <c r="M2378" i="8"/>
  <c r="N2383" i="8"/>
  <c r="M2386" i="8"/>
  <c r="N2386" i="8"/>
  <c r="M2409" i="8"/>
  <c r="N2419" i="8"/>
  <c r="N2431" i="8"/>
  <c r="M2441" i="8"/>
  <c r="M2446" i="8"/>
  <c r="N2446" i="8"/>
  <c r="M2500" i="8"/>
  <c r="N2507" i="8"/>
  <c r="M2512" i="8"/>
  <c r="N2524" i="8"/>
  <c r="M2557" i="8"/>
  <c r="M2619" i="8"/>
  <c r="M2621" i="8"/>
  <c r="N2626" i="8"/>
  <c r="N2639" i="8"/>
  <c r="M2646" i="8"/>
  <c r="M2746" i="8"/>
  <c r="N2759" i="8"/>
  <c r="M2780" i="8"/>
  <c r="M2785" i="8"/>
  <c r="M2848" i="8"/>
  <c r="M2850" i="8"/>
  <c r="M2860" i="8"/>
  <c r="N2868" i="8"/>
  <c r="M2868" i="8"/>
  <c r="M2940" i="8"/>
  <c r="M2945" i="8"/>
  <c r="M2999" i="8"/>
  <c r="N3057" i="8"/>
  <c r="M3057" i="8"/>
  <c r="M3067" i="8"/>
  <c r="M3077" i="8"/>
  <c r="M3104" i="8"/>
  <c r="N3104" i="8"/>
  <c r="M3114" i="8"/>
  <c r="M3127" i="8"/>
  <c r="N3132" i="8"/>
  <c r="M3132" i="8"/>
  <c r="N3175" i="8"/>
  <c r="M3305" i="8"/>
  <c r="N3398" i="8"/>
  <c r="N3409" i="8"/>
  <c r="N3446" i="8"/>
  <c r="M3459" i="8"/>
  <c r="M3469" i="8"/>
  <c r="N3477" i="8"/>
  <c r="M3477" i="8"/>
  <c r="M3487" i="8"/>
  <c r="M3579" i="8"/>
  <c r="M3592" i="8"/>
  <c r="M3632" i="8"/>
  <c r="M3667" i="8"/>
  <c r="M3691" i="8"/>
  <c r="N3706" i="8"/>
  <c r="M3706" i="8"/>
  <c r="M3795" i="8"/>
  <c r="N3824" i="8"/>
  <c r="M3858" i="8"/>
  <c r="N3915" i="8"/>
  <c r="M3915" i="8"/>
  <c r="N3933" i="8"/>
  <c r="M3933" i="8"/>
  <c r="M4014" i="8"/>
  <c r="M4033" i="8"/>
  <c r="N4059" i="8"/>
  <c r="M4059" i="8"/>
  <c r="N997" i="8"/>
  <c r="M1023" i="8"/>
  <c r="N1031" i="8"/>
  <c r="M1104" i="8"/>
  <c r="M1134" i="8"/>
  <c r="N1151" i="8"/>
  <c r="M1182" i="8"/>
  <c r="N1189" i="8"/>
  <c r="N1262" i="8"/>
  <c r="N1285" i="8"/>
  <c r="M1294" i="8"/>
  <c r="N1308" i="8"/>
  <c r="M1414" i="8"/>
  <c r="M1442" i="8"/>
  <c r="N1442" i="8"/>
  <c r="M1482" i="8"/>
  <c r="M1531" i="8"/>
  <c r="M1574" i="8"/>
  <c r="M1676" i="8"/>
  <c r="M1681" i="8"/>
  <c r="M1775" i="8"/>
  <c r="M1793" i="8"/>
  <c r="N1814" i="8"/>
  <c r="N1832" i="8"/>
  <c r="N1906" i="8"/>
  <c r="M1932" i="8"/>
  <c r="N1932" i="8"/>
  <c r="M1984" i="8"/>
  <c r="N1989" i="8"/>
  <c r="N2013" i="8"/>
  <c r="M2026" i="8"/>
  <c r="N2053" i="8"/>
  <c r="N2097" i="8"/>
  <c r="M2116" i="8"/>
  <c r="N2123" i="8"/>
  <c r="N2139" i="8"/>
  <c r="M2139" i="8"/>
  <c r="N2169" i="8"/>
  <c r="M2177" i="8"/>
  <c r="M2202" i="8"/>
  <c r="M2213" i="8"/>
  <c r="M2225" i="8"/>
  <c r="N2279" i="8"/>
  <c r="N2315" i="8"/>
  <c r="M2404" i="8"/>
  <c r="M2429" i="8"/>
  <c r="N2495" i="8"/>
  <c r="M2537" i="8"/>
  <c r="N2614" i="8"/>
  <c r="M2644" i="8"/>
  <c r="M2855" i="8"/>
  <c r="M2892" i="8"/>
  <c r="N2897" i="8"/>
  <c r="M2897" i="8"/>
  <c r="M2976" i="8"/>
  <c r="M3007" i="8"/>
  <c r="N3012" i="8"/>
  <c r="M3012" i="8"/>
  <c r="M3090" i="8"/>
  <c r="N3122" i="8"/>
  <c r="N3152" i="8"/>
  <c r="M3170" i="8"/>
  <c r="N3224" i="8"/>
  <c r="N3295" i="8"/>
  <c r="M3430" i="8"/>
  <c r="M3454" i="8"/>
  <c r="M3490" i="8"/>
  <c r="M3498" i="8"/>
  <c r="N3501" i="8"/>
  <c r="M3501" i="8"/>
  <c r="N3552" i="8"/>
  <c r="N3555" i="8"/>
  <c r="M3555" i="8"/>
  <c r="M3608" i="8"/>
  <c r="N3773" i="8"/>
  <c r="N3798" i="8"/>
  <c r="M3798" i="8"/>
  <c r="M3891" i="8"/>
  <c r="M3988" i="8"/>
  <c r="M3993" i="8"/>
  <c r="M4009" i="8"/>
  <c r="N4012" i="8"/>
  <c r="M4012" i="8"/>
  <c r="M4028" i="8"/>
  <c r="N4028" i="8"/>
  <c r="N1978" i="8"/>
  <c r="M1978" i="8"/>
  <c r="N2296" i="8"/>
  <c r="M2296" i="8"/>
  <c r="M2530" i="8"/>
  <c r="N2530" i="8"/>
  <c r="N2642" i="8"/>
  <c r="M2642" i="8"/>
  <c r="N3178" i="8"/>
  <c r="M3178" i="8"/>
  <c r="M3496" i="8"/>
  <c r="N3496" i="8"/>
  <c r="M3554" i="8"/>
  <c r="N3554" i="8"/>
  <c r="N3660" i="8"/>
  <c r="M3660" i="8"/>
  <c r="N3938" i="8"/>
  <c r="M3938" i="8"/>
  <c r="N4086" i="8"/>
  <c r="M4086" i="8"/>
  <c r="M1963" i="8"/>
  <c r="N1991" i="8"/>
  <c r="N2017" i="8"/>
  <c r="M2032" i="8"/>
  <c r="N2075" i="8"/>
  <c r="N2101" i="8"/>
  <c r="N2121" i="8"/>
  <c r="M2129" i="8"/>
  <c r="M2151" i="8"/>
  <c r="N2168" i="8"/>
  <c r="N2183" i="8"/>
  <c r="N2193" i="8"/>
  <c r="N2254" i="8"/>
  <c r="N2269" i="8"/>
  <c r="N2272" i="8"/>
  <c r="M2272" i="8"/>
  <c r="N2329" i="8"/>
  <c r="M2344" i="8"/>
  <c r="N2351" i="8"/>
  <c r="N2385" i="8"/>
  <c r="N2434" i="8"/>
  <c r="N2458" i="8"/>
  <c r="N2470" i="8"/>
  <c r="N2494" i="8"/>
  <c r="N2506" i="8"/>
  <c r="M2518" i="8"/>
  <c r="N2518" i="8"/>
  <c r="M2569" i="8"/>
  <c r="N2576" i="8"/>
  <c r="M2632" i="8"/>
  <c r="N2662" i="8"/>
  <c r="N2685" i="8"/>
  <c r="M2714" i="8"/>
  <c r="N2734" i="8"/>
  <c r="M2747" i="8"/>
  <c r="N2747" i="8"/>
  <c r="M2796" i="8"/>
  <c r="N2801" i="8"/>
  <c r="M2801" i="8"/>
  <c r="M2864" i="8"/>
  <c r="M2880" i="8"/>
  <c r="M2895" i="8"/>
  <c r="N2909" i="8"/>
  <c r="M2909" i="8"/>
  <c r="M2983" i="8"/>
  <c r="N2996" i="8"/>
  <c r="N3008" i="8"/>
  <c r="M3030" i="8"/>
  <c r="N3118" i="8"/>
  <c r="M3118" i="8"/>
  <c r="M3201" i="8"/>
  <c r="M3226" i="8"/>
  <c r="M3245" i="8"/>
  <c r="N3272" i="8"/>
  <c r="N3308" i="8"/>
  <c r="M3332" i="8"/>
  <c r="N3332" i="8"/>
  <c r="M3515" i="8"/>
  <c r="M3523" i="8"/>
  <c r="M3541" i="8"/>
  <c r="N3546" i="8"/>
  <c r="M3668" i="8"/>
  <c r="M3694" i="8"/>
  <c r="N3709" i="8"/>
  <c r="N3722" i="8"/>
  <c r="M3722" i="8"/>
  <c r="M3786" i="8"/>
  <c r="N3797" i="8"/>
  <c r="N3831" i="8"/>
  <c r="M3831" i="8"/>
  <c r="N3849" i="8"/>
  <c r="N3870" i="8"/>
  <c r="M3870" i="8"/>
  <c r="M3889" i="8"/>
  <c r="N3894" i="8"/>
  <c r="M3894" i="8"/>
  <c r="N3974" i="8"/>
  <c r="M3974" i="8"/>
  <c r="M3997" i="8"/>
  <c r="N4081" i="8"/>
  <c r="M4081" i="8"/>
  <c r="M2784" i="8"/>
  <c r="N2791" i="8"/>
  <c r="M2835" i="8"/>
  <c r="M2919" i="8"/>
  <c r="N2984" i="8"/>
  <c r="M3006" i="8"/>
  <c r="N3020" i="8"/>
  <c r="N3116" i="8"/>
  <c r="N3128" i="8"/>
  <c r="N3137" i="8"/>
  <c r="N3163" i="8"/>
  <c r="M3173" i="8"/>
  <c r="N3183" i="8"/>
  <c r="M3213" i="8"/>
  <c r="N3236" i="8"/>
  <c r="M3262" i="8"/>
  <c r="M3284" i="8"/>
  <c r="N3284" i="8"/>
  <c r="N3354" i="8"/>
  <c r="M3415" i="8"/>
  <c r="N3434" i="8"/>
  <c r="M3442" i="8"/>
  <c r="M3447" i="8"/>
  <c r="M3517" i="8"/>
  <c r="M3532" i="8"/>
  <c r="M3604" i="8"/>
  <c r="N3627" i="8"/>
  <c r="N3635" i="8"/>
  <c r="M3635" i="8"/>
  <c r="N3682" i="8"/>
  <c r="M3682" i="8"/>
  <c r="M3707" i="8"/>
  <c r="M3816" i="8"/>
  <c r="N3826" i="8"/>
  <c r="N3869" i="8"/>
  <c r="N4022" i="8"/>
  <c r="M4022" i="8"/>
  <c r="N4084" i="8"/>
  <c r="M4084" i="8"/>
  <c r="M3324" i="8"/>
  <c r="M3339" i="8"/>
  <c r="N3414" i="8"/>
  <c r="M3445" i="8"/>
  <c r="M3484" i="8"/>
  <c r="M3489" i="8"/>
  <c r="N3494" i="8"/>
  <c r="M3531" i="8"/>
  <c r="M3573" i="8"/>
  <c r="M3631" i="8"/>
  <c r="M3672" i="8"/>
  <c r="M3692" i="8"/>
  <c r="M3704" i="8"/>
  <c r="M3718" i="8"/>
  <c r="M3728" i="8"/>
  <c r="N3766" i="8"/>
  <c r="M3801" i="8"/>
  <c r="M3810" i="8"/>
  <c r="M3822" i="8"/>
  <c r="M3834" i="8"/>
  <c r="M3846" i="8"/>
  <c r="M3885" i="8"/>
  <c r="M3906" i="8"/>
  <c r="M3918" i="8"/>
  <c r="M3961" i="8"/>
  <c r="M3996" i="8"/>
  <c r="M4017" i="8"/>
  <c r="M4036" i="8"/>
  <c r="M4050" i="8"/>
  <c r="M4060" i="8"/>
  <c r="M4072" i="8"/>
  <c r="M4082" i="8"/>
  <c r="N4089" i="8"/>
  <c r="N3248" i="8"/>
  <c r="N3294" i="8"/>
  <c r="N3306" i="8"/>
  <c r="M3337" i="8"/>
  <c r="N3368" i="8"/>
  <c r="N3399" i="8"/>
  <c r="M3450" i="8"/>
  <c r="N3482" i="8"/>
  <c r="M3499" i="8"/>
  <c r="N3504" i="8"/>
  <c r="M3514" i="8"/>
  <c r="M3558" i="8"/>
  <c r="M3591" i="8"/>
  <c r="M3611" i="8"/>
  <c r="M3626" i="8"/>
  <c r="M3680" i="8"/>
  <c r="N3713" i="8"/>
  <c r="N3745" i="8"/>
  <c r="N3776" i="8"/>
  <c r="M3789" i="8"/>
  <c r="M3808" i="8"/>
  <c r="N3815" i="8"/>
  <c r="N3827" i="8"/>
  <c r="M3868" i="8"/>
  <c r="M3880" i="8"/>
  <c r="M3892" i="8"/>
  <c r="M3904" i="8"/>
  <c r="M3916" i="8"/>
  <c r="N3970" i="8"/>
  <c r="M4008" i="8"/>
  <c r="M4048" i="8"/>
  <c r="M60" i="8"/>
  <c r="N265" i="8"/>
  <c r="M265" i="8"/>
  <c r="M519" i="8"/>
  <c r="N900" i="8"/>
  <c r="M900" i="8"/>
  <c r="N58" i="8"/>
  <c r="M103" i="8"/>
  <c r="N103" i="8"/>
  <c r="N301" i="8"/>
  <c r="M301" i="8"/>
  <c r="N718" i="8"/>
  <c r="M1181" i="8"/>
  <c r="M23" i="8"/>
  <c r="N25" i="8"/>
  <c r="M54" i="8"/>
  <c r="M56" i="8"/>
  <c r="M164" i="8"/>
  <c r="N237" i="8"/>
  <c r="M237" i="8"/>
  <c r="N310" i="8"/>
  <c r="N357" i="8"/>
  <c r="M357" i="8"/>
  <c r="M397" i="8"/>
  <c r="M468" i="8"/>
  <c r="N507" i="8"/>
  <c r="M507" i="8"/>
  <c r="N548" i="8"/>
  <c r="M548" i="8"/>
  <c r="N584" i="8"/>
  <c r="M584" i="8"/>
  <c r="M600" i="8"/>
  <c r="N680" i="8"/>
  <c r="M680" i="8"/>
  <c r="N727" i="8"/>
  <c r="M727" i="8"/>
  <c r="N792" i="8"/>
  <c r="M792" i="8"/>
  <c r="M1056" i="8"/>
  <c r="M1176" i="8"/>
  <c r="N1176" i="8"/>
  <c r="M1535" i="8"/>
  <c r="N1535" i="8"/>
  <c r="M2307" i="8"/>
  <c r="N10" i="8"/>
  <c r="N39" i="8"/>
  <c r="M39" i="8"/>
  <c r="N91" i="8"/>
  <c r="N324" i="8"/>
  <c r="M324" i="8"/>
  <c r="M379" i="8"/>
  <c r="N379" i="8"/>
  <c r="N466" i="8"/>
  <c r="N598" i="8"/>
  <c r="M716" i="8"/>
  <c r="M884" i="8"/>
  <c r="N915" i="8"/>
  <c r="M915" i="8"/>
  <c r="N927" i="8"/>
  <c r="M927" i="8"/>
  <c r="M994" i="8"/>
  <c r="N1097" i="8"/>
  <c r="N1170" i="8"/>
  <c r="M1170" i="8"/>
  <c r="M550" i="8"/>
  <c r="N550" i="8"/>
  <c r="M296" i="8"/>
  <c r="N559" i="8"/>
  <c r="M559" i="8"/>
  <c r="N505" i="8"/>
  <c r="M505" i="8"/>
  <c r="N535" i="8"/>
  <c r="M535" i="8"/>
  <c r="M6" i="8"/>
  <c r="N37" i="8"/>
  <c r="N70" i="8"/>
  <c r="M123" i="8"/>
  <c r="N213" i="8"/>
  <c r="M213" i="8"/>
  <c r="M322" i="8"/>
  <c r="N322" i="8"/>
  <c r="N411" i="8"/>
  <c r="M411" i="8"/>
  <c r="N442" i="8"/>
  <c r="M464" i="8"/>
  <c r="M596" i="8"/>
  <c r="N739" i="8"/>
  <c r="M739" i="8"/>
  <c r="M781" i="8"/>
  <c r="M913" i="8"/>
  <c r="N1144" i="8"/>
  <c r="M1144" i="8"/>
  <c r="M1576" i="8"/>
  <c r="N1576" i="8"/>
  <c r="M682" i="8"/>
  <c r="N682" i="8"/>
  <c r="M27" i="8"/>
  <c r="N223" i="8"/>
  <c r="N1886" i="8"/>
  <c r="M1886" i="8"/>
  <c r="N129" i="8"/>
  <c r="M129" i="8"/>
  <c r="N180" i="8"/>
  <c r="M180" i="8"/>
  <c r="N417" i="8"/>
  <c r="M417" i="8"/>
  <c r="N471" i="8"/>
  <c r="M471" i="8"/>
  <c r="N643" i="8"/>
  <c r="M643" i="8"/>
  <c r="N829" i="8"/>
  <c r="M829" i="8"/>
  <c r="M1202" i="8"/>
  <c r="N1202" i="8"/>
  <c r="N1290" i="8"/>
  <c r="M1290" i="8"/>
  <c r="N1499" i="8"/>
  <c r="M1499" i="8"/>
  <c r="N3120" i="8"/>
  <c r="M3120" i="8"/>
  <c r="M127" i="8"/>
  <c r="N127" i="8"/>
  <c r="M235" i="8"/>
  <c r="N235" i="8"/>
  <c r="N360" i="8"/>
  <c r="M360" i="8"/>
  <c r="M415" i="8"/>
  <c r="N415" i="8"/>
  <c r="N447" i="8"/>
  <c r="M447" i="8"/>
  <c r="N469" i="8"/>
  <c r="M469" i="8"/>
  <c r="N744" i="8"/>
  <c r="M744" i="8"/>
  <c r="N756" i="8"/>
  <c r="M756" i="8"/>
  <c r="N961" i="8"/>
  <c r="M961" i="8"/>
  <c r="N1028" i="8"/>
  <c r="M1028" i="8"/>
  <c r="N1045" i="8"/>
  <c r="M1045" i="8"/>
  <c r="N1057" i="8"/>
  <c r="M1057" i="8"/>
  <c r="M1095" i="8"/>
  <c r="N1095" i="8"/>
  <c r="N18" i="8"/>
  <c r="M18" i="8"/>
  <c r="N105" i="8"/>
  <c r="M105" i="8"/>
  <c r="N613" i="8"/>
  <c r="M613" i="8"/>
  <c r="N1061" i="8"/>
  <c r="M1061" i="8"/>
  <c r="N93" i="8"/>
  <c r="M93" i="8"/>
  <c r="M312" i="8"/>
  <c r="M358" i="8"/>
  <c r="N358" i="8"/>
  <c r="N369" i="8"/>
  <c r="M369" i="8"/>
  <c r="N409" i="8"/>
  <c r="M409" i="8"/>
  <c r="M802" i="8"/>
  <c r="N802" i="8"/>
  <c r="N859" i="8"/>
  <c r="M859" i="8"/>
  <c r="N980" i="8"/>
  <c r="M980" i="8"/>
  <c r="N1093" i="8"/>
  <c r="M1093" i="8"/>
  <c r="N1342" i="8"/>
  <c r="M1342" i="8"/>
  <c r="N1354" i="8"/>
  <c r="M1354" i="8"/>
  <c r="N1474" i="8"/>
  <c r="M1474" i="8"/>
  <c r="N1788" i="8"/>
  <c r="M1788" i="8"/>
  <c r="N1800" i="8"/>
  <c r="M1800" i="8"/>
  <c r="M271" i="8"/>
  <c r="N271" i="8"/>
  <c r="N303" i="8"/>
  <c r="M303" i="8"/>
  <c r="N844" i="8"/>
  <c r="M844" i="8"/>
  <c r="M1032" i="8"/>
  <c r="M399" i="8"/>
  <c r="N1111" i="8"/>
  <c r="M1111" i="8"/>
  <c r="N35" i="8"/>
  <c r="N51" i="8"/>
  <c r="M51" i="8"/>
  <c r="M68" i="8"/>
  <c r="N159" i="8"/>
  <c r="M159" i="8"/>
  <c r="N445" i="8"/>
  <c r="M445" i="8"/>
  <c r="M456" i="8"/>
  <c r="N588" i="8"/>
  <c r="M588" i="8"/>
  <c r="M612" i="8"/>
  <c r="N651" i="8"/>
  <c r="M651" i="8"/>
  <c r="M735" i="8"/>
  <c r="N1016" i="8"/>
  <c r="M2266" i="8"/>
  <c r="N2266" i="8"/>
  <c r="M31" i="8"/>
  <c r="N31" i="8"/>
  <c r="M168" i="8"/>
  <c r="M929" i="8"/>
  <c r="N166" i="8"/>
  <c r="N212" i="8"/>
  <c r="M212" i="8"/>
  <c r="M517" i="8"/>
  <c r="N787" i="8"/>
  <c r="M787" i="8"/>
  <c r="M996" i="8"/>
  <c r="M1642" i="8"/>
  <c r="N1642" i="8"/>
  <c r="N2294" i="8"/>
  <c r="M2294" i="8"/>
  <c r="N135" i="8"/>
  <c r="M135" i="8"/>
  <c r="N216" i="8"/>
  <c r="M216" i="8"/>
  <c r="N273" i="8"/>
  <c r="M273" i="8"/>
  <c r="N320" i="8"/>
  <c r="M320" i="8"/>
  <c r="N825" i="8"/>
  <c r="M825" i="8"/>
  <c r="N1338" i="8"/>
  <c r="M1338" i="8"/>
  <c r="N1547" i="8"/>
  <c r="M1547" i="8"/>
  <c r="N1689" i="8"/>
  <c r="M1689" i="8"/>
  <c r="N381" i="8"/>
  <c r="M381" i="8"/>
  <c r="N1133" i="8"/>
  <c r="M1133" i="8"/>
  <c r="M99" i="8"/>
  <c r="N696" i="8"/>
  <c r="M696" i="8"/>
  <c r="N49" i="8"/>
  <c r="M49" i="8"/>
  <c r="N157" i="8"/>
  <c r="M157" i="8"/>
  <c r="M214" i="8"/>
  <c r="N214" i="8"/>
  <c r="N225" i="8"/>
  <c r="M225" i="8"/>
  <c r="N267" i="8"/>
  <c r="M267" i="8"/>
  <c r="N356" i="8"/>
  <c r="M356" i="8"/>
  <c r="N499" i="8"/>
  <c r="M499" i="8"/>
  <c r="N547" i="8"/>
  <c r="M547" i="8"/>
  <c r="N552" i="8"/>
  <c r="M552" i="8"/>
  <c r="M586" i="8"/>
  <c r="N586" i="8"/>
  <c r="N615" i="8"/>
  <c r="M615" i="8"/>
  <c r="N649" i="8"/>
  <c r="M649" i="8"/>
  <c r="N679" i="8"/>
  <c r="M679" i="8"/>
  <c r="N775" i="8"/>
  <c r="M775" i="8"/>
  <c r="N931" i="8"/>
  <c r="M931" i="8"/>
  <c r="N249" i="8"/>
  <c r="M249" i="8"/>
  <c r="N393" i="8"/>
  <c r="M393" i="8"/>
  <c r="N523" i="8"/>
  <c r="M523" i="8"/>
  <c r="N667" i="8"/>
  <c r="M667" i="8"/>
  <c r="N840" i="8"/>
  <c r="M840" i="8"/>
  <c r="N943" i="8"/>
  <c r="M943" i="8"/>
  <c r="N1120" i="8"/>
  <c r="M1120" i="8"/>
  <c r="N1125" i="8"/>
  <c r="M1125" i="8"/>
  <c r="N1433" i="8"/>
  <c r="M1433" i="8"/>
  <c r="N1444" i="8"/>
  <c r="M1444" i="8"/>
  <c r="M2112" i="8"/>
  <c r="N2112" i="8"/>
  <c r="M2793" i="8"/>
  <c r="N2793" i="8"/>
  <c r="M3283" i="8"/>
  <c r="N3283" i="8"/>
  <c r="N3727" i="8"/>
  <c r="M3727" i="8"/>
  <c r="N117" i="8"/>
  <c r="M117" i="8"/>
  <c r="N190" i="8"/>
  <c r="M192" i="8"/>
  <c r="N247" i="8"/>
  <c r="N261" i="8"/>
  <c r="M261" i="8"/>
  <c r="M279" i="8"/>
  <c r="N334" i="8"/>
  <c r="M336" i="8"/>
  <c r="N391" i="8"/>
  <c r="N405" i="8"/>
  <c r="M405" i="8"/>
  <c r="M423" i="8"/>
  <c r="M495" i="8"/>
  <c r="N511" i="8"/>
  <c r="M511" i="8"/>
  <c r="N574" i="8"/>
  <c r="M576" i="8"/>
  <c r="M639" i="8"/>
  <c r="N655" i="8"/>
  <c r="M655" i="8"/>
  <c r="N694" i="8"/>
  <c r="N754" i="8"/>
  <c r="N849" i="8"/>
  <c r="M849" i="8"/>
  <c r="N967" i="8"/>
  <c r="M967" i="8"/>
  <c r="M992" i="8"/>
  <c r="N1003" i="8"/>
  <c r="M1003" i="8"/>
  <c r="M1030" i="8"/>
  <c r="N1059" i="8"/>
  <c r="M1059" i="8"/>
  <c r="N1075" i="8"/>
  <c r="M1075" i="8"/>
  <c r="M1142" i="8"/>
  <c r="M1216" i="8"/>
  <c r="N1216" i="8"/>
  <c r="N1324" i="8"/>
  <c r="M1470" i="8"/>
  <c r="M1640" i="8"/>
  <c r="N2054" i="8"/>
  <c r="M2054" i="8"/>
  <c r="N2084" i="8"/>
  <c r="M2084" i="8"/>
  <c r="N2102" i="8"/>
  <c r="M2102" i="8"/>
  <c r="N2127" i="8"/>
  <c r="M2127" i="8"/>
  <c r="M2280" i="8"/>
  <c r="N2280" i="8"/>
  <c r="N2283" i="8"/>
  <c r="M2283" i="8"/>
  <c r="N2788" i="8"/>
  <c r="M2788" i="8"/>
  <c r="N141" i="8"/>
  <c r="M141" i="8"/>
  <c r="N285" i="8"/>
  <c r="M285" i="8"/>
  <c r="N429" i="8"/>
  <c r="M429" i="8"/>
  <c r="N487" i="8"/>
  <c r="M487" i="8"/>
  <c r="N631" i="8"/>
  <c r="M631" i="8"/>
  <c r="M823" i="8"/>
  <c r="N823" i="8"/>
  <c r="N832" i="8"/>
  <c r="M832" i="8"/>
  <c r="N876" i="8"/>
  <c r="M876" i="8"/>
  <c r="M1140" i="8"/>
  <c r="N1140" i="8"/>
  <c r="N1145" i="8"/>
  <c r="M1145" i="8"/>
  <c r="N1168" i="8"/>
  <c r="M1168" i="8"/>
  <c r="M2004" i="8"/>
  <c r="N2004" i="8"/>
  <c r="N2062" i="8"/>
  <c r="M2062" i="8"/>
  <c r="N2110" i="8"/>
  <c r="M2110" i="8"/>
  <c r="N45" i="8"/>
  <c r="M45" i="8"/>
  <c r="N153" i="8"/>
  <c r="M153" i="8"/>
  <c r="N297" i="8"/>
  <c r="M297" i="8"/>
  <c r="N441" i="8"/>
  <c r="M441" i="8"/>
  <c r="N475" i="8"/>
  <c r="M475" i="8"/>
  <c r="N619" i="8"/>
  <c r="M619" i="8"/>
  <c r="N1087" i="8"/>
  <c r="M1087" i="8"/>
  <c r="M1116" i="8"/>
  <c r="N1116" i="8"/>
  <c r="N1121" i="8"/>
  <c r="M1121" i="8"/>
  <c r="N1361" i="8"/>
  <c r="M1361" i="8"/>
  <c r="N1422" i="8"/>
  <c r="M1422" i="8"/>
  <c r="M2264" i="8"/>
  <c r="N2264" i="8"/>
  <c r="N2659" i="8"/>
  <c r="M2659" i="8"/>
  <c r="N57" i="8"/>
  <c r="M57" i="8"/>
  <c r="N151" i="8"/>
  <c r="N165" i="8"/>
  <c r="M165" i="8"/>
  <c r="M183" i="8"/>
  <c r="M236" i="8"/>
  <c r="N238" i="8"/>
  <c r="M240" i="8"/>
  <c r="N295" i="8"/>
  <c r="N309" i="8"/>
  <c r="M309" i="8"/>
  <c r="M325" i="8"/>
  <c r="M327" i="8"/>
  <c r="M380" i="8"/>
  <c r="N382" i="8"/>
  <c r="M384" i="8"/>
  <c r="N439" i="8"/>
  <c r="N453" i="8"/>
  <c r="M453" i="8"/>
  <c r="N463" i="8"/>
  <c r="M463" i="8"/>
  <c r="N607" i="8"/>
  <c r="M607" i="8"/>
  <c r="N715" i="8"/>
  <c r="M715" i="8"/>
  <c r="M757" i="8"/>
  <c r="M759" i="8"/>
  <c r="N763" i="8"/>
  <c r="M763" i="8"/>
  <c r="N817" i="8"/>
  <c r="N874" i="8"/>
  <c r="M896" i="8"/>
  <c r="N984" i="8"/>
  <c r="M984" i="8"/>
  <c r="M1105" i="8"/>
  <c r="M1107" i="8"/>
  <c r="M1429" i="8"/>
  <c r="N1429" i="8"/>
  <c r="N1848" i="8"/>
  <c r="N1851" i="8"/>
  <c r="M1851" i="8"/>
  <c r="N7" i="8"/>
  <c r="N69" i="8"/>
  <c r="M69" i="8"/>
  <c r="N177" i="8"/>
  <c r="M177" i="8"/>
  <c r="N321" i="8"/>
  <c r="M321" i="8"/>
  <c r="N394" i="8"/>
  <c r="N595" i="8"/>
  <c r="M595" i="8"/>
  <c r="N703" i="8"/>
  <c r="M703" i="8"/>
  <c r="N813" i="8"/>
  <c r="M813" i="8"/>
  <c r="M912" i="8"/>
  <c r="N917" i="8"/>
  <c r="M917" i="8"/>
  <c r="N979" i="8"/>
  <c r="M979" i="8"/>
  <c r="N1131" i="8"/>
  <c r="M1131" i="8"/>
  <c r="N1874" i="8"/>
  <c r="M1874" i="8"/>
  <c r="N1910" i="8"/>
  <c r="M1910" i="8"/>
  <c r="M1992" i="8"/>
  <c r="N1992" i="8"/>
  <c r="N2002" i="8"/>
  <c r="M2002" i="8"/>
  <c r="N2050" i="8"/>
  <c r="M2050" i="8"/>
  <c r="N2060" i="8"/>
  <c r="M2060" i="8"/>
  <c r="M2220" i="8"/>
  <c r="N2220" i="8"/>
  <c r="N189" i="8"/>
  <c r="M189" i="8"/>
  <c r="N333" i="8"/>
  <c r="M333" i="8"/>
  <c r="N583" i="8"/>
  <c r="M583" i="8"/>
  <c r="N901" i="8"/>
  <c r="M901" i="8"/>
  <c r="N982" i="8"/>
  <c r="M982" i="8"/>
  <c r="N1020" i="8"/>
  <c r="M1020" i="8"/>
  <c r="M1044" i="8"/>
  <c r="M1166" i="8"/>
  <c r="N1166" i="8"/>
  <c r="M1178" i="8"/>
  <c r="N1178" i="8"/>
  <c r="N1187" i="8"/>
  <c r="N1359" i="8"/>
  <c r="M1359" i="8"/>
  <c r="N1415" i="8"/>
  <c r="M1504" i="8"/>
  <c r="N1511" i="8"/>
  <c r="M1511" i="8"/>
  <c r="M1806" i="8"/>
  <c r="N1806" i="8"/>
  <c r="M1846" i="8"/>
  <c r="N34" i="8"/>
  <c r="M36" i="8"/>
  <c r="N81" i="8"/>
  <c r="M81" i="8"/>
  <c r="M87" i="8"/>
  <c r="N130" i="8"/>
  <c r="M132" i="8"/>
  <c r="N187" i="8"/>
  <c r="N201" i="8"/>
  <c r="M201" i="8"/>
  <c r="M219" i="8"/>
  <c r="N274" i="8"/>
  <c r="M276" i="8"/>
  <c r="N331" i="8"/>
  <c r="N345" i="8"/>
  <c r="M345" i="8"/>
  <c r="M363" i="8"/>
  <c r="N418" i="8"/>
  <c r="M420" i="8"/>
  <c r="N490" i="8"/>
  <c r="M492" i="8"/>
  <c r="M555" i="8"/>
  <c r="N571" i="8"/>
  <c r="M571" i="8"/>
  <c r="N634" i="8"/>
  <c r="M636" i="8"/>
  <c r="N691" i="8"/>
  <c r="M691" i="8"/>
  <c r="M747" i="8"/>
  <c r="N751" i="8"/>
  <c r="M751" i="8"/>
  <c r="M795" i="8"/>
  <c r="N799" i="8"/>
  <c r="M799" i="8"/>
  <c r="M811" i="8"/>
  <c r="N811" i="8"/>
  <c r="M949" i="8"/>
  <c r="N951" i="8"/>
  <c r="N991" i="8"/>
  <c r="M991" i="8"/>
  <c r="N1129" i="8"/>
  <c r="N1222" i="8"/>
  <c r="M1222" i="8"/>
  <c r="N1397" i="8"/>
  <c r="M1397" i="8"/>
  <c r="N1446" i="8"/>
  <c r="M1446" i="8"/>
  <c r="M1450" i="8"/>
  <c r="M1549" i="8"/>
  <c r="N1701" i="8"/>
  <c r="M1701" i="8"/>
  <c r="M1722" i="8"/>
  <c r="N1722" i="8"/>
  <c r="N1958" i="8"/>
  <c r="M1958" i="8"/>
  <c r="M1968" i="8"/>
  <c r="N1968" i="8"/>
  <c r="N955" i="8"/>
  <c r="M955" i="8"/>
  <c r="N1099" i="8"/>
  <c r="M1099" i="8"/>
  <c r="N1579" i="8"/>
  <c r="M1579" i="8"/>
  <c r="N1877" i="8"/>
  <c r="M1877" i="8"/>
  <c r="N1913" i="8"/>
  <c r="M1913" i="8"/>
  <c r="N1732" i="8"/>
  <c r="M1732" i="8"/>
  <c r="M2040" i="8"/>
  <c r="N2040" i="8"/>
  <c r="M2100" i="8"/>
  <c r="N2100" i="8"/>
  <c r="M3074" i="8"/>
  <c r="N3074" i="8"/>
  <c r="N919" i="8"/>
  <c r="M919" i="8"/>
  <c r="N1063" i="8"/>
  <c r="M1063" i="8"/>
  <c r="M1132" i="8"/>
  <c r="N1177" i="8"/>
  <c r="M1336" i="8"/>
  <c r="M1357" i="8"/>
  <c r="N1357" i="8"/>
  <c r="M1366" i="8"/>
  <c r="N1373" i="8"/>
  <c r="M1373" i="8"/>
  <c r="M1393" i="8"/>
  <c r="N1393" i="8"/>
  <c r="N1395" i="8"/>
  <c r="N1409" i="8"/>
  <c r="M1409" i="8"/>
  <c r="N1438" i="8"/>
  <c r="M1438" i="8"/>
  <c r="N1505" i="8"/>
  <c r="M1505" i="8"/>
  <c r="N1541" i="8"/>
  <c r="M1541" i="8"/>
  <c r="M1570" i="8"/>
  <c r="N1570" i="8"/>
  <c r="N1655" i="8"/>
  <c r="M1655" i="8"/>
  <c r="N1767" i="8"/>
  <c r="M1767" i="8"/>
  <c r="N1966" i="8"/>
  <c r="M1966" i="8"/>
  <c r="M2206" i="8"/>
  <c r="N2206" i="8"/>
  <c r="M2317" i="8"/>
  <c r="M2324" i="8"/>
  <c r="N2338" i="8"/>
  <c r="N907" i="8"/>
  <c r="M907" i="8"/>
  <c r="N1051" i="8"/>
  <c r="M1051" i="8"/>
  <c r="M1214" i="8"/>
  <c r="N1214" i="8"/>
  <c r="N1707" i="8"/>
  <c r="M1707" i="8"/>
  <c r="N1740" i="8"/>
  <c r="M1740" i="8"/>
  <c r="N1749" i="8"/>
  <c r="M1749" i="8"/>
  <c r="N1784" i="8"/>
  <c r="M1784" i="8"/>
  <c r="M1813" i="8"/>
  <c r="N1813" i="8"/>
  <c r="M1956" i="8"/>
  <c r="N1956" i="8"/>
  <c r="N2108" i="8"/>
  <c r="M2108" i="8"/>
  <c r="M2170" i="8"/>
  <c r="N2170" i="8"/>
  <c r="N2293" i="8"/>
  <c r="M2293" i="8"/>
  <c r="N2336" i="8"/>
  <c r="M465" i="8"/>
  <c r="M477" i="8"/>
  <c r="M489" i="8"/>
  <c r="M501" i="8"/>
  <c r="M513" i="8"/>
  <c r="M525" i="8"/>
  <c r="M537" i="8"/>
  <c r="M549" i="8"/>
  <c r="M561" i="8"/>
  <c r="M573" i="8"/>
  <c r="M585" i="8"/>
  <c r="M597" i="8"/>
  <c r="M609" i="8"/>
  <c r="M621" i="8"/>
  <c r="M633" i="8"/>
  <c r="M645" i="8"/>
  <c r="M657" i="8"/>
  <c r="M669" i="8"/>
  <c r="M681" i="8"/>
  <c r="M693" i="8"/>
  <c r="M705" i="8"/>
  <c r="M717" i="8"/>
  <c r="M729" i="8"/>
  <c r="M741" i="8"/>
  <c r="M753" i="8"/>
  <c r="M765" i="8"/>
  <c r="M777" i="8"/>
  <c r="M789" i="8"/>
  <c r="N895" i="8"/>
  <c r="M895" i="8"/>
  <c r="N1039" i="8"/>
  <c r="M1039" i="8"/>
  <c r="M1230" i="8"/>
  <c r="M1266" i="8"/>
  <c r="N1330" i="8"/>
  <c r="M1330" i="8"/>
  <c r="N1503" i="8"/>
  <c r="M1503" i="8"/>
  <c r="M1596" i="8"/>
  <c r="N1596" i="8"/>
  <c r="N1695" i="8"/>
  <c r="M1695" i="8"/>
  <c r="N1808" i="8"/>
  <c r="M1808" i="8"/>
  <c r="M2016" i="8"/>
  <c r="N2016" i="8"/>
  <c r="N2038" i="8"/>
  <c r="M2038" i="8"/>
  <c r="N2258" i="8"/>
  <c r="M2258" i="8"/>
  <c r="N2282" i="8"/>
  <c r="M2282" i="8"/>
  <c r="N883" i="8"/>
  <c r="M883" i="8"/>
  <c r="N1027" i="8"/>
  <c r="M1027" i="8"/>
  <c r="N1180" i="8"/>
  <c r="M1180" i="8"/>
  <c r="N1355" i="8"/>
  <c r="M1355" i="8"/>
  <c r="N1432" i="8"/>
  <c r="M1432" i="8"/>
  <c r="N1653" i="8"/>
  <c r="N1683" i="8"/>
  <c r="M1683" i="8"/>
  <c r="N1763" i="8"/>
  <c r="M1763" i="8"/>
  <c r="N1922" i="8"/>
  <c r="M1922" i="8"/>
  <c r="N1934" i="8"/>
  <c r="M1934" i="8"/>
  <c r="N2006" i="8"/>
  <c r="M2006" i="8"/>
  <c r="M2096" i="8"/>
  <c r="N2096" i="8"/>
  <c r="N2150" i="8"/>
  <c r="M2150" i="8"/>
  <c r="N820" i="8"/>
  <c r="M820" i="8"/>
  <c r="N871" i="8"/>
  <c r="M871" i="8"/>
  <c r="M936" i="8"/>
  <c r="N1015" i="8"/>
  <c r="M1015" i="8"/>
  <c r="M1080" i="8"/>
  <c r="N1122" i="8"/>
  <c r="M1122" i="8"/>
  <c r="M1146" i="8"/>
  <c r="M1206" i="8"/>
  <c r="M1210" i="8"/>
  <c r="N1410" i="8"/>
  <c r="M1410" i="8"/>
  <c r="N1421" i="8"/>
  <c r="M1421" i="8"/>
  <c r="M1480" i="8"/>
  <c r="M1501" i="8"/>
  <c r="N1501" i="8"/>
  <c r="M1510" i="8"/>
  <c r="N1517" i="8"/>
  <c r="M1517" i="8"/>
  <c r="M1537" i="8"/>
  <c r="N1537" i="8"/>
  <c r="N1539" i="8"/>
  <c r="N1644" i="8"/>
  <c r="M1860" i="8"/>
  <c r="N1860" i="8"/>
  <c r="N1925" i="8"/>
  <c r="M1925" i="8"/>
  <c r="M2064" i="8"/>
  <c r="N2064" i="8"/>
  <c r="M2086" i="8"/>
  <c r="N2222" i="8"/>
  <c r="M2222" i="8"/>
  <c r="N2247" i="8"/>
  <c r="M2247" i="8"/>
  <c r="M2268" i="8"/>
  <c r="N2268" i="8"/>
  <c r="N2444" i="8"/>
  <c r="M2444" i="8"/>
  <c r="N1385" i="8"/>
  <c r="M1385" i="8"/>
  <c r="N1529" i="8"/>
  <c r="M1529" i="8"/>
  <c r="M1558" i="8"/>
  <c r="N1558" i="8"/>
  <c r="N1583" i="8"/>
  <c r="M1583" i="8"/>
  <c r="N1684" i="8"/>
  <c r="M1684" i="8"/>
  <c r="N1716" i="8"/>
  <c r="M1716" i="8"/>
  <c r="N1779" i="8"/>
  <c r="M1779" i="8"/>
  <c r="M1920" i="8"/>
  <c r="N1920" i="8"/>
  <c r="N2014" i="8"/>
  <c r="M2014" i="8"/>
  <c r="M2052" i="8"/>
  <c r="N2052" i="8"/>
  <c r="M2088" i="8"/>
  <c r="N2088" i="8"/>
  <c r="N2098" i="8"/>
  <c r="M2098" i="8"/>
  <c r="M2208" i="8"/>
  <c r="N2208" i="8"/>
  <c r="N2211" i="8"/>
  <c r="M2211" i="8"/>
  <c r="N1349" i="8"/>
  <c r="M1349" i="8"/>
  <c r="N1493" i="8"/>
  <c r="M1493" i="8"/>
  <c r="M1594" i="8"/>
  <c r="N1594" i="8"/>
  <c r="N1607" i="8"/>
  <c r="M1607" i="8"/>
  <c r="N1671" i="8"/>
  <c r="M1671" i="8"/>
  <c r="N1712" i="8"/>
  <c r="M1712" i="8"/>
  <c r="N1826" i="8"/>
  <c r="M1826" i="8"/>
  <c r="M1872" i="8"/>
  <c r="N1872" i="8"/>
  <c r="N1918" i="8"/>
  <c r="M1918" i="8"/>
  <c r="M1944" i="8"/>
  <c r="N1944" i="8"/>
  <c r="N1954" i="8"/>
  <c r="M1954" i="8"/>
  <c r="N2012" i="8"/>
  <c r="M2012" i="8"/>
  <c r="M2146" i="8"/>
  <c r="N2146" i="8"/>
  <c r="N2204" i="8"/>
  <c r="M2204" i="8"/>
  <c r="N2364" i="8"/>
  <c r="M2364" i="8"/>
  <c r="N1205" i="8"/>
  <c r="M1205" i="8"/>
  <c r="N1337" i="8"/>
  <c r="M1337" i="8"/>
  <c r="N1345" i="8"/>
  <c r="M1398" i="8"/>
  <c r="M1426" i="8"/>
  <c r="N1481" i="8"/>
  <c r="M1481" i="8"/>
  <c r="N1489" i="8"/>
  <c r="M1542" i="8"/>
  <c r="N1548" i="8"/>
  <c r="M1548" i="8"/>
  <c r="M1592" i="8"/>
  <c r="M1611" i="8"/>
  <c r="M1710" i="8"/>
  <c r="N1710" i="8"/>
  <c r="N1728" i="8"/>
  <c r="M1728" i="8"/>
  <c r="M1734" i="8"/>
  <c r="N1734" i="8"/>
  <c r="N1862" i="8"/>
  <c r="M1862" i="8"/>
  <c r="N1964" i="8"/>
  <c r="M1964" i="8"/>
  <c r="M1990" i="8"/>
  <c r="N2048" i="8"/>
  <c r="M2278" i="8"/>
  <c r="N2278" i="8"/>
  <c r="N2840" i="8"/>
  <c r="M2840" i="8"/>
  <c r="M2876" i="8"/>
  <c r="N2876" i="8"/>
  <c r="M861" i="8"/>
  <c r="M873" i="8"/>
  <c r="M885" i="8"/>
  <c r="M897" i="8"/>
  <c r="M909" i="8"/>
  <c r="M921" i="8"/>
  <c r="M933" i="8"/>
  <c r="M945" i="8"/>
  <c r="M957" i="8"/>
  <c r="M969" i="8"/>
  <c r="M981" i="8"/>
  <c r="M993" i="8"/>
  <c r="M1005" i="8"/>
  <c r="M1017" i="8"/>
  <c r="M1029" i="8"/>
  <c r="M1041" i="8"/>
  <c r="M1053" i="8"/>
  <c r="M1065" i="8"/>
  <c r="M1077" i="8"/>
  <c r="M1089" i="8"/>
  <c r="M1101" i="8"/>
  <c r="M1113" i="8"/>
  <c r="M1137" i="8"/>
  <c r="M1150" i="8"/>
  <c r="N1165" i="8"/>
  <c r="M1167" i="8"/>
  <c r="M1169" i="8"/>
  <c r="M1186" i="8"/>
  <c r="N1201" i="8"/>
  <c r="M1211" i="8"/>
  <c r="N1217" i="8"/>
  <c r="M1217" i="8"/>
  <c r="N1325" i="8"/>
  <c r="M1325" i="8"/>
  <c r="N1469" i="8"/>
  <c r="M1469" i="8"/>
  <c r="N1667" i="8"/>
  <c r="M1667" i="8"/>
  <c r="N1829" i="8"/>
  <c r="M1829" i="8"/>
  <c r="N1838" i="8"/>
  <c r="M1838" i="8"/>
  <c r="N1865" i="8"/>
  <c r="M1865" i="8"/>
  <c r="M1908" i="8"/>
  <c r="N1908" i="8"/>
  <c r="N2114" i="8"/>
  <c r="M2114" i="8"/>
  <c r="N2125" i="8"/>
  <c r="M2125" i="8"/>
  <c r="M2483" i="8"/>
  <c r="N2483" i="8"/>
  <c r="N2545" i="8"/>
  <c r="M2545" i="8"/>
  <c r="M856" i="8"/>
  <c r="M868" i="8"/>
  <c r="M880" i="8"/>
  <c r="M892" i="8"/>
  <c r="M904" i="8"/>
  <c r="M916" i="8"/>
  <c r="M928" i="8"/>
  <c r="M940" i="8"/>
  <c r="M952" i="8"/>
  <c r="M964" i="8"/>
  <c r="M976" i="8"/>
  <c r="M988" i="8"/>
  <c r="M1000" i="8"/>
  <c r="M1012" i="8"/>
  <c r="M1024" i="8"/>
  <c r="M1036" i="8"/>
  <c r="M1048" i="8"/>
  <c r="M1060" i="8"/>
  <c r="M1072" i="8"/>
  <c r="M1084" i="8"/>
  <c r="M1096" i="8"/>
  <c r="M1108" i="8"/>
  <c r="M1126" i="8"/>
  <c r="M1158" i="8"/>
  <c r="M1194" i="8"/>
  <c r="N1213" i="8"/>
  <c r="M1215" i="8"/>
  <c r="M1223" i="8"/>
  <c r="N1229" i="8"/>
  <c r="M1229" i="8"/>
  <c r="M1235" i="8"/>
  <c r="N1241" i="8"/>
  <c r="M1241" i="8"/>
  <c r="M1247" i="8"/>
  <c r="N1253" i="8"/>
  <c r="M1253" i="8"/>
  <c r="M1259" i="8"/>
  <c r="N1265" i="8"/>
  <c r="M1265" i="8"/>
  <c r="M1271" i="8"/>
  <c r="N1277" i="8"/>
  <c r="M1277" i="8"/>
  <c r="M1283" i="8"/>
  <c r="N1289" i="8"/>
  <c r="M1289" i="8"/>
  <c r="M1295" i="8"/>
  <c r="N1301" i="8"/>
  <c r="M1301" i="8"/>
  <c r="M1307" i="8"/>
  <c r="N1313" i="8"/>
  <c r="M1313" i="8"/>
  <c r="M1319" i="8"/>
  <c r="N1321" i="8"/>
  <c r="M1323" i="8"/>
  <c r="M1374" i="8"/>
  <c r="M1396" i="8"/>
  <c r="M1402" i="8"/>
  <c r="N1457" i="8"/>
  <c r="M1457" i="8"/>
  <c r="M1463" i="8"/>
  <c r="N1465" i="8"/>
  <c r="M1467" i="8"/>
  <c r="M1518" i="8"/>
  <c r="M1540" i="8"/>
  <c r="N1546" i="8"/>
  <c r="N1551" i="8"/>
  <c r="M1551" i="8"/>
  <c r="N1567" i="8"/>
  <c r="M1569" i="8"/>
  <c r="M1571" i="8"/>
  <c r="M1618" i="8"/>
  <c r="N1618" i="8"/>
  <c r="N1620" i="8"/>
  <c r="N1631" i="8"/>
  <c r="M1631" i="8"/>
  <c r="N1755" i="8"/>
  <c r="M1755" i="8"/>
  <c r="M1773" i="8"/>
  <c r="M1785" i="8"/>
  <c r="M1812" i="8"/>
  <c r="N1812" i="8"/>
  <c r="N1870" i="8"/>
  <c r="M1870" i="8"/>
  <c r="M1940" i="8"/>
  <c r="N1952" i="8"/>
  <c r="N2198" i="8"/>
  <c r="M2198" i="8"/>
  <c r="N2528" i="8"/>
  <c r="M2528" i="8"/>
  <c r="N2673" i="8"/>
  <c r="N2695" i="8"/>
  <c r="M1362" i="8"/>
  <c r="N1445" i="8"/>
  <c r="M1445" i="8"/>
  <c r="M1506" i="8"/>
  <c r="M1563" i="8"/>
  <c r="N1590" i="8"/>
  <c r="M1616" i="8"/>
  <c r="M1635" i="8"/>
  <c r="N1704" i="8"/>
  <c r="M1704" i="8"/>
  <c r="N1746" i="8"/>
  <c r="N1792" i="8"/>
  <c r="N1794" i="8"/>
  <c r="M1824" i="8"/>
  <c r="N1824" i="8"/>
  <c r="N1896" i="8"/>
  <c r="N1899" i="8"/>
  <c r="M1899" i="8"/>
  <c r="M2661" i="8"/>
  <c r="N2661" i="8"/>
  <c r="N2718" i="8"/>
  <c r="M2718" i="8"/>
  <c r="N2867" i="8"/>
  <c r="M2867" i="8"/>
  <c r="N1863" i="8"/>
  <c r="M1863" i="8"/>
  <c r="N1911" i="8"/>
  <c r="M1911" i="8"/>
  <c r="N1970" i="8"/>
  <c r="M1970" i="8"/>
  <c r="N2018" i="8"/>
  <c r="M2018" i="8"/>
  <c r="N2066" i="8"/>
  <c r="M2066" i="8"/>
  <c r="M2148" i="8"/>
  <c r="N2148" i="8"/>
  <c r="N2175" i="8"/>
  <c r="M2175" i="8"/>
  <c r="N2411" i="8"/>
  <c r="M2411" i="8"/>
  <c r="N2671" i="8"/>
  <c r="M2671" i="8"/>
  <c r="N1692" i="8"/>
  <c r="M1692" i="8"/>
  <c r="N1743" i="8"/>
  <c r="M1743" i="8"/>
  <c r="N1776" i="8"/>
  <c r="M1776" i="8"/>
  <c r="N1827" i="8"/>
  <c r="M1827" i="8"/>
  <c r="N1875" i="8"/>
  <c r="M1875" i="8"/>
  <c r="N1923" i="8"/>
  <c r="M1923" i="8"/>
  <c r="N1982" i="8"/>
  <c r="M1982" i="8"/>
  <c r="N2030" i="8"/>
  <c r="M2030" i="8"/>
  <c r="N2078" i="8"/>
  <c r="M2078" i="8"/>
  <c r="N2115" i="8"/>
  <c r="M2115" i="8"/>
  <c r="N2162" i="8"/>
  <c r="M2162" i="8"/>
  <c r="M1580" i="8"/>
  <c r="M1591" i="8"/>
  <c r="N1602" i="8"/>
  <c r="M1615" i="8"/>
  <c r="N1626" i="8"/>
  <c r="M1639" i="8"/>
  <c r="N1650" i="8"/>
  <c r="M1672" i="8"/>
  <c r="N1680" i="8"/>
  <c r="M1680" i="8"/>
  <c r="N1698" i="8"/>
  <c r="M1700" i="8"/>
  <c r="M1739" i="8"/>
  <c r="M1768" i="8"/>
  <c r="N1782" i="8"/>
  <c r="M1811" i="8"/>
  <c r="M1822" i="8"/>
  <c r="N1841" i="8"/>
  <c r="M1841" i="8"/>
  <c r="M1868" i="8"/>
  <c r="N1889" i="8"/>
  <c r="M1889" i="8"/>
  <c r="M1916" i="8"/>
  <c r="M2137" i="8"/>
  <c r="M2144" i="8"/>
  <c r="M2173" i="8"/>
  <c r="M2196" i="8"/>
  <c r="N2196" i="8"/>
  <c r="N2218" i="8"/>
  <c r="M3060" i="8"/>
  <c r="M1320" i="8"/>
  <c r="M1332" i="8"/>
  <c r="M1344" i="8"/>
  <c r="M1356" i="8"/>
  <c r="M1368" i="8"/>
  <c r="M1380" i="8"/>
  <c r="M1392" i="8"/>
  <c r="M1404" i="8"/>
  <c r="M1416" i="8"/>
  <c r="M1428" i="8"/>
  <c r="M1440" i="8"/>
  <c r="M1452" i="8"/>
  <c r="M1464" i="8"/>
  <c r="M1476" i="8"/>
  <c r="M1488" i="8"/>
  <c r="M1500" i="8"/>
  <c r="M1512" i="8"/>
  <c r="M1524" i="8"/>
  <c r="M1536" i="8"/>
  <c r="M1550" i="8"/>
  <c r="M1557" i="8"/>
  <c r="M1566" i="8"/>
  <c r="M1573" i="8"/>
  <c r="M1604" i="8"/>
  <c r="M1628" i="8"/>
  <c r="M1652" i="8"/>
  <c r="N1668" i="8"/>
  <c r="M1668" i="8"/>
  <c r="N1686" i="8"/>
  <c r="M1688" i="8"/>
  <c r="N1731" i="8"/>
  <c r="M1731" i="8"/>
  <c r="M1737" i="8"/>
  <c r="N1764" i="8"/>
  <c r="M1764" i="8"/>
  <c r="M1772" i="8"/>
  <c r="N1803" i="8"/>
  <c r="M1803" i="8"/>
  <c r="M1809" i="8"/>
  <c r="N1850" i="8"/>
  <c r="M1850" i="8"/>
  <c r="N1898" i="8"/>
  <c r="M1898" i="8"/>
  <c r="M1980" i="8"/>
  <c r="N1980" i="8"/>
  <c r="M2028" i="8"/>
  <c r="N2028" i="8"/>
  <c r="M2076" i="8"/>
  <c r="N2076" i="8"/>
  <c r="M2187" i="8"/>
  <c r="N2292" i="8"/>
  <c r="N2330" i="8"/>
  <c r="M2330" i="8"/>
  <c r="M2348" i="8"/>
  <c r="N2352" i="8"/>
  <c r="M2352" i="8"/>
  <c r="N2485" i="8"/>
  <c r="M2485" i="8"/>
  <c r="N2531" i="8"/>
  <c r="M2531" i="8"/>
  <c r="M2735" i="8"/>
  <c r="N1839" i="8"/>
  <c r="M1839" i="8"/>
  <c r="N1887" i="8"/>
  <c r="M1887" i="8"/>
  <c r="N1935" i="8"/>
  <c r="M1935" i="8"/>
  <c r="N1946" i="8"/>
  <c r="M1946" i="8"/>
  <c r="N1994" i="8"/>
  <c r="M1994" i="8"/>
  <c r="N2042" i="8"/>
  <c r="M2042" i="8"/>
  <c r="N2090" i="8"/>
  <c r="M2090" i="8"/>
  <c r="M2160" i="8"/>
  <c r="N2160" i="8"/>
  <c r="M2194" i="8"/>
  <c r="N2194" i="8"/>
  <c r="N2210" i="8"/>
  <c r="M2210" i="8"/>
  <c r="N2221" i="8"/>
  <c r="M2221" i="8"/>
  <c r="M2245" i="8"/>
  <c r="M2350" i="8"/>
  <c r="N2350" i="8"/>
  <c r="N2400" i="8"/>
  <c r="M2400" i="8"/>
  <c r="N2473" i="8"/>
  <c r="M2473" i="8"/>
  <c r="N2902" i="8"/>
  <c r="M2902" i="8"/>
  <c r="M1664" i="8"/>
  <c r="N1719" i="8"/>
  <c r="M1719" i="8"/>
  <c r="N1752" i="8"/>
  <c r="M1752" i="8"/>
  <c r="M1760" i="8"/>
  <c r="N1791" i="8"/>
  <c r="M1791" i="8"/>
  <c r="N1853" i="8"/>
  <c r="M1853" i="8"/>
  <c r="N1901" i="8"/>
  <c r="M1901" i="8"/>
  <c r="M2158" i="8"/>
  <c r="N2158" i="8"/>
  <c r="N2163" i="8"/>
  <c r="M2163" i="8"/>
  <c r="N2377" i="8"/>
  <c r="M2377" i="8"/>
  <c r="M2770" i="8"/>
  <c r="N2770" i="8"/>
  <c r="N2270" i="8"/>
  <c r="M2270" i="8"/>
  <c r="N2342" i="8"/>
  <c r="M2342" i="8"/>
  <c r="N2412" i="8"/>
  <c r="M2412" i="8"/>
  <c r="N2628" i="8"/>
  <c r="M2628" i="8"/>
  <c r="N2723" i="8"/>
  <c r="M2723" i="8"/>
  <c r="M2733" i="8"/>
  <c r="N2733" i="8"/>
  <c r="M2805" i="8"/>
  <c r="N2805" i="8"/>
  <c r="N2943" i="8"/>
  <c r="M2943" i="8"/>
  <c r="N2367" i="8"/>
  <c r="M2367" i="8"/>
  <c r="N2449" i="8"/>
  <c r="M2449" i="8"/>
  <c r="N3017" i="8"/>
  <c r="M3017" i="8"/>
  <c r="N3043" i="8"/>
  <c r="M3043" i="8"/>
  <c r="N1821" i="8"/>
  <c r="M1825" i="8"/>
  <c r="M1837" i="8"/>
  <c r="M1849" i="8"/>
  <c r="M1861" i="8"/>
  <c r="M1873" i="8"/>
  <c r="M1885" i="8"/>
  <c r="M1897" i="8"/>
  <c r="M1909" i="8"/>
  <c r="M1921" i="8"/>
  <c r="M1933" i="8"/>
  <c r="M1937" i="8"/>
  <c r="M1947" i="8"/>
  <c r="M1949" i="8"/>
  <c r="M1959" i="8"/>
  <c r="M1961" i="8"/>
  <c r="M1971" i="8"/>
  <c r="M1973" i="8"/>
  <c r="M1983" i="8"/>
  <c r="M1985" i="8"/>
  <c r="M1995" i="8"/>
  <c r="M1997" i="8"/>
  <c r="M2007" i="8"/>
  <c r="M2009" i="8"/>
  <c r="M2019" i="8"/>
  <c r="M2021" i="8"/>
  <c r="M2031" i="8"/>
  <c r="M2033" i="8"/>
  <c r="M2043" i="8"/>
  <c r="M2045" i="8"/>
  <c r="M2055" i="8"/>
  <c r="M2057" i="8"/>
  <c r="M2067" i="8"/>
  <c r="M2069" i="8"/>
  <c r="M2079" i="8"/>
  <c r="M2081" i="8"/>
  <c r="M2091" i="8"/>
  <c r="M2093" i="8"/>
  <c r="M2103" i="8"/>
  <c r="M2105" i="8"/>
  <c r="N2138" i="8"/>
  <c r="M2138" i="8"/>
  <c r="N2186" i="8"/>
  <c r="M2186" i="8"/>
  <c r="M2240" i="8"/>
  <c r="N2246" i="8"/>
  <c r="M2246" i="8"/>
  <c r="N2318" i="8"/>
  <c r="M2318" i="8"/>
  <c r="N2504" i="8"/>
  <c r="M2504" i="8"/>
  <c r="N2862" i="8"/>
  <c r="M2862" i="8"/>
  <c r="N1823" i="8"/>
  <c r="M2209" i="8"/>
  <c r="M2271" i="8"/>
  <c r="M2281" i="8"/>
  <c r="M2343" i="8"/>
  <c r="M2355" i="8"/>
  <c r="N2376" i="8"/>
  <c r="M2376" i="8"/>
  <c r="N2387" i="8"/>
  <c r="N2408" i="8"/>
  <c r="M2408" i="8"/>
  <c r="M2543" i="8"/>
  <c r="N2548" i="8"/>
  <c r="M2699" i="8"/>
  <c r="N2799" i="8"/>
  <c r="M2799" i="8"/>
  <c r="N2823" i="8"/>
  <c r="M2823" i="8"/>
  <c r="N2234" i="8"/>
  <c r="M2234" i="8"/>
  <c r="N2306" i="8"/>
  <c r="M2306" i="8"/>
  <c r="M2359" i="8"/>
  <c r="N2359" i="8"/>
  <c r="N2564" i="8"/>
  <c r="M2564" i="8"/>
  <c r="M1816" i="8"/>
  <c r="N2126" i="8"/>
  <c r="M2126" i="8"/>
  <c r="N2174" i="8"/>
  <c r="M2174" i="8"/>
  <c r="M2259" i="8"/>
  <c r="M2331" i="8"/>
  <c r="N2357" i="8"/>
  <c r="M2372" i="8"/>
  <c r="N2634" i="8"/>
  <c r="M2634" i="8"/>
  <c r="M2697" i="8"/>
  <c r="N2697" i="8"/>
  <c r="N2712" i="8"/>
  <c r="N2797" i="8"/>
  <c r="M2797" i="8"/>
  <c r="N2821" i="8"/>
  <c r="M2821" i="8"/>
  <c r="M2949" i="8"/>
  <c r="N2949" i="8"/>
  <c r="N2468" i="8"/>
  <c r="M2468" i="8"/>
  <c r="N2842" i="8"/>
  <c r="M2842" i="8"/>
  <c r="N3437" i="8"/>
  <c r="M3437" i="8"/>
  <c r="N2396" i="8"/>
  <c r="M2396" i="8"/>
  <c r="N2432" i="8"/>
  <c r="M2432" i="8"/>
  <c r="N2492" i="8"/>
  <c r="M2492" i="8"/>
  <c r="N2552" i="8"/>
  <c r="M2552" i="8"/>
  <c r="N3041" i="8"/>
  <c r="M3041" i="8"/>
  <c r="M3331" i="8"/>
  <c r="N3331" i="8"/>
  <c r="N2516" i="8"/>
  <c r="M2516" i="8"/>
  <c r="N2665" i="8"/>
  <c r="M2665" i="8"/>
  <c r="N3220" i="8"/>
  <c r="M3220" i="8"/>
  <c r="N2388" i="8"/>
  <c r="M2388" i="8"/>
  <c r="N2424" i="8"/>
  <c r="M2424" i="8"/>
  <c r="N2456" i="8"/>
  <c r="M2456" i="8"/>
  <c r="N2677" i="8"/>
  <c r="M2677" i="8"/>
  <c r="M2941" i="8"/>
  <c r="N2384" i="8"/>
  <c r="M2384" i="8"/>
  <c r="N2420" i="8"/>
  <c r="M2420" i="8"/>
  <c r="N2540" i="8"/>
  <c r="M2540" i="8"/>
  <c r="N2663" i="8"/>
  <c r="M2663" i="8"/>
  <c r="N2689" i="8"/>
  <c r="M2689" i="8"/>
  <c r="N2866" i="8"/>
  <c r="M2866" i="8"/>
  <c r="N2878" i="8"/>
  <c r="M2878" i="8"/>
  <c r="N2922" i="8"/>
  <c r="M2922" i="8"/>
  <c r="M2401" i="8"/>
  <c r="M2437" i="8"/>
  <c r="N2480" i="8"/>
  <c r="M2480" i="8"/>
  <c r="N2578" i="8"/>
  <c r="N2589" i="8"/>
  <c r="N2600" i="8"/>
  <c r="M2618" i="8"/>
  <c r="M2622" i="8"/>
  <c r="N2869" i="8"/>
  <c r="M2869" i="8"/>
  <c r="N2939" i="8"/>
  <c r="M2939" i="8"/>
  <c r="N2653" i="8"/>
  <c r="M2653" i="8"/>
  <c r="N2706" i="8"/>
  <c r="M2706" i="8"/>
  <c r="N2742" i="8"/>
  <c r="M2742" i="8"/>
  <c r="N2751" i="8"/>
  <c r="M2751" i="8"/>
  <c r="N2914" i="8"/>
  <c r="M2914" i="8"/>
  <c r="N3407" i="8"/>
  <c r="M3407" i="8"/>
  <c r="M2379" i="8"/>
  <c r="M2391" i="8"/>
  <c r="M2403" i="8"/>
  <c r="M2415" i="8"/>
  <c r="M2427" i="8"/>
  <c r="M2439" i="8"/>
  <c r="M2451" i="8"/>
  <c r="M2463" i="8"/>
  <c r="M2475" i="8"/>
  <c r="M2487" i="8"/>
  <c r="M2499" i="8"/>
  <c r="M2511" i="8"/>
  <c r="M2523" i="8"/>
  <c r="M2535" i="8"/>
  <c r="M2547" i="8"/>
  <c r="M2559" i="8"/>
  <c r="M2584" i="8"/>
  <c r="N2641" i="8"/>
  <c r="M2641" i="8"/>
  <c r="M2647" i="8"/>
  <c r="N2649" i="8"/>
  <c r="M2651" i="8"/>
  <c r="M2700" i="8"/>
  <c r="M2719" i="8"/>
  <c r="N2721" i="8"/>
  <c r="M2736" i="8"/>
  <c r="N2771" i="8"/>
  <c r="M2771" i="8"/>
  <c r="M2819" i="8"/>
  <c r="M2847" i="8"/>
  <c r="M3000" i="8"/>
  <c r="M3089" i="8"/>
  <c r="M3391" i="8"/>
  <c r="N3391" i="8"/>
  <c r="M3665" i="8"/>
  <c r="N3665" i="8"/>
  <c r="N2629" i="8"/>
  <c r="M2629" i="8"/>
  <c r="N2637" i="8"/>
  <c r="M2690" i="8"/>
  <c r="N2782" i="8"/>
  <c r="M2782" i="8"/>
  <c r="N2912" i="8"/>
  <c r="M2912" i="8"/>
  <c r="N2617" i="8"/>
  <c r="M2617" i="8"/>
  <c r="N2758" i="8"/>
  <c r="M2758" i="8"/>
  <c r="N2854" i="8"/>
  <c r="M2854" i="8"/>
  <c r="N3512" i="8"/>
  <c r="M3512" i="8"/>
  <c r="N3643" i="8"/>
  <c r="M3643" i="8"/>
  <c r="M2436" i="8"/>
  <c r="M2448" i="8"/>
  <c r="M2460" i="8"/>
  <c r="M2472" i="8"/>
  <c r="M2484" i="8"/>
  <c r="M2496" i="8"/>
  <c r="M2508" i="8"/>
  <c r="M2520" i="8"/>
  <c r="M2532" i="8"/>
  <c r="M2544" i="8"/>
  <c r="M2556" i="8"/>
  <c r="M2570" i="8"/>
  <c r="M2577" i="8"/>
  <c r="M2594" i="8"/>
  <c r="M2611" i="8"/>
  <c r="N2613" i="8"/>
  <c r="M2615" i="8"/>
  <c r="M2666" i="8"/>
  <c r="M2688" i="8"/>
  <c r="M2694" i="8"/>
  <c r="M2711" i="8"/>
  <c r="N2730" i="8"/>
  <c r="M2730" i="8"/>
  <c r="N2769" i="8"/>
  <c r="M2769" i="8"/>
  <c r="M2841" i="8"/>
  <c r="N2841" i="8"/>
  <c r="N2886" i="8"/>
  <c r="M2910" i="8"/>
  <c r="M3384" i="8"/>
  <c r="M3594" i="8"/>
  <c r="N3594" i="8"/>
  <c r="N2588" i="8"/>
  <c r="N2590" i="8"/>
  <c r="M2654" i="8"/>
  <c r="M2676" i="8"/>
  <c r="M2682" i="8"/>
  <c r="M2707" i="8"/>
  <c r="N2709" i="8"/>
  <c r="M2724" i="8"/>
  <c r="N2743" i="8"/>
  <c r="M2752" i="8"/>
  <c r="N2754" i="8"/>
  <c r="N2767" i="8"/>
  <c r="M2807" i="8"/>
  <c r="M2809" i="8"/>
  <c r="M2811" i="8"/>
  <c r="N2833" i="8"/>
  <c r="N2859" i="8"/>
  <c r="M2859" i="8"/>
  <c r="N3076" i="8"/>
  <c r="M3076" i="8"/>
  <c r="N3124" i="8"/>
  <c r="M3124" i="8"/>
  <c r="M3252" i="8"/>
  <c r="N3031" i="8"/>
  <c r="M3031" i="8"/>
  <c r="N3288" i="8"/>
  <c r="M3288" i="8"/>
  <c r="M3587" i="8"/>
  <c r="N3587" i="8"/>
  <c r="N2890" i="8"/>
  <c r="M2890" i="8"/>
  <c r="N2966" i="8"/>
  <c r="M2966" i="8"/>
  <c r="N3004" i="8"/>
  <c r="M3004" i="8"/>
  <c r="N3309" i="8"/>
  <c r="M3309" i="8"/>
  <c r="N3312" i="8"/>
  <c r="M3312" i="8"/>
  <c r="N3402" i="8"/>
  <c r="M3402" i="8"/>
  <c r="N3650" i="8"/>
  <c r="M3650" i="8"/>
  <c r="M4064" i="8"/>
  <c r="N4064" i="8"/>
  <c r="N2926" i="8"/>
  <c r="M2926" i="8"/>
  <c r="N2964" i="8"/>
  <c r="M2964" i="8"/>
  <c r="N3037" i="8"/>
  <c r="M3037" i="8"/>
  <c r="N3160" i="8"/>
  <c r="M3160" i="8"/>
  <c r="N3756" i="8"/>
  <c r="M3756" i="8"/>
  <c r="M2701" i="8"/>
  <c r="M2713" i="8"/>
  <c r="M2725" i="8"/>
  <c r="M2737" i="8"/>
  <c r="M2744" i="8"/>
  <c r="M2760" i="8"/>
  <c r="M2773" i="8"/>
  <c r="M2790" i="8"/>
  <c r="N2794" i="8"/>
  <c r="M2794" i="8"/>
  <c r="N2853" i="8"/>
  <c r="M2871" i="8"/>
  <c r="M2879" i="8"/>
  <c r="M2881" i="8"/>
  <c r="M2924" i="8"/>
  <c r="M2934" i="8"/>
  <c r="N2938" i="8"/>
  <c r="M2938" i="8"/>
  <c r="M2971" i="8"/>
  <c r="M2973" i="8"/>
  <c r="N2975" i="8"/>
  <c r="M2975" i="8"/>
  <c r="N2990" i="8"/>
  <c r="M3029" i="8"/>
  <c r="M3072" i="8"/>
  <c r="M3079" i="8"/>
  <c r="M3125" i="8"/>
  <c r="M3156" i="8"/>
  <c r="M3158" i="8"/>
  <c r="N3158" i="8"/>
  <c r="N3225" i="8"/>
  <c r="M3225" i="8"/>
  <c r="M3281" i="8"/>
  <c r="M3379" i="8"/>
  <c r="N3379" i="8"/>
  <c r="N3491" i="8"/>
  <c r="M3491" i="8"/>
  <c r="N3572" i="8"/>
  <c r="M3572" i="8"/>
  <c r="M2612" i="8"/>
  <c r="M2624" i="8"/>
  <c r="M2636" i="8"/>
  <c r="M2648" i="8"/>
  <c r="M2660" i="8"/>
  <c r="M2672" i="8"/>
  <c r="M2684" i="8"/>
  <c r="M2696" i="8"/>
  <c r="M2708" i="8"/>
  <c r="M2720" i="8"/>
  <c r="M2732" i="8"/>
  <c r="M2753" i="8"/>
  <c r="M2764" i="8"/>
  <c r="M2775" i="8"/>
  <c r="M2792" i="8"/>
  <c r="M2802" i="8"/>
  <c r="N2806" i="8"/>
  <c r="M2806" i="8"/>
  <c r="N2865" i="8"/>
  <c r="M2883" i="8"/>
  <c r="M2891" i="8"/>
  <c r="M2893" i="8"/>
  <c r="M2936" i="8"/>
  <c r="M2946" i="8"/>
  <c r="N2950" i="8"/>
  <c r="M2950" i="8"/>
  <c r="M2958" i="8"/>
  <c r="N2960" i="8"/>
  <c r="M2962" i="8"/>
  <c r="M2969" i="8"/>
  <c r="M2992" i="8"/>
  <c r="M2994" i="8"/>
  <c r="N3333" i="8"/>
  <c r="M3333" i="8"/>
  <c r="M3382" i="8"/>
  <c r="N3382" i="8"/>
  <c r="M3467" i="8"/>
  <c r="M3736" i="8"/>
  <c r="N2818" i="8"/>
  <c r="M2818" i="8"/>
  <c r="N3016" i="8"/>
  <c r="M3016" i="8"/>
  <c r="N3112" i="8"/>
  <c r="M3112" i="8"/>
  <c r="N3261" i="8"/>
  <c r="M3261" i="8"/>
  <c r="M2748" i="8"/>
  <c r="N2755" i="8"/>
  <c r="N2830" i="8"/>
  <c r="M2830" i="8"/>
  <c r="N2889" i="8"/>
  <c r="M2907" i="8"/>
  <c r="N2965" i="8"/>
  <c r="M2965" i="8"/>
  <c r="N3064" i="8"/>
  <c r="M3064" i="8"/>
  <c r="N3110" i="8"/>
  <c r="N3202" i="8"/>
  <c r="N3214" i="8"/>
  <c r="N3264" i="8"/>
  <c r="M3264" i="8"/>
  <c r="M3570" i="8"/>
  <c r="N3570" i="8"/>
  <c r="N3228" i="8"/>
  <c r="M3228" i="8"/>
  <c r="N3357" i="8"/>
  <c r="M3357" i="8"/>
  <c r="N3360" i="8"/>
  <c r="M3360" i="8"/>
  <c r="N3389" i="8"/>
  <c r="M3389" i="8"/>
  <c r="N3524" i="8"/>
  <c r="M3524" i="8"/>
  <c r="M3932" i="8"/>
  <c r="N3932" i="8"/>
  <c r="N2977" i="8"/>
  <c r="M2977" i="8"/>
  <c r="N3025" i="8"/>
  <c r="M3025" i="8"/>
  <c r="N3052" i="8"/>
  <c r="M3052" i="8"/>
  <c r="N3100" i="8"/>
  <c r="M3100" i="8"/>
  <c r="N3148" i="8"/>
  <c r="M3148" i="8"/>
  <c r="N3172" i="8"/>
  <c r="M3172" i="8"/>
  <c r="N3310" i="8"/>
  <c r="M3310" i="8"/>
  <c r="N3440" i="8"/>
  <c r="M3440" i="8"/>
  <c r="M3956" i="8"/>
  <c r="N3956" i="8"/>
  <c r="M3115" i="8"/>
  <c r="M3144" i="8"/>
  <c r="N3146" i="8"/>
  <c r="M3168" i="8"/>
  <c r="M3189" i="8"/>
  <c r="M3322" i="8"/>
  <c r="M3329" i="8"/>
  <c r="M3346" i="8"/>
  <c r="M3353" i="8"/>
  <c r="N3355" i="8"/>
  <c r="M3563" i="8"/>
  <c r="M3618" i="8"/>
  <c r="N3013" i="8"/>
  <c r="M3013" i="8"/>
  <c r="N3192" i="8"/>
  <c r="M3192" i="8"/>
  <c r="N3358" i="8"/>
  <c r="M3358" i="8"/>
  <c r="N3548" i="8"/>
  <c r="M3548" i="8"/>
  <c r="N3683" i="8"/>
  <c r="M3683" i="8"/>
  <c r="M2959" i="8"/>
  <c r="M2970" i="8"/>
  <c r="M2987" i="8"/>
  <c r="N2989" i="8"/>
  <c r="M2989" i="8"/>
  <c r="M2995" i="8"/>
  <c r="N3040" i="8"/>
  <c r="M3040" i="8"/>
  <c r="N3088" i="8"/>
  <c r="M3088" i="8"/>
  <c r="N3136" i="8"/>
  <c r="M3136" i="8"/>
  <c r="M3187" i="8"/>
  <c r="N3187" i="8"/>
  <c r="N3400" i="8"/>
  <c r="M3400" i="8"/>
  <c r="N3596" i="8"/>
  <c r="M3596" i="8"/>
  <c r="N3876" i="8"/>
  <c r="M3876" i="8"/>
  <c r="N3001" i="8"/>
  <c r="M3001" i="8"/>
  <c r="N3208" i="8"/>
  <c r="M3208" i="8"/>
  <c r="N3285" i="8"/>
  <c r="M3285" i="8"/>
  <c r="N3433" i="8"/>
  <c r="M3433" i="8"/>
  <c r="N3488" i="8"/>
  <c r="M3488" i="8"/>
  <c r="N3493" i="8"/>
  <c r="M3493" i="8"/>
  <c r="N3616" i="8"/>
  <c r="M3616" i="8"/>
  <c r="N3028" i="8"/>
  <c r="M3028" i="8"/>
  <c r="N3503" i="8"/>
  <c r="M3503" i="8"/>
  <c r="N3609" i="8"/>
  <c r="M3609" i="8"/>
  <c r="N3393" i="8"/>
  <c r="M3393" i="8"/>
  <c r="N3413" i="8"/>
  <c r="M3413" i="8"/>
  <c r="N3438" i="8"/>
  <c r="M3438" i="8"/>
  <c r="N3510" i="8"/>
  <c r="M3510" i="8"/>
  <c r="N3297" i="8"/>
  <c r="M3297" i="8"/>
  <c r="N3369" i="8"/>
  <c r="M3369" i="8"/>
  <c r="N3452" i="8"/>
  <c r="M3452" i="8"/>
  <c r="M3767" i="8"/>
  <c r="N3767" i="8"/>
  <c r="M3836" i="8"/>
  <c r="N3836" i="8"/>
  <c r="M3177" i="8"/>
  <c r="N3196" i="8"/>
  <c r="M3196" i="8"/>
  <c r="N3237" i="8"/>
  <c r="M3237" i="8"/>
  <c r="N3273" i="8"/>
  <c r="M3273" i="8"/>
  <c r="M3334" i="8"/>
  <c r="M3365" i="8"/>
  <c r="M3396" i="8"/>
  <c r="M3403" i="8"/>
  <c r="N3457" i="8"/>
  <c r="M3457" i="8"/>
  <c r="M3522" i="8"/>
  <c r="M3654" i="8"/>
  <c r="N3679" i="8"/>
  <c r="N3321" i="8"/>
  <c r="M3321" i="8"/>
  <c r="N3345" i="8"/>
  <c r="M3345" i="8"/>
  <c r="N4032" i="8"/>
  <c r="M4032" i="8"/>
  <c r="M3049" i="8"/>
  <c r="M3061" i="8"/>
  <c r="M3073" i="8"/>
  <c r="M3085" i="8"/>
  <c r="M3097" i="8"/>
  <c r="M3109" i="8"/>
  <c r="M3121" i="8"/>
  <c r="M3133" i="8"/>
  <c r="M3145" i="8"/>
  <c r="N3211" i="8"/>
  <c r="M3233" i="8"/>
  <c r="N3235" i="8"/>
  <c r="M3269" i="8"/>
  <c r="N3271" i="8"/>
  <c r="M3300" i="8"/>
  <c r="M3317" i="8"/>
  <c r="M3341" i="8"/>
  <c r="M3372" i="8"/>
  <c r="M3394" i="8"/>
  <c r="N3455" i="8"/>
  <c r="M3455" i="8"/>
  <c r="N3476" i="8"/>
  <c r="M3476" i="8"/>
  <c r="M3983" i="8"/>
  <c r="N3983" i="8"/>
  <c r="N3992" i="8"/>
  <c r="M3165" i="8"/>
  <c r="M3180" i="8"/>
  <c r="M3240" i="8"/>
  <c r="M3276" i="8"/>
  <c r="N3319" i="8"/>
  <c r="N3343" i="8"/>
  <c r="N3401" i="8"/>
  <c r="N3421" i="8"/>
  <c r="M3421" i="8"/>
  <c r="M3520" i="8"/>
  <c r="N3652" i="8"/>
  <c r="N3689" i="8"/>
  <c r="N3750" i="8"/>
  <c r="M3750" i="8"/>
  <c r="M3934" i="8"/>
  <c r="N3934" i="8"/>
  <c r="N3184" i="8"/>
  <c r="M3184" i="8"/>
  <c r="N3249" i="8"/>
  <c r="M3249" i="8"/>
  <c r="N3381" i="8"/>
  <c r="M3381" i="8"/>
  <c r="N3474" i="8"/>
  <c r="M3474" i="8"/>
  <c r="N3605" i="8"/>
  <c r="M3605" i="8"/>
  <c r="M3645" i="8"/>
  <c r="N3687" i="8"/>
  <c r="N3425" i="8"/>
  <c r="M3425" i="8"/>
  <c r="N3862" i="8"/>
  <c r="M3862" i="8"/>
  <c r="M3641" i="8"/>
  <c r="N3641" i="8"/>
  <c r="M3701" i="8"/>
  <c r="N3701" i="8"/>
  <c r="M3860" i="8"/>
  <c r="N3860" i="8"/>
  <c r="M3947" i="8"/>
  <c r="N3947" i="8"/>
  <c r="M3232" i="8"/>
  <c r="M3244" i="8"/>
  <c r="M3256" i="8"/>
  <c r="M3268" i="8"/>
  <c r="M3280" i="8"/>
  <c r="M3292" i="8"/>
  <c r="M3304" i="8"/>
  <c r="M3316" i="8"/>
  <c r="M3328" i="8"/>
  <c r="M3340" i="8"/>
  <c r="M3352" i="8"/>
  <c r="M3364" i="8"/>
  <c r="M3376" i="8"/>
  <c r="M3388" i="8"/>
  <c r="M3404" i="8"/>
  <c r="M3436" i="8"/>
  <c r="M3472" i="8"/>
  <c r="M3508" i="8"/>
  <c r="M3551" i="8"/>
  <c r="M3553" i="8"/>
  <c r="M3575" i="8"/>
  <c r="M3577" i="8"/>
  <c r="N3677" i="8"/>
  <c r="N3719" i="8"/>
  <c r="M3719" i="8"/>
  <c r="M3746" i="8"/>
  <c r="N3759" i="8"/>
  <c r="M3759" i="8"/>
  <c r="N3912" i="8"/>
  <c r="M3912" i="8"/>
  <c r="M4007" i="8"/>
  <c r="N4007" i="8"/>
  <c r="M3167" i="8"/>
  <c r="M3179" i="8"/>
  <c r="M3191" i="8"/>
  <c r="M3203" i="8"/>
  <c r="M3215" i="8"/>
  <c r="M3227" i="8"/>
  <c r="M3239" i="8"/>
  <c r="M3251" i="8"/>
  <c r="M3263" i="8"/>
  <c r="M3275" i="8"/>
  <c r="M3287" i="8"/>
  <c r="M3299" i="8"/>
  <c r="M3311" i="8"/>
  <c r="M3323" i="8"/>
  <c r="M3335" i="8"/>
  <c r="M3347" i="8"/>
  <c r="M3359" i="8"/>
  <c r="M3371" i="8"/>
  <c r="M3383" i="8"/>
  <c r="M3395" i="8"/>
  <c r="M3406" i="8"/>
  <c r="N3428" i="8"/>
  <c r="M3428" i="8"/>
  <c r="N3536" i="8"/>
  <c r="M3536" i="8"/>
  <c r="N3603" i="8"/>
  <c r="M3699" i="8"/>
  <c r="N3699" i="8"/>
  <c r="M3717" i="8"/>
  <c r="N3726" i="8"/>
  <c r="M3726" i="8"/>
  <c r="N3769" i="8"/>
  <c r="M3769" i="8"/>
  <c r="N3856" i="8"/>
  <c r="M3856" i="8"/>
  <c r="M3162" i="8"/>
  <c r="M3174" i="8"/>
  <c r="M3186" i="8"/>
  <c r="M3198" i="8"/>
  <c r="M3222" i="8"/>
  <c r="M3234" i="8"/>
  <c r="M3246" i="8"/>
  <c r="M3258" i="8"/>
  <c r="M3270" i="8"/>
  <c r="M3390" i="8"/>
  <c r="N3464" i="8"/>
  <c r="M3464" i="8"/>
  <c r="N3500" i="8"/>
  <c r="M3500" i="8"/>
  <c r="N3560" i="8"/>
  <c r="M3560" i="8"/>
  <c r="N3584" i="8"/>
  <c r="M3584" i="8"/>
  <c r="M3639" i="8"/>
  <c r="N3639" i="8"/>
  <c r="M3695" i="8"/>
  <c r="N3729" i="8"/>
  <c r="M3729" i="8"/>
  <c r="N3754" i="8"/>
  <c r="N3757" i="8"/>
  <c r="M3757" i="8"/>
  <c r="N3898" i="8"/>
  <c r="N3907" i="8"/>
  <c r="M3907" i="8"/>
  <c r="M4019" i="8"/>
  <c r="N4019" i="8"/>
  <c r="M3229" i="8"/>
  <c r="M3241" i="8"/>
  <c r="M3253" i="8"/>
  <c r="M3265" i="8"/>
  <c r="M3277" i="8"/>
  <c r="M3349" i="8"/>
  <c r="M3361" i="8"/>
  <c r="M3373" i="8"/>
  <c r="N3738" i="8"/>
  <c r="M3738" i="8"/>
  <c r="M3840" i="8"/>
  <c r="N3852" i="8"/>
  <c r="M3852" i="8"/>
  <c r="N3896" i="8"/>
  <c r="M3671" i="8"/>
  <c r="N3778" i="8"/>
  <c r="M3778" i="8"/>
  <c r="N3948" i="8"/>
  <c r="M3948" i="8"/>
  <c r="M4088" i="8"/>
  <c r="N4088" i="8"/>
  <c r="N3943" i="8"/>
  <c r="M3943" i="8"/>
  <c r="N4056" i="8"/>
  <c r="M4056" i="8"/>
  <c r="M4079" i="8"/>
  <c r="N4079" i="8"/>
  <c r="M3526" i="8"/>
  <c r="M3538" i="8"/>
  <c r="M3550" i="8"/>
  <c r="M3562" i="8"/>
  <c r="M3574" i="8"/>
  <c r="M3586" i="8"/>
  <c r="M3600" i="8"/>
  <c r="M3628" i="8"/>
  <c r="M3630" i="8"/>
  <c r="M3664" i="8"/>
  <c r="M3666" i="8"/>
  <c r="N3723" i="8"/>
  <c r="N3725" i="8"/>
  <c r="M3743" i="8"/>
  <c r="N3751" i="8"/>
  <c r="M3753" i="8"/>
  <c r="N3755" i="8"/>
  <c r="M3768" i="8"/>
  <c r="M3772" i="8"/>
  <c r="M3785" i="8"/>
  <c r="N3872" i="8"/>
  <c r="M3899" i="8"/>
  <c r="N3899" i="8"/>
  <c r="N3984" i="8"/>
  <c r="M3984" i="8"/>
  <c r="N4051" i="8"/>
  <c r="M4051" i="8"/>
  <c r="M3449" i="8"/>
  <c r="M3461" i="8"/>
  <c r="M3473" i="8"/>
  <c r="M3485" i="8"/>
  <c r="M3497" i="8"/>
  <c r="M3509" i="8"/>
  <c r="M3521" i="8"/>
  <c r="M3533" i="8"/>
  <c r="M3545" i="8"/>
  <c r="M3557" i="8"/>
  <c r="M3569" i="8"/>
  <c r="M3581" i="8"/>
  <c r="M3593" i="8"/>
  <c r="N3613" i="8"/>
  <c r="M3619" i="8"/>
  <c r="M3621" i="8"/>
  <c r="N3649" i="8"/>
  <c r="M3655" i="8"/>
  <c r="M3657" i="8"/>
  <c r="M3674" i="8"/>
  <c r="N3678" i="8"/>
  <c r="M3678" i="8"/>
  <c r="N3735" i="8"/>
  <c r="N3737" i="8"/>
  <c r="M3781" i="8"/>
  <c r="M3783" i="8"/>
  <c r="M3817" i="8"/>
  <c r="M3828" i="8"/>
  <c r="M3850" i="8"/>
  <c r="M3924" i="8"/>
  <c r="N3979" i="8"/>
  <c r="M3979" i="8"/>
  <c r="N4004" i="8"/>
  <c r="N4006" i="8"/>
  <c r="N4020" i="8"/>
  <c r="M4020" i="8"/>
  <c r="N3615" i="8"/>
  <c r="N3617" i="8"/>
  <c r="N3651" i="8"/>
  <c r="N3653" i="8"/>
  <c r="M3686" i="8"/>
  <c r="N3690" i="8"/>
  <c r="M3690" i="8"/>
  <c r="N3747" i="8"/>
  <c r="N3749" i="8"/>
  <c r="M3792" i="8"/>
  <c r="N3884" i="8"/>
  <c r="M3935" i="8"/>
  <c r="N3935" i="8"/>
  <c r="N4015" i="8"/>
  <c r="M4015" i="8"/>
  <c r="N3702" i="8"/>
  <c r="M3702" i="8"/>
  <c r="N4080" i="8"/>
  <c r="M4080" i="8"/>
  <c r="M3606" i="8"/>
  <c r="M3642" i="8"/>
  <c r="N3714" i="8"/>
  <c r="M3714" i="8"/>
  <c r="N3811" i="8"/>
  <c r="M3911" i="8"/>
  <c r="N3911" i="8"/>
  <c r="N3922" i="8"/>
  <c r="M3971" i="8"/>
  <c r="N3971" i="8"/>
  <c r="N4075" i="8"/>
  <c r="M4075" i="8"/>
  <c r="M4043" i="8"/>
  <c r="N4043" i="8"/>
  <c r="N4039" i="8"/>
  <c r="M4039" i="8"/>
  <c r="M4067" i="8"/>
  <c r="N4067" i="8"/>
  <c r="N3763" i="8"/>
  <c r="N3787" i="8"/>
  <c r="N3800" i="8"/>
  <c r="M3804" i="8"/>
  <c r="N3823" i="8"/>
  <c r="M3829" i="8"/>
  <c r="N3895" i="8"/>
  <c r="M3895" i="8"/>
  <c r="N3931" i="8"/>
  <c r="M3931" i="8"/>
  <c r="N3967" i="8"/>
  <c r="M3967" i="8"/>
  <c r="N4003" i="8"/>
  <c r="M4003" i="8"/>
  <c r="N4052" i="8"/>
  <c r="N4054" i="8"/>
  <c r="M3887" i="8"/>
  <c r="N3887" i="8"/>
  <c r="N4063" i="8"/>
  <c r="M4063" i="8"/>
  <c r="M3780" i="8"/>
  <c r="N3791" i="8"/>
  <c r="M3793" i="8"/>
  <c r="M3839" i="8"/>
  <c r="N3839" i="8"/>
  <c r="M3845" i="8"/>
  <c r="M3881" i="8"/>
  <c r="N3883" i="8"/>
  <c r="M3883" i="8"/>
  <c r="N3908" i="8"/>
  <c r="N3910" i="8"/>
  <c r="M3923" i="8"/>
  <c r="N3923" i="8"/>
  <c r="N3944" i="8"/>
  <c r="N3946" i="8"/>
  <c r="M3959" i="8"/>
  <c r="N3959" i="8"/>
  <c r="N3980" i="8"/>
  <c r="N3982" i="8"/>
  <c r="M3995" i="8"/>
  <c r="N3995" i="8"/>
  <c r="N4016" i="8"/>
  <c r="N4018" i="8"/>
  <c r="M4031" i="8"/>
  <c r="N4031" i="8"/>
  <c r="M4044" i="8"/>
  <c r="N4076" i="8"/>
  <c r="N4078" i="8"/>
  <c r="M3851" i="8"/>
  <c r="N3851" i="8"/>
  <c r="M3875" i="8"/>
  <c r="N3875" i="8"/>
  <c r="N4087" i="8"/>
  <c r="M4087" i="8"/>
  <c r="M3760" i="8"/>
  <c r="M3784" i="8"/>
  <c r="M3820" i="8"/>
  <c r="N3847" i="8"/>
  <c r="M3863" i="8"/>
  <c r="N3863" i="8"/>
  <c r="N3871" i="8"/>
  <c r="M3871" i="8"/>
  <c r="N3919" i="8"/>
  <c r="M3919" i="8"/>
  <c r="N3955" i="8"/>
  <c r="M3955" i="8"/>
  <c r="N3991" i="8"/>
  <c r="M3991" i="8"/>
  <c r="N4027" i="8"/>
  <c r="M4027" i="8"/>
  <c r="M4055" i="8"/>
  <c r="N4055" i="8"/>
  <c r="M4068" i="8"/>
  <c r="M4064" i="2"/>
  <c r="L4064" i="2"/>
  <c r="M4028" i="2"/>
  <c r="L4028" i="2"/>
  <c r="M3932" i="2"/>
  <c r="L3932" i="2"/>
  <c r="M3776" i="2"/>
  <c r="L3776" i="2"/>
  <c r="M3728" i="2"/>
  <c r="L3728" i="2"/>
  <c r="L3701" i="2"/>
  <c r="L3557" i="2"/>
  <c r="L3413" i="2"/>
  <c r="M3511" i="2"/>
  <c r="M3711" i="2"/>
  <c r="L3711" i="2"/>
  <c r="M3363" i="2"/>
  <c r="L3363" i="2"/>
  <c r="M3267" i="2"/>
  <c r="L3267" i="2"/>
  <c r="M3195" i="2"/>
  <c r="L3195" i="2"/>
  <c r="M3135" i="2"/>
  <c r="L3135" i="2"/>
  <c r="M3063" i="2"/>
  <c r="L3063" i="2"/>
  <c r="M2991" i="2"/>
  <c r="L2991" i="2"/>
  <c r="M2919" i="2"/>
  <c r="L2919" i="2"/>
  <c r="M2847" i="2"/>
  <c r="L2847" i="2"/>
  <c r="M2763" i="2"/>
  <c r="L2763" i="2"/>
  <c r="M2703" i="2"/>
  <c r="L2703" i="2"/>
  <c r="M2655" i="2"/>
  <c r="L2655" i="2"/>
  <c r="M2595" i="2"/>
  <c r="L2595" i="2"/>
  <c r="M2523" i="2"/>
  <c r="L2523" i="2"/>
  <c r="M2463" i="2"/>
  <c r="L2463" i="2"/>
  <c r="M2415" i="2"/>
  <c r="L2415" i="2"/>
  <c r="M2331" i="2"/>
  <c r="L2331" i="2"/>
  <c r="M2259" i="2"/>
  <c r="L2259" i="2"/>
  <c r="M2187" i="2"/>
  <c r="L2187" i="2"/>
  <c r="L3332" i="2"/>
  <c r="M3812" i="2"/>
  <c r="M3510" i="2"/>
  <c r="M1484" i="2"/>
  <c r="L1230" i="2"/>
  <c r="L3843" i="2"/>
  <c r="L3795" i="2"/>
  <c r="L3747" i="2"/>
  <c r="L3699" i="2"/>
  <c r="L3651" i="2"/>
  <c r="L3603" i="2"/>
  <c r="L3555" i="2"/>
  <c r="L3507" i="2"/>
  <c r="L3459" i="2"/>
  <c r="L3411" i="2"/>
  <c r="L3270" i="2"/>
  <c r="L3247" i="2"/>
  <c r="L3080" i="2"/>
  <c r="L3055" i="2"/>
  <c r="L2888" i="2"/>
  <c r="L2863" i="2"/>
  <c r="L2696" i="2"/>
  <c r="L2671" i="2"/>
  <c r="L2504" i="2"/>
  <c r="L2479" i="2"/>
  <c r="L2312" i="2"/>
  <c r="L2287" i="2"/>
  <c r="L2120" i="2"/>
  <c r="M3979" i="2"/>
  <c r="M3895" i="2"/>
  <c r="M3811" i="2"/>
  <c r="M3500" i="2"/>
  <c r="M3416" i="2"/>
  <c r="M3211" i="2"/>
  <c r="L3797" i="2"/>
  <c r="L3653" i="2"/>
  <c r="L3509" i="2"/>
  <c r="L3186" i="2"/>
  <c r="L2994" i="2"/>
  <c r="L2802" i="2"/>
  <c r="L2610" i="2"/>
  <c r="M3663" i="2"/>
  <c r="L3663" i="2"/>
  <c r="M3351" i="2"/>
  <c r="L3351" i="2"/>
  <c r="M3279" i="2"/>
  <c r="L3279" i="2"/>
  <c r="M3231" i="2"/>
  <c r="L3231" i="2"/>
  <c r="M3147" i="2"/>
  <c r="L3147" i="2"/>
  <c r="M3075" i="2"/>
  <c r="L3075" i="2"/>
  <c r="M3015" i="2"/>
  <c r="L3015" i="2"/>
  <c r="M2955" i="2"/>
  <c r="L2955" i="2"/>
  <c r="M2895" i="2"/>
  <c r="L2895" i="2"/>
  <c r="M2823" i="2"/>
  <c r="L2823" i="2"/>
  <c r="M2751" i="2"/>
  <c r="L2751" i="2"/>
  <c r="M2679" i="2"/>
  <c r="L2679" i="2"/>
  <c r="M2607" i="2"/>
  <c r="L2607" i="2"/>
  <c r="M2535" i="2"/>
  <c r="L2535" i="2"/>
  <c r="M2451" i="2"/>
  <c r="L2451" i="2"/>
  <c r="M2379" i="2"/>
  <c r="L2379" i="2"/>
  <c r="M2295" i="2"/>
  <c r="L2295" i="2"/>
  <c r="M2223" i="2"/>
  <c r="L2223" i="2"/>
  <c r="M2163" i="2"/>
  <c r="L2163" i="2"/>
  <c r="M3594" i="2"/>
  <c r="M3212" i="2"/>
  <c r="L2072" i="2"/>
  <c r="M3865" i="2"/>
  <c r="L3865" i="2"/>
  <c r="M3853" i="2"/>
  <c r="L3853" i="2"/>
  <c r="L3829" i="2"/>
  <c r="M3829" i="2"/>
  <c r="M3805" i="2"/>
  <c r="L3805" i="2"/>
  <c r="M3781" i="2"/>
  <c r="L3781" i="2"/>
  <c r="L3769" i="2"/>
  <c r="M3769" i="2"/>
  <c r="M3757" i="2"/>
  <c r="L3757" i="2"/>
  <c r="L3745" i="2"/>
  <c r="M3745" i="2"/>
  <c r="M3709" i="2"/>
  <c r="L3709" i="2"/>
  <c r="M3697" i="2"/>
  <c r="L3697" i="2"/>
  <c r="L3685" i="2"/>
  <c r="M3685" i="2"/>
  <c r="M3673" i="2"/>
  <c r="L3673" i="2"/>
  <c r="M3661" i="2"/>
  <c r="L3661" i="2"/>
  <c r="L3625" i="2"/>
  <c r="M3625" i="2"/>
  <c r="M3613" i="2"/>
  <c r="L3613" i="2"/>
  <c r="L3601" i="2"/>
  <c r="M3601" i="2"/>
  <c r="M3589" i="2"/>
  <c r="L3589" i="2"/>
  <c r="M3565" i="2"/>
  <c r="L3565" i="2"/>
  <c r="L3541" i="2"/>
  <c r="M3541" i="2"/>
  <c r="M3517" i="2"/>
  <c r="L3517" i="2"/>
  <c r="M3505" i="2"/>
  <c r="L3505" i="2"/>
  <c r="M3481" i="2"/>
  <c r="L3481" i="2"/>
  <c r="M3469" i="2"/>
  <c r="L3469" i="2"/>
  <c r="L3457" i="2"/>
  <c r="M3457" i="2"/>
  <c r="M3421" i="2"/>
  <c r="L3421" i="2"/>
  <c r="M3397" i="2"/>
  <c r="L3397" i="2"/>
  <c r="M3373" i="2"/>
  <c r="L3373" i="2"/>
  <c r="L3313" i="2"/>
  <c r="M3313" i="2"/>
  <c r="M3277" i="2"/>
  <c r="L3277" i="2"/>
  <c r="L3145" i="2"/>
  <c r="M3145" i="2"/>
  <c r="M3133" i="2"/>
  <c r="L3133" i="2"/>
  <c r="M3109" i="2"/>
  <c r="L3109" i="2"/>
  <c r="M3097" i="2"/>
  <c r="L3097" i="2"/>
  <c r="M3049" i="2"/>
  <c r="L3049" i="2"/>
  <c r="M3025" i="2"/>
  <c r="L3025" i="2"/>
  <c r="M3001" i="2"/>
  <c r="L3001" i="2"/>
  <c r="M2953" i="2"/>
  <c r="L2953" i="2"/>
  <c r="M2941" i="2"/>
  <c r="L2941" i="2"/>
  <c r="M2917" i="2"/>
  <c r="L2917" i="2"/>
  <c r="M2905" i="2"/>
  <c r="L2905" i="2"/>
  <c r="M2857" i="2"/>
  <c r="L2857" i="2"/>
  <c r="M2833" i="2"/>
  <c r="L2833" i="2"/>
  <c r="M2809" i="2"/>
  <c r="L2809" i="2"/>
  <c r="M2761" i="2"/>
  <c r="L2761" i="2"/>
  <c r="M2749" i="2"/>
  <c r="L2749" i="2"/>
  <c r="M2725" i="2"/>
  <c r="L2725" i="2"/>
  <c r="M2713" i="2"/>
  <c r="L2713" i="2"/>
  <c r="M2665" i="2"/>
  <c r="L2665" i="2"/>
  <c r="M2641" i="2"/>
  <c r="L2641" i="2"/>
  <c r="M2617" i="2"/>
  <c r="L2617" i="2"/>
  <c r="M2569" i="2"/>
  <c r="L2569" i="2"/>
  <c r="M2557" i="2"/>
  <c r="L2557" i="2"/>
  <c r="M2533" i="2"/>
  <c r="L2533" i="2"/>
  <c r="M2521" i="2"/>
  <c r="L2521" i="2"/>
  <c r="M2473" i="2"/>
  <c r="L2473" i="2"/>
  <c r="M2449" i="2"/>
  <c r="L2449" i="2"/>
  <c r="M2425" i="2"/>
  <c r="L2425" i="2"/>
  <c r="M2377" i="2"/>
  <c r="L2377" i="2"/>
  <c r="M2365" i="2"/>
  <c r="L2365" i="2"/>
  <c r="M2341" i="2"/>
  <c r="L2341" i="2"/>
  <c r="M2329" i="2"/>
  <c r="L2329" i="2"/>
  <c r="M2281" i="2"/>
  <c r="L2281" i="2"/>
  <c r="M2257" i="2"/>
  <c r="L2257" i="2"/>
  <c r="M2233" i="2"/>
  <c r="L2233" i="2"/>
  <c r="M2185" i="2"/>
  <c r="L2185" i="2"/>
  <c r="M2173" i="2"/>
  <c r="L2173" i="2"/>
  <c r="M2149" i="2"/>
  <c r="L2149" i="2"/>
  <c r="M2137" i="2"/>
  <c r="L2137" i="2"/>
  <c r="L4080" i="2"/>
  <c r="L4044" i="2"/>
  <c r="L4008" i="2"/>
  <c r="L3972" i="2"/>
  <c r="L3900" i="2"/>
  <c r="L3861" i="2"/>
  <c r="L3835" i="2"/>
  <c r="L3787" i="2"/>
  <c r="L3739" i="2"/>
  <c r="L3717" i="2"/>
  <c r="L3691" i="2"/>
  <c r="L3669" i="2"/>
  <c r="L3643" i="2"/>
  <c r="L3621" i="2"/>
  <c r="L3595" i="2"/>
  <c r="L3573" i="2"/>
  <c r="L3547" i="2"/>
  <c r="L3525" i="2"/>
  <c r="L3499" i="2"/>
  <c r="L3451" i="2"/>
  <c r="L3429" i="2"/>
  <c r="L3403" i="2"/>
  <c r="L3381" i="2"/>
  <c r="L3325" i="2"/>
  <c r="L3295" i="2"/>
  <c r="L3236" i="2"/>
  <c r="L3205" i="2"/>
  <c r="L3142" i="2"/>
  <c r="L3107" i="2"/>
  <c r="L3079" i="2"/>
  <c r="L3044" i="2"/>
  <c r="L3013" i="2"/>
  <c r="L2950" i="2"/>
  <c r="L2915" i="2"/>
  <c r="L2887" i="2"/>
  <c r="L2852" i="2"/>
  <c r="L2821" i="2"/>
  <c r="L2758" i="2"/>
  <c r="L2723" i="2"/>
  <c r="L2695" i="2"/>
  <c r="L2660" i="2"/>
  <c r="L2629" i="2"/>
  <c r="L2566" i="2"/>
  <c r="L2531" i="2"/>
  <c r="L2503" i="2"/>
  <c r="L2468" i="2"/>
  <c r="L2437" i="2"/>
  <c r="L2374" i="2"/>
  <c r="L2339" i="2"/>
  <c r="L2311" i="2"/>
  <c r="L2276" i="2"/>
  <c r="L2245" i="2"/>
  <c r="L2182" i="2"/>
  <c r="L2147" i="2"/>
  <c r="L2119" i="2"/>
  <c r="M4052" i="2"/>
  <c r="M3841" i="2"/>
  <c r="M3754" i="2"/>
  <c r="M3707" i="2"/>
  <c r="M3623" i="2"/>
  <c r="M3539" i="2"/>
  <c r="M3452" i="2"/>
  <c r="M3415" i="2"/>
  <c r="M3368" i="2"/>
  <c r="M3331" i="2"/>
  <c r="M3284" i="2"/>
  <c r="M3241" i="2"/>
  <c r="M4039" i="2"/>
  <c r="L4039" i="2"/>
  <c r="M3931" i="2"/>
  <c r="L3931" i="2"/>
  <c r="M3091" i="2"/>
  <c r="L3091" i="2"/>
  <c r="M3067" i="2"/>
  <c r="L3067" i="2"/>
  <c r="M3007" i="2"/>
  <c r="L3007" i="2"/>
  <c r="M2971" i="2"/>
  <c r="L2971" i="2"/>
  <c r="M2827" i="2"/>
  <c r="L2827" i="2"/>
  <c r="M2599" i="2"/>
  <c r="L2599" i="2"/>
  <c r="M2515" i="2"/>
  <c r="L2515" i="2"/>
  <c r="M2251" i="2"/>
  <c r="L2251" i="2"/>
  <c r="M2203" i="2"/>
  <c r="L2203" i="2"/>
  <c r="L3848" i="2"/>
  <c r="L3752" i="2"/>
  <c r="L3656" i="2"/>
  <c r="L3608" i="2"/>
  <c r="L3512" i="2"/>
  <c r="L3032" i="2"/>
  <c r="L2264" i="2"/>
  <c r="M3524" i="2"/>
  <c r="M956" i="2"/>
  <c r="L4086" i="2"/>
  <c r="M4086" i="2"/>
  <c r="M4038" i="2"/>
  <c r="L4038" i="2"/>
  <c r="M4002" i="2"/>
  <c r="L4002" i="2"/>
  <c r="M3942" i="2"/>
  <c r="L3942" i="2"/>
  <c r="M3882" i="2"/>
  <c r="L3882" i="2"/>
  <c r="M3678" i="2"/>
  <c r="L3678" i="2"/>
  <c r="M3630" i="2"/>
  <c r="L3630" i="2"/>
  <c r="M3486" i="2"/>
  <c r="L3486" i="2"/>
  <c r="L3258" i="2"/>
  <c r="M3258" i="2"/>
  <c r="M3198" i="2"/>
  <c r="L3198" i="2"/>
  <c r="M3066" i="2"/>
  <c r="L3066" i="2"/>
  <c r="M3018" i="2"/>
  <c r="L3018" i="2"/>
  <c r="M2970" i="2"/>
  <c r="L2970" i="2"/>
  <c r="M2898" i="2"/>
  <c r="L2898" i="2"/>
  <c r="M2862" i="2"/>
  <c r="L2862" i="2"/>
  <c r="M2826" i="2"/>
  <c r="L2826" i="2"/>
  <c r="M2730" i="2"/>
  <c r="L2730" i="2"/>
  <c r="M2646" i="2"/>
  <c r="L2646" i="2"/>
  <c r="M2598" i="2"/>
  <c r="L2598" i="2"/>
  <c r="M2562" i="2"/>
  <c r="L2562" i="2"/>
  <c r="M2514" i="2"/>
  <c r="L2514" i="2"/>
  <c r="M2478" i="2"/>
  <c r="L2478" i="2"/>
  <c r="M2442" i="2"/>
  <c r="L2442" i="2"/>
  <c r="M2286" i="2"/>
  <c r="L2286" i="2"/>
  <c r="M2178" i="2"/>
  <c r="L2178" i="2"/>
  <c r="M522" i="2"/>
  <c r="L522" i="2"/>
  <c r="L3655" i="2"/>
  <c r="L3559" i="2"/>
  <c r="L3463" i="2"/>
  <c r="L3367" i="2"/>
  <c r="L2996" i="2"/>
  <c r="L2455" i="2"/>
  <c r="M3523" i="2"/>
  <c r="M4073" i="2"/>
  <c r="L4073" i="2"/>
  <c r="M4025" i="2"/>
  <c r="L4025" i="2"/>
  <c r="M3977" i="2"/>
  <c r="L3977" i="2"/>
  <c r="M3941" i="2"/>
  <c r="L3941" i="2"/>
  <c r="M3893" i="2"/>
  <c r="L3893" i="2"/>
  <c r="M3821" i="2"/>
  <c r="L3821" i="2"/>
  <c r="M3773" i="2"/>
  <c r="L3773" i="2"/>
  <c r="M3569" i="2"/>
  <c r="L3569" i="2"/>
  <c r="M3473" i="2"/>
  <c r="L3473" i="2"/>
  <c r="M3353" i="2"/>
  <c r="L3353" i="2"/>
  <c r="M3269" i="2"/>
  <c r="L3269" i="2"/>
  <c r="M3221" i="2"/>
  <c r="L3221" i="2"/>
  <c r="M3185" i="2"/>
  <c r="L3185" i="2"/>
  <c r="M3137" i="2"/>
  <c r="L3137" i="2"/>
  <c r="M3101" i="2"/>
  <c r="L3101" i="2"/>
  <c r="M3029" i="2"/>
  <c r="L3029" i="2"/>
  <c r="L3846" i="2"/>
  <c r="L3750" i="2"/>
  <c r="L3654" i="2"/>
  <c r="L3558" i="2"/>
  <c r="L3462" i="2"/>
  <c r="L2960" i="2"/>
  <c r="L2611" i="2"/>
  <c r="L2227" i="2"/>
  <c r="M3596" i="2"/>
  <c r="L1519" i="2"/>
  <c r="L2226" i="2"/>
  <c r="M3474" i="2"/>
  <c r="M3567" i="2"/>
  <c r="L3567" i="2"/>
  <c r="M3423" i="2"/>
  <c r="L3423" i="2"/>
  <c r="M3339" i="2"/>
  <c r="L3339" i="2"/>
  <c r="M3291" i="2"/>
  <c r="L3291" i="2"/>
  <c r="M3219" i="2"/>
  <c r="L3219" i="2"/>
  <c r="M3159" i="2"/>
  <c r="L3159" i="2"/>
  <c r="M3087" i="2"/>
  <c r="L3087" i="2"/>
  <c r="M3003" i="2"/>
  <c r="L3003" i="2"/>
  <c r="M2931" i="2"/>
  <c r="L2931" i="2"/>
  <c r="M2859" i="2"/>
  <c r="L2859" i="2"/>
  <c r="M2811" i="2"/>
  <c r="L2811" i="2"/>
  <c r="M2739" i="2"/>
  <c r="L2739" i="2"/>
  <c r="M2643" i="2"/>
  <c r="L2643" i="2"/>
  <c r="M2583" i="2"/>
  <c r="L2583" i="2"/>
  <c r="M2511" i="2"/>
  <c r="L2511" i="2"/>
  <c r="M2427" i="2"/>
  <c r="L2427" i="2"/>
  <c r="M2355" i="2"/>
  <c r="L2355" i="2"/>
  <c r="M2271" i="2"/>
  <c r="L2271" i="2"/>
  <c r="M2211" i="2"/>
  <c r="L2211" i="2"/>
  <c r="M2175" i="2"/>
  <c r="L2175" i="2"/>
  <c r="M3980" i="2"/>
  <c r="M800" i="2"/>
  <c r="L1988" i="2"/>
  <c r="L630" i="2"/>
  <c r="M3864" i="2"/>
  <c r="L3864" i="2"/>
  <c r="M3852" i="2"/>
  <c r="L3852" i="2"/>
  <c r="L3828" i="2"/>
  <c r="M3828" i="2"/>
  <c r="M3804" i="2"/>
  <c r="L3804" i="2"/>
  <c r="M3780" i="2"/>
  <c r="L3780" i="2"/>
  <c r="L3768" i="2"/>
  <c r="M3768" i="2"/>
  <c r="M3756" i="2"/>
  <c r="L3756" i="2"/>
  <c r="L3744" i="2"/>
  <c r="M3744" i="2"/>
  <c r="L3720" i="2"/>
  <c r="M3720" i="2"/>
  <c r="M3708" i="2"/>
  <c r="L3708" i="2"/>
  <c r="M3696" i="2"/>
  <c r="L3696" i="2"/>
  <c r="L3684" i="2"/>
  <c r="M3684" i="2"/>
  <c r="M3672" i="2"/>
  <c r="L3672" i="2"/>
  <c r="M3660" i="2"/>
  <c r="L3660" i="2"/>
  <c r="L3636" i="2"/>
  <c r="M3636" i="2"/>
  <c r="L3624" i="2"/>
  <c r="M3624" i="2"/>
  <c r="M3612" i="2"/>
  <c r="L3612" i="2"/>
  <c r="L3600" i="2"/>
  <c r="M3600" i="2"/>
  <c r="M3588" i="2"/>
  <c r="L3588" i="2"/>
  <c r="L3576" i="2"/>
  <c r="M3576" i="2"/>
  <c r="M3564" i="2"/>
  <c r="L3564" i="2"/>
  <c r="L3552" i="2"/>
  <c r="M3552" i="2"/>
  <c r="L3540" i="2"/>
  <c r="M3540" i="2"/>
  <c r="M3516" i="2"/>
  <c r="L3516" i="2"/>
  <c r="M3504" i="2"/>
  <c r="L3504" i="2"/>
  <c r="L3492" i="2"/>
  <c r="M3492" i="2"/>
  <c r="M3480" i="2"/>
  <c r="L3480" i="2"/>
  <c r="M3468" i="2"/>
  <c r="L3468" i="2"/>
  <c r="L3456" i="2"/>
  <c r="M3456" i="2"/>
  <c r="L3432" i="2"/>
  <c r="M3432" i="2"/>
  <c r="M3420" i="2"/>
  <c r="L3420" i="2"/>
  <c r="L3408" i="2"/>
  <c r="M3408" i="2"/>
  <c r="M3396" i="2"/>
  <c r="L3396" i="2"/>
  <c r="M3372" i="2"/>
  <c r="L3372" i="2"/>
  <c r="M3180" i="2"/>
  <c r="L3180" i="2"/>
  <c r="L3144" i="2"/>
  <c r="M3144" i="2"/>
  <c r="M3132" i="2"/>
  <c r="L3132" i="2"/>
  <c r="M3108" i="2"/>
  <c r="L3108" i="2"/>
  <c r="M3096" i="2"/>
  <c r="L3096" i="2"/>
  <c r="M3072" i="2"/>
  <c r="L3072" i="2"/>
  <c r="M3048" i="2"/>
  <c r="L3048" i="2"/>
  <c r="M3024" i="2"/>
  <c r="L3024" i="2"/>
  <c r="M3000" i="2"/>
  <c r="L3000" i="2"/>
  <c r="M2988" i="2"/>
  <c r="L2988" i="2"/>
  <c r="M2964" i="2"/>
  <c r="L2964" i="2"/>
  <c r="M2952" i="2"/>
  <c r="L2952" i="2"/>
  <c r="M2940" i="2"/>
  <c r="L2940" i="2"/>
  <c r="M2916" i="2"/>
  <c r="L2916" i="2"/>
  <c r="M2904" i="2"/>
  <c r="L2904" i="2"/>
  <c r="M2880" i="2"/>
  <c r="L2880" i="2"/>
  <c r="M2856" i="2"/>
  <c r="L2856" i="2"/>
  <c r="M2832" i="2"/>
  <c r="L2832" i="2"/>
  <c r="M2808" i="2"/>
  <c r="L2808" i="2"/>
  <c r="M2796" i="2"/>
  <c r="L2796" i="2"/>
  <c r="M2772" i="2"/>
  <c r="L2772" i="2"/>
  <c r="M2760" i="2"/>
  <c r="L2760" i="2"/>
  <c r="M2748" i="2"/>
  <c r="L2748" i="2"/>
  <c r="M2724" i="2"/>
  <c r="L2724" i="2"/>
  <c r="M2712" i="2"/>
  <c r="L2712" i="2"/>
  <c r="M2688" i="2"/>
  <c r="L2688" i="2"/>
  <c r="M2664" i="2"/>
  <c r="L2664" i="2"/>
  <c r="M2640" i="2"/>
  <c r="L2640" i="2"/>
  <c r="M2616" i="2"/>
  <c r="L2616" i="2"/>
  <c r="M2604" i="2"/>
  <c r="L2604" i="2"/>
  <c r="M2580" i="2"/>
  <c r="L2580" i="2"/>
  <c r="M2568" i="2"/>
  <c r="L2568" i="2"/>
  <c r="M2556" i="2"/>
  <c r="L2556" i="2"/>
  <c r="M2532" i="2"/>
  <c r="L2532" i="2"/>
  <c r="M2520" i="2"/>
  <c r="L2520" i="2"/>
  <c r="M2496" i="2"/>
  <c r="L2496" i="2"/>
  <c r="M2472" i="2"/>
  <c r="L2472" i="2"/>
  <c r="M2448" i="2"/>
  <c r="L2448" i="2"/>
  <c r="M2424" i="2"/>
  <c r="L2424" i="2"/>
  <c r="M2412" i="2"/>
  <c r="L2412" i="2"/>
  <c r="M2388" i="2"/>
  <c r="L2388" i="2"/>
  <c r="M2376" i="2"/>
  <c r="L2376" i="2"/>
  <c r="M2364" i="2"/>
  <c r="L2364" i="2"/>
  <c r="M2340" i="2"/>
  <c r="L2340" i="2"/>
  <c r="M2328" i="2"/>
  <c r="L2328" i="2"/>
  <c r="M2304" i="2"/>
  <c r="L2304" i="2"/>
  <c r="M2280" i="2"/>
  <c r="L2280" i="2"/>
  <c r="M2256" i="2"/>
  <c r="L2256" i="2"/>
  <c r="M2232" i="2"/>
  <c r="L2232" i="2"/>
  <c r="M2220" i="2"/>
  <c r="L2220" i="2"/>
  <c r="M2196" i="2"/>
  <c r="L2196" i="2"/>
  <c r="M2184" i="2"/>
  <c r="L2184" i="2"/>
  <c r="M2172" i="2"/>
  <c r="L2172" i="2"/>
  <c r="M2148" i="2"/>
  <c r="L2148" i="2"/>
  <c r="M2136" i="2"/>
  <c r="L2136" i="2"/>
  <c r="L4079" i="2"/>
  <c r="L4059" i="2"/>
  <c r="L4043" i="2"/>
  <c r="L4023" i="2"/>
  <c r="L4007" i="2"/>
  <c r="L3987" i="2"/>
  <c r="L3971" i="2"/>
  <c r="L3951" i="2"/>
  <c r="L3935" i="2"/>
  <c r="L3915" i="2"/>
  <c r="L3879" i="2"/>
  <c r="L3860" i="2"/>
  <c r="L3834" i="2"/>
  <c r="L3764" i="2"/>
  <c r="L3738" i="2"/>
  <c r="L3716" i="2"/>
  <c r="L3690" i="2"/>
  <c r="L3668" i="2"/>
  <c r="L3642" i="2"/>
  <c r="L3620" i="2"/>
  <c r="L3572" i="2"/>
  <c r="L3546" i="2"/>
  <c r="L3498" i="2"/>
  <c r="L3476" i="2"/>
  <c r="L3450" i="2"/>
  <c r="L3428" i="2"/>
  <c r="L3402" i="2"/>
  <c r="L3380" i="2"/>
  <c r="L3324" i="2"/>
  <c r="L3294" i="2"/>
  <c r="L3235" i="2"/>
  <c r="L3204" i="2"/>
  <c r="L3141" i="2"/>
  <c r="L3106" i="2"/>
  <c r="L3078" i="2"/>
  <c r="L3043" i="2"/>
  <c r="L3012" i="2"/>
  <c r="L2977" i="2"/>
  <c r="L2949" i="2"/>
  <c r="L2914" i="2"/>
  <c r="L2886" i="2"/>
  <c r="L2851" i="2"/>
  <c r="L2820" i="2"/>
  <c r="L2785" i="2"/>
  <c r="L2757" i="2"/>
  <c r="L2722" i="2"/>
  <c r="L2694" i="2"/>
  <c r="L2659" i="2"/>
  <c r="L2628" i="2"/>
  <c r="L2593" i="2"/>
  <c r="L2565" i="2"/>
  <c r="L2530" i="2"/>
  <c r="L2502" i="2"/>
  <c r="L2467" i="2"/>
  <c r="L2436" i="2"/>
  <c r="L2401" i="2"/>
  <c r="L2373" i="2"/>
  <c r="L2338" i="2"/>
  <c r="L2310" i="2"/>
  <c r="L2275" i="2"/>
  <c r="L2244" i="2"/>
  <c r="L2209" i="2"/>
  <c r="L2181" i="2"/>
  <c r="L2146" i="2"/>
  <c r="L2118" i="2"/>
  <c r="M4051" i="2"/>
  <c r="M3877" i="2"/>
  <c r="M3840" i="2"/>
  <c r="M3793" i="2"/>
  <c r="M3706" i="2"/>
  <c r="M3414" i="2"/>
  <c r="M3330" i="2"/>
  <c r="M3283" i="2"/>
  <c r="M3240" i="2"/>
  <c r="M3193" i="2"/>
  <c r="M3156" i="2"/>
  <c r="M4076" i="2"/>
  <c r="L4076" i="2"/>
  <c r="M4040" i="2"/>
  <c r="L4040" i="2"/>
  <c r="M4004" i="2"/>
  <c r="L4004" i="2"/>
  <c r="M3968" i="2"/>
  <c r="L3968" i="2"/>
  <c r="M3956" i="2"/>
  <c r="L3956" i="2"/>
  <c r="M3920" i="2"/>
  <c r="L3920" i="2"/>
  <c r="M3884" i="2"/>
  <c r="L3884" i="2"/>
  <c r="M3824" i="2"/>
  <c r="L3824" i="2"/>
  <c r="M3680" i="2"/>
  <c r="L3680" i="2"/>
  <c r="M3632" i="2"/>
  <c r="L3632" i="2"/>
  <c r="M3536" i="2"/>
  <c r="L3536" i="2"/>
  <c r="L3404" i="2"/>
  <c r="M3404" i="2"/>
  <c r="M3392" i="2"/>
  <c r="L3392" i="2"/>
  <c r="M3344" i="2"/>
  <c r="L3344" i="2"/>
  <c r="M3320" i="2"/>
  <c r="L3320" i="2"/>
  <c r="M3296" i="2"/>
  <c r="L3296" i="2"/>
  <c r="L3260" i="2"/>
  <c r="M3260" i="2"/>
  <c r="M3200" i="2"/>
  <c r="L3200" i="2"/>
  <c r="M3176" i="2"/>
  <c r="L3176" i="2"/>
  <c r="M3008" i="2"/>
  <c r="L3008" i="2"/>
  <c r="M2972" i="2"/>
  <c r="L2972" i="2"/>
  <c r="M2816" i="2"/>
  <c r="L2816" i="2"/>
  <c r="M2792" i="2"/>
  <c r="L2792" i="2"/>
  <c r="M2708" i="2"/>
  <c r="L2708" i="2"/>
  <c r="M2684" i="2"/>
  <c r="L2684" i="2"/>
  <c r="M2636" i="2"/>
  <c r="L2636" i="2"/>
  <c r="M2540" i="2"/>
  <c r="L2540" i="2"/>
  <c r="M2432" i="2"/>
  <c r="L2432" i="2"/>
  <c r="M2408" i="2"/>
  <c r="L2408" i="2"/>
  <c r="M2396" i="2"/>
  <c r="L2396" i="2"/>
  <c r="M2348" i="2"/>
  <c r="L2348" i="2"/>
  <c r="M2324" i="2"/>
  <c r="L2324" i="2"/>
  <c r="M2300" i="2"/>
  <c r="L2300" i="2"/>
  <c r="M4063" i="2"/>
  <c r="L4063" i="2"/>
  <c r="M3919" i="2"/>
  <c r="L3919" i="2"/>
  <c r="M3883" i="2"/>
  <c r="L3883" i="2"/>
  <c r="M3823" i="2"/>
  <c r="L3823" i="2"/>
  <c r="M3727" i="2"/>
  <c r="L3727" i="2"/>
  <c r="M3679" i="2"/>
  <c r="L3679" i="2"/>
  <c r="M3487" i="2"/>
  <c r="L3487" i="2"/>
  <c r="M3343" i="2"/>
  <c r="L3343" i="2"/>
  <c r="M3199" i="2"/>
  <c r="L3199" i="2"/>
  <c r="M3163" i="2"/>
  <c r="L3163" i="2"/>
  <c r="M3115" i="2"/>
  <c r="L3115" i="2"/>
  <c r="M2791" i="2"/>
  <c r="L2791" i="2"/>
  <c r="M2707" i="2"/>
  <c r="L2707" i="2"/>
  <c r="M2683" i="2"/>
  <c r="L2683" i="2"/>
  <c r="M2635" i="2"/>
  <c r="L2635" i="2"/>
  <c r="M2443" i="2"/>
  <c r="L2443" i="2"/>
  <c r="M2407" i="2"/>
  <c r="L2407" i="2"/>
  <c r="M2323" i="2"/>
  <c r="L2323" i="2"/>
  <c r="M2299" i="2"/>
  <c r="L2299" i="2"/>
  <c r="M2215" i="2"/>
  <c r="L2215" i="2"/>
  <c r="M2131" i="2"/>
  <c r="L2131" i="2"/>
  <c r="L3224" i="2"/>
  <c r="M3692" i="2"/>
  <c r="M3954" i="2"/>
  <c r="L3954" i="2"/>
  <c r="M3918" i="2"/>
  <c r="L3918" i="2"/>
  <c r="M3774" i="2"/>
  <c r="L3774" i="2"/>
  <c r="M3318" i="2"/>
  <c r="L3318" i="2"/>
  <c r="M3246" i="2"/>
  <c r="L3246" i="2"/>
  <c r="L3210" i="2"/>
  <c r="M3210" i="2"/>
  <c r="M3162" i="2"/>
  <c r="L3162" i="2"/>
  <c r="M3090" i="2"/>
  <c r="L3090" i="2"/>
  <c r="M3006" i="2"/>
  <c r="L3006" i="2"/>
  <c r="M2778" i="2"/>
  <c r="L2778" i="2"/>
  <c r="M2538" i="2"/>
  <c r="L2538" i="2"/>
  <c r="M2430" i="2"/>
  <c r="L2430" i="2"/>
  <c r="M2394" i="2"/>
  <c r="L2394" i="2"/>
  <c r="M2346" i="2"/>
  <c r="L2346" i="2"/>
  <c r="M2238" i="2"/>
  <c r="L2238" i="2"/>
  <c r="M2202" i="2"/>
  <c r="L2202" i="2"/>
  <c r="M2130" i="2"/>
  <c r="L2130" i="2"/>
  <c r="L3703" i="2"/>
  <c r="L3607" i="2"/>
  <c r="L2839" i="2"/>
  <c r="L2612" i="2"/>
  <c r="L2228" i="2"/>
  <c r="M1928" i="2"/>
  <c r="M4061" i="2"/>
  <c r="L4061" i="2"/>
  <c r="M4013" i="2"/>
  <c r="L4013" i="2"/>
  <c r="M3965" i="2"/>
  <c r="L3965" i="2"/>
  <c r="M3917" i="2"/>
  <c r="L3917" i="2"/>
  <c r="M3869" i="2"/>
  <c r="L3869" i="2"/>
  <c r="M3809" i="2"/>
  <c r="L3809" i="2"/>
  <c r="M3725" i="2"/>
  <c r="L3725" i="2"/>
  <c r="M3677" i="2"/>
  <c r="L3677" i="2"/>
  <c r="M3521" i="2"/>
  <c r="L3521" i="2"/>
  <c r="M3365" i="2"/>
  <c r="L3365" i="2"/>
  <c r="M3317" i="2"/>
  <c r="L3317" i="2"/>
  <c r="M3305" i="2"/>
  <c r="L3305" i="2"/>
  <c r="M3257" i="2"/>
  <c r="L3257" i="2"/>
  <c r="M3245" i="2"/>
  <c r="L3245" i="2"/>
  <c r="M3197" i="2"/>
  <c r="L3197" i="2"/>
  <c r="M3149" i="2"/>
  <c r="L3149" i="2"/>
  <c r="M3077" i="2"/>
  <c r="L3077" i="2"/>
  <c r="M3041" i="2"/>
  <c r="L3041" i="2"/>
  <c r="L3606" i="2"/>
  <c r="L3308" i="2"/>
  <c r="L3152" i="2"/>
  <c r="L2995" i="2"/>
  <c r="L2576" i="2"/>
  <c r="L2192" i="2"/>
  <c r="M3475" i="2"/>
  <c r="L3151" i="2"/>
  <c r="L2959" i="2"/>
  <c r="L2767" i="2"/>
  <c r="M3855" i="2"/>
  <c r="L3855" i="2"/>
  <c r="M3807" i="2"/>
  <c r="L3807" i="2"/>
  <c r="M3519" i="2"/>
  <c r="L3519" i="2"/>
  <c r="M3375" i="2"/>
  <c r="L3375" i="2"/>
  <c r="M3303" i="2"/>
  <c r="L3303" i="2"/>
  <c r="M3207" i="2"/>
  <c r="L3207" i="2"/>
  <c r="M3123" i="2"/>
  <c r="L3123" i="2"/>
  <c r="M3039" i="2"/>
  <c r="L3039" i="2"/>
  <c r="M2967" i="2"/>
  <c r="L2967" i="2"/>
  <c r="M2907" i="2"/>
  <c r="L2907" i="2"/>
  <c r="M2835" i="2"/>
  <c r="L2835" i="2"/>
  <c r="M2775" i="2"/>
  <c r="L2775" i="2"/>
  <c r="M2691" i="2"/>
  <c r="L2691" i="2"/>
  <c r="M2619" i="2"/>
  <c r="L2619" i="2"/>
  <c r="M2547" i="2"/>
  <c r="L2547" i="2"/>
  <c r="M2475" i="2"/>
  <c r="L2475" i="2"/>
  <c r="M2403" i="2"/>
  <c r="L2403" i="2"/>
  <c r="M2343" i="2"/>
  <c r="L2343" i="2"/>
  <c r="M2283" i="2"/>
  <c r="L2283" i="2"/>
  <c r="M2199" i="2"/>
  <c r="L2199" i="2"/>
  <c r="M2127" i="2"/>
  <c r="L2127" i="2"/>
  <c r="L3248" i="2"/>
  <c r="L3056" i="2"/>
  <c r="L2864" i="2"/>
  <c r="L2672" i="2"/>
  <c r="L2480" i="2"/>
  <c r="L2288" i="2"/>
  <c r="M3896" i="2"/>
  <c r="M452" i="2"/>
  <c r="M3839" i="2"/>
  <c r="L3839" i="2"/>
  <c r="L3827" i="2"/>
  <c r="M3827" i="2"/>
  <c r="L3803" i="2"/>
  <c r="M3803" i="2"/>
  <c r="M3791" i="2"/>
  <c r="L3791" i="2"/>
  <c r="M3743" i="2"/>
  <c r="L3743" i="2"/>
  <c r="L3719" i="2"/>
  <c r="M3719" i="2"/>
  <c r="M3695" i="2"/>
  <c r="L3695" i="2"/>
  <c r="L3659" i="2"/>
  <c r="M3659" i="2"/>
  <c r="M3647" i="2"/>
  <c r="L3647" i="2"/>
  <c r="L3635" i="2"/>
  <c r="M3635" i="2"/>
  <c r="L3611" i="2"/>
  <c r="M3611" i="2"/>
  <c r="M3599" i="2"/>
  <c r="L3599" i="2"/>
  <c r="L3575" i="2"/>
  <c r="M3575" i="2"/>
  <c r="M3551" i="2"/>
  <c r="L3551" i="2"/>
  <c r="L3527" i="2"/>
  <c r="M3527" i="2"/>
  <c r="L3515" i="2"/>
  <c r="M3515" i="2"/>
  <c r="M3503" i="2"/>
  <c r="L3503" i="2"/>
  <c r="L3491" i="2"/>
  <c r="M3491" i="2"/>
  <c r="M3455" i="2"/>
  <c r="L3455" i="2"/>
  <c r="L3443" i="2"/>
  <c r="M3443" i="2"/>
  <c r="L3431" i="2"/>
  <c r="M3431" i="2"/>
  <c r="L3419" i="2"/>
  <c r="M3419" i="2"/>
  <c r="M3407" i="2"/>
  <c r="L3407" i="2"/>
  <c r="L3371" i="2"/>
  <c r="M3371" i="2"/>
  <c r="M3359" i="2"/>
  <c r="L3359" i="2"/>
  <c r="M3335" i="2"/>
  <c r="L3335" i="2"/>
  <c r="L3287" i="2"/>
  <c r="M3287" i="2"/>
  <c r="M3263" i="2"/>
  <c r="L3263" i="2"/>
  <c r="M3227" i="2"/>
  <c r="L3227" i="2"/>
  <c r="M3131" i="2"/>
  <c r="L3131" i="2"/>
  <c r="M3083" i="2"/>
  <c r="L3083" i="2"/>
  <c r="M3071" i="2"/>
  <c r="L3071" i="2"/>
  <c r="M3047" i="2"/>
  <c r="L3047" i="2"/>
  <c r="M3035" i="2"/>
  <c r="L3035" i="2"/>
  <c r="M2987" i="2"/>
  <c r="L2987" i="2"/>
  <c r="M2963" i="2"/>
  <c r="L2963" i="2"/>
  <c r="M2939" i="2"/>
  <c r="L2939" i="2"/>
  <c r="M2891" i="2"/>
  <c r="L2891" i="2"/>
  <c r="M2879" i="2"/>
  <c r="L2879" i="2"/>
  <c r="M2855" i="2"/>
  <c r="L2855" i="2"/>
  <c r="M2843" i="2"/>
  <c r="L2843" i="2"/>
  <c r="M2795" i="2"/>
  <c r="L2795" i="2"/>
  <c r="M2771" i="2"/>
  <c r="L2771" i="2"/>
  <c r="M2747" i="2"/>
  <c r="L2747" i="2"/>
  <c r="M2699" i="2"/>
  <c r="L2699" i="2"/>
  <c r="M2687" i="2"/>
  <c r="L2687" i="2"/>
  <c r="M2663" i="2"/>
  <c r="L2663" i="2"/>
  <c r="M2651" i="2"/>
  <c r="L2651" i="2"/>
  <c r="M2603" i="2"/>
  <c r="L2603" i="2"/>
  <c r="M2579" i="2"/>
  <c r="L2579" i="2"/>
  <c r="M2555" i="2"/>
  <c r="L2555" i="2"/>
  <c r="M2507" i="2"/>
  <c r="L2507" i="2"/>
  <c r="M2495" i="2"/>
  <c r="L2495" i="2"/>
  <c r="M2471" i="2"/>
  <c r="L2471" i="2"/>
  <c r="M2459" i="2"/>
  <c r="L2459" i="2"/>
  <c r="M2411" i="2"/>
  <c r="L2411" i="2"/>
  <c r="M2387" i="2"/>
  <c r="L2387" i="2"/>
  <c r="M2363" i="2"/>
  <c r="L2363" i="2"/>
  <c r="M2315" i="2"/>
  <c r="L2315" i="2"/>
  <c r="M2303" i="2"/>
  <c r="L2303" i="2"/>
  <c r="M2279" i="2"/>
  <c r="L2279" i="2"/>
  <c r="M2267" i="2"/>
  <c r="L2267" i="2"/>
  <c r="M2219" i="2"/>
  <c r="L2219" i="2"/>
  <c r="M2195" i="2"/>
  <c r="L2195" i="2"/>
  <c r="M2171" i="2"/>
  <c r="L2171" i="2"/>
  <c r="M2123" i="2"/>
  <c r="L2123" i="2"/>
  <c r="L4078" i="2"/>
  <c r="L4042" i="2"/>
  <c r="L4006" i="2"/>
  <c r="L3970" i="2"/>
  <c r="L3934" i="2"/>
  <c r="L3859" i="2"/>
  <c r="L3833" i="2"/>
  <c r="L3785" i="2"/>
  <c r="L3763" i="2"/>
  <c r="L3737" i="2"/>
  <c r="L3715" i="2"/>
  <c r="L3689" i="2"/>
  <c r="L3667" i="2"/>
  <c r="L3641" i="2"/>
  <c r="L3619" i="2"/>
  <c r="L3593" i="2"/>
  <c r="L3571" i="2"/>
  <c r="L3545" i="2"/>
  <c r="L3497" i="2"/>
  <c r="L3449" i="2"/>
  <c r="L3427" i="2"/>
  <c r="L3401" i="2"/>
  <c r="L3379" i="2"/>
  <c r="L3323" i="2"/>
  <c r="L3234" i="2"/>
  <c r="L3203" i="2"/>
  <c r="L3140" i="2"/>
  <c r="L3105" i="2"/>
  <c r="L3042" i="2"/>
  <c r="L3011" i="2"/>
  <c r="L2976" i="2"/>
  <c r="L2948" i="2"/>
  <c r="L2913" i="2"/>
  <c r="L2850" i="2"/>
  <c r="L2819" i="2"/>
  <c r="L2784" i="2"/>
  <c r="L2756" i="2"/>
  <c r="L2721" i="2"/>
  <c r="L2658" i="2"/>
  <c r="L2627" i="2"/>
  <c r="L2592" i="2"/>
  <c r="L2564" i="2"/>
  <c r="L2529" i="2"/>
  <c r="L2466" i="2"/>
  <c r="L2435" i="2"/>
  <c r="L2400" i="2"/>
  <c r="L2372" i="2"/>
  <c r="L2337" i="2"/>
  <c r="L2274" i="2"/>
  <c r="L2243" i="2"/>
  <c r="L2208" i="2"/>
  <c r="L2180" i="2"/>
  <c r="L2145" i="2"/>
  <c r="M4088" i="2"/>
  <c r="M4050" i="2"/>
  <c r="M3876" i="2"/>
  <c r="M3836" i="2"/>
  <c r="M3792" i="2"/>
  <c r="M3366" i="2"/>
  <c r="M3282" i="2"/>
  <c r="M3239" i="2"/>
  <c r="M3192" i="2"/>
  <c r="M3155" i="2"/>
  <c r="M4016" i="2"/>
  <c r="L4016" i="2"/>
  <c r="M3944" i="2"/>
  <c r="L3944" i="2"/>
  <c r="M3872" i="2"/>
  <c r="L3872" i="2"/>
  <c r="M3740" i="2"/>
  <c r="L3740" i="2"/>
  <c r="M3584" i="2"/>
  <c r="L3584" i="2"/>
  <c r="M3548" i="2"/>
  <c r="L3548" i="2"/>
  <c r="M3488" i="2"/>
  <c r="L3488" i="2"/>
  <c r="M3440" i="2"/>
  <c r="L3440" i="2"/>
  <c r="M3356" i="2"/>
  <c r="L3356" i="2"/>
  <c r="L3272" i="2"/>
  <c r="M3272" i="2"/>
  <c r="M3164" i="2"/>
  <c r="L3164" i="2"/>
  <c r="M3116" i="2"/>
  <c r="L3116" i="2"/>
  <c r="M3092" i="2"/>
  <c r="L3092" i="2"/>
  <c r="M3068" i="2"/>
  <c r="L3068" i="2"/>
  <c r="M3020" i="2"/>
  <c r="L3020" i="2"/>
  <c r="M2984" i="2"/>
  <c r="L2984" i="2"/>
  <c r="M2924" i="2"/>
  <c r="L2924" i="2"/>
  <c r="M2900" i="2"/>
  <c r="L2900" i="2"/>
  <c r="M2876" i="2"/>
  <c r="L2876" i="2"/>
  <c r="M2828" i="2"/>
  <c r="L2828" i="2"/>
  <c r="M2780" i="2"/>
  <c r="L2780" i="2"/>
  <c r="M2732" i="2"/>
  <c r="L2732" i="2"/>
  <c r="M2624" i="2"/>
  <c r="L2624" i="2"/>
  <c r="M2600" i="2"/>
  <c r="L2600" i="2"/>
  <c r="M2588" i="2"/>
  <c r="L2588" i="2"/>
  <c r="M2516" i="2"/>
  <c r="L2516" i="2"/>
  <c r="M2492" i="2"/>
  <c r="L2492" i="2"/>
  <c r="M2444" i="2"/>
  <c r="L2444" i="2"/>
  <c r="M2252" i="2"/>
  <c r="L2252" i="2"/>
  <c r="M2240" i="2"/>
  <c r="L2240" i="2"/>
  <c r="M2216" i="2"/>
  <c r="L2216" i="2"/>
  <c r="M2204" i="2"/>
  <c r="L2204" i="2"/>
  <c r="M2156" i="2"/>
  <c r="L2156" i="2"/>
  <c r="M2132" i="2"/>
  <c r="L2132" i="2"/>
  <c r="M4015" i="2"/>
  <c r="L4015" i="2"/>
  <c r="M3967" i="2"/>
  <c r="L3967" i="2"/>
  <c r="M3943" i="2"/>
  <c r="L3943" i="2"/>
  <c r="M3775" i="2"/>
  <c r="L3775" i="2"/>
  <c r="M3631" i="2"/>
  <c r="L3631" i="2"/>
  <c r="M3583" i="2"/>
  <c r="L3583" i="2"/>
  <c r="M3535" i="2"/>
  <c r="L3535" i="2"/>
  <c r="M3319" i="2"/>
  <c r="L3319" i="2"/>
  <c r="L3271" i="2"/>
  <c r="M3271" i="2"/>
  <c r="M3019" i="2"/>
  <c r="L3019" i="2"/>
  <c r="M2899" i="2"/>
  <c r="L2899" i="2"/>
  <c r="M2815" i="2"/>
  <c r="L2815" i="2"/>
  <c r="M2779" i="2"/>
  <c r="L2779" i="2"/>
  <c r="M2623" i="2"/>
  <c r="L2623" i="2"/>
  <c r="M2587" i="2"/>
  <c r="L2587" i="2"/>
  <c r="M2539" i="2"/>
  <c r="L2539" i="2"/>
  <c r="M2491" i="2"/>
  <c r="L2491" i="2"/>
  <c r="M2431" i="2"/>
  <c r="L2431" i="2"/>
  <c r="M2395" i="2"/>
  <c r="L2395" i="2"/>
  <c r="M2239" i="2"/>
  <c r="L2239" i="2"/>
  <c r="M2155" i="2"/>
  <c r="L2155" i="2"/>
  <c r="L3464" i="2"/>
  <c r="L2840" i="2"/>
  <c r="L2456" i="2"/>
  <c r="M4062" i="2"/>
  <c r="L4062" i="2"/>
  <c r="M4014" i="2"/>
  <c r="L4014" i="2"/>
  <c r="M3966" i="2"/>
  <c r="L3966" i="2"/>
  <c r="M3870" i="2"/>
  <c r="L3870" i="2"/>
  <c r="M3822" i="2"/>
  <c r="L3822" i="2"/>
  <c r="M3726" i="2"/>
  <c r="L3726" i="2"/>
  <c r="M3582" i="2"/>
  <c r="L3582" i="2"/>
  <c r="M3534" i="2"/>
  <c r="L3534" i="2"/>
  <c r="M3354" i="2"/>
  <c r="L3354" i="2"/>
  <c r="M3174" i="2"/>
  <c r="L3174" i="2"/>
  <c r="M2946" i="2"/>
  <c r="L2946" i="2"/>
  <c r="M2838" i="2"/>
  <c r="L2838" i="2"/>
  <c r="M2754" i="2"/>
  <c r="L2754" i="2"/>
  <c r="M2706" i="2"/>
  <c r="L2706" i="2"/>
  <c r="M2670" i="2"/>
  <c r="L2670" i="2"/>
  <c r="M2622" i="2"/>
  <c r="L2622" i="2"/>
  <c r="M2370" i="2"/>
  <c r="L2370" i="2"/>
  <c r="M2250" i="2"/>
  <c r="L2250" i="2"/>
  <c r="M2154" i="2"/>
  <c r="L2154" i="2"/>
  <c r="M1578" i="2"/>
  <c r="L1578" i="2"/>
  <c r="L3799" i="2"/>
  <c r="L3188" i="2"/>
  <c r="L3031" i="2"/>
  <c r="L2804" i="2"/>
  <c r="L2647" i="2"/>
  <c r="L2263" i="2"/>
  <c r="M3644" i="2"/>
  <c r="M3560" i="2"/>
  <c r="M4037" i="2"/>
  <c r="L4037" i="2"/>
  <c r="M3989" i="2"/>
  <c r="L3989" i="2"/>
  <c r="M3929" i="2"/>
  <c r="L3929" i="2"/>
  <c r="M3881" i="2"/>
  <c r="L3881" i="2"/>
  <c r="M3857" i="2"/>
  <c r="L3857" i="2"/>
  <c r="M3617" i="2"/>
  <c r="L3617" i="2"/>
  <c r="M3425" i="2"/>
  <c r="L3425" i="2"/>
  <c r="M3389" i="2"/>
  <c r="L3389" i="2"/>
  <c r="M3329" i="2"/>
  <c r="L3329" i="2"/>
  <c r="M3293" i="2"/>
  <c r="L3293" i="2"/>
  <c r="M3233" i="2"/>
  <c r="L3233" i="2"/>
  <c r="M3173" i="2"/>
  <c r="L3173" i="2"/>
  <c r="M3065" i="2"/>
  <c r="L3065" i="2"/>
  <c r="M3017" i="2"/>
  <c r="L3017" i="2"/>
  <c r="L3798" i="2"/>
  <c r="L3187" i="2"/>
  <c r="L2803" i="2"/>
  <c r="L2419" i="2"/>
  <c r="M3125" i="2"/>
  <c r="L3749" i="2"/>
  <c r="L3605" i="2"/>
  <c r="L3461" i="2"/>
  <c r="L2383" i="2"/>
  <c r="L2191" i="2"/>
  <c r="M3471" i="2"/>
  <c r="L3471" i="2"/>
  <c r="M3315" i="2"/>
  <c r="L3315" i="2"/>
  <c r="M3243" i="2"/>
  <c r="L3243" i="2"/>
  <c r="M3171" i="2"/>
  <c r="L3171" i="2"/>
  <c r="M3099" i="2"/>
  <c r="L3099" i="2"/>
  <c r="M3027" i="2"/>
  <c r="L3027" i="2"/>
  <c r="M2943" i="2"/>
  <c r="L2943" i="2"/>
  <c r="M2871" i="2"/>
  <c r="L2871" i="2"/>
  <c r="M2787" i="2"/>
  <c r="L2787" i="2"/>
  <c r="M2715" i="2"/>
  <c r="L2715" i="2"/>
  <c r="M2631" i="2"/>
  <c r="L2631" i="2"/>
  <c r="M2559" i="2"/>
  <c r="L2559" i="2"/>
  <c r="M2487" i="2"/>
  <c r="L2487" i="2"/>
  <c r="M2391" i="2"/>
  <c r="L2391" i="2"/>
  <c r="M2307" i="2"/>
  <c r="L2307" i="2"/>
  <c r="M2247" i="2"/>
  <c r="L2247" i="2"/>
  <c r="M2139" i="2"/>
  <c r="L2139" i="2"/>
  <c r="M3838" i="2"/>
  <c r="L3838" i="2"/>
  <c r="M3790" i="2"/>
  <c r="L3790" i="2"/>
  <c r="M3742" i="2"/>
  <c r="L3742" i="2"/>
  <c r="M3694" i="2"/>
  <c r="L3694" i="2"/>
  <c r="M3646" i="2"/>
  <c r="L3646" i="2"/>
  <c r="M3598" i="2"/>
  <c r="L3598" i="2"/>
  <c r="M3550" i="2"/>
  <c r="L3550" i="2"/>
  <c r="M3502" i="2"/>
  <c r="L3502" i="2"/>
  <c r="M3454" i="2"/>
  <c r="L3454" i="2"/>
  <c r="M3406" i="2"/>
  <c r="L3406" i="2"/>
  <c r="M3358" i="2"/>
  <c r="L3358" i="2"/>
  <c r="L3286" i="2"/>
  <c r="M3286" i="2"/>
  <c r="M3262" i="2"/>
  <c r="L3262" i="2"/>
  <c r="M3226" i="2"/>
  <c r="L3226" i="2"/>
  <c r="M3130" i="2"/>
  <c r="L3130" i="2"/>
  <c r="M3082" i="2"/>
  <c r="L3082" i="2"/>
  <c r="M3070" i="2"/>
  <c r="L3070" i="2"/>
  <c r="M3046" i="2"/>
  <c r="L3046" i="2"/>
  <c r="M3034" i="2"/>
  <c r="L3034" i="2"/>
  <c r="M2986" i="2"/>
  <c r="L2986" i="2"/>
  <c r="M2962" i="2"/>
  <c r="L2962" i="2"/>
  <c r="M2938" i="2"/>
  <c r="L2938" i="2"/>
  <c r="M2890" i="2"/>
  <c r="L2890" i="2"/>
  <c r="M2878" i="2"/>
  <c r="L2878" i="2"/>
  <c r="M2854" i="2"/>
  <c r="L2854" i="2"/>
  <c r="M2842" i="2"/>
  <c r="L2842" i="2"/>
  <c r="M2794" i="2"/>
  <c r="L2794" i="2"/>
  <c r="M2770" i="2"/>
  <c r="L2770" i="2"/>
  <c r="M2746" i="2"/>
  <c r="L2746" i="2"/>
  <c r="M2698" i="2"/>
  <c r="L2698" i="2"/>
  <c r="M2686" i="2"/>
  <c r="L2686" i="2"/>
  <c r="M2662" i="2"/>
  <c r="L2662" i="2"/>
  <c r="M2650" i="2"/>
  <c r="L2650" i="2"/>
  <c r="M2602" i="2"/>
  <c r="L2602" i="2"/>
  <c r="M2578" i="2"/>
  <c r="L2578" i="2"/>
  <c r="M2554" i="2"/>
  <c r="L2554" i="2"/>
  <c r="M2506" i="2"/>
  <c r="L2506" i="2"/>
  <c r="M2494" i="2"/>
  <c r="L2494" i="2"/>
  <c r="M2470" i="2"/>
  <c r="L2470" i="2"/>
  <c r="M2458" i="2"/>
  <c r="L2458" i="2"/>
  <c r="M2410" i="2"/>
  <c r="L2410" i="2"/>
  <c r="M2386" i="2"/>
  <c r="L2386" i="2"/>
  <c r="M2362" i="2"/>
  <c r="L2362" i="2"/>
  <c r="M2314" i="2"/>
  <c r="L2314" i="2"/>
  <c r="M2302" i="2"/>
  <c r="L2302" i="2"/>
  <c r="M2278" i="2"/>
  <c r="L2278" i="2"/>
  <c r="M2266" i="2"/>
  <c r="L2266" i="2"/>
  <c r="M2218" i="2"/>
  <c r="L2218" i="2"/>
  <c r="M2194" i="2"/>
  <c r="L2194" i="2"/>
  <c r="M2170" i="2"/>
  <c r="L2170" i="2"/>
  <c r="M2122" i="2"/>
  <c r="L2122" i="2"/>
  <c r="L4077" i="2"/>
  <c r="L4057" i="2"/>
  <c r="L4005" i="2"/>
  <c r="L3969" i="2"/>
  <c r="L3949" i="2"/>
  <c r="L3933" i="2"/>
  <c r="L3913" i="2"/>
  <c r="L3858" i="2"/>
  <c r="L3810" i="2"/>
  <c r="L3762" i="2"/>
  <c r="L3714" i="2"/>
  <c r="L3666" i="2"/>
  <c r="L3570" i="2"/>
  <c r="L3522" i="2"/>
  <c r="L3426" i="2"/>
  <c r="L3378" i="2"/>
  <c r="L3348" i="2"/>
  <c r="L3322" i="2"/>
  <c r="L3264" i="2"/>
  <c r="L3202" i="2"/>
  <c r="L3167" i="2"/>
  <c r="L3104" i="2"/>
  <c r="L3073" i="2"/>
  <c r="L3010" i="2"/>
  <c r="L2975" i="2"/>
  <c r="L2947" i="2"/>
  <c r="L2912" i="2"/>
  <c r="L2881" i="2"/>
  <c r="L2818" i="2"/>
  <c r="L2783" i="2"/>
  <c r="L2755" i="2"/>
  <c r="L2720" i="2"/>
  <c r="L2689" i="2"/>
  <c r="L2626" i="2"/>
  <c r="L2591" i="2"/>
  <c r="L2563" i="2"/>
  <c r="L2528" i="2"/>
  <c r="L2497" i="2"/>
  <c r="L2434" i="2"/>
  <c r="L2399" i="2"/>
  <c r="L2371" i="2"/>
  <c r="L2336" i="2"/>
  <c r="L2305" i="2"/>
  <c r="L2242" i="2"/>
  <c r="L2207" i="2"/>
  <c r="L2179" i="2"/>
  <c r="L2144" i="2"/>
  <c r="M4087" i="2"/>
  <c r="M3788" i="2"/>
  <c r="M3751" i="2"/>
  <c r="M3704" i="2"/>
  <c r="M3577" i="2"/>
  <c r="M3493" i="2"/>
  <c r="M3409" i="2"/>
  <c r="M3238" i="2"/>
  <c r="M3191" i="2"/>
  <c r="M3154" i="2"/>
  <c r="M4027" i="2"/>
  <c r="L4027" i="2"/>
  <c r="M4003" i="2"/>
  <c r="L4003" i="2"/>
  <c r="M3955" i="2"/>
  <c r="L3955" i="2"/>
  <c r="M3871" i="2"/>
  <c r="L3871" i="2"/>
  <c r="M3439" i="2"/>
  <c r="L3439" i="2"/>
  <c r="M3391" i="2"/>
  <c r="L3391" i="2"/>
  <c r="M3355" i="2"/>
  <c r="L3355" i="2"/>
  <c r="L3259" i="2"/>
  <c r="M3259" i="2"/>
  <c r="M3175" i="2"/>
  <c r="L3175" i="2"/>
  <c r="M2983" i="2"/>
  <c r="L2983" i="2"/>
  <c r="M2923" i="2"/>
  <c r="L2923" i="2"/>
  <c r="M2875" i="2"/>
  <c r="L2875" i="2"/>
  <c r="M2731" i="2"/>
  <c r="L2731" i="2"/>
  <c r="M2347" i="2"/>
  <c r="L2347" i="2"/>
  <c r="L3800" i="2"/>
  <c r="L2648" i="2"/>
  <c r="M4026" i="2"/>
  <c r="L4026" i="2"/>
  <c r="L3978" i="2"/>
  <c r="M3978" i="2"/>
  <c r="M3930" i="2"/>
  <c r="L3930" i="2"/>
  <c r="L3894" i="2"/>
  <c r="M3894" i="2"/>
  <c r="M3438" i="2"/>
  <c r="L3438" i="2"/>
  <c r="M3390" i="2"/>
  <c r="L3390" i="2"/>
  <c r="M3114" i="2"/>
  <c r="L3114" i="2"/>
  <c r="M3054" i="2"/>
  <c r="L3054" i="2"/>
  <c r="M3030" i="2"/>
  <c r="L3030" i="2"/>
  <c r="M2982" i="2"/>
  <c r="L2982" i="2"/>
  <c r="M2922" i="2"/>
  <c r="L2922" i="2"/>
  <c r="M2874" i="2"/>
  <c r="L2874" i="2"/>
  <c r="M2814" i="2"/>
  <c r="L2814" i="2"/>
  <c r="M2790" i="2"/>
  <c r="L2790" i="2"/>
  <c r="M2682" i="2"/>
  <c r="L2682" i="2"/>
  <c r="M2634" i="2"/>
  <c r="L2634" i="2"/>
  <c r="M2586" i="2"/>
  <c r="L2586" i="2"/>
  <c r="M2490" i="2"/>
  <c r="L2490" i="2"/>
  <c r="M2454" i="2"/>
  <c r="L2454" i="2"/>
  <c r="M2406" i="2"/>
  <c r="L2406" i="2"/>
  <c r="M2322" i="2"/>
  <c r="L2322" i="2"/>
  <c r="M2298" i="2"/>
  <c r="L2298" i="2"/>
  <c r="M2262" i="2"/>
  <c r="L2262" i="2"/>
  <c r="M2214" i="2"/>
  <c r="L2214" i="2"/>
  <c r="L1518" i="2"/>
  <c r="M1518" i="2"/>
  <c r="L3847" i="2"/>
  <c r="L2420" i="2"/>
  <c r="M1628" i="2"/>
  <c r="L4085" i="2"/>
  <c r="M4085" i="2"/>
  <c r="M4049" i="2"/>
  <c r="L4049" i="2"/>
  <c r="M4001" i="2"/>
  <c r="L4001" i="2"/>
  <c r="M3953" i="2"/>
  <c r="L3953" i="2"/>
  <c r="M3905" i="2"/>
  <c r="L3905" i="2"/>
  <c r="M3761" i="2"/>
  <c r="L3761" i="2"/>
  <c r="M3713" i="2"/>
  <c r="L3713" i="2"/>
  <c r="M3665" i="2"/>
  <c r="L3665" i="2"/>
  <c r="M3629" i="2"/>
  <c r="L3629" i="2"/>
  <c r="M3581" i="2"/>
  <c r="L3581" i="2"/>
  <c r="M3533" i="2"/>
  <c r="L3533" i="2"/>
  <c r="M3485" i="2"/>
  <c r="L3485" i="2"/>
  <c r="M3437" i="2"/>
  <c r="L3437" i="2"/>
  <c r="M3377" i="2"/>
  <c r="L3377" i="2"/>
  <c r="M3341" i="2"/>
  <c r="L3341" i="2"/>
  <c r="M3281" i="2"/>
  <c r="L3281" i="2"/>
  <c r="M3209" i="2"/>
  <c r="L3209" i="2"/>
  <c r="M3161" i="2"/>
  <c r="L3161" i="2"/>
  <c r="M3113" i="2"/>
  <c r="L3113" i="2"/>
  <c r="M3089" i="2"/>
  <c r="L3089" i="2"/>
  <c r="M3053" i="2"/>
  <c r="L3053" i="2"/>
  <c r="L2768" i="2"/>
  <c r="L2384" i="2"/>
  <c r="L3845" i="2"/>
  <c r="L2575" i="2"/>
  <c r="L2418" i="2"/>
  <c r="M3759" i="2"/>
  <c r="L3759" i="2"/>
  <c r="M3615" i="2"/>
  <c r="L3615" i="2"/>
  <c r="M3327" i="2"/>
  <c r="L3327" i="2"/>
  <c r="M3255" i="2"/>
  <c r="L3255" i="2"/>
  <c r="M3183" i="2"/>
  <c r="L3183" i="2"/>
  <c r="M3111" i="2"/>
  <c r="L3111" i="2"/>
  <c r="M3051" i="2"/>
  <c r="L3051" i="2"/>
  <c r="M2979" i="2"/>
  <c r="L2979" i="2"/>
  <c r="M2883" i="2"/>
  <c r="L2883" i="2"/>
  <c r="M2799" i="2"/>
  <c r="L2799" i="2"/>
  <c r="M2727" i="2"/>
  <c r="L2727" i="2"/>
  <c r="M2667" i="2"/>
  <c r="L2667" i="2"/>
  <c r="M2571" i="2"/>
  <c r="L2571" i="2"/>
  <c r="M2499" i="2"/>
  <c r="L2499" i="2"/>
  <c r="M2439" i="2"/>
  <c r="L2439" i="2"/>
  <c r="M2367" i="2"/>
  <c r="L2367" i="2"/>
  <c r="M2319" i="2"/>
  <c r="L2319" i="2"/>
  <c r="M2235" i="2"/>
  <c r="L2235" i="2"/>
  <c r="M2151" i="2"/>
  <c r="L2151" i="2"/>
  <c r="L3150" i="2"/>
  <c r="L2958" i="2"/>
  <c r="L2766" i="2"/>
  <c r="L2574" i="2"/>
  <c r="L2382" i="2"/>
  <c r="L2190" i="2"/>
  <c r="M3837" i="2"/>
  <c r="L3837" i="2"/>
  <c r="M3789" i="2"/>
  <c r="L3789" i="2"/>
  <c r="M3741" i="2"/>
  <c r="L3741" i="2"/>
  <c r="M3693" i="2"/>
  <c r="L3693" i="2"/>
  <c r="M3645" i="2"/>
  <c r="L3645" i="2"/>
  <c r="M3597" i="2"/>
  <c r="L3597" i="2"/>
  <c r="M3549" i="2"/>
  <c r="L3549" i="2"/>
  <c r="M3501" i="2"/>
  <c r="L3501" i="2"/>
  <c r="M3453" i="2"/>
  <c r="L3453" i="2"/>
  <c r="M3405" i="2"/>
  <c r="L3405" i="2"/>
  <c r="M3357" i="2"/>
  <c r="L3357" i="2"/>
  <c r="L3345" i="2"/>
  <c r="M3345" i="2"/>
  <c r="M3321" i="2"/>
  <c r="L3321" i="2"/>
  <c r="L3297" i="2"/>
  <c r="M3297" i="2"/>
  <c r="L3285" i="2"/>
  <c r="M3285" i="2"/>
  <c r="M3261" i="2"/>
  <c r="L3261" i="2"/>
  <c r="L3237" i="2"/>
  <c r="M3237" i="2"/>
  <c r="M3225" i="2"/>
  <c r="L3225" i="2"/>
  <c r="M3201" i="2"/>
  <c r="L3201" i="2"/>
  <c r="L3177" i="2"/>
  <c r="M3177" i="2"/>
  <c r="L3153" i="2"/>
  <c r="M3153" i="2"/>
  <c r="M3129" i="2"/>
  <c r="L3129" i="2"/>
  <c r="M3117" i="2"/>
  <c r="L3117" i="2"/>
  <c r="M3093" i="2"/>
  <c r="L3093" i="2"/>
  <c r="M3081" i="2"/>
  <c r="L3081" i="2"/>
  <c r="M3069" i="2"/>
  <c r="L3069" i="2"/>
  <c r="M3045" i="2"/>
  <c r="L3045" i="2"/>
  <c r="M3033" i="2"/>
  <c r="L3033" i="2"/>
  <c r="M3009" i="2"/>
  <c r="L3009" i="2"/>
  <c r="M2985" i="2"/>
  <c r="L2985" i="2"/>
  <c r="M2961" i="2"/>
  <c r="L2961" i="2"/>
  <c r="M2937" i="2"/>
  <c r="L2937" i="2"/>
  <c r="M2925" i="2"/>
  <c r="L2925" i="2"/>
  <c r="M2901" i="2"/>
  <c r="L2901" i="2"/>
  <c r="M2889" i="2"/>
  <c r="L2889" i="2"/>
  <c r="M2877" i="2"/>
  <c r="L2877" i="2"/>
  <c r="M2853" i="2"/>
  <c r="L2853" i="2"/>
  <c r="M2841" i="2"/>
  <c r="L2841" i="2"/>
  <c r="M2817" i="2"/>
  <c r="L2817" i="2"/>
  <c r="M2793" i="2"/>
  <c r="L2793" i="2"/>
  <c r="M2769" i="2"/>
  <c r="L2769" i="2"/>
  <c r="M2745" i="2"/>
  <c r="L2745" i="2"/>
  <c r="M2733" i="2"/>
  <c r="L2733" i="2"/>
  <c r="M2709" i="2"/>
  <c r="L2709" i="2"/>
  <c r="M2697" i="2"/>
  <c r="L2697" i="2"/>
  <c r="M2685" i="2"/>
  <c r="L2685" i="2"/>
  <c r="M2661" i="2"/>
  <c r="L2661" i="2"/>
  <c r="M2649" i="2"/>
  <c r="L2649" i="2"/>
  <c r="M2625" i="2"/>
  <c r="L2625" i="2"/>
  <c r="M2601" i="2"/>
  <c r="L2601" i="2"/>
  <c r="M2577" i="2"/>
  <c r="L2577" i="2"/>
  <c r="M2553" i="2"/>
  <c r="L2553" i="2"/>
  <c r="M2541" i="2"/>
  <c r="L2541" i="2"/>
  <c r="M2517" i="2"/>
  <c r="L2517" i="2"/>
  <c r="M2505" i="2"/>
  <c r="L2505" i="2"/>
  <c r="M2493" i="2"/>
  <c r="L2493" i="2"/>
  <c r="M2469" i="2"/>
  <c r="L2469" i="2"/>
  <c r="M2457" i="2"/>
  <c r="L2457" i="2"/>
  <c r="M2433" i="2"/>
  <c r="L2433" i="2"/>
  <c r="M2409" i="2"/>
  <c r="L2409" i="2"/>
  <c r="M2385" i="2"/>
  <c r="L2385" i="2"/>
  <c r="M2361" i="2"/>
  <c r="L2361" i="2"/>
  <c r="M2349" i="2"/>
  <c r="L2349" i="2"/>
  <c r="M2325" i="2"/>
  <c r="L2325" i="2"/>
  <c r="M2313" i="2"/>
  <c r="L2313" i="2"/>
  <c r="M2301" i="2"/>
  <c r="L2301" i="2"/>
  <c r="M2277" i="2"/>
  <c r="L2277" i="2"/>
  <c r="M2265" i="2"/>
  <c r="L2265" i="2"/>
  <c r="M2241" i="2"/>
  <c r="L2241" i="2"/>
  <c r="M2217" i="2"/>
  <c r="L2217" i="2"/>
  <c r="M2193" i="2"/>
  <c r="L2193" i="2"/>
  <c r="M2169" i="2"/>
  <c r="L2169" i="2"/>
  <c r="M2157" i="2"/>
  <c r="L2157" i="2"/>
  <c r="M2133" i="2"/>
  <c r="L2133" i="2"/>
  <c r="M2121" i="2"/>
  <c r="L2121" i="2"/>
  <c r="L465" i="2"/>
  <c r="M465" i="2"/>
  <c r="L4056" i="2"/>
  <c r="L3948" i="2"/>
  <c r="L3912" i="2"/>
  <c r="L3831" i="2"/>
  <c r="L3802" i="2"/>
  <c r="L3783" i="2"/>
  <c r="L3735" i="2"/>
  <c r="L3687" i="2"/>
  <c r="L3658" i="2"/>
  <c r="L3639" i="2"/>
  <c r="L3610" i="2"/>
  <c r="L3591" i="2"/>
  <c r="L3543" i="2"/>
  <c r="L3514" i="2"/>
  <c r="L3495" i="2"/>
  <c r="L3447" i="2"/>
  <c r="L3418" i="2"/>
  <c r="L3399" i="2"/>
  <c r="L3370" i="2"/>
  <c r="L3347" i="2"/>
  <c r="L3312" i="2"/>
  <c r="L3289" i="2"/>
  <c r="L3229" i="2"/>
  <c r="L3166" i="2"/>
  <c r="L3128" i="2"/>
  <c r="L3103" i="2"/>
  <c r="L3037" i="2"/>
  <c r="L2999" i="2"/>
  <c r="L2974" i="2"/>
  <c r="L2936" i="2"/>
  <c r="L2911" i="2"/>
  <c r="L2845" i="2"/>
  <c r="L2807" i="2"/>
  <c r="L2782" i="2"/>
  <c r="L2744" i="2"/>
  <c r="L2719" i="2"/>
  <c r="L2653" i="2"/>
  <c r="L2615" i="2"/>
  <c r="L2590" i="2"/>
  <c r="L2552" i="2"/>
  <c r="L2527" i="2"/>
  <c r="L2461" i="2"/>
  <c r="L2423" i="2"/>
  <c r="L2398" i="2"/>
  <c r="L2360" i="2"/>
  <c r="L2335" i="2"/>
  <c r="L2269" i="2"/>
  <c r="L2231" i="2"/>
  <c r="L2206" i="2"/>
  <c r="L2168" i="2"/>
  <c r="L2143" i="2"/>
  <c r="M4075" i="2"/>
  <c r="M3992" i="2"/>
  <c r="M3908" i="2"/>
  <c r="M3563" i="2"/>
  <c r="M3529" i="2"/>
  <c r="M3479" i="2"/>
  <c r="M3445" i="2"/>
  <c r="M3395" i="2"/>
  <c r="M3005" i="2"/>
  <c r="L3005" i="2"/>
  <c r="M2993" i="2"/>
  <c r="L2993" i="2"/>
  <c r="M2981" i="2"/>
  <c r="L2981" i="2"/>
  <c r="M2969" i="2"/>
  <c r="L2969" i="2"/>
  <c r="M2957" i="2"/>
  <c r="L2957" i="2"/>
  <c r="M2945" i="2"/>
  <c r="L2945" i="2"/>
  <c r="M2933" i="2"/>
  <c r="L2933" i="2"/>
  <c r="M2921" i="2"/>
  <c r="L2921" i="2"/>
  <c r="M2909" i="2"/>
  <c r="L2909" i="2"/>
  <c r="M2897" i="2"/>
  <c r="L2897" i="2"/>
  <c r="M2885" i="2"/>
  <c r="L2885" i="2"/>
  <c r="M2873" i="2"/>
  <c r="L2873" i="2"/>
  <c r="M2861" i="2"/>
  <c r="L2861" i="2"/>
  <c r="M2849" i="2"/>
  <c r="L2849" i="2"/>
  <c r="M2837" i="2"/>
  <c r="L2837" i="2"/>
  <c r="M2825" i="2"/>
  <c r="L2825" i="2"/>
  <c r="M2813" i="2"/>
  <c r="L2813" i="2"/>
  <c r="M2801" i="2"/>
  <c r="L2801" i="2"/>
  <c r="M2789" i="2"/>
  <c r="L2789" i="2"/>
  <c r="M2777" i="2"/>
  <c r="L2777" i="2"/>
  <c r="M2765" i="2"/>
  <c r="L2765" i="2"/>
  <c r="M2753" i="2"/>
  <c r="L2753" i="2"/>
  <c r="M2741" i="2"/>
  <c r="L2741" i="2"/>
  <c r="M2729" i="2"/>
  <c r="L2729" i="2"/>
  <c r="M2717" i="2"/>
  <c r="L2717" i="2"/>
  <c r="M2705" i="2"/>
  <c r="L2705" i="2"/>
  <c r="M2693" i="2"/>
  <c r="L2693" i="2"/>
  <c r="M2681" i="2"/>
  <c r="L2681" i="2"/>
  <c r="M2669" i="2"/>
  <c r="L2669" i="2"/>
  <c r="M2657" i="2"/>
  <c r="L2657" i="2"/>
  <c r="M2645" i="2"/>
  <c r="L2645" i="2"/>
  <c r="M2633" i="2"/>
  <c r="L2633" i="2"/>
  <c r="M2621" i="2"/>
  <c r="L2621" i="2"/>
  <c r="M2609" i="2"/>
  <c r="L2609" i="2"/>
  <c r="M2597" i="2"/>
  <c r="L2597" i="2"/>
  <c r="M2585" i="2"/>
  <c r="L2585" i="2"/>
  <c r="M2573" i="2"/>
  <c r="L2573" i="2"/>
  <c r="M2561" i="2"/>
  <c r="L2561" i="2"/>
  <c r="M2549" i="2"/>
  <c r="L2549" i="2"/>
  <c r="M2537" i="2"/>
  <c r="L2537" i="2"/>
  <c r="M2525" i="2"/>
  <c r="L2525" i="2"/>
  <c r="M2513" i="2"/>
  <c r="L2513" i="2"/>
  <c r="M2501" i="2"/>
  <c r="L2501" i="2"/>
  <c r="M2489" i="2"/>
  <c r="L2489" i="2"/>
  <c r="M2477" i="2"/>
  <c r="L2477" i="2"/>
  <c r="M2465" i="2"/>
  <c r="L2465" i="2"/>
  <c r="M2453" i="2"/>
  <c r="L2453" i="2"/>
  <c r="M2441" i="2"/>
  <c r="L2441" i="2"/>
  <c r="M2429" i="2"/>
  <c r="L2429" i="2"/>
  <c r="M2417" i="2"/>
  <c r="L2417" i="2"/>
  <c r="M2405" i="2"/>
  <c r="L2405" i="2"/>
  <c r="M2393" i="2"/>
  <c r="L2393" i="2"/>
  <c r="M2381" i="2"/>
  <c r="L2381" i="2"/>
  <c r="M2369" i="2"/>
  <c r="L2369" i="2"/>
  <c r="M2357" i="2"/>
  <c r="L2357" i="2"/>
  <c r="M2345" i="2"/>
  <c r="L2345" i="2"/>
  <c r="M2333" i="2"/>
  <c r="L2333" i="2"/>
  <c r="M2321" i="2"/>
  <c r="L2321" i="2"/>
  <c r="M2309" i="2"/>
  <c r="L2309" i="2"/>
  <c r="M2297" i="2"/>
  <c r="L2297" i="2"/>
  <c r="M2285" i="2"/>
  <c r="L2285" i="2"/>
  <c r="M2273" i="2"/>
  <c r="L2273" i="2"/>
  <c r="M2261" i="2"/>
  <c r="L2261" i="2"/>
  <c r="M2249" i="2"/>
  <c r="L2249" i="2"/>
  <c r="M2237" i="2"/>
  <c r="L2237" i="2"/>
  <c r="M2225" i="2"/>
  <c r="L2225" i="2"/>
  <c r="M2213" i="2"/>
  <c r="L2213" i="2"/>
  <c r="M2201" i="2"/>
  <c r="L2201" i="2"/>
  <c r="M2189" i="2"/>
  <c r="L2189" i="2"/>
  <c r="M2177" i="2"/>
  <c r="L2177" i="2"/>
  <c r="M2165" i="2"/>
  <c r="L2165" i="2"/>
  <c r="M2153" i="2"/>
  <c r="L2153" i="2"/>
  <c r="M2141" i="2"/>
  <c r="L2141" i="2"/>
  <c r="M2129" i="2"/>
  <c r="L2129" i="2"/>
  <c r="M2117" i="2"/>
  <c r="L2117" i="2"/>
  <c r="L3746" i="2"/>
  <c r="L3698" i="2"/>
  <c r="L3602" i="2"/>
  <c r="L3506" i="2"/>
  <c r="L3458" i="2"/>
  <c r="M3088" i="2"/>
  <c r="M2692" i="2"/>
  <c r="M3328" i="2"/>
  <c r="L3328" i="2"/>
  <c r="M3316" i="2"/>
  <c r="L3316" i="2"/>
  <c r="M3256" i="2"/>
  <c r="L3256" i="2"/>
  <c r="M3244" i="2"/>
  <c r="L3244" i="2"/>
  <c r="M3232" i="2"/>
  <c r="L3232" i="2"/>
  <c r="M3220" i="2"/>
  <c r="L3220" i="2"/>
  <c r="M3208" i="2"/>
  <c r="L3208" i="2"/>
  <c r="M3196" i="2"/>
  <c r="L3196" i="2"/>
  <c r="M3184" i="2"/>
  <c r="L3184" i="2"/>
  <c r="M3172" i="2"/>
  <c r="L3172" i="2"/>
  <c r="M3160" i="2"/>
  <c r="L3160" i="2"/>
  <c r="M3148" i="2"/>
  <c r="L3148" i="2"/>
  <c r="M3136" i="2"/>
  <c r="L3136" i="2"/>
  <c r="M3076" i="2"/>
  <c r="L3076" i="2"/>
  <c r="M3064" i="2"/>
  <c r="L3064" i="2"/>
  <c r="M3052" i="2"/>
  <c r="L3052" i="2"/>
  <c r="L3040" i="2"/>
  <c r="M3040" i="2"/>
  <c r="L3028" i="2"/>
  <c r="M3028" i="2"/>
  <c r="L3016" i="2"/>
  <c r="M3016" i="2"/>
  <c r="L3004" i="2"/>
  <c r="M3004" i="2"/>
  <c r="M2992" i="2"/>
  <c r="L2992" i="2"/>
  <c r="M2980" i="2"/>
  <c r="L2980" i="2"/>
  <c r="M2932" i="2"/>
  <c r="L2932" i="2"/>
  <c r="M2920" i="2"/>
  <c r="L2920" i="2"/>
  <c r="M2908" i="2"/>
  <c r="L2908" i="2"/>
  <c r="L2824" i="2"/>
  <c r="M2824" i="2"/>
  <c r="M2812" i="2"/>
  <c r="L2812" i="2"/>
  <c r="M2800" i="2"/>
  <c r="L2800" i="2"/>
  <c r="M2788" i="2"/>
  <c r="L2788" i="2"/>
  <c r="M2776" i="2"/>
  <c r="L2776" i="2"/>
  <c r="M2764" i="2"/>
  <c r="L2764" i="2"/>
  <c r="L2752" i="2"/>
  <c r="M2752" i="2"/>
  <c r="L2740" i="2"/>
  <c r="M2740" i="2"/>
  <c r="L2728" i="2"/>
  <c r="M2728" i="2"/>
  <c r="M2644" i="2"/>
  <c r="L2644" i="2"/>
  <c r="M2632" i="2"/>
  <c r="L2632" i="2"/>
  <c r="M2620" i="2"/>
  <c r="L2620" i="2"/>
  <c r="L2608" i="2"/>
  <c r="M2608" i="2"/>
  <c r="M2596" i="2"/>
  <c r="L2596" i="2"/>
  <c r="M2584" i="2"/>
  <c r="L2584" i="2"/>
  <c r="L2536" i="2"/>
  <c r="M2536" i="2"/>
  <c r="L2524" i="2"/>
  <c r="M2524" i="2"/>
  <c r="L2512" i="2"/>
  <c r="M2512" i="2"/>
  <c r="M2500" i="2"/>
  <c r="L2500" i="2"/>
  <c r="M2488" i="2"/>
  <c r="L2488" i="2"/>
  <c r="M2476" i="2"/>
  <c r="L2476" i="2"/>
  <c r="L2428" i="2"/>
  <c r="M2428" i="2"/>
  <c r="M2416" i="2"/>
  <c r="L2416" i="2"/>
  <c r="M2404" i="2"/>
  <c r="L2404" i="2"/>
  <c r="M2356" i="2"/>
  <c r="L2356" i="2"/>
  <c r="M2344" i="2"/>
  <c r="L2344" i="2"/>
  <c r="M2332" i="2"/>
  <c r="L2332" i="2"/>
  <c r="L2284" i="2"/>
  <c r="M2284" i="2"/>
  <c r="L2272" i="2"/>
  <c r="M2272" i="2"/>
  <c r="L2260" i="2"/>
  <c r="M2260" i="2"/>
  <c r="L2248" i="2"/>
  <c r="M2248" i="2"/>
  <c r="M2236" i="2"/>
  <c r="L2236" i="2"/>
  <c r="M2224" i="2"/>
  <c r="L2224" i="2"/>
  <c r="M2212" i="2"/>
  <c r="L2212" i="2"/>
  <c r="M2200" i="2"/>
  <c r="L2200" i="2"/>
  <c r="M2188" i="2"/>
  <c r="L2188" i="2"/>
  <c r="L3856" i="2"/>
  <c r="L3808" i="2"/>
  <c r="L3760" i="2"/>
  <c r="L3712" i="2"/>
  <c r="L3664" i="2"/>
  <c r="L3616" i="2"/>
  <c r="L3568" i="2"/>
  <c r="L3520" i="2"/>
  <c r="L3472" i="2"/>
  <c r="L3424" i="2"/>
  <c r="L3376" i="2"/>
  <c r="L3280" i="2"/>
  <c r="L3134" i="2"/>
  <c r="L3110" i="2"/>
  <c r="L3026" i="2"/>
  <c r="L2942" i="2"/>
  <c r="L2918" i="2"/>
  <c r="L2834" i="2"/>
  <c r="L2750" i="2"/>
  <c r="L2726" i="2"/>
  <c r="L2642" i="2"/>
  <c r="L2558" i="2"/>
  <c r="L2534" i="2"/>
  <c r="L2450" i="2"/>
  <c r="L2366" i="2"/>
  <c r="L2342" i="2"/>
  <c r="L2258" i="2"/>
  <c r="L2174" i="2"/>
  <c r="L2150" i="2"/>
  <c r="M3146" i="2"/>
  <c r="M2968" i="2"/>
  <c r="M2680" i="2"/>
  <c r="M2320" i="2"/>
  <c r="L3278" i="2"/>
  <c r="M2956" i="2"/>
  <c r="M2668" i="2"/>
  <c r="M2308" i="2"/>
  <c r="L3314" i="2"/>
  <c r="M3314" i="2"/>
  <c r="M3098" i="2"/>
  <c r="L3098" i="2"/>
  <c r="M3050" i="2"/>
  <c r="L3050" i="2"/>
  <c r="M3002" i="2"/>
  <c r="L3002" i="2"/>
  <c r="M2954" i="2"/>
  <c r="L2954" i="2"/>
  <c r="M2906" i="2"/>
  <c r="L2906" i="2"/>
  <c r="M2858" i="2"/>
  <c r="L2858" i="2"/>
  <c r="M2810" i="2"/>
  <c r="L2810" i="2"/>
  <c r="M2762" i="2"/>
  <c r="L2762" i="2"/>
  <c r="M2714" i="2"/>
  <c r="L2714" i="2"/>
  <c r="M2666" i="2"/>
  <c r="L2666" i="2"/>
  <c r="M2618" i="2"/>
  <c r="L2618" i="2"/>
  <c r="M2570" i="2"/>
  <c r="L2570" i="2"/>
  <c r="M2522" i="2"/>
  <c r="L2522" i="2"/>
  <c r="M2474" i="2"/>
  <c r="L2474" i="2"/>
  <c r="M2426" i="2"/>
  <c r="L2426" i="2"/>
  <c r="M2378" i="2"/>
  <c r="L2378" i="2"/>
  <c r="M2330" i="2"/>
  <c r="L2330" i="2"/>
  <c r="M2282" i="2"/>
  <c r="L2282" i="2"/>
  <c r="M2234" i="2"/>
  <c r="L2234" i="2"/>
  <c r="M2186" i="2"/>
  <c r="L2186" i="2"/>
  <c r="M2138" i="2"/>
  <c r="L2138" i="2"/>
  <c r="L3854" i="2"/>
  <c r="L3806" i="2"/>
  <c r="L3758" i="2"/>
  <c r="L3710" i="2"/>
  <c r="L3662" i="2"/>
  <c r="L3614" i="2"/>
  <c r="L3566" i="2"/>
  <c r="L3518" i="2"/>
  <c r="L3470" i="2"/>
  <c r="L3422" i="2"/>
  <c r="L3374" i="2"/>
  <c r="M2944" i="2"/>
  <c r="M2656" i="2"/>
  <c r="M2296" i="2"/>
  <c r="M450" i="2"/>
  <c r="M1170" i="2"/>
  <c r="L90" i="2"/>
  <c r="L1507" i="2"/>
  <c r="M1071" i="2"/>
  <c r="L1710" i="2"/>
  <c r="L1482" i="2"/>
  <c r="L714" i="2"/>
  <c r="L139" i="2"/>
  <c r="M1757" i="2"/>
  <c r="M942" i="2"/>
  <c r="L1670" i="2"/>
  <c r="M1627" i="2"/>
  <c r="L1662" i="2"/>
  <c r="L1434" i="2"/>
  <c r="L313" i="2"/>
  <c r="M1841" i="2"/>
  <c r="L2105" i="2"/>
  <c r="L1027" i="2"/>
  <c r="L798" i="2"/>
  <c r="L1111" i="2"/>
  <c r="L1711" i="2"/>
  <c r="L1483" i="2"/>
  <c r="M1985" i="2"/>
  <c r="M1626" i="2"/>
  <c r="M943" i="2"/>
  <c r="L653" i="2"/>
  <c r="L1566" i="2"/>
  <c r="L1948" i="2"/>
  <c r="L1610" i="2"/>
  <c r="L1299" i="2"/>
  <c r="L1033" i="2"/>
  <c r="L290" i="2"/>
  <c r="M543" i="2"/>
  <c r="L1900" i="2"/>
  <c r="L1587" i="2"/>
  <c r="L1270" i="2"/>
  <c r="L1152" i="2"/>
  <c r="L1032" i="2"/>
  <c r="L902" i="2"/>
  <c r="L782" i="2"/>
  <c r="M1356" i="2"/>
  <c r="M542" i="2"/>
  <c r="L2045" i="2"/>
  <c r="L1844" i="2"/>
  <c r="L1687" i="2"/>
  <c r="L1586" i="2"/>
  <c r="L1478" i="2"/>
  <c r="L1262" i="2"/>
  <c r="L1150" i="2"/>
  <c r="L1023" i="2"/>
  <c r="L882" i="2"/>
  <c r="L757" i="2"/>
  <c r="L614" i="2"/>
  <c r="L434" i="2"/>
  <c r="L241" i="2"/>
  <c r="M2080" i="2"/>
  <c r="M1175" i="2"/>
  <c r="M495" i="2"/>
  <c r="M3" i="2"/>
  <c r="L2044" i="2"/>
  <c r="L1683" i="2"/>
  <c r="L1466" i="2"/>
  <c r="L1138" i="2"/>
  <c r="L879" i="2"/>
  <c r="L580" i="2"/>
  <c r="M2077" i="2"/>
  <c r="M435" i="2"/>
  <c r="L304" i="2"/>
  <c r="L1840" i="2"/>
  <c r="L1682" i="2"/>
  <c r="L1442" i="2"/>
  <c r="L1249" i="2"/>
  <c r="L745" i="2"/>
  <c r="L579" i="2"/>
  <c r="L418" i="2"/>
  <c r="L205" i="2"/>
  <c r="M1994" i="2"/>
  <c r="M1106" i="2"/>
  <c r="M409" i="2"/>
  <c r="L2092" i="2"/>
  <c r="L1036" i="2"/>
  <c r="L1832" i="2"/>
  <c r="L1671" i="2"/>
  <c r="L1248" i="2"/>
  <c r="L1105" i="2"/>
  <c r="L993" i="2"/>
  <c r="L866" i="2"/>
  <c r="L574" i="2"/>
  <c r="L385" i="2"/>
  <c r="L204" i="2"/>
  <c r="M1968" i="2"/>
  <c r="M303" i="2"/>
  <c r="L1324" i="2"/>
  <c r="L1984" i="2"/>
  <c r="L1816" i="2"/>
  <c r="L1539" i="2"/>
  <c r="L1432" i="2"/>
  <c r="L1092" i="2"/>
  <c r="L982" i="2"/>
  <c r="L843" i="2"/>
  <c r="L700" i="2"/>
  <c r="L553" i="2"/>
  <c r="L360" i="2"/>
  <c r="M1849" i="2"/>
  <c r="M286" i="2"/>
  <c r="L1976" i="2"/>
  <c r="L1804" i="2"/>
  <c r="L1650" i="2"/>
  <c r="L1538" i="2"/>
  <c r="L1408" i="2"/>
  <c r="L1228" i="2"/>
  <c r="L1076" i="2"/>
  <c r="L959" i="2"/>
  <c r="L838" i="2"/>
  <c r="L699" i="2"/>
  <c r="L552" i="2"/>
  <c r="L359" i="2"/>
  <c r="L169" i="2"/>
  <c r="M1792" i="2"/>
  <c r="M951" i="2"/>
  <c r="M191" i="2"/>
  <c r="L2104" i="2"/>
  <c r="L1059" i="2"/>
  <c r="L1756" i="2"/>
  <c r="L1960" i="2"/>
  <c r="L1785" i="2"/>
  <c r="L1639" i="2"/>
  <c r="L1527" i="2"/>
  <c r="L1362" i="2"/>
  <c r="L1223" i="2"/>
  <c r="L1072" i="2"/>
  <c r="L958" i="2"/>
  <c r="L828" i="2"/>
  <c r="L673" i="2"/>
  <c r="L527" i="2"/>
  <c r="L348" i="2"/>
  <c r="L162" i="2"/>
  <c r="M1777" i="2"/>
  <c r="M804" i="2"/>
  <c r="M132" i="2"/>
  <c r="M68" i="2"/>
  <c r="L68" i="2"/>
  <c r="M44" i="2"/>
  <c r="L44" i="2"/>
  <c r="M20" i="2"/>
  <c r="L20" i="2"/>
  <c r="M1581" i="2"/>
  <c r="L1581" i="2"/>
  <c r="M1569" i="2"/>
  <c r="L1569" i="2"/>
  <c r="M1533" i="2"/>
  <c r="L1533" i="2"/>
  <c r="M1509" i="2"/>
  <c r="L1509" i="2"/>
  <c r="M1485" i="2"/>
  <c r="L1485" i="2"/>
  <c r="M1437" i="2"/>
  <c r="L1437" i="2"/>
  <c r="M1425" i="2"/>
  <c r="L1425" i="2"/>
  <c r="M1389" i="2"/>
  <c r="L1389" i="2"/>
  <c r="M1365" i="2"/>
  <c r="L1365" i="2"/>
  <c r="M1353" i="2"/>
  <c r="L1353" i="2"/>
  <c r="M1329" i="2"/>
  <c r="L1329" i="2"/>
  <c r="M1305" i="2"/>
  <c r="L1305" i="2"/>
  <c r="M1281" i="2"/>
  <c r="L1281" i="2"/>
  <c r="M1257" i="2"/>
  <c r="L1257" i="2"/>
  <c r="M1233" i="2"/>
  <c r="L1233" i="2"/>
  <c r="M1221" i="2"/>
  <c r="L1221" i="2"/>
  <c r="M1161" i="2"/>
  <c r="L1161" i="2"/>
  <c r="L1089" i="2"/>
  <c r="M1089" i="2"/>
  <c r="M1029" i="2"/>
  <c r="L1029" i="2"/>
  <c r="M1005" i="2"/>
  <c r="L1005" i="2"/>
  <c r="M957" i="2"/>
  <c r="L957" i="2"/>
  <c r="M933" i="2"/>
  <c r="L933" i="2"/>
  <c r="M909" i="2"/>
  <c r="L909" i="2"/>
  <c r="M873" i="2"/>
  <c r="L873" i="2"/>
  <c r="M849" i="2"/>
  <c r="L849" i="2"/>
  <c r="M801" i="2"/>
  <c r="L801" i="2"/>
  <c r="M777" i="2"/>
  <c r="L777" i="2"/>
  <c r="M729" i="2"/>
  <c r="L729" i="2"/>
  <c r="M705" i="2"/>
  <c r="L705" i="2"/>
  <c r="M681" i="2"/>
  <c r="L681" i="2"/>
  <c r="M669" i="2"/>
  <c r="L669" i="2"/>
  <c r="M645" i="2"/>
  <c r="L645" i="2"/>
  <c r="M621" i="2"/>
  <c r="L621" i="2"/>
  <c r="L597" i="2"/>
  <c r="M597" i="2"/>
  <c r="M585" i="2"/>
  <c r="L585" i="2"/>
  <c r="M561" i="2"/>
  <c r="L561" i="2"/>
  <c r="M537" i="2"/>
  <c r="L537" i="2"/>
  <c r="M513" i="2"/>
  <c r="L513" i="2"/>
  <c r="L489" i="2"/>
  <c r="M489" i="2"/>
  <c r="M441" i="2"/>
  <c r="L441" i="2"/>
  <c r="M417" i="2"/>
  <c r="L417" i="2"/>
  <c r="M393" i="2"/>
  <c r="L393" i="2"/>
  <c r="M369" i="2"/>
  <c r="L369" i="2"/>
  <c r="M333" i="2"/>
  <c r="L333" i="2"/>
  <c r="M309" i="2"/>
  <c r="L309" i="2"/>
  <c r="L285" i="2"/>
  <c r="M285" i="2"/>
  <c r="M261" i="2"/>
  <c r="L261" i="2"/>
  <c r="L213" i="2"/>
  <c r="M213" i="2"/>
  <c r="M189" i="2"/>
  <c r="L189" i="2"/>
  <c r="L165" i="2"/>
  <c r="M165" i="2"/>
  <c r="M153" i="2"/>
  <c r="L153" i="2"/>
  <c r="L129" i="2"/>
  <c r="M129" i="2"/>
  <c r="L105" i="2"/>
  <c r="M105" i="2"/>
  <c r="L2098" i="2"/>
  <c r="L1869" i="2"/>
  <c r="L1810" i="2"/>
  <c r="L1725" i="2"/>
  <c r="M79" i="2"/>
  <c r="L79" i="2"/>
  <c r="M55" i="2"/>
  <c r="L55" i="2"/>
  <c r="M31" i="2"/>
  <c r="L31" i="2"/>
  <c r="M1712" i="2"/>
  <c r="L1712" i="2"/>
  <c r="M1664" i="2"/>
  <c r="L1664" i="2"/>
  <c r="M1616" i="2"/>
  <c r="L1616" i="2"/>
  <c r="M1592" i="2"/>
  <c r="L1592" i="2"/>
  <c r="M1568" i="2"/>
  <c r="L1568" i="2"/>
  <c r="M1520" i="2"/>
  <c r="L1520" i="2"/>
  <c r="M1472" i="2"/>
  <c r="L1472" i="2"/>
  <c r="M1448" i="2"/>
  <c r="L1448" i="2"/>
  <c r="L1424" i="2"/>
  <c r="M1424" i="2"/>
  <c r="M1328" i="2"/>
  <c r="L1328" i="2"/>
  <c r="M1292" i="2"/>
  <c r="L1292" i="2"/>
  <c r="M1268" i="2"/>
  <c r="L1268" i="2"/>
  <c r="M1244" i="2"/>
  <c r="L1244" i="2"/>
  <c r="M1220" i="2"/>
  <c r="L1220" i="2"/>
  <c r="M1196" i="2"/>
  <c r="L1196" i="2"/>
  <c r="M1184" i="2"/>
  <c r="L1184" i="2"/>
  <c r="M1160" i="2"/>
  <c r="L1160" i="2"/>
  <c r="L1136" i="2"/>
  <c r="M1136" i="2"/>
  <c r="M1112" i="2"/>
  <c r="L1112" i="2"/>
  <c r="M1052" i="2"/>
  <c r="L1052" i="2"/>
  <c r="M1028" i="2"/>
  <c r="L1028" i="2"/>
  <c r="M1004" i="2"/>
  <c r="L1004" i="2"/>
  <c r="M992" i="2"/>
  <c r="L992" i="2"/>
  <c r="M968" i="2"/>
  <c r="L968" i="2"/>
  <c r="M944" i="2"/>
  <c r="L944" i="2"/>
  <c r="M896" i="2"/>
  <c r="L896" i="2"/>
  <c r="M872" i="2"/>
  <c r="L872" i="2"/>
  <c r="M848" i="2"/>
  <c r="L848" i="2"/>
  <c r="M836" i="2"/>
  <c r="L836" i="2"/>
  <c r="M812" i="2"/>
  <c r="L812" i="2"/>
  <c r="M788" i="2"/>
  <c r="L788" i="2"/>
  <c r="M764" i="2"/>
  <c r="L764" i="2"/>
  <c r="M740" i="2"/>
  <c r="L740" i="2"/>
  <c r="M716" i="2"/>
  <c r="L716" i="2"/>
  <c r="M656" i="2"/>
  <c r="L656" i="2"/>
  <c r="M632" i="2"/>
  <c r="L632" i="2"/>
  <c r="M608" i="2"/>
  <c r="L608" i="2"/>
  <c r="M584" i="2"/>
  <c r="L584" i="2"/>
  <c r="M560" i="2"/>
  <c r="L560" i="2"/>
  <c r="M536" i="2"/>
  <c r="L536" i="2"/>
  <c r="M512" i="2"/>
  <c r="L512" i="2"/>
  <c r="M488" i="2"/>
  <c r="L488" i="2"/>
  <c r="M464" i="2"/>
  <c r="L464" i="2"/>
  <c r="M440" i="2"/>
  <c r="L440" i="2"/>
  <c r="M416" i="2"/>
  <c r="L416" i="2"/>
  <c r="M368" i="2"/>
  <c r="L368" i="2"/>
  <c r="M344" i="2"/>
  <c r="L344" i="2"/>
  <c r="M320" i="2"/>
  <c r="L320" i="2"/>
  <c r="M296" i="2"/>
  <c r="L296" i="2"/>
  <c r="M272" i="2"/>
  <c r="L272" i="2"/>
  <c r="M248" i="2"/>
  <c r="L248" i="2"/>
  <c r="M224" i="2"/>
  <c r="L224" i="2"/>
  <c r="M200" i="2"/>
  <c r="L200" i="2"/>
  <c r="M176" i="2"/>
  <c r="L176" i="2"/>
  <c r="M152" i="2"/>
  <c r="L152" i="2"/>
  <c r="M128" i="2"/>
  <c r="L128" i="2"/>
  <c r="M104" i="2"/>
  <c r="L104" i="2"/>
  <c r="L2097" i="2"/>
  <c r="L2038" i="2"/>
  <c r="L1925" i="2"/>
  <c r="L1868" i="2"/>
  <c r="L1809" i="2"/>
  <c r="L1750" i="2"/>
  <c r="L1340" i="2"/>
  <c r="L981" i="2"/>
  <c r="M1460" i="2"/>
  <c r="M78" i="2"/>
  <c r="L78" i="2"/>
  <c r="M66" i="2"/>
  <c r="L66" i="2"/>
  <c r="M54" i="2"/>
  <c r="L54" i="2"/>
  <c r="M42" i="2"/>
  <c r="L42" i="2"/>
  <c r="M30" i="2"/>
  <c r="L30" i="2"/>
  <c r="M18" i="2"/>
  <c r="L18" i="2"/>
  <c r="M6" i="2"/>
  <c r="L6" i="2"/>
  <c r="M2107" i="2"/>
  <c r="L2107" i="2"/>
  <c r="M2095" i="2"/>
  <c r="L2095" i="2"/>
  <c r="M2083" i="2"/>
  <c r="L2083" i="2"/>
  <c r="M2071" i="2"/>
  <c r="L2071" i="2"/>
  <c r="M2059" i="2"/>
  <c r="L2059" i="2"/>
  <c r="M2047" i="2"/>
  <c r="L2047" i="2"/>
  <c r="M2035" i="2"/>
  <c r="L2035" i="2"/>
  <c r="M2011" i="2"/>
  <c r="L2011" i="2"/>
  <c r="M1999" i="2"/>
  <c r="L1999" i="2"/>
  <c r="M1987" i="2"/>
  <c r="L1987" i="2"/>
  <c r="M1975" i="2"/>
  <c r="L1975" i="2"/>
  <c r="M1963" i="2"/>
  <c r="L1963" i="2"/>
  <c r="M1951" i="2"/>
  <c r="L1951" i="2"/>
  <c r="M1939" i="2"/>
  <c r="L1939" i="2"/>
  <c r="M1927" i="2"/>
  <c r="L1927" i="2"/>
  <c r="M1915" i="2"/>
  <c r="L1915" i="2"/>
  <c r="M1903" i="2"/>
  <c r="L1903" i="2"/>
  <c r="M1891" i="2"/>
  <c r="L1891" i="2"/>
  <c r="M1879" i="2"/>
  <c r="L1879" i="2"/>
  <c r="M1867" i="2"/>
  <c r="L1867" i="2"/>
  <c r="M1855" i="2"/>
  <c r="L1855" i="2"/>
  <c r="M1843" i="2"/>
  <c r="L1843" i="2"/>
  <c r="M1831" i="2"/>
  <c r="L1831" i="2"/>
  <c r="M1819" i="2"/>
  <c r="L1819" i="2"/>
  <c r="M1807" i="2"/>
  <c r="L1807" i="2"/>
  <c r="M1795" i="2"/>
  <c r="L1795" i="2"/>
  <c r="M1783" i="2"/>
  <c r="L1783" i="2"/>
  <c r="M1771" i="2"/>
  <c r="L1771" i="2"/>
  <c r="M1759" i="2"/>
  <c r="L1759" i="2"/>
  <c r="M1747" i="2"/>
  <c r="L1747" i="2"/>
  <c r="M1735" i="2"/>
  <c r="L1735" i="2"/>
  <c r="M1723" i="2"/>
  <c r="L1723" i="2"/>
  <c r="M1699" i="2"/>
  <c r="L1699" i="2"/>
  <c r="M1675" i="2"/>
  <c r="L1675" i="2"/>
  <c r="M1663" i="2"/>
  <c r="L1663" i="2"/>
  <c r="M1615" i="2"/>
  <c r="L1615" i="2"/>
  <c r="M1603" i="2"/>
  <c r="L1603" i="2"/>
  <c r="M1591" i="2"/>
  <c r="L1591" i="2"/>
  <c r="M1555" i="2"/>
  <c r="L1555" i="2"/>
  <c r="M1531" i="2"/>
  <c r="L1531" i="2"/>
  <c r="M1471" i="2"/>
  <c r="L1471" i="2"/>
  <c r="M1459" i="2"/>
  <c r="L1459" i="2"/>
  <c r="M1447" i="2"/>
  <c r="L1447" i="2"/>
  <c r="M1435" i="2"/>
  <c r="L1435" i="2"/>
  <c r="M1423" i="2"/>
  <c r="L1423" i="2"/>
  <c r="M1387" i="2"/>
  <c r="L1387" i="2"/>
  <c r="M1375" i="2"/>
  <c r="L1375" i="2"/>
  <c r="M1363" i="2"/>
  <c r="L1363" i="2"/>
  <c r="M1351" i="2"/>
  <c r="L1351" i="2"/>
  <c r="L1315" i="2"/>
  <c r="M1315" i="2"/>
  <c r="M1303" i="2"/>
  <c r="L1303" i="2"/>
  <c r="L1291" i="2"/>
  <c r="M1291" i="2"/>
  <c r="M1279" i="2"/>
  <c r="L1279" i="2"/>
  <c r="M1267" i="2"/>
  <c r="L1267" i="2"/>
  <c r="M1255" i="2"/>
  <c r="L1255" i="2"/>
  <c r="M1243" i="2"/>
  <c r="L1243" i="2"/>
  <c r="M1231" i="2"/>
  <c r="L1231" i="2"/>
  <c r="M1219" i="2"/>
  <c r="L1219" i="2"/>
  <c r="M1207" i="2"/>
  <c r="L1207" i="2"/>
  <c r="M1195" i="2"/>
  <c r="L1195" i="2"/>
  <c r="M1171" i="2"/>
  <c r="L1171" i="2"/>
  <c r="M1159" i="2"/>
  <c r="L1159" i="2"/>
  <c r="M1147" i="2"/>
  <c r="L1147" i="2"/>
  <c r="L1135" i="2"/>
  <c r="M1135" i="2"/>
  <c r="M1123" i="2"/>
  <c r="L1123" i="2"/>
  <c r="M1087" i="2"/>
  <c r="L1087" i="2"/>
  <c r="M1075" i="2"/>
  <c r="L1075" i="2"/>
  <c r="M1063" i="2"/>
  <c r="L1063" i="2"/>
  <c r="M1051" i="2"/>
  <c r="L1051" i="2"/>
  <c r="M1039" i="2"/>
  <c r="L1039" i="2"/>
  <c r="M1015" i="2"/>
  <c r="L1015" i="2"/>
  <c r="M1003" i="2"/>
  <c r="L1003" i="2"/>
  <c r="M991" i="2"/>
  <c r="L991" i="2"/>
  <c r="M979" i="2"/>
  <c r="L979" i="2"/>
  <c r="M967" i="2"/>
  <c r="L967" i="2"/>
  <c r="L955" i="2"/>
  <c r="M955" i="2"/>
  <c r="M931" i="2"/>
  <c r="L931" i="2"/>
  <c r="M907" i="2"/>
  <c r="L907" i="2"/>
  <c r="M895" i="2"/>
  <c r="L895" i="2"/>
  <c r="M883" i="2"/>
  <c r="L883" i="2"/>
  <c r="M871" i="2"/>
  <c r="L871" i="2"/>
  <c r="L859" i="2"/>
  <c r="M859" i="2"/>
  <c r="M847" i="2"/>
  <c r="L847" i="2"/>
  <c r="M835" i="2"/>
  <c r="L835" i="2"/>
  <c r="M823" i="2"/>
  <c r="L823" i="2"/>
  <c r="M811" i="2"/>
  <c r="L811" i="2"/>
  <c r="M799" i="2"/>
  <c r="L799" i="2"/>
  <c r="M787" i="2"/>
  <c r="L787" i="2"/>
  <c r="M775" i="2"/>
  <c r="L775" i="2"/>
  <c r="M763" i="2"/>
  <c r="L763" i="2"/>
  <c r="M751" i="2"/>
  <c r="L751" i="2"/>
  <c r="M739" i="2"/>
  <c r="L739" i="2"/>
  <c r="M727" i="2"/>
  <c r="L727" i="2"/>
  <c r="M715" i="2"/>
  <c r="L715" i="2"/>
  <c r="M703" i="2"/>
  <c r="L703" i="2"/>
  <c r="M691" i="2"/>
  <c r="L691" i="2"/>
  <c r="M679" i="2"/>
  <c r="L679" i="2"/>
  <c r="M667" i="2"/>
  <c r="L667" i="2"/>
  <c r="M655" i="2"/>
  <c r="L655" i="2"/>
  <c r="M643" i="2"/>
  <c r="L643" i="2"/>
  <c r="M631" i="2"/>
  <c r="L631" i="2"/>
  <c r="M619" i="2"/>
  <c r="L619" i="2"/>
  <c r="M607" i="2"/>
  <c r="L607" i="2"/>
  <c r="M595" i="2"/>
  <c r="L595" i="2"/>
  <c r="M583" i="2"/>
  <c r="L583" i="2"/>
  <c r="M571" i="2"/>
  <c r="L571" i="2"/>
  <c r="M559" i="2"/>
  <c r="L559" i="2"/>
  <c r="M547" i="2"/>
  <c r="L547" i="2"/>
  <c r="M535" i="2"/>
  <c r="L535" i="2"/>
  <c r="M523" i="2"/>
  <c r="L523" i="2"/>
  <c r="M511" i="2"/>
  <c r="L511" i="2"/>
  <c r="M499" i="2"/>
  <c r="L499" i="2"/>
  <c r="M487" i="2"/>
  <c r="L487" i="2"/>
  <c r="M475" i="2"/>
  <c r="L475" i="2"/>
  <c r="M463" i="2"/>
  <c r="L463" i="2"/>
  <c r="M451" i="2"/>
  <c r="L451" i="2"/>
  <c r="M439" i="2"/>
  <c r="L439" i="2"/>
  <c r="M427" i="2"/>
  <c r="L427" i="2"/>
  <c r="M415" i="2"/>
  <c r="L415" i="2"/>
  <c r="M403" i="2"/>
  <c r="L403" i="2"/>
  <c r="M391" i="2"/>
  <c r="L391" i="2"/>
  <c r="M379" i="2"/>
  <c r="L379" i="2"/>
  <c r="M367" i="2"/>
  <c r="L367" i="2"/>
  <c r="M355" i="2"/>
  <c r="L355" i="2"/>
  <c r="M343" i="2"/>
  <c r="L343" i="2"/>
  <c r="M331" i="2"/>
  <c r="L331" i="2"/>
  <c r="M319" i="2"/>
  <c r="L319" i="2"/>
  <c r="M307" i="2"/>
  <c r="L307" i="2"/>
  <c r="M295" i="2"/>
  <c r="L295" i="2"/>
  <c r="M283" i="2"/>
  <c r="L283" i="2"/>
  <c r="M271" i="2"/>
  <c r="L271" i="2"/>
  <c r="M259" i="2"/>
  <c r="L259" i="2"/>
  <c r="M247" i="2"/>
  <c r="L247" i="2"/>
  <c r="M235" i="2"/>
  <c r="L235" i="2"/>
  <c r="M223" i="2"/>
  <c r="L223" i="2"/>
  <c r="M211" i="2"/>
  <c r="L211" i="2"/>
  <c r="M199" i="2"/>
  <c r="L199" i="2"/>
  <c r="M187" i="2"/>
  <c r="L187" i="2"/>
  <c r="M175" i="2"/>
  <c r="L175" i="2"/>
  <c r="M163" i="2"/>
  <c r="L163" i="2"/>
  <c r="M151" i="2"/>
  <c r="L151" i="2"/>
  <c r="M115" i="2"/>
  <c r="L115" i="2"/>
  <c r="M103" i="2"/>
  <c r="L103" i="2"/>
  <c r="M91" i="2"/>
  <c r="L91" i="2"/>
  <c r="L2096" i="2"/>
  <c r="L2068" i="2"/>
  <c r="L2037" i="2"/>
  <c r="L2009" i="2"/>
  <c r="L1978" i="2"/>
  <c r="L1952" i="2"/>
  <c r="L1924" i="2"/>
  <c r="L1893" i="2"/>
  <c r="L1865" i="2"/>
  <c r="L1834" i="2"/>
  <c r="L1808" i="2"/>
  <c r="L1780" i="2"/>
  <c r="L1749" i="2"/>
  <c r="L1720" i="2"/>
  <c r="L1413" i="2"/>
  <c r="L1339" i="2"/>
  <c r="L127" i="2"/>
  <c r="M2023" i="2"/>
  <c r="M1773" i="2"/>
  <c r="M1456" i="2"/>
  <c r="M1012" i="2"/>
  <c r="L69" i="2"/>
  <c r="M69" i="2"/>
  <c r="L1666" i="2"/>
  <c r="M1666" i="2"/>
  <c r="M1618" i="2"/>
  <c r="L1618" i="2"/>
  <c r="L1546" i="2"/>
  <c r="M1546" i="2"/>
  <c r="M1498" i="2"/>
  <c r="L1498" i="2"/>
  <c r="L1450" i="2"/>
  <c r="M1450" i="2"/>
  <c r="M1390" i="2"/>
  <c r="L1390" i="2"/>
  <c r="L1342" i="2"/>
  <c r="M1342" i="2"/>
  <c r="M56" i="2"/>
  <c r="L56" i="2"/>
  <c r="M32" i="2"/>
  <c r="L32" i="2"/>
  <c r="M8" i="2"/>
  <c r="L8" i="2"/>
  <c r="M1713" i="2"/>
  <c r="L1713" i="2"/>
  <c r="M1677" i="2"/>
  <c r="L1677" i="2"/>
  <c r="M1653" i="2"/>
  <c r="L1653" i="2"/>
  <c r="M1629" i="2"/>
  <c r="L1629" i="2"/>
  <c r="M1593" i="2"/>
  <c r="L1593" i="2"/>
  <c r="M1497" i="2"/>
  <c r="L1497" i="2"/>
  <c r="M1449" i="2"/>
  <c r="L1449" i="2"/>
  <c r="M1401" i="2"/>
  <c r="L1401" i="2"/>
  <c r="L1341" i="2"/>
  <c r="M1341" i="2"/>
  <c r="M1293" i="2"/>
  <c r="L1293" i="2"/>
  <c r="M1269" i="2"/>
  <c r="L1269" i="2"/>
  <c r="M1245" i="2"/>
  <c r="L1245" i="2"/>
  <c r="M1197" i="2"/>
  <c r="L1197" i="2"/>
  <c r="M1173" i="2"/>
  <c r="L1173" i="2"/>
  <c r="L1149" i="2"/>
  <c r="M1149" i="2"/>
  <c r="M1125" i="2"/>
  <c r="L1125" i="2"/>
  <c r="M1101" i="2"/>
  <c r="L1101" i="2"/>
  <c r="M1077" i="2"/>
  <c r="L1077" i="2"/>
  <c r="M1065" i="2"/>
  <c r="L1065" i="2"/>
  <c r="M1041" i="2"/>
  <c r="L1041" i="2"/>
  <c r="L1017" i="2"/>
  <c r="M1017" i="2"/>
  <c r="M969" i="2"/>
  <c r="L969" i="2"/>
  <c r="M945" i="2"/>
  <c r="L945" i="2"/>
  <c r="L921" i="2"/>
  <c r="M921" i="2"/>
  <c r="M897" i="2"/>
  <c r="L897" i="2"/>
  <c r="M885" i="2"/>
  <c r="L885" i="2"/>
  <c r="M861" i="2"/>
  <c r="L861" i="2"/>
  <c r="M837" i="2"/>
  <c r="L837" i="2"/>
  <c r="M813" i="2"/>
  <c r="L813" i="2"/>
  <c r="M789" i="2"/>
  <c r="L789" i="2"/>
  <c r="M765" i="2"/>
  <c r="L765" i="2"/>
  <c r="M717" i="2"/>
  <c r="L717" i="2"/>
  <c r="M693" i="2"/>
  <c r="L693" i="2"/>
  <c r="M633" i="2"/>
  <c r="L633" i="2"/>
  <c r="M609" i="2"/>
  <c r="L609" i="2"/>
  <c r="M573" i="2"/>
  <c r="L573" i="2"/>
  <c r="M549" i="2"/>
  <c r="L549" i="2"/>
  <c r="M525" i="2"/>
  <c r="L525" i="2"/>
  <c r="M477" i="2"/>
  <c r="L477" i="2"/>
  <c r="M453" i="2"/>
  <c r="L453" i="2"/>
  <c r="M405" i="2"/>
  <c r="L405" i="2"/>
  <c r="L381" i="2"/>
  <c r="M381" i="2"/>
  <c r="M357" i="2"/>
  <c r="L357" i="2"/>
  <c r="L345" i="2"/>
  <c r="M345" i="2"/>
  <c r="M321" i="2"/>
  <c r="L321" i="2"/>
  <c r="M297" i="2"/>
  <c r="L297" i="2"/>
  <c r="M273" i="2"/>
  <c r="L273" i="2"/>
  <c r="L249" i="2"/>
  <c r="M249" i="2"/>
  <c r="M225" i="2"/>
  <c r="L225" i="2"/>
  <c r="L201" i="2"/>
  <c r="M201" i="2"/>
  <c r="L141" i="2"/>
  <c r="M141" i="2"/>
  <c r="M117" i="2"/>
  <c r="L117" i="2"/>
  <c r="L93" i="2"/>
  <c r="M93" i="2"/>
  <c r="L2013" i="2"/>
  <c r="L1954" i="2"/>
  <c r="M67" i="2"/>
  <c r="L67" i="2"/>
  <c r="M43" i="2"/>
  <c r="L43" i="2"/>
  <c r="M19" i="2"/>
  <c r="L19" i="2"/>
  <c r="M1676" i="2"/>
  <c r="L1676" i="2"/>
  <c r="M1652" i="2"/>
  <c r="L1652" i="2"/>
  <c r="M1580" i="2"/>
  <c r="L1580" i="2"/>
  <c r="M1532" i="2"/>
  <c r="L1532" i="2"/>
  <c r="M1508" i="2"/>
  <c r="L1508" i="2"/>
  <c r="M1436" i="2"/>
  <c r="L1436" i="2"/>
  <c r="M1412" i="2"/>
  <c r="L1412" i="2"/>
  <c r="M1388" i="2"/>
  <c r="L1388" i="2"/>
  <c r="M1376" i="2"/>
  <c r="L1376" i="2"/>
  <c r="M1352" i="2"/>
  <c r="L1352" i="2"/>
  <c r="L1316" i="2"/>
  <c r="M1316" i="2"/>
  <c r="M1304" i="2"/>
  <c r="L1304" i="2"/>
  <c r="M1280" i="2"/>
  <c r="L1280" i="2"/>
  <c r="M1256" i="2"/>
  <c r="L1256" i="2"/>
  <c r="M1232" i="2"/>
  <c r="L1232" i="2"/>
  <c r="L1208" i="2"/>
  <c r="M1208" i="2"/>
  <c r="L1172" i="2"/>
  <c r="M1172" i="2"/>
  <c r="L1148" i="2"/>
  <c r="M1148" i="2"/>
  <c r="M1124" i="2"/>
  <c r="L1124" i="2"/>
  <c r="M1100" i="2"/>
  <c r="L1100" i="2"/>
  <c r="M1088" i="2"/>
  <c r="L1088" i="2"/>
  <c r="M1064" i="2"/>
  <c r="L1064" i="2"/>
  <c r="M1040" i="2"/>
  <c r="L1040" i="2"/>
  <c r="M1016" i="2"/>
  <c r="L1016" i="2"/>
  <c r="M980" i="2"/>
  <c r="L980" i="2"/>
  <c r="M932" i="2"/>
  <c r="L932" i="2"/>
  <c r="M908" i="2"/>
  <c r="L908" i="2"/>
  <c r="M884" i="2"/>
  <c r="L884" i="2"/>
  <c r="M860" i="2"/>
  <c r="L860" i="2"/>
  <c r="M824" i="2"/>
  <c r="L824" i="2"/>
  <c r="M776" i="2"/>
  <c r="L776" i="2"/>
  <c r="M752" i="2"/>
  <c r="L752" i="2"/>
  <c r="M728" i="2"/>
  <c r="L728" i="2"/>
  <c r="M704" i="2"/>
  <c r="L704" i="2"/>
  <c r="M692" i="2"/>
  <c r="L692" i="2"/>
  <c r="M668" i="2"/>
  <c r="L668" i="2"/>
  <c r="M644" i="2"/>
  <c r="L644" i="2"/>
  <c r="M620" i="2"/>
  <c r="L620" i="2"/>
  <c r="M596" i="2"/>
  <c r="L596" i="2"/>
  <c r="M572" i="2"/>
  <c r="L572" i="2"/>
  <c r="M548" i="2"/>
  <c r="L548" i="2"/>
  <c r="M524" i="2"/>
  <c r="L524" i="2"/>
  <c r="M500" i="2"/>
  <c r="L500" i="2"/>
  <c r="M476" i="2"/>
  <c r="L476" i="2"/>
  <c r="M428" i="2"/>
  <c r="L428" i="2"/>
  <c r="M404" i="2"/>
  <c r="L404" i="2"/>
  <c r="M356" i="2"/>
  <c r="L356" i="2"/>
  <c r="M332" i="2"/>
  <c r="L332" i="2"/>
  <c r="M308" i="2"/>
  <c r="L308" i="2"/>
  <c r="M284" i="2"/>
  <c r="L284" i="2"/>
  <c r="M260" i="2"/>
  <c r="L260" i="2"/>
  <c r="M212" i="2"/>
  <c r="L212" i="2"/>
  <c r="M188" i="2"/>
  <c r="L188" i="2"/>
  <c r="M164" i="2"/>
  <c r="L164" i="2"/>
  <c r="M140" i="2"/>
  <c r="L140" i="2"/>
  <c r="M116" i="2"/>
  <c r="L116" i="2"/>
  <c r="M92" i="2"/>
  <c r="L92" i="2"/>
  <c r="L2069" i="2"/>
  <c r="L2012" i="2"/>
  <c r="L1953" i="2"/>
  <c r="L1894" i="2"/>
  <c r="L1781" i="2"/>
  <c r="L1724" i="2"/>
  <c r="L680" i="2"/>
  <c r="M77" i="2"/>
  <c r="L77" i="2"/>
  <c r="M65" i="2"/>
  <c r="L65" i="2"/>
  <c r="M53" i="2"/>
  <c r="L53" i="2"/>
  <c r="M41" i="2"/>
  <c r="L41" i="2"/>
  <c r="M29" i="2"/>
  <c r="L29" i="2"/>
  <c r="M17" i="2"/>
  <c r="L17" i="2"/>
  <c r="M2106" i="2"/>
  <c r="L2106" i="2"/>
  <c r="M2094" i="2"/>
  <c r="L2094" i="2"/>
  <c r="M2082" i="2"/>
  <c r="L2082" i="2"/>
  <c r="M2070" i="2"/>
  <c r="L2070" i="2"/>
  <c r="M2058" i="2"/>
  <c r="L2058" i="2"/>
  <c r="M2046" i="2"/>
  <c r="L2046" i="2"/>
  <c r="M2034" i="2"/>
  <c r="L2034" i="2"/>
  <c r="M2022" i="2"/>
  <c r="L2022" i="2"/>
  <c r="M2010" i="2"/>
  <c r="L2010" i="2"/>
  <c r="M1998" i="2"/>
  <c r="L1998" i="2"/>
  <c r="M1986" i="2"/>
  <c r="L1986" i="2"/>
  <c r="M1974" i="2"/>
  <c r="L1974" i="2"/>
  <c r="M1962" i="2"/>
  <c r="L1962" i="2"/>
  <c r="M1950" i="2"/>
  <c r="L1950" i="2"/>
  <c r="M1938" i="2"/>
  <c r="L1938" i="2"/>
  <c r="M1926" i="2"/>
  <c r="L1926" i="2"/>
  <c r="M1914" i="2"/>
  <c r="L1914" i="2"/>
  <c r="M1902" i="2"/>
  <c r="L1902" i="2"/>
  <c r="M1890" i="2"/>
  <c r="L1890" i="2"/>
  <c r="M1878" i="2"/>
  <c r="L1878" i="2"/>
  <c r="M1866" i="2"/>
  <c r="L1866" i="2"/>
  <c r="M1854" i="2"/>
  <c r="L1854" i="2"/>
  <c r="M1842" i="2"/>
  <c r="L1842" i="2"/>
  <c r="M1830" i="2"/>
  <c r="L1830" i="2"/>
  <c r="M1818" i="2"/>
  <c r="L1818" i="2"/>
  <c r="M1806" i="2"/>
  <c r="L1806" i="2"/>
  <c r="M1794" i="2"/>
  <c r="L1794" i="2"/>
  <c r="M1782" i="2"/>
  <c r="L1782" i="2"/>
  <c r="M1770" i="2"/>
  <c r="L1770" i="2"/>
  <c r="M1758" i="2"/>
  <c r="L1758" i="2"/>
  <c r="M1746" i="2"/>
  <c r="L1746" i="2"/>
  <c r="M1734" i="2"/>
  <c r="L1734" i="2"/>
  <c r="M1722" i="2"/>
  <c r="L1722" i="2"/>
  <c r="M1698" i="2"/>
  <c r="L1698" i="2"/>
  <c r="M1686" i="2"/>
  <c r="L1686" i="2"/>
  <c r="M1674" i="2"/>
  <c r="L1674" i="2"/>
  <c r="M1638" i="2"/>
  <c r="L1638" i="2"/>
  <c r="M1614" i="2"/>
  <c r="L1614" i="2"/>
  <c r="M1602" i="2"/>
  <c r="L1602" i="2"/>
  <c r="M1590" i="2"/>
  <c r="L1590" i="2"/>
  <c r="M1554" i="2"/>
  <c r="L1554" i="2"/>
  <c r="M1542" i="2"/>
  <c r="L1542" i="2"/>
  <c r="M1530" i="2"/>
  <c r="L1530" i="2"/>
  <c r="M1494" i="2"/>
  <c r="L1494" i="2"/>
  <c r="M1470" i="2"/>
  <c r="L1470" i="2"/>
  <c r="M1458" i="2"/>
  <c r="L1458" i="2"/>
  <c r="M1446" i="2"/>
  <c r="L1446" i="2"/>
  <c r="M1422" i="2"/>
  <c r="L1422" i="2"/>
  <c r="M1410" i="2"/>
  <c r="L1410" i="2"/>
  <c r="M1398" i="2"/>
  <c r="L1398" i="2"/>
  <c r="M1386" i="2"/>
  <c r="L1386" i="2"/>
  <c r="M1350" i="2"/>
  <c r="L1350" i="2"/>
  <c r="M1338" i="2"/>
  <c r="L1338" i="2"/>
  <c r="M1326" i="2"/>
  <c r="L1326" i="2"/>
  <c r="M1314" i="2"/>
  <c r="L1314" i="2"/>
  <c r="M1302" i="2"/>
  <c r="L1302" i="2"/>
  <c r="M1290" i="2"/>
  <c r="L1290" i="2"/>
  <c r="L2093" i="2"/>
  <c r="L2062" i="2"/>
  <c r="L2036" i="2"/>
  <c r="L2008" i="2"/>
  <c r="L1977" i="2"/>
  <c r="L1949" i="2"/>
  <c r="L1918" i="2"/>
  <c r="L1892" i="2"/>
  <c r="L1864" i="2"/>
  <c r="L1833" i="2"/>
  <c r="L1805" i="2"/>
  <c r="L1774" i="2"/>
  <c r="L1748" i="2"/>
  <c r="L1719" i="2"/>
  <c r="L1622" i="2"/>
  <c r="L1567" i="2"/>
  <c r="L1521" i="2"/>
  <c r="L1473" i="2"/>
  <c r="L1411" i="2"/>
  <c r="L1327" i="2"/>
  <c r="L1143" i="2"/>
  <c r="L1053" i="2"/>
  <c r="L867" i="2"/>
  <c r="L759" i="2"/>
  <c r="L555" i="2"/>
  <c r="M2014" i="2"/>
  <c r="M1741" i="2"/>
  <c r="M1359" i="2"/>
  <c r="M429" i="2"/>
  <c r="L57" i="2"/>
  <c r="M57" i="2"/>
  <c r="M9" i="2"/>
  <c r="L9" i="2"/>
  <c r="M1690" i="2"/>
  <c r="L1690" i="2"/>
  <c r="L1630" i="2"/>
  <c r="M1630" i="2"/>
  <c r="L1570" i="2"/>
  <c r="M1570" i="2"/>
  <c r="M1522" i="2"/>
  <c r="L1522" i="2"/>
  <c r="M1462" i="2"/>
  <c r="L1462" i="2"/>
  <c r="L1402" i="2"/>
  <c r="M1402" i="2"/>
  <c r="L1366" i="2"/>
  <c r="M1366" i="2"/>
  <c r="M1330" i="2"/>
  <c r="L1330" i="2"/>
  <c r="M64" i="2"/>
  <c r="L64" i="2"/>
  <c r="M16" i="2"/>
  <c r="L16" i="2"/>
  <c r="M1529" i="2"/>
  <c r="L1529" i="2"/>
  <c r="L2002" i="2"/>
  <c r="M87" i="2"/>
  <c r="L87" i="2"/>
  <c r="M39" i="2"/>
  <c r="L39" i="2"/>
  <c r="M1696" i="2"/>
  <c r="L1696" i="2"/>
  <c r="M1672" i="2"/>
  <c r="L1672" i="2"/>
  <c r="M1612" i="2"/>
  <c r="L1612" i="2"/>
  <c r="M1468" i="2"/>
  <c r="L1468" i="2"/>
  <c r="M1348" i="2"/>
  <c r="L1348" i="2"/>
  <c r="L1240" i="2"/>
  <c r="M1240" i="2"/>
  <c r="M1204" i="2"/>
  <c r="L1204" i="2"/>
  <c r="M1168" i="2"/>
  <c r="L1168" i="2"/>
  <c r="M1108" i="2"/>
  <c r="L1108" i="2"/>
  <c r="M1060" i="2"/>
  <c r="L1060" i="2"/>
  <c r="M1024" i="2"/>
  <c r="L1024" i="2"/>
  <c r="L976" i="2"/>
  <c r="M976" i="2"/>
  <c r="M880" i="2"/>
  <c r="L880" i="2"/>
  <c r="M844" i="2"/>
  <c r="L844" i="2"/>
  <c r="M796" i="2"/>
  <c r="L796" i="2"/>
  <c r="M748" i="2"/>
  <c r="L748" i="2"/>
  <c r="M724" i="2"/>
  <c r="L724" i="2"/>
  <c r="M676" i="2"/>
  <c r="L676" i="2"/>
  <c r="M640" i="2"/>
  <c r="L640" i="2"/>
  <c r="M532" i="2"/>
  <c r="L532" i="2"/>
  <c r="M472" i="2"/>
  <c r="L472" i="2"/>
  <c r="L448" i="2"/>
  <c r="M448" i="2"/>
  <c r="M400" i="2"/>
  <c r="L400" i="2"/>
  <c r="L352" i="2"/>
  <c r="M352" i="2"/>
  <c r="L316" i="2"/>
  <c r="M316" i="2"/>
  <c r="M280" i="2"/>
  <c r="L280" i="2"/>
  <c r="M244" i="2"/>
  <c r="L244" i="2"/>
  <c r="L196" i="2"/>
  <c r="M196" i="2"/>
  <c r="M172" i="2"/>
  <c r="L172" i="2"/>
  <c r="M112" i="2"/>
  <c r="L112" i="2"/>
  <c r="L2086" i="2"/>
  <c r="L1973" i="2"/>
  <c r="L1857" i="2"/>
  <c r="L1744" i="2"/>
  <c r="L1564" i="2"/>
  <c r="L657" i="2"/>
  <c r="L80" i="2"/>
  <c r="M86" i="2"/>
  <c r="L86" i="2"/>
  <c r="M74" i="2"/>
  <c r="L74" i="2"/>
  <c r="M62" i="2"/>
  <c r="L62" i="2"/>
  <c r="L50" i="2"/>
  <c r="M50" i="2"/>
  <c r="M38" i="2"/>
  <c r="L38" i="2"/>
  <c r="M26" i="2"/>
  <c r="L26" i="2"/>
  <c r="M14" i="2"/>
  <c r="L14" i="2"/>
  <c r="M2103" i="2"/>
  <c r="L2103" i="2"/>
  <c r="M2091" i="2"/>
  <c r="L2091" i="2"/>
  <c r="M2079" i="2"/>
  <c r="L2079" i="2"/>
  <c r="M2067" i="2"/>
  <c r="L2067" i="2"/>
  <c r="M2055" i="2"/>
  <c r="L2055" i="2"/>
  <c r="M2043" i="2"/>
  <c r="L2043" i="2"/>
  <c r="M2031" i="2"/>
  <c r="L2031" i="2"/>
  <c r="M2019" i="2"/>
  <c r="L2019" i="2"/>
  <c r="M2007" i="2"/>
  <c r="L2007" i="2"/>
  <c r="M1995" i="2"/>
  <c r="L1995" i="2"/>
  <c r="M1983" i="2"/>
  <c r="L1983" i="2"/>
  <c r="M1971" i="2"/>
  <c r="L1971" i="2"/>
  <c r="M1959" i="2"/>
  <c r="L1959" i="2"/>
  <c r="M1947" i="2"/>
  <c r="L1947" i="2"/>
  <c r="M1935" i="2"/>
  <c r="L1935" i="2"/>
  <c r="M1923" i="2"/>
  <c r="L1923" i="2"/>
  <c r="M1911" i="2"/>
  <c r="L1911" i="2"/>
  <c r="M1875" i="2"/>
  <c r="L1875" i="2"/>
  <c r="M1863" i="2"/>
  <c r="L1863" i="2"/>
  <c r="M1851" i="2"/>
  <c r="L1851" i="2"/>
  <c r="M1839" i="2"/>
  <c r="L1839" i="2"/>
  <c r="M1827" i="2"/>
  <c r="L1827" i="2"/>
  <c r="M1815" i="2"/>
  <c r="L1815" i="2"/>
  <c r="M1803" i="2"/>
  <c r="L1803" i="2"/>
  <c r="M1791" i="2"/>
  <c r="L1791" i="2"/>
  <c r="M1779" i="2"/>
  <c r="L1779" i="2"/>
  <c r="M1767" i="2"/>
  <c r="L1767" i="2"/>
  <c r="M1755" i="2"/>
  <c r="L1755" i="2"/>
  <c r="L1743" i="2"/>
  <c r="M1743" i="2"/>
  <c r="M1731" i="2"/>
  <c r="L1731" i="2"/>
  <c r="M1707" i="2"/>
  <c r="L1707" i="2"/>
  <c r="M1695" i="2"/>
  <c r="L1695" i="2"/>
  <c r="M1659" i="2"/>
  <c r="L1659" i="2"/>
  <c r="M1635" i="2"/>
  <c r="L1635" i="2"/>
  <c r="M1623" i="2"/>
  <c r="L1623" i="2"/>
  <c r="M1611" i="2"/>
  <c r="L1611" i="2"/>
  <c r="M1575" i="2"/>
  <c r="L1575" i="2"/>
  <c r="M1563" i="2"/>
  <c r="L1563" i="2"/>
  <c r="M1551" i="2"/>
  <c r="L1551" i="2"/>
  <c r="M1515" i="2"/>
  <c r="L1515" i="2"/>
  <c r="M1491" i="2"/>
  <c r="L1491" i="2"/>
  <c r="M1479" i="2"/>
  <c r="L1479" i="2"/>
  <c r="M1467" i="2"/>
  <c r="L1467" i="2"/>
  <c r="L1431" i="2"/>
  <c r="M1431" i="2"/>
  <c r="M1419" i="2"/>
  <c r="L1419" i="2"/>
  <c r="M1407" i="2"/>
  <c r="L1407" i="2"/>
  <c r="M1395" i="2"/>
  <c r="L1395" i="2"/>
  <c r="M1383" i="2"/>
  <c r="L1383" i="2"/>
  <c r="M1371" i="2"/>
  <c r="L1371" i="2"/>
  <c r="M1347" i="2"/>
  <c r="L1347" i="2"/>
  <c r="M1335" i="2"/>
  <c r="L1335" i="2"/>
  <c r="M1323" i="2"/>
  <c r="L1323" i="2"/>
  <c r="M1311" i="2"/>
  <c r="L1311" i="2"/>
  <c r="M1287" i="2"/>
  <c r="L1287" i="2"/>
  <c r="M1275" i="2"/>
  <c r="L1275" i="2"/>
  <c r="L1263" i="2"/>
  <c r="M1263" i="2"/>
  <c r="M1251" i="2"/>
  <c r="L1251" i="2"/>
  <c r="M1239" i="2"/>
  <c r="L1239" i="2"/>
  <c r="L1227" i="2"/>
  <c r="M1227" i="2"/>
  <c r="M1215" i="2"/>
  <c r="L1215" i="2"/>
  <c r="M1203" i="2"/>
  <c r="L1203" i="2"/>
  <c r="M1191" i="2"/>
  <c r="L1191" i="2"/>
  <c r="M1179" i="2"/>
  <c r="L1179" i="2"/>
  <c r="M1167" i="2"/>
  <c r="L1167" i="2"/>
  <c r="M1155" i="2"/>
  <c r="L1155" i="2"/>
  <c r="M1131" i="2"/>
  <c r="L1131" i="2"/>
  <c r="M1119" i="2"/>
  <c r="L1119" i="2"/>
  <c r="M1107" i="2"/>
  <c r="L1107" i="2"/>
  <c r="M1095" i="2"/>
  <c r="L1095" i="2"/>
  <c r="M1083" i="2"/>
  <c r="L1083" i="2"/>
  <c r="M1047" i="2"/>
  <c r="L1047" i="2"/>
  <c r="M1035" i="2"/>
  <c r="L1035" i="2"/>
  <c r="M1011" i="2"/>
  <c r="L1011" i="2"/>
  <c r="M987" i="2"/>
  <c r="L987" i="2"/>
  <c r="L975" i="2"/>
  <c r="M975" i="2"/>
  <c r="M963" i="2"/>
  <c r="L963" i="2"/>
  <c r="M939" i="2"/>
  <c r="L939" i="2"/>
  <c r="M927" i="2"/>
  <c r="L927" i="2"/>
  <c r="M903" i="2"/>
  <c r="L903" i="2"/>
  <c r="L891" i="2"/>
  <c r="M891" i="2"/>
  <c r="M855" i="2"/>
  <c r="L855" i="2"/>
  <c r="L831" i="2"/>
  <c r="M831" i="2"/>
  <c r="M819" i="2"/>
  <c r="L819" i="2"/>
  <c r="M807" i="2"/>
  <c r="L807" i="2"/>
  <c r="M795" i="2"/>
  <c r="L795" i="2"/>
  <c r="M783" i="2"/>
  <c r="L783" i="2"/>
  <c r="M771" i="2"/>
  <c r="L771" i="2"/>
  <c r="M747" i="2"/>
  <c r="L747" i="2"/>
  <c r="M735" i="2"/>
  <c r="L735" i="2"/>
  <c r="M711" i="2"/>
  <c r="L711" i="2"/>
  <c r="M687" i="2"/>
  <c r="L687" i="2"/>
  <c r="M675" i="2"/>
  <c r="L675" i="2"/>
  <c r="L663" i="2"/>
  <c r="M663" i="2"/>
  <c r="M651" i="2"/>
  <c r="L651" i="2"/>
  <c r="M639" i="2"/>
  <c r="L639" i="2"/>
  <c r="M627" i="2"/>
  <c r="L627" i="2"/>
  <c r="M615" i="2"/>
  <c r="L615" i="2"/>
  <c r="M603" i="2"/>
  <c r="L603" i="2"/>
  <c r="M591" i="2"/>
  <c r="L591" i="2"/>
  <c r="M567" i="2"/>
  <c r="L567" i="2"/>
  <c r="M531" i="2"/>
  <c r="L531" i="2"/>
  <c r="L519" i="2"/>
  <c r="M519" i="2"/>
  <c r="M507" i="2"/>
  <c r="L507" i="2"/>
  <c r="M483" i="2"/>
  <c r="L483" i="2"/>
  <c r="M471" i="2"/>
  <c r="L471" i="2"/>
  <c r="L459" i="2"/>
  <c r="M459" i="2"/>
  <c r="M447" i="2"/>
  <c r="L447" i="2"/>
  <c r="L423" i="2"/>
  <c r="M423" i="2"/>
  <c r="M411" i="2"/>
  <c r="L411" i="2"/>
  <c r="M399" i="2"/>
  <c r="L399" i="2"/>
  <c r="M387" i="2"/>
  <c r="L387" i="2"/>
  <c r="M375" i="2"/>
  <c r="L375" i="2"/>
  <c r="M363" i="2"/>
  <c r="L363" i="2"/>
  <c r="L351" i="2"/>
  <c r="M351" i="2"/>
  <c r="M339" i="2"/>
  <c r="L339" i="2"/>
  <c r="M327" i="2"/>
  <c r="L327" i="2"/>
  <c r="L315" i="2"/>
  <c r="M315" i="2"/>
  <c r="M291" i="2"/>
  <c r="L291" i="2"/>
  <c r="L279" i="2"/>
  <c r="M279" i="2"/>
  <c r="M267" i="2"/>
  <c r="L267" i="2"/>
  <c r="M255" i="2"/>
  <c r="L255" i="2"/>
  <c r="M243" i="2"/>
  <c r="L243" i="2"/>
  <c r="M231" i="2"/>
  <c r="L231" i="2"/>
  <c r="L219" i="2"/>
  <c r="M219" i="2"/>
  <c r="L207" i="2"/>
  <c r="M207" i="2"/>
  <c r="M195" i="2"/>
  <c r="L195" i="2"/>
  <c r="M183" i="2"/>
  <c r="L183" i="2"/>
  <c r="L171" i="2"/>
  <c r="M171" i="2"/>
  <c r="M147" i="2"/>
  <c r="L147" i="2"/>
  <c r="L135" i="2"/>
  <c r="M135" i="2"/>
  <c r="M123" i="2"/>
  <c r="L123" i="2"/>
  <c r="M111" i="2"/>
  <c r="L111" i="2"/>
  <c r="M99" i="2"/>
  <c r="L99" i="2"/>
  <c r="L5" i="2"/>
  <c r="L2085" i="2"/>
  <c r="L2057" i="2"/>
  <c r="L2026" i="2"/>
  <c r="L2000" i="2"/>
  <c r="L1972" i="2"/>
  <c r="L1941" i="2"/>
  <c r="L1913" i="2"/>
  <c r="L1882" i="2"/>
  <c r="L1856" i="2"/>
  <c r="L1828" i="2"/>
  <c r="L1797" i="2"/>
  <c r="L1769" i="2"/>
  <c r="L1738" i="2"/>
  <c r="L1708" i="2"/>
  <c r="L1660" i="2"/>
  <c r="L1605" i="2"/>
  <c r="L1557" i="2"/>
  <c r="L1506" i="2"/>
  <c r="L1399" i="2"/>
  <c r="L1300" i="2"/>
  <c r="L842" i="2"/>
  <c r="L236" i="2"/>
  <c r="L73" i="2"/>
  <c r="M1966" i="2"/>
  <c r="M1651" i="2"/>
  <c r="M1298" i="2"/>
  <c r="M45" i="2"/>
  <c r="L45" i="2"/>
  <c r="M1702" i="2"/>
  <c r="L1702" i="2"/>
  <c r="L1642" i="2"/>
  <c r="M1642" i="2"/>
  <c r="L1582" i="2"/>
  <c r="M1582" i="2"/>
  <c r="M1510" i="2"/>
  <c r="L1510" i="2"/>
  <c r="M1426" i="2"/>
  <c r="L1426" i="2"/>
  <c r="M1306" i="2"/>
  <c r="L1306" i="2"/>
  <c r="M27" i="2"/>
  <c r="L27" i="2"/>
  <c r="M85" i="2"/>
  <c r="L85" i="2"/>
  <c r="L49" i="2"/>
  <c r="M49" i="2"/>
  <c r="L37" i="2"/>
  <c r="M37" i="2"/>
  <c r="M25" i="2"/>
  <c r="L25" i="2"/>
  <c r="M13" i="2"/>
  <c r="L13" i="2"/>
  <c r="L2102" i="2"/>
  <c r="M2102" i="2"/>
  <c r="M2090" i="2"/>
  <c r="L2090" i="2"/>
  <c r="M2078" i="2"/>
  <c r="L2078" i="2"/>
  <c r="M2066" i="2"/>
  <c r="L2066" i="2"/>
  <c r="M2054" i="2"/>
  <c r="L2054" i="2"/>
  <c r="M2042" i="2"/>
  <c r="L2042" i="2"/>
  <c r="M2030" i="2"/>
  <c r="L2030" i="2"/>
  <c r="M2018" i="2"/>
  <c r="L2018" i="2"/>
  <c r="M2006" i="2"/>
  <c r="L2006" i="2"/>
  <c r="M1982" i="2"/>
  <c r="L1982" i="2"/>
  <c r="M1970" i="2"/>
  <c r="L1970" i="2"/>
  <c r="M1958" i="2"/>
  <c r="L1958" i="2"/>
  <c r="M1946" i="2"/>
  <c r="L1946" i="2"/>
  <c r="M1934" i="2"/>
  <c r="L1934" i="2"/>
  <c r="M1922" i="2"/>
  <c r="L1922" i="2"/>
  <c r="M1910" i="2"/>
  <c r="L1910" i="2"/>
  <c r="M1898" i="2"/>
  <c r="L1898" i="2"/>
  <c r="M1886" i="2"/>
  <c r="L1886" i="2"/>
  <c r="M1874" i="2"/>
  <c r="L1874" i="2"/>
  <c r="M1862" i="2"/>
  <c r="L1862" i="2"/>
  <c r="M1838" i="2"/>
  <c r="L1838" i="2"/>
  <c r="M1826" i="2"/>
  <c r="L1826" i="2"/>
  <c r="M1814" i="2"/>
  <c r="L1814" i="2"/>
  <c r="M1802" i="2"/>
  <c r="L1802" i="2"/>
  <c r="M1790" i="2"/>
  <c r="L1790" i="2"/>
  <c r="M1778" i="2"/>
  <c r="L1778" i="2"/>
  <c r="M1766" i="2"/>
  <c r="L1766" i="2"/>
  <c r="M1754" i="2"/>
  <c r="L1754" i="2"/>
  <c r="L1742" i="2"/>
  <c r="M1742" i="2"/>
  <c r="M1730" i="2"/>
  <c r="L1730" i="2"/>
  <c r="M1718" i="2"/>
  <c r="L1718" i="2"/>
  <c r="M1706" i="2"/>
  <c r="L1706" i="2"/>
  <c r="M1694" i="2"/>
  <c r="L1694" i="2"/>
  <c r="M1658" i="2"/>
  <c r="L1658" i="2"/>
  <c r="M1646" i="2"/>
  <c r="L1646" i="2"/>
  <c r="M1634" i="2"/>
  <c r="L1634" i="2"/>
  <c r="M1598" i="2"/>
  <c r="L1598" i="2"/>
  <c r="M1574" i="2"/>
  <c r="L1574" i="2"/>
  <c r="M1562" i="2"/>
  <c r="L1562" i="2"/>
  <c r="M1550" i="2"/>
  <c r="L1550" i="2"/>
  <c r="M1514" i="2"/>
  <c r="L1514" i="2"/>
  <c r="M1502" i="2"/>
  <c r="L1502" i="2"/>
  <c r="M1490" i="2"/>
  <c r="L1490" i="2"/>
  <c r="M1454" i="2"/>
  <c r="L1454" i="2"/>
  <c r="M1430" i="2"/>
  <c r="L1430" i="2"/>
  <c r="M1418" i="2"/>
  <c r="L1418" i="2"/>
  <c r="M1406" i="2"/>
  <c r="L1406" i="2"/>
  <c r="M1394" i="2"/>
  <c r="L1394" i="2"/>
  <c r="M1370" i="2"/>
  <c r="L1370" i="2"/>
  <c r="M1358" i="2"/>
  <c r="L1358" i="2"/>
  <c r="M1334" i="2"/>
  <c r="L1334" i="2"/>
  <c r="M1322" i="2"/>
  <c r="L1322" i="2"/>
  <c r="M1310" i="2"/>
  <c r="L1310" i="2"/>
  <c r="M1274" i="2"/>
  <c r="L1274" i="2"/>
  <c r="L1250" i="2"/>
  <c r="M1250" i="2"/>
  <c r="M1238" i="2"/>
  <c r="L1238" i="2"/>
  <c r="M1226" i="2"/>
  <c r="L1226" i="2"/>
  <c r="M1214" i="2"/>
  <c r="L1214" i="2"/>
  <c r="M1202" i="2"/>
  <c r="L1202" i="2"/>
  <c r="M1166" i="2"/>
  <c r="L1166" i="2"/>
  <c r="M1154" i="2"/>
  <c r="L1154" i="2"/>
  <c r="M1142" i="2"/>
  <c r="L1142" i="2"/>
  <c r="M1130" i="2"/>
  <c r="L1130" i="2"/>
  <c r="M1118" i="2"/>
  <c r="L1118" i="2"/>
  <c r="M1094" i="2"/>
  <c r="L1094" i="2"/>
  <c r="M1082" i="2"/>
  <c r="L1082" i="2"/>
  <c r="M1070" i="2"/>
  <c r="L1070" i="2"/>
  <c r="M1058" i="2"/>
  <c r="L1058" i="2"/>
  <c r="M1046" i="2"/>
  <c r="L1046" i="2"/>
  <c r="M1034" i="2"/>
  <c r="L1034" i="2"/>
  <c r="M1022" i="2"/>
  <c r="L1022" i="2"/>
  <c r="M1010" i="2"/>
  <c r="L1010" i="2"/>
  <c r="M998" i="2"/>
  <c r="L998" i="2"/>
  <c r="M986" i="2"/>
  <c r="L986" i="2"/>
  <c r="M974" i="2"/>
  <c r="L974" i="2"/>
  <c r="M962" i="2"/>
  <c r="L962" i="2"/>
  <c r="M950" i="2"/>
  <c r="L950" i="2"/>
  <c r="M938" i="2"/>
  <c r="L938" i="2"/>
  <c r="M926" i="2"/>
  <c r="L926" i="2"/>
  <c r="M914" i="2"/>
  <c r="L914" i="2"/>
  <c r="M890" i="2"/>
  <c r="L890" i="2"/>
  <c r="M878" i="2"/>
  <c r="L878" i="2"/>
  <c r="L854" i="2"/>
  <c r="M854" i="2"/>
  <c r="M830" i="2"/>
  <c r="L830" i="2"/>
  <c r="M818" i="2"/>
  <c r="L818" i="2"/>
  <c r="M806" i="2"/>
  <c r="L806" i="2"/>
  <c r="L794" i="2"/>
  <c r="M794" i="2"/>
  <c r="M770" i="2"/>
  <c r="L770" i="2"/>
  <c r="M758" i="2"/>
  <c r="L758" i="2"/>
  <c r="M746" i="2"/>
  <c r="L746" i="2"/>
  <c r="M734" i="2"/>
  <c r="L734" i="2"/>
  <c r="M722" i="2"/>
  <c r="L722" i="2"/>
  <c r="M710" i="2"/>
  <c r="L710" i="2"/>
  <c r="M698" i="2"/>
  <c r="L698" i="2"/>
  <c r="M686" i="2"/>
  <c r="L686" i="2"/>
  <c r="M674" i="2"/>
  <c r="L674" i="2"/>
  <c r="M662" i="2"/>
  <c r="L662" i="2"/>
  <c r="L650" i="2"/>
  <c r="M650" i="2"/>
  <c r="M638" i="2"/>
  <c r="L638" i="2"/>
  <c r="M626" i="2"/>
  <c r="L626" i="2"/>
  <c r="M602" i="2"/>
  <c r="L602" i="2"/>
  <c r="L590" i="2"/>
  <c r="M590" i="2"/>
  <c r="M578" i="2"/>
  <c r="L578" i="2"/>
  <c r="M566" i="2"/>
  <c r="L566" i="2"/>
  <c r="L554" i="2"/>
  <c r="M554" i="2"/>
  <c r="M530" i="2"/>
  <c r="L530" i="2"/>
  <c r="M518" i="2"/>
  <c r="L518" i="2"/>
  <c r="M506" i="2"/>
  <c r="L506" i="2"/>
  <c r="M494" i="2"/>
  <c r="L494" i="2"/>
  <c r="M482" i="2"/>
  <c r="L482" i="2"/>
  <c r="M470" i="2"/>
  <c r="L470" i="2"/>
  <c r="M458" i="2"/>
  <c r="L458" i="2"/>
  <c r="M446" i="2"/>
  <c r="L446" i="2"/>
  <c r="M422" i="2"/>
  <c r="L422" i="2"/>
  <c r="M410" i="2"/>
  <c r="L410" i="2"/>
  <c r="M398" i="2"/>
  <c r="L398" i="2"/>
  <c r="M386" i="2"/>
  <c r="L386" i="2"/>
  <c r="M374" i="2"/>
  <c r="L374" i="2"/>
  <c r="M362" i="2"/>
  <c r="L362" i="2"/>
  <c r="M350" i="2"/>
  <c r="L350" i="2"/>
  <c r="M338" i="2"/>
  <c r="L338" i="2"/>
  <c r="M326" i="2"/>
  <c r="L326" i="2"/>
  <c r="M314" i="2"/>
  <c r="L314" i="2"/>
  <c r="M302" i="2"/>
  <c r="L302" i="2"/>
  <c r="M278" i="2"/>
  <c r="L278" i="2"/>
  <c r="L266" i="2"/>
  <c r="M266" i="2"/>
  <c r="M254" i="2"/>
  <c r="L254" i="2"/>
  <c r="M242" i="2"/>
  <c r="L242" i="2"/>
  <c r="L2110" i="2"/>
  <c r="L2084" i="2"/>
  <c r="L2056" i="2"/>
  <c r="L2025" i="2"/>
  <c r="L1997" i="2"/>
  <c r="L1940" i="2"/>
  <c r="L1912" i="2"/>
  <c r="L1881" i="2"/>
  <c r="L1853" i="2"/>
  <c r="L1822" i="2"/>
  <c r="L1796" i="2"/>
  <c r="L1768" i="2"/>
  <c r="L1737" i="2"/>
  <c r="L1701" i="2"/>
  <c r="L1604" i="2"/>
  <c r="L1556" i="2"/>
  <c r="L1504" i="2"/>
  <c r="L1382" i="2"/>
  <c r="L1209" i="2"/>
  <c r="L1113" i="2"/>
  <c r="L920" i="2"/>
  <c r="L741" i="2"/>
  <c r="L380" i="2"/>
  <c r="L61" i="2"/>
  <c r="M1899" i="2"/>
  <c r="M1641" i="2"/>
  <c r="M1276" i="2"/>
  <c r="M237" i="2"/>
  <c r="L33" i="2"/>
  <c r="M33" i="2"/>
  <c r="M1714" i="2"/>
  <c r="L1714" i="2"/>
  <c r="L1654" i="2"/>
  <c r="M1654" i="2"/>
  <c r="M1594" i="2"/>
  <c r="L1594" i="2"/>
  <c r="M1558" i="2"/>
  <c r="L1558" i="2"/>
  <c r="M1486" i="2"/>
  <c r="L1486" i="2"/>
  <c r="L1414" i="2"/>
  <c r="M1414" i="2"/>
  <c r="M1354" i="2"/>
  <c r="L1354" i="2"/>
  <c r="M1318" i="2"/>
  <c r="L1318" i="2"/>
  <c r="L76" i="2"/>
  <c r="M76" i="2"/>
  <c r="M1709" i="2"/>
  <c r="L1709" i="2"/>
  <c r="M1685" i="2"/>
  <c r="L1685" i="2"/>
  <c r="M1661" i="2"/>
  <c r="L1661" i="2"/>
  <c r="M1637" i="2"/>
  <c r="L1637" i="2"/>
  <c r="M1613" i="2"/>
  <c r="L1613" i="2"/>
  <c r="M1589" i="2"/>
  <c r="L1589" i="2"/>
  <c r="M1565" i="2"/>
  <c r="L1565" i="2"/>
  <c r="M1541" i="2"/>
  <c r="L1541" i="2"/>
  <c r="M1505" i="2"/>
  <c r="L1505" i="2"/>
  <c r="M1481" i="2"/>
  <c r="L1481" i="2"/>
  <c r="M1457" i="2"/>
  <c r="L1457" i="2"/>
  <c r="M1433" i="2"/>
  <c r="L1433" i="2"/>
  <c r="M1409" i="2"/>
  <c r="L1409" i="2"/>
  <c r="M1385" i="2"/>
  <c r="L1385" i="2"/>
  <c r="M1349" i="2"/>
  <c r="L1349" i="2"/>
  <c r="L2061" i="2"/>
  <c r="L1917" i="2"/>
  <c r="L1858" i="2"/>
  <c r="L1745" i="2"/>
  <c r="L1665" i="2"/>
  <c r="M75" i="2"/>
  <c r="L75" i="2"/>
  <c r="M1624" i="2"/>
  <c r="L1624" i="2"/>
  <c r="M1576" i="2"/>
  <c r="L1576" i="2"/>
  <c r="M1384" i="2"/>
  <c r="L1384" i="2"/>
  <c r="M1252" i="2"/>
  <c r="L1252" i="2"/>
  <c r="M1180" i="2"/>
  <c r="L1180" i="2"/>
  <c r="M1132" i="2"/>
  <c r="L1132" i="2"/>
  <c r="M1084" i="2"/>
  <c r="L1084" i="2"/>
  <c r="M988" i="2"/>
  <c r="L988" i="2"/>
  <c r="M940" i="2"/>
  <c r="L940" i="2"/>
  <c r="M892" i="2"/>
  <c r="L892" i="2"/>
  <c r="L832" i="2"/>
  <c r="M832" i="2"/>
  <c r="M784" i="2"/>
  <c r="L784" i="2"/>
  <c r="L736" i="2"/>
  <c r="M736" i="2"/>
  <c r="M688" i="2"/>
  <c r="L688" i="2"/>
  <c r="M568" i="2"/>
  <c r="L568" i="2"/>
  <c r="M520" i="2"/>
  <c r="L520" i="2"/>
  <c r="M460" i="2"/>
  <c r="L460" i="2"/>
  <c r="M412" i="2"/>
  <c r="L412" i="2"/>
  <c r="M364" i="2"/>
  <c r="L364" i="2"/>
  <c r="L232" i="2"/>
  <c r="M232" i="2"/>
  <c r="M160" i="2"/>
  <c r="L160" i="2"/>
  <c r="M100" i="2"/>
  <c r="L100" i="2"/>
  <c r="L2032" i="2"/>
  <c r="L1916" i="2"/>
  <c r="L1798" i="2"/>
  <c r="L1400" i="2"/>
  <c r="L392" i="2"/>
  <c r="M916" i="2"/>
  <c r="M84" i="2"/>
  <c r="L84" i="2"/>
  <c r="L72" i="2"/>
  <c r="M72" i="2"/>
  <c r="L60" i="2"/>
  <c r="M60" i="2"/>
  <c r="L48" i="2"/>
  <c r="M48" i="2"/>
  <c r="L36" i="2"/>
  <c r="M36" i="2"/>
  <c r="L24" i="2"/>
  <c r="M24" i="2"/>
  <c r="M2113" i="2"/>
  <c r="L2113" i="2"/>
  <c r="M2101" i="2"/>
  <c r="L2101" i="2"/>
  <c r="M2089" i="2"/>
  <c r="L2089" i="2"/>
  <c r="M2065" i="2"/>
  <c r="L2065" i="2"/>
  <c r="M2053" i="2"/>
  <c r="L2053" i="2"/>
  <c r="M2041" i="2"/>
  <c r="L2041" i="2"/>
  <c r="M2029" i="2"/>
  <c r="L2029" i="2"/>
  <c r="M2017" i="2"/>
  <c r="L2017" i="2"/>
  <c r="M2005" i="2"/>
  <c r="L2005" i="2"/>
  <c r="M1993" i="2"/>
  <c r="L1993" i="2"/>
  <c r="M1981" i="2"/>
  <c r="L1981" i="2"/>
  <c r="M1969" i="2"/>
  <c r="L1969" i="2"/>
  <c r="M1957" i="2"/>
  <c r="L1957" i="2"/>
  <c r="M1945" i="2"/>
  <c r="L1945" i="2"/>
  <c r="M1933" i="2"/>
  <c r="L1933" i="2"/>
  <c r="M1921" i="2"/>
  <c r="L1921" i="2"/>
  <c r="M1909" i="2"/>
  <c r="L1909" i="2"/>
  <c r="M1897" i="2"/>
  <c r="L1897" i="2"/>
  <c r="M1873" i="2"/>
  <c r="L1873" i="2"/>
  <c r="M1861" i="2"/>
  <c r="L1861" i="2"/>
  <c r="M1837" i="2"/>
  <c r="L1837" i="2"/>
  <c r="M1825" i="2"/>
  <c r="L1825" i="2"/>
  <c r="M1813" i="2"/>
  <c r="L1813" i="2"/>
  <c r="M1801" i="2"/>
  <c r="L1801" i="2"/>
  <c r="M1789" i="2"/>
  <c r="L1789" i="2"/>
  <c r="M1765" i="2"/>
  <c r="L1765" i="2"/>
  <c r="M1753" i="2"/>
  <c r="L1753" i="2"/>
  <c r="M1729" i="2"/>
  <c r="L1729" i="2"/>
  <c r="L1717" i="2"/>
  <c r="M1717" i="2"/>
  <c r="M1705" i="2"/>
  <c r="L1705" i="2"/>
  <c r="M1693" i="2"/>
  <c r="L1693" i="2"/>
  <c r="M1681" i="2"/>
  <c r="L1681" i="2"/>
  <c r="M1669" i="2"/>
  <c r="L1669" i="2"/>
  <c r="M1657" i="2"/>
  <c r="L1657" i="2"/>
  <c r="M1645" i="2"/>
  <c r="L1645" i="2"/>
  <c r="M1633" i="2"/>
  <c r="L1633" i="2"/>
  <c r="L1621" i="2"/>
  <c r="M1621" i="2"/>
  <c r="M1609" i="2"/>
  <c r="L1609" i="2"/>
  <c r="M1597" i="2"/>
  <c r="L1597" i="2"/>
  <c r="M1585" i="2"/>
  <c r="L1585" i="2"/>
  <c r="M1573" i="2"/>
  <c r="L1573" i="2"/>
  <c r="M1561" i="2"/>
  <c r="L1561" i="2"/>
  <c r="L1549" i="2"/>
  <c r="M1549" i="2"/>
  <c r="M1537" i="2"/>
  <c r="L1537" i="2"/>
  <c r="M1525" i="2"/>
  <c r="L1525" i="2"/>
  <c r="M1513" i="2"/>
  <c r="L1513" i="2"/>
  <c r="M1501" i="2"/>
  <c r="L1501" i="2"/>
  <c r="M1489" i="2"/>
  <c r="L1489" i="2"/>
  <c r="L1477" i="2"/>
  <c r="M1477" i="2"/>
  <c r="M1465" i="2"/>
  <c r="L1465" i="2"/>
  <c r="M1453" i="2"/>
  <c r="L1453" i="2"/>
  <c r="M1441" i="2"/>
  <c r="L1441" i="2"/>
  <c r="L1429" i="2"/>
  <c r="M1429" i="2"/>
  <c r="M1417" i="2"/>
  <c r="L1417" i="2"/>
  <c r="M1405" i="2"/>
  <c r="L1405" i="2"/>
  <c r="L1393" i="2"/>
  <c r="M1393" i="2"/>
  <c r="M1381" i="2"/>
  <c r="L1381" i="2"/>
  <c r="M1369" i="2"/>
  <c r="L1369" i="2"/>
  <c r="L1357" i="2"/>
  <c r="M1357" i="2"/>
  <c r="M1345" i="2"/>
  <c r="L1345" i="2"/>
  <c r="M1333" i="2"/>
  <c r="L1333" i="2"/>
  <c r="M1321" i="2"/>
  <c r="L1321" i="2"/>
  <c r="M1309" i="2"/>
  <c r="L1309" i="2"/>
  <c r="M1297" i="2"/>
  <c r="L1297" i="2"/>
  <c r="L2109" i="2"/>
  <c r="L2081" i="2"/>
  <c r="L2050" i="2"/>
  <c r="L2024" i="2"/>
  <c r="L1996" i="2"/>
  <c r="L1965" i="2"/>
  <c r="L1937" i="2"/>
  <c r="L1906" i="2"/>
  <c r="L1880" i="2"/>
  <c r="L1852" i="2"/>
  <c r="L1821" i="2"/>
  <c r="L1793" i="2"/>
  <c r="L1762" i="2"/>
  <c r="L1700" i="2"/>
  <c r="L1648" i="2"/>
  <c r="L1600" i="2"/>
  <c r="L1545" i="2"/>
  <c r="L1503" i="2"/>
  <c r="L1455" i="2"/>
  <c r="L1377" i="2"/>
  <c r="L1294" i="2"/>
  <c r="L1190" i="2"/>
  <c r="L919" i="2"/>
  <c r="L723" i="2"/>
  <c r="L46" i="2"/>
  <c r="M1887" i="2"/>
  <c r="M1617" i="2"/>
  <c r="M1185" i="2"/>
  <c r="M753" i="2"/>
  <c r="M88" i="2"/>
  <c r="L88" i="2"/>
  <c r="M40" i="2"/>
  <c r="L40" i="2"/>
  <c r="M1697" i="2"/>
  <c r="L1697" i="2"/>
  <c r="M1673" i="2"/>
  <c r="L1673" i="2"/>
  <c r="M1649" i="2"/>
  <c r="L1649" i="2"/>
  <c r="M1625" i="2"/>
  <c r="L1625" i="2"/>
  <c r="M1601" i="2"/>
  <c r="L1601" i="2"/>
  <c r="M1577" i="2"/>
  <c r="L1577" i="2"/>
  <c r="M1553" i="2"/>
  <c r="L1553" i="2"/>
  <c r="M1517" i="2"/>
  <c r="L1517" i="2"/>
  <c r="M1493" i="2"/>
  <c r="L1493" i="2"/>
  <c r="M1469" i="2"/>
  <c r="L1469" i="2"/>
  <c r="M1445" i="2"/>
  <c r="L1445" i="2"/>
  <c r="M1421" i="2"/>
  <c r="L1421" i="2"/>
  <c r="M1397" i="2"/>
  <c r="L1397" i="2"/>
  <c r="M1373" i="2"/>
  <c r="L1373" i="2"/>
  <c r="M1337" i="2"/>
  <c r="L1337" i="2"/>
  <c r="L2033" i="2"/>
  <c r="L1889" i="2"/>
  <c r="L63" i="2"/>
  <c r="M63" i="2"/>
  <c r="M15" i="2"/>
  <c r="L15" i="2"/>
  <c r="M1684" i="2"/>
  <c r="L1684" i="2"/>
  <c r="M1636" i="2"/>
  <c r="L1636" i="2"/>
  <c r="M1540" i="2"/>
  <c r="L1540" i="2"/>
  <c r="M1492" i="2"/>
  <c r="L1492" i="2"/>
  <c r="M1396" i="2"/>
  <c r="L1396" i="2"/>
  <c r="M1360" i="2"/>
  <c r="L1360" i="2"/>
  <c r="M1312" i="2"/>
  <c r="L1312" i="2"/>
  <c r="M1264" i="2"/>
  <c r="L1264" i="2"/>
  <c r="M1216" i="2"/>
  <c r="L1216" i="2"/>
  <c r="M1144" i="2"/>
  <c r="L1144" i="2"/>
  <c r="M1096" i="2"/>
  <c r="L1096" i="2"/>
  <c r="M1048" i="2"/>
  <c r="L1048" i="2"/>
  <c r="M1000" i="2"/>
  <c r="L1000" i="2"/>
  <c r="M952" i="2"/>
  <c r="L952" i="2"/>
  <c r="M904" i="2"/>
  <c r="L904" i="2"/>
  <c r="M856" i="2"/>
  <c r="L856" i="2"/>
  <c r="M808" i="2"/>
  <c r="L808" i="2"/>
  <c r="L760" i="2"/>
  <c r="M760" i="2"/>
  <c r="L664" i="2"/>
  <c r="M664" i="2"/>
  <c r="M604" i="2"/>
  <c r="L604" i="2"/>
  <c r="M556" i="2"/>
  <c r="L556" i="2"/>
  <c r="M508" i="2"/>
  <c r="L508" i="2"/>
  <c r="M484" i="2"/>
  <c r="L484" i="2"/>
  <c r="L424" i="2"/>
  <c r="M424" i="2"/>
  <c r="M388" i="2"/>
  <c r="L388" i="2"/>
  <c r="M340" i="2"/>
  <c r="L340" i="2"/>
  <c r="M292" i="2"/>
  <c r="L292" i="2"/>
  <c r="M256" i="2"/>
  <c r="L256" i="2"/>
  <c r="L208" i="2"/>
  <c r="M208" i="2"/>
  <c r="M148" i="2"/>
  <c r="L148" i="2"/>
  <c r="M124" i="2"/>
  <c r="L124" i="2"/>
  <c r="L2060" i="2"/>
  <c r="L1942" i="2"/>
  <c r="L1829" i="2"/>
  <c r="L1516" i="2"/>
  <c r="L1137" i="2"/>
  <c r="M83" i="2"/>
  <c r="L83" i="2"/>
  <c r="M71" i="2"/>
  <c r="L71" i="2"/>
  <c r="L59" i="2"/>
  <c r="M59" i="2"/>
  <c r="M47" i="2"/>
  <c r="L47" i="2"/>
  <c r="L35" i="2"/>
  <c r="M35" i="2"/>
  <c r="M23" i="2"/>
  <c r="L23" i="2"/>
  <c r="M11" i="2"/>
  <c r="L11" i="2"/>
  <c r="M2112" i="2"/>
  <c r="L2112" i="2"/>
  <c r="M2100" i="2"/>
  <c r="L2100" i="2"/>
  <c r="M2088" i="2"/>
  <c r="L2088" i="2"/>
  <c r="M2076" i="2"/>
  <c r="L2076" i="2"/>
  <c r="M2064" i="2"/>
  <c r="L2064" i="2"/>
  <c r="M2052" i="2"/>
  <c r="L2052" i="2"/>
  <c r="M2040" i="2"/>
  <c r="L2040" i="2"/>
  <c r="M2028" i="2"/>
  <c r="L2028" i="2"/>
  <c r="M2016" i="2"/>
  <c r="L2016" i="2"/>
  <c r="M2004" i="2"/>
  <c r="L2004" i="2"/>
  <c r="M1992" i="2"/>
  <c r="L1992" i="2"/>
  <c r="M1980" i="2"/>
  <c r="L1980" i="2"/>
  <c r="M1956" i="2"/>
  <c r="L1956" i="2"/>
  <c r="M1944" i="2"/>
  <c r="L1944" i="2"/>
  <c r="M1932" i="2"/>
  <c r="L1932" i="2"/>
  <c r="M1920" i="2"/>
  <c r="L1920" i="2"/>
  <c r="M1908" i="2"/>
  <c r="L1908" i="2"/>
  <c r="M1896" i="2"/>
  <c r="L1896" i="2"/>
  <c r="M1884" i="2"/>
  <c r="L1884" i="2"/>
  <c r="M1872" i="2"/>
  <c r="L1872" i="2"/>
  <c r="M1860" i="2"/>
  <c r="L1860" i="2"/>
  <c r="M1848" i="2"/>
  <c r="L1848" i="2"/>
  <c r="M1836" i="2"/>
  <c r="L1836" i="2"/>
  <c r="M1824" i="2"/>
  <c r="L1824" i="2"/>
  <c r="M1812" i="2"/>
  <c r="L1812" i="2"/>
  <c r="M1800" i="2"/>
  <c r="L1800" i="2"/>
  <c r="M1788" i="2"/>
  <c r="L1788" i="2"/>
  <c r="M1776" i="2"/>
  <c r="L1776" i="2"/>
  <c r="M1764" i="2"/>
  <c r="L1764" i="2"/>
  <c r="M1752" i="2"/>
  <c r="L1752" i="2"/>
  <c r="M1740" i="2"/>
  <c r="L1740" i="2"/>
  <c r="M1728" i="2"/>
  <c r="L1728" i="2"/>
  <c r="M1716" i="2"/>
  <c r="L1716" i="2"/>
  <c r="M1704" i="2"/>
  <c r="L1704" i="2"/>
  <c r="M1692" i="2"/>
  <c r="L1692" i="2"/>
  <c r="M1680" i="2"/>
  <c r="L1680" i="2"/>
  <c r="L1668" i="2"/>
  <c r="M1668" i="2"/>
  <c r="M1656" i="2"/>
  <c r="L1656" i="2"/>
  <c r="M1644" i="2"/>
  <c r="L1644" i="2"/>
  <c r="M1632" i="2"/>
  <c r="L1632" i="2"/>
  <c r="L1620" i="2"/>
  <c r="M1620" i="2"/>
  <c r="M1608" i="2"/>
  <c r="L1608" i="2"/>
  <c r="L1596" i="2"/>
  <c r="M1596" i="2"/>
  <c r="L1584" i="2"/>
  <c r="M1584" i="2"/>
  <c r="L1572" i="2"/>
  <c r="M1572" i="2"/>
  <c r="M1560" i="2"/>
  <c r="L1560" i="2"/>
  <c r="M1548" i="2"/>
  <c r="L1548" i="2"/>
  <c r="M1536" i="2"/>
  <c r="L1536" i="2"/>
  <c r="M1512" i="2"/>
  <c r="L1512" i="2"/>
  <c r="L1500" i="2"/>
  <c r="M1500" i="2"/>
  <c r="M1488" i="2"/>
  <c r="L1488" i="2"/>
  <c r="M1476" i="2"/>
  <c r="L1476" i="2"/>
  <c r="M1464" i="2"/>
  <c r="L1464" i="2"/>
  <c r="M1452" i="2"/>
  <c r="L1452" i="2"/>
  <c r="M1440" i="2"/>
  <c r="L1440" i="2"/>
  <c r="M1428" i="2"/>
  <c r="L1428" i="2"/>
  <c r="M1416" i="2"/>
  <c r="L1416" i="2"/>
  <c r="M1404" i="2"/>
  <c r="L1404" i="2"/>
  <c r="L1392" i="2"/>
  <c r="M1392" i="2"/>
  <c r="M1380" i="2"/>
  <c r="L1380" i="2"/>
  <c r="M1368" i="2"/>
  <c r="L1368" i="2"/>
  <c r="L1344" i="2"/>
  <c r="M1344" i="2"/>
  <c r="M1332" i="2"/>
  <c r="L1332" i="2"/>
  <c r="M1320" i="2"/>
  <c r="L1320" i="2"/>
  <c r="L1308" i="2"/>
  <c r="M1308" i="2"/>
  <c r="M1296" i="2"/>
  <c r="L1296" i="2"/>
  <c r="L2108" i="2"/>
  <c r="L2049" i="2"/>
  <c r="L2021" i="2"/>
  <c r="L1990" i="2"/>
  <c r="L1964" i="2"/>
  <c r="L1936" i="2"/>
  <c r="L1905" i="2"/>
  <c r="L1877" i="2"/>
  <c r="L1846" i="2"/>
  <c r="L1820" i="2"/>
  <c r="L1761" i="2"/>
  <c r="L1733" i="2"/>
  <c r="L1689" i="2"/>
  <c r="L1647" i="2"/>
  <c r="L1599" i="2"/>
  <c r="L1544" i="2"/>
  <c r="L1496" i="2"/>
  <c r="L1444" i="2"/>
  <c r="L1374" i="2"/>
  <c r="L1286" i="2"/>
  <c r="L1099" i="2"/>
  <c r="L999" i="2"/>
  <c r="L915" i="2"/>
  <c r="L825" i="2"/>
  <c r="L628" i="2"/>
  <c r="L501" i="2"/>
  <c r="L12" i="2"/>
  <c r="M1885" i="2"/>
  <c r="M1178" i="2"/>
  <c r="M177" i="2"/>
  <c r="M81" i="2"/>
  <c r="L81" i="2"/>
  <c r="L21" i="2"/>
  <c r="M21" i="2"/>
  <c r="M1678" i="2"/>
  <c r="L1678" i="2"/>
  <c r="L1606" i="2"/>
  <c r="M1606" i="2"/>
  <c r="M1534" i="2"/>
  <c r="L1534" i="2"/>
  <c r="M1474" i="2"/>
  <c r="L1474" i="2"/>
  <c r="M1438" i="2"/>
  <c r="L1438" i="2"/>
  <c r="L1378" i="2"/>
  <c r="M1378" i="2"/>
  <c r="L1870" i="2"/>
  <c r="L1726" i="2"/>
  <c r="M52" i="2"/>
  <c r="L52" i="2"/>
  <c r="M28" i="2"/>
  <c r="L28" i="2"/>
  <c r="M1721" i="2"/>
  <c r="L1721" i="2"/>
  <c r="M1361" i="2"/>
  <c r="L1361" i="2"/>
  <c r="M51" i="2"/>
  <c r="L51" i="2"/>
  <c r="M1552" i="2"/>
  <c r="L1552" i="2"/>
  <c r="M1528" i="2"/>
  <c r="L1528" i="2"/>
  <c r="M1480" i="2"/>
  <c r="L1480" i="2"/>
  <c r="M1420" i="2"/>
  <c r="L1420" i="2"/>
  <c r="M1372" i="2"/>
  <c r="L1372" i="2"/>
  <c r="M1336" i="2"/>
  <c r="L1336" i="2"/>
  <c r="M1288" i="2"/>
  <c r="L1288" i="2"/>
  <c r="L1192" i="2"/>
  <c r="M1192" i="2"/>
  <c r="M1156" i="2"/>
  <c r="L1156" i="2"/>
  <c r="M1120" i="2"/>
  <c r="L1120" i="2"/>
  <c r="M964" i="2"/>
  <c r="L964" i="2"/>
  <c r="M928" i="2"/>
  <c r="L928" i="2"/>
  <c r="M868" i="2"/>
  <c r="L868" i="2"/>
  <c r="M820" i="2"/>
  <c r="L820" i="2"/>
  <c r="M772" i="2"/>
  <c r="L772" i="2"/>
  <c r="L652" i="2"/>
  <c r="M652" i="2"/>
  <c r="M592" i="2"/>
  <c r="L592" i="2"/>
  <c r="M544" i="2"/>
  <c r="L544" i="2"/>
  <c r="L436" i="2"/>
  <c r="M436" i="2"/>
  <c r="M376" i="2"/>
  <c r="L376" i="2"/>
  <c r="M328" i="2"/>
  <c r="L328" i="2"/>
  <c r="M268" i="2"/>
  <c r="L268" i="2"/>
  <c r="L220" i="2"/>
  <c r="M220" i="2"/>
  <c r="M184" i="2"/>
  <c r="L184" i="2"/>
  <c r="M136" i="2"/>
  <c r="L136" i="2"/>
  <c r="L2001" i="2"/>
  <c r="L1888" i="2"/>
  <c r="L1772" i="2"/>
  <c r="L1461" i="2"/>
  <c r="M1317" i="2"/>
  <c r="M82" i="2"/>
  <c r="L82" i="2"/>
  <c r="M70" i="2"/>
  <c r="L70" i="2"/>
  <c r="M58" i="2"/>
  <c r="L58" i="2"/>
  <c r="M34" i="2"/>
  <c r="L34" i="2"/>
  <c r="M22" i="2"/>
  <c r="L22" i="2"/>
  <c r="M10" i="2"/>
  <c r="L10" i="2"/>
  <c r="M2111" i="2"/>
  <c r="L2111" i="2"/>
  <c r="M2099" i="2"/>
  <c r="L2099" i="2"/>
  <c r="M2087" i="2"/>
  <c r="L2087" i="2"/>
  <c r="M2075" i="2"/>
  <c r="L2075" i="2"/>
  <c r="M2063" i="2"/>
  <c r="L2063" i="2"/>
  <c r="M2051" i="2"/>
  <c r="L2051" i="2"/>
  <c r="M2039" i="2"/>
  <c r="L2039" i="2"/>
  <c r="M2027" i="2"/>
  <c r="L2027" i="2"/>
  <c r="M2015" i="2"/>
  <c r="L2015" i="2"/>
  <c r="M2003" i="2"/>
  <c r="L2003" i="2"/>
  <c r="M1991" i="2"/>
  <c r="L1991" i="2"/>
  <c r="M1979" i="2"/>
  <c r="L1979" i="2"/>
  <c r="M1967" i="2"/>
  <c r="L1967" i="2"/>
  <c r="M1955" i="2"/>
  <c r="L1955" i="2"/>
  <c r="L1943" i="2"/>
  <c r="M1943" i="2"/>
  <c r="M1931" i="2"/>
  <c r="L1931" i="2"/>
  <c r="M1919" i="2"/>
  <c r="L1919" i="2"/>
  <c r="M1907" i="2"/>
  <c r="L1907" i="2"/>
  <c r="M1895" i="2"/>
  <c r="L1895" i="2"/>
  <c r="M1883" i="2"/>
  <c r="L1883" i="2"/>
  <c r="L1871" i="2"/>
  <c r="M1871" i="2"/>
  <c r="M1859" i="2"/>
  <c r="L1859" i="2"/>
  <c r="M1847" i="2"/>
  <c r="L1847" i="2"/>
  <c r="M1835" i="2"/>
  <c r="L1835" i="2"/>
  <c r="M1823" i="2"/>
  <c r="L1823" i="2"/>
  <c r="M1811" i="2"/>
  <c r="L1811" i="2"/>
  <c r="M1799" i="2"/>
  <c r="L1799" i="2"/>
  <c r="M1787" i="2"/>
  <c r="L1787" i="2"/>
  <c r="M1775" i="2"/>
  <c r="L1775" i="2"/>
  <c r="M1763" i="2"/>
  <c r="L1763" i="2"/>
  <c r="M1751" i="2"/>
  <c r="L1751" i="2"/>
  <c r="M1739" i="2"/>
  <c r="L1739" i="2"/>
  <c r="M1727" i="2"/>
  <c r="L1727" i="2"/>
  <c r="M1715" i="2"/>
  <c r="L1715" i="2"/>
  <c r="L1703" i="2"/>
  <c r="M1703" i="2"/>
  <c r="M1691" i="2"/>
  <c r="L1691" i="2"/>
  <c r="M1679" i="2"/>
  <c r="L1679" i="2"/>
  <c r="L1667" i="2"/>
  <c r="M1667" i="2"/>
  <c r="M1655" i="2"/>
  <c r="L1655" i="2"/>
  <c r="M1643" i="2"/>
  <c r="L1643" i="2"/>
  <c r="L1631" i="2"/>
  <c r="M1631" i="2"/>
  <c r="M1619" i="2"/>
  <c r="L1619" i="2"/>
  <c r="L1607" i="2"/>
  <c r="M1607" i="2"/>
  <c r="M1595" i="2"/>
  <c r="L1595" i="2"/>
  <c r="L1583" i="2"/>
  <c r="M1583" i="2"/>
  <c r="L1571" i="2"/>
  <c r="M1571" i="2"/>
  <c r="M1559" i="2"/>
  <c r="L1559" i="2"/>
  <c r="L1547" i="2"/>
  <c r="M1547" i="2"/>
  <c r="M1535" i="2"/>
  <c r="L1535" i="2"/>
  <c r="M1523" i="2"/>
  <c r="L1523" i="2"/>
  <c r="M1511" i="2"/>
  <c r="L1511" i="2"/>
  <c r="L1499" i="2"/>
  <c r="M1499" i="2"/>
  <c r="M1487" i="2"/>
  <c r="L1487" i="2"/>
  <c r="L1475" i="2"/>
  <c r="M1475" i="2"/>
  <c r="M1463" i="2"/>
  <c r="L1463" i="2"/>
  <c r="M1451" i="2"/>
  <c r="L1451" i="2"/>
  <c r="M1439" i="2"/>
  <c r="L1439" i="2"/>
  <c r="M1427" i="2"/>
  <c r="L1427" i="2"/>
  <c r="L1415" i="2"/>
  <c r="M1415" i="2"/>
  <c r="M1403" i="2"/>
  <c r="L1403" i="2"/>
  <c r="L1391" i="2"/>
  <c r="M1391" i="2"/>
  <c r="L1379" i="2"/>
  <c r="M1379" i="2"/>
  <c r="M1367" i="2"/>
  <c r="L1367" i="2"/>
  <c r="M1355" i="2"/>
  <c r="L1355" i="2"/>
  <c r="L1343" i="2"/>
  <c r="M1343" i="2"/>
  <c r="M1331" i="2"/>
  <c r="L1331" i="2"/>
  <c r="M1319" i="2"/>
  <c r="L1319" i="2"/>
  <c r="M1295" i="2"/>
  <c r="L1295" i="2"/>
  <c r="L2074" i="2"/>
  <c r="L2048" i="2"/>
  <c r="L2020" i="2"/>
  <c r="L1989" i="2"/>
  <c r="L1961" i="2"/>
  <c r="L1930" i="2"/>
  <c r="L1904" i="2"/>
  <c r="L1876" i="2"/>
  <c r="L1845" i="2"/>
  <c r="L1817" i="2"/>
  <c r="L1786" i="2"/>
  <c r="L1760" i="2"/>
  <c r="L1732" i="2"/>
  <c r="L1688" i="2"/>
  <c r="L1640" i="2"/>
  <c r="L1588" i="2"/>
  <c r="L1543" i="2"/>
  <c r="L1495" i="2"/>
  <c r="L1443" i="2"/>
  <c r="L1364" i="2"/>
  <c r="L1183" i="2"/>
  <c r="L712" i="2"/>
  <c r="L616" i="2"/>
  <c r="L496" i="2"/>
  <c r="L7" i="2"/>
  <c r="M1850" i="2"/>
  <c r="M1524" i="2"/>
  <c r="M1278" i="2"/>
  <c r="L1278" i="2"/>
  <c r="M1266" i="2"/>
  <c r="L1266" i="2"/>
  <c r="M1254" i="2"/>
  <c r="L1254" i="2"/>
  <c r="M1242" i="2"/>
  <c r="L1242" i="2"/>
  <c r="M1218" i="2"/>
  <c r="L1218" i="2"/>
  <c r="M1206" i="2"/>
  <c r="L1206" i="2"/>
  <c r="M1146" i="2"/>
  <c r="L1146" i="2"/>
  <c r="M1134" i="2"/>
  <c r="L1134" i="2"/>
  <c r="M1122" i="2"/>
  <c r="L1122" i="2"/>
  <c r="M1110" i="2"/>
  <c r="L1110" i="2"/>
  <c r="M1098" i="2"/>
  <c r="L1098" i="2"/>
  <c r="M1074" i="2"/>
  <c r="L1074" i="2"/>
  <c r="M1062" i="2"/>
  <c r="L1062" i="2"/>
  <c r="M1038" i="2"/>
  <c r="L1038" i="2"/>
  <c r="M1014" i="2"/>
  <c r="L1014" i="2"/>
  <c r="M1002" i="2"/>
  <c r="L1002" i="2"/>
  <c r="M990" i="2"/>
  <c r="L990" i="2"/>
  <c r="M978" i="2"/>
  <c r="L978" i="2"/>
  <c r="M966" i="2"/>
  <c r="L966" i="2"/>
  <c r="M954" i="2"/>
  <c r="L954" i="2"/>
  <c r="M930" i="2"/>
  <c r="L930" i="2"/>
  <c r="M918" i="2"/>
  <c r="L918" i="2"/>
  <c r="M894" i="2"/>
  <c r="L894" i="2"/>
  <c r="M870" i="2"/>
  <c r="L870" i="2"/>
  <c r="M858" i="2"/>
  <c r="L858" i="2"/>
  <c r="M846" i="2"/>
  <c r="L846" i="2"/>
  <c r="M834" i="2"/>
  <c r="L834" i="2"/>
  <c r="M786" i="2"/>
  <c r="L786" i="2"/>
  <c r="M774" i="2"/>
  <c r="L774" i="2"/>
  <c r="M762" i="2"/>
  <c r="L762" i="2"/>
  <c r="M738" i="2"/>
  <c r="L738" i="2"/>
  <c r="M702" i="2"/>
  <c r="L702" i="2"/>
  <c r="M690" i="2"/>
  <c r="L690" i="2"/>
  <c r="M678" i="2"/>
  <c r="L678" i="2"/>
  <c r="M666" i="2"/>
  <c r="L666" i="2"/>
  <c r="M654" i="2"/>
  <c r="L654" i="2"/>
  <c r="M618" i="2"/>
  <c r="L618" i="2"/>
  <c r="M606" i="2"/>
  <c r="L606" i="2"/>
  <c r="M582" i="2"/>
  <c r="L582" i="2"/>
  <c r="M570" i="2"/>
  <c r="L570" i="2"/>
  <c r="M558" i="2"/>
  <c r="L558" i="2"/>
  <c r="M546" i="2"/>
  <c r="L546" i="2"/>
  <c r="M534" i="2"/>
  <c r="L534" i="2"/>
  <c r="M510" i="2"/>
  <c r="L510" i="2"/>
  <c r="M498" i="2"/>
  <c r="L498" i="2"/>
  <c r="M486" i="2"/>
  <c r="L486" i="2"/>
  <c r="M474" i="2"/>
  <c r="L474" i="2"/>
  <c r="M462" i="2"/>
  <c r="L462" i="2"/>
  <c r="M438" i="2"/>
  <c r="L438" i="2"/>
  <c r="M426" i="2"/>
  <c r="L426" i="2"/>
  <c r="M414" i="2"/>
  <c r="L414" i="2"/>
  <c r="M390" i="2"/>
  <c r="L390" i="2"/>
  <c r="M378" i="2"/>
  <c r="L378" i="2"/>
  <c r="M366" i="2"/>
  <c r="L366" i="2"/>
  <c r="M354" i="2"/>
  <c r="L354" i="2"/>
  <c r="M342" i="2"/>
  <c r="L342" i="2"/>
  <c r="M318" i="2"/>
  <c r="L318" i="2"/>
  <c r="M306" i="2"/>
  <c r="L306" i="2"/>
  <c r="M294" i="2"/>
  <c r="L294" i="2"/>
  <c r="M282" i="2"/>
  <c r="L282" i="2"/>
  <c r="M270" i="2"/>
  <c r="L270" i="2"/>
  <c r="M258" i="2"/>
  <c r="L258" i="2"/>
  <c r="M246" i="2"/>
  <c r="L246" i="2"/>
  <c r="M234" i="2"/>
  <c r="L234" i="2"/>
  <c r="M210" i="2"/>
  <c r="L210" i="2"/>
  <c r="M198" i="2"/>
  <c r="L198" i="2"/>
  <c r="M186" i="2"/>
  <c r="L186" i="2"/>
  <c r="M174" i="2"/>
  <c r="L174" i="2"/>
  <c r="M150" i="2"/>
  <c r="L150" i="2"/>
  <c r="M138" i="2"/>
  <c r="L138" i="2"/>
  <c r="M126" i="2"/>
  <c r="L126" i="2"/>
  <c r="M114" i="2"/>
  <c r="L114" i="2"/>
  <c r="M102" i="2"/>
  <c r="L102" i="2"/>
  <c r="L1182" i="2"/>
  <c r="L1103" i="2"/>
  <c r="L1066" i="2"/>
  <c r="L1026" i="2"/>
  <c r="L948" i="2"/>
  <c r="L875" i="2"/>
  <c r="L709" i="2"/>
  <c r="L569" i="2"/>
  <c r="L298" i="2"/>
  <c r="L226" i="2"/>
  <c r="L145" i="2"/>
  <c r="M491" i="2"/>
  <c r="M1325" i="2"/>
  <c r="L1325" i="2"/>
  <c r="M1313" i="2"/>
  <c r="L1313" i="2"/>
  <c r="M1301" i="2"/>
  <c r="L1301" i="2"/>
  <c r="M1289" i="2"/>
  <c r="L1289" i="2"/>
  <c r="M1277" i="2"/>
  <c r="L1277" i="2"/>
  <c r="M1265" i="2"/>
  <c r="L1265" i="2"/>
  <c r="M1253" i="2"/>
  <c r="L1253" i="2"/>
  <c r="M1241" i="2"/>
  <c r="L1241" i="2"/>
  <c r="M1229" i="2"/>
  <c r="L1229" i="2"/>
  <c r="M1217" i="2"/>
  <c r="L1217" i="2"/>
  <c r="M1205" i="2"/>
  <c r="L1205" i="2"/>
  <c r="M1193" i="2"/>
  <c r="L1193" i="2"/>
  <c r="M1181" i="2"/>
  <c r="L1181" i="2"/>
  <c r="M1169" i="2"/>
  <c r="L1169" i="2"/>
  <c r="M1157" i="2"/>
  <c r="L1157" i="2"/>
  <c r="M1145" i="2"/>
  <c r="L1145" i="2"/>
  <c r="M1133" i="2"/>
  <c r="L1133" i="2"/>
  <c r="M1121" i="2"/>
  <c r="L1121" i="2"/>
  <c r="M1109" i="2"/>
  <c r="L1109" i="2"/>
  <c r="M1097" i="2"/>
  <c r="L1097" i="2"/>
  <c r="M1085" i="2"/>
  <c r="L1085" i="2"/>
  <c r="M1073" i="2"/>
  <c r="L1073" i="2"/>
  <c r="M1061" i="2"/>
  <c r="L1061" i="2"/>
  <c r="M1049" i="2"/>
  <c r="L1049" i="2"/>
  <c r="M1037" i="2"/>
  <c r="L1037" i="2"/>
  <c r="M1025" i="2"/>
  <c r="L1025" i="2"/>
  <c r="M1013" i="2"/>
  <c r="L1013" i="2"/>
  <c r="M1001" i="2"/>
  <c r="L1001" i="2"/>
  <c r="M989" i="2"/>
  <c r="L989" i="2"/>
  <c r="M977" i="2"/>
  <c r="L977" i="2"/>
  <c r="M965" i="2"/>
  <c r="L965" i="2"/>
  <c r="M953" i="2"/>
  <c r="L953" i="2"/>
  <c r="M941" i="2"/>
  <c r="L941" i="2"/>
  <c r="M929" i="2"/>
  <c r="L929" i="2"/>
  <c r="M917" i="2"/>
  <c r="L917" i="2"/>
  <c r="M905" i="2"/>
  <c r="L905" i="2"/>
  <c r="M893" i="2"/>
  <c r="L893" i="2"/>
  <c r="M881" i="2"/>
  <c r="L881" i="2"/>
  <c r="M869" i="2"/>
  <c r="L869" i="2"/>
  <c r="M857" i="2"/>
  <c r="L857" i="2"/>
  <c r="M845" i="2"/>
  <c r="L845" i="2"/>
  <c r="M833" i="2"/>
  <c r="L833" i="2"/>
  <c r="M821" i="2"/>
  <c r="L821" i="2"/>
  <c r="M809" i="2"/>
  <c r="L809" i="2"/>
  <c r="M797" i="2"/>
  <c r="L797" i="2"/>
  <c r="M761" i="2"/>
  <c r="L761" i="2"/>
  <c r="M749" i="2"/>
  <c r="L749" i="2"/>
  <c r="M725" i="2"/>
  <c r="L725" i="2"/>
  <c r="M713" i="2"/>
  <c r="L713" i="2"/>
  <c r="M701" i="2"/>
  <c r="L701" i="2"/>
  <c r="M689" i="2"/>
  <c r="L689" i="2"/>
  <c r="M677" i="2"/>
  <c r="L677" i="2"/>
  <c r="M641" i="2"/>
  <c r="L641" i="2"/>
  <c r="M629" i="2"/>
  <c r="L629" i="2"/>
  <c r="M617" i="2"/>
  <c r="L617" i="2"/>
  <c r="M605" i="2"/>
  <c r="L605" i="2"/>
  <c r="M593" i="2"/>
  <c r="L593" i="2"/>
  <c r="M581" i="2"/>
  <c r="L581" i="2"/>
  <c r="M557" i="2"/>
  <c r="L557" i="2"/>
  <c r="M545" i="2"/>
  <c r="L545" i="2"/>
  <c r="M533" i="2"/>
  <c r="L533" i="2"/>
  <c r="M521" i="2"/>
  <c r="L521" i="2"/>
  <c r="M509" i="2"/>
  <c r="L509" i="2"/>
  <c r="M497" i="2"/>
  <c r="L497" i="2"/>
  <c r="M485" i="2"/>
  <c r="L485" i="2"/>
  <c r="M473" i="2"/>
  <c r="L473" i="2"/>
  <c r="M461" i="2"/>
  <c r="L461" i="2"/>
  <c r="M449" i="2"/>
  <c r="L449" i="2"/>
  <c r="M425" i="2"/>
  <c r="L425" i="2"/>
  <c r="M413" i="2"/>
  <c r="L413" i="2"/>
  <c r="M401" i="2"/>
  <c r="L401" i="2"/>
  <c r="M389" i="2"/>
  <c r="L389" i="2"/>
  <c r="M377" i="2"/>
  <c r="L377" i="2"/>
  <c r="M365" i="2"/>
  <c r="L365" i="2"/>
  <c r="M353" i="2"/>
  <c r="L353" i="2"/>
  <c r="M341" i="2"/>
  <c r="L341" i="2"/>
  <c r="M317" i="2"/>
  <c r="L317" i="2"/>
  <c r="M305" i="2"/>
  <c r="L305" i="2"/>
  <c r="M293" i="2"/>
  <c r="L293" i="2"/>
  <c r="M281" i="2"/>
  <c r="L281" i="2"/>
  <c r="M257" i="2"/>
  <c r="L257" i="2"/>
  <c r="M245" i="2"/>
  <c r="L245" i="2"/>
  <c r="M233" i="2"/>
  <c r="L233" i="2"/>
  <c r="M221" i="2"/>
  <c r="L221" i="2"/>
  <c r="M209" i="2"/>
  <c r="L209" i="2"/>
  <c r="M185" i="2"/>
  <c r="L185" i="2"/>
  <c r="M173" i="2"/>
  <c r="L173" i="2"/>
  <c r="M161" i="2"/>
  <c r="L161" i="2"/>
  <c r="M149" i="2"/>
  <c r="L149" i="2"/>
  <c r="M137" i="2"/>
  <c r="L137" i="2"/>
  <c r="M113" i="2"/>
  <c r="L113" i="2"/>
  <c r="M101" i="2"/>
  <c r="L101" i="2"/>
  <c r="M89" i="2"/>
  <c r="L89" i="2"/>
  <c r="L1139" i="2"/>
  <c r="L985" i="2"/>
  <c r="L946" i="2"/>
  <c r="L829" i="2"/>
  <c r="L750" i="2"/>
  <c r="L708" i="2"/>
  <c r="L665" i="2"/>
  <c r="L625" i="2"/>
  <c r="L502" i="2"/>
  <c r="L437" i="2"/>
  <c r="L222" i="2"/>
  <c r="M230" i="2"/>
  <c r="L230" i="2"/>
  <c r="M218" i="2"/>
  <c r="L218" i="2"/>
  <c r="M206" i="2"/>
  <c r="L206" i="2"/>
  <c r="M194" i="2"/>
  <c r="L194" i="2"/>
  <c r="M182" i="2"/>
  <c r="L182" i="2"/>
  <c r="M170" i="2"/>
  <c r="L170" i="2"/>
  <c r="M158" i="2"/>
  <c r="L158" i="2"/>
  <c r="M146" i="2"/>
  <c r="L146" i="2"/>
  <c r="M134" i="2"/>
  <c r="L134" i="2"/>
  <c r="M122" i="2"/>
  <c r="L122" i="2"/>
  <c r="M98" i="2"/>
  <c r="L98" i="2"/>
  <c r="L1283" i="2"/>
  <c r="L1247" i="2"/>
  <c r="L1129" i="2"/>
  <c r="L1091" i="2"/>
  <c r="L935" i="2"/>
  <c r="L862" i="2"/>
  <c r="L780" i="2"/>
  <c r="L737" i="2"/>
  <c r="M1104" i="2"/>
  <c r="M1285" i="2"/>
  <c r="L1285" i="2"/>
  <c r="M1261" i="2"/>
  <c r="L1261" i="2"/>
  <c r="M1237" i="2"/>
  <c r="L1237" i="2"/>
  <c r="M1213" i="2"/>
  <c r="L1213" i="2"/>
  <c r="M1201" i="2"/>
  <c r="L1201" i="2"/>
  <c r="M1177" i="2"/>
  <c r="L1177" i="2"/>
  <c r="M1153" i="2"/>
  <c r="L1153" i="2"/>
  <c r="M1141" i="2"/>
  <c r="L1141" i="2"/>
  <c r="M1117" i="2"/>
  <c r="L1117" i="2"/>
  <c r="M1093" i="2"/>
  <c r="L1093" i="2"/>
  <c r="M1081" i="2"/>
  <c r="L1081" i="2"/>
  <c r="L1069" i="2"/>
  <c r="M1069" i="2"/>
  <c r="L1057" i="2"/>
  <c r="M1057" i="2"/>
  <c r="M1045" i="2"/>
  <c r="L1045" i="2"/>
  <c r="M1021" i="2"/>
  <c r="L1021" i="2"/>
  <c r="M1009" i="2"/>
  <c r="L1009" i="2"/>
  <c r="M997" i="2"/>
  <c r="L997" i="2"/>
  <c r="M973" i="2"/>
  <c r="L973" i="2"/>
  <c r="M949" i="2"/>
  <c r="L949" i="2"/>
  <c r="M937" i="2"/>
  <c r="L937" i="2"/>
  <c r="M925" i="2"/>
  <c r="L925" i="2"/>
  <c r="L913" i="2"/>
  <c r="M913" i="2"/>
  <c r="M901" i="2"/>
  <c r="L901" i="2"/>
  <c r="M877" i="2"/>
  <c r="L877" i="2"/>
  <c r="L865" i="2"/>
  <c r="M865" i="2"/>
  <c r="M841" i="2"/>
  <c r="L841" i="2"/>
  <c r="M817" i="2"/>
  <c r="L817" i="2"/>
  <c r="L805" i="2"/>
  <c r="M805" i="2"/>
  <c r="M793" i="2"/>
  <c r="L793" i="2"/>
  <c r="M781" i="2"/>
  <c r="L781" i="2"/>
  <c r="M769" i="2"/>
  <c r="L769" i="2"/>
  <c r="M733" i="2"/>
  <c r="L733" i="2"/>
  <c r="M721" i="2"/>
  <c r="L721" i="2"/>
  <c r="M697" i="2"/>
  <c r="L697" i="2"/>
  <c r="M685" i="2"/>
  <c r="L685" i="2"/>
  <c r="M649" i="2"/>
  <c r="L649" i="2"/>
  <c r="M637" i="2"/>
  <c r="L637" i="2"/>
  <c r="M613" i="2"/>
  <c r="L613" i="2"/>
  <c r="M589" i="2"/>
  <c r="L589" i="2"/>
  <c r="M577" i="2"/>
  <c r="L577" i="2"/>
  <c r="M565" i="2"/>
  <c r="L565" i="2"/>
  <c r="L517" i="2"/>
  <c r="M517" i="2"/>
  <c r="M505" i="2"/>
  <c r="L505" i="2"/>
  <c r="M493" i="2"/>
  <c r="L493" i="2"/>
  <c r="M457" i="2"/>
  <c r="L457" i="2"/>
  <c r="M445" i="2"/>
  <c r="L445" i="2"/>
  <c r="M433" i="2"/>
  <c r="L433" i="2"/>
  <c r="M421" i="2"/>
  <c r="L421" i="2"/>
  <c r="M397" i="2"/>
  <c r="L397" i="2"/>
  <c r="L373" i="2"/>
  <c r="M373" i="2"/>
  <c r="M361" i="2"/>
  <c r="L361" i="2"/>
  <c r="M349" i="2"/>
  <c r="L349" i="2"/>
  <c r="M337" i="2"/>
  <c r="L337" i="2"/>
  <c r="M325" i="2"/>
  <c r="L325" i="2"/>
  <c r="M301" i="2"/>
  <c r="L301" i="2"/>
  <c r="M289" i="2"/>
  <c r="L289" i="2"/>
  <c r="M277" i="2"/>
  <c r="L277" i="2"/>
  <c r="L265" i="2"/>
  <c r="M265" i="2"/>
  <c r="L253" i="2"/>
  <c r="M253" i="2"/>
  <c r="M229" i="2"/>
  <c r="L229" i="2"/>
  <c r="M217" i="2"/>
  <c r="L217" i="2"/>
  <c r="M193" i="2"/>
  <c r="L193" i="2"/>
  <c r="M181" i="2"/>
  <c r="L181" i="2"/>
  <c r="M157" i="2"/>
  <c r="L157" i="2"/>
  <c r="M133" i="2"/>
  <c r="L133" i="2"/>
  <c r="M121" i="2"/>
  <c r="L121" i="2"/>
  <c r="M97" i="2"/>
  <c r="L97" i="2"/>
  <c r="L1165" i="2"/>
  <c r="L1126" i="2"/>
  <c r="L1090" i="2"/>
  <c r="L1050" i="2"/>
  <c r="L972" i="2"/>
  <c r="L934" i="2"/>
  <c r="L822" i="2"/>
  <c r="L773" i="2"/>
  <c r="L731" i="2"/>
  <c r="L694" i="2"/>
  <c r="L601" i="2"/>
  <c r="L346" i="2"/>
  <c r="L197" i="2"/>
  <c r="L109" i="2"/>
  <c r="M131" i="2"/>
  <c r="M1284" i="2"/>
  <c r="L1284" i="2"/>
  <c r="M1224" i="2"/>
  <c r="L1224" i="2"/>
  <c r="M1212" i="2"/>
  <c r="L1212" i="2"/>
  <c r="M1200" i="2"/>
  <c r="L1200" i="2"/>
  <c r="M1188" i="2"/>
  <c r="L1188" i="2"/>
  <c r="M1164" i="2"/>
  <c r="L1164" i="2"/>
  <c r="M1140" i="2"/>
  <c r="L1140" i="2"/>
  <c r="M1128" i="2"/>
  <c r="L1128" i="2"/>
  <c r="M1080" i="2"/>
  <c r="L1080" i="2"/>
  <c r="L1056" i="2"/>
  <c r="M1056" i="2"/>
  <c r="M1044" i="2"/>
  <c r="L1044" i="2"/>
  <c r="L1020" i="2"/>
  <c r="M1020" i="2"/>
  <c r="M996" i="2"/>
  <c r="L996" i="2"/>
  <c r="M984" i="2"/>
  <c r="L984" i="2"/>
  <c r="M960" i="2"/>
  <c r="L960" i="2"/>
  <c r="M936" i="2"/>
  <c r="L936" i="2"/>
  <c r="L924" i="2"/>
  <c r="M924" i="2"/>
  <c r="M912" i="2"/>
  <c r="L912" i="2"/>
  <c r="M900" i="2"/>
  <c r="L900" i="2"/>
  <c r="M888" i="2"/>
  <c r="L888" i="2"/>
  <c r="M864" i="2"/>
  <c r="L864" i="2"/>
  <c r="M852" i="2"/>
  <c r="L852" i="2"/>
  <c r="M840" i="2"/>
  <c r="L840" i="2"/>
  <c r="M816" i="2"/>
  <c r="L816" i="2"/>
  <c r="M792" i="2"/>
  <c r="L792" i="2"/>
  <c r="M768" i="2"/>
  <c r="L768" i="2"/>
  <c r="M744" i="2"/>
  <c r="L744" i="2"/>
  <c r="M732" i="2"/>
  <c r="L732" i="2"/>
  <c r="M720" i="2"/>
  <c r="L720" i="2"/>
  <c r="M696" i="2"/>
  <c r="L696" i="2"/>
  <c r="M660" i="2"/>
  <c r="L660" i="2"/>
  <c r="M648" i="2"/>
  <c r="L648" i="2"/>
  <c r="L624" i="2"/>
  <c r="M624" i="2"/>
  <c r="M576" i="2"/>
  <c r="L576" i="2"/>
  <c r="L564" i="2"/>
  <c r="M564" i="2"/>
  <c r="M540" i="2"/>
  <c r="L540" i="2"/>
  <c r="M516" i="2"/>
  <c r="L516" i="2"/>
  <c r="M504" i="2"/>
  <c r="L504" i="2"/>
  <c r="L492" i="2"/>
  <c r="M492" i="2"/>
  <c r="L480" i="2"/>
  <c r="M480" i="2"/>
  <c r="M468" i="2"/>
  <c r="L468" i="2"/>
  <c r="M456" i="2"/>
  <c r="L456" i="2"/>
  <c r="M444" i="2"/>
  <c r="L444" i="2"/>
  <c r="M432" i="2"/>
  <c r="L432" i="2"/>
  <c r="M420" i="2"/>
  <c r="L420" i="2"/>
  <c r="M408" i="2"/>
  <c r="L408" i="2"/>
  <c r="M396" i="2"/>
  <c r="L396" i="2"/>
  <c r="M384" i="2"/>
  <c r="L384" i="2"/>
  <c r="M372" i="2"/>
  <c r="L372" i="2"/>
  <c r="M336" i="2"/>
  <c r="L336" i="2"/>
  <c r="M324" i="2"/>
  <c r="L324" i="2"/>
  <c r="M312" i="2"/>
  <c r="L312" i="2"/>
  <c r="M300" i="2"/>
  <c r="L300" i="2"/>
  <c r="M288" i="2"/>
  <c r="L288" i="2"/>
  <c r="L276" i="2"/>
  <c r="M276" i="2"/>
  <c r="M264" i="2"/>
  <c r="L264" i="2"/>
  <c r="M252" i="2"/>
  <c r="L252" i="2"/>
  <c r="M228" i="2"/>
  <c r="L228" i="2"/>
  <c r="M216" i="2"/>
  <c r="L216" i="2"/>
  <c r="M192" i="2"/>
  <c r="L192" i="2"/>
  <c r="L180" i="2"/>
  <c r="M180" i="2"/>
  <c r="L168" i="2"/>
  <c r="M168" i="2"/>
  <c r="M156" i="2"/>
  <c r="L156" i="2"/>
  <c r="L144" i="2"/>
  <c r="M144" i="2"/>
  <c r="M120" i="2"/>
  <c r="L120" i="2"/>
  <c r="M96" i="2"/>
  <c r="L96" i="2"/>
  <c r="L1236" i="2"/>
  <c r="L1163" i="2"/>
  <c r="L1086" i="2"/>
  <c r="L1008" i="2"/>
  <c r="L853" i="2"/>
  <c r="L814" i="2"/>
  <c r="L730" i="2"/>
  <c r="L600" i="2"/>
  <c r="L541" i="2"/>
  <c r="L481" i="2"/>
  <c r="L330" i="2"/>
  <c r="L269" i="2"/>
  <c r="L108" i="2"/>
  <c r="M1068" i="2"/>
  <c r="M612" i="2"/>
  <c r="M347" i="2"/>
  <c r="M110" i="2"/>
  <c r="L1271" i="2"/>
  <c r="M1271" i="2"/>
  <c r="M1259" i="2"/>
  <c r="L1259" i="2"/>
  <c r="M1235" i="2"/>
  <c r="L1235" i="2"/>
  <c r="M1211" i="2"/>
  <c r="L1211" i="2"/>
  <c r="M1199" i="2"/>
  <c r="L1199" i="2"/>
  <c r="M1187" i="2"/>
  <c r="L1187" i="2"/>
  <c r="M1151" i="2"/>
  <c r="L1151" i="2"/>
  <c r="M1127" i="2"/>
  <c r="L1127" i="2"/>
  <c r="L1067" i="2"/>
  <c r="M1067" i="2"/>
  <c r="L1055" i="2"/>
  <c r="M1055" i="2"/>
  <c r="M1043" i="2"/>
  <c r="L1043" i="2"/>
  <c r="M1031" i="2"/>
  <c r="L1031" i="2"/>
  <c r="L983" i="2"/>
  <c r="M983" i="2"/>
  <c r="M971" i="2"/>
  <c r="L971" i="2"/>
  <c r="M947" i="2"/>
  <c r="L947" i="2"/>
  <c r="M923" i="2"/>
  <c r="L923" i="2"/>
  <c r="M911" i="2"/>
  <c r="L911" i="2"/>
  <c r="M899" i="2"/>
  <c r="L899" i="2"/>
  <c r="M887" i="2"/>
  <c r="L887" i="2"/>
  <c r="M863" i="2"/>
  <c r="L863" i="2"/>
  <c r="L839" i="2"/>
  <c r="M839" i="2"/>
  <c r="M827" i="2"/>
  <c r="L827" i="2"/>
  <c r="M815" i="2"/>
  <c r="L815" i="2"/>
  <c r="M803" i="2"/>
  <c r="L803" i="2"/>
  <c r="M791" i="2"/>
  <c r="L791" i="2"/>
  <c r="M779" i="2"/>
  <c r="L779" i="2"/>
  <c r="M767" i="2"/>
  <c r="L767" i="2"/>
  <c r="M755" i="2"/>
  <c r="L755" i="2"/>
  <c r="M743" i="2"/>
  <c r="L743" i="2"/>
  <c r="L719" i="2"/>
  <c r="M719" i="2"/>
  <c r="M707" i="2"/>
  <c r="L707" i="2"/>
  <c r="M683" i="2"/>
  <c r="L683" i="2"/>
  <c r="M671" i="2"/>
  <c r="L671" i="2"/>
  <c r="M659" i="2"/>
  <c r="L659" i="2"/>
  <c r="M647" i="2"/>
  <c r="L647" i="2"/>
  <c r="M635" i="2"/>
  <c r="L635" i="2"/>
  <c r="M623" i="2"/>
  <c r="L623" i="2"/>
  <c r="L611" i="2"/>
  <c r="M611" i="2"/>
  <c r="M587" i="2"/>
  <c r="L587" i="2"/>
  <c r="M575" i="2"/>
  <c r="L575" i="2"/>
  <c r="L563" i="2"/>
  <c r="M563" i="2"/>
  <c r="M551" i="2"/>
  <c r="L551" i="2"/>
  <c r="M539" i="2"/>
  <c r="L539" i="2"/>
  <c r="M503" i="2"/>
  <c r="L503" i="2"/>
  <c r="M467" i="2"/>
  <c r="L467" i="2"/>
  <c r="M455" i="2"/>
  <c r="L455" i="2"/>
  <c r="M443" i="2"/>
  <c r="L443" i="2"/>
  <c r="M431" i="2"/>
  <c r="L431" i="2"/>
  <c r="L407" i="2"/>
  <c r="M407" i="2"/>
  <c r="M395" i="2"/>
  <c r="L395" i="2"/>
  <c r="M383" i="2"/>
  <c r="L383" i="2"/>
  <c r="M371" i="2"/>
  <c r="L371" i="2"/>
  <c r="M335" i="2"/>
  <c r="L335" i="2"/>
  <c r="L323" i="2"/>
  <c r="M323" i="2"/>
  <c r="M311" i="2"/>
  <c r="L311" i="2"/>
  <c r="M299" i="2"/>
  <c r="L299" i="2"/>
  <c r="M275" i="2"/>
  <c r="L275" i="2"/>
  <c r="M263" i="2"/>
  <c r="L263" i="2"/>
  <c r="M251" i="2"/>
  <c r="L251" i="2"/>
  <c r="L239" i="2"/>
  <c r="M239" i="2"/>
  <c r="M227" i="2"/>
  <c r="L227" i="2"/>
  <c r="M215" i="2"/>
  <c r="L215" i="2"/>
  <c r="M179" i="2"/>
  <c r="L179" i="2"/>
  <c r="L167" i="2"/>
  <c r="M167" i="2"/>
  <c r="L155" i="2"/>
  <c r="M155" i="2"/>
  <c r="L143" i="2"/>
  <c r="M143" i="2"/>
  <c r="M119" i="2"/>
  <c r="L119" i="2"/>
  <c r="L107" i="2"/>
  <c r="M107" i="2"/>
  <c r="M95" i="2"/>
  <c r="L95" i="2"/>
  <c r="L1273" i="2"/>
  <c r="L1234" i="2"/>
  <c r="L1158" i="2"/>
  <c r="L1079" i="2"/>
  <c r="L1006" i="2"/>
  <c r="L851" i="2"/>
  <c r="L810" i="2"/>
  <c r="L726" i="2"/>
  <c r="L684" i="2"/>
  <c r="L642" i="2"/>
  <c r="L594" i="2"/>
  <c r="L529" i="2"/>
  <c r="L479" i="2"/>
  <c r="L402" i="2"/>
  <c r="L329" i="2"/>
  <c r="L106" i="2"/>
  <c r="M1225" i="2"/>
  <c r="M599" i="2"/>
  <c r="M1282" i="2"/>
  <c r="L1282" i="2"/>
  <c r="M1258" i="2"/>
  <c r="L1258" i="2"/>
  <c r="M1246" i="2"/>
  <c r="L1246" i="2"/>
  <c r="M1222" i="2"/>
  <c r="L1222" i="2"/>
  <c r="M1198" i="2"/>
  <c r="L1198" i="2"/>
  <c r="L1186" i="2"/>
  <c r="M1186" i="2"/>
  <c r="M1174" i="2"/>
  <c r="L1174" i="2"/>
  <c r="M1162" i="2"/>
  <c r="L1162" i="2"/>
  <c r="M1114" i="2"/>
  <c r="L1114" i="2"/>
  <c r="M1102" i="2"/>
  <c r="L1102" i="2"/>
  <c r="M1078" i="2"/>
  <c r="L1078" i="2"/>
  <c r="M1054" i="2"/>
  <c r="L1054" i="2"/>
  <c r="M1042" i="2"/>
  <c r="L1042" i="2"/>
  <c r="M1030" i="2"/>
  <c r="L1030" i="2"/>
  <c r="M1018" i="2"/>
  <c r="L1018" i="2"/>
  <c r="M994" i="2"/>
  <c r="L994" i="2"/>
  <c r="M970" i="2"/>
  <c r="L970" i="2"/>
  <c r="M910" i="2"/>
  <c r="L910" i="2"/>
  <c r="M898" i="2"/>
  <c r="L898" i="2"/>
  <c r="M886" i="2"/>
  <c r="L886" i="2"/>
  <c r="M874" i="2"/>
  <c r="L874" i="2"/>
  <c r="M850" i="2"/>
  <c r="L850" i="2"/>
  <c r="M826" i="2"/>
  <c r="L826" i="2"/>
  <c r="M790" i="2"/>
  <c r="L790" i="2"/>
  <c r="M778" i="2"/>
  <c r="L778" i="2"/>
  <c r="M742" i="2"/>
  <c r="L742" i="2"/>
  <c r="L718" i="2"/>
  <c r="M718" i="2"/>
  <c r="M706" i="2"/>
  <c r="L706" i="2"/>
  <c r="M670" i="2"/>
  <c r="L670" i="2"/>
  <c r="M646" i="2"/>
  <c r="L646" i="2"/>
  <c r="M634" i="2"/>
  <c r="L634" i="2"/>
  <c r="M622" i="2"/>
  <c r="L622" i="2"/>
  <c r="M610" i="2"/>
  <c r="L610" i="2"/>
  <c r="M598" i="2"/>
  <c r="L598" i="2"/>
  <c r="M586" i="2"/>
  <c r="L586" i="2"/>
  <c r="M562" i="2"/>
  <c r="L562" i="2"/>
  <c r="M550" i="2"/>
  <c r="L550" i="2"/>
  <c r="M538" i="2"/>
  <c r="L538" i="2"/>
  <c r="L526" i="2"/>
  <c r="M526" i="2"/>
  <c r="M514" i="2"/>
  <c r="L514" i="2"/>
  <c r="M490" i="2"/>
  <c r="L490" i="2"/>
  <c r="M478" i="2"/>
  <c r="L478" i="2"/>
  <c r="M466" i="2"/>
  <c r="L466" i="2"/>
  <c r="M454" i="2"/>
  <c r="L454" i="2"/>
  <c r="M442" i="2"/>
  <c r="L442" i="2"/>
  <c r="M430" i="2"/>
  <c r="L430" i="2"/>
  <c r="M406" i="2"/>
  <c r="L406" i="2"/>
  <c r="L394" i="2"/>
  <c r="M394" i="2"/>
  <c r="M382" i="2"/>
  <c r="L382" i="2"/>
  <c r="M370" i="2"/>
  <c r="L370" i="2"/>
  <c r="M358" i="2"/>
  <c r="L358" i="2"/>
  <c r="M334" i="2"/>
  <c r="L334" i="2"/>
  <c r="L310" i="2"/>
  <c r="M310" i="2"/>
  <c r="M274" i="2"/>
  <c r="L274" i="2"/>
  <c r="M262" i="2"/>
  <c r="L262" i="2"/>
  <c r="M250" i="2"/>
  <c r="L250" i="2"/>
  <c r="M238" i="2"/>
  <c r="L238" i="2"/>
  <c r="M214" i="2"/>
  <c r="L214" i="2"/>
  <c r="M202" i="2"/>
  <c r="L202" i="2"/>
  <c r="M190" i="2"/>
  <c r="L190" i="2"/>
  <c r="L178" i="2"/>
  <c r="M178" i="2"/>
  <c r="M166" i="2"/>
  <c r="L166" i="2"/>
  <c r="M154" i="2"/>
  <c r="L154" i="2"/>
  <c r="M142" i="2"/>
  <c r="L142" i="2"/>
  <c r="M130" i="2"/>
  <c r="L130" i="2"/>
  <c r="M118" i="2"/>
  <c r="L118" i="2"/>
  <c r="L94" i="2"/>
  <c r="M94" i="2"/>
  <c r="L1272" i="2"/>
  <c r="L1194" i="2"/>
  <c r="L1116" i="2"/>
  <c r="L961" i="2"/>
  <c r="L922" i="2"/>
  <c r="L889" i="2"/>
  <c r="L766" i="2"/>
  <c r="L682" i="2"/>
  <c r="L588" i="2"/>
  <c r="L528" i="2"/>
  <c r="L469" i="2"/>
  <c r="M2115" i="2"/>
  <c r="M2114" i="2"/>
  <c r="B17" i="4"/>
  <c r="AG9" i="4" l="1"/>
  <c r="AH9" i="4"/>
  <c r="W1" i="4"/>
  <c r="V1" i="4"/>
  <c r="U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<sst xmlns="http://schemas.openxmlformats.org/spreadsheetml/2006/main" count="49162" uniqueCount="124">
  <si>
    <t>order_id</t>
  </si>
  <si>
    <t>order_date</t>
  </si>
  <si>
    <t>unit_price</t>
  </si>
  <si>
    <t>pizza_size</t>
  </si>
  <si>
    <t>pizza_category</t>
  </si>
  <si>
    <t>pizza_ingredients</t>
  </si>
  <si>
    <t>pizza_name</t>
  </si>
  <si>
    <t>M</t>
  </si>
  <si>
    <t>Classic</t>
  </si>
  <si>
    <t>Sliced Ham, Pineapple, Mozzarella Cheese</t>
  </si>
  <si>
    <t>The Hawaiian Pizza</t>
  </si>
  <si>
    <t>Pepperoni, Mushrooms, Red Onions, Red Peppers, Bacon</t>
  </si>
  <si>
    <t>The Classic Deluxe Pizza</t>
  </si>
  <si>
    <t>L</t>
  </si>
  <si>
    <t>Veggie</t>
  </si>
  <si>
    <t>Mozzarella Cheese, Provolone Cheese, Smoked Gouda Cheese, Romano Cheese, Blue Cheese, Garlic</t>
  </si>
  <si>
    <t>The Five Cheese Pizza</t>
  </si>
  <si>
    <t>Supreme</t>
  </si>
  <si>
    <t>Calabrese Salami, Capocollo, Tomatoes, Red Onions, Green Olives, Garlic</t>
  </si>
  <si>
    <t>The Italian Supreme Pizza</t>
  </si>
  <si>
    <t>Tomatoes, Red Peppers, Jalapeno Peppers, Red Onions, Cilantro, Corn, Chipotle Sauce, Garlic</t>
  </si>
  <si>
    <t>The Mexicana Pizza</t>
  </si>
  <si>
    <t>Chicken</t>
  </si>
  <si>
    <t>Chicken, Pineapple, Tomatoes, Red Peppers, Thai Sweet Chilli Sauce</t>
  </si>
  <si>
    <t>The Thai Chicken Pizza</t>
  </si>
  <si>
    <t>Prosciutto di San Daniele, Arugula, Mozzarella Cheese</t>
  </si>
  <si>
    <t>The Prosciutto and Arugula Pizza</t>
  </si>
  <si>
    <t>S</t>
  </si>
  <si>
    <t>Barbecued Chicken, Red Peppers, Green Peppers, Tomatoes, Red Onions, Barbecue Sauce</t>
  </si>
  <si>
    <t>The Barbecue Chicken Pizza</t>
  </si>
  <si>
    <t>Kalamata Olives, Feta Cheese, Tomatoes, Garlic, Beef Chuck Roast, Red Onions</t>
  </si>
  <si>
    <t>The Greek Pizza</t>
  </si>
  <si>
    <t>Spinach, Red Onions, Pepperoni, Tomatoes, Artichokes, Kalamata Olives, Garlic, Asiago Cheese</t>
  </si>
  <si>
    <t>The Spinach Supreme Pizza</t>
  </si>
  <si>
    <t>Spinach, Mushrooms, Tomatoes, Green Olives, Feta Cheese</t>
  </si>
  <si>
    <t>The Green Garden Pizza</t>
  </si>
  <si>
    <t>Capocollo, Red Peppers, Tomatoes, Goat Cheese, Garlic, Oregano</t>
  </si>
  <si>
    <t>The Italian Capocollo Pizza</t>
  </si>
  <si>
    <t>Capocollo, Tomatoes, Goat Cheese, Artichokes, Peperoncini verdi, Garlic</t>
  </si>
  <si>
    <t>The Spicy Italian Pizza</t>
  </si>
  <si>
    <t>Spinach, Artichokes, Tomatoes, Sun-dried Tomatoes, Garlic, Pesto Sauce</t>
  </si>
  <si>
    <t>The Spinach Pesto Pizza</t>
  </si>
  <si>
    <t>Mushrooms, Tomatoes, Red Peppers, Green Peppers, Red Onions, Zucchini, Spinach, Garlic</t>
  </si>
  <si>
    <t>The Vegetables + Vegetables Pizza</t>
  </si>
  <si>
    <t>Chicken, Tomatoes, Red Peppers, Red Onions, Jalapeno Peppers, Corn, Cilantro, Chipotle Sauce</t>
  </si>
  <si>
    <t>The Southwest Chicken Pizza</t>
  </si>
  <si>
    <t>Chicken, Artichoke, Spinach, Garlic, Jalapeno Peppers, Fontina Cheese, Gouda Cheese</t>
  </si>
  <si>
    <t>The California Chicken Pizza</t>
  </si>
  <si>
    <t>Mozzarella Cheese, Pepperoni</t>
  </si>
  <si>
    <t>The Pepperoni Pizza</t>
  </si>
  <si>
    <t>Chicken, Tomatoes, Red Peppers, Spinach, Garlic, Pesto Sauce</t>
  </si>
  <si>
    <t>The Chicken Pesto Pizza</t>
  </si>
  <si>
    <t>Bacon, Pepperoni, Italian Sausage, Chorizo Sausage</t>
  </si>
  <si>
    <t>The Big Meat Pizza</t>
  </si>
  <si>
    <t>Soppressata Salami, Fontina Cheese, Mozzarella Cheese, Mushrooms, Garlic</t>
  </si>
  <si>
    <t>The Soppressata Pizza</t>
  </si>
  <si>
    <t>Ricotta Cheese, Gorgonzola Piccante Cheese, Mozzarella Cheese, Parmigiano Reggiano Cheese, Garlic</t>
  </si>
  <si>
    <t>The Four Cheese Pizza</t>
  </si>
  <si>
    <t>Tomatoes, Anchovies, Green Olives, Red Onions, Garlic</t>
  </si>
  <si>
    <t>The Napolitana Pizza</t>
  </si>
  <si>
    <t>?duja Salami, Pancetta, Tomatoes, Red Onions, Friggitello Peppers, Garlic</t>
  </si>
  <si>
    <t>The Calabrese Pizza</t>
  </si>
  <si>
    <t>Eggplant, Artichokes, Tomatoes, Zucchini, Red Peppers, Garlic, Pesto Sauce</t>
  </si>
  <si>
    <t>The Italian Vegetables Pizza</t>
  </si>
  <si>
    <t>Spinach, Artichokes, Kalamata Olives, Sun-dried Tomatoes, Feta Cheese, Plum Tomatoes, Red Onions</t>
  </si>
  <si>
    <t>The Mediterranean Pizza</t>
  </si>
  <si>
    <t>Genoa Salami, Capocollo, Pepperoni, Tomatoes, Asiago Cheese, Garlic</t>
  </si>
  <si>
    <t>The Pepper Salami Pizza</t>
  </si>
  <si>
    <t>Spinach, Mushrooms, Red Onions, Feta Cheese, Garlic</t>
  </si>
  <si>
    <t>The Spinach and Feta Pizza</t>
  </si>
  <si>
    <t>Coarse Sicilian Salami, Tomatoes, Green Olives, Luganega Sausage, Onions, Garlic</t>
  </si>
  <si>
    <t>The Sicilian Pizza</t>
  </si>
  <si>
    <t>Chicken, Red Onions, Red Peppers, Mushrooms, Asiago Cheese, Alfredo Sauce</t>
  </si>
  <si>
    <t>The Chicken Alfredo Pizza</t>
  </si>
  <si>
    <t>Pepperoni, Mushrooms, Green Peppers</t>
  </si>
  <si>
    <t>The Pepperoni, Mushroom, and Peppers Pizza</t>
  </si>
  <si>
    <t>XL</t>
  </si>
  <si>
    <t>Brie Carre Cheese, Prosciutto, Caramelized Onions, Pears, Thyme, Garlic</t>
  </si>
  <si>
    <t>The Brie Carre Pizza</t>
  </si>
  <si>
    <t>April</t>
  </si>
  <si>
    <t>day</t>
  </si>
  <si>
    <t>selling_price</t>
  </si>
  <si>
    <t>total_revenue</t>
  </si>
  <si>
    <t>total_profit</t>
  </si>
  <si>
    <t>XXL</t>
  </si>
  <si>
    <t>quantity</t>
  </si>
  <si>
    <t>Thursday</t>
  </si>
  <si>
    <t>January</t>
  </si>
  <si>
    <t>Friday</t>
  </si>
  <si>
    <t>Saturday</t>
  </si>
  <si>
    <t>Sunday</t>
  </si>
  <si>
    <t>Monday</t>
  </si>
  <si>
    <t>Tuesday</t>
  </si>
  <si>
    <t>Wednesday</t>
  </si>
  <si>
    <t>February</t>
  </si>
  <si>
    <t>March</t>
  </si>
  <si>
    <t>May</t>
  </si>
  <si>
    <t>June</t>
  </si>
  <si>
    <t>July</t>
  </si>
  <si>
    <t>August</t>
  </si>
  <si>
    <t>September</t>
  </si>
  <si>
    <t>October</t>
  </si>
  <si>
    <t>November</t>
  </si>
  <si>
    <t>December</t>
  </si>
  <si>
    <t>Row Labels</t>
  </si>
  <si>
    <t>Sum of total_revenue</t>
  </si>
  <si>
    <t>Sum of total_profit</t>
  </si>
  <si>
    <t>making_cost</t>
  </si>
  <si>
    <t>month</t>
  </si>
  <si>
    <t>Sum of making_cost</t>
  </si>
  <si>
    <t>Sum of quantity</t>
  </si>
  <si>
    <t>Dinning</t>
  </si>
  <si>
    <t>Delivery</t>
  </si>
  <si>
    <t>Coustomer_type</t>
  </si>
  <si>
    <t>cash</t>
  </si>
  <si>
    <t>online</t>
  </si>
  <si>
    <t>payment_mode</t>
  </si>
  <si>
    <t>year</t>
  </si>
  <si>
    <t>Total Sales</t>
  </si>
  <si>
    <t>Total Profit</t>
  </si>
  <si>
    <t>Profit Percentage</t>
  </si>
  <si>
    <t xml:space="preserve">sales </t>
  </si>
  <si>
    <t>profit</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</si>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</sst>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quot;₹&quot;\ #,##0.00"/>
  </numFmts>
  <fonts count="5"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sz val="11"/>
      <color theme="1"/>
      <name val="Baguet Script"/>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2" applyFont="1"/>
    <xf numFmtId="44" fontId="0" fillId="0" borderId="0" xfId="1" applyFont="1"/>
    <xf numFmtId="0" fontId="3" fillId="0" borderId="0" xfId="0" applyFont="1"/>
    <xf numFmtId="0" fontId="0" fillId="0" borderId="0" xfId="1" applyNumberFormat="1" applyFont="1"/>
    <xf numFmtId="0" fontId="4" fillId="0" borderId="0" xfId="0" applyFont="1"/>
    <xf numFmtId="0" fontId="0" fillId="0" borderId="0" xfId="0" applyNumberFormat="1"/>
  </cellXfs>
  <cellStyles count="3">
    <cellStyle name="Currency" xfId="1" builtinId="4"/>
    <cellStyle name="Normal" xfId="0" builtinId="0"/>
    <cellStyle name="Percent" xfId="2" builtinId="5"/>
  </cellStyles>
  <dxfs count="29">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19" formatCode="dd/mm/yyyy"/>
    </dxf>
    <dxf>
      <font>
        <b val="0"/>
        <i val="0"/>
        <sz val="10"/>
        <color theme="0"/>
        <name val="Arial Black"/>
        <family val="2"/>
        <scheme val="none"/>
      </font>
      <fill>
        <patternFill>
          <bgColor theme="9"/>
        </patternFill>
      </fill>
      <border diagonalUp="0" diagonalDown="0">
        <left/>
        <right/>
        <top/>
        <bottom/>
        <vertical/>
        <horizontal/>
      </border>
    </dxf>
    <dxf>
      <font>
        <b val="0"/>
        <i val="0"/>
        <sz val="10"/>
        <color theme="0"/>
        <name val="Arial Rounded MT Bold"/>
        <family val="2"/>
        <scheme val="none"/>
      </font>
      <fill>
        <patternFill>
          <bgColor theme="9"/>
        </patternFill>
      </fill>
      <border diagonalUp="0" diagonalDown="0">
        <left/>
        <right/>
        <top/>
        <bottom/>
        <vertical/>
        <horizontal/>
      </border>
    </dxf>
  </dxfs>
  <tableStyles count="1" defaultTableStyle="TableStyleMedium2" defaultPivotStyle="PivotStyleLight16">
    <tableStyle name="Slicer" pivot="0" table="0" count="10" xr9:uid="{6B4FB817-6F95-42FB-BD64-297B37211B3E}">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[SHUBH Dashboard.xlsx]Pivot!Daily</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c:f>
              <c:strCache>
                <c:ptCount val="1"/>
                <c:pt idx="0">
                  <c:v>Total</c:v>
                </c:pt>
              </c:strCache>
            </c:strRef>
          </c:tx>
          <c:spPr>
            <a:solidFill>
              <a:schemeClr val="accent1"/>
            </a:solidFill>
            <a:ln>
              <a:noFill/>
            </a:ln>
            <a:effectLst/>
          </c:spPr>
          <c:cat>
            <c:strRef>
              <c:f>Pivot!$A$2:$A$8</c:f>
              <c:strCache>
                <c:ptCount val="7"/>
                <c:pt idx="0">
                  <c:v>Sunday</c:v>
                </c:pt>
                <c:pt idx="1">
                  <c:v>Monday</c:v>
                </c:pt>
                <c:pt idx="2">
                  <c:v>Tuesday</c:v>
                </c:pt>
                <c:pt idx="3">
                  <c:v>Wednesday</c:v>
                </c:pt>
                <c:pt idx="4">
                  <c:v>Thursday</c:v>
                </c:pt>
                <c:pt idx="5">
                  <c:v>Friday</c:v>
                </c:pt>
                <c:pt idx="6">
                  <c:v>Saturday</c:v>
                </c:pt>
              </c:strCache>
            </c:strRef>
          </c:cat>
          <c:val>
            <c:numRef>
              <c:f>Pivot!$B$2:$B$8</c:f>
              <c:numCache>
                <c:formatCode>"₹"\ #,##0.00</c:formatCode>
                <c:ptCount val="7"/>
                <c:pt idx="0">
                  <c:v>24644</c:v>
                </c:pt>
                <c:pt idx="1">
                  <c:v>23331.5</c:v>
                </c:pt>
                <c:pt idx="2">
                  <c:v>26138.5</c:v>
                </c:pt>
                <c:pt idx="3">
                  <c:v>23674</c:v>
                </c:pt>
                <c:pt idx="4">
                  <c:v>22263.5</c:v>
                </c:pt>
                <c:pt idx="5">
                  <c:v>24098</c:v>
                </c:pt>
                <c:pt idx="6">
                  <c:v>24638</c:v>
                </c:pt>
              </c:numCache>
            </c:numRef>
          </c:val>
          <c:extLst>
            <c:ext xmlns:c16="http://schemas.microsoft.com/office/drawing/2014/chart" uri="{C3380CC4-5D6E-409C-BE32-E72D297353CC}">
              <c16:uniqueId val="{00000000-B0B2-4945-9F48-8CE000F14E23}"/>
            </c:ext>
          </c:extLst>
        </c:ser>
        <c:dLbls>
          <c:showLegendKey val="0"/>
          <c:showVal val="0"/>
          <c:showCatName val="0"/>
          <c:showSerName val="0"/>
          <c:showPercent val="0"/>
          <c:showBubbleSize val="0"/>
        </c:dLbls>
        <c:axId val="701618160"/>
        <c:axId val="701618640"/>
      </c:areaChart>
      <c:catAx>
        <c:axId val="70161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618640"/>
        <c:crosses val="autoZero"/>
        <c:auto val="1"/>
        <c:lblAlgn val="ctr"/>
        <c:lblOffset val="100"/>
        <c:noMultiLvlLbl val="0"/>
      </c:catAx>
      <c:valAx>
        <c:axId val="7016186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618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Pivot!$G$29</c:f>
              <c:strCache>
                <c:ptCount val="1"/>
                <c:pt idx="0">
                  <c:v>sales </c:v>
                </c:pt>
              </c:strCache>
            </c:strRef>
          </c:tx>
          <c:spPr>
            <a:solidFill>
              <a:schemeClr val="accent1"/>
            </a:solidFill>
            <a:ln>
              <a:noFill/>
            </a:ln>
            <a:effectLst/>
          </c:spPr>
          <c:invertIfNegative val="0"/>
          <c:cat>
            <c:strRef>
              <c:f>Pivot!$F$30:$F$41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Pivot!$G$30:$G$41</c:f>
              <c:numCache>
                <c:formatCode>"₹"\ #,##0.00</c:formatCode>
                <c:ptCount val="12"/>
                <c:pt idx="0">
                  <c:v>60098.049999999996</c:v>
                </c:pt>
                <c:pt idx="1">
                  <c:v>49369.1</c:v>
                </c:pt>
                <c:pt idx="2">
                  <c:v>47619.45</c:v>
                </c:pt>
                <c:pt idx="3">
                  <c:v>48252.80000000001</c:v>
                </c:pt>
                <c:pt idx="4">
                  <c:v>56357.25</c:v>
                </c:pt>
                <c:pt idx="5">
                  <c:v>48582.450000000004</c:v>
                </c:pt>
                <c:pt idx="6">
                  <c:v>48509.799999999996</c:v>
                </c:pt>
                <c:pt idx="7">
                  <c:v>53050.6</c:v>
                </c:pt>
                <c:pt idx="8">
                  <c:v>47788.6</c:v>
                </c:pt>
                <c:pt idx="9">
                  <c:v>52450.35</c:v>
                </c:pt>
                <c:pt idx="10">
                  <c:v>49975.799999999996</c:v>
                </c:pt>
                <c:pt idx="11">
                  <c:v>51020.900000000016</c:v>
                </c:pt>
              </c:numCache>
            </c:numRef>
          </c:val>
          <c:extLst>
            <c:ext xmlns:c16="http://schemas.microsoft.com/office/drawing/2014/chart" uri="{C3380CC4-5D6E-409C-BE32-E72D297353CC}">
              <c16:uniqueId val="{00000000-1710-49D0-AEB1-578CDCC8DB20}"/>
            </c:ext>
          </c:extLst>
        </c:ser>
        <c:ser>
          <c:idx val="1"/>
          <c:order val="1"/>
          <c:tx>
            <c:strRef>
              <c:f>Pivot!$H$29</c:f>
              <c:strCache>
                <c:ptCount val="1"/>
                <c:pt idx="0">
                  <c:v>profit</c:v>
                </c:pt>
              </c:strCache>
            </c:strRef>
          </c:tx>
          <c:spPr>
            <a:solidFill>
              <a:schemeClr val="accent2"/>
            </a:solidFill>
            <a:ln>
              <a:noFill/>
            </a:ln>
            <a:effectLst/>
          </c:spPr>
          <c:invertIfNegative val="0"/>
          <c:dLbls>
            <c:dLbl>
              <c:idx val="0"/>
              <c:tx>
                <c:rich>
                  <a:bodyPr/>
                  <a:lstStyle/>
                  <a:p>
                    <a:fld id="{25E4A7FE-A835-4E7E-99A7-1E0E238C7A4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710-49D0-AEB1-578CDCC8DB20}"/>
                </c:ext>
              </c:extLst>
            </c:dLbl>
            <c:dLbl>
              <c:idx val="1"/>
              <c:tx>
                <c:rich>
                  <a:bodyPr/>
                  <a:lstStyle/>
                  <a:p>
                    <a:fld id="{4690ADA7-91C2-4F1A-89CA-F78DD588A19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710-49D0-AEB1-578CDCC8DB20}"/>
                </c:ext>
              </c:extLst>
            </c:dLbl>
            <c:dLbl>
              <c:idx val="2"/>
              <c:tx>
                <c:rich>
                  <a:bodyPr/>
                  <a:lstStyle/>
                  <a:p>
                    <a:fld id="{0093D605-3347-41C9-9E57-FAF26656E51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710-49D0-AEB1-578CDCC8DB20}"/>
                </c:ext>
              </c:extLst>
            </c:dLbl>
            <c:dLbl>
              <c:idx val="3"/>
              <c:tx>
                <c:rich>
                  <a:bodyPr/>
                  <a:lstStyle/>
                  <a:p>
                    <a:fld id="{001C4ED7-018A-48F5-8915-45C5BC43097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710-49D0-AEB1-578CDCC8DB20}"/>
                </c:ext>
              </c:extLst>
            </c:dLbl>
            <c:dLbl>
              <c:idx val="4"/>
              <c:tx>
                <c:rich>
                  <a:bodyPr/>
                  <a:lstStyle/>
                  <a:p>
                    <a:fld id="{5B47576B-979A-44E0-802C-AE16D587A74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710-49D0-AEB1-578CDCC8DB20}"/>
                </c:ext>
              </c:extLst>
            </c:dLbl>
            <c:dLbl>
              <c:idx val="5"/>
              <c:tx>
                <c:rich>
                  <a:bodyPr/>
                  <a:lstStyle/>
                  <a:p>
                    <a:fld id="{A9CEB1FD-E9AA-4A73-B03A-B02FAA818D2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710-49D0-AEB1-578CDCC8DB20}"/>
                </c:ext>
              </c:extLst>
            </c:dLbl>
            <c:dLbl>
              <c:idx val="6"/>
              <c:tx>
                <c:rich>
                  <a:bodyPr/>
                  <a:lstStyle/>
                  <a:p>
                    <a:fld id="{84B0F97A-594C-4D8C-8D18-1E72313E85C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710-49D0-AEB1-578CDCC8DB20}"/>
                </c:ext>
              </c:extLst>
            </c:dLbl>
            <c:dLbl>
              <c:idx val="7"/>
              <c:tx>
                <c:rich>
                  <a:bodyPr/>
                  <a:lstStyle/>
                  <a:p>
                    <a:fld id="{9DF6C255-AC2A-4C2C-8E33-9C33E68179A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710-49D0-AEB1-578CDCC8DB20}"/>
                </c:ext>
              </c:extLst>
            </c:dLbl>
            <c:dLbl>
              <c:idx val="8"/>
              <c:tx>
                <c:rich>
                  <a:bodyPr/>
                  <a:lstStyle/>
                  <a:p>
                    <a:fld id="{8016B526-9675-4BB5-86D0-8ECA782F274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710-49D0-AEB1-578CDCC8DB20}"/>
                </c:ext>
              </c:extLst>
            </c:dLbl>
            <c:dLbl>
              <c:idx val="9"/>
              <c:tx>
                <c:rich>
                  <a:bodyPr/>
                  <a:lstStyle/>
                  <a:p>
                    <a:fld id="{6129CF1E-4A15-4B0D-8745-E1E78CE51FC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710-49D0-AEB1-578CDCC8DB20}"/>
                </c:ext>
              </c:extLst>
            </c:dLbl>
            <c:dLbl>
              <c:idx val="10"/>
              <c:tx>
                <c:rich>
                  <a:bodyPr/>
                  <a:lstStyle/>
                  <a:p>
                    <a:fld id="{F2103479-F125-4D83-A7A3-0E81A2F051A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710-49D0-AEB1-578CDCC8DB20}"/>
                </c:ext>
              </c:extLst>
            </c:dLbl>
            <c:dLbl>
              <c:idx val="11"/>
              <c:tx>
                <c:rich>
                  <a:bodyPr/>
                  <a:lstStyle/>
                  <a:p>
                    <a:fld id="{5199AB5D-319B-444C-87F7-C9E0FDE4D6E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710-49D0-AEB1-578CDCC8DB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Pivot!$F$30:$F$41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Pivot!$H$30:$H$41</c:f>
              <c:numCache>
                <c:formatCode>"₹"\ #,##0.00</c:formatCode>
                <c:ptCount val="12"/>
                <c:pt idx="0">
                  <c:v>16324.999999999993</c:v>
                </c:pt>
                <c:pt idx="1">
                  <c:v>13740.999999999993</c:v>
                </c:pt>
                <c:pt idx="2">
                  <c:v>13102.999999999993</c:v>
                </c:pt>
                <c:pt idx="3">
                  <c:v>13616.000000000007</c:v>
                </c:pt>
                <c:pt idx="4">
                  <c:v>15421.000000000007</c:v>
                </c:pt>
                <c:pt idx="5">
                  <c:v>13374.5</c:v>
                </c:pt>
                <c:pt idx="6">
                  <c:v>13547.499999999993</c:v>
                </c:pt>
                <c:pt idx="7">
                  <c:v>14744.499999999993</c:v>
                </c:pt>
                <c:pt idx="8">
                  <c:v>12913.499999999993</c:v>
                </c:pt>
                <c:pt idx="9">
                  <c:v>14369.999999999993</c:v>
                </c:pt>
                <c:pt idx="10">
                  <c:v>13874</c:v>
                </c:pt>
                <c:pt idx="11">
                  <c:v>13757.500000000015</c:v>
                </c:pt>
              </c:numCache>
            </c:numRef>
          </c:val>
          <c:extLst>
            <c:ext xmlns:c15="http://schemas.microsoft.com/office/drawing/2012/chart" uri="{02D57815-91ED-43cb-92C2-25804820EDAC}">
              <c15:datalabelsRange>
                <c15:f>Pivot!$I$30:$I$41</c15:f>
                <c15:dlblRangeCache>
                  <c:ptCount val="12"/>
                  <c:pt idx="0">
                    <c:v>37%</c:v>
                  </c:pt>
                  <c:pt idx="1">
                    <c:v>39%</c:v>
                  </c:pt>
                  <c:pt idx="2">
                    <c:v>38%</c:v>
                  </c:pt>
                  <c:pt idx="3">
                    <c:v>39%</c:v>
                  </c:pt>
                  <c:pt idx="4">
                    <c:v>38%</c:v>
                  </c:pt>
                  <c:pt idx="5">
                    <c:v>38%</c:v>
                  </c:pt>
                  <c:pt idx="6">
                    <c:v>39%</c:v>
                  </c:pt>
                  <c:pt idx="7">
                    <c:v>38%</c:v>
                  </c:pt>
                  <c:pt idx="8">
                    <c:v>37%</c:v>
                  </c:pt>
                  <c:pt idx="9">
                    <c:v>38%</c:v>
                  </c:pt>
                  <c:pt idx="10">
                    <c:v>38%</c:v>
                  </c:pt>
                  <c:pt idx="11">
                    <c:v>37%</c:v>
                  </c:pt>
                </c15:dlblRangeCache>
              </c15:datalabelsRange>
            </c:ext>
            <c:ext xmlns:c16="http://schemas.microsoft.com/office/drawing/2014/chart" uri="{C3380CC4-5D6E-409C-BE32-E72D297353CC}">
              <c16:uniqueId val="{00000001-1710-49D0-AEB1-578CDCC8DB20}"/>
            </c:ext>
          </c:extLst>
        </c:ser>
        <c:dLbls>
          <c:showLegendKey val="0"/>
          <c:showVal val="0"/>
          <c:showCatName val="0"/>
          <c:showSerName val="0"/>
          <c:showPercent val="0"/>
          <c:showBubbleSize val="0"/>
        </c:dLbls>
        <c:gapWidth val="50"/>
        <c:overlap val="100"/>
        <c:axId val="439846544"/>
        <c:axId val="439847504"/>
      </c:barChart>
      <c:catAx>
        <c:axId val="4398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47504"/>
        <c:crosses val="autoZero"/>
        <c:auto val="1"/>
        <c:lblAlgn val="ctr"/>
        <c:lblOffset val="100"/>
        <c:noMultiLvlLbl val="0"/>
      </c:catAx>
      <c:valAx>
        <c:axId val="43984750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4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[SHUBH Dashboard.xlsx]Pivot!Daily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5000">
                <a:schemeClr val="accent1">
                  <a:lumMod val="75000"/>
                </a:schemeClr>
              </a:gs>
              <a:gs pos="0">
                <a:schemeClr val="accent1">
                  <a:lumMod val="30000"/>
                  <a:lumOff val="7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c:f>
              <c:strCache>
                <c:ptCount val="1"/>
                <c:pt idx="0">
                  <c:v>Total</c:v>
                </c:pt>
              </c:strCache>
            </c:strRef>
          </c:tx>
          <c:spPr>
            <a:gradFill flip="none" rotWithShape="1">
              <a:gsLst>
                <a:gs pos="85000">
                  <a:schemeClr val="accent1">
                    <a:lumMod val="75000"/>
                  </a:schemeClr>
                </a:gs>
                <a:gs pos="0">
                  <a:schemeClr val="accent1">
                    <a:lumMod val="30000"/>
                    <a:lumOff val="70000"/>
                  </a:schemeClr>
                </a:gs>
              </a:gsLst>
              <a:lin ang="16200000" scaled="0"/>
              <a:tileRect/>
            </a:gradFill>
            <a:ln>
              <a:noFill/>
            </a:ln>
            <a:effectLst/>
          </c:spPr>
          <c:cat>
            <c:strRef>
              <c:f>Pivot!$A$2:$A$8</c:f>
              <c:strCache>
                <c:ptCount val="7"/>
                <c:pt idx="0">
                  <c:v>Sunday</c:v>
                </c:pt>
                <c:pt idx="1">
                  <c:v>Monday</c:v>
                </c:pt>
                <c:pt idx="2">
                  <c:v>Tuesday</c:v>
                </c:pt>
                <c:pt idx="3">
                  <c:v>Wednesday</c:v>
                </c:pt>
                <c:pt idx="4">
                  <c:v>Thursday</c:v>
                </c:pt>
                <c:pt idx="5">
                  <c:v>Friday</c:v>
                </c:pt>
                <c:pt idx="6">
                  <c:v>Saturday</c:v>
                </c:pt>
              </c:strCache>
            </c:strRef>
          </c:cat>
          <c:val>
            <c:numRef>
              <c:f>Pivot!$B$2:$B$8</c:f>
              <c:numCache>
                <c:formatCode>"₹"\ #,##0.00</c:formatCode>
                <c:ptCount val="7"/>
                <c:pt idx="0">
                  <c:v>24644</c:v>
                </c:pt>
                <c:pt idx="1">
                  <c:v>23331.5</c:v>
                </c:pt>
                <c:pt idx="2">
                  <c:v>26138.5</c:v>
                </c:pt>
                <c:pt idx="3">
                  <c:v>23674</c:v>
                </c:pt>
                <c:pt idx="4">
                  <c:v>22263.5</c:v>
                </c:pt>
                <c:pt idx="5">
                  <c:v>24098</c:v>
                </c:pt>
                <c:pt idx="6">
                  <c:v>24638</c:v>
                </c:pt>
              </c:numCache>
            </c:numRef>
          </c:val>
          <c:extLst>
            <c:ext xmlns:c16="http://schemas.microsoft.com/office/drawing/2014/chart" uri="{C3380CC4-5D6E-409C-BE32-E72D297353CC}">
              <c16:uniqueId val="{00000000-F20B-41EB-92D8-C6ABCFB5DADC}"/>
            </c:ext>
          </c:extLst>
        </c:ser>
        <c:dLbls>
          <c:showLegendKey val="0"/>
          <c:showVal val="0"/>
          <c:showCatName val="0"/>
          <c:showSerName val="0"/>
          <c:showPercent val="0"/>
          <c:showBubbleSize val="0"/>
        </c:dLbls>
        <c:axId val="701618160"/>
        <c:axId val="701618640"/>
      </c:areaChart>
      <c:catAx>
        <c:axId val="70161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701618640"/>
        <c:crosses val="autoZero"/>
        <c:auto val="1"/>
        <c:lblAlgn val="ctr"/>
        <c:lblOffset val="100"/>
        <c:noMultiLvlLbl val="0"/>
      </c:catAx>
      <c:valAx>
        <c:axId val="7016186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701618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Pivot!$G$29</c:f>
              <c:strCache>
                <c:ptCount val="1"/>
                <c:pt idx="0">
                  <c:v>sales </c:v>
                </c:pt>
              </c:strCache>
            </c:strRef>
          </c:tx>
          <c:spPr>
            <a:gradFill>
              <a:gsLst>
                <a:gs pos="79000">
                  <a:srgbClr val="7D6A98"/>
                </a:gs>
                <a:gs pos="85000">
                  <a:schemeClr val="accent1">
                    <a:lumMod val="75000"/>
                  </a:schemeClr>
                </a:gs>
                <a:gs pos="13000">
                  <a:schemeClr val="accent6">
                    <a:lumMod val="97000"/>
                    <a:lumOff val="3000"/>
                    <a:alpha val="90000"/>
                  </a:schemeClr>
                </a:gs>
              </a:gsLst>
              <a:lin ang="16200000" scaled="0"/>
            </a:gradFill>
            <a:ln w="0">
              <a:noFill/>
            </a:ln>
            <a:effectLst/>
          </c:spPr>
          <c:invertIfNegative val="0"/>
          <c:cat>
            <c:strRef>
              <c:f>Pivot!$F$30:$F$41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Pivot!$G$30:$G$41</c:f>
              <c:numCache>
                <c:formatCode>"₹"\ #,##0.00</c:formatCode>
                <c:ptCount val="12"/>
                <c:pt idx="0">
                  <c:v>60098.049999999996</c:v>
                </c:pt>
                <c:pt idx="1">
                  <c:v>49369.1</c:v>
                </c:pt>
                <c:pt idx="2">
                  <c:v>47619.45</c:v>
                </c:pt>
                <c:pt idx="3">
                  <c:v>48252.80000000001</c:v>
                </c:pt>
                <c:pt idx="4">
                  <c:v>56357.25</c:v>
                </c:pt>
                <c:pt idx="5">
                  <c:v>48582.450000000004</c:v>
                </c:pt>
                <c:pt idx="6">
                  <c:v>48509.799999999996</c:v>
                </c:pt>
                <c:pt idx="7">
                  <c:v>53050.6</c:v>
                </c:pt>
                <c:pt idx="8">
                  <c:v>47788.6</c:v>
                </c:pt>
                <c:pt idx="9">
                  <c:v>52450.35</c:v>
                </c:pt>
                <c:pt idx="10">
                  <c:v>49975.799999999996</c:v>
                </c:pt>
                <c:pt idx="11">
                  <c:v>51020.900000000016</c:v>
                </c:pt>
              </c:numCache>
            </c:numRef>
          </c:val>
          <c:extLst>
            <c:ext xmlns:c16="http://schemas.microsoft.com/office/drawing/2014/chart" uri="{C3380CC4-5D6E-409C-BE32-E72D297353CC}">
              <c16:uniqueId val="{00000000-6840-4718-B2E0-BD236D98A270}"/>
            </c:ext>
          </c:extLst>
        </c:ser>
        <c:ser>
          <c:idx val="1"/>
          <c:order val="1"/>
          <c:tx>
            <c:strRef>
              <c:f>Pivot!$H$29</c:f>
              <c:strCache>
                <c:ptCount val="1"/>
                <c:pt idx="0">
                  <c:v>profit</c:v>
                </c:pt>
              </c:strCache>
            </c:strRef>
          </c:tx>
          <c:spPr>
            <a:solidFill>
              <a:schemeClr val="accent2"/>
            </a:solidFill>
            <a:ln>
              <a:noFill/>
            </a:ln>
            <a:effectLst/>
          </c:spPr>
          <c:invertIfNegative val="0"/>
          <c:dLbls>
            <c:dLbl>
              <c:idx val="0"/>
              <c:layout>
                <c:manualLayout>
                  <c:x val="0"/>
                  <c:y val="-5.8182517871367453E-2"/>
                </c:manualLayout>
              </c:layout>
              <c:tx>
                <c:rich>
                  <a:bodyPr/>
                  <a:lstStyle/>
                  <a:p>
                    <a:fld id="{6987565A-CAF8-4BB6-8B76-119026A7789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840-4718-B2E0-BD236D98A270}"/>
                </c:ext>
              </c:extLst>
            </c:dLbl>
            <c:dLbl>
              <c:idx val="1"/>
              <c:layout>
                <c:manualLayout>
                  <c:x val="0"/>
                  <c:y val="2.9091258935683692E-2"/>
                </c:manualLayout>
              </c:layout>
              <c:tx>
                <c:rich>
                  <a:bodyPr/>
                  <a:lstStyle/>
                  <a:p>
                    <a:fld id="{D7D30B70-6C02-433E-8232-810C766CB9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840-4718-B2E0-BD236D98A270}"/>
                </c:ext>
              </c:extLst>
            </c:dLbl>
            <c:dLbl>
              <c:idx val="2"/>
              <c:layout>
                <c:manualLayout>
                  <c:x val="0"/>
                  <c:y val="-8.7273776807051145E-2"/>
                </c:manualLayout>
              </c:layout>
              <c:tx>
                <c:rich>
                  <a:bodyPr/>
                  <a:lstStyle/>
                  <a:p>
                    <a:fld id="{B4B0BD54-F397-460A-A2C7-B7FA874406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840-4718-B2E0-BD236D98A270}"/>
                </c:ext>
              </c:extLst>
            </c:dLbl>
            <c:dLbl>
              <c:idx val="3"/>
              <c:layout>
                <c:manualLayout>
                  <c:x val="4.4410811899579811E-3"/>
                  <c:y val="2.9091258935683626E-2"/>
                </c:manualLayout>
              </c:layout>
              <c:tx>
                <c:rich>
                  <a:bodyPr/>
                  <a:lstStyle/>
                  <a:p>
                    <a:fld id="{E05D964D-057F-4926-B86B-33FC82A2377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840-4718-B2E0-BD236D98A270}"/>
                </c:ext>
              </c:extLst>
            </c:dLbl>
            <c:dLbl>
              <c:idx val="4"/>
              <c:layout>
                <c:manualLayout>
                  <c:x val="0"/>
                  <c:y val="-0.15272910941233941"/>
                </c:manualLayout>
              </c:layout>
              <c:tx>
                <c:rich>
                  <a:bodyPr/>
                  <a:lstStyle/>
                  <a:p>
                    <a:fld id="{5A4704AF-A8FE-4C63-9A68-21ACA0A012D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840-4718-B2E0-BD236D98A270}"/>
                </c:ext>
              </c:extLst>
            </c:dLbl>
            <c:dLbl>
              <c:idx val="5"/>
              <c:layout>
                <c:manualLayout>
                  <c:x val="4.4410811899579811E-3"/>
                  <c:y val="2.1818444201762769E-2"/>
                </c:manualLayout>
              </c:layout>
              <c:tx>
                <c:rich>
                  <a:bodyPr/>
                  <a:lstStyle/>
                  <a:p>
                    <a:fld id="{CA0834FE-DA81-4F89-B44F-073FAF053A8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840-4718-B2E0-BD236D98A270}"/>
                </c:ext>
              </c:extLst>
            </c:dLbl>
            <c:dLbl>
              <c:idx val="6"/>
              <c:layout>
                <c:manualLayout>
                  <c:x val="-8.1418881258032284E-17"/>
                  <c:y val="-0.10181940627489296"/>
                </c:manualLayout>
              </c:layout>
              <c:tx>
                <c:rich>
                  <a:bodyPr/>
                  <a:lstStyle/>
                  <a:p>
                    <a:fld id="{67C66A56-B7EE-4EFF-87F2-E420D11D48B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840-4718-B2E0-BD236D98A270}"/>
                </c:ext>
              </c:extLst>
            </c:dLbl>
            <c:dLbl>
              <c:idx val="7"/>
              <c:layout>
                <c:manualLayout>
                  <c:x val="0"/>
                  <c:y val="3.6364073669604619E-2"/>
                </c:manualLayout>
              </c:layout>
              <c:tx>
                <c:rich>
                  <a:bodyPr/>
                  <a:lstStyle/>
                  <a:p>
                    <a:fld id="{A9A71EE0-679F-4ED9-B0C7-190247C9984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840-4718-B2E0-BD236D98A270}"/>
                </c:ext>
              </c:extLst>
            </c:dLbl>
            <c:dLbl>
              <c:idx val="8"/>
              <c:layout>
                <c:manualLayout>
                  <c:x val="0"/>
                  <c:y val="-0.11636503574273481"/>
                </c:manualLayout>
              </c:layout>
              <c:tx>
                <c:rich>
                  <a:bodyPr/>
                  <a:lstStyle/>
                  <a:p>
                    <a:fld id="{C0BF7AF1-FB2D-46E1-BD16-FE7EE6D285E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6840-4718-B2E0-BD236D98A270}"/>
                </c:ext>
              </c:extLst>
            </c:dLbl>
            <c:dLbl>
              <c:idx val="9"/>
              <c:layout>
                <c:manualLayout>
                  <c:x val="0"/>
                  <c:y val="3.6364073669604549E-2"/>
                </c:manualLayout>
              </c:layout>
              <c:tx>
                <c:rich>
                  <a:bodyPr/>
                  <a:lstStyle/>
                  <a:p>
                    <a:fld id="{3B54DEEE-D675-41BA-9303-DFC408E1C92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6840-4718-B2E0-BD236D98A270}"/>
                </c:ext>
              </c:extLst>
            </c:dLbl>
            <c:dLbl>
              <c:idx val="10"/>
              <c:layout>
                <c:manualLayout>
                  <c:x val="0"/>
                  <c:y val="-0.11636503574273481"/>
                </c:manualLayout>
              </c:layout>
              <c:tx>
                <c:rich>
                  <a:bodyPr/>
                  <a:lstStyle/>
                  <a:p>
                    <a:fld id="{ABBE69F0-30DF-4959-9CB7-626681538DC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840-4718-B2E0-BD236D98A270}"/>
                </c:ext>
              </c:extLst>
            </c:dLbl>
            <c:dLbl>
              <c:idx val="11"/>
              <c:layout>
                <c:manualLayout>
                  <c:x val="1.7764324759831925E-2"/>
                  <c:y val="2.1818444201762703E-2"/>
                </c:manualLayout>
              </c:layout>
              <c:tx>
                <c:rich>
                  <a:bodyPr/>
                  <a:lstStyle/>
                  <a:p>
                    <a:fld id="{2CC3469B-6301-4D62-8140-B544C8BE64A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6840-4718-B2E0-BD236D98A27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Pivot!$F$30:$F$41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Pivot!$H$30:$H$41</c:f>
              <c:numCache>
                <c:formatCode>"₹"\ #,##0.00</c:formatCode>
                <c:ptCount val="12"/>
                <c:pt idx="0">
                  <c:v>16324.999999999993</c:v>
                </c:pt>
                <c:pt idx="1">
                  <c:v>13740.999999999993</c:v>
                </c:pt>
                <c:pt idx="2">
                  <c:v>13102.999999999993</c:v>
                </c:pt>
                <c:pt idx="3">
                  <c:v>13616.000000000007</c:v>
                </c:pt>
                <c:pt idx="4">
                  <c:v>15421.000000000007</c:v>
                </c:pt>
                <c:pt idx="5">
                  <c:v>13374.5</c:v>
                </c:pt>
                <c:pt idx="6">
                  <c:v>13547.499999999993</c:v>
                </c:pt>
                <c:pt idx="7">
                  <c:v>14744.499999999993</c:v>
                </c:pt>
                <c:pt idx="8">
                  <c:v>12913.499999999993</c:v>
                </c:pt>
                <c:pt idx="9">
                  <c:v>14369.999999999993</c:v>
                </c:pt>
                <c:pt idx="10">
                  <c:v>13874</c:v>
                </c:pt>
                <c:pt idx="11">
                  <c:v>13757.500000000015</c:v>
                </c:pt>
              </c:numCache>
            </c:numRef>
          </c:val>
          <c:extLst>
            <c:ext xmlns:c15="http://schemas.microsoft.com/office/drawing/2012/chart" uri="{02D57815-91ED-43cb-92C2-25804820EDAC}">
              <c15:datalabelsRange>
                <c15:f>Pivot!$I$30:$I$41</c15:f>
                <c15:dlblRangeCache>
                  <c:ptCount val="12"/>
                  <c:pt idx="0">
                    <c:v>37%</c:v>
                  </c:pt>
                  <c:pt idx="1">
                    <c:v>39%</c:v>
                  </c:pt>
                  <c:pt idx="2">
                    <c:v>38%</c:v>
                  </c:pt>
                  <c:pt idx="3">
                    <c:v>39%</c:v>
                  </c:pt>
                  <c:pt idx="4">
                    <c:v>38%</c:v>
                  </c:pt>
                  <c:pt idx="5">
                    <c:v>38%</c:v>
                  </c:pt>
                  <c:pt idx="6">
                    <c:v>39%</c:v>
                  </c:pt>
                  <c:pt idx="7">
                    <c:v>38%</c:v>
                  </c:pt>
                  <c:pt idx="8">
                    <c:v>37%</c:v>
                  </c:pt>
                  <c:pt idx="9">
                    <c:v>38%</c:v>
                  </c:pt>
                  <c:pt idx="10">
                    <c:v>38%</c:v>
                  </c:pt>
                  <c:pt idx="11">
                    <c:v>37%</c:v>
                  </c:pt>
                </c15:dlblRangeCache>
              </c15:datalabelsRange>
            </c:ext>
            <c:ext xmlns:c16="http://schemas.microsoft.com/office/drawing/2014/chart" uri="{C3380CC4-5D6E-409C-BE32-E72D297353CC}">
              <c16:uniqueId val="{0000000D-6840-4718-B2E0-BD236D98A270}"/>
            </c:ext>
          </c:extLst>
        </c:ser>
        <c:dLbls>
          <c:showLegendKey val="0"/>
          <c:showVal val="0"/>
          <c:showCatName val="0"/>
          <c:showSerName val="0"/>
          <c:showPercent val="0"/>
          <c:showBubbleSize val="0"/>
        </c:dLbls>
        <c:gapWidth val="50"/>
        <c:overlap val="100"/>
        <c:axId val="439846544"/>
        <c:axId val="439847504"/>
      </c:barChart>
      <c:catAx>
        <c:axId val="4398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439847504"/>
        <c:crosses val="autoZero"/>
        <c:auto val="1"/>
        <c:lblAlgn val="ctr"/>
        <c:lblOffset val="100"/>
        <c:noMultiLvlLbl val="0"/>
      </c:catAx>
      <c:valAx>
        <c:axId val="43984750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Poppins" panose="00000500000000000000" pitchFamily="2" charset="0"/>
                <a:ea typeface="+mn-ea"/>
                <a:cs typeface="Poppins" panose="00000500000000000000" pitchFamily="2" charset="0"/>
              </a:defRPr>
            </a:pPr>
            <a:endParaRPr lang="en-US"/>
          </a:p>
        </c:txPr>
        <c:crossAx val="43984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85000">
                  <a:schemeClr val="accent1">
                    <a:lumMod val="75000"/>
                  </a:schemeClr>
                </a:gs>
                <a:gs pos="0">
                  <a:schemeClr val="accent1">
                    <a:lumMod val="30000"/>
                    <a:lumOff val="70000"/>
                  </a:schemeClr>
                </a:gs>
              </a:gsLst>
              <a:lin ang="0" scaled="0"/>
            </a:gradFill>
            <a:ln>
              <a:noFill/>
            </a:ln>
            <a:effectLst/>
          </c:spPr>
          <c:invertIfNegative val="0"/>
          <c:dLbls>
            <c:dLbl>
              <c:idx val="0"/>
              <c:spPr>
                <a:noFill/>
                <a:ln>
                  <a:noFill/>
                </a:ln>
                <a:effectLst/>
              </c:spPr>
              <c:txPr>
                <a:bodyPr rot="0" spcFirstLastPara="1" vertOverflow="ellipsis" vert="horz" wrap="square" anchor="ctr" anchorCtr="1"/>
                <a:lstStyle/>
                <a:p>
                  <a:pPr>
                    <a:defRPr sz="700" b="1" i="0" u="none" strike="noStrike" kern="1200" baseline="0">
                      <a:ln>
                        <a:noFill/>
                      </a:ln>
                      <a:solidFill>
                        <a:schemeClr val="tx1">
                          <a:lumMod val="85000"/>
                          <a:lumOff val="1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0570817731311554"/>
                      <c:h val="0.23672841762582142"/>
                    </c:manualLayout>
                  </c15:layout>
                </c:ext>
                <c:ext xmlns:c16="http://schemas.microsoft.com/office/drawing/2014/chart" uri="{C3380CC4-5D6E-409C-BE32-E72D297353CC}">
                  <c16:uniqueId val="{00000003-794C-410F-8CE0-017849692A9C}"/>
                </c:ext>
              </c:extLst>
            </c:dLbl>
            <c:dLbl>
              <c:idx val="1"/>
              <c:spPr>
                <a:noFill/>
                <a:ln>
                  <a:noFill/>
                </a:ln>
                <a:effectLst/>
              </c:spPr>
              <c:txPr>
                <a:bodyPr rot="0" spcFirstLastPara="1" vertOverflow="ellipsis" vert="horz" wrap="square" anchor="ctr" anchorCtr="1"/>
                <a:lstStyle/>
                <a:p>
                  <a:pPr>
                    <a:defRPr sz="700" b="1" i="0" u="none" strike="noStrike" kern="1200" baseline="0">
                      <a:ln>
                        <a:noFill/>
                      </a:ln>
                      <a:solidFill>
                        <a:schemeClr val="tx1">
                          <a:lumMod val="85000"/>
                          <a:lumOff val="1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869348931077326"/>
                      <c:h val="0.23057962755761829"/>
                    </c:manualLayout>
                  </c15:layout>
                </c:ext>
                <c:ext xmlns:c16="http://schemas.microsoft.com/office/drawing/2014/chart" uri="{C3380CC4-5D6E-409C-BE32-E72D297353CC}">
                  <c16:uniqueId val="{00000002-794C-410F-8CE0-017849692A9C}"/>
                </c:ext>
              </c:extLst>
            </c:dLbl>
            <c:dLbl>
              <c:idx val="2"/>
              <c:spPr>
                <a:noFill/>
                <a:ln>
                  <a:noFill/>
                </a:ln>
                <a:effectLst/>
              </c:spPr>
              <c:txPr>
                <a:bodyPr rot="0" spcFirstLastPara="1" vertOverflow="ellipsis" vert="horz" wrap="square" anchor="ctr" anchorCtr="1"/>
                <a:lstStyle/>
                <a:p>
                  <a:pPr>
                    <a:defRPr sz="700" b="1" i="0" u="none" strike="noStrike" kern="1200" baseline="0">
                      <a:ln>
                        <a:noFill/>
                      </a:ln>
                      <a:solidFill>
                        <a:schemeClr val="tx1">
                          <a:lumMod val="85000"/>
                          <a:lumOff val="1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7459016471362144"/>
                      <c:h val="0.24287720769402463"/>
                    </c:manualLayout>
                  </c15:layout>
                </c:ext>
                <c:ext xmlns:c16="http://schemas.microsoft.com/office/drawing/2014/chart" uri="{C3380CC4-5D6E-409C-BE32-E72D297353CC}">
                  <c16:uniqueId val="{00000001-794C-410F-8CE0-017849692A9C}"/>
                </c:ext>
              </c:extLst>
            </c:dLbl>
            <c:dLbl>
              <c:idx val="3"/>
              <c:spPr>
                <a:noFill/>
                <a:ln>
                  <a:noFill/>
                </a:ln>
                <a:effectLst/>
              </c:spPr>
              <c:txPr>
                <a:bodyPr rot="0" spcFirstLastPara="1" vertOverflow="ellipsis" vert="horz" wrap="square" anchor="ctr" anchorCtr="1"/>
                <a:lstStyle/>
                <a:p>
                  <a:pPr>
                    <a:defRPr sz="700" b="1" i="0" u="none" strike="noStrike" kern="1200" baseline="0">
                      <a:ln>
                        <a:noFill/>
                      </a:ln>
                      <a:solidFill>
                        <a:schemeClr val="tx1">
                          <a:lumMod val="85000"/>
                          <a:lumOff val="15000"/>
                        </a:schemeClr>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081660007585934"/>
                      <c:h val="0.19368688714839935"/>
                    </c:manualLayout>
                  </c15:layout>
                </c:ext>
                <c:ext xmlns:c16="http://schemas.microsoft.com/office/drawing/2014/chart" uri="{C3380CC4-5D6E-409C-BE32-E72D297353CC}">
                  <c16:uniqueId val="{00000000-794C-410F-8CE0-017849692A9C}"/>
                </c:ext>
              </c:extLst>
            </c:dLbl>
            <c:spPr>
              <a:noFill/>
              <a:ln>
                <a:noFill/>
              </a:ln>
              <a:effectLst/>
            </c:spPr>
            <c:txPr>
              <a:bodyPr rot="0" spcFirstLastPara="1" vertOverflow="ellipsis" vert="horz" wrap="square" anchor="ctr" anchorCtr="1"/>
              <a:lstStyle/>
              <a:p>
                <a:pPr>
                  <a:defRPr sz="700" b="0" i="0" u="none" strike="noStrike" kern="1200" baseline="0">
                    <a:ln>
                      <a:noFill/>
                    </a:ln>
                    <a:solidFill>
                      <a:schemeClr val="bg1"/>
                    </a:solidFill>
                    <a:latin typeface="Poppins" panose="00000500000000000000" pitchFamily="2" charset="0"/>
                    <a:ea typeface="+mn-ea"/>
                    <a:cs typeface="Poppins" panose="00000500000000000000" pitchFamily="2"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Pivot!$Z$2:$Z$5</c:f>
              <c:strCache>
                <c:ptCount val="4"/>
                <c:pt idx="0">
                  <c:v>Chicken</c:v>
                </c:pt>
                <c:pt idx="1">
                  <c:v>Classic</c:v>
                </c:pt>
                <c:pt idx="2">
                  <c:v>Supreme</c:v>
                </c:pt>
                <c:pt idx="3">
                  <c:v>Veggie</c:v>
                </c:pt>
              </c:strCache>
            </c:strRef>
          </c:cat>
          <c:val>
            <c:numRef>
              <c:f>Pivot!$AA$2:$AA$5</c:f>
              <c:numCache>
                <c:formatCode>_("₹"* #,##0.00_);_("₹"* \(#,##0.00\);_("₹"* "-"??_);_(@_)</c:formatCode>
                <c:ptCount val="4"/>
                <c:pt idx="0">
                  <c:v>143764.75</c:v>
                </c:pt>
                <c:pt idx="1">
                  <c:v>148869.95000000001</c:v>
                </c:pt>
                <c:pt idx="2">
                  <c:v>172559.95</c:v>
                </c:pt>
                <c:pt idx="3">
                  <c:v>147880.49999999991</c:v>
                </c:pt>
              </c:numCache>
            </c:numRef>
          </c:val>
          <c:extLst>
            <c:ext xmlns:c16="http://schemas.microsoft.com/office/drawing/2014/chart" uri="{C3380CC4-5D6E-409C-BE32-E72D297353CC}">
              <c16:uniqueId val="{00000000-E842-4440-A3EE-D7AE8D230EA2}"/>
            </c:ext>
          </c:extLst>
        </c:ser>
        <c:dLbls>
          <c:showLegendKey val="0"/>
          <c:showVal val="0"/>
          <c:showCatName val="0"/>
          <c:showSerName val="0"/>
          <c:showPercent val="0"/>
          <c:showBubbleSize val="0"/>
        </c:dLbls>
        <c:gapWidth val="150"/>
        <c:axId val="742666592"/>
        <c:axId val="742667072"/>
      </c:barChart>
      <c:catAx>
        <c:axId val="7426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Poppins" panose="00000500000000000000" pitchFamily="2" charset="0"/>
                <a:ea typeface="+mn-ea"/>
                <a:cs typeface="Poppins" panose="00000500000000000000" pitchFamily="2" charset="0"/>
              </a:defRPr>
            </a:pPr>
            <a:endParaRPr lang="en-US"/>
          </a:p>
        </c:txPr>
        <c:crossAx val="742667072"/>
        <c:crosses val="autoZero"/>
        <c:auto val="1"/>
        <c:lblAlgn val="ctr"/>
        <c:lblOffset val="100"/>
        <c:noMultiLvlLbl val="0"/>
      </c:catAx>
      <c:valAx>
        <c:axId val="742667072"/>
        <c:scaling>
          <c:orientation val="minMax"/>
        </c:scaling>
        <c:delete val="1"/>
        <c:axPos val="b"/>
        <c:numFmt formatCode="_(&quot;₹&quot;* #,##0.00_);_(&quot;₹&quot;* \(#,##0.00\);_(&quot;₹&quot;* &quot;-&quot;??_);_(@_)" sourceLinked="1"/>
        <c:majorTickMark val="out"/>
        <c:minorTickMark val="none"/>
        <c:tickLblPos val="nextTo"/>
        <c:crossAx val="742666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[SHUBH Dashboard.xlsx]Pivot!Payment Mode</c:name>
    <c:fmtId val="1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ln>
            <a:noFill/>
          </a:ln>
          <a:effectLst>
            <a:outerShdw blurRad="50800" dist="38100" dir="2700000" algn="tl" rotWithShape="0">
              <a:prstClr val="black">
                <a:alpha val="40000"/>
              </a:prstClr>
            </a:outerShdw>
          </a:effectLst>
        </c:spPr>
        <c:marker>
          <c:symbol val="none"/>
        </c:marker>
        <c:dLbl>
          <c:idx val="0"/>
          <c:spPr>
            <a:noFill/>
            <a:ln>
              <a:noFill/>
            </a:ln>
            <a:effectLst/>
          </c:spPr>
          <c:txPr>
            <a:bodyPr/>
            <a:lstStyle/>
            <a:p>
              <a:pPr>
                <a:defRPr b="1">
                  <a:solidFill>
                    <a:schemeClr val="accent3">
                      <a:lumMod val="75000"/>
                    </a:schemeClr>
                  </a:solidFill>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noFill/>
          </a:ln>
          <a:effectLst>
            <a:outerShdw blurRad="50800" dist="38100" dir="2700000" algn="tl" rotWithShape="0">
              <a:prstClr val="black">
                <a:alpha val="40000"/>
              </a:prstClr>
            </a:outerShdw>
          </a:effectLst>
        </c:spPr>
        <c:dLbl>
          <c:idx val="0"/>
          <c:layout>
            <c:manualLayout>
              <c:x val="-0.20665825518231015"/>
              <c:y val="-2.7243531334303236E-2"/>
            </c:manualLayout>
          </c:layout>
          <c:spPr>
            <a:noFill/>
            <a:ln>
              <a:noFill/>
            </a:ln>
            <a:effectLst/>
          </c:spPr>
          <c:txPr>
            <a:bodyPr/>
            <a:lstStyle/>
            <a:p>
              <a:pPr>
                <a:defRPr b="1">
                  <a:solidFill>
                    <a:schemeClr val="accent3">
                      <a:lumMod val="75000"/>
                    </a:schemeClr>
                  </a:solidFill>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511944332153236"/>
                  <c:h val="0.25041152693671598"/>
                </c:manualLayout>
              </c15:layout>
            </c:ext>
          </c:extLst>
        </c:dLbl>
      </c:pivotFmt>
      <c:pivotFmt>
        <c:idx val="15"/>
        <c:spPr>
          <a:solidFill>
            <a:schemeClr val="accent2"/>
          </a:solidFill>
          <a:ln w="19050">
            <a:noFill/>
          </a:ln>
          <a:effectLst>
            <a:outerShdw blurRad="50800" dist="38100" dir="2700000" algn="tl" rotWithShape="0">
              <a:prstClr val="black">
                <a:alpha val="40000"/>
              </a:prstClr>
            </a:outerShdw>
          </a:effectLst>
        </c:spPr>
        <c:dLbl>
          <c:idx val="0"/>
          <c:layout>
            <c:manualLayout>
              <c:x val="0.17562653009457072"/>
              <c:y val="-2.8560417531794725E-3"/>
            </c:manualLayout>
          </c:layout>
          <c:spPr>
            <a:noFill/>
            <a:ln>
              <a:noFill/>
            </a:ln>
            <a:effectLst/>
          </c:spPr>
          <c:txPr>
            <a:bodyPr/>
            <a:lstStyle/>
            <a:p>
              <a:pPr>
                <a:defRPr b="1">
                  <a:solidFill>
                    <a:schemeClr val="accent3">
                      <a:lumMod val="75000"/>
                    </a:schemeClr>
                  </a:solidFill>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61406638006215"/>
                  <c:h val="0.25041152693671598"/>
                </c:manualLayout>
              </c15:layout>
            </c:ext>
          </c:extLst>
        </c:dLbl>
      </c:pivotFmt>
    </c:pivotFmts>
    <c:plotArea>
      <c:layout>
        <c:manualLayout>
          <c:layoutTarget val="inner"/>
          <c:xMode val="edge"/>
          <c:yMode val="edge"/>
          <c:x val="0.1085204415125316"/>
          <c:y val="0.10025704911502356"/>
          <c:w val="0.78295911697493681"/>
          <c:h val="0.65391946765996645"/>
        </c:manualLayout>
      </c:layout>
      <c:pieChart>
        <c:varyColors val="1"/>
        <c:ser>
          <c:idx val="0"/>
          <c:order val="0"/>
          <c:tx>
            <c:strRef>
              <c:f>Pivot!$S$16</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E9A-45FB-AAAA-B41BB7B12312}"/>
              </c:ext>
            </c:extLst>
          </c:dPt>
          <c:dPt>
            <c:idx val="1"/>
            <c:bubble3D val="0"/>
            <c:explosion val="2"/>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E9A-45FB-AAAA-B41BB7B12312}"/>
              </c:ext>
            </c:extLst>
          </c:dPt>
          <c:dLbls>
            <c:dLbl>
              <c:idx val="0"/>
              <c:layout>
                <c:manualLayout>
                  <c:x val="-0.20665825518231015"/>
                  <c:y val="-2.7243531334303236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5511944332153236"/>
                      <c:h val="0.25041152693671598"/>
                    </c:manualLayout>
                  </c15:layout>
                </c:ext>
                <c:ext xmlns:c16="http://schemas.microsoft.com/office/drawing/2014/chart" uri="{C3380CC4-5D6E-409C-BE32-E72D297353CC}">
                  <c16:uniqueId val="{00000001-4E9A-45FB-AAAA-B41BB7B12312}"/>
                </c:ext>
              </c:extLst>
            </c:dLbl>
            <c:dLbl>
              <c:idx val="1"/>
              <c:layout>
                <c:manualLayout>
                  <c:x val="0.17562653009457072"/>
                  <c:y val="-2.8560417531794725E-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561406638006215"/>
                      <c:h val="0.25041152693671598"/>
                    </c:manualLayout>
                  </c15:layout>
                </c:ext>
                <c:ext xmlns:c16="http://schemas.microsoft.com/office/drawing/2014/chart" uri="{C3380CC4-5D6E-409C-BE32-E72D297353CC}">
                  <c16:uniqueId val="{00000003-4E9A-45FB-AAAA-B41BB7B12312}"/>
                </c:ext>
              </c:extLst>
            </c:dLbl>
            <c:spPr>
              <a:noFill/>
              <a:ln>
                <a:noFill/>
              </a:ln>
              <a:effectLst/>
            </c:spPr>
            <c:txPr>
              <a:bodyPr/>
              <a:lstStyle/>
              <a:p>
                <a:pPr>
                  <a:defRPr b="1">
                    <a:solidFill>
                      <a:schemeClr val="accent3">
                        <a:lumMod val="75000"/>
                      </a:schemeClr>
                    </a:solidFill>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Pivot!$R$17:$R$18</c:f>
              <c:strCache>
                <c:ptCount val="2"/>
                <c:pt idx="0">
                  <c:v>cash</c:v>
                </c:pt>
                <c:pt idx="1">
                  <c:v>online</c:v>
                </c:pt>
              </c:strCache>
            </c:strRef>
          </c:cat>
          <c:val>
            <c:numRef>
              <c:f>Pivot!$S$17:$S$18</c:f>
              <c:numCache>
                <c:formatCode>"₹"\ #,##0.00</c:formatCode>
                <c:ptCount val="2"/>
                <c:pt idx="0">
                  <c:v>310727.20000000007</c:v>
                </c:pt>
                <c:pt idx="1">
                  <c:v>302347.94999999995</c:v>
                </c:pt>
              </c:numCache>
            </c:numRef>
          </c:val>
          <c:extLst>
            <c:ext xmlns:c16="http://schemas.microsoft.com/office/drawing/2014/chart" uri="{C3380CC4-5D6E-409C-BE32-E72D297353CC}">
              <c16:uniqueId val="{00000004-4E9A-45FB-AAAA-B41BB7B12312}"/>
            </c:ext>
          </c:extLst>
        </c:ser>
        <c:dLbls>
          <c:dLblPos val="inEnd"/>
          <c:showLegendKey val="0"/>
          <c:showVal val="1"/>
          <c:showCatName val="0"/>
          <c:showSerName val="0"/>
          <c:showPercent val="0"/>
          <c:showBubbleSize val="0"/>
          <c:showLeaderLines val="0"/>
        </c:dLbls>
        <c:firstSliceAng val="0"/>
      </c:pieChart>
    </c:plotArea>
    <c:legend>
      <c:legendPos val="b"/>
      <c:overlay val="0"/>
      <c:spPr>
        <a:noFill/>
        <a:ln>
          <a:noFill/>
        </a:ln>
        <a:effectLst/>
      </c:spPr>
      <c:txPr>
        <a:bodyPr rot="0" vert="horz"/>
        <a:lstStyle/>
        <a:p>
          <a:pPr>
            <a:defRPr/>
          </a:pPr>
          <a:endParaRPr lang="en-US"/>
        </a:p>
      </c:txPr>
    </c:legend>
    <c:plotVisOnly val="1"/>
    <c:dispBlanksAs val="gap"/>
    <c:showDLblsOverMax val="0"/>
    <c:extLst/>
  </c:chart>
  <c:spPr>
    <a:noFill/>
    <a:ln>
      <a:noFill/>
    </a:ln>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[SHUBH Dashboard.xlsx]Pivot!Coustomer Type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a:outerShdw blurRad="50800" dist="38100" dir="2700000" algn="tl" rotWithShape="0">
              <a:prstClr val="black">
                <a:alpha val="40000"/>
              </a:prstClr>
            </a:outerShdw>
          </a:effectLst>
        </c:spPr>
        <c:dLbl>
          <c:idx val="0"/>
          <c:layout>
            <c:manualLayout>
              <c:x val="-0.11596650106378728"/>
              <c:y val="-2.1896021629048655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545600261855308"/>
                  <c:h val="0.12979722517612488"/>
                </c:manualLayout>
              </c15:layout>
            </c:ext>
          </c:extLst>
        </c:dLbl>
      </c:pivotFmt>
      <c:pivotFmt>
        <c:idx val="6"/>
        <c:spPr>
          <a:solidFill>
            <a:schemeClr val="accent1"/>
          </a:solidFill>
          <a:ln w="19050">
            <a:noFill/>
          </a:ln>
          <a:effectLst>
            <a:outerShdw blurRad="50800" dist="38100" dir="2700000" algn="tl" rotWithShape="0">
              <a:prstClr val="black">
                <a:alpha val="40000"/>
              </a:prstClr>
            </a:outerShdw>
          </a:effectLst>
        </c:spPr>
        <c:dLbl>
          <c:idx val="0"/>
          <c:layout>
            <c:manualLayout>
              <c:x val="9.812550090012763E-2"/>
              <c:y val="-3.8812037564668034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6351037833456373"/>
                  <c:h val="0.11080250929669198"/>
                </c:manualLayout>
              </c15:layout>
            </c:ext>
          </c:extLst>
        </c:dLbl>
      </c:pivotFmt>
    </c:pivotFmts>
    <c:plotArea>
      <c:layout/>
      <c:pieChart>
        <c:varyColors val="1"/>
        <c:ser>
          <c:idx val="0"/>
          <c:order val="0"/>
          <c:tx>
            <c:strRef>
              <c:f>Pivot!$P$16</c:f>
              <c:strCache>
                <c:ptCount val="1"/>
                <c:pt idx="0">
                  <c:v>Total</c:v>
                </c:pt>
              </c:strCache>
            </c:strRef>
          </c:tx>
          <c:spPr>
            <a:ln>
              <a:noFill/>
            </a:ln>
            <a:effectLst>
              <a:outerShdw blurRad="50800" dist="38100" dir="2700000" algn="tl" rotWithShape="0">
                <a:prstClr val="black">
                  <a:alpha val="40000"/>
                </a:prstClr>
              </a:outerShdw>
            </a:effectLst>
          </c:spPr>
          <c:dPt>
            <c:idx val="0"/>
            <c:bubble3D val="0"/>
            <c:explosion val="3"/>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8A1-4F39-AD4C-A6CF7492D664}"/>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8A1-4F39-AD4C-A6CF7492D664}"/>
              </c:ext>
            </c:extLst>
          </c:dPt>
          <c:dLbls>
            <c:dLbl>
              <c:idx val="0"/>
              <c:layout>
                <c:manualLayout>
                  <c:x val="-0.11596650106378728"/>
                  <c:y val="-2.1896021629048655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8545600261855308"/>
                      <c:h val="0.12979722517612488"/>
                    </c:manualLayout>
                  </c15:layout>
                </c:ext>
                <c:ext xmlns:c16="http://schemas.microsoft.com/office/drawing/2014/chart" uri="{C3380CC4-5D6E-409C-BE32-E72D297353CC}">
                  <c16:uniqueId val="{00000001-B8A1-4F39-AD4C-A6CF7492D664}"/>
                </c:ext>
              </c:extLst>
            </c:dLbl>
            <c:dLbl>
              <c:idx val="1"/>
              <c:layout>
                <c:manualLayout>
                  <c:x val="9.812550090012763E-2"/>
                  <c:y val="-3.8812037564668034E-3"/>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36351037833456373"/>
                      <c:h val="0.11080250929669198"/>
                    </c:manualLayout>
                  </c15:layout>
                </c:ext>
                <c:ext xmlns:c16="http://schemas.microsoft.com/office/drawing/2014/chart" uri="{C3380CC4-5D6E-409C-BE32-E72D297353CC}">
                  <c16:uniqueId val="{00000003-B8A1-4F39-AD4C-A6CF7492D664}"/>
                </c:ext>
              </c:extLst>
            </c:dLbl>
            <c:spPr>
              <a:noFill/>
              <a:ln>
                <a:noFill/>
              </a:ln>
              <a:effectLst/>
            </c:spPr>
            <c:txPr>
              <a:bodyPr rot="0" spcFirstLastPara="1" vertOverflow="ellipsis" vert="horz" wrap="square" anchor="ctr" anchorCtr="1"/>
              <a:lstStyle/>
              <a:p>
                <a:pPr>
                  <a:defRPr sz="900" b="1" i="0" u="none" strike="noStrike" kern="1200" baseline="0">
                    <a:solidFill>
                      <a:schemeClr val="accent3">
                        <a:lumMod val="75000"/>
                      </a:schemeClr>
                    </a:solidFill>
                    <a:latin typeface="Poppins" panose="00000500000000000000" pitchFamily="2" charset="0"/>
                    <a:ea typeface="+mn-ea"/>
                    <a:cs typeface="Poppins" panose="00000500000000000000" pitchFamily="2" charset="0"/>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Pivot!$O$17:$O$18</c:f>
              <c:strCache>
                <c:ptCount val="2"/>
                <c:pt idx="0">
                  <c:v>Delivery</c:v>
                </c:pt>
                <c:pt idx="1">
                  <c:v>Dinning</c:v>
                </c:pt>
              </c:strCache>
            </c:strRef>
          </c:cat>
          <c:val>
            <c:numRef>
              <c:f>Pivot!$P$17:$P$18</c:f>
              <c:numCache>
                <c:formatCode>General</c:formatCode>
                <c:ptCount val="2"/>
                <c:pt idx="0">
                  <c:v>306229.39999999991</c:v>
                </c:pt>
                <c:pt idx="1">
                  <c:v>306845.75000000012</c:v>
                </c:pt>
              </c:numCache>
            </c:numRef>
          </c:val>
          <c:extLst>
            <c:ext xmlns:c16="http://schemas.microsoft.com/office/drawing/2014/chart" uri="{C3380CC4-5D6E-409C-BE32-E72D297353CC}">
              <c16:uniqueId val="{00000004-B8A1-4F39-AD4C-A6CF7492D66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plotSurface>
          <cx:spPr>
            <a:noFill/>
            <a:ln>
              <a:noFill/>
            </a:ln>
          </cx:spPr>
        </cx:plotSurface>
        <cx:series layoutId="treemap" uniqueId="{D0E9F39E-94B0-4886-9417-4B1589F76E3C}">
          <cx:spPr>
            <a:ln>
              <a:noFill/>
            </a:ln>
            <a:effectLst>
              <a:outerShdw blurRad="50800" dist="38100" dir="2700000" algn="tl" rotWithShape="0">
                <a:prstClr val="black">
                  <a:alpha val="40000"/>
                </a:prstClr>
              </a:outerShdw>
            </a:effectLst>
          </cx:spPr>
          <cx:dataLabels pos="inEnd">
            <cx:txPr>
              <a:bodyPr vertOverflow="overflow" horzOverflow="overflow" wrap="square" lIns="0" tIns="0" rIns="0" bIns="0"/>
              <a:lstStyle/>
              <a:p>
                <a:pPr algn="ctr" rtl="0">
                  <a:defRPr sz="900" b="1" i="0">
                    <a:solidFill>
                      <a:schemeClr val="bg1"/>
                    </a:solidFill>
                    <a:latin typeface="Poppins" panose="00000500000000000000" pitchFamily="2" charset="0"/>
                    <a:ea typeface="Poppins" panose="00000500000000000000" pitchFamily="2" charset="0"/>
                    <a:cs typeface="Poppins" panose="00000500000000000000" pitchFamily="2" charset="0"/>
                  </a:defRPr>
                </a:pPr>
                <a:endParaRPr lang="en-IN" b="1">
                  <a:solidFill>
                    <a:schemeClr val="bg1"/>
                  </a:solidFill>
                  <a:latin typeface="Poppins" panose="00000500000000000000" pitchFamily="2" charset="0"/>
                  <a:cs typeface="Poppins" panose="00000500000000000000" pitchFamily="2"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ivot!G28" lockText="1" noThreeD="1"/>
</file>

<file path=xl/ctrlProps/ctrlProp2.xml><?xml version="1.0" encoding="utf-8"?>
<formControlPr xmlns="http://schemas.microsoft.com/office/spreadsheetml/2009/9/main" objectType="CheckBox" checked="Checked" fmlaLink="Pivot!H28" lockText="1" noThreeD="1"/>
</file>

<file path=xl/ctrlProps/ctrlProp3.xml><?xml version="1.0" encoding="utf-8"?>
<formControlPr xmlns="http://schemas.microsoft.com/office/spreadsheetml/2009/9/main" objectType="CheckBox" checked="Checked" fmlaLink="Pivot!I28"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28.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2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3.xml"/><Relationship Id="rId30" Type="http://schemas.microsoft.com/office/2014/relationships/chartEx" Target="../charts/chartEx1.xml"/><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11</xdr:col>
      <xdr:colOff>152400</xdr:colOff>
      <xdr:row>49</xdr:row>
      <xdr:rowOff>103769</xdr:rowOff>
    </xdr:from>
    <xdr:to>
      <xdr:col>12</xdr:col>
      <xdr:colOff>483484</xdr:colOff>
      <xdr:row>63</xdr:row>
      <xdr:rowOff>124724</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27AE9BE5-72D8-1D34-8133-907FABC8F16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361524" y="8913859"/>
              <a:ext cx="1290005" cy="2538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66097</xdr:colOff>
      <xdr:row>43</xdr:row>
      <xdr:rowOff>58050</xdr:rowOff>
    </xdr:from>
    <xdr:to>
      <xdr:col>15</xdr:col>
      <xdr:colOff>435797</xdr:colOff>
      <xdr:row>51</xdr:row>
      <xdr:rowOff>23033</xdr:rowOff>
    </xdr:to>
    <mc:AlternateContent xmlns:mc="http://schemas.openxmlformats.org/markup-compatibility/2006">
      <mc:Choice xmlns:a14="http://schemas.microsoft.com/office/drawing/2010/main" Requires="a14">
        <xdr:graphicFrame macro="">
          <xdr:nvGraphicFramePr>
            <xdr:cNvPr id="9" name="Coustomer_type">
              <a:extLst>
                <a:ext uri="{FF2B5EF4-FFF2-40B4-BE49-F238E27FC236}">
                  <a16:creationId xmlns:a16="http://schemas.microsoft.com/office/drawing/2014/main" id="{705606AE-F4DE-43D7-AB09-8702E5D4B230}"/>
                </a:ext>
              </a:extLst>
            </xdr:cNvPr>
            <xdr:cNvGraphicFramePr/>
          </xdr:nvGraphicFramePr>
          <xdr:xfrm>
            <a:off x="0" y="0"/>
            <a:ext cx="0" cy="0"/>
          </xdr:xfrm>
          <a:graphic>
            <a:graphicData uri="http://schemas.microsoft.com/office/drawing/2010/slicer">
              <sle:slicer xmlns:sle="http://schemas.microsoft.com/office/drawing/2010/slicer" name="Coustomer_type"/>
            </a:graphicData>
          </a:graphic>
        </xdr:graphicFrame>
      </mc:Choice>
      <mc:Fallback>
        <xdr:sp macro="" textlink="">
          <xdr:nvSpPr>
            <xdr:cNvPr id="0" name=""/>
            <xdr:cNvSpPr>
              <a:spLocks noTextEdit="1"/>
            </xdr:cNvSpPr>
          </xdr:nvSpPr>
          <xdr:spPr>
            <a:xfrm>
              <a:off x="13842030" y="7789353"/>
              <a:ext cx="1833767" cy="140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43</xdr:row>
      <xdr:rowOff>111390</xdr:rowOff>
    </xdr:from>
    <xdr:to>
      <xdr:col>10</xdr:col>
      <xdr:colOff>563348</xdr:colOff>
      <xdr:row>52</xdr:row>
      <xdr:rowOff>65670</xdr:rowOff>
    </xdr:to>
    <mc:AlternateContent xmlns:mc="http://schemas.openxmlformats.org/markup-compatibility/2006">
      <mc:Choice xmlns:a14="http://schemas.microsoft.com/office/drawing/2010/main" Requires="a14">
        <xdr:graphicFrame macro="">
          <xdr:nvGraphicFramePr>
            <xdr:cNvPr id="10" name="payment_mode">
              <a:extLst>
                <a:ext uri="{FF2B5EF4-FFF2-40B4-BE49-F238E27FC236}">
                  <a16:creationId xmlns:a16="http://schemas.microsoft.com/office/drawing/2014/main" id="{7C9AD512-010B-A95D-FCA0-FA118CA4F6A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0466798" y="7842693"/>
              <a:ext cx="1449494" cy="157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579634</xdr:colOff>
      <xdr:row>43</xdr:row>
      <xdr:rowOff>111390</xdr:rowOff>
    </xdr:from>
    <xdr:to>
      <xdr:col>12</xdr:col>
      <xdr:colOff>591125</xdr:colOff>
      <xdr:row>49</xdr:row>
      <xdr:rowOff>149490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AD34FFFA-3678-9B9E-040A-C6F0BC889C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932578" y="7842693"/>
              <a:ext cx="1826592" cy="1116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79</xdr:row>
      <xdr:rowOff>160875</xdr:rowOff>
    </xdr:from>
    <xdr:to>
      <xdr:col>6</xdr:col>
      <xdr:colOff>68580</xdr:colOff>
      <xdr:row>94</xdr:row>
      <xdr:rowOff>160874</xdr:rowOff>
    </xdr:to>
    <xdr:graphicFrame macro="">
      <xdr:nvGraphicFramePr>
        <xdr:cNvPr id="12" name="Chart 11">
          <a:extLst>
            <a:ext uri="{FF2B5EF4-FFF2-40B4-BE49-F238E27FC236}">
              <a16:creationId xmlns:a16="http://schemas.microsoft.com/office/drawing/2014/main" id="{50D49884-AB3B-F5EC-EC97-362739A27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644832</xdr:colOff>
      <xdr:row>43</xdr:row>
      <xdr:rowOff>140970</xdr:rowOff>
    </xdr:from>
    <xdr:to>
      <xdr:col>8</xdr:col>
      <xdr:colOff>972492</xdr:colOff>
      <xdr:row>58</xdr:row>
      <xdr:rowOff>140970</xdr:rowOff>
    </xdr:to>
    <xdr:graphicFrame macro="">
      <xdr:nvGraphicFramePr>
        <xdr:cNvPr id="13" name="Chart 12">
          <a:extLst>
            <a:ext uri="{FF2B5EF4-FFF2-40B4-BE49-F238E27FC236}">
              <a16:creationId xmlns:a16="http://schemas.microsoft.com/office/drawing/2014/main" id="{35E8DA5A-00B8-4A6D-C42B-37F6C23A5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43131</xdr:colOff>
      <xdr:row>0</xdr:row>
      <xdr:rowOff>0</xdr:rowOff>
    </xdr:from>
    <xdr:to>
      <xdr:col>36</xdr:col>
      <xdr:colOff>309563</xdr:colOff>
      <xdr:row>49</xdr:row>
      <xdr:rowOff>0</xdr:rowOff>
    </xdr:to>
    <xdr:grpSp>
      <xdr:nvGrpSpPr>
        <xdr:cNvPr id="45" name="Group 44">
          <a:extLst>
            <a:ext uri="{FF2B5EF4-FFF2-40B4-BE49-F238E27FC236}">
              <a16:creationId xmlns:a16="http://schemas.microsoft.com/office/drawing/2014/main" id="{48FA3659-6257-411F-7E90-D75465D62132}"/>
            </a:ext>
          </a:extLst>
        </xdr:cNvPr>
        <xdr:cNvGrpSpPr/>
      </xdr:nvGrpSpPr>
      <xdr:grpSpPr>
        <a:xfrm>
          <a:off x="43131" y="0"/>
          <a:ext cx="22126307" cy="8751094"/>
          <a:chOff x="0" y="41189"/>
          <a:chExt cx="15032473" cy="8532970"/>
        </a:xfrm>
      </xdr:grpSpPr>
      <xdr:grpSp>
        <xdr:nvGrpSpPr>
          <xdr:cNvPr id="37" name="Group 36">
            <a:extLst>
              <a:ext uri="{FF2B5EF4-FFF2-40B4-BE49-F238E27FC236}">
                <a16:creationId xmlns:a16="http://schemas.microsoft.com/office/drawing/2014/main" id="{3DF8D1E2-2A72-D8EB-3AE7-9302E6F2BBA1}"/>
              </a:ext>
            </a:extLst>
          </xdr:cNvPr>
          <xdr:cNvGrpSpPr>
            <a:grpSpLocks noChangeAspect="1"/>
          </xdr:cNvGrpSpPr>
        </xdr:nvGrpSpPr>
        <xdr:grpSpPr>
          <a:xfrm>
            <a:off x="0" y="41189"/>
            <a:ext cx="15032473" cy="8532970"/>
            <a:chOff x="0" y="0"/>
            <a:chExt cx="12198299" cy="6780611"/>
          </a:xfrm>
        </xdr:grpSpPr>
        <xdr:grpSp>
          <xdr:nvGrpSpPr>
            <xdr:cNvPr id="29" name="Group 28">
              <a:extLst>
                <a:ext uri="{FF2B5EF4-FFF2-40B4-BE49-F238E27FC236}">
                  <a16:creationId xmlns:a16="http://schemas.microsoft.com/office/drawing/2014/main" id="{B225495F-E743-31E8-CC71-7489334EE07A}"/>
                </a:ext>
              </a:extLst>
            </xdr:cNvPr>
            <xdr:cNvGrpSpPr>
              <a:grpSpLocks noChangeAspect="1"/>
            </xdr:cNvGrpSpPr>
          </xdr:nvGrpSpPr>
          <xdr:grpSpPr>
            <a:xfrm>
              <a:off x="0" y="0"/>
              <a:ext cx="12198299" cy="6780611"/>
              <a:chOff x="0" y="0"/>
              <a:chExt cx="12168136" cy="6792358"/>
            </a:xfrm>
          </xdr:grpSpPr>
          <xdr:sp macro="" textlink="">
            <xdr:nvSpPr>
              <xdr:cNvPr id="2" name="Rectangle: Rounded Corners 1">
                <a:extLst>
                  <a:ext uri="{FF2B5EF4-FFF2-40B4-BE49-F238E27FC236}">
                    <a16:creationId xmlns:a16="http://schemas.microsoft.com/office/drawing/2014/main" id="{2BEE6BB5-01AF-CD13-598B-2232EC99577F}"/>
                  </a:ext>
                </a:extLst>
              </xdr:cNvPr>
              <xdr:cNvSpPr>
                <a:spLocks noChangeAspect="1"/>
              </xdr:cNvSpPr>
            </xdr:nvSpPr>
            <xdr:spPr>
              <a:xfrm>
                <a:off x="0" y="0"/>
                <a:ext cx="12168136" cy="6792358"/>
              </a:xfrm>
              <a:prstGeom prst="roundRect">
                <a:avLst>
                  <a:gd name="adj" fmla="val 1858"/>
                </a:avLst>
              </a:prstGeom>
              <a:gradFill flip="none" rotWithShape="1">
                <a:gsLst>
                  <a:gs pos="0">
                    <a:schemeClr val="accent6">
                      <a:lumMod val="67000"/>
                      <a:alpha val="90000"/>
                    </a:schemeClr>
                  </a:gs>
                  <a:gs pos="48000">
                    <a:schemeClr val="accent6">
                      <a:lumMod val="97000"/>
                      <a:lumOff val="3000"/>
                      <a:alpha val="90000"/>
                    </a:schemeClr>
                  </a:gs>
                  <a:gs pos="100000">
                    <a:schemeClr val="accent6">
                      <a:lumMod val="60000"/>
                      <a:lumOff val="40000"/>
                      <a:alpha val="9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 name="Trapezoid 2">
                <a:extLst>
                  <a:ext uri="{FF2B5EF4-FFF2-40B4-BE49-F238E27FC236}">
                    <a16:creationId xmlns:a16="http://schemas.microsoft.com/office/drawing/2014/main" id="{30D14C56-A296-B0C5-62DE-130473F55502}"/>
                  </a:ext>
                </a:extLst>
              </xdr:cNvPr>
              <xdr:cNvSpPr/>
            </xdr:nvSpPr>
            <xdr:spPr>
              <a:xfrm>
                <a:off x="10678802" y="1088100"/>
                <a:ext cx="1332000" cy="241200"/>
              </a:xfrm>
              <a:prstGeom prst="trapezoid">
                <a:avLst>
                  <a:gd name="adj" fmla="val 4538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 name="Trapezoid 3">
                <a:extLst>
                  <a:ext uri="{FF2B5EF4-FFF2-40B4-BE49-F238E27FC236}">
                    <a16:creationId xmlns:a16="http://schemas.microsoft.com/office/drawing/2014/main" id="{974207F4-686E-47DC-3C52-0B5690592E66}"/>
                  </a:ext>
                </a:extLst>
              </xdr:cNvPr>
              <xdr:cNvSpPr/>
            </xdr:nvSpPr>
            <xdr:spPr>
              <a:xfrm>
                <a:off x="9161149" y="1088100"/>
                <a:ext cx="1332000" cy="241200"/>
              </a:xfrm>
              <a:prstGeom prst="trapezoid">
                <a:avLst>
                  <a:gd name="adj" fmla="val 45382"/>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 name="Rectangle: Rounded Corners 4">
                <a:extLst>
                  <a:ext uri="{FF2B5EF4-FFF2-40B4-BE49-F238E27FC236}">
                    <a16:creationId xmlns:a16="http://schemas.microsoft.com/office/drawing/2014/main" id="{1EF7F8FC-F61C-6D5C-5375-39C4AF920B05}"/>
                  </a:ext>
                </a:extLst>
              </xdr:cNvPr>
              <xdr:cNvSpPr/>
            </xdr:nvSpPr>
            <xdr:spPr>
              <a:xfrm>
                <a:off x="156136" y="188100"/>
                <a:ext cx="4860000" cy="720000"/>
              </a:xfrm>
              <a:prstGeom prst="roundRect">
                <a:avLst>
                  <a:gd name="adj" fmla="val 1257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97C7E81F-9EF6-6EFB-C5D5-575A20D97DF9}"/>
                  </a:ext>
                </a:extLst>
              </xdr:cNvPr>
              <xdr:cNvSpPr/>
            </xdr:nvSpPr>
            <xdr:spPr>
              <a:xfrm>
                <a:off x="5364213" y="188100"/>
                <a:ext cx="6449962" cy="720000"/>
              </a:xfrm>
              <a:prstGeom prst="roundRect">
                <a:avLst>
                  <a:gd name="adj" fmla="val 9839"/>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7" name="Rectangle: Rounded Corners 6">
                <a:extLst>
                  <a:ext uri="{FF2B5EF4-FFF2-40B4-BE49-F238E27FC236}">
                    <a16:creationId xmlns:a16="http://schemas.microsoft.com/office/drawing/2014/main" id="{6B478799-160D-B4B7-59FF-CB5A7A66EECC}"/>
                  </a:ext>
                </a:extLst>
              </xdr:cNvPr>
              <xdr:cNvSpPr/>
            </xdr:nvSpPr>
            <xdr:spPr>
              <a:xfrm>
                <a:off x="156136" y="1088100"/>
                <a:ext cx="1260000" cy="1080000"/>
              </a:xfrm>
              <a:prstGeom prst="roundRect">
                <a:avLst>
                  <a:gd name="adj" fmla="val 938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8" name="Rectangle: Rounded Corners 7">
                <a:extLst>
                  <a:ext uri="{FF2B5EF4-FFF2-40B4-BE49-F238E27FC236}">
                    <a16:creationId xmlns:a16="http://schemas.microsoft.com/office/drawing/2014/main" id="{55E6CD13-D234-0A70-1B3A-EC8268813812}"/>
                  </a:ext>
                </a:extLst>
              </xdr:cNvPr>
              <xdr:cNvSpPr/>
            </xdr:nvSpPr>
            <xdr:spPr>
              <a:xfrm>
                <a:off x="156136" y="2348099"/>
                <a:ext cx="1260000" cy="3240000"/>
              </a:xfrm>
              <a:prstGeom prst="roundRect">
                <a:avLst>
                  <a:gd name="adj" fmla="val 938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9" name="Rectangle: Rounded Corners 8">
                <a:extLst>
                  <a:ext uri="{FF2B5EF4-FFF2-40B4-BE49-F238E27FC236}">
                    <a16:creationId xmlns:a16="http://schemas.microsoft.com/office/drawing/2014/main" id="{37378081-FCE0-73AC-1C22-98E9430F59E1}"/>
                  </a:ext>
                </a:extLst>
              </xdr:cNvPr>
              <xdr:cNvSpPr/>
            </xdr:nvSpPr>
            <xdr:spPr>
              <a:xfrm>
                <a:off x="156136" y="5755808"/>
                <a:ext cx="1260000" cy="839905"/>
              </a:xfrm>
              <a:prstGeom prst="roundRect">
                <a:avLst>
                  <a:gd name="adj" fmla="val 5000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0" name="Rectangle: Rounded Corners 9">
                <a:extLst>
                  <a:ext uri="{FF2B5EF4-FFF2-40B4-BE49-F238E27FC236}">
                    <a16:creationId xmlns:a16="http://schemas.microsoft.com/office/drawing/2014/main" id="{319B768C-4621-5F74-471C-0D9E1BFBB6FE}"/>
                  </a:ext>
                </a:extLst>
              </xdr:cNvPr>
              <xdr:cNvSpPr/>
            </xdr:nvSpPr>
            <xdr:spPr>
              <a:xfrm>
                <a:off x="1596136" y="1088100"/>
                <a:ext cx="2340000" cy="720000"/>
              </a:xfrm>
              <a:prstGeom prst="roundRect">
                <a:avLst>
                  <a:gd name="adj" fmla="val 938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 name="Rectangle: Rounded Corners 10">
                <a:extLst>
                  <a:ext uri="{FF2B5EF4-FFF2-40B4-BE49-F238E27FC236}">
                    <a16:creationId xmlns:a16="http://schemas.microsoft.com/office/drawing/2014/main" id="{8EECF636-B6E9-3E97-6DF5-923B1DAA2EAF}"/>
                  </a:ext>
                </a:extLst>
              </xdr:cNvPr>
              <xdr:cNvSpPr/>
            </xdr:nvSpPr>
            <xdr:spPr>
              <a:xfrm>
                <a:off x="4116136" y="1088100"/>
                <a:ext cx="2340000" cy="720000"/>
              </a:xfrm>
              <a:prstGeom prst="roundRect">
                <a:avLst>
                  <a:gd name="adj" fmla="val 938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2" name="Rectangle: Rounded Corners 11">
                <a:extLst>
                  <a:ext uri="{FF2B5EF4-FFF2-40B4-BE49-F238E27FC236}">
                    <a16:creationId xmlns:a16="http://schemas.microsoft.com/office/drawing/2014/main" id="{881923A4-53E9-6380-378A-66F76F2AB63E}"/>
                  </a:ext>
                </a:extLst>
              </xdr:cNvPr>
              <xdr:cNvSpPr/>
            </xdr:nvSpPr>
            <xdr:spPr>
              <a:xfrm>
                <a:off x="6636136" y="1088100"/>
                <a:ext cx="2340000" cy="720000"/>
              </a:xfrm>
              <a:prstGeom prst="roundRect">
                <a:avLst>
                  <a:gd name="adj" fmla="val 9384"/>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3" name="Rectangle: Rounded Corners 12">
                <a:extLst>
                  <a:ext uri="{FF2B5EF4-FFF2-40B4-BE49-F238E27FC236}">
                    <a16:creationId xmlns:a16="http://schemas.microsoft.com/office/drawing/2014/main" id="{94B6E3AF-F3BB-75D7-1918-CE491D27BEBE}"/>
                  </a:ext>
                </a:extLst>
              </xdr:cNvPr>
              <xdr:cNvSpPr/>
            </xdr:nvSpPr>
            <xdr:spPr>
              <a:xfrm>
                <a:off x="1635174" y="2094454"/>
                <a:ext cx="3240000" cy="2340000"/>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4" name="Rectangle: Rounded Corners 13">
                <a:extLst>
                  <a:ext uri="{FF2B5EF4-FFF2-40B4-BE49-F238E27FC236}">
                    <a16:creationId xmlns:a16="http://schemas.microsoft.com/office/drawing/2014/main" id="{E6480444-F9D3-B683-F2FD-887E713FEF87}"/>
                  </a:ext>
                </a:extLst>
              </xdr:cNvPr>
              <xdr:cNvSpPr/>
            </xdr:nvSpPr>
            <xdr:spPr>
              <a:xfrm>
                <a:off x="5108940" y="2094454"/>
                <a:ext cx="2160000" cy="2340000"/>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5" name="Rectangle: Rounded Corners 14">
                <a:extLst>
                  <a:ext uri="{FF2B5EF4-FFF2-40B4-BE49-F238E27FC236}">
                    <a16:creationId xmlns:a16="http://schemas.microsoft.com/office/drawing/2014/main" id="{F4BCADB9-36E2-DC50-2026-03621D144B48}"/>
                  </a:ext>
                </a:extLst>
              </xdr:cNvPr>
              <xdr:cNvSpPr/>
            </xdr:nvSpPr>
            <xdr:spPr>
              <a:xfrm>
                <a:off x="7502706" y="2094454"/>
                <a:ext cx="1473430" cy="2340000"/>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6" name="Rectangle: Rounded Corners 15">
                <a:extLst>
                  <a:ext uri="{FF2B5EF4-FFF2-40B4-BE49-F238E27FC236}">
                    <a16:creationId xmlns:a16="http://schemas.microsoft.com/office/drawing/2014/main" id="{B55C2FC0-42D2-F0D1-6933-8BAABDFEB703}"/>
                  </a:ext>
                </a:extLst>
              </xdr:cNvPr>
              <xdr:cNvSpPr/>
            </xdr:nvSpPr>
            <xdr:spPr>
              <a:xfrm>
                <a:off x="7502706" y="4616100"/>
                <a:ext cx="1473430" cy="2070000"/>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7" name="Rectangle: Rounded Corners 16">
                <a:extLst>
                  <a:ext uri="{FF2B5EF4-FFF2-40B4-BE49-F238E27FC236}">
                    <a16:creationId xmlns:a16="http://schemas.microsoft.com/office/drawing/2014/main" id="{7F939E40-DA9D-C9B0-12E3-67C643C31D10}"/>
                  </a:ext>
                </a:extLst>
              </xdr:cNvPr>
              <xdr:cNvSpPr/>
            </xdr:nvSpPr>
            <xdr:spPr>
              <a:xfrm>
                <a:off x="1642538" y="4616100"/>
                <a:ext cx="5633766" cy="2070000"/>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8" name="Flowchart: Off-page Connector 17">
                <a:extLst>
                  <a:ext uri="{FF2B5EF4-FFF2-40B4-BE49-F238E27FC236}">
                    <a16:creationId xmlns:a16="http://schemas.microsoft.com/office/drawing/2014/main" id="{BA4841DD-28B7-ECB6-FD54-5EC68F39EBC8}"/>
                  </a:ext>
                </a:extLst>
              </xdr:cNvPr>
              <xdr:cNvSpPr/>
            </xdr:nvSpPr>
            <xdr:spPr>
              <a:xfrm>
                <a:off x="9287149" y="1088100"/>
                <a:ext cx="1080000" cy="2061500"/>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9" name="Flowchart: Off-page Connector 18">
                <a:extLst>
                  <a:ext uri="{FF2B5EF4-FFF2-40B4-BE49-F238E27FC236}">
                    <a16:creationId xmlns:a16="http://schemas.microsoft.com/office/drawing/2014/main" id="{B7C70F6A-251C-8153-2DB5-924002AFB8A3}"/>
                  </a:ext>
                </a:extLst>
              </xdr:cNvPr>
              <xdr:cNvSpPr/>
            </xdr:nvSpPr>
            <xdr:spPr>
              <a:xfrm>
                <a:off x="10804162" y="1088100"/>
                <a:ext cx="1080000" cy="2061500"/>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a:p>
                <a:pPr algn="ctr"/>
                <a:endParaRPr lang="en-IN"/>
              </a:p>
            </xdr:txBody>
          </xdr:sp>
          <xdr:sp macro="" textlink="">
            <xdr:nvSpPr>
              <xdr:cNvPr id="20" name="Rectangle: Rounded Corners 19">
                <a:extLst>
                  <a:ext uri="{FF2B5EF4-FFF2-40B4-BE49-F238E27FC236}">
                    <a16:creationId xmlns:a16="http://schemas.microsoft.com/office/drawing/2014/main" id="{3513AE28-0241-CFA3-4E6D-5A5E67C7C04D}"/>
                  </a:ext>
                </a:extLst>
              </xdr:cNvPr>
              <xdr:cNvSpPr/>
            </xdr:nvSpPr>
            <xdr:spPr>
              <a:xfrm>
                <a:off x="9338926" y="3180080"/>
                <a:ext cx="2671875" cy="3506019"/>
              </a:xfrm>
              <a:prstGeom prst="roundRect">
                <a:avLst>
                  <a:gd name="adj" fmla="val 6023"/>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1" name="Flowchart: Off-page Connector 20">
                <a:extLst>
                  <a:ext uri="{FF2B5EF4-FFF2-40B4-BE49-F238E27FC236}">
                    <a16:creationId xmlns:a16="http://schemas.microsoft.com/office/drawing/2014/main" id="{A62841EA-43A3-02DF-C184-0650182B2270}"/>
                  </a:ext>
                </a:extLst>
              </xdr:cNvPr>
              <xdr:cNvSpPr/>
            </xdr:nvSpPr>
            <xdr:spPr>
              <a:xfrm>
                <a:off x="9387840" y="1241585"/>
                <a:ext cx="883920" cy="1836895"/>
              </a:xfrm>
              <a:prstGeom prst="flowChartOffpageConnector">
                <a:avLst/>
              </a:prstGeom>
              <a:noFill/>
              <a:ln w="19050">
                <a:solidFill>
                  <a:schemeClr val="bg1"/>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Flowchart: Off-page Connector 21">
                <a:extLst>
                  <a:ext uri="{FF2B5EF4-FFF2-40B4-BE49-F238E27FC236}">
                    <a16:creationId xmlns:a16="http://schemas.microsoft.com/office/drawing/2014/main" id="{8A4D36BF-485B-2D20-9730-552585E3E7FD}"/>
                  </a:ext>
                </a:extLst>
              </xdr:cNvPr>
              <xdr:cNvSpPr/>
            </xdr:nvSpPr>
            <xdr:spPr>
              <a:xfrm>
                <a:off x="10891520" y="1231423"/>
                <a:ext cx="947561" cy="1857217"/>
              </a:xfrm>
              <a:prstGeom prst="flowChartOffpageConnector">
                <a:avLst/>
              </a:prstGeom>
              <a:noFill/>
              <a:ln w="19050">
                <a:solidFill>
                  <a:schemeClr val="bg1"/>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3" name="Straight Connector 22">
                <a:extLst>
                  <a:ext uri="{FF2B5EF4-FFF2-40B4-BE49-F238E27FC236}">
                    <a16:creationId xmlns:a16="http://schemas.microsoft.com/office/drawing/2014/main" id="{9FA3308B-A7DF-4BC0-9F5D-F93F5730EAA9}"/>
                  </a:ext>
                </a:extLst>
              </xdr:cNvPr>
              <xdr:cNvCxnSpPr/>
            </xdr:nvCxnSpPr>
            <xdr:spPr>
              <a:xfrm flipV="1">
                <a:off x="1765336" y="2341799"/>
                <a:ext cx="3017335" cy="630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2259E36C-CF63-D394-0331-163B50F2518D}"/>
                  </a:ext>
                </a:extLst>
              </xdr:cNvPr>
              <xdr:cNvCxnSpPr/>
            </xdr:nvCxnSpPr>
            <xdr:spPr>
              <a:xfrm>
                <a:off x="5364213" y="2348099"/>
                <a:ext cx="1728000" cy="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625E3436-3524-1C3C-9E94-C5872556995E}"/>
                  </a:ext>
                </a:extLst>
              </xdr:cNvPr>
              <xdr:cNvCxnSpPr/>
            </xdr:nvCxnSpPr>
            <xdr:spPr>
              <a:xfrm>
                <a:off x="7610926" y="2333272"/>
                <a:ext cx="1224000" cy="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239B5EFB-7C3B-FC70-289D-48117BADEDEE}"/>
                  </a:ext>
                </a:extLst>
              </xdr:cNvPr>
              <xdr:cNvCxnSpPr>
                <a:cxnSpLocks/>
              </xdr:cNvCxnSpPr>
            </xdr:nvCxnSpPr>
            <xdr:spPr>
              <a:xfrm>
                <a:off x="1765336" y="4883662"/>
                <a:ext cx="5326877" cy="0"/>
              </a:xfrm>
              <a:prstGeom prst="line">
                <a:avLst/>
              </a:prstGeom>
              <a:ln>
                <a:solidFill>
                  <a:schemeClr val="bg2">
                    <a:lumMod val="50000"/>
                  </a:schemeClr>
                </a:solidFill>
              </a:ln>
              <a:effectLst>
                <a:outerShdw blurRad="50800" dist="38100" dir="2700000" algn="tl"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651AAF4A-A372-ED7C-2EFA-52D63BAE54E7}"/>
                  </a:ext>
                </a:extLst>
              </xdr:cNvPr>
              <xdr:cNvCxnSpPr>
                <a:cxnSpLocks/>
              </xdr:cNvCxnSpPr>
            </xdr:nvCxnSpPr>
            <xdr:spPr>
              <a:xfrm>
                <a:off x="7610926" y="4880797"/>
                <a:ext cx="1332000" cy="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E6854FFF-F3F5-3E58-88E6-A21E4BD671D0}"/>
                  </a:ext>
                </a:extLst>
              </xdr:cNvPr>
              <xdr:cNvCxnSpPr>
                <a:cxnSpLocks/>
              </xdr:cNvCxnSpPr>
            </xdr:nvCxnSpPr>
            <xdr:spPr>
              <a:xfrm>
                <a:off x="9472162" y="3619980"/>
                <a:ext cx="2342013" cy="0"/>
              </a:xfrm>
              <a:prstGeom prst="line">
                <a:avLst/>
              </a:prstGeom>
              <a:ln>
                <a:solidFill>
                  <a:schemeClr val="bg2">
                    <a:lumMod val="50000"/>
                  </a:schemeClr>
                </a:solidFill>
              </a:ln>
            </xdr:spPr>
            <xdr:style>
              <a:lnRef idx="2">
                <a:schemeClr val="accent1"/>
              </a:lnRef>
              <a:fillRef idx="0">
                <a:schemeClr val="accent1"/>
              </a:fillRef>
              <a:effectRef idx="1">
                <a:schemeClr val="accent1"/>
              </a:effectRef>
              <a:fontRef idx="minor">
                <a:schemeClr val="tx1"/>
              </a:fontRef>
            </xdr:style>
          </xdr:cxnSp>
        </xdr:grpSp>
        <xdr:pic>
          <xdr:nvPicPr>
            <xdr:cNvPr id="103" name="Graphic 102" descr="Bar graph with upward trend with solid fill">
              <a:extLst>
                <a:ext uri="{FF2B5EF4-FFF2-40B4-BE49-F238E27FC236}">
                  <a16:creationId xmlns:a16="http://schemas.microsoft.com/office/drawing/2014/main" id="{0B820893-1E7B-E769-8529-7BA874B1B3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50897" y="1134045"/>
              <a:ext cx="679425" cy="684166"/>
            </a:xfrm>
            <a:prstGeom prst="rect">
              <a:avLst/>
            </a:prstGeom>
          </xdr:spPr>
        </xdr:pic>
        <xdr:pic>
          <xdr:nvPicPr>
            <xdr:cNvPr id="136" name="Graphic 135" descr="Coins with solid fill">
              <a:extLst>
                <a:ext uri="{FF2B5EF4-FFF2-40B4-BE49-F238E27FC236}">
                  <a16:creationId xmlns:a16="http://schemas.microsoft.com/office/drawing/2014/main" id="{DC441830-8F1A-1D06-B40F-16DF4D8C77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18580" y="4598183"/>
              <a:ext cx="272953" cy="273545"/>
            </a:xfrm>
            <a:prstGeom prst="rect">
              <a:avLst/>
            </a:prstGeom>
          </xdr:spPr>
        </xdr:pic>
        <xdr:pic>
          <xdr:nvPicPr>
            <xdr:cNvPr id="138" name="Graphic 137" descr="Piggy Bank with solid fill">
              <a:extLst>
                <a:ext uri="{FF2B5EF4-FFF2-40B4-BE49-F238E27FC236}">
                  <a16:creationId xmlns:a16="http://schemas.microsoft.com/office/drawing/2014/main" id="{C0F74C63-84C8-28ED-4DBF-00A3607363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57021" y="1149716"/>
              <a:ext cx="609037" cy="613778"/>
            </a:xfrm>
            <a:prstGeom prst="rect">
              <a:avLst/>
            </a:prstGeom>
          </xdr:spPr>
        </xdr:pic>
        <xdr:pic>
          <xdr:nvPicPr>
            <xdr:cNvPr id="140" name="Graphic 139" descr="Ribbon with solid fill">
              <a:extLst>
                <a:ext uri="{FF2B5EF4-FFF2-40B4-BE49-F238E27FC236}">
                  <a16:creationId xmlns:a16="http://schemas.microsoft.com/office/drawing/2014/main" id="{96C4359B-891A-F7B7-1D8C-2AB4F4C665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148671" y="2535873"/>
              <a:ext cx="496342" cy="435927"/>
            </a:xfrm>
            <a:prstGeom prst="rect">
              <a:avLst/>
            </a:prstGeom>
          </xdr:spPr>
        </xdr:pic>
        <xdr:pic>
          <xdr:nvPicPr>
            <xdr:cNvPr id="142" name="Graphic 141" descr="Trophy with solid fill">
              <a:extLst>
                <a:ext uri="{FF2B5EF4-FFF2-40B4-BE49-F238E27FC236}">
                  <a16:creationId xmlns:a16="http://schemas.microsoft.com/office/drawing/2014/main" id="{5036DDD7-BB49-6530-FBC8-C61E668BCB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54432" y="2550430"/>
              <a:ext cx="417844" cy="422583"/>
            </a:xfrm>
            <a:prstGeom prst="rect">
              <a:avLst/>
            </a:prstGeom>
          </xdr:spPr>
        </xdr:pic>
        <xdr:pic>
          <xdr:nvPicPr>
            <xdr:cNvPr id="144" name="Graphic 143" descr="Wreath with solid fill">
              <a:extLst>
                <a:ext uri="{FF2B5EF4-FFF2-40B4-BE49-F238E27FC236}">
                  <a16:creationId xmlns:a16="http://schemas.microsoft.com/office/drawing/2014/main" id="{27A3152B-A8E9-AE7B-CC1C-2B8FC3547E3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17605" y="3186921"/>
              <a:ext cx="409246" cy="413392"/>
            </a:xfrm>
            <a:prstGeom prst="rect">
              <a:avLst/>
            </a:prstGeom>
          </xdr:spPr>
        </xdr:pic>
        <xdr:pic>
          <xdr:nvPicPr>
            <xdr:cNvPr id="146" name="Graphic 145" descr="Money with solid fill">
              <a:extLst>
                <a:ext uri="{FF2B5EF4-FFF2-40B4-BE49-F238E27FC236}">
                  <a16:creationId xmlns:a16="http://schemas.microsoft.com/office/drawing/2014/main" id="{51D14AAC-313D-BB6D-6333-D1F6FA07B66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294773" y="1168162"/>
              <a:ext cx="599814" cy="604555"/>
            </a:xfrm>
            <a:prstGeom prst="rect">
              <a:avLst/>
            </a:prstGeom>
          </xdr:spPr>
        </xdr:pic>
        <xdr:pic>
          <xdr:nvPicPr>
            <xdr:cNvPr id="148" name="Graphic 147" descr="Daily calendar with solid fill">
              <a:extLst>
                <a:ext uri="{FF2B5EF4-FFF2-40B4-BE49-F238E27FC236}">
                  <a16:creationId xmlns:a16="http://schemas.microsoft.com/office/drawing/2014/main" id="{82D6E027-5F5F-EB16-C380-F7997326D8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59063" y="4566213"/>
              <a:ext cx="324709" cy="328262"/>
            </a:xfrm>
            <a:prstGeom prst="rect">
              <a:avLst/>
            </a:prstGeom>
          </xdr:spPr>
        </xdr:pic>
        <xdr:pic>
          <xdr:nvPicPr>
            <xdr:cNvPr id="150" name="Graphic 149" descr="Flip calendar with solid fill">
              <a:extLst>
                <a:ext uri="{FF2B5EF4-FFF2-40B4-BE49-F238E27FC236}">
                  <a16:creationId xmlns:a16="http://schemas.microsoft.com/office/drawing/2014/main" id="{C6319E73-CD04-0CB5-6793-FE893C72D0D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61210" y="2046607"/>
              <a:ext cx="299816" cy="303369"/>
            </a:xfrm>
            <a:prstGeom prst="rect">
              <a:avLst/>
            </a:prstGeom>
          </xdr:spPr>
        </xdr:pic>
        <xdr:pic>
          <xdr:nvPicPr>
            <xdr:cNvPr id="152" name="Graphic 151" descr="Shopping cart with solid fill">
              <a:extLst>
                <a:ext uri="{FF2B5EF4-FFF2-40B4-BE49-F238E27FC236}">
                  <a16:creationId xmlns:a16="http://schemas.microsoft.com/office/drawing/2014/main" id="{50B870FC-FFEA-74E9-67E4-19712B1B5B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84121" y="5859820"/>
              <a:ext cx="650233" cy="654972"/>
            </a:xfrm>
            <a:prstGeom prst="rect">
              <a:avLst/>
            </a:prstGeom>
          </xdr:spPr>
        </xdr:pic>
        <xdr:pic>
          <xdr:nvPicPr>
            <xdr:cNvPr id="154" name="Graphic 153" descr="Presentation with bar chart with solid fill">
              <a:extLst>
                <a:ext uri="{FF2B5EF4-FFF2-40B4-BE49-F238E27FC236}">
                  <a16:creationId xmlns:a16="http://schemas.microsoft.com/office/drawing/2014/main" id="{E367E914-D64F-678D-49FA-481D2C14A51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27463" y="239430"/>
              <a:ext cx="611189" cy="615926"/>
            </a:xfrm>
            <a:prstGeom prst="rect">
              <a:avLst/>
            </a:prstGeom>
          </xdr:spPr>
        </xdr:pic>
        <xdr:pic>
          <xdr:nvPicPr>
            <xdr:cNvPr id="184" name="Graphic 183" descr="Register with solid fill">
              <a:extLst>
                <a:ext uri="{FF2B5EF4-FFF2-40B4-BE49-F238E27FC236}">
                  <a16:creationId xmlns:a16="http://schemas.microsoft.com/office/drawing/2014/main" id="{FA4971C4-1D30-1997-82D6-BE6550976D5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641326" y="2053680"/>
              <a:ext cx="284329" cy="284921"/>
            </a:xfrm>
            <a:prstGeom prst="rect">
              <a:avLst/>
            </a:prstGeom>
          </xdr:spPr>
        </xdr:pic>
        <xdr:pic>
          <xdr:nvPicPr>
            <xdr:cNvPr id="186" name="Graphic 185" descr="Continuous Improvement with solid fill">
              <a:extLst>
                <a:ext uri="{FF2B5EF4-FFF2-40B4-BE49-F238E27FC236}">
                  <a16:creationId xmlns:a16="http://schemas.microsoft.com/office/drawing/2014/main" id="{EEAA0A3F-6A84-9B59-66F9-A9FC6A21AFA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346575" y="2033084"/>
              <a:ext cx="336083" cy="340229"/>
            </a:xfrm>
            <a:prstGeom prst="rect">
              <a:avLst/>
            </a:prstGeom>
          </xdr:spPr>
        </xdr:pic>
        <xdr:sp macro="" textlink="">
          <xdr:nvSpPr>
            <xdr:cNvPr id="187" name="TextBox 186">
              <a:extLst>
                <a:ext uri="{FF2B5EF4-FFF2-40B4-BE49-F238E27FC236}">
                  <a16:creationId xmlns:a16="http://schemas.microsoft.com/office/drawing/2014/main" id="{C00B8B53-F068-88B5-C5DD-0CDB3AEC04C6}"/>
                </a:ext>
              </a:extLst>
            </xdr:cNvPr>
            <xdr:cNvSpPr txBox="1"/>
          </xdr:nvSpPr>
          <xdr:spPr>
            <a:xfrm>
              <a:off x="1955699" y="2127366"/>
              <a:ext cx="714491" cy="2475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a:solidFill>
                    <a:schemeClr val="bg1"/>
                  </a:solidFill>
                  <a:latin typeface="Aptos Black" panose="020B0004020202020204" pitchFamily="34" charset="0"/>
                  <a:ea typeface="+mn-ea"/>
                  <a:cs typeface="+mn-cs"/>
                </a:rPr>
                <a:t>Monthly</a:t>
              </a:r>
            </a:p>
          </xdr:txBody>
        </xdr:sp>
        <xdr:sp macro="" textlink="">
          <xdr:nvSpPr>
            <xdr:cNvPr id="188" name="TextBox 187">
              <a:extLst>
                <a:ext uri="{FF2B5EF4-FFF2-40B4-BE49-F238E27FC236}">
                  <a16:creationId xmlns:a16="http://schemas.microsoft.com/office/drawing/2014/main" id="{E4076AD2-4C9F-4386-A17B-955E0442ACF7}"/>
                </a:ext>
              </a:extLst>
            </xdr:cNvPr>
            <xdr:cNvSpPr txBox="1"/>
          </xdr:nvSpPr>
          <xdr:spPr>
            <a:xfrm>
              <a:off x="5626395" y="2113706"/>
              <a:ext cx="12472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ptos Black" panose="020B0004020202020204" pitchFamily="34" charset="0"/>
                  <a:ea typeface="+mn-ea"/>
                  <a:cs typeface="+mn-cs"/>
                </a:rPr>
                <a:t>Pizza</a:t>
              </a:r>
              <a:r>
                <a:rPr lang="en-IN" sz="1100" baseline="0"/>
                <a:t> </a:t>
              </a:r>
              <a:r>
                <a:rPr lang="en-IN" sz="1200" b="1">
                  <a:solidFill>
                    <a:schemeClr val="bg1"/>
                  </a:solidFill>
                  <a:latin typeface="Aptos Black" panose="020B0004020202020204" pitchFamily="34" charset="0"/>
                  <a:ea typeface="+mn-ea"/>
                  <a:cs typeface="+mn-cs"/>
                </a:rPr>
                <a:t>Category</a:t>
              </a:r>
            </a:p>
          </xdr:txBody>
        </xdr:sp>
        <xdr:sp macro="" textlink="">
          <xdr:nvSpPr>
            <xdr:cNvPr id="189" name="TextBox 188">
              <a:extLst>
                <a:ext uri="{FF2B5EF4-FFF2-40B4-BE49-F238E27FC236}">
                  <a16:creationId xmlns:a16="http://schemas.microsoft.com/office/drawing/2014/main" id="{DBD84A57-754D-4DE8-8BC6-BC17FF5C5F75}"/>
                </a:ext>
              </a:extLst>
            </xdr:cNvPr>
            <xdr:cNvSpPr txBox="1"/>
          </xdr:nvSpPr>
          <xdr:spPr>
            <a:xfrm>
              <a:off x="7865954" y="2124775"/>
              <a:ext cx="1108940" cy="222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ptos Black" panose="020B0004020202020204" pitchFamily="34" charset="0"/>
                  <a:ea typeface="+mn-ea"/>
                  <a:cs typeface="+mn-cs"/>
                </a:rPr>
                <a:t>Coustomer</a:t>
              </a:r>
              <a:r>
                <a:rPr lang="en-IN" sz="1100" baseline="0"/>
                <a:t> </a:t>
              </a:r>
              <a:r>
                <a:rPr lang="en-IN" sz="1200" b="1">
                  <a:solidFill>
                    <a:schemeClr val="bg1"/>
                  </a:solidFill>
                  <a:latin typeface="Aptos Black" panose="020B0004020202020204" pitchFamily="34" charset="0"/>
                  <a:ea typeface="+mn-ea"/>
                  <a:cs typeface="+mn-cs"/>
                </a:rPr>
                <a:t>Type</a:t>
              </a:r>
            </a:p>
          </xdr:txBody>
        </xdr:sp>
        <xdr:sp macro="" textlink="">
          <xdr:nvSpPr>
            <xdr:cNvPr id="191" name="TextBox 190">
              <a:extLst>
                <a:ext uri="{FF2B5EF4-FFF2-40B4-BE49-F238E27FC236}">
                  <a16:creationId xmlns:a16="http://schemas.microsoft.com/office/drawing/2014/main" id="{9682F828-8D26-4182-9FA0-F8D973CCB6BB}"/>
                </a:ext>
              </a:extLst>
            </xdr:cNvPr>
            <xdr:cNvSpPr txBox="1"/>
          </xdr:nvSpPr>
          <xdr:spPr>
            <a:xfrm>
              <a:off x="1645456" y="1154515"/>
              <a:ext cx="137845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lumMod val="60000"/>
                      <a:lumOff val="40000"/>
                    </a:schemeClr>
                  </a:solidFill>
                  <a:latin typeface="Aptos Black" panose="020B0004020202020204" pitchFamily="34" charset="0"/>
                  <a:ea typeface="+mn-ea"/>
                  <a:cs typeface="Poppins" panose="00000500000000000000" pitchFamily="2" charset="0"/>
                </a:rPr>
                <a:t>Total</a:t>
              </a:r>
              <a:r>
                <a:rPr lang="en-IN" sz="1200">
                  <a:latin typeface="Aptos Black" panose="020B0004020202020204" pitchFamily="34" charset="0"/>
                </a:rPr>
                <a:t> </a:t>
              </a:r>
              <a:r>
                <a:rPr lang="en-IN" sz="1800" b="1">
                  <a:solidFill>
                    <a:schemeClr val="accent2">
                      <a:lumMod val="60000"/>
                      <a:lumOff val="40000"/>
                    </a:schemeClr>
                  </a:solidFill>
                  <a:latin typeface="Aptos Black" panose="020B0004020202020204" pitchFamily="34" charset="0"/>
                  <a:ea typeface="+mn-ea"/>
                  <a:cs typeface="Poppins" panose="00000500000000000000" pitchFamily="2" charset="0"/>
                </a:rPr>
                <a:t>Sales</a:t>
              </a:r>
            </a:p>
          </xdr:txBody>
        </xdr:sp>
        <xdr:sp macro="" textlink="Pivot!B15">
          <xdr:nvSpPr>
            <xdr:cNvPr id="192" name="TextBox 191">
              <a:extLst>
                <a:ext uri="{FF2B5EF4-FFF2-40B4-BE49-F238E27FC236}">
                  <a16:creationId xmlns:a16="http://schemas.microsoft.com/office/drawing/2014/main" id="{0574125A-0739-4463-9201-56A5C99E80AC}"/>
                </a:ext>
              </a:extLst>
            </xdr:cNvPr>
            <xdr:cNvSpPr txBox="1"/>
          </xdr:nvSpPr>
          <xdr:spPr>
            <a:xfrm>
              <a:off x="1587831" y="1418055"/>
              <a:ext cx="1656384" cy="655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2DA29D1-9EEC-477B-BBC4-A0DFF863EB48}" type="TxLink">
                <a:rPr lang="en-US" sz="1800" b="1" i="0" u="none" strike="noStrike">
                  <a:solidFill>
                    <a:schemeClr val="bg1"/>
                  </a:solidFill>
                  <a:latin typeface="Aptos Black" panose="020F0502020204030204" pitchFamily="34" charset="0"/>
                  <a:ea typeface="+mn-ea"/>
                  <a:cs typeface="+mn-cs"/>
                </a:rPr>
                <a:pPr marL="0" indent="0"/>
                <a:t>₹ 6,13,075.15</a:t>
              </a:fld>
              <a:endParaRPr lang="en-IN" sz="1800" b="1" i="0" u="none" strike="noStrike">
                <a:solidFill>
                  <a:schemeClr val="bg1"/>
                </a:solidFill>
                <a:latin typeface="Aptos Black" panose="020F0502020204030204" pitchFamily="34" charset="0"/>
                <a:ea typeface="+mn-ea"/>
                <a:cs typeface="+mn-cs"/>
              </a:endParaRPr>
            </a:p>
          </xdr:txBody>
        </xdr:sp>
        <xdr:sp macro="" textlink="">
          <xdr:nvSpPr>
            <xdr:cNvPr id="193" name="TextBox 192">
              <a:extLst>
                <a:ext uri="{FF2B5EF4-FFF2-40B4-BE49-F238E27FC236}">
                  <a16:creationId xmlns:a16="http://schemas.microsoft.com/office/drawing/2014/main" id="{02F2418A-5A04-48EF-8C7C-680662E2917F}"/>
                </a:ext>
              </a:extLst>
            </xdr:cNvPr>
            <xdr:cNvSpPr txBox="1"/>
          </xdr:nvSpPr>
          <xdr:spPr>
            <a:xfrm>
              <a:off x="4167543" y="1118121"/>
              <a:ext cx="138704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lumMod val="60000"/>
                      <a:lumOff val="40000"/>
                    </a:schemeClr>
                  </a:solidFill>
                  <a:latin typeface="Aptos Black" panose="020B0004020202020204" pitchFamily="34" charset="0"/>
                  <a:ea typeface="+mn-ea"/>
                  <a:cs typeface="Poppins" panose="00000500000000000000" pitchFamily="2" charset="0"/>
                </a:rPr>
                <a:t>Total</a:t>
              </a:r>
              <a:r>
                <a:rPr lang="en-IN" sz="1200" baseline="0">
                  <a:latin typeface="Aptos Black" panose="020B0004020202020204" pitchFamily="34" charset="0"/>
                </a:rPr>
                <a:t> </a:t>
              </a:r>
              <a:r>
                <a:rPr lang="en-IN" sz="1800" b="1">
                  <a:solidFill>
                    <a:schemeClr val="accent2">
                      <a:lumMod val="60000"/>
                      <a:lumOff val="40000"/>
                    </a:schemeClr>
                  </a:solidFill>
                  <a:latin typeface="Aptos Black" panose="020B0004020202020204" pitchFamily="34" charset="0"/>
                  <a:ea typeface="+mn-ea"/>
                  <a:cs typeface="Poppins" panose="00000500000000000000" pitchFamily="2" charset="0"/>
                </a:rPr>
                <a:t>Profit</a:t>
              </a:r>
            </a:p>
          </xdr:txBody>
        </xdr:sp>
        <xdr:sp macro="" textlink="Pivot!B16">
          <xdr:nvSpPr>
            <xdr:cNvPr id="194" name="TextBox 193">
              <a:extLst>
                <a:ext uri="{FF2B5EF4-FFF2-40B4-BE49-F238E27FC236}">
                  <a16:creationId xmlns:a16="http://schemas.microsoft.com/office/drawing/2014/main" id="{DE5C602F-237D-4421-9970-DB28E63DA240}"/>
                </a:ext>
              </a:extLst>
            </xdr:cNvPr>
            <xdr:cNvSpPr txBox="1"/>
          </xdr:nvSpPr>
          <xdr:spPr>
            <a:xfrm>
              <a:off x="4104005" y="1439285"/>
              <a:ext cx="1960880" cy="488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882D8ED-FCD4-4A30-88E7-0FCC25FA3D40}" type="TxLink">
                <a:rPr lang="en-US" sz="1800" b="1" i="0" u="none" strike="noStrike">
                  <a:solidFill>
                    <a:schemeClr val="bg1"/>
                  </a:solidFill>
                  <a:latin typeface="Aptos Black" panose="020F0502020204030204" pitchFamily="34" charset="0"/>
                  <a:ea typeface="+mn-ea"/>
                  <a:cs typeface="+mn-cs"/>
                </a:rPr>
                <a:pPr marL="0" indent="0"/>
                <a:t>₹ 1,68,787.50</a:t>
              </a:fld>
              <a:endParaRPr lang="en-IN" sz="1800" b="1" i="0" u="none" strike="noStrike">
                <a:solidFill>
                  <a:schemeClr val="bg1"/>
                </a:solidFill>
                <a:latin typeface="Aptos Black" panose="020F0502020204030204" pitchFamily="34" charset="0"/>
                <a:ea typeface="+mn-ea"/>
                <a:cs typeface="+mn-cs"/>
              </a:endParaRPr>
            </a:p>
          </xdr:txBody>
        </xdr:sp>
        <xdr:sp macro="" textlink="">
          <xdr:nvSpPr>
            <xdr:cNvPr id="196" name="TextBox 195">
              <a:extLst>
                <a:ext uri="{FF2B5EF4-FFF2-40B4-BE49-F238E27FC236}">
                  <a16:creationId xmlns:a16="http://schemas.microsoft.com/office/drawing/2014/main" id="{EA2C578A-205A-4A96-88C6-6210A81569A2}"/>
                </a:ext>
              </a:extLst>
            </xdr:cNvPr>
            <xdr:cNvSpPr txBox="1"/>
          </xdr:nvSpPr>
          <xdr:spPr>
            <a:xfrm>
              <a:off x="6691951" y="1119036"/>
              <a:ext cx="104406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accent2">
                      <a:lumMod val="60000"/>
                      <a:lumOff val="40000"/>
                    </a:schemeClr>
                  </a:solidFill>
                  <a:latin typeface="Aptos Black" panose="020B0004020202020204" pitchFamily="34" charset="0"/>
                  <a:ea typeface="+mn-ea"/>
                  <a:cs typeface="Poppins" panose="00000500000000000000" pitchFamily="2" charset="0"/>
                </a:rPr>
                <a:t>Profit</a:t>
              </a:r>
              <a:r>
                <a:rPr lang="en-IN" sz="1800" b="0">
                  <a:solidFill>
                    <a:schemeClr val="accent2">
                      <a:lumMod val="60000"/>
                      <a:lumOff val="40000"/>
                    </a:schemeClr>
                  </a:solidFill>
                  <a:latin typeface="+mn-lt"/>
                  <a:ea typeface="+mn-ea"/>
                  <a:cs typeface="+mn-cs"/>
                </a:rPr>
                <a:t>%</a:t>
              </a:r>
              <a:endParaRPr lang="en-IN" sz="1800"/>
            </a:p>
          </xdr:txBody>
        </xdr:sp>
        <xdr:sp macro="" textlink="Pivot!B17">
          <xdr:nvSpPr>
            <xdr:cNvPr id="197" name="TextBox 196">
              <a:extLst>
                <a:ext uri="{FF2B5EF4-FFF2-40B4-BE49-F238E27FC236}">
                  <a16:creationId xmlns:a16="http://schemas.microsoft.com/office/drawing/2014/main" id="{ED694C23-3B79-412D-88BD-7C7D107D1859}"/>
                </a:ext>
              </a:extLst>
            </xdr:cNvPr>
            <xdr:cNvSpPr txBox="1"/>
          </xdr:nvSpPr>
          <xdr:spPr>
            <a:xfrm>
              <a:off x="6688114" y="1448381"/>
              <a:ext cx="927441" cy="655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817D017-AB82-434A-8CD1-DB564BC394B1}" type="TxLink">
                <a:rPr lang="en-US" sz="1800" b="1" i="0" u="none" strike="noStrike">
                  <a:solidFill>
                    <a:schemeClr val="bg1"/>
                  </a:solidFill>
                  <a:latin typeface="Aptos Black" panose="020F0502020204030204" pitchFamily="34" charset="0"/>
                  <a:ea typeface="+mn-ea"/>
                  <a:cs typeface="+mn-cs"/>
                </a:rPr>
                <a:pPr marL="0" indent="0"/>
                <a:t>38%</a:t>
              </a:fld>
              <a:endParaRPr lang="en-IN" sz="1800" b="1" i="0" u="none" strike="noStrike">
                <a:solidFill>
                  <a:schemeClr val="bg1"/>
                </a:solidFill>
                <a:latin typeface="Aptos Black" panose="020F0502020204030204" pitchFamily="34" charset="0"/>
                <a:ea typeface="+mn-ea"/>
                <a:cs typeface="+mn-cs"/>
              </a:endParaRPr>
            </a:p>
          </xdr:txBody>
        </xdr:sp>
        <xdr:sp macro="" textlink="">
          <xdr:nvSpPr>
            <xdr:cNvPr id="198" name="TextBox 197">
              <a:extLst>
                <a:ext uri="{FF2B5EF4-FFF2-40B4-BE49-F238E27FC236}">
                  <a16:creationId xmlns:a16="http://schemas.microsoft.com/office/drawing/2014/main" id="{CCED6F36-B0FB-4BA1-8ADA-9C609848082F}"/>
                </a:ext>
              </a:extLst>
            </xdr:cNvPr>
            <xdr:cNvSpPr txBox="1"/>
          </xdr:nvSpPr>
          <xdr:spPr>
            <a:xfrm>
              <a:off x="9865437" y="3305078"/>
              <a:ext cx="9553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latin typeface="Aptos Black" panose="020B0004020202020204" pitchFamily="34" charset="0"/>
                  <a:ea typeface="+mn-ea"/>
                  <a:cs typeface="+mn-cs"/>
                </a:rPr>
                <a:t>Category</a:t>
              </a:r>
            </a:p>
          </xdr:txBody>
        </xdr:sp>
        <xdr:sp macro="" textlink="">
          <xdr:nvSpPr>
            <xdr:cNvPr id="199" name="TextBox 198">
              <a:extLst>
                <a:ext uri="{FF2B5EF4-FFF2-40B4-BE49-F238E27FC236}">
                  <a16:creationId xmlns:a16="http://schemas.microsoft.com/office/drawing/2014/main" id="{77644347-391C-4B0A-9F89-C348C0AFE657}"/>
                </a:ext>
              </a:extLst>
            </xdr:cNvPr>
            <xdr:cNvSpPr txBox="1"/>
          </xdr:nvSpPr>
          <xdr:spPr>
            <a:xfrm>
              <a:off x="7833519" y="4660450"/>
              <a:ext cx="12536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bg1"/>
                  </a:solidFill>
                  <a:latin typeface="Aptos Black" panose="020B0004020202020204" pitchFamily="34" charset="0"/>
                  <a:ea typeface="+mn-ea"/>
                  <a:cs typeface="+mn-cs"/>
                </a:rPr>
                <a:t>Payment</a:t>
              </a:r>
              <a:r>
                <a:rPr lang="en-IN" sz="1050" baseline="0"/>
                <a:t> </a:t>
              </a:r>
              <a:r>
                <a:rPr lang="en-IN" sz="1200" b="1">
                  <a:solidFill>
                    <a:schemeClr val="bg1"/>
                  </a:solidFill>
                  <a:latin typeface="Aptos Black" panose="020B0004020202020204" pitchFamily="34" charset="0"/>
                  <a:ea typeface="+mn-ea"/>
                  <a:cs typeface="+mn-cs"/>
                </a:rPr>
                <a:t>Mode</a:t>
              </a:r>
            </a:p>
          </xdr:txBody>
        </xdr:sp>
        <xdr:sp macro="" textlink="">
          <xdr:nvSpPr>
            <xdr:cNvPr id="200" name="TextBox 199">
              <a:extLst>
                <a:ext uri="{FF2B5EF4-FFF2-40B4-BE49-F238E27FC236}">
                  <a16:creationId xmlns:a16="http://schemas.microsoft.com/office/drawing/2014/main" id="{38561C8A-16EB-48AB-9E88-DBEDC57CBE84}"/>
                </a:ext>
              </a:extLst>
            </xdr:cNvPr>
            <xdr:cNvSpPr txBox="1"/>
          </xdr:nvSpPr>
          <xdr:spPr>
            <a:xfrm>
              <a:off x="2024905" y="4635910"/>
              <a:ext cx="554860" cy="2724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latin typeface="Aptos Black" panose="020B0004020202020204" pitchFamily="34" charset="0"/>
                  <a:ea typeface="+mn-ea"/>
                  <a:cs typeface="+mn-cs"/>
                </a:rPr>
                <a:t>Daily</a:t>
              </a:r>
            </a:p>
          </xdr:txBody>
        </xdr:sp>
        <xdr:sp macro="" textlink="">
          <xdr:nvSpPr>
            <xdr:cNvPr id="201" name="TextBox 200">
              <a:extLst>
                <a:ext uri="{FF2B5EF4-FFF2-40B4-BE49-F238E27FC236}">
                  <a16:creationId xmlns:a16="http://schemas.microsoft.com/office/drawing/2014/main" id="{39E71419-5D4B-40A4-8AC8-70386F713F94}"/>
                </a:ext>
              </a:extLst>
            </xdr:cNvPr>
            <xdr:cNvSpPr txBox="1"/>
          </xdr:nvSpPr>
          <xdr:spPr>
            <a:xfrm>
              <a:off x="852228" y="174710"/>
              <a:ext cx="3893911" cy="497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a:solidFill>
                    <a:schemeClr val="bg2"/>
                  </a:solidFill>
                  <a:latin typeface="Arial Rounded MT Bold" panose="020F0704030504030204" pitchFamily="34" charset="0"/>
                  <a:cs typeface="Poppins" panose="00000500000000000000" pitchFamily="2" charset="0"/>
                </a:rPr>
                <a:t>Sales</a:t>
              </a:r>
              <a:r>
                <a:rPr lang="en-IN" sz="3600" b="1" baseline="0">
                  <a:solidFill>
                    <a:schemeClr val="bg2"/>
                  </a:solidFill>
                  <a:latin typeface="Arial Rounded MT Bold" panose="020F0704030504030204" pitchFamily="34" charset="0"/>
                  <a:cs typeface="Poppins" panose="00000500000000000000" pitchFamily="2" charset="0"/>
                </a:rPr>
                <a:t> Dashboared</a:t>
              </a:r>
              <a:endParaRPr lang="en-IN" sz="3600" b="1">
                <a:solidFill>
                  <a:schemeClr val="bg2"/>
                </a:solidFill>
                <a:latin typeface="Arial Rounded MT Bold" panose="020F0704030504030204" pitchFamily="34" charset="0"/>
                <a:cs typeface="Poppins" panose="00000500000000000000" pitchFamily="2" charset="0"/>
              </a:endParaRPr>
            </a:p>
          </xdr:txBody>
        </xdr:sp>
        <xdr:sp macro="" textlink="">
          <xdr:nvSpPr>
            <xdr:cNvPr id="202" name="TextBox 201">
              <a:extLst>
                <a:ext uri="{FF2B5EF4-FFF2-40B4-BE49-F238E27FC236}">
                  <a16:creationId xmlns:a16="http://schemas.microsoft.com/office/drawing/2014/main" id="{14F341E9-A9B9-45A2-962F-A40D31A88526}"/>
                </a:ext>
              </a:extLst>
            </xdr:cNvPr>
            <xdr:cNvSpPr txBox="1"/>
          </xdr:nvSpPr>
          <xdr:spPr>
            <a:xfrm>
              <a:off x="954658" y="584081"/>
              <a:ext cx="1727578" cy="348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solidFill>
                    <a:schemeClr val="accent2">
                      <a:lumMod val="60000"/>
                      <a:lumOff val="40000"/>
                    </a:schemeClr>
                  </a:solidFill>
                  <a:latin typeface="Poppins" panose="00000500000000000000" pitchFamily="2" charset="0"/>
                  <a:cs typeface="Poppins" panose="00000500000000000000" pitchFamily="2" charset="0"/>
                </a:rPr>
                <a:t>Pizza</a:t>
              </a:r>
              <a:r>
                <a:rPr lang="en-IN" sz="1800" b="1" baseline="0">
                  <a:solidFill>
                    <a:schemeClr val="accent2">
                      <a:lumMod val="60000"/>
                      <a:lumOff val="40000"/>
                    </a:schemeClr>
                  </a:solidFill>
                  <a:latin typeface="Poppins" panose="00000500000000000000" pitchFamily="2" charset="0"/>
                  <a:cs typeface="Poppins" panose="00000500000000000000" pitchFamily="2" charset="0"/>
                </a:rPr>
                <a:t> World</a:t>
              </a:r>
            </a:p>
          </xdr:txBody>
        </xdr:sp>
        <xdr:sp macro="" textlink="">
          <xdr:nvSpPr>
            <xdr:cNvPr id="203" name="TextBox 202">
              <a:extLst>
                <a:ext uri="{FF2B5EF4-FFF2-40B4-BE49-F238E27FC236}">
                  <a16:creationId xmlns:a16="http://schemas.microsoft.com/office/drawing/2014/main" id="{041A16A9-A2B6-474F-A289-6DAAFA0BEEB4}"/>
                </a:ext>
              </a:extLst>
            </xdr:cNvPr>
            <xdr:cNvSpPr txBox="1"/>
          </xdr:nvSpPr>
          <xdr:spPr>
            <a:xfrm>
              <a:off x="5442236" y="2121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sp macro="" textlink="">
          <xdr:nvSpPr>
            <xdr:cNvPr id="204" name="TextBox 203">
              <a:extLst>
                <a:ext uri="{FF2B5EF4-FFF2-40B4-BE49-F238E27FC236}">
                  <a16:creationId xmlns:a16="http://schemas.microsoft.com/office/drawing/2014/main" id="{D69899DD-56BC-4A82-B153-B5B75E4CBEED}"/>
                </a:ext>
              </a:extLst>
            </xdr:cNvPr>
            <xdr:cNvSpPr txBox="1"/>
          </xdr:nvSpPr>
          <xdr:spPr>
            <a:xfrm>
              <a:off x="9284436" y="1178352"/>
              <a:ext cx="1054270" cy="5625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solidFill>
                    <a:schemeClr val="accent2">
                      <a:lumMod val="60000"/>
                      <a:lumOff val="40000"/>
                    </a:schemeClr>
                  </a:solidFill>
                  <a:latin typeface="Poppins" panose="00000500000000000000" pitchFamily="2" charset="0"/>
                  <a:ea typeface="+mn-ea"/>
                  <a:cs typeface="Poppins" panose="00000500000000000000" pitchFamily="2" charset="0"/>
                </a:rPr>
                <a:t>   Top </a:t>
              </a:r>
            </a:p>
            <a:p>
              <a:pPr algn="ctr"/>
              <a:r>
                <a:rPr lang="en-IN" sz="1600" b="1">
                  <a:solidFill>
                    <a:schemeClr val="accent2">
                      <a:lumMod val="60000"/>
                      <a:lumOff val="40000"/>
                    </a:schemeClr>
                  </a:solidFill>
                  <a:latin typeface="Poppins" panose="00000500000000000000" pitchFamily="2" charset="0"/>
                  <a:ea typeface="+mn-ea"/>
                  <a:cs typeface="Poppins" panose="00000500000000000000" pitchFamily="2" charset="0"/>
                </a:rPr>
                <a:t>  Category</a:t>
              </a:r>
            </a:p>
          </xdr:txBody>
        </xdr:sp>
        <xdr:sp macro="" textlink="">
          <xdr:nvSpPr>
            <xdr:cNvPr id="205" name="TextBox 204">
              <a:extLst>
                <a:ext uri="{FF2B5EF4-FFF2-40B4-BE49-F238E27FC236}">
                  <a16:creationId xmlns:a16="http://schemas.microsoft.com/office/drawing/2014/main" id="{4C8E812B-CEB3-4D8F-8677-C8678E0B6EC7}"/>
                </a:ext>
              </a:extLst>
            </xdr:cNvPr>
            <xdr:cNvSpPr txBox="1"/>
          </xdr:nvSpPr>
          <xdr:spPr>
            <a:xfrm>
              <a:off x="10879354" y="1186478"/>
              <a:ext cx="1011060" cy="1129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solidFill>
                    <a:schemeClr val="accent2">
                      <a:lumMod val="60000"/>
                      <a:lumOff val="40000"/>
                    </a:schemeClr>
                  </a:solidFill>
                  <a:latin typeface="Poppins" panose="00000500000000000000" pitchFamily="2" charset="0"/>
                  <a:ea typeface="+mn-ea"/>
                  <a:cs typeface="Poppins" panose="00000500000000000000" pitchFamily="2" charset="0"/>
                </a:rPr>
                <a:t>Top </a:t>
              </a:r>
            </a:p>
            <a:p>
              <a:pPr algn="ctr"/>
              <a:r>
                <a:rPr lang="en-IN" sz="1600" b="1">
                  <a:solidFill>
                    <a:schemeClr val="accent2">
                      <a:lumMod val="60000"/>
                      <a:lumOff val="40000"/>
                    </a:schemeClr>
                  </a:solidFill>
                  <a:latin typeface="Poppins" panose="00000500000000000000" pitchFamily="2" charset="0"/>
                  <a:ea typeface="+mn-ea"/>
                  <a:cs typeface="Poppins" panose="00000500000000000000" pitchFamily="2" charset="0"/>
                </a:rPr>
                <a:t>Sold</a:t>
              </a:r>
              <a:r>
                <a:rPr lang="en-IN" sz="1600" b="1" baseline="0">
                  <a:solidFill>
                    <a:schemeClr val="accent2">
                      <a:lumMod val="60000"/>
                      <a:lumOff val="40000"/>
                    </a:schemeClr>
                  </a:solidFill>
                  <a:latin typeface="Poppins" panose="00000500000000000000" pitchFamily="2" charset="0"/>
                  <a:ea typeface="+mn-ea"/>
                  <a:cs typeface="Poppins" panose="00000500000000000000" pitchFamily="2" charset="0"/>
                </a:rPr>
                <a:t> </a:t>
              </a:r>
              <a:r>
                <a:rPr lang="en-IN" sz="1600" b="1">
                  <a:solidFill>
                    <a:schemeClr val="accent2">
                      <a:lumMod val="60000"/>
                      <a:lumOff val="40000"/>
                    </a:schemeClr>
                  </a:solidFill>
                  <a:latin typeface="Poppins" panose="00000500000000000000" pitchFamily="2" charset="0"/>
                  <a:ea typeface="+mn-ea"/>
                  <a:cs typeface="Poppins" panose="00000500000000000000" pitchFamily="2" charset="0"/>
                </a:rPr>
                <a:t>Size</a:t>
              </a:r>
            </a:p>
          </xdr:txBody>
        </xdr:sp>
        <xdr:sp macro="" textlink="Pivot!U1">
          <xdr:nvSpPr>
            <xdr:cNvPr id="206" name="TextBox 205">
              <a:extLst>
                <a:ext uri="{FF2B5EF4-FFF2-40B4-BE49-F238E27FC236}">
                  <a16:creationId xmlns:a16="http://schemas.microsoft.com/office/drawing/2014/main" id="{3761BF83-64A3-4913-8A6A-5BA0A43F26E5}"/>
                </a:ext>
              </a:extLst>
            </xdr:cNvPr>
            <xdr:cNvSpPr txBox="1"/>
          </xdr:nvSpPr>
          <xdr:spPr>
            <a:xfrm>
              <a:off x="9444093" y="1737826"/>
              <a:ext cx="861844" cy="2724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6B172E9-FD78-453A-91F9-CDC7E46C8A80}" type="TxLink">
                <a:rPr lang="en-US" sz="1600" b="1" i="0" u="none" strike="noStrike">
                  <a:solidFill>
                    <a:schemeClr val="bg1"/>
                  </a:solidFill>
                  <a:latin typeface="Aptos Black" panose="020B0004020202020204" pitchFamily="34" charset="0"/>
                </a:rPr>
                <a:pPr/>
                <a:t>Supreme</a:t>
              </a:fld>
              <a:endParaRPr lang="en-IN" sz="1600" b="1">
                <a:solidFill>
                  <a:schemeClr val="bg1"/>
                </a:solidFill>
                <a:latin typeface="Aptos Black" panose="020B0004020202020204" pitchFamily="34" charset="0"/>
              </a:endParaRPr>
            </a:p>
          </xdr:txBody>
        </xdr:sp>
        <xdr:sp macro="" textlink="Pivot!W1">
          <xdr:nvSpPr>
            <xdr:cNvPr id="208" name="TextBox 207">
              <a:extLst>
                <a:ext uri="{FF2B5EF4-FFF2-40B4-BE49-F238E27FC236}">
                  <a16:creationId xmlns:a16="http://schemas.microsoft.com/office/drawing/2014/main" id="{D6BA2D36-29A9-4D29-ADC6-F7CFBAE1BEAA}"/>
                </a:ext>
              </a:extLst>
            </xdr:cNvPr>
            <xdr:cNvSpPr txBox="1"/>
          </xdr:nvSpPr>
          <xdr:spPr>
            <a:xfrm>
              <a:off x="9448840" y="2267170"/>
              <a:ext cx="825578" cy="2102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F078D81-17F0-4AAD-89CB-9F80D30A6A15}" type="TxLink">
                <a:rPr lang="en-US" sz="1100" b="1" i="0" u="none" strike="noStrike">
                  <a:solidFill>
                    <a:schemeClr val="bg1"/>
                  </a:solidFill>
                  <a:latin typeface="Aptos Narrow"/>
                </a:rPr>
                <a:pPr/>
                <a:t> ₹ 1,72,559.95 </a:t>
              </a:fld>
              <a:endParaRPr lang="en-IN" sz="1100" b="1">
                <a:solidFill>
                  <a:schemeClr val="bg1"/>
                </a:solidFill>
              </a:endParaRPr>
            </a:p>
          </xdr:txBody>
        </xdr:sp>
        <xdr:sp macro="" textlink="Pivot!V1">
          <xdr:nvSpPr>
            <xdr:cNvPr id="209" name="TextBox 208">
              <a:extLst>
                <a:ext uri="{FF2B5EF4-FFF2-40B4-BE49-F238E27FC236}">
                  <a16:creationId xmlns:a16="http://schemas.microsoft.com/office/drawing/2014/main" id="{ECB1E1F1-7488-4885-A979-4CC05F17AD3B}"/>
                </a:ext>
              </a:extLst>
            </xdr:cNvPr>
            <xdr:cNvSpPr txBox="1"/>
          </xdr:nvSpPr>
          <xdr:spPr>
            <a:xfrm>
              <a:off x="9608457" y="1957073"/>
              <a:ext cx="531810" cy="2724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C877EC2-0747-4406-90AA-691D7EFDD242}" type="TxLink">
                <a:rPr lang="en-US" sz="1600" b="1" i="0" u="sng" strike="noStrike">
                  <a:solidFill>
                    <a:schemeClr val="bg1"/>
                  </a:solidFill>
                  <a:latin typeface="Aptos Narrow"/>
                </a:rPr>
                <a:pPr/>
                <a:t>6663</a:t>
              </a:fld>
              <a:r>
                <a:rPr lang="en-US" sz="1600" b="1" i="0" u="sng" strike="noStrike">
                  <a:solidFill>
                    <a:schemeClr val="bg1"/>
                  </a:solidFill>
                  <a:latin typeface="Aptos Narrow"/>
                </a:rPr>
                <a:t>.</a:t>
              </a:r>
              <a:endParaRPr lang="en-IN" sz="1600" b="1" u="sng">
                <a:solidFill>
                  <a:schemeClr val="bg1"/>
                </a:solidFill>
              </a:endParaRPr>
            </a:p>
          </xdr:txBody>
        </xdr:sp>
        <xdr:sp macro="" textlink="Pivot!L38">
          <xdr:nvSpPr>
            <xdr:cNvPr id="210" name="TextBox 209">
              <a:extLst>
                <a:ext uri="{FF2B5EF4-FFF2-40B4-BE49-F238E27FC236}">
                  <a16:creationId xmlns:a16="http://schemas.microsoft.com/office/drawing/2014/main" id="{1A3509E8-4AAF-4CC4-8B94-B7F8025E8580}"/>
                </a:ext>
              </a:extLst>
            </xdr:cNvPr>
            <xdr:cNvSpPr txBox="1"/>
          </xdr:nvSpPr>
          <xdr:spPr>
            <a:xfrm>
              <a:off x="11254391" y="1648681"/>
              <a:ext cx="499963" cy="521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25AB71-262E-4F7C-8088-8963F92303B5}" type="TxLink">
                <a:rPr lang="en-US" sz="3600" b="1" i="0" u="none" strike="noStrike">
                  <a:solidFill>
                    <a:schemeClr val="bg1"/>
                  </a:solidFill>
                  <a:latin typeface="Aptos Narrow"/>
                </a:rPr>
                <a:pPr/>
                <a:t>L</a:t>
              </a:fld>
              <a:endParaRPr lang="en-IN" sz="7200" b="1">
                <a:solidFill>
                  <a:schemeClr val="bg1"/>
                </a:solidFill>
              </a:endParaRPr>
            </a:p>
          </xdr:txBody>
        </xdr:sp>
        <xdr:sp macro="" textlink="Pivot!K38">
          <xdr:nvSpPr>
            <xdr:cNvPr id="211" name="TextBox 210">
              <a:extLst>
                <a:ext uri="{FF2B5EF4-FFF2-40B4-BE49-F238E27FC236}">
                  <a16:creationId xmlns:a16="http://schemas.microsoft.com/office/drawing/2014/main" id="{B21DFC09-E1A2-4ECE-8934-ED4CF7AAC728}"/>
                </a:ext>
              </a:extLst>
            </xdr:cNvPr>
            <xdr:cNvSpPr txBox="1"/>
          </xdr:nvSpPr>
          <xdr:spPr>
            <a:xfrm>
              <a:off x="11063395" y="2102958"/>
              <a:ext cx="939969" cy="297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bg1"/>
                  </a:solidFill>
                  <a:latin typeface="Aptos Narrow"/>
                </a:rPr>
                <a:t>     </a:t>
              </a:r>
              <a:fld id="{40C35A2C-7AAA-4805-8741-F266E6CFEAA1}" type="TxLink">
                <a:rPr lang="en-US" sz="1800" b="1" i="0" u="none" strike="noStrike">
                  <a:solidFill>
                    <a:schemeClr val="bg1"/>
                  </a:solidFill>
                  <a:latin typeface="Aptos Narrow"/>
                </a:rPr>
                <a:pPr/>
                <a:t>10418</a:t>
              </a:fld>
              <a:endParaRPr lang="en-IN" sz="1800" b="1">
                <a:solidFill>
                  <a:schemeClr val="bg1"/>
                </a:solidFill>
              </a:endParaRPr>
            </a:p>
          </xdr:txBody>
        </xdr:sp>
        <mc:AlternateContent xmlns:mc="http://schemas.openxmlformats.org/markup-compatibility/2006">
          <mc:Choice xmlns:a14="http://schemas.microsoft.com/office/drawing/2010/main" Requires="a14">
            <xdr:graphicFrame macro="">
              <xdr:nvGraphicFramePr>
                <xdr:cNvPr id="213" name="month 1">
                  <a:extLst>
                    <a:ext uri="{FF2B5EF4-FFF2-40B4-BE49-F238E27FC236}">
                      <a16:creationId xmlns:a16="http://schemas.microsoft.com/office/drawing/2014/main" id="{33195C70-0390-4CE5-B67D-99CE4406C7AD}"/>
                    </a:ext>
                  </a:extLst>
                </xdr:cNvPr>
                <xdr:cNvGraphicFramePr/>
              </xdr:nvGraphicFramePr>
              <xdr:xfrm>
                <a:off x="197693" y="2389744"/>
                <a:ext cx="1119932" cy="3106181"/>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01723" y="3084217"/>
                  <a:ext cx="2031427" cy="4008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4" name="Coustomer_type 1">
                  <a:extLst>
                    <a:ext uri="{FF2B5EF4-FFF2-40B4-BE49-F238E27FC236}">
                      <a16:creationId xmlns:a16="http://schemas.microsoft.com/office/drawing/2014/main" id="{F62041E6-F16D-4E30-A419-3C10B751B0F0}"/>
                    </a:ext>
                  </a:extLst>
                </xdr:cNvPr>
                <xdr:cNvGraphicFramePr/>
              </xdr:nvGraphicFramePr>
              <xdr:xfrm>
                <a:off x="5381520" y="223203"/>
                <a:ext cx="1991807" cy="649287"/>
              </xdr:xfrm>
              <a:graphic>
                <a:graphicData uri="http://schemas.microsoft.com/office/drawing/2010/slicer">
                  <sle:slicer xmlns:sle="http://schemas.microsoft.com/office/drawing/2010/slicer" name="Coustomer_type 1"/>
                </a:graphicData>
              </a:graphic>
            </xdr:graphicFrame>
          </mc:Choice>
          <mc:Fallback>
            <xdr:sp macro="" textlink="">
              <xdr:nvSpPr>
                <xdr:cNvPr id="0" name=""/>
                <xdr:cNvSpPr>
                  <a:spLocks noTextEdit="1"/>
                </xdr:cNvSpPr>
              </xdr:nvSpPr>
              <xdr:spPr>
                <a:xfrm>
                  <a:off x="9804587" y="288067"/>
                  <a:ext cx="3612908" cy="837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5" name="payment_mode 1">
                  <a:extLst>
                    <a:ext uri="{FF2B5EF4-FFF2-40B4-BE49-F238E27FC236}">
                      <a16:creationId xmlns:a16="http://schemas.microsoft.com/office/drawing/2014/main" id="{A73BB19D-98F4-4C8D-A258-0EBC876BD06B}"/>
                    </a:ext>
                  </a:extLst>
                </xdr:cNvPr>
                <xdr:cNvGraphicFramePr/>
              </xdr:nvGraphicFramePr>
              <xdr:xfrm>
                <a:off x="7431942" y="231410"/>
                <a:ext cx="1843332" cy="610991"/>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3523816" y="298659"/>
                  <a:ext cx="3343592" cy="788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6" name="year 1">
                  <a:extLst>
                    <a:ext uri="{FF2B5EF4-FFF2-40B4-BE49-F238E27FC236}">
                      <a16:creationId xmlns:a16="http://schemas.microsoft.com/office/drawing/2014/main" id="{C3748E0D-8E9F-4E35-8CFB-2AC3DBFC0D63}"/>
                    </a:ext>
                  </a:extLst>
                </xdr:cNvPr>
                <xdr:cNvGraphicFramePr/>
              </xdr:nvGraphicFramePr>
              <xdr:xfrm>
                <a:off x="198006" y="1138556"/>
                <a:ext cx="1156449" cy="961072"/>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02291" y="1469427"/>
                  <a:ext cx="2097665" cy="1240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17" name="Chart 216">
              <a:extLst>
                <a:ext uri="{FF2B5EF4-FFF2-40B4-BE49-F238E27FC236}">
                  <a16:creationId xmlns:a16="http://schemas.microsoft.com/office/drawing/2014/main" id="{857691EC-49A4-462E-932F-AFE48B553B69}"/>
                </a:ext>
              </a:extLst>
            </xdr:cNvPr>
            <xdr:cNvGraphicFramePr>
              <a:graphicFrameLocks/>
            </xdr:cNvGraphicFramePr>
          </xdr:nvGraphicFramePr>
          <xdr:xfrm>
            <a:off x="1781541" y="4918074"/>
            <a:ext cx="5314298" cy="1739900"/>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218" name="Chart 217">
              <a:extLst>
                <a:ext uri="{FF2B5EF4-FFF2-40B4-BE49-F238E27FC236}">
                  <a16:creationId xmlns:a16="http://schemas.microsoft.com/office/drawing/2014/main" id="{E5F199DC-7BA9-475D-99AD-C9F6F0EF0CA6}"/>
                </a:ext>
              </a:extLst>
            </xdr:cNvPr>
            <xdr:cNvGraphicFramePr>
              <a:graphicFrameLocks/>
            </xdr:cNvGraphicFramePr>
          </xdr:nvGraphicFramePr>
          <xdr:xfrm>
            <a:off x="1767662" y="2464752"/>
            <a:ext cx="2876411" cy="1724343"/>
          </xdr:xfrm>
          <a:graphic>
            <a:graphicData uri="http://schemas.openxmlformats.org/drawingml/2006/chart">
              <c:chart xmlns:c="http://schemas.openxmlformats.org/drawingml/2006/chart" xmlns:r="http://schemas.openxmlformats.org/officeDocument/2006/relationships" r:id="rId28"/>
            </a:graphicData>
          </a:graphic>
        </xdr:graphicFrame>
        <mc:AlternateContent xmlns:mc="http://schemas.openxmlformats.org/markup-compatibility/2006">
          <mc:Choice xmlns:a14="http://schemas.microsoft.com/office/drawing/2010/main" Requires="a14">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2658110" y="2076768"/>
                  <a:ext cx="365760" cy="2892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3337878" y="2076768"/>
                  <a:ext cx="374967" cy="2892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4025265" y="2076768"/>
                  <a:ext cx="374968" cy="29654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aphicFrame macro="">
          <xdr:nvGraphicFramePr>
            <xdr:cNvPr id="219" name="Chart 218">
              <a:extLst>
                <a:ext uri="{FF2B5EF4-FFF2-40B4-BE49-F238E27FC236}">
                  <a16:creationId xmlns:a16="http://schemas.microsoft.com/office/drawing/2014/main" id="{32504934-B811-45C3-8EE3-1F16B111DAF1}"/>
                </a:ext>
              </a:extLst>
            </xdr:cNvPr>
            <xdr:cNvGraphicFramePr>
              <a:graphicFrameLocks/>
            </xdr:cNvGraphicFramePr>
          </xdr:nvGraphicFramePr>
          <xdr:xfrm>
            <a:off x="5126526" y="2321991"/>
            <a:ext cx="2104538" cy="2034770"/>
          </xdr:xfrm>
          <a:graphic>
            <a:graphicData uri="http://schemas.openxmlformats.org/drawingml/2006/chart">
              <c:chart xmlns:c="http://schemas.openxmlformats.org/drawingml/2006/chart" xmlns:r="http://schemas.openxmlformats.org/officeDocument/2006/relationships" r:id="rId29"/>
            </a:graphicData>
          </a:graphic>
        </xdr:graphicFrame>
        <mc:AlternateContent xmlns:mc="http://schemas.openxmlformats.org/markup-compatibility/2006">
          <mc:Choice xmlns:cx1="http://schemas.microsoft.com/office/drawing/2015/9/8/chartex" Requires="cx1">
            <xdr:graphicFrame macro="">
              <xdr:nvGraphicFramePr>
                <xdr:cNvPr id="220" name="Chart 219">
                  <a:extLst>
                    <a:ext uri="{FF2B5EF4-FFF2-40B4-BE49-F238E27FC236}">
                      <a16:creationId xmlns:a16="http://schemas.microsoft.com/office/drawing/2014/main" id="{01109026-35D5-47D2-896B-190729059955}"/>
                    </a:ext>
                  </a:extLst>
                </xdr:cNvPr>
                <xdr:cNvGraphicFramePr/>
              </xdr:nvGraphicFramePr>
              <xdr:xfrm>
                <a:off x="9509069" y="3638171"/>
                <a:ext cx="2388330" cy="2991136"/>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9509069" y="3638171"/>
                  <a:ext cx="2388330" cy="29911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0" name="Chart 29">
              <a:extLst>
                <a:ext uri="{FF2B5EF4-FFF2-40B4-BE49-F238E27FC236}">
                  <a16:creationId xmlns:a16="http://schemas.microsoft.com/office/drawing/2014/main" id="{1EBCE4AE-5083-4411-A540-829E4C840A26}"/>
                </a:ext>
              </a:extLst>
            </xdr:cNvPr>
            <xdr:cNvGraphicFramePr>
              <a:graphicFrameLocks/>
            </xdr:cNvGraphicFramePr>
          </xdr:nvGraphicFramePr>
          <xdr:xfrm>
            <a:off x="7572375" y="4887736"/>
            <a:ext cx="1374775" cy="1684984"/>
          </xdr:xfrm>
          <a:graphic>
            <a:graphicData uri="http://schemas.openxmlformats.org/drawingml/2006/chart">
              <c:chart xmlns:c="http://schemas.openxmlformats.org/drawingml/2006/chart" xmlns:r="http://schemas.openxmlformats.org/officeDocument/2006/relationships" r:id="rId31"/>
            </a:graphicData>
          </a:graphic>
        </xdr:graphicFrame>
        <xdr:graphicFrame macro="">
          <xdr:nvGraphicFramePr>
            <xdr:cNvPr id="31" name="Chart 30">
              <a:extLst>
                <a:ext uri="{FF2B5EF4-FFF2-40B4-BE49-F238E27FC236}">
                  <a16:creationId xmlns:a16="http://schemas.microsoft.com/office/drawing/2014/main" id="{A7D90845-9C5F-4FCF-AB76-D08CCCECD5A7}"/>
                </a:ext>
              </a:extLst>
            </xdr:cNvPr>
            <xdr:cNvGraphicFramePr>
              <a:graphicFrameLocks/>
            </xdr:cNvGraphicFramePr>
          </xdr:nvGraphicFramePr>
          <xdr:xfrm>
            <a:off x="7532172" y="2362199"/>
            <a:ext cx="1430193" cy="1998664"/>
          </xdr:xfrm>
          <a:graphic>
            <a:graphicData uri="http://schemas.openxmlformats.org/drawingml/2006/chart">
              <c:chart xmlns:c="http://schemas.openxmlformats.org/drawingml/2006/chart" xmlns:r="http://schemas.openxmlformats.org/officeDocument/2006/relationships" r:id="rId32"/>
            </a:graphicData>
          </a:graphic>
        </xdr:graphicFrame>
        <xdr:sp macro="" textlink="">
          <xdr:nvSpPr>
            <xdr:cNvPr id="32" name="TextBox 31">
              <a:extLst>
                <a:ext uri="{FF2B5EF4-FFF2-40B4-BE49-F238E27FC236}">
                  <a16:creationId xmlns:a16="http://schemas.microsoft.com/office/drawing/2014/main" id="{AA816E52-FC69-4C1C-8303-75355FAA23CD}"/>
                </a:ext>
              </a:extLst>
            </xdr:cNvPr>
            <xdr:cNvSpPr txBox="1"/>
          </xdr:nvSpPr>
          <xdr:spPr>
            <a:xfrm>
              <a:off x="11148821" y="2312256"/>
              <a:ext cx="939969" cy="24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i="0" u="none" strike="noStrike">
                  <a:solidFill>
                    <a:schemeClr val="bg1"/>
                  </a:solidFill>
                  <a:latin typeface="Aptos Narrow"/>
                </a:rPr>
                <a:t>    Units.</a:t>
              </a:r>
            </a:p>
          </xdr:txBody>
        </xdr:sp>
        <xdr:sp macro="" textlink="">
          <xdr:nvSpPr>
            <xdr:cNvPr id="33" name="TextBox 32">
              <a:extLst>
                <a:ext uri="{FF2B5EF4-FFF2-40B4-BE49-F238E27FC236}">
                  <a16:creationId xmlns:a16="http://schemas.microsoft.com/office/drawing/2014/main" id="{097E821D-F213-419C-A27C-61907DC6CE1A}"/>
                </a:ext>
              </a:extLst>
            </xdr:cNvPr>
            <xdr:cNvSpPr txBox="1"/>
          </xdr:nvSpPr>
          <xdr:spPr>
            <a:xfrm>
              <a:off x="2772758" y="2118857"/>
              <a:ext cx="511103" cy="222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IN" sz="1200" b="1">
                  <a:solidFill>
                    <a:schemeClr val="bg1"/>
                  </a:solidFill>
                  <a:latin typeface="Aptos Black" panose="020B0004020202020204" pitchFamily="34" charset="0"/>
                  <a:ea typeface="+mn-ea"/>
                  <a:cs typeface="+mn-cs"/>
                </a:rPr>
                <a:t>Sale</a:t>
              </a:r>
            </a:p>
          </xdr:txBody>
        </xdr:sp>
        <xdr:sp macro="" textlink="">
          <xdr:nvSpPr>
            <xdr:cNvPr id="34" name="TextBox 33">
              <a:extLst>
                <a:ext uri="{FF2B5EF4-FFF2-40B4-BE49-F238E27FC236}">
                  <a16:creationId xmlns:a16="http://schemas.microsoft.com/office/drawing/2014/main" id="{4E90CA75-AFD7-4AAC-B1BE-EC387C8274F0}"/>
                </a:ext>
              </a:extLst>
            </xdr:cNvPr>
            <xdr:cNvSpPr txBox="1"/>
          </xdr:nvSpPr>
          <xdr:spPr>
            <a:xfrm>
              <a:off x="3426056" y="2118857"/>
              <a:ext cx="526274" cy="22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IN" sz="1200" b="1">
                  <a:solidFill>
                    <a:schemeClr val="bg1"/>
                  </a:solidFill>
                  <a:latin typeface="Aptos Black" panose="020B0004020202020204" pitchFamily="34" charset="0"/>
                  <a:ea typeface="+mn-ea"/>
                  <a:cs typeface="+mn-cs"/>
                </a:rPr>
                <a:t>Profit</a:t>
              </a:r>
            </a:p>
          </xdr:txBody>
        </xdr:sp>
        <xdr:sp macro="" textlink="">
          <xdr:nvSpPr>
            <xdr:cNvPr id="35" name="TextBox 34">
              <a:extLst>
                <a:ext uri="{FF2B5EF4-FFF2-40B4-BE49-F238E27FC236}">
                  <a16:creationId xmlns:a16="http://schemas.microsoft.com/office/drawing/2014/main" id="{ABDD5342-F900-4E38-A929-A2F3BD153C2D}"/>
                </a:ext>
              </a:extLst>
            </xdr:cNvPr>
            <xdr:cNvSpPr txBox="1"/>
          </xdr:nvSpPr>
          <xdr:spPr>
            <a:xfrm>
              <a:off x="4119458" y="2118857"/>
              <a:ext cx="756000" cy="28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Aptos Black" panose="020B0004020202020204" pitchFamily="34" charset="0"/>
                  <a:ea typeface="+mn-ea"/>
                  <a:cs typeface="+mn-cs"/>
                </a:rPr>
                <a:t>Profit%</a:t>
              </a:r>
            </a:p>
          </xdr:txBody>
        </xdr:sp>
      </xdr:grpSp>
      <xdr:sp macro="" textlink="">
        <xdr:nvSpPr>
          <xdr:cNvPr id="41" name="TextBox 40">
            <a:extLst>
              <a:ext uri="{FF2B5EF4-FFF2-40B4-BE49-F238E27FC236}">
                <a16:creationId xmlns:a16="http://schemas.microsoft.com/office/drawing/2014/main" id="{2692003D-4158-4F0F-BF8D-6CBAE0F4CED6}"/>
              </a:ext>
            </a:extLst>
          </xdr:cNvPr>
          <xdr:cNvSpPr txBox="1"/>
        </xdr:nvSpPr>
        <xdr:spPr>
          <a:xfrm>
            <a:off x="12309389" y="230660"/>
            <a:ext cx="2302476" cy="860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r>
              <a:rPr lang="en-IN" sz="2400" b="1" u="none">
                <a:solidFill>
                  <a:schemeClr val="bg1">
                    <a:lumMod val="75000"/>
                  </a:schemeClr>
                </a:solidFill>
                <a:latin typeface="Baguet Script" panose="00000500000000000000" pitchFamily="2" charset="0"/>
              </a:rPr>
              <a:t>SHUBH VERMA</a:t>
            </a:r>
          </a:p>
          <a:p>
            <a:pPr algn="ctr"/>
            <a:r>
              <a:rPr lang="en-IN" sz="2400" b="1" u="none">
                <a:solidFill>
                  <a:schemeClr val="bg1">
                    <a:lumMod val="75000"/>
                  </a:schemeClr>
                </a:solidFill>
                <a:latin typeface="Baguet Script" panose="00000500000000000000" pitchFamily="2" charset="0"/>
              </a:rPr>
              <a:t>Designer</a:t>
            </a:r>
          </a:p>
        </xdr:txBody>
      </xdr:sp>
      <xdr:pic>
        <xdr:nvPicPr>
          <xdr:cNvPr id="44" name="Graphic 43" descr="Artist male with solid fill">
            <a:extLst>
              <a:ext uri="{FF2B5EF4-FFF2-40B4-BE49-F238E27FC236}">
                <a16:creationId xmlns:a16="http://schemas.microsoft.com/office/drawing/2014/main" id="{6E08A15A-2A4B-D618-2A75-F0AF82D4FCC9}"/>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1718324" y="257433"/>
            <a:ext cx="914400" cy="9144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Verma" refreshedDate="45759.961347222219" createdVersion="8" refreshedVersion="8" minRefreshableVersion="3" recordCount="4088" xr:uid="{905A40B7-FD73-488B-A8B9-B49AA3E22980}">
  <cacheSource type="worksheet">
    <worksheetSource name="Table357"/>
  </cacheSource>
  <cacheFields count="17">
    <cacheField name="order_id" numFmtId="0">
      <sharedItems containsSemiMixedTypes="0" containsString="0" containsNumber="1" containsInteger="1" minValue="7777895401" maxValue="7777899488"/>
    </cacheField>
    <cacheField name="order_date" numFmtId="14">
      <sharedItems containsSemiMixedTypes="0" containsNonDate="0" containsDate="1" containsString="0" minDate="2015-01-01T00:00:00" maxDate="2017-01-01T00:00:00"/>
    </cacheField>
    <cacheField name="day" numFmtId="0">
      <sharedItems count="7">
        <s v="Thursday"/>
        <s v="Friday"/>
        <s v="Saturday"/>
        <s v="Sunday"/>
        <s v="Monday"/>
        <s v="Tuesday"/>
        <s v="Wednesday"/>
      </sharedItems>
    </cacheField>
    <cacheField name="month" numFmtId="0">
      <sharedItems count="12">
        <s v="January"/>
        <s v="February"/>
        <s v="March"/>
        <s v="April"/>
        <s v="May"/>
        <s v="June"/>
        <s v="July"/>
        <s v="August"/>
        <s v="September"/>
        <s v="October"/>
        <s v="November"/>
        <s v="December"/>
      </sharedItems>
    </cacheField>
    <cacheField name="unit_price" numFmtId="0">
      <sharedItems containsSemiMixedTypes="0" containsString="0" containsNumber="1" minValue="9.75" maxValue="35.950000000000003"/>
    </cacheField>
    <cacheField name="pizza_size" numFmtId="0">
      <sharedItems count="5">
        <s v="S"/>
        <s v="L"/>
        <s v="M"/>
        <s v="XL"/>
        <s v="XXL"/>
      </sharedItems>
    </cacheField>
    <cacheField name="pizza_category" numFmtId="0">
      <sharedItems count="4">
        <s v="Veggie"/>
        <s v="Classic"/>
        <s v="Chicken"/>
        <s v="Supreme"/>
      </sharedItems>
    </cacheField>
    <cacheField name="selling_price" numFmtId="0">
      <sharedItems containsSemiMixedTypes="0" containsString="0" containsNumber="1" minValue="12.75" maxValue="36.950000000000003"/>
    </cacheField>
    <cacheField name="quantity" numFmtId="0">
      <sharedItems containsSemiMixedTypes="0" containsString="0" containsNumber="1" containsInteger="1" minValue="1" maxValue="12"/>
    </cacheField>
    <cacheField name="pizza_ingredients" numFmtId="0">
      <sharedItems/>
    </cacheField>
    <cacheField name="pizza_name" numFmtId="0">
      <sharedItems/>
    </cacheField>
    <cacheField name="making_cost" numFmtId="0">
      <sharedItems containsSemiMixedTypes="0" containsString="0" containsNumber="1" minValue="9.75" maxValue="306"/>
    </cacheField>
    <cacheField name="total_revenue" numFmtId="0">
      <sharedItems containsSemiMixedTypes="0" containsString="0" containsNumber="1" minValue="12.75" maxValue="369"/>
    </cacheField>
    <cacheField name="total_profit" numFmtId="0">
      <sharedItems containsSemiMixedTypes="0" containsString="0" containsNumber="1" minValue="1" maxValue="120"/>
    </cacheField>
    <cacheField name="Coustomer_type" numFmtId="0">
      <sharedItems count="2">
        <s v="Dinning"/>
        <s v="Delivery"/>
      </sharedItems>
    </cacheField>
    <cacheField name="payment_mode" numFmtId="0">
      <sharedItems count="2">
        <s v="cash"/>
        <s v="online"/>
      </sharedItems>
    </cacheField>
    <cacheField name="year" numFmtId="0">
      <sharedItems count="2">
        <s v="2015"/>
        <s v="2016"/>
      </sharedItems>
    </cacheField>
  </cacheFields>
  <extLst>
    <ext xmlns:x14="http://schemas.microsoft.com/office/spreadsheetml/2009/9/main" uri="{725AE2AE-9491-48be-B2B4-4EB974FC3084}">
      <x14:pivotCacheDefinition pivotCacheId="1586103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8">
  <r>
    <n v="7777895401"/>
    <d v="2015-01-01T00:00:00"/>
    <x v="0"/>
    <x v="0"/>
    <n v="12.5"/>
    <x v="0"/>
    <x v="0"/>
    <n v="16.5"/>
    <n v="11"/>
    <s v="Spinach, Artichokes, Tomatoes, Sun-dried Tomatoes, Garlic, Pesto Sauce"/>
    <s v="The Spinach Pesto Pizza"/>
    <n v="137.5"/>
    <n v="181.5"/>
    <n v="44"/>
    <x v="0"/>
    <x v="0"/>
    <x v="0"/>
  </r>
  <r>
    <n v="7777895402"/>
    <d v="2015-01-01T00:00:00"/>
    <x v="0"/>
    <x v="0"/>
    <n v="12"/>
    <x v="0"/>
    <x v="1"/>
    <n v="15"/>
    <n v="5"/>
    <s v="Pepperoni, Mushrooms, Red Onions, Red Peppers, Bacon"/>
    <s v="The Classic Deluxe Pizza"/>
    <n v="60"/>
    <n v="75"/>
    <n v="15"/>
    <x v="1"/>
    <x v="0"/>
    <x v="0"/>
  </r>
  <r>
    <n v="7777895403"/>
    <d v="2015-01-01T00:00:00"/>
    <x v="0"/>
    <x v="0"/>
    <n v="20.75"/>
    <x v="1"/>
    <x v="2"/>
    <n v="28.75"/>
    <n v="8"/>
    <s v="Chicken, Artichoke, Spinach, Garlic, Jalapeno Peppers, Fontina Cheese, Gouda Cheese"/>
    <s v="The California Chicken Pizza"/>
    <n v="166"/>
    <n v="230"/>
    <n v="64"/>
    <x v="1"/>
    <x v="0"/>
    <x v="0"/>
  </r>
  <r>
    <n v="7777895404"/>
    <d v="2015-01-01T00:00:00"/>
    <x v="0"/>
    <x v="0"/>
    <n v="21"/>
    <x v="1"/>
    <x v="0"/>
    <n v="28"/>
    <n v="10"/>
    <s v="Eggplant, Artichokes, Tomatoes, Zucchini, Red Peppers, Garlic, Pesto Sauce"/>
    <s v="The Italian Vegetables Pizza"/>
    <n v="210"/>
    <n v="280"/>
    <n v="70"/>
    <x v="0"/>
    <x v="0"/>
    <x v="0"/>
  </r>
  <r>
    <n v="7777895405"/>
    <d v="2015-01-01T00:00:00"/>
    <x v="0"/>
    <x v="0"/>
    <n v="12"/>
    <x v="0"/>
    <x v="0"/>
    <n v="16"/>
    <n v="12"/>
    <s v="Spinach, Mushrooms, Tomatoes, Green Olives, Feta Cheese"/>
    <s v="The Green Garden Pizza"/>
    <n v="144"/>
    <n v="192"/>
    <n v="48"/>
    <x v="0"/>
    <x v="0"/>
    <x v="0"/>
  </r>
  <r>
    <n v="7777895406"/>
    <d v="2015-01-01T00:00:00"/>
    <x v="0"/>
    <x v="0"/>
    <n v="16"/>
    <x v="2"/>
    <x v="1"/>
    <n v="20.5"/>
    <n v="8"/>
    <s v="Tomatoes, Anchovies, Green Olives, Red Onions, Garlic"/>
    <s v="The Napolitana Pizza"/>
    <n v="128"/>
    <n v="164"/>
    <n v="36"/>
    <x v="0"/>
    <x v="0"/>
    <x v="0"/>
  </r>
  <r>
    <n v="7777895407"/>
    <d v="2015-01-01T00:00:00"/>
    <x v="0"/>
    <x v="0"/>
    <n v="9.75"/>
    <x v="0"/>
    <x v="1"/>
    <n v="12.75"/>
    <n v="7"/>
    <s v="Mozzarella Cheese, Pepperoni"/>
    <s v="The Pepperoni Pizza"/>
    <n v="68.25"/>
    <n v="89.25"/>
    <n v="21"/>
    <x v="0"/>
    <x v="0"/>
    <x v="0"/>
  </r>
  <r>
    <n v="7777895408"/>
    <d v="2015-01-01T00:00:00"/>
    <x v="0"/>
    <x v="0"/>
    <n v="12.5"/>
    <x v="2"/>
    <x v="1"/>
    <n v="17"/>
    <n v="9"/>
    <s v="Mozzarella Cheese, Pepperoni"/>
    <s v="The Pepperoni Pizza"/>
    <n v="112.5"/>
    <n v="153"/>
    <n v="40.5"/>
    <x v="1"/>
    <x v="1"/>
    <x v="0"/>
  </r>
  <r>
    <n v="7777895409"/>
    <d v="2015-01-01T00:00:00"/>
    <x v="0"/>
    <x v="0"/>
    <n v="15.25"/>
    <x v="1"/>
    <x v="1"/>
    <n v="21.25"/>
    <n v="4"/>
    <s v="Mozzarella Cheese, Pepperoni"/>
    <s v="The Pepperoni Pizza"/>
    <n v="61"/>
    <n v="85"/>
    <n v="24"/>
    <x v="0"/>
    <x v="0"/>
    <x v="0"/>
  </r>
  <r>
    <n v="7777895410"/>
    <d v="2015-01-02T00:00:00"/>
    <x v="1"/>
    <x v="0"/>
    <n v="16"/>
    <x v="2"/>
    <x v="0"/>
    <n v="21.5"/>
    <n v="5"/>
    <s v="Tomatoes, Red Peppers, Jalapeno Peppers, Red Onions, Cilantro, Corn, Chipotle Sauce, Garlic"/>
    <s v="The Mexicana Pizza"/>
    <n v="80"/>
    <n v="107.5"/>
    <n v="27.5"/>
    <x v="1"/>
    <x v="1"/>
    <x v="0"/>
  </r>
  <r>
    <n v="7777895411"/>
    <d v="2015-01-02T00:00:00"/>
    <x v="1"/>
    <x v="0"/>
    <n v="16.75"/>
    <x v="2"/>
    <x v="2"/>
    <n v="23.25"/>
    <n v="5"/>
    <s v="Barbecued Chicken, Red Peppers, Green Peppers, Tomatoes, Red Onions, Barbecue Sauce"/>
    <s v="The Barbecue Chicken Pizza"/>
    <n v="83.75"/>
    <n v="116.25"/>
    <n v="32.5"/>
    <x v="1"/>
    <x v="0"/>
    <x v="0"/>
  </r>
  <r>
    <n v="7777895412"/>
    <d v="2015-01-02T00:00:00"/>
    <x v="1"/>
    <x v="0"/>
    <n v="12"/>
    <x v="0"/>
    <x v="1"/>
    <n v="15"/>
    <n v="8"/>
    <s v="Pepperoni, Mushrooms, Red Onions, Red Peppers, Bacon"/>
    <s v="The Classic Deluxe Pizza"/>
    <n v="96"/>
    <n v="120"/>
    <n v="24"/>
    <x v="0"/>
    <x v="1"/>
    <x v="0"/>
  </r>
  <r>
    <n v="7777895413"/>
    <d v="2015-01-02T00:00:00"/>
    <x v="1"/>
    <x v="0"/>
    <n v="16.75"/>
    <x v="2"/>
    <x v="2"/>
    <n v="23.25"/>
    <n v="1"/>
    <s v="Chicken, Artichoke, Spinach, Garlic, Jalapeno Peppers, Fontina Cheese, Gouda Cheese"/>
    <s v="The California Chicken Pizza"/>
    <n v="16.75"/>
    <n v="23.25"/>
    <n v="6.5"/>
    <x v="1"/>
    <x v="1"/>
    <x v="0"/>
  </r>
  <r>
    <n v="7777895414"/>
    <d v="2015-01-02T00:00:00"/>
    <x v="1"/>
    <x v="0"/>
    <n v="12"/>
    <x v="0"/>
    <x v="1"/>
    <n v="15"/>
    <n v="4"/>
    <s v="Tomatoes, Anchovies, Green Olives, Red Onions, Garlic"/>
    <s v="The Napolitana Pizza"/>
    <n v="48"/>
    <n v="60"/>
    <n v="12"/>
    <x v="1"/>
    <x v="1"/>
    <x v="0"/>
  </r>
  <r>
    <n v="7777895415"/>
    <d v="2015-01-02T00:00:00"/>
    <x v="1"/>
    <x v="0"/>
    <n v="20.75"/>
    <x v="1"/>
    <x v="2"/>
    <n v="28.75"/>
    <n v="12"/>
    <s v="Chicken, Pineapple, Tomatoes, Red Peppers, Thai Sweet Chilli Sauce"/>
    <s v="The Thai Chicken Pizza"/>
    <n v="249"/>
    <n v="345"/>
    <n v="96"/>
    <x v="1"/>
    <x v="1"/>
    <x v="0"/>
  </r>
  <r>
    <n v="7777895416"/>
    <d v="2015-01-02T00:00:00"/>
    <x v="1"/>
    <x v="0"/>
    <n v="16"/>
    <x v="2"/>
    <x v="1"/>
    <n v="20.5"/>
    <n v="7"/>
    <s v="Tomatoes, Anchovies, Green Olives, Red Onions, Garlic"/>
    <s v="The Napolitana Pizza"/>
    <n v="112"/>
    <n v="143.5"/>
    <n v="31.5"/>
    <x v="0"/>
    <x v="1"/>
    <x v="0"/>
  </r>
  <r>
    <n v="7777895417"/>
    <d v="2015-01-02T00:00:00"/>
    <x v="1"/>
    <x v="0"/>
    <n v="16.75"/>
    <x v="2"/>
    <x v="0"/>
    <n v="22.25"/>
    <n v="3"/>
    <s v="Eggplant, Artichokes, Tomatoes, Zucchini, Red Peppers, Garlic, Pesto Sauce"/>
    <s v="The Italian Vegetables Pizza"/>
    <n v="50.25"/>
    <n v="66.75"/>
    <n v="16.5"/>
    <x v="1"/>
    <x v="0"/>
    <x v="0"/>
  </r>
  <r>
    <n v="7777895418"/>
    <d v="2015-01-03T00:00:00"/>
    <x v="2"/>
    <x v="0"/>
    <n v="12.5"/>
    <x v="0"/>
    <x v="3"/>
    <n v="19.5"/>
    <n v="3"/>
    <s v="Prosciutto di San Daniele, Arugula, Mozzarella Cheese"/>
    <s v="The Prosciutto and Arugula Pizza"/>
    <n v="37.5"/>
    <n v="58.5"/>
    <n v="21"/>
    <x v="1"/>
    <x v="0"/>
    <x v="0"/>
  </r>
  <r>
    <n v="7777895419"/>
    <d v="2015-01-03T00:00:00"/>
    <x v="2"/>
    <x v="0"/>
    <n v="16"/>
    <x v="2"/>
    <x v="0"/>
    <n v="21.5"/>
    <n v="10"/>
    <s v="Spinach, Mushrooms, Tomatoes, Green Olives, Feta Cheese"/>
    <s v="The Green Garden Pizza"/>
    <n v="160"/>
    <n v="215"/>
    <n v="55"/>
    <x v="0"/>
    <x v="1"/>
    <x v="0"/>
  </r>
  <r>
    <n v="7777895420"/>
    <d v="2015-01-03T00:00:00"/>
    <x v="2"/>
    <x v="0"/>
    <n v="21"/>
    <x v="1"/>
    <x v="0"/>
    <n v="28"/>
    <n v="1"/>
    <s v="Eggplant, Artichokes, Tomatoes, Zucchini, Red Peppers, Garlic, Pesto Sauce"/>
    <s v="The Italian Vegetables Pizza"/>
    <n v="21"/>
    <n v="28"/>
    <n v="7"/>
    <x v="1"/>
    <x v="0"/>
    <x v="0"/>
  </r>
  <r>
    <n v="7777895421"/>
    <d v="2015-01-04T00:00:00"/>
    <x v="3"/>
    <x v="0"/>
    <n v="20.25"/>
    <x v="1"/>
    <x v="0"/>
    <n v="27.25"/>
    <n v="12"/>
    <s v="Spinach, Mushrooms, Red Onions, Feta Cheese, Garlic"/>
    <s v="The Spinach and Feta Pizza"/>
    <n v="243"/>
    <n v="327"/>
    <n v="84"/>
    <x v="1"/>
    <x v="0"/>
    <x v="0"/>
  </r>
  <r>
    <n v="7777895422"/>
    <d v="2015-01-04T00:00:00"/>
    <x v="3"/>
    <x v="0"/>
    <n v="12.5"/>
    <x v="2"/>
    <x v="1"/>
    <n v="17"/>
    <n v="10"/>
    <s v="Mozzarella Cheese, Pepperoni"/>
    <s v="The Pepperoni Pizza"/>
    <n v="125"/>
    <n v="170"/>
    <n v="45"/>
    <x v="1"/>
    <x v="1"/>
    <x v="0"/>
  </r>
  <r>
    <n v="7777895423"/>
    <d v="2015-01-04T00:00:00"/>
    <x v="3"/>
    <x v="0"/>
    <n v="15.25"/>
    <x v="1"/>
    <x v="1"/>
    <n v="21.25"/>
    <n v="5"/>
    <s v="Mozzarella Cheese, Pepperoni"/>
    <s v="The Pepperoni Pizza"/>
    <n v="76.25"/>
    <n v="106.25"/>
    <n v="30"/>
    <x v="0"/>
    <x v="0"/>
    <x v="0"/>
  </r>
  <r>
    <n v="7777895424"/>
    <d v="2015-01-04T00:00:00"/>
    <x v="3"/>
    <x v="0"/>
    <n v="20.25"/>
    <x v="1"/>
    <x v="3"/>
    <n v="30.25"/>
    <n v="3"/>
    <s v="Coarse Sicilian Salami, Tomatoes, Green Olives, Luganega Sausage, Onions, Garlic"/>
    <s v="The Sicilian Pizza"/>
    <n v="60.75"/>
    <n v="90.75"/>
    <n v="30"/>
    <x v="0"/>
    <x v="1"/>
    <x v="0"/>
  </r>
  <r>
    <n v="7777895425"/>
    <d v="2015-01-04T00:00:00"/>
    <x v="3"/>
    <x v="0"/>
    <n v="16"/>
    <x v="2"/>
    <x v="1"/>
    <n v="20.5"/>
    <n v="5"/>
    <s v="Capocollo, Red Peppers, Tomatoes, Goat Cheese, Garlic, Oregano"/>
    <s v="The Italian Capocollo Pizza"/>
    <n v="80"/>
    <n v="102.5"/>
    <n v="22.5"/>
    <x v="1"/>
    <x v="0"/>
    <x v="0"/>
  </r>
  <r>
    <n v="7777895426"/>
    <d v="2015-01-04T00:00:00"/>
    <x v="3"/>
    <x v="0"/>
    <n v="10.5"/>
    <x v="0"/>
    <x v="1"/>
    <n v="13.5"/>
    <n v="7"/>
    <s v="Sliced Ham, Pineapple, Mozzarella Cheese"/>
    <s v="The Hawaiian Pizza"/>
    <n v="73.5"/>
    <n v="94.5"/>
    <n v="21"/>
    <x v="0"/>
    <x v="0"/>
    <x v="0"/>
  </r>
  <r>
    <n v="7777895427"/>
    <d v="2015-01-04T00:00:00"/>
    <x v="3"/>
    <x v="0"/>
    <n v="12.25"/>
    <x v="0"/>
    <x v="3"/>
    <n v="19.25"/>
    <n v="8"/>
    <s v="Coarse Sicilian Salami, Tomatoes, Green Olives, Luganega Sausage, Onions, Garlic"/>
    <s v="The Sicilian Pizza"/>
    <n v="98"/>
    <n v="154"/>
    <n v="56"/>
    <x v="1"/>
    <x v="1"/>
    <x v="0"/>
  </r>
  <r>
    <n v="7777895428"/>
    <d v="2015-01-05T00:00:00"/>
    <x v="4"/>
    <x v="0"/>
    <n v="20.75"/>
    <x v="1"/>
    <x v="3"/>
    <n v="30.75"/>
    <n v="11"/>
    <s v="Calabrese Salami, Capocollo, Tomatoes, Red Onions, Green Olives, Garlic"/>
    <s v="The Italian Supreme Pizza"/>
    <n v="228.25"/>
    <n v="338.25"/>
    <n v="110"/>
    <x v="0"/>
    <x v="0"/>
    <x v="0"/>
  </r>
  <r>
    <n v="7777895429"/>
    <d v="2015-01-05T00:00:00"/>
    <x v="4"/>
    <x v="0"/>
    <n v="12.75"/>
    <x v="0"/>
    <x v="2"/>
    <n v="17.75"/>
    <n v="6"/>
    <s v="Chicken, Tomatoes, Red Peppers, Red Onions, Jalapeno Peppers, Corn, Cilantro, Chipotle Sauce"/>
    <s v="The Southwest Chicken Pizza"/>
    <n v="76.5"/>
    <n v="106.5"/>
    <n v="30"/>
    <x v="0"/>
    <x v="0"/>
    <x v="0"/>
  </r>
  <r>
    <n v="7777895430"/>
    <d v="2015-01-05T00:00:00"/>
    <x v="4"/>
    <x v="0"/>
    <n v="16.75"/>
    <x v="2"/>
    <x v="2"/>
    <n v="23.25"/>
    <n v="8"/>
    <s v="Barbecued Chicken, Red Peppers, Green Peppers, Tomatoes, Red Onions, Barbecue Sauce"/>
    <s v="The Barbecue Chicken Pizza"/>
    <n v="134"/>
    <n v="186"/>
    <n v="52"/>
    <x v="0"/>
    <x v="0"/>
    <x v="0"/>
  </r>
  <r>
    <n v="7777895431"/>
    <d v="2015-01-05T00:00:00"/>
    <x v="4"/>
    <x v="0"/>
    <n v="20.75"/>
    <x v="1"/>
    <x v="2"/>
    <n v="28.75"/>
    <n v="10"/>
    <s v="Chicken, Pineapple, Tomatoes, Red Peppers, Thai Sweet Chilli Sauce"/>
    <s v="The Thai Chicken Pizza"/>
    <n v="207.5"/>
    <n v="287.5"/>
    <n v="80"/>
    <x v="0"/>
    <x v="1"/>
    <x v="0"/>
  </r>
  <r>
    <n v="7777895432"/>
    <d v="2015-01-05T00:00:00"/>
    <x v="4"/>
    <x v="0"/>
    <n v="16.5"/>
    <x v="1"/>
    <x v="1"/>
    <n v="22.5"/>
    <n v="10"/>
    <s v="Sliced Ham, Pineapple, Mozzarella Cheese"/>
    <s v="The Hawaiian Pizza"/>
    <n v="165"/>
    <n v="225"/>
    <n v="60"/>
    <x v="0"/>
    <x v="0"/>
    <x v="0"/>
  </r>
  <r>
    <n v="7777895433"/>
    <d v="2015-01-05T00:00:00"/>
    <x v="4"/>
    <x v="0"/>
    <n v="20.25"/>
    <x v="1"/>
    <x v="3"/>
    <n v="30.25"/>
    <n v="8"/>
    <s v="?duja Salami, Pancetta, Tomatoes, Red Onions, Friggitello Peppers, Garlic"/>
    <s v="The Calabrese Pizza"/>
    <n v="162"/>
    <n v="242"/>
    <n v="80"/>
    <x v="0"/>
    <x v="1"/>
    <x v="0"/>
  </r>
  <r>
    <n v="7777895434"/>
    <d v="2015-01-06T00:00:00"/>
    <x v="5"/>
    <x v="0"/>
    <n v="16.5"/>
    <x v="2"/>
    <x v="3"/>
    <n v="25"/>
    <n v="5"/>
    <s v="Calabrese Salami, Capocollo, Tomatoes, Red Onions, Green Olives, Garlic"/>
    <s v="The Italian Supreme Pizza"/>
    <n v="82.5"/>
    <n v="125"/>
    <n v="42.5"/>
    <x v="0"/>
    <x v="0"/>
    <x v="0"/>
  </r>
  <r>
    <n v="7777895435"/>
    <d v="2015-01-06T00:00:00"/>
    <x v="5"/>
    <x v="0"/>
    <n v="20.75"/>
    <x v="1"/>
    <x v="2"/>
    <n v="28.75"/>
    <n v="3"/>
    <s v="Barbecued Chicken, Red Peppers, Green Peppers, Tomatoes, Red Onions, Barbecue Sauce"/>
    <s v="The Barbecue Chicken Pizza"/>
    <n v="62.25"/>
    <n v="86.25"/>
    <n v="24"/>
    <x v="0"/>
    <x v="1"/>
    <x v="0"/>
  </r>
  <r>
    <n v="7777895436"/>
    <d v="2015-01-06T00:00:00"/>
    <x v="5"/>
    <x v="0"/>
    <n v="20.25"/>
    <x v="1"/>
    <x v="0"/>
    <n v="27.25"/>
    <n v="2"/>
    <s v="Spinach, Artichokes, Kalamata Olives, Sun-dried Tomatoes, Feta Cheese, Plum Tomatoes, Red Onions"/>
    <s v="The Mediterranean Pizza"/>
    <n v="40.5"/>
    <n v="54.5"/>
    <n v="14"/>
    <x v="0"/>
    <x v="0"/>
    <x v="0"/>
  </r>
  <r>
    <n v="7777895437"/>
    <d v="2015-01-06T00:00:00"/>
    <x v="5"/>
    <x v="0"/>
    <n v="16.75"/>
    <x v="2"/>
    <x v="0"/>
    <n v="22.25"/>
    <n v="12"/>
    <s v="Eggplant, Artichokes, Tomatoes, Zucchini, Red Peppers, Garlic, Pesto Sauce"/>
    <s v="The Italian Vegetables Pizza"/>
    <n v="201"/>
    <n v="267"/>
    <n v="66"/>
    <x v="1"/>
    <x v="1"/>
    <x v="0"/>
  </r>
  <r>
    <n v="7777895438"/>
    <d v="2015-01-06T00:00:00"/>
    <x v="5"/>
    <x v="0"/>
    <n v="12.25"/>
    <x v="0"/>
    <x v="3"/>
    <n v="19.25"/>
    <n v="3"/>
    <s v="Coarse Sicilian Salami, Tomatoes, Green Olives, Luganega Sausage, Onions, Garlic"/>
    <s v="The Sicilian Pizza"/>
    <n v="36.75"/>
    <n v="57.75"/>
    <n v="21"/>
    <x v="0"/>
    <x v="0"/>
    <x v="0"/>
  </r>
  <r>
    <n v="7777895439"/>
    <d v="2015-01-06T00:00:00"/>
    <x v="5"/>
    <x v="0"/>
    <n v="20.25"/>
    <x v="1"/>
    <x v="0"/>
    <n v="27.25"/>
    <n v="9"/>
    <s v="Spinach, Mushrooms, Red Onions, Feta Cheese, Garlic"/>
    <s v="The Spinach and Feta Pizza"/>
    <n v="182.25"/>
    <n v="245.25"/>
    <n v="63"/>
    <x v="1"/>
    <x v="1"/>
    <x v="0"/>
  </r>
  <r>
    <n v="7777895440"/>
    <d v="2015-01-06T00:00:00"/>
    <x v="5"/>
    <x v="0"/>
    <n v="14.75"/>
    <x v="2"/>
    <x v="0"/>
    <n v="20.25"/>
    <n v="4"/>
    <s v="Ricotta Cheese, Gorgonzola Piccante Cheese, Mozzarella Cheese, Parmigiano Reggiano Cheese, Garlic"/>
    <s v="The Four Cheese Pizza"/>
    <n v="59"/>
    <n v="81"/>
    <n v="22"/>
    <x v="0"/>
    <x v="0"/>
    <x v="0"/>
  </r>
  <r>
    <n v="7777895441"/>
    <d v="2015-01-06T00:00:00"/>
    <x v="5"/>
    <x v="0"/>
    <n v="20.75"/>
    <x v="1"/>
    <x v="0"/>
    <n v="27.75"/>
    <n v="8"/>
    <s v="Spinach, Artichokes, Tomatoes, Sun-dried Tomatoes, Garlic, Pesto Sauce"/>
    <s v="The Spinach Pesto Pizza"/>
    <n v="166"/>
    <n v="222"/>
    <n v="56"/>
    <x v="0"/>
    <x v="0"/>
    <x v="0"/>
  </r>
  <r>
    <n v="7777895442"/>
    <d v="2015-01-06T00:00:00"/>
    <x v="5"/>
    <x v="0"/>
    <n v="17.95"/>
    <x v="1"/>
    <x v="0"/>
    <n v="24.95"/>
    <n v="7"/>
    <s v="Ricotta Cheese, Gorgonzola Piccante Cheese, Mozzarella Cheese, Parmigiano Reggiano Cheese, Garlic"/>
    <s v="The Four Cheese Pizza"/>
    <n v="125.64999999999999"/>
    <n v="174.65"/>
    <n v="49"/>
    <x v="1"/>
    <x v="1"/>
    <x v="0"/>
  </r>
  <r>
    <n v="7777895443"/>
    <d v="2015-01-07T00:00:00"/>
    <x v="6"/>
    <x v="0"/>
    <n v="16"/>
    <x v="2"/>
    <x v="0"/>
    <n v="21.5"/>
    <n v="4"/>
    <s v="Spinach, Mushrooms, Tomatoes, Green Olives, Feta Cheese"/>
    <s v="The Green Garden Pizza"/>
    <n v="64"/>
    <n v="86"/>
    <n v="22"/>
    <x v="0"/>
    <x v="0"/>
    <x v="0"/>
  </r>
  <r>
    <n v="7777895444"/>
    <d v="2015-01-07T00:00:00"/>
    <x v="6"/>
    <x v="0"/>
    <n v="16.5"/>
    <x v="1"/>
    <x v="1"/>
    <n v="22.5"/>
    <n v="5"/>
    <s v="Sliced Ham, Pineapple, Mozzarella Cheese"/>
    <s v="The Hawaiian Pizza"/>
    <n v="82.5"/>
    <n v="112.5"/>
    <n v="30"/>
    <x v="1"/>
    <x v="0"/>
    <x v="0"/>
  </r>
  <r>
    <n v="7777895445"/>
    <d v="2015-01-07T00:00:00"/>
    <x v="6"/>
    <x v="0"/>
    <n v="14.5"/>
    <x v="2"/>
    <x v="1"/>
    <n v="19"/>
    <n v="10"/>
    <s v="Pepperoni, Mushrooms, Green Peppers"/>
    <s v="The Pepperoni, Mushroom, and Peppers Pizza"/>
    <n v="145"/>
    <n v="190"/>
    <n v="45"/>
    <x v="1"/>
    <x v="1"/>
    <x v="0"/>
  </r>
  <r>
    <n v="7777895446"/>
    <d v="2015-01-07T00:00:00"/>
    <x v="6"/>
    <x v="0"/>
    <n v="20.75"/>
    <x v="1"/>
    <x v="2"/>
    <n v="28.75"/>
    <n v="3"/>
    <s v="Barbecued Chicken, Red Peppers, Green Peppers, Tomatoes, Red Onions, Barbecue Sauce"/>
    <s v="The Barbecue Chicken Pizza"/>
    <n v="62.25"/>
    <n v="86.25"/>
    <n v="24"/>
    <x v="1"/>
    <x v="0"/>
    <x v="0"/>
  </r>
  <r>
    <n v="7777895447"/>
    <d v="2015-01-07T00:00:00"/>
    <x v="6"/>
    <x v="0"/>
    <n v="20.25"/>
    <x v="1"/>
    <x v="0"/>
    <n v="27.25"/>
    <n v="12"/>
    <s v="Tomatoes, Red Peppers, Jalapeno Peppers, Red Onions, Cilantro, Corn, Chipotle Sauce, Garlic"/>
    <s v="The Mexicana Pizza"/>
    <n v="243"/>
    <n v="327"/>
    <n v="84"/>
    <x v="0"/>
    <x v="1"/>
    <x v="0"/>
  </r>
  <r>
    <n v="7777895448"/>
    <d v="2015-01-08T00:00:00"/>
    <x v="0"/>
    <x v="0"/>
    <n v="16.75"/>
    <x v="2"/>
    <x v="2"/>
    <n v="23.25"/>
    <n v="9"/>
    <s v="Chicken, Artichoke, Spinach, Garlic, Jalapeno Peppers, Fontina Cheese, Gouda Cheese"/>
    <s v="The California Chicken Pizza"/>
    <n v="150.75"/>
    <n v="209.25"/>
    <n v="58.5"/>
    <x v="0"/>
    <x v="0"/>
    <x v="0"/>
  </r>
  <r>
    <n v="7777895449"/>
    <d v="2015-01-08T00:00:00"/>
    <x v="0"/>
    <x v="0"/>
    <n v="20.75"/>
    <x v="1"/>
    <x v="3"/>
    <n v="30.75"/>
    <n v="7"/>
    <s v="Capocollo, Tomatoes, Goat Cheese, Artichokes, Peperoncini verdi, Garlic"/>
    <s v="The Spicy Italian Pizza"/>
    <n v="145.25"/>
    <n v="215.25"/>
    <n v="70"/>
    <x v="1"/>
    <x v="0"/>
    <x v="0"/>
  </r>
  <r>
    <n v="7777895450"/>
    <d v="2015-01-08T00:00:00"/>
    <x v="0"/>
    <x v="0"/>
    <n v="11"/>
    <x v="0"/>
    <x v="1"/>
    <n v="14"/>
    <n v="2"/>
    <s v="Pepperoni, Mushrooms, Green Peppers"/>
    <s v="The Pepperoni, Mushroom, and Peppers Pizza"/>
    <n v="22"/>
    <n v="28"/>
    <n v="6"/>
    <x v="0"/>
    <x v="0"/>
    <x v="0"/>
  </r>
  <r>
    <n v="7777895451"/>
    <d v="2015-01-08T00:00:00"/>
    <x v="0"/>
    <x v="0"/>
    <n v="16.5"/>
    <x v="2"/>
    <x v="3"/>
    <n v="25"/>
    <n v="10"/>
    <s v="Calabrese Salami, Capocollo, Tomatoes, Red Onions, Green Olives, Garlic"/>
    <s v="The Italian Supreme Pizza"/>
    <n v="165"/>
    <n v="250"/>
    <n v="85"/>
    <x v="0"/>
    <x v="0"/>
    <x v="0"/>
  </r>
  <r>
    <n v="7777895452"/>
    <d v="2015-01-08T00:00:00"/>
    <x v="0"/>
    <x v="0"/>
    <n v="12"/>
    <x v="0"/>
    <x v="1"/>
    <n v="15"/>
    <n v="11"/>
    <s v="Tomatoes, Anchovies, Green Olives, Red Onions, Garlic"/>
    <s v="The Napolitana Pizza"/>
    <n v="132"/>
    <n v="165"/>
    <n v="33"/>
    <x v="1"/>
    <x v="1"/>
    <x v="0"/>
  </r>
  <r>
    <n v="7777895453"/>
    <d v="2015-01-08T00:00:00"/>
    <x v="0"/>
    <x v="0"/>
    <n v="18.5"/>
    <x v="1"/>
    <x v="0"/>
    <n v="25.5"/>
    <n v="11"/>
    <s v="Mozzarella Cheese, Provolone Cheese, Smoked Gouda Cheese, Romano Cheese, Blue Cheese, Garlic"/>
    <s v="The Five Cheese Pizza"/>
    <n v="203.5"/>
    <n v="280.5"/>
    <n v="77"/>
    <x v="0"/>
    <x v="1"/>
    <x v="0"/>
  </r>
  <r>
    <n v="7777895454"/>
    <d v="2015-01-08T00:00:00"/>
    <x v="0"/>
    <x v="0"/>
    <n v="16"/>
    <x v="2"/>
    <x v="0"/>
    <n v="21.5"/>
    <n v="9"/>
    <s v="Spinach, Mushrooms, Red Onions, Feta Cheese, Garlic"/>
    <s v="The Spinach and Feta Pizza"/>
    <n v="144"/>
    <n v="193.5"/>
    <n v="49.5"/>
    <x v="1"/>
    <x v="1"/>
    <x v="0"/>
  </r>
  <r>
    <n v="7777895455"/>
    <d v="2015-01-08T00:00:00"/>
    <x v="0"/>
    <x v="0"/>
    <n v="20.75"/>
    <x v="1"/>
    <x v="3"/>
    <n v="30.75"/>
    <n v="12"/>
    <s v="Calabrese Salami, Capocollo, Tomatoes, Red Onions, Green Olives, Garlic"/>
    <s v="The Italian Supreme Pizza"/>
    <n v="249"/>
    <n v="369"/>
    <n v="120"/>
    <x v="1"/>
    <x v="0"/>
    <x v="0"/>
  </r>
  <r>
    <n v="7777895456"/>
    <d v="2015-01-08T00:00:00"/>
    <x v="0"/>
    <x v="0"/>
    <n v="20.25"/>
    <x v="1"/>
    <x v="3"/>
    <n v="30.25"/>
    <n v="7"/>
    <s v="?duja Salami, Pancetta, Tomatoes, Red Onions, Friggitello Peppers, Garlic"/>
    <s v="The Calabrese Pizza"/>
    <n v="141.75"/>
    <n v="211.75"/>
    <n v="70"/>
    <x v="1"/>
    <x v="0"/>
    <x v="0"/>
  </r>
  <r>
    <n v="7777895457"/>
    <d v="2015-01-08T00:00:00"/>
    <x v="0"/>
    <x v="0"/>
    <n v="16.75"/>
    <x v="2"/>
    <x v="2"/>
    <n v="23.25"/>
    <n v="1"/>
    <s v="Barbecued Chicken, Red Peppers, Green Peppers, Tomatoes, Red Onions, Barbecue Sauce"/>
    <s v="The Barbecue Chicken Pizza"/>
    <n v="16.75"/>
    <n v="23.25"/>
    <n v="6.5"/>
    <x v="0"/>
    <x v="1"/>
    <x v="0"/>
  </r>
  <r>
    <n v="7777895458"/>
    <d v="2015-01-08T00:00:00"/>
    <x v="0"/>
    <x v="0"/>
    <n v="16.5"/>
    <x v="2"/>
    <x v="3"/>
    <n v="25"/>
    <n v="7"/>
    <s v="Calabrese Salami, Capocollo, Tomatoes, Red Onions, Green Olives, Garlic"/>
    <s v="The Italian Supreme Pizza"/>
    <n v="115.5"/>
    <n v="175"/>
    <n v="59.5"/>
    <x v="1"/>
    <x v="1"/>
    <x v="0"/>
  </r>
  <r>
    <n v="7777895459"/>
    <d v="2015-01-09T00:00:00"/>
    <x v="1"/>
    <x v="0"/>
    <n v="16.25"/>
    <x v="2"/>
    <x v="3"/>
    <n v="24.75"/>
    <n v="9"/>
    <s v="Coarse Sicilian Salami, Tomatoes, Green Olives, Luganega Sausage, Onions, Garlic"/>
    <s v="The Sicilian Pizza"/>
    <n v="146.25"/>
    <n v="222.75"/>
    <n v="76.5"/>
    <x v="1"/>
    <x v="0"/>
    <x v="0"/>
  </r>
  <r>
    <n v="7777895460"/>
    <d v="2015-01-09T00:00:00"/>
    <x v="1"/>
    <x v="0"/>
    <n v="20.75"/>
    <x v="1"/>
    <x v="2"/>
    <n v="28.75"/>
    <n v="3"/>
    <s v="Chicken, Tomatoes, Red Peppers, Spinach, Garlic, Pesto Sauce"/>
    <s v="The Chicken Pesto Pizza"/>
    <n v="62.25"/>
    <n v="86.25"/>
    <n v="24"/>
    <x v="0"/>
    <x v="1"/>
    <x v="0"/>
  </r>
  <r>
    <n v="7777895461"/>
    <d v="2015-01-10T00:00:00"/>
    <x v="2"/>
    <x v="0"/>
    <n v="25.5"/>
    <x v="3"/>
    <x v="1"/>
    <n v="26.5"/>
    <n v="2"/>
    <s v="Kalamata Olives, Feta Cheese, Tomatoes, Garlic, Beef Chuck Roast, Red Onions"/>
    <s v="The Greek Pizza"/>
    <n v="51"/>
    <n v="53"/>
    <n v="2"/>
    <x v="1"/>
    <x v="0"/>
    <x v="0"/>
  </r>
  <r>
    <n v="7777895462"/>
    <d v="2015-01-10T00:00:00"/>
    <x v="2"/>
    <x v="0"/>
    <n v="12"/>
    <x v="0"/>
    <x v="0"/>
    <n v="16"/>
    <n v="6"/>
    <s v="Spinach, Mushrooms, Red Onions, Feta Cheese, Garlic"/>
    <s v="The Spinach and Feta Pizza"/>
    <n v="72"/>
    <n v="96"/>
    <n v="24"/>
    <x v="0"/>
    <x v="0"/>
    <x v="0"/>
  </r>
  <r>
    <n v="7777895463"/>
    <d v="2015-01-10T00:00:00"/>
    <x v="2"/>
    <x v="0"/>
    <n v="16.75"/>
    <x v="2"/>
    <x v="2"/>
    <n v="23.25"/>
    <n v="10"/>
    <s v="Barbecued Chicken, Red Peppers, Green Peppers, Tomatoes, Red Onions, Barbecue Sauce"/>
    <s v="The Barbecue Chicken Pizza"/>
    <n v="167.5"/>
    <n v="232.5"/>
    <n v="65"/>
    <x v="0"/>
    <x v="0"/>
    <x v="0"/>
  </r>
  <r>
    <n v="7777895464"/>
    <d v="2015-01-10T00:00:00"/>
    <x v="2"/>
    <x v="0"/>
    <n v="25.5"/>
    <x v="3"/>
    <x v="1"/>
    <n v="26.5"/>
    <n v="2"/>
    <s v="Kalamata Olives, Feta Cheese, Tomatoes, Garlic, Beef Chuck Roast, Red Onions"/>
    <s v="The Greek Pizza"/>
    <n v="51"/>
    <n v="53"/>
    <n v="2"/>
    <x v="0"/>
    <x v="0"/>
    <x v="0"/>
  </r>
  <r>
    <n v="7777895465"/>
    <d v="2015-01-10T00:00:00"/>
    <x v="2"/>
    <x v="0"/>
    <n v="20.75"/>
    <x v="1"/>
    <x v="3"/>
    <n v="30.75"/>
    <n v="4"/>
    <s v="Calabrese Salami, Capocollo, Tomatoes, Red Onions, Green Olives, Garlic"/>
    <s v="The Italian Supreme Pizza"/>
    <n v="83"/>
    <n v="123"/>
    <n v="40"/>
    <x v="0"/>
    <x v="1"/>
    <x v="0"/>
  </r>
  <r>
    <n v="7777895466"/>
    <d v="2015-01-10T00:00:00"/>
    <x v="2"/>
    <x v="0"/>
    <n v="20.75"/>
    <x v="1"/>
    <x v="2"/>
    <n v="28.75"/>
    <n v="7"/>
    <s v="Chicken, Pineapple, Tomatoes, Red Peppers, Thai Sweet Chilli Sauce"/>
    <s v="The Thai Chicken Pizza"/>
    <n v="145.25"/>
    <n v="201.25"/>
    <n v="56"/>
    <x v="0"/>
    <x v="1"/>
    <x v="0"/>
  </r>
  <r>
    <n v="7777895467"/>
    <d v="2015-01-10T00:00:00"/>
    <x v="2"/>
    <x v="0"/>
    <n v="12.5"/>
    <x v="0"/>
    <x v="3"/>
    <n v="19.5"/>
    <n v="10"/>
    <s v="Soppressata Salami, Fontina Cheese, Mozzarella Cheese, Mushrooms, Garlic"/>
    <s v="The Soppressata Pizza"/>
    <n v="125"/>
    <n v="195"/>
    <n v="70"/>
    <x v="0"/>
    <x v="0"/>
    <x v="0"/>
  </r>
  <r>
    <n v="7777895468"/>
    <d v="2015-01-11T00:00:00"/>
    <x v="3"/>
    <x v="0"/>
    <n v="15.25"/>
    <x v="1"/>
    <x v="1"/>
    <n v="21.25"/>
    <n v="12"/>
    <s v="Mozzarella Cheese, Pepperoni"/>
    <s v="The Pepperoni Pizza"/>
    <n v="183"/>
    <n v="255"/>
    <n v="72"/>
    <x v="0"/>
    <x v="1"/>
    <x v="0"/>
  </r>
  <r>
    <n v="7777895469"/>
    <d v="2015-01-11T00:00:00"/>
    <x v="3"/>
    <x v="0"/>
    <n v="12.5"/>
    <x v="0"/>
    <x v="0"/>
    <n v="16.5"/>
    <n v="12"/>
    <s v="Spinach, Artichokes, Tomatoes, Sun-dried Tomatoes, Garlic, Pesto Sauce"/>
    <s v="The Spinach Pesto Pizza"/>
    <n v="150"/>
    <n v="198"/>
    <n v="48"/>
    <x v="0"/>
    <x v="1"/>
    <x v="0"/>
  </r>
  <r>
    <n v="7777895470"/>
    <d v="2015-01-12T00:00:00"/>
    <x v="4"/>
    <x v="0"/>
    <n v="20.75"/>
    <x v="1"/>
    <x v="3"/>
    <n v="30.75"/>
    <n v="8"/>
    <s v="Soppressata Salami, Fontina Cheese, Mozzarella Cheese, Mushrooms, Garlic"/>
    <s v="The Soppressata Pizza"/>
    <n v="166"/>
    <n v="246"/>
    <n v="80"/>
    <x v="0"/>
    <x v="0"/>
    <x v="0"/>
  </r>
  <r>
    <n v="7777895471"/>
    <d v="2015-01-12T00:00:00"/>
    <x v="4"/>
    <x v="0"/>
    <n v="10.5"/>
    <x v="0"/>
    <x v="1"/>
    <n v="13.5"/>
    <n v="11"/>
    <s v="Sliced Ham, Pineapple, Mozzarella Cheese"/>
    <s v="The Hawaiian Pizza"/>
    <n v="115.5"/>
    <n v="148.5"/>
    <n v="33"/>
    <x v="1"/>
    <x v="0"/>
    <x v="0"/>
  </r>
  <r>
    <n v="7777895472"/>
    <d v="2015-01-12T00:00:00"/>
    <x v="4"/>
    <x v="0"/>
    <n v="20.5"/>
    <x v="1"/>
    <x v="1"/>
    <n v="26.5"/>
    <n v="1"/>
    <s v="Pepperoni, Mushrooms, Red Onions, Red Peppers, Bacon"/>
    <s v="The Classic Deluxe Pizza"/>
    <n v="20.5"/>
    <n v="26.5"/>
    <n v="6"/>
    <x v="1"/>
    <x v="1"/>
    <x v="0"/>
  </r>
  <r>
    <n v="7777895473"/>
    <d v="2015-01-12T00:00:00"/>
    <x v="4"/>
    <x v="0"/>
    <n v="10.5"/>
    <x v="0"/>
    <x v="1"/>
    <n v="13.5"/>
    <n v="3"/>
    <s v="Sliced Ham, Pineapple, Mozzarella Cheese"/>
    <s v="The Hawaiian Pizza"/>
    <n v="31.5"/>
    <n v="40.5"/>
    <n v="9"/>
    <x v="0"/>
    <x v="0"/>
    <x v="0"/>
  </r>
  <r>
    <n v="7777895474"/>
    <d v="2015-01-12T00:00:00"/>
    <x v="4"/>
    <x v="0"/>
    <n v="16.75"/>
    <x v="2"/>
    <x v="2"/>
    <n v="23.25"/>
    <n v="6"/>
    <s v="Barbecued Chicken, Red Peppers, Green Peppers, Tomatoes, Red Onions, Barbecue Sauce"/>
    <s v="The Barbecue Chicken Pizza"/>
    <n v="100.5"/>
    <n v="139.5"/>
    <n v="39"/>
    <x v="1"/>
    <x v="1"/>
    <x v="0"/>
  </r>
  <r>
    <n v="7777895475"/>
    <d v="2015-01-12T00:00:00"/>
    <x v="4"/>
    <x v="0"/>
    <n v="9.75"/>
    <x v="0"/>
    <x v="1"/>
    <n v="12.75"/>
    <n v="4"/>
    <s v="Mozzarella Cheese, Pepperoni"/>
    <s v="The Pepperoni Pizza"/>
    <n v="39"/>
    <n v="51"/>
    <n v="12"/>
    <x v="1"/>
    <x v="0"/>
    <x v="0"/>
  </r>
  <r>
    <n v="7777895476"/>
    <d v="2015-01-12T00:00:00"/>
    <x v="4"/>
    <x v="0"/>
    <n v="16"/>
    <x v="2"/>
    <x v="0"/>
    <n v="21.5"/>
    <n v="10"/>
    <s v="Spinach, Mushrooms, Red Onions, Feta Cheese, Garlic"/>
    <s v="The Spinach and Feta Pizza"/>
    <n v="160"/>
    <n v="215"/>
    <n v="55"/>
    <x v="1"/>
    <x v="1"/>
    <x v="0"/>
  </r>
  <r>
    <n v="7777895477"/>
    <d v="2015-01-12T00:00:00"/>
    <x v="4"/>
    <x v="0"/>
    <n v="17.95"/>
    <x v="1"/>
    <x v="0"/>
    <n v="24.95"/>
    <n v="8"/>
    <s v="Ricotta Cheese, Gorgonzola Piccante Cheese, Mozzarella Cheese, Parmigiano Reggiano Cheese, Garlic"/>
    <s v="The Four Cheese Pizza"/>
    <n v="143.6"/>
    <n v="199.6"/>
    <n v="56"/>
    <x v="1"/>
    <x v="0"/>
    <x v="0"/>
  </r>
  <r>
    <n v="7777895478"/>
    <d v="2015-01-12T00:00:00"/>
    <x v="4"/>
    <x v="0"/>
    <n v="16.5"/>
    <x v="2"/>
    <x v="3"/>
    <n v="25"/>
    <n v="8"/>
    <s v="Calabrese Salami, Capocollo, Tomatoes, Red Onions, Green Olives, Garlic"/>
    <s v="The Italian Supreme Pizza"/>
    <n v="132"/>
    <n v="200"/>
    <n v="68"/>
    <x v="1"/>
    <x v="0"/>
    <x v="0"/>
  </r>
  <r>
    <n v="7777895479"/>
    <d v="2015-01-13T00:00:00"/>
    <x v="5"/>
    <x v="0"/>
    <n v="12.75"/>
    <x v="0"/>
    <x v="2"/>
    <n v="17.75"/>
    <n v="9"/>
    <s v="Barbecued Chicken, Red Peppers, Green Peppers, Tomatoes, Red Onions, Barbecue Sauce"/>
    <s v="The Barbecue Chicken Pizza"/>
    <n v="114.75"/>
    <n v="159.75"/>
    <n v="45"/>
    <x v="1"/>
    <x v="1"/>
    <x v="0"/>
  </r>
  <r>
    <n v="7777895480"/>
    <d v="2015-01-13T00:00:00"/>
    <x v="5"/>
    <x v="0"/>
    <n v="12.25"/>
    <x v="0"/>
    <x v="3"/>
    <n v="19.25"/>
    <n v="7"/>
    <s v="Coarse Sicilian Salami, Tomatoes, Green Olives, Luganega Sausage, Onions, Garlic"/>
    <s v="The Sicilian Pizza"/>
    <n v="85.75"/>
    <n v="134.75"/>
    <n v="49"/>
    <x v="1"/>
    <x v="0"/>
    <x v="0"/>
  </r>
  <r>
    <n v="7777895481"/>
    <d v="2015-01-13T00:00:00"/>
    <x v="5"/>
    <x v="0"/>
    <n v="21"/>
    <x v="1"/>
    <x v="0"/>
    <n v="28"/>
    <n v="6"/>
    <s v="Eggplant, Artichokes, Tomatoes, Zucchini, Red Peppers, Garlic, Pesto Sauce"/>
    <s v="The Italian Vegetables Pizza"/>
    <n v="126"/>
    <n v="168"/>
    <n v="42"/>
    <x v="1"/>
    <x v="1"/>
    <x v="0"/>
  </r>
  <r>
    <n v="7777895482"/>
    <d v="2015-01-13T00:00:00"/>
    <x v="5"/>
    <x v="0"/>
    <n v="11"/>
    <x v="0"/>
    <x v="1"/>
    <n v="14"/>
    <n v="1"/>
    <s v="Pepperoni, Mushrooms, Green Peppers"/>
    <s v="The Pepperoni, Mushroom, and Peppers Pizza"/>
    <n v="11"/>
    <n v="14"/>
    <n v="3"/>
    <x v="1"/>
    <x v="1"/>
    <x v="0"/>
  </r>
  <r>
    <n v="7777895483"/>
    <d v="2015-01-13T00:00:00"/>
    <x v="5"/>
    <x v="0"/>
    <n v="16.75"/>
    <x v="2"/>
    <x v="2"/>
    <n v="23.25"/>
    <n v="4"/>
    <s v="Chicken, Red Onions, Red Peppers, Mushrooms, Asiago Cheese, Alfredo Sauce"/>
    <s v="The Chicken Alfredo Pizza"/>
    <n v="67"/>
    <n v="93"/>
    <n v="26"/>
    <x v="1"/>
    <x v="0"/>
    <x v="0"/>
  </r>
  <r>
    <n v="7777895484"/>
    <d v="2015-01-13T00:00:00"/>
    <x v="5"/>
    <x v="0"/>
    <n v="16"/>
    <x v="2"/>
    <x v="1"/>
    <n v="20.5"/>
    <n v="4"/>
    <s v="Tomatoes, Anchovies, Green Olives, Red Onions, Garlic"/>
    <s v="The Napolitana Pizza"/>
    <n v="64"/>
    <n v="82"/>
    <n v="18"/>
    <x v="0"/>
    <x v="0"/>
    <x v="0"/>
  </r>
  <r>
    <n v="7777895485"/>
    <d v="2015-01-13T00:00:00"/>
    <x v="5"/>
    <x v="0"/>
    <n v="20.25"/>
    <x v="1"/>
    <x v="3"/>
    <n v="30.25"/>
    <n v="10"/>
    <s v="Coarse Sicilian Salami, Tomatoes, Green Olives, Luganega Sausage, Onions, Garlic"/>
    <s v="The Sicilian Pizza"/>
    <n v="202.5"/>
    <n v="302.5"/>
    <n v="100"/>
    <x v="1"/>
    <x v="0"/>
    <x v="0"/>
  </r>
  <r>
    <n v="7777895486"/>
    <d v="2015-01-13T00:00:00"/>
    <x v="5"/>
    <x v="0"/>
    <n v="17.95"/>
    <x v="1"/>
    <x v="0"/>
    <n v="24.95"/>
    <n v="10"/>
    <s v="Ricotta Cheese, Gorgonzola Piccante Cheese, Mozzarella Cheese, Parmigiano Reggiano Cheese, Garlic"/>
    <s v="The Four Cheese Pizza"/>
    <n v="179.5"/>
    <n v="249.5"/>
    <n v="70"/>
    <x v="0"/>
    <x v="0"/>
    <x v="0"/>
  </r>
  <r>
    <n v="7777895487"/>
    <d v="2015-01-13T00:00:00"/>
    <x v="5"/>
    <x v="0"/>
    <n v="18.5"/>
    <x v="1"/>
    <x v="0"/>
    <n v="25.5"/>
    <n v="11"/>
    <s v="Mozzarella Cheese, Provolone Cheese, Smoked Gouda Cheese, Romano Cheese, Blue Cheese, Garlic"/>
    <s v="The Five Cheese Pizza"/>
    <n v="203.5"/>
    <n v="280.5"/>
    <n v="77"/>
    <x v="0"/>
    <x v="0"/>
    <x v="0"/>
  </r>
  <r>
    <n v="7777895488"/>
    <d v="2015-01-13T00:00:00"/>
    <x v="5"/>
    <x v="0"/>
    <n v="20.5"/>
    <x v="1"/>
    <x v="1"/>
    <n v="26.5"/>
    <n v="1"/>
    <s v="Tomatoes, Anchovies, Green Olives, Red Onions, Garlic"/>
    <s v="The Napolitana Pizza"/>
    <n v="20.5"/>
    <n v="26.5"/>
    <n v="6"/>
    <x v="0"/>
    <x v="0"/>
    <x v="0"/>
  </r>
  <r>
    <n v="7777895489"/>
    <d v="2015-01-13T00:00:00"/>
    <x v="5"/>
    <x v="0"/>
    <n v="18.5"/>
    <x v="1"/>
    <x v="0"/>
    <n v="25.5"/>
    <n v="7"/>
    <s v="Mozzarella Cheese, Provolone Cheese, Smoked Gouda Cheese, Romano Cheese, Blue Cheese, Garlic"/>
    <s v="The Five Cheese Pizza"/>
    <n v="129.5"/>
    <n v="178.5"/>
    <n v="49"/>
    <x v="1"/>
    <x v="1"/>
    <x v="0"/>
  </r>
  <r>
    <n v="7777895490"/>
    <d v="2015-01-13T00:00:00"/>
    <x v="5"/>
    <x v="0"/>
    <n v="20.5"/>
    <x v="1"/>
    <x v="1"/>
    <n v="26.5"/>
    <n v="1"/>
    <s v="Tomatoes, Anchovies, Green Olives, Red Onions, Garlic"/>
    <s v="The Napolitana Pizza"/>
    <n v="20.5"/>
    <n v="26.5"/>
    <n v="6"/>
    <x v="1"/>
    <x v="0"/>
    <x v="0"/>
  </r>
  <r>
    <n v="7777895491"/>
    <d v="2015-01-13T00:00:00"/>
    <x v="5"/>
    <x v="0"/>
    <n v="16"/>
    <x v="2"/>
    <x v="1"/>
    <n v="20.5"/>
    <n v="4"/>
    <s v="Pepperoni, Mushrooms, Red Onions, Red Peppers, Bacon"/>
    <s v="The Classic Deluxe Pizza"/>
    <n v="64"/>
    <n v="82"/>
    <n v="18"/>
    <x v="0"/>
    <x v="0"/>
    <x v="0"/>
  </r>
  <r>
    <n v="7777895492"/>
    <d v="2015-01-14T00:00:00"/>
    <x v="6"/>
    <x v="0"/>
    <n v="20.5"/>
    <x v="1"/>
    <x v="1"/>
    <n v="26.5"/>
    <n v="8"/>
    <s v="Tomatoes, Anchovies, Green Olives, Red Onions, Garlic"/>
    <s v="The Napolitana Pizza"/>
    <n v="164"/>
    <n v="212"/>
    <n v="48"/>
    <x v="0"/>
    <x v="0"/>
    <x v="0"/>
  </r>
  <r>
    <n v="7777895493"/>
    <d v="2015-01-14T00:00:00"/>
    <x v="6"/>
    <x v="0"/>
    <n v="18.5"/>
    <x v="1"/>
    <x v="0"/>
    <n v="25.5"/>
    <n v="1"/>
    <s v="Mozzarella Cheese, Provolone Cheese, Smoked Gouda Cheese, Romano Cheese, Blue Cheese, Garlic"/>
    <s v="The Five Cheese Pizza"/>
    <n v="18.5"/>
    <n v="25.5"/>
    <n v="7"/>
    <x v="0"/>
    <x v="1"/>
    <x v="0"/>
  </r>
  <r>
    <n v="7777895494"/>
    <d v="2015-01-14T00:00:00"/>
    <x v="6"/>
    <x v="0"/>
    <n v="12"/>
    <x v="0"/>
    <x v="1"/>
    <n v="15"/>
    <n v="6"/>
    <s v="Bacon, Pepperoni, Italian Sausage, Chorizo Sausage"/>
    <s v="The Big Meat Pizza"/>
    <n v="72"/>
    <n v="90"/>
    <n v="18"/>
    <x v="1"/>
    <x v="0"/>
    <x v="0"/>
  </r>
  <r>
    <n v="7777895495"/>
    <d v="2015-01-14T00:00:00"/>
    <x v="6"/>
    <x v="0"/>
    <n v="20.75"/>
    <x v="1"/>
    <x v="2"/>
    <n v="28.75"/>
    <n v="7"/>
    <s v="Barbecued Chicken, Red Peppers, Green Peppers, Tomatoes, Red Onions, Barbecue Sauce"/>
    <s v="The Barbecue Chicken Pizza"/>
    <n v="145.25"/>
    <n v="201.25"/>
    <n v="56"/>
    <x v="0"/>
    <x v="0"/>
    <x v="0"/>
  </r>
  <r>
    <n v="7777895496"/>
    <d v="2015-01-15T00:00:00"/>
    <x v="0"/>
    <x v="0"/>
    <n v="16.5"/>
    <x v="2"/>
    <x v="3"/>
    <n v="25"/>
    <n v="1"/>
    <s v="Calabrese Salami, Capocollo, Tomatoes, Red Onions, Green Olives, Garlic"/>
    <s v="The Italian Supreme Pizza"/>
    <n v="16.5"/>
    <n v="25"/>
    <n v="8.5"/>
    <x v="0"/>
    <x v="0"/>
    <x v="0"/>
  </r>
  <r>
    <n v="7777895497"/>
    <d v="2015-01-15T00:00:00"/>
    <x v="0"/>
    <x v="0"/>
    <n v="20.75"/>
    <x v="1"/>
    <x v="2"/>
    <n v="28.75"/>
    <n v="1"/>
    <s v="Barbecued Chicken, Red Peppers, Green Peppers, Tomatoes, Red Onions, Barbecue Sauce"/>
    <s v="The Barbecue Chicken Pizza"/>
    <n v="20.75"/>
    <n v="28.75"/>
    <n v="8"/>
    <x v="1"/>
    <x v="1"/>
    <x v="0"/>
  </r>
  <r>
    <n v="7777895498"/>
    <d v="2015-01-15T00:00:00"/>
    <x v="0"/>
    <x v="0"/>
    <n v="20.75"/>
    <x v="1"/>
    <x v="0"/>
    <n v="27.75"/>
    <n v="5"/>
    <s v="Spinach, Artichokes, Tomatoes, Sun-dried Tomatoes, Garlic, Pesto Sauce"/>
    <s v="The Spinach Pesto Pizza"/>
    <n v="103.75"/>
    <n v="138.75"/>
    <n v="35"/>
    <x v="1"/>
    <x v="1"/>
    <x v="0"/>
  </r>
  <r>
    <n v="7777895499"/>
    <d v="2015-01-15T00:00:00"/>
    <x v="0"/>
    <x v="0"/>
    <n v="18.5"/>
    <x v="1"/>
    <x v="0"/>
    <n v="25.5"/>
    <n v="5"/>
    <s v="Mozzarella Cheese, Provolone Cheese, Smoked Gouda Cheese, Romano Cheese, Blue Cheese, Garlic"/>
    <s v="The Five Cheese Pizza"/>
    <n v="92.5"/>
    <n v="127.5"/>
    <n v="35"/>
    <x v="0"/>
    <x v="1"/>
    <x v="0"/>
  </r>
  <r>
    <n v="7777895500"/>
    <d v="2015-01-15T00:00:00"/>
    <x v="0"/>
    <x v="0"/>
    <n v="20.75"/>
    <x v="1"/>
    <x v="3"/>
    <n v="30.75"/>
    <n v="12"/>
    <s v="Spinach, Red Onions, Pepperoni, Tomatoes, Artichokes, Kalamata Olives, Garlic, Asiago Cheese"/>
    <s v="The Spinach Supreme Pizza"/>
    <n v="249"/>
    <n v="369"/>
    <n v="120"/>
    <x v="1"/>
    <x v="0"/>
    <x v="0"/>
  </r>
  <r>
    <n v="7777895501"/>
    <d v="2015-01-15T00:00:00"/>
    <x v="0"/>
    <x v="0"/>
    <n v="12"/>
    <x v="0"/>
    <x v="1"/>
    <n v="15"/>
    <n v="4"/>
    <s v="Bacon, Pepperoni, Italian Sausage, Chorizo Sausage"/>
    <s v="The Big Meat Pizza"/>
    <n v="48"/>
    <n v="60"/>
    <n v="12"/>
    <x v="1"/>
    <x v="1"/>
    <x v="0"/>
  </r>
  <r>
    <n v="7777895502"/>
    <d v="2015-01-15T00:00:00"/>
    <x v="0"/>
    <x v="0"/>
    <n v="20.25"/>
    <x v="1"/>
    <x v="3"/>
    <n v="30.25"/>
    <n v="5"/>
    <s v="Coarse Sicilian Salami, Tomatoes, Green Olives, Luganega Sausage, Onions, Garlic"/>
    <s v="The Sicilian Pizza"/>
    <n v="101.25"/>
    <n v="151.25"/>
    <n v="50"/>
    <x v="0"/>
    <x v="0"/>
    <x v="0"/>
  </r>
  <r>
    <n v="7777895503"/>
    <d v="2015-01-15T00:00:00"/>
    <x v="0"/>
    <x v="0"/>
    <n v="16"/>
    <x v="2"/>
    <x v="0"/>
    <n v="21.5"/>
    <n v="6"/>
    <s v="Spinach, Mushrooms, Red Onions, Feta Cheese, Garlic"/>
    <s v="The Spinach and Feta Pizza"/>
    <n v="96"/>
    <n v="129"/>
    <n v="33"/>
    <x v="1"/>
    <x v="0"/>
    <x v="0"/>
  </r>
  <r>
    <n v="7777895504"/>
    <d v="2015-01-15T00:00:00"/>
    <x v="0"/>
    <x v="0"/>
    <n v="25.5"/>
    <x v="3"/>
    <x v="1"/>
    <n v="26.5"/>
    <n v="10"/>
    <s v="Kalamata Olives, Feta Cheese, Tomatoes, Garlic, Beef Chuck Roast, Red Onions"/>
    <s v="The Greek Pizza"/>
    <n v="255"/>
    <n v="265"/>
    <n v="10"/>
    <x v="1"/>
    <x v="0"/>
    <x v="0"/>
  </r>
  <r>
    <n v="7777895505"/>
    <d v="2015-01-15T00:00:00"/>
    <x v="0"/>
    <x v="0"/>
    <n v="20.25"/>
    <x v="1"/>
    <x v="0"/>
    <n v="27.25"/>
    <n v="11"/>
    <s v="Mushrooms, Tomatoes, Red Peppers, Green Peppers, Red Onions, Zucchini, Spinach, Garlic"/>
    <s v="The Vegetables + Vegetables Pizza"/>
    <n v="222.75"/>
    <n v="299.75"/>
    <n v="77"/>
    <x v="1"/>
    <x v="1"/>
    <x v="0"/>
  </r>
  <r>
    <n v="7777895506"/>
    <d v="2015-01-15T00:00:00"/>
    <x v="0"/>
    <x v="0"/>
    <n v="13.25"/>
    <x v="2"/>
    <x v="1"/>
    <n v="17.75"/>
    <n v="4"/>
    <s v="Sliced Ham, Pineapple, Mozzarella Cheese"/>
    <s v="The Hawaiian Pizza"/>
    <n v="53"/>
    <n v="71"/>
    <n v="18"/>
    <x v="1"/>
    <x v="1"/>
    <x v="0"/>
  </r>
  <r>
    <n v="7777895507"/>
    <d v="2015-01-15T00:00:00"/>
    <x v="0"/>
    <x v="0"/>
    <n v="20.75"/>
    <x v="1"/>
    <x v="3"/>
    <n v="30.75"/>
    <n v="6"/>
    <s v="Soppressata Salami, Fontina Cheese, Mozzarella Cheese, Mushrooms, Garlic"/>
    <s v="The Soppressata Pizza"/>
    <n v="124.5"/>
    <n v="184.5"/>
    <n v="60"/>
    <x v="0"/>
    <x v="0"/>
    <x v="0"/>
  </r>
  <r>
    <n v="7777895508"/>
    <d v="2015-01-16T00:00:00"/>
    <x v="1"/>
    <x v="0"/>
    <n v="12"/>
    <x v="0"/>
    <x v="1"/>
    <n v="15"/>
    <n v="9"/>
    <s v="Bacon, Pepperoni, Italian Sausage, Chorizo Sausage"/>
    <s v="The Big Meat Pizza"/>
    <n v="108"/>
    <n v="135"/>
    <n v="27"/>
    <x v="0"/>
    <x v="1"/>
    <x v="0"/>
  </r>
  <r>
    <n v="7777895509"/>
    <d v="2015-01-16T00:00:00"/>
    <x v="1"/>
    <x v="0"/>
    <n v="16.75"/>
    <x v="2"/>
    <x v="2"/>
    <n v="23.25"/>
    <n v="6"/>
    <s v="Chicken, Artichoke, Spinach, Garlic, Jalapeno Peppers, Fontina Cheese, Gouda Cheese"/>
    <s v="The California Chicken Pizza"/>
    <n v="100.5"/>
    <n v="139.5"/>
    <n v="39"/>
    <x v="0"/>
    <x v="0"/>
    <x v="0"/>
  </r>
  <r>
    <n v="7777895510"/>
    <d v="2015-01-16T00:00:00"/>
    <x v="1"/>
    <x v="0"/>
    <n v="20.5"/>
    <x v="1"/>
    <x v="1"/>
    <n v="26.5"/>
    <n v="9"/>
    <s v="Tomatoes, Anchovies, Green Olives, Red Onions, Garlic"/>
    <s v="The Napolitana Pizza"/>
    <n v="184.5"/>
    <n v="238.5"/>
    <n v="54"/>
    <x v="0"/>
    <x v="0"/>
    <x v="0"/>
  </r>
  <r>
    <n v="7777895511"/>
    <d v="2015-01-16T00:00:00"/>
    <x v="1"/>
    <x v="0"/>
    <n v="20.75"/>
    <x v="1"/>
    <x v="2"/>
    <n v="28.75"/>
    <n v="2"/>
    <s v="Chicken, Tomatoes, Red Peppers, Spinach, Garlic, Pesto Sauce"/>
    <s v="The Chicken Pesto Pizza"/>
    <n v="41.5"/>
    <n v="57.5"/>
    <n v="16"/>
    <x v="1"/>
    <x v="0"/>
    <x v="0"/>
  </r>
  <r>
    <n v="7777895512"/>
    <d v="2015-01-17T00:00:00"/>
    <x v="2"/>
    <x v="0"/>
    <n v="12.75"/>
    <x v="0"/>
    <x v="2"/>
    <n v="17.75"/>
    <n v="2"/>
    <s v="Barbecued Chicken, Red Peppers, Green Peppers, Tomatoes, Red Onions, Barbecue Sauce"/>
    <s v="The Barbecue Chicken Pizza"/>
    <n v="25.5"/>
    <n v="35.5"/>
    <n v="10"/>
    <x v="1"/>
    <x v="1"/>
    <x v="0"/>
  </r>
  <r>
    <n v="7777895513"/>
    <d v="2015-01-17T00:00:00"/>
    <x v="2"/>
    <x v="0"/>
    <n v="20.75"/>
    <x v="1"/>
    <x v="3"/>
    <n v="30.75"/>
    <n v="12"/>
    <s v="Capocollo, Tomatoes, Goat Cheese, Artichokes, Peperoncini verdi, Garlic"/>
    <s v="The Spicy Italian Pizza"/>
    <n v="249"/>
    <n v="369"/>
    <n v="120"/>
    <x v="0"/>
    <x v="0"/>
    <x v="0"/>
  </r>
  <r>
    <n v="7777895514"/>
    <d v="2015-01-17T00:00:00"/>
    <x v="2"/>
    <x v="0"/>
    <n v="12"/>
    <x v="0"/>
    <x v="0"/>
    <n v="16"/>
    <n v="5"/>
    <s v="Spinach, Mushrooms, Tomatoes, Green Olives, Feta Cheese"/>
    <s v="The Green Garden Pizza"/>
    <n v="60"/>
    <n v="80"/>
    <n v="20"/>
    <x v="0"/>
    <x v="0"/>
    <x v="0"/>
  </r>
  <r>
    <n v="7777895515"/>
    <d v="2015-01-17T00:00:00"/>
    <x v="2"/>
    <x v="0"/>
    <n v="16.75"/>
    <x v="2"/>
    <x v="2"/>
    <n v="23.25"/>
    <n v="7"/>
    <s v="Chicken, Red Onions, Red Peppers, Mushrooms, Asiago Cheese, Alfredo Sauce"/>
    <s v="The Chicken Alfredo Pizza"/>
    <n v="117.25"/>
    <n v="162.75"/>
    <n v="45.5"/>
    <x v="0"/>
    <x v="0"/>
    <x v="0"/>
  </r>
  <r>
    <n v="7777895516"/>
    <d v="2015-01-17T00:00:00"/>
    <x v="2"/>
    <x v="0"/>
    <n v="12.25"/>
    <x v="0"/>
    <x v="3"/>
    <n v="19.25"/>
    <n v="8"/>
    <s v="Coarse Sicilian Salami, Tomatoes, Green Olives, Luganega Sausage, Onions, Garlic"/>
    <s v="The Sicilian Pizza"/>
    <n v="98"/>
    <n v="154"/>
    <n v="56"/>
    <x v="1"/>
    <x v="1"/>
    <x v="0"/>
  </r>
  <r>
    <n v="7777895517"/>
    <d v="2015-01-17T00:00:00"/>
    <x v="2"/>
    <x v="0"/>
    <n v="20.75"/>
    <x v="1"/>
    <x v="2"/>
    <n v="28.75"/>
    <n v="8"/>
    <s v="Chicken, Pineapple, Tomatoes, Red Peppers, Thai Sweet Chilli Sauce"/>
    <s v="The Thai Chicken Pizza"/>
    <n v="166"/>
    <n v="230"/>
    <n v="64"/>
    <x v="0"/>
    <x v="0"/>
    <x v="0"/>
  </r>
  <r>
    <n v="7777895518"/>
    <d v="2015-01-17T00:00:00"/>
    <x v="2"/>
    <x v="0"/>
    <n v="20.75"/>
    <x v="1"/>
    <x v="2"/>
    <n v="28.75"/>
    <n v="3"/>
    <s v="Barbecued Chicken, Red Peppers, Green Peppers, Tomatoes, Red Onions, Barbecue Sauce"/>
    <s v="The Barbecue Chicken Pizza"/>
    <n v="62.25"/>
    <n v="86.25"/>
    <n v="24"/>
    <x v="1"/>
    <x v="0"/>
    <x v="0"/>
  </r>
  <r>
    <n v="7777895519"/>
    <d v="2015-01-17T00:00:00"/>
    <x v="2"/>
    <x v="0"/>
    <n v="18.5"/>
    <x v="1"/>
    <x v="0"/>
    <n v="25.5"/>
    <n v="3"/>
    <s v="Mozzarella Cheese, Provolone Cheese, Smoked Gouda Cheese, Romano Cheese, Blue Cheese, Garlic"/>
    <s v="The Five Cheese Pizza"/>
    <n v="55.5"/>
    <n v="76.5"/>
    <n v="21"/>
    <x v="1"/>
    <x v="1"/>
    <x v="0"/>
  </r>
  <r>
    <n v="7777895520"/>
    <d v="2015-01-17T00:00:00"/>
    <x v="2"/>
    <x v="0"/>
    <n v="12.25"/>
    <x v="0"/>
    <x v="3"/>
    <n v="19.25"/>
    <n v="3"/>
    <s v="Coarse Sicilian Salami, Tomatoes, Green Olives, Luganega Sausage, Onions, Garlic"/>
    <s v="The Sicilian Pizza"/>
    <n v="36.75"/>
    <n v="57.75"/>
    <n v="21"/>
    <x v="0"/>
    <x v="1"/>
    <x v="0"/>
  </r>
  <r>
    <n v="7777895521"/>
    <d v="2015-01-18T00:00:00"/>
    <x v="3"/>
    <x v="0"/>
    <n v="20.75"/>
    <x v="1"/>
    <x v="3"/>
    <n v="30.75"/>
    <n v="5"/>
    <s v="Calabrese Salami, Capocollo, Tomatoes, Red Onions, Green Olives, Garlic"/>
    <s v="The Italian Supreme Pizza"/>
    <n v="103.75"/>
    <n v="153.75"/>
    <n v="50"/>
    <x v="0"/>
    <x v="1"/>
    <x v="0"/>
  </r>
  <r>
    <n v="7777895522"/>
    <d v="2015-01-18T00:00:00"/>
    <x v="3"/>
    <x v="0"/>
    <n v="20.25"/>
    <x v="1"/>
    <x v="0"/>
    <n v="27.25"/>
    <n v="5"/>
    <s v="Mushrooms, Tomatoes, Red Peppers, Green Peppers, Red Onions, Zucchini, Spinach, Garlic"/>
    <s v="The Vegetables + Vegetables Pizza"/>
    <n v="101.25"/>
    <n v="136.25"/>
    <n v="35"/>
    <x v="1"/>
    <x v="0"/>
    <x v="0"/>
  </r>
  <r>
    <n v="7777895523"/>
    <d v="2015-01-18T00:00:00"/>
    <x v="3"/>
    <x v="0"/>
    <n v="12"/>
    <x v="0"/>
    <x v="1"/>
    <n v="15"/>
    <n v="7"/>
    <s v="Bacon, Pepperoni, Italian Sausage, Chorizo Sausage"/>
    <s v="The Big Meat Pizza"/>
    <n v="84"/>
    <n v="105"/>
    <n v="21"/>
    <x v="0"/>
    <x v="0"/>
    <x v="0"/>
  </r>
  <r>
    <n v="7777895524"/>
    <d v="2015-01-18T00:00:00"/>
    <x v="3"/>
    <x v="0"/>
    <n v="20.75"/>
    <x v="1"/>
    <x v="0"/>
    <n v="27.75"/>
    <n v="10"/>
    <s v="Spinach, Artichokes, Tomatoes, Sun-dried Tomatoes, Garlic, Pesto Sauce"/>
    <s v="The Spinach Pesto Pizza"/>
    <n v="207.5"/>
    <n v="277.5"/>
    <n v="70"/>
    <x v="0"/>
    <x v="0"/>
    <x v="0"/>
  </r>
  <r>
    <n v="7777895525"/>
    <d v="2015-01-18T00:00:00"/>
    <x v="3"/>
    <x v="0"/>
    <n v="12"/>
    <x v="0"/>
    <x v="0"/>
    <n v="16"/>
    <n v="8"/>
    <s v="Spinach, Mushrooms, Red Onions, Feta Cheese, Garlic"/>
    <s v="The Spinach and Feta Pizza"/>
    <n v="96"/>
    <n v="128"/>
    <n v="32"/>
    <x v="0"/>
    <x v="1"/>
    <x v="0"/>
  </r>
  <r>
    <n v="7777895526"/>
    <d v="2015-01-18T00:00:00"/>
    <x v="3"/>
    <x v="0"/>
    <n v="18.5"/>
    <x v="1"/>
    <x v="0"/>
    <n v="25.5"/>
    <n v="10"/>
    <s v="Mozzarella Cheese, Provolone Cheese, Smoked Gouda Cheese, Romano Cheese, Blue Cheese, Garlic"/>
    <s v="The Five Cheese Pizza"/>
    <n v="185"/>
    <n v="255"/>
    <n v="70"/>
    <x v="0"/>
    <x v="1"/>
    <x v="0"/>
  </r>
  <r>
    <n v="7777895527"/>
    <d v="2015-01-18T00:00:00"/>
    <x v="3"/>
    <x v="0"/>
    <n v="18.5"/>
    <x v="1"/>
    <x v="0"/>
    <n v="25.5"/>
    <n v="9"/>
    <s v="Mozzarella Cheese, Provolone Cheese, Smoked Gouda Cheese, Romano Cheese, Blue Cheese, Garlic"/>
    <s v="The Five Cheese Pizza"/>
    <n v="166.5"/>
    <n v="229.5"/>
    <n v="63"/>
    <x v="1"/>
    <x v="0"/>
    <x v="0"/>
  </r>
  <r>
    <n v="7777895528"/>
    <d v="2015-01-19T00:00:00"/>
    <x v="4"/>
    <x v="0"/>
    <n v="20.5"/>
    <x v="1"/>
    <x v="1"/>
    <n v="26.5"/>
    <n v="11"/>
    <s v="Capocollo, Red Peppers, Tomatoes, Goat Cheese, Garlic, Oregano"/>
    <s v="The Italian Capocollo Pizza"/>
    <n v="225.5"/>
    <n v="291.5"/>
    <n v="66"/>
    <x v="1"/>
    <x v="1"/>
    <x v="0"/>
  </r>
  <r>
    <n v="7777895529"/>
    <d v="2015-01-19T00:00:00"/>
    <x v="4"/>
    <x v="0"/>
    <n v="12.75"/>
    <x v="0"/>
    <x v="2"/>
    <n v="17.75"/>
    <n v="7"/>
    <s v="Chicken, Artichoke, Spinach, Garlic, Jalapeno Peppers, Fontina Cheese, Gouda Cheese"/>
    <s v="The California Chicken Pizza"/>
    <n v="89.25"/>
    <n v="124.25"/>
    <n v="35"/>
    <x v="0"/>
    <x v="0"/>
    <x v="0"/>
  </r>
  <r>
    <n v="7777895530"/>
    <d v="2015-01-19T00:00:00"/>
    <x v="4"/>
    <x v="0"/>
    <n v="20.75"/>
    <x v="1"/>
    <x v="2"/>
    <n v="28.75"/>
    <n v="9"/>
    <s v="Barbecued Chicken, Red Peppers, Green Peppers, Tomatoes, Red Onions, Barbecue Sauce"/>
    <s v="The Barbecue Chicken Pizza"/>
    <n v="186.75"/>
    <n v="258.75"/>
    <n v="72"/>
    <x v="1"/>
    <x v="1"/>
    <x v="0"/>
  </r>
  <r>
    <n v="7777895531"/>
    <d v="2015-01-19T00:00:00"/>
    <x v="4"/>
    <x v="0"/>
    <n v="16"/>
    <x v="2"/>
    <x v="1"/>
    <n v="20.5"/>
    <n v="10"/>
    <s v="Pepperoni, Mushrooms, Red Onions, Red Peppers, Bacon"/>
    <s v="The Classic Deluxe Pizza"/>
    <n v="160"/>
    <n v="205"/>
    <n v="45"/>
    <x v="1"/>
    <x v="1"/>
    <x v="0"/>
  </r>
  <r>
    <n v="7777895532"/>
    <d v="2015-01-19T00:00:00"/>
    <x v="4"/>
    <x v="0"/>
    <n v="12"/>
    <x v="0"/>
    <x v="0"/>
    <n v="16"/>
    <n v="8"/>
    <s v="Mushrooms, Tomatoes, Red Peppers, Green Peppers, Red Onions, Zucchini, Spinach, Garlic"/>
    <s v="The Vegetables + Vegetables Pizza"/>
    <n v="96"/>
    <n v="128"/>
    <n v="32"/>
    <x v="0"/>
    <x v="0"/>
    <x v="0"/>
  </r>
  <r>
    <n v="7777895533"/>
    <d v="2015-01-19T00:00:00"/>
    <x v="4"/>
    <x v="0"/>
    <n v="20.75"/>
    <x v="1"/>
    <x v="3"/>
    <n v="30.75"/>
    <n v="1"/>
    <s v="Genoa Salami, Capocollo, Pepperoni, Tomatoes, Asiago Cheese, Garlic"/>
    <s v="The Pepper Salami Pizza"/>
    <n v="20.75"/>
    <n v="30.75"/>
    <n v="10"/>
    <x v="1"/>
    <x v="0"/>
    <x v="0"/>
  </r>
  <r>
    <n v="7777895534"/>
    <d v="2015-01-20T00:00:00"/>
    <x v="5"/>
    <x v="0"/>
    <n v="16.75"/>
    <x v="2"/>
    <x v="2"/>
    <n v="23.25"/>
    <n v="11"/>
    <s v="Chicken, Artichoke, Spinach, Garlic, Jalapeno Peppers, Fontina Cheese, Gouda Cheese"/>
    <s v="The California Chicken Pizza"/>
    <n v="184.25"/>
    <n v="255.75"/>
    <n v="71.5"/>
    <x v="1"/>
    <x v="1"/>
    <x v="0"/>
  </r>
  <r>
    <n v="7777895535"/>
    <d v="2015-01-20T00:00:00"/>
    <x v="5"/>
    <x v="0"/>
    <n v="16"/>
    <x v="2"/>
    <x v="0"/>
    <n v="21.5"/>
    <n v="12"/>
    <s v="Mushrooms, Tomatoes, Red Peppers, Green Peppers, Red Onions, Zucchini, Spinach, Garlic"/>
    <s v="The Vegetables + Vegetables Pizza"/>
    <n v="192"/>
    <n v="258"/>
    <n v="66"/>
    <x v="1"/>
    <x v="0"/>
    <x v="0"/>
  </r>
  <r>
    <n v="7777895536"/>
    <d v="2015-01-20T00:00:00"/>
    <x v="5"/>
    <x v="0"/>
    <n v="12.75"/>
    <x v="0"/>
    <x v="2"/>
    <n v="17.75"/>
    <n v="1"/>
    <s v="Chicken, Tomatoes, Red Peppers, Red Onions, Jalapeno Peppers, Corn, Cilantro, Chipotle Sauce"/>
    <s v="The Southwest Chicken Pizza"/>
    <n v="12.75"/>
    <n v="17.75"/>
    <n v="5"/>
    <x v="0"/>
    <x v="1"/>
    <x v="0"/>
  </r>
  <r>
    <n v="7777895537"/>
    <d v="2015-01-20T00:00:00"/>
    <x v="5"/>
    <x v="0"/>
    <n v="12.75"/>
    <x v="0"/>
    <x v="2"/>
    <n v="17.75"/>
    <n v="9"/>
    <s v="Chicken, Tomatoes, Red Peppers, Red Onions, Jalapeno Peppers, Corn, Cilantro, Chipotle Sauce"/>
    <s v="The Southwest Chicken Pizza"/>
    <n v="114.75"/>
    <n v="159.75"/>
    <n v="45"/>
    <x v="0"/>
    <x v="0"/>
    <x v="0"/>
  </r>
  <r>
    <n v="7777895538"/>
    <d v="2015-01-20T00:00:00"/>
    <x v="5"/>
    <x v="0"/>
    <n v="12.75"/>
    <x v="0"/>
    <x v="0"/>
    <n v="16.75"/>
    <n v="5"/>
    <s v="Eggplant, Artichokes, Tomatoes, Zucchini, Red Peppers, Garlic, Pesto Sauce"/>
    <s v="The Italian Vegetables Pizza"/>
    <n v="63.75"/>
    <n v="83.75"/>
    <n v="20"/>
    <x v="1"/>
    <x v="0"/>
    <x v="0"/>
  </r>
  <r>
    <n v="7777895539"/>
    <d v="2015-01-20T00:00:00"/>
    <x v="5"/>
    <x v="0"/>
    <n v="16.75"/>
    <x v="2"/>
    <x v="2"/>
    <n v="23.25"/>
    <n v="10"/>
    <s v="Chicken, Artichoke, Spinach, Garlic, Jalapeno Peppers, Fontina Cheese, Gouda Cheese"/>
    <s v="The California Chicken Pizza"/>
    <n v="167.5"/>
    <n v="232.5"/>
    <n v="65"/>
    <x v="0"/>
    <x v="1"/>
    <x v="0"/>
  </r>
  <r>
    <n v="7777895540"/>
    <d v="2015-01-20T00:00:00"/>
    <x v="5"/>
    <x v="0"/>
    <n v="25.5"/>
    <x v="3"/>
    <x v="1"/>
    <n v="26.5"/>
    <n v="10"/>
    <s v="Kalamata Olives, Feta Cheese, Tomatoes, Garlic, Beef Chuck Roast, Red Onions"/>
    <s v="The Greek Pizza"/>
    <n v="255"/>
    <n v="265"/>
    <n v="10"/>
    <x v="0"/>
    <x v="0"/>
    <x v="0"/>
  </r>
  <r>
    <n v="7777895541"/>
    <d v="2015-01-20T00:00:00"/>
    <x v="5"/>
    <x v="0"/>
    <n v="16"/>
    <x v="2"/>
    <x v="0"/>
    <n v="21.5"/>
    <n v="3"/>
    <s v="Mushrooms, Tomatoes, Red Peppers, Green Peppers, Red Onions, Zucchini, Spinach, Garlic"/>
    <s v="The Vegetables + Vegetables Pizza"/>
    <n v="48"/>
    <n v="64.5"/>
    <n v="16.5"/>
    <x v="0"/>
    <x v="1"/>
    <x v="0"/>
  </r>
  <r>
    <n v="7777895542"/>
    <d v="2015-01-20T00:00:00"/>
    <x v="5"/>
    <x v="0"/>
    <n v="12"/>
    <x v="0"/>
    <x v="1"/>
    <n v="15"/>
    <n v="7"/>
    <s v="Pepperoni, Mushrooms, Red Onions, Red Peppers, Bacon"/>
    <s v="The Classic Deluxe Pizza"/>
    <n v="84"/>
    <n v="105"/>
    <n v="21"/>
    <x v="1"/>
    <x v="0"/>
    <x v="0"/>
  </r>
  <r>
    <n v="7777895543"/>
    <d v="2015-01-20T00:00:00"/>
    <x v="5"/>
    <x v="0"/>
    <n v="12.25"/>
    <x v="0"/>
    <x v="3"/>
    <n v="19.25"/>
    <n v="3"/>
    <s v="Coarse Sicilian Salami, Tomatoes, Green Olives, Luganega Sausage, Onions, Garlic"/>
    <s v="The Sicilian Pizza"/>
    <n v="36.75"/>
    <n v="57.75"/>
    <n v="21"/>
    <x v="1"/>
    <x v="0"/>
    <x v="0"/>
  </r>
  <r>
    <n v="7777895544"/>
    <d v="2015-01-21T00:00:00"/>
    <x v="6"/>
    <x v="0"/>
    <n v="16"/>
    <x v="2"/>
    <x v="1"/>
    <n v="20.5"/>
    <n v="8"/>
    <s v="Capocollo, Red Peppers, Tomatoes, Goat Cheese, Garlic, Oregano"/>
    <s v="The Italian Capocollo Pizza"/>
    <n v="128"/>
    <n v="164"/>
    <n v="36"/>
    <x v="0"/>
    <x v="0"/>
    <x v="0"/>
  </r>
  <r>
    <n v="7777895545"/>
    <d v="2015-01-21T00:00:00"/>
    <x v="6"/>
    <x v="0"/>
    <n v="12"/>
    <x v="0"/>
    <x v="1"/>
    <n v="15"/>
    <n v="12"/>
    <s v="Bacon, Pepperoni, Italian Sausage, Chorizo Sausage"/>
    <s v="The Big Meat Pizza"/>
    <n v="144"/>
    <n v="180"/>
    <n v="36"/>
    <x v="1"/>
    <x v="0"/>
    <x v="0"/>
  </r>
  <r>
    <n v="7777895546"/>
    <d v="2015-01-21T00:00:00"/>
    <x v="6"/>
    <x v="0"/>
    <n v="12.75"/>
    <x v="0"/>
    <x v="2"/>
    <n v="17.75"/>
    <n v="10"/>
    <s v="Chicken, Pineapple, Tomatoes, Red Peppers, Thai Sweet Chilli Sauce"/>
    <s v="The Thai Chicken Pizza"/>
    <n v="127.5"/>
    <n v="177.5"/>
    <n v="50"/>
    <x v="1"/>
    <x v="0"/>
    <x v="0"/>
  </r>
  <r>
    <n v="7777895547"/>
    <d v="2015-01-21T00:00:00"/>
    <x v="6"/>
    <x v="0"/>
    <n v="16.5"/>
    <x v="2"/>
    <x v="3"/>
    <n v="25"/>
    <n v="9"/>
    <s v="Prosciutto di San Daniele, Arugula, Mozzarella Cheese"/>
    <s v="The Prosciutto and Arugula Pizza"/>
    <n v="148.5"/>
    <n v="225"/>
    <n v="76.5"/>
    <x v="0"/>
    <x v="1"/>
    <x v="0"/>
  </r>
  <r>
    <n v="7777895548"/>
    <d v="2015-01-21T00:00:00"/>
    <x v="6"/>
    <x v="0"/>
    <n v="20.5"/>
    <x v="1"/>
    <x v="1"/>
    <n v="26.5"/>
    <n v="5"/>
    <s v="Pepperoni, Mushrooms, Red Onions, Red Peppers, Bacon"/>
    <s v="The Classic Deluxe Pizza"/>
    <n v="102.5"/>
    <n v="132.5"/>
    <n v="30"/>
    <x v="0"/>
    <x v="0"/>
    <x v="0"/>
  </r>
  <r>
    <n v="7777895549"/>
    <d v="2015-01-21T00:00:00"/>
    <x v="6"/>
    <x v="0"/>
    <n v="20.75"/>
    <x v="1"/>
    <x v="3"/>
    <n v="30.75"/>
    <n v="7"/>
    <s v="Capocollo, Tomatoes, Goat Cheese, Artichokes, Peperoncini verdi, Garlic"/>
    <s v="The Spicy Italian Pizza"/>
    <n v="145.25"/>
    <n v="215.25"/>
    <n v="70"/>
    <x v="1"/>
    <x v="0"/>
    <x v="0"/>
  </r>
  <r>
    <n v="7777895550"/>
    <d v="2015-01-21T00:00:00"/>
    <x v="6"/>
    <x v="0"/>
    <n v="12.75"/>
    <x v="0"/>
    <x v="2"/>
    <n v="17.75"/>
    <n v="5"/>
    <s v="Chicken, Artichoke, Spinach, Garlic, Jalapeno Peppers, Fontina Cheese, Gouda Cheese"/>
    <s v="The California Chicken Pizza"/>
    <n v="63.75"/>
    <n v="88.75"/>
    <n v="25"/>
    <x v="0"/>
    <x v="0"/>
    <x v="0"/>
  </r>
  <r>
    <n v="7777895551"/>
    <d v="2015-01-22T00:00:00"/>
    <x v="0"/>
    <x v="0"/>
    <n v="20.75"/>
    <x v="1"/>
    <x v="2"/>
    <n v="28.75"/>
    <n v="5"/>
    <s v="Barbecued Chicken, Red Peppers, Green Peppers, Tomatoes, Red Onions, Barbecue Sauce"/>
    <s v="The Barbecue Chicken Pizza"/>
    <n v="103.75"/>
    <n v="143.75"/>
    <n v="40"/>
    <x v="1"/>
    <x v="0"/>
    <x v="0"/>
  </r>
  <r>
    <n v="7777895552"/>
    <d v="2015-01-22T00:00:00"/>
    <x v="0"/>
    <x v="0"/>
    <n v="12.75"/>
    <x v="0"/>
    <x v="2"/>
    <n v="17.75"/>
    <n v="11"/>
    <s v="Chicken, Tomatoes, Red Peppers, Red Onions, Jalapeno Peppers, Corn, Cilantro, Chipotle Sauce"/>
    <s v="The Southwest Chicken Pizza"/>
    <n v="140.25"/>
    <n v="195.25"/>
    <n v="55"/>
    <x v="1"/>
    <x v="0"/>
    <x v="0"/>
  </r>
  <r>
    <n v="7777895553"/>
    <d v="2015-01-22T00:00:00"/>
    <x v="0"/>
    <x v="0"/>
    <n v="14.75"/>
    <x v="2"/>
    <x v="0"/>
    <n v="20.25"/>
    <n v="9"/>
    <s v="Ricotta Cheese, Gorgonzola Piccante Cheese, Mozzarella Cheese, Parmigiano Reggiano Cheese, Garlic"/>
    <s v="The Four Cheese Pizza"/>
    <n v="132.75"/>
    <n v="182.25"/>
    <n v="49.5"/>
    <x v="1"/>
    <x v="0"/>
    <x v="0"/>
  </r>
  <r>
    <n v="7777895554"/>
    <d v="2015-01-22T00:00:00"/>
    <x v="0"/>
    <x v="0"/>
    <n v="16.75"/>
    <x v="2"/>
    <x v="2"/>
    <n v="23.25"/>
    <n v="1"/>
    <s v="Chicken, Pineapple, Tomatoes, Red Peppers, Thai Sweet Chilli Sauce"/>
    <s v="The Thai Chicken Pizza"/>
    <n v="16.75"/>
    <n v="23.25"/>
    <n v="6.5"/>
    <x v="0"/>
    <x v="0"/>
    <x v="0"/>
  </r>
  <r>
    <n v="7777895555"/>
    <d v="2015-01-22T00:00:00"/>
    <x v="0"/>
    <x v="0"/>
    <n v="12"/>
    <x v="0"/>
    <x v="1"/>
    <n v="15"/>
    <n v="6"/>
    <s v="Bacon, Pepperoni, Italian Sausage, Chorizo Sausage"/>
    <s v="The Big Meat Pizza"/>
    <n v="72"/>
    <n v="90"/>
    <n v="18"/>
    <x v="0"/>
    <x v="0"/>
    <x v="0"/>
  </r>
  <r>
    <n v="7777895556"/>
    <d v="2015-01-22T00:00:00"/>
    <x v="0"/>
    <x v="0"/>
    <n v="12.75"/>
    <x v="0"/>
    <x v="2"/>
    <n v="17.75"/>
    <n v="11"/>
    <s v="Chicken, Tomatoes, Red Peppers, Spinach, Garlic, Pesto Sauce"/>
    <s v="The Chicken Pesto Pizza"/>
    <n v="140.25"/>
    <n v="195.25"/>
    <n v="55"/>
    <x v="1"/>
    <x v="1"/>
    <x v="0"/>
  </r>
  <r>
    <n v="7777895557"/>
    <d v="2015-01-22T00:00:00"/>
    <x v="0"/>
    <x v="0"/>
    <n v="23.65"/>
    <x v="0"/>
    <x v="3"/>
    <n v="30.65"/>
    <n v="11"/>
    <s v="Brie Carre Cheese, Prosciutto, Caramelized Onions, Pears, Thyme, Garlic"/>
    <s v="The Brie Carre Pizza"/>
    <n v="260.14999999999998"/>
    <n v="337.15"/>
    <n v="77"/>
    <x v="0"/>
    <x v="1"/>
    <x v="0"/>
  </r>
  <r>
    <n v="7777895558"/>
    <d v="2015-01-22T00:00:00"/>
    <x v="0"/>
    <x v="0"/>
    <n v="20.75"/>
    <x v="1"/>
    <x v="2"/>
    <n v="28.75"/>
    <n v="5"/>
    <s v="Chicken, Tomatoes, Red Peppers, Red Onions, Jalapeno Peppers, Corn, Cilantro, Chipotle Sauce"/>
    <s v="The Southwest Chicken Pizza"/>
    <n v="103.75"/>
    <n v="143.75"/>
    <n v="40"/>
    <x v="1"/>
    <x v="1"/>
    <x v="0"/>
  </r>
  <r>
    <n v="7777895559"/>
    <d v="2015-01-23T00:00:00"/>
    <x v="1"/>
    <x v="0"/>
    <n v="20.75"/>
    <x v="1"/>
    <x v="2"/>
    <n v="28.75"/>
    <n v="3"/>
    <s v="Barbecued Chicken, Red Peppers, Green Peppers, Tomatoes, Red Onions, Barbecue Sauce"/>
    <s v="The Barbecue Chicken Pizza"/>
    <n v="62.25"/>
    <n v="86.25"/>
    <n v="24"/>
    <x v="1"/>
    <x v="0"/>
    <x v="0"/>
  </r>
  <r>
    <n v="7777895560"/>
    <d v="2015-01-23T00:00:00"/>
    <x v="1"/>
    <x v="0"/>
    <n v="18.5"/>
    <x v="1"/>
    <x v="0"/>
    <n v="25.5"/>
    <n v="8"/>
    <s v="Mozzarella Cheese, Provolone Cheese, Smoked Gouda Cheese, Romano Cheese, Blue Cheese, Garlic"/>
    <s v="The Five Cheese Pizza"/>
    <n v="148"/>
    <n v="204"/>
    <n v="56"/>
    <x v="0"/>
    <x v="0"/>
    <x v="0"/>
  </r>
  <r>
    <n v="7777895561"/>
    <d v="2015-01-23T00:00:00"/>
    <x v="1"/>
    <x v="0"/>
    <n v="20.25"/>
    <x v="1"/>
    <x v="0"/>
    <n v="27.25"/>
    <n v="10"/>
    <s v="Tomatoes, Red Peppers, Jalapeno Peppers, Red Onions, Cilantro, Corn, Chipotle Sauce, Garlic"/>
    <s v="The Mexicana Pizza"/>
    <n v="202.5"/>
    <n v="272.5"/>
    <n v="70"/>
    <x v="0"/>
    <x v="1"/>
    <x v="0"/>
  </r>
  <r>
    <n v="7777895562"/>
    <d v="2015-01-24T00:00:00"/>
    <x v="2"/>
    <x v="0"/>
    <n v="12.5"/>
    <x v="2"/>
    <x v="1"/>
    <n v="17"/>
    <n v="2"/>
    <s v="Mozzarella Cheese, Pepperoni"/>
    <s v="The Pepperoni Pizza"/>
    <n v="25"/>
    <n v="34"/>
    <n v="9"/>
    <x v="1"/>
    <x v="1"/>
    <x v="0"/>
  </r>
  <r>
    <n v="7777895563"/>
    <d v="2015-01-24T00:00:00"/>
    <x v="2"/>
    <x v="0"/>
    <n v="12.5"/>
    <x v="0"/>
    <x v="3"/>
    <n v="19.5"/>
    <n v="7"/>
    <s v="Calabrese Salami, Capocollo, Tomatoes, Red Onions, Green Olives, Garlic"/>
    <s v="The Italian Supreme Pizza"/>
    <n v="87.5"/>
    <n v="136.5"/>
    <n v="49"/>
    <x v="0"/>
    <x v="1"/>
    <x v="0"/>
  </r>
  <r>
    <n v="7777895564"/>
    <d v="2015-01-24T00:00:00"/>
    <x v="2"/>
    <x v="0"/>
    <n v="16.75"/>
    <x v="2"/>
    <x v="2"/>
    <n v="23.25"/>
    <n v="3"/>
    <s v="Chicken, Tomatoes, Red Peppers, Red Onions, Jalapeno Peppers, Corn, Cilantro, Chipotle Sauce"/>
    <s v="The Southwest Chicken Pizza"/>
    <n v="50.25"/>
    <n v="69.75"/>
    <n v="19.5"/>
    <x v="0"/>
    <x v="1"/>
    <x v="0"/>
  </r>
  <r>
    <n v="7777895565"/>
    <d v="2015-01-24T00:00:00"/>
    <x v="2"/>
    <x v="0"/>
    <n v="16"/>
    <x v="2"/>
    <x v="1"/>
    <n v="20.5"/>
    <n v="6"/>
    <s v="Pepperoni, Mushrooms, Red Onions, Red Peppers, Bacon"/>
    <s v="The Classic Deluxe Pizza"/>
    <n v="96"/>
    <n v="123"/>
    <n v="27"/>
    <x v="1"/>
    <x v="0"/>
    <x v="0"/>
  </r>
  <r>
    <n v="7777895566"/>
    <d v="2015-01-24T00:00:00"/>
    <x v="2"/>
    <x v="0"/>
    <n v="20.25"/>
    <x v="1"/>
    <x v="0"/>
    <n v="27.25"/>
    <n v="11"/>
    <s v="Spinach, Artichokes, Kalamata Olives, Sun-dried Tomatoes, Feta Cheese, Plum Tomatoes, Red Onions"/>
    <s v="The Mediterranean Pizza"/>
    <n v="222.75"/>
    <n v="299.75"/>
    <n v="77"/>
    <x v="0"/>
    <x v="0"/>
    <x v="0"/>
  </r>
  <r>
    <n v="7777895567"/>
    <d v="2015-01-24T00:00:00"/>
    <x v="2"/>
    <x v="0"/>
    <n v="16.5"/>
    <x v="2"/>
    <x v="3"/>
    <n v="25"/>
    <n v="12"/>
    <s v="Genoa Salami, Capocollo, Pepperoni, Tomatoes, Asiago Cheese, Garlic"/>
    <s v="The Pepper Salami Pizza"/>
    <n v="198"/>
    <n v="300"/>
    <n v="102"/>
    <x v="0"/>
    <x v="0"/>
    <x v="0"/>
  </r>
  <r>
    <n v="7777895568"/>
    <d v="2015-01-25T00:00:00"/>
    <x v="3"/>
    <x v="0"/>
    <n v="11"/>
    <x v="0"/>
    <x v="1"/>
    <n v="14"/>
    <n v="10"/>
    <s v="Pepperoni, Mushrooms, Green Peppers"/>
    <s v="The Pepperoni, Mushroom, and Peppers Pizza"/>
    <n v="110"/>
    <n v="140"/>
    <n v="30"/>
    <x v="1"/>
    <x v="1"/>
    <x v="0"/>
  </r>
  <r>
    <n v="7777895569"/>
    <d v="2015-01-25T00:00:00"/>
    <x v="3"/>
    <x v="0"/>
    <n v="17.95"/>
    <x v="1"/>
    <x v="0"/>
    <n v="24.95"/>
    <n v="10"/>
    <s v="Ricotta Cheese, Gorgonzola Piccante Cheese, Mozzarella Cheese, Parmigiano Reggiano Cheese, Garlic"/>
    <s v="The Four Cheese Pizza"/>
    <n v="179.5"/>
    <n v="249.5"/>
    <n v="70"/>
    <x v="0"/>
    <x v="1"/>
    <x v="0"/>
  </r>
  <r>
    <n v="7777895570"/>
    <d v="2015-01-25T00:00:00"/>
    <x v="3"/>
    <x v="0"/>
    <n v="20.75"/>
    <x v="1"/>
    <x v="3"/>
    <n v="30.75"/>
    <n v="10"/>
    <s v="Soppressata Salami, Fontina Cheese, Mozzarella Cheese, Mushrooms, Garlic"/>
    <s v="The Soppressata Pizza"/>
    <n v="207.5"/>
    <n v="307.5"/>
    <n v="100"/>
    <x v="1"/>
    <x v="0"/>
    <x v="0"/>
  </r>
  <r>
    <n v="7777895571"/>
    <d v="2015-01-25T00:00:00"/>
    <x v="3"/>
    <x v="0"/>
    <n v="12"/>
    <x v="0"/>
    <x v="1"/>
    <n v="15"/>
    <n v="2"/>
    <s v="Bacon, Pepperoni, Italian Sausage, Chorizo Sausage"/>
    <s v="The Big Meat Pizza"/>
    <n v="24"/>
    <n v="30"/>
    <n v="6"/>
    <x v="0"/>
    <x v="0"/>
    <x v="0"/>
  </r>
  <r>
    <n v="7777895572"/>
    <d v="2015-01-25T00:00:00"/>
    <x v="3"/>
    <x v="0"/>
    <n v="12"/>
    <x v="0"/>
    <x v="0"/>
    <n v="16"/>
    <n v="11"/>
    <s v="Mushrooms, Tomatoes, Red Peppers, Green Peppers, Red Onions, Zucchini, Spinach, Garlic"/>
    <s v="The Vegetables + Vegetables Pizza"/>
    <n v="132"/>
    <n v="176"/>
    <n v="44"/>
    <x v="0"/>
    <x v="0"/>
    <x v="0"/>
  </r>
  <r>
    <n v="7777895573"/>
    <d v="2015-01-25T00:00:00"/>
    <x v="3"/>
    <x v="0"/>
    <n v="15.25"/>
    <x v="1"/>
    <x v="1"/>
    <n v="21.25"/>
    <n v="3"/>
    <s v="Mozzarella Cheese, Pepperoni"/>
    <s v="The Pepperoni Pizza"/>
    <n v="45.75"/>
    <n v="63.75"/>
    <n v="18"/>
    <x v="0"/>
    <x v="0"/>
    <x v="0"/>
  </r>
  <r>
    <n v="7777895574"/>
    <d v="2015-01-26T00:00:00"/>
    <x v="4"/>
    <x v="0"/>
    <n v="18.5"/>
    <x v="1"/>
    <x v="0"/>
    <n v="25.5"/>
    <n v="6"/>
    <s v="Mozzarella Cheese, Provolone Cheese, Smoked Gouda Cheese, Romano Cheese, Blue Cheese, Garlic"/>
    <s v="The Five Cheese Pizza"/>
    <n v="111"/>
    <n v="153"/>
    <n v="42"/>
    <x v="0"/>
    <x v="1"/>
    <x v="0"/>
  </r>
  <r>
    <n v="7777895575"/>
    <d v="2015-01-26T00:00:00"/>
    <x v="4"/>
    <x v="0"/>
    <n v="16"/>
    <x v="2"/>
    <x v="1"/>
    <n v="20.5"/>
    <n v="8"/>
    <s v="Tomatoes, Anchovies, Green Olives, Red Onions, Garlic"/>
    <s v="The Napolitana Pizza"/>
    <n v="128"/>
    <n v="164"/>
    <n v="36"/>
    <x v="1"/>
    <x v="1"/>
    <x v="0"/>
  </r>
  <r>
    <n v="7777895576"/>
    <d v="2015-01-26T00:00:00"/>
    <x v="4"/>
    <x v="0"/>
    <n v="16.5"/>
    <x v="1"/>
    <x v="1"/>
    <n v="22.5"/>
    <n v="1"/>
    <s v="Sliced Ham, Pineapple, Mozzarella Cheese"/>
    <s v="The Hawaiian Pizza"/>
    <n v="16.5"/>
    <n v="22.5"/>
    <n v="6"/>
    <x v="1"/>
    <x v="0"/>
    <x v="0"/>
  </r>
  <r>
    <n v="7777895577"/>
    <d v="2015-01-26T00:00:00"/>
    <x v="4"/>
    <x v="0"/>
    <n v="16.75"/>
    <x v="2"/>
    <x v="2"/>
    <n v="23.25"/>
    <n v="1"/>
    <s v="Chicken, Tomatoes, Red Peppers, Red Onions, Jalapeno Peppers, Corn, Cilantro, Chipotle Sauce"/>
    <s v="The Southwest Chicken Pizza"/>
    <n v="16.75"/>
    <n v="23.25"/>
    <n v="6.5"/>
    <x v="1"/>
    <x v="0"/>
    <x v="0"/>
  </r>
  <r>
    <n v="7777895578"/>
    <d v="2015-01-27T00:00:00"/>
    <x v="5"/>
    <x v="0"/>
    <n v="12"/>
    <x v="0"/>
    <x v="1"/>
    <n v="15"/>
    <n v="11"/>
    <s v="Bacon, Pepperoni, Italian Sausage, Chorizo Sausage"/>
    <s v="The Big Meat Pizza"/>
    <n v="132"/>
    <n v="165"/>
    <n v="33"/>
    <x v="1"/>
    <x v="1"/>
    <x v="0"/>
  </r>
  <r>
    <n v="7777895579"/>
    <d v="2015-01-27T00:00:00"/>
    <x v="5"/>
    <x v="0"/>
    <n v="16"/>
    <x v="2"/>
    <x v="1"/>
    <n v="20.5"/>
    <n v="11"/>
    <s v="Kalamata Olives, Feta Cheese, Tomatoes, Garlic, Beef Chuck Roast, Red Onions"/>
    <s v="The Greek Pizza"/>
    <n v="176"/>
    <n v="225.5"/>
    <n v="49.5"/>
    <x v="0"/>
    <x v="0"/>
    <x v="0"/>
  </r>
  <r>
    <n v="7777895580"/>
    <d v="2015-01-27T00:00:00"/>
    <x v="5"/>
    <x v="0"/>
    <n v="20.75"/>
    <x v="1"/>
    <x v="3"/>
    <n v="30.75"/>
    <n v="1"/>
    <s v="Calabrese Salami, Capocollo, Tomatoes, Red Onions, Green Olives, Garlic"/>
    <s v="The Italian Supreme Pizza"/>
    <n v="20.75"/>
    <n v="30.75"/>
    <n v="10"/>
    <x v="0"/>
    <x v="1"/>
    <x v="0"/>
  </r>
  <r>
    <n v="7777895581"/>
    <d v="2015-01-27T00:00:00"/>
    <x v="5"/>
    <x v="0"/>
    <n v="12"/>
    <x v="0"/>
    <x v="1"/>
    <n v="15"/>
    <n v="1"/>
    <s v="Tomatoes, Anchovies, Green Olives, Red Onions, Garlic"/>
    <s v="The Napolitana Pizza"/>
    <n v="12"/>
    <n v="15"/>
    <n v="3"/>
    <x v="1"/>
    <x v="0"/>
    <x v="0"/>
  </r>
  <r>
    <n v="7777895582"/>
    <d v="2015-01-27T00:00:00"/>
    <x v="5"/>
    <x v="0"/>
    <n v="12.75"/>
    <x v="0"/>
    <x v="2"/>
    <n v="17.75"/>
    <n v="2"/>
    <s v="Chicken, Tomatoes, Red Peppers, Spinach, Garlic, Pesto Sauce"/>
    <s v="The Chicken Pesto Pizza"/>
    <n v="25.5"/>
    <n v="35.5"/>
    <n v="10"/>
    <x v="0"/>
    <x v="0"/>
    <x v="0"/>
  </r>
  <r>
    <n v="7777895583"/>
    <d v="2015-01-28T00:00:00"/>
    <x v="6"/>
    <x v="0"/>
    <n v="18.5"/>
    <x v="1"/>
    <x v="0"/>
    <n v="25.5"/>
    <n v="7"/>
    <s v="Mozzarella Cheese, Provolone Cheese, Smoked Gouda Cheese, Romano Cheese, Blue Cheese, Garlic"/>
    <s v="The Five Cheese Pizza"/>
    <n v="129.5"/>
    <n v="178.5"/>
    <n v="49"/>
    <x v="1"/>
    <x v="0"/>
    <x v="0"/>
  </r>
  <r>
    <n v="7777895584"/>
    <d v="2015-01-28T00:00:00"/>
    <x v="6"/>
    <x v="0"/>
    <n v="16"/>
    <x v="2"/>
    <x v="0"/>
    <n v="21.5"/>
    <n v="5"/>
    <s v="Spinach, Artichokes, Kalamata Olives, Sun-dried Tomatoes, Feta Cheese, Plum Tomatoes, Red Onions"/>
    <s v="The Mediterranean Pizza"/>
    <n v="80"/>
    <n v="107.5"/>
    <n v="27.5"/>
    <x v="0"/>
    <x v="1"/>
    <x v="0"/>
  </r>
  <r>
    <n v="7777895585"/>
    <d v="2015-01-28T00:00:00"/>
    <x v="6"/>
    <x v="0"/>
    <n v="16.25"/>
    <x v="2"/>
    <x v="3"/>
    <n v="24.75"/>
    <n v="10"/>
    <s v="?duja Salami, Pancetta, Tomatoes, Red Onions, Friggitello Peppers, Garlic"/>
    <s v="The Calabrese Pizza"/>
    <n v="162.5"/>
    <n v="247.5"/>
    <n v="85"/>
    <x v="0"/>
    <x v="0"/>
    <x v="0"/>
  </r>
  <r>
    <n v="7777895586"/>
    <d v="2015-01-28T00:00:00"/>
    <x v="6"/>
    <x v="0"/>
    <n v="20.75"/>
    <x v="1"/>
    <x v="3"/>
    <n v="30.75"/>
    <n v="6"/>
    <s v="Capocollo, Tomatoes, Goat Cheese, Artichokes, Peperoncini verdi, Garlic"/>
    <s v="The Spicy Italian Pizza"/>
    <n v="124.5"/>
    <n v="184.5"/>
    <n v="60"/>
    <x v="1"/>
    <x v="0"/>
    <x v="0"/>
  </r>
  <r>
    <n v="7777895587"/>
    <d v="2015-01-28T00:00:00"/>
    <x v="6"/>
    <x v="0"/>
    <n v="20.5"/>
    <x v="1"/>
    <x v="1"/>
    <n v="26.5"/>
    <n v="3"/>
    <s v="Capocollo, Red Peppers, Tomatoes, Goat Cheese, Garlic, Oregano"/>
    <s v="The Italian Capocollo Pizza"/>
    <n v="61.5"/>
    <n v="79.5"/>
    <n v="18"/>
    <x v="0"/>
    <x v="1"/>
    <x v="0"/>
  </r>
  <r>
    <n v="7777895588"/>
    <d v="2015-01-28T00:00:00"/>
    <x v="6"/>
    <x v="0"/>
    <n v="16.5"/>
    <x v="1"/>
    <x v="1"/>
    <n v="22.5"/>
    <n v="10"/>
    <s v="Sliced Ham, Pineapple, Mozzarella Cheese"/>
    <s v="The Hawaiian Pizza"/>
    <n v="165"/>
    <n v="225"/>
    <n v="60"/>
    <x v="0"/>
    <x v="1"/>
    <x v="0"/>
  </r>
  <r>
    <n v="7777895589"/>
    <d v="2015-01-28T00:00:00"/>
    <x v="6"/>
    <x v="0"/>
    <n v="20.75"/>
    <x v="1"/>
    <x v="2"/>
    <n v="28.75"/>
    <n v="10"/>
    <s v="Chicken, Pineapple, Tomatoes, Red Peppers, Thai Sweet Chilli Sauce"/>
    <s v="The Thai Chicken Pizza"/>
    <n v="207.5"/>
    <n v="287.5"/>
    <n v="80"/>
    <x v="0"/>
    <x v="1"/>
    <x v="0"/>
  </r>
  <r>
    <n v="7777895590"/>
    <d v="2015-01-29T00:00:00"/>
    <x v="0"/>
    <x v="0"/>
    <n v="18.5"/>
    <x v="1"/>
    <x v="0"/>
    <n v="25.5"/>
    <n v="1"/>
    <s v="Mozzarella Cheese, Provolone Cheese, Smoked Gouda Cheese, Romano Cheese, Blue Cheese, Garlic"/>
    <s v="The Five Cheese Pizza"/>
    <n v="18.5"/>
    <n v="25.5"/>
    <n v="7"/>
    <x v="0"/>
    <x v="0"/>
    <x v="0"/>
  </r>
  <r>
    <n v="7777895591"/>
    <d v="2015-01-29T00:00:00"/>
    <x v="0"/>
    <x v="0"/>
    <n v="12.5"/>
    <x v="0"/>
    <x v="3"/>
    <n v="19.5"/>
    <n v="1"/>
    <s v="Genoa Salami, Capocollo, Pepperoni, Tomatoes, Asiago Cheese, Garlic"/>
    <s v="The Pepper Salami Pizza"/>
    <n v="12.5"/>
    <n v="19.5"/>
    <n v="7"/>
    <x v="0"/>
    <x v="0"/>
    <x v="0"/>
  </r>
  <r>
    <n v="7777895592"/>
    <d v="2015-01-29T00:00:00"/>
    <x v="0"/>
    <x v="0"/>
    <n v="20.25"/>
    <x v="1"/>
    <x v="3"/>
    <n v="30.25"/>
    <n v="12"/>
    <s v="Coarse Sicilian Salami, Tomatoes, Green Olives, Luganega Sausage, Onions, Garlic"/>
    <s v="The Sicilian Pizza"/>
    <n v="243"/>
    <n v="363"/>
    <n v="120"/>
    <x v="1"/>
    <x v="1"/>
    <x v="0"/>
  </r>
  <r>
    <n v="7777895593"/>
    <d v="2015-01-29T00:00:00"/>
    <x v="0"/>
    <x v="0"/>
    <n v="12.75"/>
    <x v="0"/>
    <x v="2"/>
    <n v="17.75"/>
    <n v="2"/>
    <s v="Barbecued Chicken, Red Peppers, Green Peppers, Tomatoes, Red Onions, Barbecue Sauce"/>
    <s v="The Barbecue Chicken Pizza"/>
    <n v="25.5"/>
    <n v="35.5"/>
    <n v="10"/>
    <x v="0"/>
    <x v="1"/>
    <x v="0"/>
  </r>
  <r>
    <n v="7777895594"/>
    <d v="2015-01-29T00:00:00"/>
    <x v="0"/>
    <x v="0"/>
    <n v="12.5"/>
    <x v="2"/>
    <x v="1"/>
    <n v="17"/>
    <n v="9"/>
    <s v="Mozzarella Cheese, Pepperoni"/>
    <s v="The Pepperoni Pizza"/>
    <n v="112.5"/>
    <n v="153"/>
    <n v="40.5"/>
    <x v="0"/>
    <x v="0"/>
    <x v="0"/>
  </r>
  <r>
    <n v="7777895595"/>
    <d v="2015-01-29T00:00:00"/>
    <x v="0"/>
    <x v="0"/>
    <n v="16"/>
    <x v="2"/>
    <x v="0"/>
    <n v="21.5"/>
    <n v="6"/>
    <s v="Tomatoes, Red Peppers, Jalapeno Peppers, Red Onions, Cilantro, Corn, Chipotle Sauce, Garlic"/>
    <s v="The Mexicana Pizza"/>
    <n v="96"/>
    <n v="129"/>
    <n v="33"/>
    <x v="1"/>
    <x v="1"/>
    <x v="0"/>
  </r>
  <r>
    <n v="7777895596"/>
    <d v="2015-01-29T00:00:00"/>
    <x v="0"/>
    <x v="0"/>
    <n v="20.75"/>
    <x v="1"/>
    <x v="2"/>
    <n v="28.75"/>
    <n v="8"/>
    <s v="Barbecued Chicken, Red Peppers, Green Peppers, Tomatoes, Red Onions, Barbecue Sauce"/>
    <s v="The Barbecue Chicken Pizza"/>
    <n v="166"/>
    <n v="230"/>
    <n v="64"/>
    <x v="1"/>
    <x v="1"/>
    <x v="0"/>
  </r>
  <r>
    <n v="7777895597"/>
    <d v="2015-01-30T00:00:00"/>
    <x v="1"/>
    <x v="0"/>
    <n v="12.5"/>
    <x v="0"/>
    <x v="3"/>
    <n v="19.5"/>
    <n v="10"/>
    <s v="Prosciutto di San Daniele, Arugula, Mozzarella Cheese"/>
    <s v="The Prosciutto and Arugula Pizza"/>
    <n v="125"/>
    <n v="195"/>
    <n v="70"/>
    <x v="1"/>
    <x v="1"/>
    <x v="0"/>
  </r>
  <r>
    <n v="7777895598"/>
    <d v="2015-01-30T00:00:00"/>
    <x v="1"/>
    <x v="0"/>
    <n v="20.75"/>
    <x v="1"/>
    <x v="3"/>
    <n v="30.75"/>
    <n v="11"/>
    <s v="Prosciutto di San Daniele, Arugula, Mozzarella Cheese"/>
    <s v="The Prosciutto and Arugula Pizza"/>
    <n v="228.25"/>
    <n v="338.25"/>
    <n v="110"/>
    <x v="1"/>
    <x v="0"/>
    <x v="0"/>
  </r>
  <r>
    <n v="7777895599"/>
    <d v="2015-01-30T00:00:00"/>
    <x v="1"/>
    <x v="0"/>
    <n v="17.95"/>
    <x v="1"/>
    <x v="0"/>
    <n v="24.95"/>
    <n v="9"/>
    <s v="Ricotta Cheese, Gorgonzola Piccante Cheese, Mozzarella Cheese, Parmigiano Reggiano Cheese, Garlic"/>
    <s v="The Four Cheese Pizza"/>
    <n v="161.54999999999998"/>
    <n v="224.54999999999998"/>
    <n v="63"/>
    <x v="1"/>
    <x v="0"/>
    <x v="0"/>
  </r>
  <r>
    <n v="7777895600"/>
    <d v="2015-01-30T00:00:00"/>
    <x v="1"/>
    <x v="0"/>
    <n v="12.5"/>
    <x v="2"/>
    <x v="1"/>
    <n v="17"/>
    <n v="1"/>
    <s v="Mozzarella Cheese, Pepperoni"/>
    <s v="The Pepperoni Pizza"/>
    <n v="12.5"/>
    <n v="17"/>
    <n v="4.5"/>
    <x v="1"/>
    <x v="0"/>
    <x v="0"/>
  </r>
  <r>
    <n v="7777895601"/>
    <d v="2015-01-30T00:00:00"/>
    <x v="1"/>
    <x v="0"/>
    <n v="12.75"/>
    <x v="0"/>
    <x v="2"/>
    <n v="17.75"/>
    <n v="6"/>
    <s v="Chicken, Tomatoes, Red Peppers, Red Onions, Jalapeno Peppers, Corn, Cilantro, Chipotle Sauce"/>
    <s v="The Southwest Chicken Pizza"/>
    <n v="76.5"/>
    <n v="106.5"/>
    <n v="30"/>
    <x v="0"/>
    <x v="1"/>
    <x v="0"/>
  </r>
  <r>
    <n v="7777895602"/>
    <d v="2015-01-31T00:00:00"/>
    <x v="2"/>
    <x v="0"/>
    <n v="20.25"/>
    <x v="1"/>
    <x v="0"/>
    <n v="27.25"/>
    <n v="1"/>
    <s v="Tomatoes, Red Peppers, Jalapeno Peppers, Red Onions, Cilantro, Corn, Chipotle Sauce, Garlic"/>
    <s v="The Mexicana Pizza"/>
    <n v="20.25"/>
    <n v="27.25"/>
    <n v="7"/>
    <x v="0"/>
    <x v="0"/>
    <x v="0"/>
  </r>
  <r>
    <n v="7777895603"/>
    <d v="2015-01-31T00:00:00"/>
    <x v="2"/>
    <x v="0"/>
    <n v="12"/>
    <x v="0"/>
    <x v="1"/>
    <n v="15"/>
    <n v="6"/>
    <s v="Pepperoni, Mushrooms, Red Onions, Red Peppers, Bacon"/>
    <s v="The Classic Deluxe Pizza"/>
    <n v="72"/>
    <n v="90"/>
    <n v="18"/>
    <x v="0"/>
    <x v="0"/>
    <x v="0"/>
  </r>
  <r>
    <n v="7777895604"/>
    <d v="2015-01-31T00:00:00"/>
    <x v="2"/>
    <x v="0"/>
    <n v="20.75"/>
    <x v="1"/>
    <x v="2"/>
    <n v="28.75"/>
    <n v="9"/>
    <s v="Chicken, Pineapple, Tomatoes, Red Peppers, Thai Sweet Chilli Sauce"/>
    <s v="The Thai Chicken Pizza"/>
    <n v="186.75"/>
    <n v="258.75"/>
    <n v="72"/>
    <x v="0"/>
    <x v="1"/>
    <x v="0"/>
  </r>
  <r>
    <n v="7777895605"/>
    <d v="2015-01-31T00:00:00"/>
    <x v="2"/>
    <x v="0"/>
    <n v="20.25"/>
    <x v="1"/>
    <x v="0"/>
    <n v="27.25"/>
    <n v="10"/>
    <s v="Tomatoes, Red Peppers, Jalapeno Peppers, Red Onions, Cilantro, Corn, Chipotle Sauce, Garlic"/>
    <s v="The Mexicana Pizza"/>
    <n v="202.5"/>
    <n v="272.5"/>
    <n v="70"/>
    <x v="1"/>
    <x v="1"/>
    <x v="0"/>
  </r>
  <r>
    <n v="7777895606"/>
    <d v="2015-01-31T00:00:00"/>
    <x v="2"/>
    <x v="0"/>
    <n v="16"/>
    <x v="2"/>
    <x v="1"/>
    <n v="20.5"/>
    <n v="3"/>
    <s v="Capocollo, Red Peppers, Tomatoes, Goat Cheese, Garlic, Oregano"/>
    <s v="The Italian Capocollo Pizza"/>
    <n v="48"/>
    <n v="61.5"/>
    <n v="13.5"/>
    <x v="0"/>
    <x v="0"/>
    <x v="0"/>
  </r>
  <r>
    <n v="7777895607"/>
    <d v="2015-01-31T00:00:00"/>
    <x v="2"/>
    <x v="0"/>
    <n v="20.75"/>
    <x v="1"/>
    <x v="3"/>
    <n v="30.75"/>
    <n v="4"/>
    <s v="Genoa Salami, Capocollo, Pepperoni, Tomatoes, Asiago Cheese, Garlic"/>
    <s v="The Pepper Salami Pizza"/>
    <n v="83"/>
    <n v="123"/>
    <n v="40"/>
    <x v="1"/>
    <x v="1"/>
    <x v="0"/>
  </r>
  <r>
    <n v="7777895608"/>
    <d v="2015-01-31T00:00:00"/>
    <x v="2"/>
    <x v="0"/>
    <n v="16.25"/>
    <x v="2"/>
    <x v="3"/>
    <n v="24.75"/>
    <n v="10"/>
    <s v="?duja Salami, Pancetta, Tomatoes, Red Onions, Friggitello Peppers, Garlic"/>
    <s v="The Calabrese Pizza"/>
    <n v="162.5"/>
    <n v="247.5"/>
    <n v="85"/>
    <x v="1"/>
    <x v="0"/>
    <x v="0"/>
  </r>
  <r>
    <n v="7777895609"/>
    <d v="2015-01-31T00:00:00"/>
    <x v="2"/>
    <x v="0"/>
    <n v="20.25"/>
    <x v="1"/>
    <x v="0"/>
    <n v="27.25"/>
    <n v="6"/>
    <s v="Spinach, Mushrooms, Red Onions, Feta Cheese, Garlic"/>
    <s v="The Spinach and Feta Pizza"/>
    <n v="121.5"/>
    <n v="163.5"/>
    <n v="42"/>
    <x v="1"/>
    <x v="0"/>
    <x v="0"/>
  </r>
  <r>
    <n v="7777895610"/>
    <d v="2015-01-31T00:00:00"/>
    <x v="2"/>
    <x v="0"/>
    <n v="20.75"/>
    <x v="1"/>
    <x v="2"/>
    <n v="28.75"/>
    <n v="1"/>
    <s v="Chicken, Artichoke, Spinach, Garlic, Jalapeno Peppers, Fontina Cheese, Gouda Cheese"/>
    <s v="The California Chicken Pizza"/>
    <n v="20.75"/>
    <n v="28.75"/>
    <n v="8"/>
    <x v="1"/>
    <x v="1"/>
    <x v="0"/>
  </r>
  <r>
    <n v="7777895611"/>
    <d v="2015-02-01T00:00:00"/>
    <x v="3"/>
    <x v="1"/>
    <n v="16.75"/>
    <x v="2"/>
    <x v="2"/>
    <n v="23.25"/>
    <n v="4"/>
    <s v="Barbecued Chicken, Red Peppers, Green Peppers, Tomatoes, Red Onions, Barbecue Sauce"/>
    <s v="The Barbecue Chicken Pizza"/>
    <n v="67"/>
    <n v="93"/>
    <n v="26"/>
    <x v="0"/>
    <x v="0"/>
    <x v="0"/>
  </r>
  <r>
    <n v="7777895612"/>
    <d v="2015-02-01T00:00:00"/>
    <x v="3"/>
    <x v="1"/>
    <n v="16.75"/>
    <x v="2"/>
    <x v="2"/>
    <n v="23.25"/>
    <n v="2"/>
    <s v="Chicken, Red Onions, Red Peppers, Mushrooms, Asiago Cheese, Alfredo Sauce"/>
    <s v="The Chicken Alfredo Pizza"/>
    <n v="33.5"/>
    <n v="46.5"/>
    <n v="13"/>
    <x v="1"/>
    <x v="1"/>
    <x v="0"/>
  </r>
  <r>
    <n v="7777895613"/>
    <d v="2015-02-01T00:00:00"/>
    <x v="3"/>
    <x v="1"/>
    <n v="16.75"/>
    <x v="2"/>
    <x v="2"/>
    <n v="23.25"/>
    <n v="1"/>
    <s v="Chicken, Tomatoes, Red Peppers, Red Onions, Jalapeno Peppers, Corn, Cilantro, Chipotle Sauce"/>
    <s v="The Southwest Chicken Pizza"/>
    <n v="16.75"/>
    <n v="23.25"/>
    <n v="6.5"/>
    <x v="0"/>
    <x v="0"/>
    <x v="0"/>
  </r>
  <r>
    <n v="7777895614"/>
    <d v="2015-02-01T00:00:00"/>
    <x v="3"/>
    <x v="1"/>
    <n v="18.5"/>
    <x v="1"/>
    <x v="0"/>
    <n v="25.5"/>
    <n v="10"/>
    <s v="Mozzarella Cheese, Provolone Cheese, Smoked Gouda Cheese, Romano Cheese, Blue Cheese, Garlic"/>
    <s v="The Five Cheese Pizza"/>
    <n v="185"/>
    <n v="255"/>
    <n v="70"/>
    <x v="1"/>
    <x v="0"/>
    <x v="0"/>
  </r>
  <r>
    <n v="7777895615"/>
    <d v="2015-02-01T00:00:00"/>
    <x v="3"/>
    <x v="1"/>
    <n v="12.75"/>
    <x v="0"/>
    <x v="2"/>
    <n v="17.75"/>
    <n v="7"/>
    <s v="Chicken, Red Onions, Red Peppers, Mushrooms, Asiago Cheese, Alfredo Sauce"/>
    <s v="The Chicken Alfredo Pizza"/>
    <n v="89.25"/>
    <n v="124.25"/>
    <n v="35"/>
    <x v="1"/>
    <x v="1"/>
    <x v="0"/>
  </r>
  <r>
    <n v="7777895616"/>
    <d v="2015-02-02T00:00:00"/>
    <x v="4"/>
    <x v="1"/>
    <n v="20.75"/>
    <x v="1"/>
    <x v="3"/>
    <n v="30.75"/>
    <n v="4"/>
    <s v="Capocollo, Tomatoes, Goat Cheese, Artichokes, Peperoncini verdi, Garlic"/>
    <s v="The Spicy Italian Pizza"/>
    <n v="83"/>
    <n v="123"/>
    <n v="40"/>
    <x v="0"/>
    <x v="1"/>
    <x v="0"/>
  </r>
  <r>
    <n v="7777895617"/>
    <d v="2015-02-02T00:00:00"/>
    <x v="4"/>
    <x v="1"/>
    <n v="20.5"/>
    <x v="1"/>
    <x v="1"/>
    <n v="26.5"/>
    <n v="4"/>
    <s v="Capocollo, Red Peppers, Tomatoes, Goat Cheese, Garlic, Oregano"/>
    <s v="The Italian Capocollo Pizza"/>
    <n v="82"/>
    <n v="106"/>
    <n v="24"/>
    <x v="0"/>
    <x v="0"/>
    <x v="0"/>
  </r>
  <r>
    <n v="7777895618"/>
    <d v="2015-02-02T00:00:00"/>
    <x v="4"/>
    <x v="1"/>
    <n v="20.25"/>
    <x v="1"/>
    <x v="3"/>
    <n v="30.25"/>
    <n v="3"/>
    <s v="Coarse Sicilian Salami, Tomatoes, Green Olives, Luganega Sausage, Onions, Garlic"/>
    <s v="The Sicilian Pizza"/>
    <n v="60.75"/>
    <n v="90.75"/>
    <n v="30"/>
    <x v="0"/>
    <x v="1"/>
    <x v="0"/>
  </r>
  <r>
    <n v="7777895619"/>
    <d v="2015-02-02T00:00:00"/>
    <x v="4"/>
    <x v="1"/>
    <n v="20.75"/>
    <x v="1"/>
    <x v="3"/>
    <n v="30.75"/>
    <n v="2"/>
    <s v="Genoa Salami, Capocollo, Pepperoni, Tomatoes, Asiago Cheese, Garlic"/>
    <s v="The Pepper Salami Pizza"/>
    <n v="41.5"/>
    <n v="61.5"/>
    <n v="20"/>
    <x v="1"/>
    <x v="0"/>
    <x v="0"/>
  </r>
  <r>
    <n v="7777895620"/>
    <d v="2015-02-02T00:00:00"/>
    <x v="4"/>
    <x v="1"/>
    <n v="12.5"/>
    <x v="0"/>
    <x v="3"/>
    <n v="19.5"/>
    <n v="4"/>
    <s v="Soppressata Salami, Fontina Cheese, Mozzarella Cheese, Mushrooms, Garlic"/>
    <s v="The Soppressata Pizza"/>
    <n v="50"/>
    <n v="78"/>
    <n v="28"/>
    <x v="1"/>
    <x v="1"/>
    <x v="0"/>
  </r>
  <r>
    <n v="7777895621"/>
    <d v="2015-02-03T00:00:00"/>
    <x v="5"/>
    <x v="1"/>
    <n v="20.75"/>
    <x v="1"/>
    <x v="2"/>
    <n v="28.75"/>
    <n v="7"/>
    <s v="Barbecued Chicken, Red Peppers, Green Peppers, Tomatoes, Red Onions, Barbecue Sauce"/>
    <s v="The Barbecue Chicken Pizza"/>
    <n v="145.25"/>
    <n v="201.25"/>
    <n v="56"/>
    <x v="0"/>
    <x v="0"/>
    <x v="0"/>
  </r>
  <r>
    <n v="7777895622"/>
    <d v="2015-02-03T00:00:00"/>
    <x v="5"/>
    <x v="1"/>
    <n v="16.75"/>
    <x v="2"/>
    <x v="2"/>
    <n v="23.25"/>
    <n v="3"/>
    <s v="Chicken, Artichoke, Spinach, Garlic, Jalapeno Peppers, Fontina Cheese, Gouda Cheese"/>
    <s v="The California Chicken Pizza"/>
    <n v="50.25"/>
    <n v="69.75"/>
    <n v="19.5"/>
    <x v="0"/>
    <x v="1"/>
    <x v="0"/>
  </r>
  <r>
    <n v="7777895623"/>
    <d v="2015-02-03T00:00:00"/>
    <x v="5"/>
    <x v="1"/>
    <n v="18.5"/>
    <x v="1"/>
    <x v="0"/>
    <n v="25.5"/>
    <n v="6"/>
    <s v="Mozzarella Cheese, Provolone Cheese, Smoked Gouda Cheese, Romano Cheese, Blue Cheese, Garlic"/>
    <s v="The Five Cheese Pizza"/>
    <n v="111"/>
    <n v="153"/>
    <n v="42"/>
    <x v="0"/>
    <x v="0"/>
    <x v="0"/>
  </r>
  <r>
    <n v="7777895624"/>
    <d v="2015-02-03T00:00:00"/>
    <x v="5"/>
    <x v="1"/>
    <n v="10.5"/>
    <x v="0"/>
    <x v="1"/>
    <n v="13.5"/>
    <n v="4"/>
    <s v="Sliced Ham, Pineapple, Mozzarella Cheese"/>
    <s v="The Hawaiian Pizza"/>
    <n v="42"/>
    <n v="54"/>
    <n v="12"/>
    <x v="0"/>
    <x v="1"/>
    <x v="0"/>
  </r>
  <r>
    <n v="7777895625"/>
    <d v="2015-02-03T00:00:00"/>
    <x v="5"/>
    <x v="1"/>
    <n v="12"/>
    <x v="0"/>
    <x v="1"/>
    <n v="15"/>
    <n v="2"/>
    <s v="Tomatoes, Anchovies, Green Olives, Red Onions, Garlic"/>
    <s v="The Napolitana Pizza"/>
    <n v="24"/>
    <n v="30"/>
    <n v="6"/>
    <x v="1"/>
    <x v="1"/>
    <x v="0"/>
  </r>
  <r>
    <n v="7777895626"/>
    <d v="2015-02-03T00:00:00"/>
    <x v="5"/>
    <x v="1"/>
    <n v="16.5"/>
    <x v="2"/>
    <x v="3"/>
    <n v="25"/>
    <n v="10"/>
    <s v="Soppressata Salami, Fontina Cheese, Mozzarella Cheese, Mushrooms, Garlic"/>
    <s v="The Soppressata Pizza"/>
    <n v="165"/>
    <n v="250"/>
    <n v="85"/>
    <x v="1"/>
    <x v="1"/>
    <x v="0"/>
  </r>
  <r>
    <n v="7777895627"/>
    <d v="2015-02-03T00:00:00"/>
    <x v="5"/>
    <x v="1"/>
    <n v="20.75"/>
    <x v="1"/>
    <x v="3"/>
    <n v="30.75"/>
    <n v="12"/>
    <s v="Calabrese Salami, Capocollo, Tomatoes, Red Onions, Green Olives, Garlic"/>
    <s v="The Italian Supreme Pizza"/>
    <n v="249"/>
    <n v="369"/>
    <n v="120"/>
    <x v="0"/>
    <x v="1"/>
    <x v="0"/>
  </r>
  <r>
    <n v="7777895628"/>
    <d v="2015-02-03T00:00:00"/>
    <x v="5"/>
    <x v="1"/>
    <n v="20.75"/>
    <x v="1"/>
    <x v="2"/>
    <n v="28.75"/>
    <n v="12"/>
    <s v="Chicken, Pineapple, Tomatoes, Red Peppers, Thai Sweet Chilli Sauce"/>
    <s v="The Thai Chicken Pizza"/>
    <n v="249"/>
    <n v="345"/>
    <n v="96"/>
    <x v="1"/>
    <x v="1"/>
    <x v="0"/>
  </r>
  <r>
    <n v="7777895629"/>
    <d v="2015-02-03T00:00:00"/>
    <x v="5"/>
    <x v="1"/>
    <n v="14.5"/>
    <x v="2"/>
    <x v="1"/>
    <n v="19"/>
    <n v="9"/>
    <s v="Pepperoni, Mushrooms, Green Peppers"/>
    <s v="The Pepperoni, Mushroom, and Peppers Pizza"/>
    <n v="130.5"/>
    <n v="171"/>
    <n v="40.5"/>
    <x v="1"/>
    <x v="0"/>
    <x v="0"/>
  </r>
  <r>
    <n v="7777895630"/>
    <d v="2015-02-04T00:00:00"/>
    <x v="6"/>
    <x v="1"/>
    <n v="12"/>
    <x v="0"/>
    <x v="1"/>
    <n v="15"/>
    <n v="10"/>
    <s v="Bacon, Pepperoni, Italian Sausage, Chorizo Sausage"/>
    <s v="The Big Meat Pizza"/>
    <n v="120"/>
    <n v="150"/>
    <n v="30"/>
    <x v="0"/>
    <x v="0"/>
    <x v="0"/>
  </r>
  <r>
    <n v="7777895631"/>
    <d v="2015-02-04T00:00:00"/>
    <x v="6"/>
    <x v="1"/>
    <n v="20.25"/>
    <x v="1"/>
    <x v="3"/>
    <n v="30.25"/>
    <n v="8"/>
    <s v="Coarse Sicilian Salami, Tomatoes, Green Olives, Luganega Sausage, Onions, Garlic"/>
    <s v="The Sicilian Pizza"/>
    <n v="162"/>
    <n v="242"/>
    <n v="80"/>
    <x v="1"/>
    <x v="1"/>
    <x v="0"/>
  </r>
  <r>
    <n v="7777895632"/>
    <d v="2015-02-04T00:00:00"/>
    <x v="6"/>
    <x v="1"/>
    <n v="16.5"/>
    <x v="2"/>
    <x v="3"/>
    <n v="25"/>
    <n v="8"/>
    <s v="Calabrese Salami, Capocollo, Tomatoes, Red Onions, Green Olives, Garlic"/>
    <s v="The Italian Supreme Pizza"/>
    <n v="132"/>
    <n v="200"/>
    <n v="68"/>
    <x v="0"/>
    <x v="0"/>
    <x v="0"/>
  </r>
  <r>
    <n v="7777895633"/>
    <d v="2015-02-05T00:00:00"/>
    <x v="0"/>
    <x v="1"/>
    <n v="12"/>
    <x v="0"/>
    <x v="1"/>
    <n v="15"/>
    <n v="2"/>
    <s v="Tomatoes, Anchovies, Green Olives, Red Onions, Garlic"/>
    <s v="The Napolitana Pizza"/>
    <n v="24"/>
    <n v="30"/>
    <n v="6"/>
    <x v="0"/>
    <x v="1"/>
    <x v="0"/>
  </r>
  <r>
    <n v="7777895634"/>
    <d v="2015-02-05T00:00:00"/>
    <x v="0"/>
    <x v="1"/>
    <n v="20.75"/>
    <x v="1"/>
    <x v="2"/>
    <n v="28.75"/>
    <n v="10"/>
    <s v="Chicken, Artichoke, Spinach, Garlic, Jalapeno Peppers, Fontina Cheese, Gouda Cheese"/>
    <s v="The California Chicken Pizza"/>
    <n v="207.5"/>
    <n v="287.5"/>
    <n v="80"/>
    <x v="1"/>
    <x v="0"/>
    <x v="0"/>
  </r>
  <r>
    <n v="7777895635"/>
    <d v="2015-02-05T00:00:00"/>
    <x v="0"/>
    <x v="1"/>
    <n v="16"/>
    <x v="2"/>
    <x v="0"/>
    <n v="21.5"/>
    <n v="11"/>
    <s v="Tomatoes, Red Peppers, Jalapeno Peppers, Red Onions, Cilantro, Corn, Chipotle Sauce, Garlic"/>
    <s v="The Mexicana Pizza"/>
    <n v="176"/>
    <n v="236.5"/>
    <n v="60.5"/>
    <x v="0"/>
    <x v="1"/>
    <x v="0"/>
  </r>
  <r>
    <n v="7777895636"/>
    <d v="2015-02-05T00:00:00"/>
    <x v="0"/>
    <x v="1"/>
    <n v="10.5"/>
    <x v="0"/>
    <x v="1"/>
    <n v="13.5"/>
    <n v="6"/>
    <s v="Sliced Ham, Pineapple, Mozzarella Cheese"/>
    <s v="The Hawaiian Pizza"/>
    <n v="63"/>
    <n v="81"/>
    <n v="18"/>
    <x v="1"/>
    <x v="0"/>
    <x v="0"/>
  </r>
  <r>
    <n v="7777895637"/>
    <d v="2015-02-05T00:00:00"/>
    <x v="0"/>
    <x v="1"/>
    <n v="20.75"/>
    <x v="1"/>
    <x v="2"/>
    <n v="28.75"/>
    <n v="7"/>
    <s v="Chicken, Tomatoes, Red Peppers, Red Onions, Jalapeno Peppers, Corn, Cilantro, Chipotle Sauce"/>
    <s v="The Southwest Chicken Pizza"/>
    <n v="145.25"/>
    <n v="201.25"/>
    <n v="56"/>
    <x v="0"/>
    <x v="1"/>
    <x v="0"/>
  </r>
  <r>
    <n v="7777895638"/>
    <d v="2015-02-05T00:00:00"/>
    <x v="0"/>
    <x v="1"/>
    <n v="12"/>
    <x v="0"/>
    <x v="1"/>
    <n v="15"/>
    <n v="9"/>
    <s v="Bacon, Pepperoni, Italian Sausage, Chorizo Sausage"/>
    <s v="The Big Meat Pizza"/>
    <n v="108"/>
    <n v="135"/>
    <n v="27"/>
    <x v="1"/>
    <x v="0"/>
    <x v="0"/>
  </r>
  <r>
    <n v="7777895639"/>
    <d v="2015-02-05T00:00:00"/>
    <x v="0"/>
    <x v="1"/>
    <n v="20.5"/>
    <x v="1"/>
    <x v="1"/>
    <n v="26.5"/>
    <n v="12"/>
    <s v="Tomatoes, Anchovies, Green Olives, Red Onions, Garlic"/>
    <s v="The Napolitana Pizza"/>
    <n v="246"/>
    <n v="318"/>
    <n v="72"/>
    <x v="1"/>
    <x v="1"/>
    <x v="0"/>
  </r>
  <r>
    <n v="7777895640"/>
    <d v="2015-02-05T00:00:00"/>
    <x v="0"/>
    <x v="1"/>
    <n v="18.5"/>
    <x v="1"/>
    <x v="0"/>
    <n v="25.5"/>
    <n v="12"/>
    <s v="Mozzarella Cheese, Provolone Cheese, Smoked Gouda Cheese, Romano Cheese, Blue Cheese, Garlic"/>
    <s v="The Five Cheese Pizza"/>
    <n v="222"/>
    <n v="306"/>
    <n v="84"/>
    <x v="0"/>
    <x v="1"/>
    <x v="0"/>
  </r>
  <r>
    <n v="7777895641"/>
    <d v="2015-02-05T00:00:00"/>
    <x v="0"/>
    <x v="1"/>
    <n v="9.75"/>
    <x v="0"/>
    <x v="1"/>
    <n v="12.75"/>
    <n v="7"/>
    <s v="Mozzarella Cheese, Pepperoni"/>
    <s v="The Pepperoni Pizza"/>
    <n v="68.25"/>
    <n v="89.25"/>
    <n v="21"/>
    <x v="1"/>
    <x v="1"/>
    <x v="0"/>
  </r>
  <r>
    <n v="7777895642"/>
    <d v="2015-02-05T00:00:00"/>
    <x v="0"/>
    <x v="1"/>
    <n v="18.5"/>
    <x v="1"/>
    <x v="0"/>
    <n v="25.5"/>
    <n v="9"/>
    <s v="Mozzarella Cheese, Provolone Cheese, Smoked Gouda Cheese, Romano Cheese, Blue Cheese, Garlic"/>
    <s v="The Five Cheese Pizza"/>
    <n v="166.5"/>
    <n v="229.5"/>
    <n v="63"/>
    <x v="1"/>
    <x v="1"/>
    <x v="0"/>
  </r>
  <r>
    <n v="7777895643"/>
    <d v="2015-02-06T00:00:00"/>
    <x v="1"/>
    <x v="1"/>
    <n v="10.5"/>
    <x v="0"/>
    <x v="1"/>
    <n v="13.5"/>
    <n v="9"/>
    <s v="Sliced Ham, Pineapple, Mozzarella Cheese"/>
    <s v="The Hawaiian Pizza"/>
    <n v="94.5"/>
    <n v="121.5"/>
    <n v="27"/>
    <x v="0"/>
    <x v="0"/>
    <x v="0"/>
  </r>
  <r>
    <n v="7777895644"/>
    <d v="2015-02-06T00:00:00"/>
    <x v="1"/>
    <x v="1"/>
    <n v="16.75"/>
    <x v="2"/>
    <x v="2"/>
    <n v="23.25"/>
    <n v="8"/>
    <s v="Barbecued Chicken, Red Peppers, Green Peppers, Tomatoes, Red Onions, Barbecue Sauce"/>
    <s v="The Barbecue Chicken Pizza"/>
    <n v="134"/>
    <n v="186"/>
    <n v="52"/>
    <x v="0"/>
    <x v="0"/>
    <x v="0"/>
  </r>
  <r>
    <n v="7777895645"/>
    <d v="2015-02-06T00:00:00"/>
    <x v="1"/>
    <x v="1"/>
    <n v="17.95"/>
    <x v="1"/>
    <x v="0"/>
    <n v="24.95"/>
    <n v="5"/>
    <s v="Ricotta Cheese, Gorgonzola Piccante Cheese, Mozzarella Cheese, Parmigiano Reggiano Cheese, Garlic"/>
    <s v="The Four Cheese Pizza"/>
    <n v="89.75"/>
    <n v="124.75"/>
    <n v="35"/>
    <x v="1"/>
    <x v="1"/>
    <x v="0"/>
  </r>
  <r>
    <n v="7777895646"/>
    <d v="2015-02-06T00:00:00"/>
    <x v="1"/>
    <x v="1"/>
    <n v="20.5"/>
    <x v="1"/>
    <x v="1"/>
    <n v="26.5"/>
    <n v="9"/>
    <s v="Capocollo, Red Peppers, Tomatoes, Goat Cheese, Garlic, Oregano"/>
    <s v="The Italian Capocollo Pizza"/>
    <n v="184.5"/>
    <n v="238.5"/>
    <n v="54"/>
    <x v="1"/>
    <x v="0"/>
    <x v="0"/>
  </r>
  <r>
    <n v="7777895647"/>
    <d v="2015-02-06T00:00:00"/>
    <x v="1"/>
    <x v="1"/>
    <n v="16.25"/>
    <x v="2"/>
    <x v="3"/>
    <n v="24.75"/>
    <n v="2"/>
    <s v="Coarse Sicilian Salami, Tomatoes, Green Olives, Luganega Sausage, Onions, Garlic"/>
    <s v="The Sicilian Pizza"/>
    <n v="32.5"/>
    <n v="49.5"/>
    <n v="17"/>
    <x v="0"/>
    <x v="0"/>
    <x v="0"/>
  </r>
  <r>
    <n v="7777895648"/>
    <d v="2015-02-06T00:00:00"/>
    <x v="1"/>
    <x v="1"/>
    <n v="16"/>
    <x v="2"/>
    <x v="0"/>
    <n v="21.5"/>
    <n v="6"/>
    <s v="Mushrooms, Tomatoes, Red Peppers, Green Peppers, Red Onions, Zucchini, Spinach, Garlic"/>
    <s v="The Vegetables + Vegetables Pizza"/>
    <n v="96"/>
    <n v="129"/>
    <n v="33"/>
    <x v="0"/>
    <x v="0"/>
    <x v="0"/>
  </r>
  <r>
    <n v="7777895649"/>
    <d v="2015-02-07T00:00:00"/>
    <x v="2"/>
    <x v="1"/>
    <n v="12"/>
    <x v="0"/>
    <x v="1"/>
    <n v="15"/>
    <n v="8"/>
    <s v="Bacon, Pepperoni, Italian Sausage, Chorizo Sausage"/>
    <s v="The Big Meat Pizza"/>
    <n v="96"/>
    <n v="120"/>
    <n v="24"/>
    <x v="1"/>
    <x v="0"/>
    <x v="0"/>
  </r>
  <r>
    <n v="7777895650"/>
    <d v="2015-02-08T00:00:00"/>
    <x v="3"/>
    <x v="1"/>
    <n v="20.5"/>
    <x v="1"/>
    <x v="1"/>
    <n v="26.5"/>
    <n v="9"/>
    <s v="Pepperoni, Mushrooms, Red Onions, Red Peppers, Bacon"/>
    <s v="The Classic Deluxe Pizza"/>
    <n v="184.5"/>
    <n v="238.5"/>
    <n v="54"/>
    <x v="0"/>
    <x v="1"/>
    <x v="0"/>
  </r>
  <r>
    <n v="7777895651"/>
    <d v="2015-02-08T00:00:00"/>
    <x v="3"/>
    <x v="1"/>
    <n v="16.5"/>
    <x v="1"/>
    <x v="1"/>
    <n v="22.5"/>
    <n v="7"/>
    <s v="Sliced Ham, Pineapple, Mozzarella Cheese"/>
    <s v="The Hawaiian Pizza"/>
    <n v="115.5"/>
    <n v="157.5"/>
    <n v="42"/>
    <x v="1"/>
    <x v="0"/>
    <x v="0"/>
  </r>
  <r>
    <n v="7777895652"/>
    <d v="2015-02-08T00:00:00"/>
    <x v="3"/>
    <x v="1"/>
    <n v="12.5"/>
    <x v="2"/>
    <x v="1"/>
    <n v="17"/>
    <n v="6"/>
    <s v="Mozzarella Cheese, Pepperoni"/>
    <s v="The Pepperoni Pizza"/>
    <n v="75"/>
    <n v="102"/>
    <n v="27"/>
    <x v="1"/>
    <x v="0"/>
    <x v="0"/>
  </r>
  <r>
    <n v="7777895653"/>
    <d v="2015-02-08T00:00:00"/>
    <x v="3"/>
    <x v="1"/>
    <n v="12.5"/>
    <x v="0"/>
    <x v="3"/>
    <n v="19.5"/>
    <n v="2"/>
    <s v="Capocollo, Tomatoes, Goat Cheese, Artichokes, Peperoncini verdi, Garlic"/>
    <s v="The Spicy Italian Pizza"/>
    <n v="25"/>
    <n v="39"/>
    <n v="14"/>
    <x v="1"/>
    <x v="0"/>
    <x v="0"/>
  </r>
  <r>
    <n v="7777895654"/>
    <d v="2015-02-08T00:00:00"/>
    <x v="3"/>
    <x v="1"/>
    <n v="12.25"/>
    <x v="0"/>
    <x v="3"/>
    <n v="19.25"/>
    <n v="8"/>
    <s v="Coarse Sicilian Salami, Tomatoes, Green Olives, Luganega Sausage, Onions, Garlic"/>
    <s v="The Sicilian Pizza"/>
    <n v="98"/>
    <n v="154"/>
    <n v="56"/>
    <x v="1"/>
    <x v="0"/>
    <x v="0"/>
  </r>
  <r>
    <n v="7777895655"/>
    <d v="2015-02-08T00:00:00"/>
    <x v="3"/>
    <x v="1"/>
    <n v="14.75"/>
    <x v="2"/>
    <x v="0"/>
    <n v="20.25"/>
    <n v="12"/>
    <s v="Ricotta Cheese, Gorgonzola Piccante Cheese, Mozzarella Cheese, Parmigiano Reggiano Cheese, Garlic"/>
    <s v="The Four Cheese Pizza"/>
    <n v="177"/>
    <n v="243"/>
    <n v="66"/>
    <x v="1"/>
    <x v="0"/>
    <x v="0"/>
  </r>
  <r>
    <n v="7777895656"/>
    <d v="2015-02-08T00:00:00"/>
    <x v="3"/>
    <x v="1"/>
    <n v="20.75"/>
    <x v="1"/>
    <x v="0"/>
    <n v="27.75"/>
    <n v="11"/>
    <s v="Spinach, Artichokes, Tomatoes, Sun-dried Tomatoes, Garlic, Pesto Sauce"/>
    <s v="The Spinach Pesto Pizza"/>
    <n v="228.25"/>
    <n v="305.25"/>
    <n v="77"/>
    <x v="1"/>
    <x v="1"/>
    <x v="0"/>
  </r>
  <r>
    <n v="7777895657"/>
    <d v="2015-02-09T00:00:00"/>
    <x v="4"/>
    <x v="1"/>
    <n v="12.75"/>
    <x v="0"/>
    <x v="2"/>
    <n v="17.75"/>
    <n v="9"/>
    <s v="Chicken, Artichoke, Spinach, Garlic, Jalapeno Peppers, Fontina Cheese, Gouda Cheese"/>
    <s v="The California Chicken Pizza"/>
    <n v="114.75"/>
    <n v="159.75"/>
    <n v="45"/>
    <x v="0"/>
    <x v="1"/>
    <x v="0"/>
  </r>
  <r>
    <n v="7777895658"/>
    <d v="2015-02-09T00:00:00"/>
    <x v="4"/>
    <x v="1"/>
    <n v="17.95"/>
    <x v="1"/>
    <x v="0"/>
    <n v="24.95"/>
    <n v="9"/>
    <s v="Ricotta Cheese, Gorgonzola Piccante Cheese, Mozzarella Cheese, Parmigiano Reggiano Cheese, Garlic"/>
    <s v="The Four Cheese Pizza"/>
    <n v="161.54999999999998"/>
    <n v="224.54999999999998"/>
    <n v="63"/>
    <x v="0"/>
    <x v="1"/>
    <x v="0"/>
  </r>
  <r>
    <n v="7777895659"/>
    <d v="2015-02-09T00:00:00"/>
    <x v="4"/>
    <x v="1"/>
    <n v="16.75"/>
    <x v="2"/>
    <x v="2"/>
    <n v="23.25"/>
    <n v="9"/>
    <s v="Chicken, Pineapple, Tomatoes, Red Peppers, Thai Sweet Chilli Sauce"/>
    <s v="The Thai Chicken Pizza"/>
    <n v="150.75"/>
    <n v="209.25"/>
    <n v="58.5"/>
    <x v="0"/>
    <x v="0"/>
    <x v="0"/>
  </r>
  <r>
    <n v="7777895660"/>
    <d v="2015-02-09T00:00:00"/>
    <x v="4"/>
    <x v="1"/>
    <n v="20.75"/>
    <x v="1"/>
    <x v="2"/>
    <n v="28.75"/>
    <n v="12"/>
    <s v="Chicken, Pineapple, Tomatoes, Red Peppers, Thai Sweet Chilli Sauce"/>
    <s v="The Thai Chicken Pizza"/>
    <n v="249"/>
    <n v="345"/>
    <n v="96"/>
    <x v="1"/>
    <x v="0"/>
    <x v="0"/>
  </r>
  <r>
    <n v="7777895661"/>
    <d v="2015-02-09T00:00:00"/>
    <x v="4"/>
    <x v="1"/>
    <n v="16"/>
    <x v="2"/>
    <x v="1"/>
    <n v="20.5"/>
    <n v="12"/>
    <s v="Pepperoni, Mushrooms, Red Onions, Red Peppers, Bacon"/>
    <s v="The Classic Deluxe Pizza"/>
    <n v="192"/>
    <n v="246"/>
    <n v="54"/>
    <x v="0"/>
    <x v="1"/>
    <x v="0"/>
  </r>
  <r>
    <n v="7777895662"/>
    <d v="2015-02-09T00:00:00"/>
    <x v="4"/>
    <x v="1"/>
    <n v="12.25"/>
    <x v="0"/>
    <x v="3"/>
    <n v="19.25"/>
    <n v="7"/>
    <s v="Coarse Sicilian Salami, Tomatoes, Green Olives, Luganega Sausage, Onions, Garlic"/>
    <s v="The Sicilian Pizza"/>
    <n v="85.75"/>
    <n v="134.75"/>
    <n v="49"/>
    <x v="1"/>
    <x v="1"/>
    <x v="0"/>
  </r>
  <r>
    <n v="7777895663"/>
    <d v="2015-02-10T00:00:00"/>
    <x v="5"/>
    <x v="1"/>
    <n v="16.25"/>
    <x v="2"/>
    <x v="3"/>
    <n v="24.75"/>
    <n v="12"/>
    <s v="Coarse Sicilian Salami, Tomatoes, Green Olives, Luganega Sausage, Onions, Garlic"/>
    <s v="The Sicilian Pizza"/>
    <n v="195"/>
    <n v="297"/>
    <n v="102"/>
    <x v="0"/>
    <x v="1"/>
    <x v="0"/>
  </r>
  <r>
    <n v="7777895664"/>
    <d v="2015-02-10T00:00:00"/>
    <x v="5"/>
    <x v="1"/>
    <n v="16"/>
    <x v="2"/>
    <x v="1"/>
    <n v="20.5"/>
    <n v="10"/>
    <s v="Pepperoni, Mushrooms, Red Onions, Red Peppers, Bacon"/>
    <s v="The Classic Deluxe Pizza"/>
    <n v="160"/>
    <n v="205"/>
    <n v="45"/>
    <x v="1"/>
    <x v="0"/>
    <x v="0"/>
  </r>
  <r>
    <n v="7777895665"/>
    <d v="2015-02-11T00:00:00"/>
    <x v="6"/>
    <x v="1"/>
    <n v="18.5"/>
    <x v="1"/>
    <x v="0"/>
    <n v="25.5"/>
    <n v="12"/>
    <s v="Mozzarella Cheese, Provolone Cheese, Smoked Gouda Cheese, Romano Cheese, Blue Cheese, Garlic"/>
    <s v="The Five Cheese Pizza"/>
    <n v="222"/>
    <n v="306"/>
    <n v="84"/>
    <x v="1"/>
    <x v="0"/>
    <x v="0"/>
  </r>
  <r>
    <n v="7777895666"/>
    <d v="2015-02-11T00:00:00"/>
    <x v="6"/>
    <x v="1"/>
    <n v="12.25"/>
    <x v="0"/>
    <x v="3"/>
    <n v="19.25"/>
    <n v="5"/>
    <s v="Coarse Sicilian Salami, Tomatoes, Green Olives, Luganega Sausage, Onions, Garlic"/>
    <s v="The Sicilian Pizza"/>
    <n v="61.25"/>
    <n v="96.25"/>
    <n v="35"/>
    <x v="1"/>
    <x v="0"/>
    <x v="0"/>
  </r>
  <r>
    <n v="7777895667"/>
    <d v="2015-02-11T00:00:00"/>
    <x v="6"/>
    <x v="1"/>
    <n v="20.75"/>
    <x v="1"/>
    <x v="3"/>
    <n v="30.75"/>
    <n v="4"/>
    <s v="Genoa Salami, Capocollo, Pepperoni, Tomatoes, Asiago Cheese, Garlic"/>
    <s v="The Pepper Salami Pizza"/>
    <n v="83"/>
    <n v="123"/>
    <n v="40"/>
    <x v="0"/>
    <x v="0"/>
    <x v="0"/>
  </r>
  <r>
    <n v="7777895668"/>
    <d v="2015-02-11T00:00:00"/>
    <x v="6"/>
    <x v="1"/>
    <n v="20.5"/>
    <x v="1"/>
    <x v="1"/>
    <n v="26.5"/>
    <n v="6"/>
    <s v="Capocollo, Red Peppers, Tomatoes, Goat Cheese, Garlic, Oregano"/>
    <s v="The Italian Capocollo Pizza"/>
    <n v="123"/>
    <n v="159"/>
    <n v="36"/>
    <x v="0"/>
    <x v="1"/>
    <x v="0"/>
  </r>
  <r>
    <n v="7777895669"/>
    <d v="2015-02-11T00:00:00"/>
    <x v="6"/>
    <x v="1"/>
    <n v="16"/>
    <x v="2"/>
    <x v="1"/>
    <n v="20.5"/>
    <n v="11"/>
    <s v="Tomatoes, Anchovies, Green Olives, Red Onions, Garlic"/>
    <s v="The Napolitana Pizza"/>
    <n v="176"/>
    <n v="225.5"/>
    <n v="49.5"/>
    <x v="0"/>
    <x v="0"/>
    <x v="0"/>
  </r>
  <r>
    <n v="7777895670"/>
    <d v="2015-02-11T00:00:00"/>
    <x v="6"/>
    <x v="1"/>
    <n v="16.75"/>
    <x v="2"/>
    <x v="2"/>
    <n v="23.25"/>
    <n v="12"/>
    <s v="Chicken, Artichoke, Spinach, Garlic, Jalapeno Peppers, Fontina Cheese, Gouda Cheese"/>
    <s v="The California Chicken Pizza"/>
    <n v="201"/>
    <n v="279"/>
    <n v="78"/>
    <x v="1"/>
    <x v="1"/>
    <x v="0"/>
  </r>
  <r>
    <n v="7777895671"/>
    <d v="2015-02-12T00:00:00"/>
    <x v="0"/>
    <x v="1"/>
    <n v="16.75"/>
    <x v="2"/>
    <x v="2"/>
    <n v="23.25"/>
    <n v="11"/>
    <s v="Chicken, Artichoke, Spinach, Garlic, Jalapeno Peppers, Fontina Cheese, Gouda Cheese"/>
    <s v="The California Chicken Pizza"/>
    <n v="184.25"/>
    <n v="255.75"/>
    <n v="71.5"/>
    <x v="1"/>
    <x v="0"/>
    <x v="0"/>
  </r>
  <r>
    <n v="7777895672"/>
    <d v="2015-02-12T00:00:00"/>
    <x v="0"/>
    <x v="1"/>
    <n v="16"/>
    <x v="2"/>
    <x v="1"/>
    <n v="20.5"/>
    <n v="10"/>
    <s v="Pepperoni, Mushrooms, Red Onions, Red Peppers, Bacon"/>
    <s v="The Classic Deluxe Pizza"/>
    <n v="160"/>
    <n v="205"/>
    <n v="45"/>
    <x v="0"/>
    <x v="0"/>
    <x v="0"/>
  </r>
  <r>
    <n v="7777895673"/>
    <d v="2015-02-12T00:00:00"/>
    <x v="0"/>
    <x v="1"/>
    <n v="11"/>
    <x v="0"/>
    <x v="1"/>
    <n v="14"/>
    <n v="4"/>
    <s v="Pepperoni, Mushrooms, Green Peppers"/>
    <s v="The Pepperoni, Mushroom, and Peppers Pizza"/>
    <n v="44"/>
    <n v="56"/>
    <n v="12"/>
    <x v="0"/>
    <x v="0"/>
    <x v="0"/>
  </r>
  <r>
    <n v="7777895674"/>
    <d v="2015-02-12T00:00:00"/>
    <x v="0"/>
    <x v="1"/>
    <n v="12"/>
    <x v="0"/>
    <x v="1"/>
    <n v="15"/>
    <n v="1"/>
    <s v="Bacon, Pepperoni, Italian Sausage, Chorizo Sausage"/>
    <s v="The Big Meat Pizza"/>
    <n v="12"/>
    <n v="15"/>
    <n v="3"/>
    <x v="1"/>
    <x v="1"/>
    <x v="0"/>
  </r>
  <r>
    <n v="7777895675"/>
    <d v="2015-02-12T00:00:00"/>
    <x v="0"/>
    <x v="1"/>
    <n v="12"/>
    <x v="0"/>
    <x v="1"/>
    <n v="15"/>
    <n v="7"/>
    <s v="Bacon, Pepperoni, Italian Sausage, Chorizo Sausage"/>
    <s v="The Big Meat Pizza"/>
    <n v="84"/>
    <n v="105"/>
    <n v="21"/>
    <x v="1"/>
    <x v="1"/>
    <x v="0"/>
  </r>
  <r>
    <n v="7777895676"/>
    <d v="2015-02-12T00:00:00"/>
    <x v="0"/>
    <x v="1"/>
    <n v="16.25"/>
    <x v="2"/>
    <x v="3"/>
    <n v="24.75"/>
    <n v="7"/>
    <s v="?duja Salami, Pancetta, Tomatoes, Red Onions, Friggitello Peppers, Garlic"/>
    <s v="The Calabrese Pizza"/>
    <n v="113.75"/>
    <n v="173.25"/>
    <n v="59.5"/>
    <x v="0"/>
    <x v="0"/>
    <x v="0"/>
  </r>
  <r>
    <n v="7777895677"/>
    <d v="2015-02-12T00:00:00"/>
    <x v="0"/>
    <x v="1"/>
    <n v="12.75"/>
    <x v="0"/>
    <x v="2"/>
    <n v="17.75"/>
    <n v="1"/>
    <s v="Barbecued Chicken, Red Peppers, Green Peppers, Tomatoes, Red Onions, Barbecue Sauce"/>
    <s v="The Barbecue Chicken Pizza"/>
    <n v="12.75"/>
    <n v="17.75"/>
    <n v="5"/>
    <x v="0"/>
    <x v="1"/>
    <x v="0"/>
  </r>
  <r>
    <n v="7777895678"/>
    <d v="2015-02-13T00:00:00"/>
    <x v="1"/>
    <x v="1"/>
    <n v="20.25"/>
    <x v="1"/>
    <x v="3"/>
    <n v="30.25"/>
    <n v="10"/>
    <s v="Coarse Sicilian Salami, Tomatoes, Green Olives, Luganega Sausage, Onions, Garlic"/>
    <s v="The Sicilian Pizza"/>
    <n v="202.5"/>
    <n v="302.5"/>
    <n v="100"/>
    <x v="1"/>
    <x v="1"/>
    <x v="0"/>
  </r>
  <r>
    <n v="7777895679"/>
    <d v="2015-02-13T00:00:00"/>
    <x v="1"/>
    <x v="1"/>
    <n v="15.25"/>
    <x v="1"/>
    <x v="1"/>
    <n v="21.25"/>
    <n v="5"/>
    <s v="Mozzarella Cheese, Pepperoni"/>
    <s v="The Pepperoni Pizza"/>
    <n v="76.25"/>
    <n v="106.25"/>
    <n v="30"/>
    <x v="0"/>
    <x v="0"/>
    <x v="0"/>
  </r>
  <r>
    <n v="7777895680"/>
    <d v="2015-02-13T00:00:00"/>
    <x v="1"/>
    <x v="1"/>
    <n v="12"/>
    <x v="0"/>
    <x v="1"/>
    <n v="15"/>
    <n v="11"/>
    <s v="Bacon, Pepperoni, Italian Sausage, Chorizo Sausage"/>
    <s v="The Big Meat Pizza"/>
    <n v="132"/>
    <n v="165"/>
    <n v="33"/>
    <x v="1"/>
    <x v="0"/>
    <x v="0"/>
  </r>
  <r>
    <n v="7777895681"/>
    <d v="2015-02-13T00:00:00"/>
    <x v="1"/>
    <x v="1"/>
    <n v="16.5"/>
    <x v="2"/>
    <x v="3"/>
    <n v="25"/>
    <n v="2"/>
    <s v="Calabrese Salami, Capocollo, Tomatoes, Red Onions, Green Olives, Garlic"/>
    <s v="The Italian Supreme Pizza"/>
    <n v="33"/>
    <n v="50"/>
    <n v="17"/>
    <x v="0"/>
    <x v="1"/>
    <x v="0"/>
  </r>
  <r>
    <n v="7777895682"/>
    <d v="2015-02-13T00:00:00"/>
    <x v="1"/>
    <x v="1"/>
    <n v="12.5"/>
    <x v="0"/>
    <x v="3"/>
    <n v="19.5"/>
    <n v="5"/>
    <s v="Prosciutto di San Daniele, Arugula, Mozzarella Cheese"/>
    <s v="The Prosciutto and Arugula Pizza"/>
    <n v="62.5"/>
    <n v="97.5"/>
    <n v="35"/>
    <x v="1"/>
    <x v="0"/>
    <x v="0"/>
  </r>
  <r>
    <n v="7777895683"/>
    <d v="2015-02-13T00:00:00"/>
    <x v="1"/>
    <x v="1"/>
    <n v="12"/>
    <x v="0"/>
    <x v="1"/>
    <n v="15"/>
    <n v="1"/>
    <s v="Capocollo, Red Peppers, Tomatoes, Goat Cheese, Garlic, Oregano"/>
    <s v="The Italian Capocollo Pizza"/>
    <n v="12"/>
    <n v="15"/>
    <n v="3"/>
    <x v="1"/>
    <x v="1"/>
    <x v="0"/>
  </r>
  <r>
    <n v="7777895684"/>
    <d v="2015-02-13T00:00:00"/>
    <x v="1"/>
    <x v="1"/>
    <n v="20.25"/>
    <x v="1"/>
    <x v="3"/>
    <n v="30.25"/>
    <n v="11"/>
    <s v="?duja Salami, Pancetta, Tomatoes, Red Onions, Friggitello Peppers, Garlic"/>
    <s v="The Calabrese Pizza"/>
    <n v="222.75"/>
    <n v="332.75"/>
    <n v="110"/>
    <x v="0"/>
    <x v="0"/>
    <x v="0"/>
  </r>
  <r>
    <n v="7777895685"/>
    <d v="2015-02-13T00:00:00"/>
    <x v="1"/>
    <x v="1"/>
    <n v="16.5"/>
    <x v="2"/>
    <x v="0"/>
    <n v="22"/>
    <n v="10"/>
    <s v="Spinach, Artichokes, Tomatoes, Sun-dried Tomatoes, Garlic, Pesto Sauce"/>
    <s v="The Spinach Pesto Pizza"/>
    <n v="165"/>
    <n v="220"/>
    <n v="55"/>
    <x v="1"/>
    <x v="0"/>
    <x v="0"/>
  </r>
  <r>
    <n v="7777895686"/>
    <d v="2015-02-14T00:00:00"/>
    <x v="2"/>
    <x v="1"/>
    <n v="12"/>
    <x v="0"/>
    <x v="1"/>
    <n v="15"/>
    <n v="2"/>
    <s v="Pepperoni, Mushrooms, Red Onions, Red Peppers, Bacon"/>
    <s v="The Classic Deluxe Pizza"/>
    <n v="24"/>
    <n v="30"/>
    <n v="6"/>
    <x v="0"/>
    <x v="0"/>
    <x v="0"/>
  </r>
  <r>
    <n v="7777895687"/>
    <d v="2015-02-14T00:00:00"/>
    <x v="2"/>
    <x v="1"/>
    <n v="16.5"/>
    <x v="2"/>
    <x v="3"/>
    <n v="25"/>
    <n v="1"/>
    <s v="Spinach, Red Onions, Pepperoni, Tomatoes, Artichokes, Kalamata Olives, Garlic, Asiago Cheese"/>
    <s v="The Spinach Supreme Pizza"/>
    <n v="16.5"/>
    <n v="25"/>
    <n v="8.5"/>
    <x v="1"/>
    <x v="1"/>
    <x v="0"/>
  </r>
  <r>
    <n v="7777895688"/>
    <d v="2015-02-14T00:00:00"/>
    <x v="2"/>
    <x v="1"/>
    <n v="12.5"/>
    <x v="0"/>
    <x v="3"/>
    <n v="19.5"/>
    <n v="9"/>
    <s v="Soppressata Salami, Fontina Cheese, Mozzarella Cheese, Mushrooms, Garlic"/>
    <s v="The Soppressata Pizza"/>
    <n v="112.5"/>
    <n v="175.5"/>
    <n v="63"/>
    <x v="1"/>
    <x v="1"/>
    <x v="0"/>
  </r>
  <r>
    <n v="7777895689"/>
    <d v="2015-02-14T00:00:00"/>
    <x v="2"/>
    <x v="1"/>
    <n v="12.75"/>
    <x v="0"/>
    <x v="2"/>
    <n v="17.75"/>
    <n v="12"/>
    <s v="Chicken, Tomatoes, Red Peppers, Spinach, Garlic, Pesto Sauce"/>
    <s v="The Chicken Pesto Pizza"/>
    <n v="153"/>
    <n v="213"/>
    <n v="60"/>
    <x v="0"/>
    <x v="1"/>
    <x v="0"/>
  </r>
  <r>
    <n v="7777895690"/>
    <d v="2015-02-14T00:00:00"/>
    <x v="2"/>
    <x v="1"/>
    <n v="12.5"/>
    <x v="0"/>
    <x v="3"/>
    <n v="19.5"/>
    <n v="5"/>
    <s v="Spinach, Red Onions, Pepperoni, Tomatoes, Artichokes, Kalamata Olives, Garlic, Asiago Cheese"/>
    <s v="The Spinach Supreme Pizza"/>
    <n v="62.5"/>
    <n v="97.5"/>
    <n v="35"/>
    <x v="0"/>
    <x v="0"/>
    <x v="0"/>
  </r>
  <r>
    <n v="7777895691"/>
    <d v="2015-02-14T00:00:00"/>
    <x v="2"/>
    <x v="1"/>
    <n v="16"/>
    <x v="2"/>
    <x v="0"/>
    <n v="21.5"/>
    <n v="4"/>
    <s v="Mushrooms, Tomatoes, Red Peppers, Green Peppers, Red Onions, Zucchini, Spinach, Garlic"/>
    <s v="The Vegetables + Vegetables Pizza"/>
    <n v="64"/>
    <n v="86"/>
    <n v="22"/>
    <x v="0"/>
    <x v="1"/>
    <x v="0"/>
  </r>
  <r>
    <n v="7777895692"/>
    <d v="2015-02-15T00:00:00"/>
    <x v="3"/>
    <x v="1"/>
    <n v="12.25"/>
    <x v="0"/>
    <x v="3"/>
    <n v="19.25"/>
    <n v="11"/>
    <s v="Coarse Sicilian Salami, Tomatoes, Green Olives, Luganega Sausage, Onions, Garlic"/>
    <s v="The Sicilian Pizza"/>
    <n v="134.75"/>
    <n v="211.75"/>
    <n v="77"/>
    <x v="0"/>
    <x v="0"/>
    <x v="0"/>
  </r>
  <r>
    <n v="7777895693"/>
    <d v="2015-02-15T00:00:00"/>
    <x v="3"/>
    <x v="1"/>
    <n v="12"/>
    <x v="0"/>
    <x v="1"/>
    <n v="15"/>
    <n v="11"/>
    <s v="Kalamata Olives, Feta Cheese, Tomatoes, Garlic, Beef Chuck Roast, Red Onions"/>
    <s v="The Greek Pizza"/>
    <n v="132"/>
    <n v="165"/>
    <n v="33"/>
    <x v="1"/>
    <x v="1"/>
    <x v="0"/>
  </r>
  <r>
    <n v="7777895694"/>
    <d v="2015-02-15T00:00:00"/>
    <x v="3"/>
    <x v="1"/>
    <n v="20.25"/>
    <x v="1"/>
    <x v="0"/>
    <n v="27.25"/>
    <n v="11"/>
    <s v="Tomatoes, Red Peppers, Jalapeno Peppers, Red Onions, Cilantro, Corn, Chipotle Sauce, Garlic"/>
    <s v="The Mexicana Pizza"/>
    <n v="222.75"/>
    <n v="299.75"/>
    <n v="77"/>
    <x v="0"/>
    <x v="0"/>
    <x v="0"/>
  </r>
  <r>
    <n v="7777895695"/>
    <d v="2015-02-15T00:00:00"/>
    <x v="3"/>
    <x v="1"/>
    <n v="20.5"/>
    <x v="1"/>
    <x v="1"/>
    <n v="26.5"/>
    <n v="10"/>
    <s v="Pepperoni, Mushrooms, Red Onions, Red Peppers, Bacon"/>
    <s v="The Classic Deluxe Pizza"/>
    <n v="205"/>
    <n v="265"/>
    <n v="60"/>
    <x v="1"/>
    <x v="1"/>
    <x v="0"/>
  </r>
  <r>
    <n v="7777895696"/>
    <d v="2015-02-16T00:00:00"/>
    <x v="4"/>
    <x v="1"/>
    <n v="12.75"/>
    <x v="0"/>
    <x v="2"/>
    <n v="17.75"/>
    <n v="12"/>
    <s v="Chicken, Pineapple, Tomatoes, Red Peppers, Thai Sweet Chilli Sauce"/>
    <s v="The Thai Chicken Pizza"/>
    <n v="153"/>
    <n v="213"/>
    <n v="60"/>
    <x v="1"/>
    <x v="1"/>
    <x v="0"/>
  </r>
  <r>
    <n v="7777895697"/>
    <d v="2015-02-16T00:00:00"/>
    <x v="4"/>
    <x v="1"/>
    <n v="20.25"/>
    <x v="1"/>
    <x v="0"/>
    <n v="27.25"/>
    <n v="9"/>
    <s v="Tomatoes, Red Peppers, Jalapeno Peppers, Red Onions, Cilantro, Corn, Chipotle Sauce, Garlic"/>
    <s v="The Mexicana Pizza"/>
    <n v="182.25"/>
    <n v="245.25"/>
    <n v="63"/>
    <x v="0"/>
    <x v="1"/>
    <x v="0"/>
  </r>
  <r>
    <n v="7777895698"/>
    <d v="2015-02-16T00:00:00"/>
    <x v="4"/>
    <x v="1"/>
    <n v="20.25"/>
    <x v="1"/>
    <x v="3"/>
    <n v="30.25"/>
    <n v="6"/>
    <s v="Coarse Sicilian Salami, Tomatoes, Green Olives, Luganega Sausage, Onions, Garlic"/>
    <s v="The Sicilian Pizza"/>
    <n v="121.5"/>
    <n v="181.5"/>
    <n v="60"/>
    <x v="0"/>
    <x v="0"/>
    <x v="0"/>
  </r>
  <r>
    <n v="7777895699"/>
    <d v="2015-02-16T00:00:00"/>
    <x v="4"/>
    <x v="1"/>
    <n v="12"/>
    <x v="0"/>
    <x v="1"/>
    <n v="15"/>
    <n v="2"/>
    <s v="Bacon, Pepperoni, Italian Sausage, Chorizo Sausage"/>
    <s v="The Big Meat Pizza"/>
    <n v="24"/>
    <n v="30"/>
    <n v="6"/>
    <x v="1"/>
    <x v="1"/>
    <x v="0"/>
  </r>
  <r>
    <n v="7777895700"/>
    <d v="2015-02-16T00:00:00"/>
    <x v="4"/>
    <x v="1"/>
    <n v="20.25"/>
    <x v="1"/>
    <x v="0"/>
    <n v="27.25"/>
    <n v="7"/>
    <s v="Spinach, Mushrooms, Red Onions, Feta Cheese, Garlic"/>
    <s v="The Spinach and Feta Pizza"/>
    <n v="141.75"/>
    <n v="190.75"/>
    <n v="49"/>
    <x v="0"/>
    <x v="1"/>
    <x v="0"/>
  </r>
  <r>
    <n v="7777895701"/>
    <d v="2015-02-16T00:00:00"/>
    <x v="4"/>
    <x v="1"/>
    <n v="20.75"/>
    <x v="1"/>
    <x v="2"/>
    <n v="28.75"/>
    <n v="10"/>
    <s v="Chicken, Tomatoes, Red Peppers, Spinach, Garlic, Pesto Sauce"/>
    <s v="The Chicken Pesto Pizza"/>
    <n v="207.5"/>
    <n v="287.5"/>
    <n v="80"/>
    <x v="1"/>
    <x v="1"/>
    <x v="0"/>
  </r>
  <r>
    <n v="7777895702"/>
    <d v="2015-02-17T00:00:00"/>
    <x v="5"/>
    <x v="1"/>
    <n v="12"/>
    <x v="0"/>
    <x v="1"/>
    <n v="15"/>
    <n v="1"/>
    <s v="Pepperoni, Mushrooms, Red Onions, Red Peppers, Bacon"/>
    <s v="The Classic Deluxe Pizza"/>
    <n v="12"/>
    <n v="15"/>
    <n v="3"/>
    <x v="0"/>
    <x v="0"/>
    <x v="0"/>
  </r>
  <r>
    <n v="7777895703"/>
    <d v="2015-02-17T00:00:00"/>
    <x v="5"/>
    <x v="1"/>
    <n v="12.5"/>
    <x v="0"/>
    <x v="3"/>
    <n v="19.5"/>
    <n v="8"/>
    <s v="Capocollo, Tomatoes, Goat Cheese, Artichokes, Peperoncini verdi, Garlic"/>
    <s v="The Spicy Italian Pizza"/>
    <n v="100"/>
    <n v="156"/>
    <n v="56"/>
    <x v="1"/>
    <x v="0"/>
    <x v="0"/>
  </r>
  <r>
    <n v="7777895704"/>
    <d v="2015-02-17T00:00:00"/>
    <x v="5"/>
    <x v="1"/>
    <n v="20.5"/>
    <x v="1"/>
    <x v="1"/>
    <n v="26.5"/>
    <n v="4"/>
    <s v="Capocollo, Red Peppers, Tomatoes, Goat Cheese, Garlic, Oregano"/>
    <s v="The Italian Capocollo Pizza"/>
    <n v="82"/>
    <n v="106"/>
    <n v="24"/>
    <x v="0"/>
    <x v="1"/>
    <x v="0"/>
  </r>
  <r>
    <n v="7777895705"/>
    <d v="2015-02-17T00:00:00"/>
    <x v="5"/>
    <x v="1"/>
    <n v="12"/>
    <x v="0"/>
    <x v="1"/>
    <n v="15"/>
    <n v="7"/>
    <s v="Pepperoni, Mushrooms, Red Onions, Red Peppers, Bacon"/>
    <s v="The Classic Deluxe Pizza"/>
    <n v="84"/>
    <n v="105"/>
    <n v="21"/>
    <x v="0"/>
    <x v="0"/>
    <x v="0"/>
  </r>
  <r>
    <n v="7777895706"/>
    <d v="2015-02-17T00:00:00"/>
    <x v="5"/>
    <x v="1"/>
    <n v="12.5"/>
    <x v="0"/>
    <x v="3"/>
    <n v="19.5"/>
    <n v="5"/>
    <s v="Spinach, Red Onions, Pepperoni, Tomatoes, Artichokes, Kalamata Olives, Garlic, Asiago Cheese"/>
    <s v="The Spinach Supreme Pizza"/>
    <n v="62.5"/>
    <n v="97.5"/>
    <n v="35"/>
    <x v="0"/>
    <x v="0"/>
    <x v="0"/>
  </r>
  <r>
    <n v="7777895707"/>
    <d v="2015-02-17T00:00:00"/>
    <x v="5"/>
    <x v="1"/>
    <n v="20.25"/>
    <x v="1"/>
    <x v="0"/>
    <n v="27.25"/>
    <n v="3"/>
    <s v="Spinach, Mushrooms, Red Onions, Feta Cheese, Garlic"/>
    <s v="The Spinach and Feta Pizza"/>
    <n v="60.75"/>
    <n v="81.75"/>
    <n v="21"/>
    <x v="0"/>
    <x v="1"/>
    <x v="0"/>
  </r>
  <r>
    <n v="7777895708"/>
    <d v="2015-02-17T00:00:00"/>
    <x v="5"/>
    <x v="1"/>
    <n v="20.75"/>
    <x v="1"/>
    <x v="3"/>
    <n v="30.75"/>
    <n v="11"/>
    <s v="Capocollo, Tomatoes, Goat Cheese, Artichokes, Peperoncini verdi, Garlic"/>
    <s v="The Spicy Italian Pizza"/>
    <n v="228.25"/>
    <n v="338.25"/>
    <n v="110"/>
    <x v="1"/>
    <x v="1"/>
    <x v="0"/>
  </r>
  <r>
    <n v="7777895709"/>
    <d v="2015-02-18T00:00:00"/>
    <x v="6"/>
    <x v="1"/>
    <n v="16.75"/>
    <x v="2"/>
    <x v="2"/>
    <n v="23.25"/>
    <n v="7"/>
    <s v="Barbecued Chicken, Red Peppers, Green Peppers, Tomatoes, Red Onions, Barbecue Sauce"/>
    <s v="The Barbecue Chicken Pizza"/>
    <n v="117.25"/>
    <n v="162.75"/>
    <n v="45.5"/>
    <x v="1"/>
    <x v="0"/>
    <x v="0"/>
  </r>
  <r>
    <n v="7777895710"/>
    <d v="2015-02-18T00:00:00"/>
    <x v="6"/>
    <x v="1"/>
    <n v="16.5"/>
    <x v="2"/>
    <x v="3"/>
    <n v="25"/>
    <n v="10"/>
    <s v="Prosciutto di San Daniele, Arugula, Mozzarella Cheese"/>
    <s v="The Prosciutto and Arugula Pizza"/>
    <n v="165"/>
    <n v="250"/>
    <n v="85"/>
    <x v="0"/>
    <x v="0"/>
    <x v="0"/>
  </r>
  <r>
    <n v="7777895711"/>
    <d v="2015-02-18T00:00:00"/>
    <x v="6"/>
    <x v="1"/>
    <n v="12.5"/>
    <x v="0"/>
    <x v="3"/>
    <n v="19.5"/>
    <n v="8"/>
    <s v="Genoa Salami, Capocollo, Pepperoni, Tomatoes, Asiago Cheese, Garlic"/>
    <s v="The Pepper Salami Pizza"/>
    <n v="100"/>
    <n v="156"/>
    <n v="56"/>
    <x v="1"/>
    <x v="0"/>
    <x v="0"/>
  </r>
  <r>
    <n v="7777895712"/>
    <d v="2015-02-18T00:00:00"/>
    <x v="6"/>
    <x v="1"/>
    <n v="9.75"/>
    <x v="0"/>
    <x v="1"/>
    <n v="12.75"/>
    <n v="8"/>
    <s v="Mozzarella Cheese, Pepperoni"/>
    <s v="The Pepperoni Pizza"/>
    <n v="78"/>
    <n v="102"/>
    <n v="24"/>
    <x v="1"/>
    <x v="0"/>
    <x v="0"/>
  </r>
  <r>
    <n v="7777895713"/>
    <d v="2015-02-19T00:00:00"/>
    <x v="0"/>
    <x v="1"/>
    <n v="16.75"/>
    <x v="2"/>
    <x v="2"/>
    <n v="23.25"/>
    <n v="9"/>
    <s v="Barbecued Chicken, Red Peppers, Green Peppers, Tomatoes, Red Onions, Barbecue Sauce"/>
    <s v="The Barbecue Chicken Pizza"/>
    <n v="150.75"/>
    <n v="209.25"/>
    <n v="58.5"/>
    <x v="0"/>
    <x v="1"/>
    <x v="0"/>
  </r>
  <r>
    <n v="7777895714"/>
    <d v="2015-02-19T00:00:00"/>
    <x v="0"/>
    <x v="1"/>
    <n v="16.5"/>
    <x v="2"/>
    <x v="3"/>
    <n v="25"/>
    <n v="8"/>
    <s v="Genoa Salami, Capocollo, Pepperoni, Tomatoes, Asiago Cheese, Garlic"/>
    <s v="The Pepper Salami Pizza"/>
    <n v="132"/>
    <n v="200"/>
    <n v="68"/>
    <x v="0"/>
    <x v="0"/>
    <x v="0"/>
  </r>
  <r>
    <n v="7777895715"/>
    <d v="2015-02-19T00:00:00"/>
    <x v="0"/>
    <x v="1"/>
    <n v="12.75"/>
    <x v="0"/>
    <x v="2"/>
    <n v="17.75"/>
    <n v="8"/>
    <s v="Barbecued Chicken, Red Peppers, Green Peppers, Tomatoes, Red Onions, Barbecue Sauce"/>
    <s v="The Barbecue Chicken Pizza"/>
    <n v="102"/>
    <n v="142"/>
    <n v="40"/>
    <x v="1"/>
    <x v="1"/>
    <x v="0"/>
  </r>
  <r>
    <n v="7777895716"/>
    <d v="2015-02-19T00:00:00"/>
    <x v="0"/>
    <x v="1"/>
    <n v="20.75"/>
    <x v="1"/>
    <x v="3"/>
    <n v="30.75"/>
    <n v="4"/>
    <s v="Genoa Salami, Capocollo, Pepperoni, Tomatoes, Asiago Cheese, Garlic"/>
    <s v="The Pepper Salami Pizza"/>
    <n v="83"/>
    <n v="123"/>
    <n v="40"/>
    <x v="0"/>
    <x v="1"/>
    <x v="0"/>
  </r>
  <r>
    <n v="7777895717"/>
    <d v="2015-02-19T00:00:00"/>
    <x v="0"/>
    <x v="1"/>
    <n v="20.75"/>
    <x v="1"/>
    <x v="2"/>
    <n v="28.75"/>
    <n v="9"/>
    <s v="Chicken, Tomatoes, Red Peppers, Red Onions, Jalapeno Peppers, Corn, Cilantro, Chipotle Sauce"/>
    <s v="The Southwest Chicken Pizza"/>
    <n v="186.75"/>
    <n v="258.75"/>
    <n v="72"/>
    <x v="1"/>
    <x v="0"/>
    <x v="0"/>
  </r>
  <r>
    <n v="7777895718"/>
    <d v="2015-02-19T00:00:00"/>
    <x v="0"/>
    <x v="1"/>
    <n v="20.75"/>
    <x v="1"/>
    <x v="3"/>
    <n v="30.75"/>
    <n v="2"/>
    <s v="Spinach, Red Onions, Pepperoni, Tomatoes, Artichokes, Kalamata Olives, Garlic, Asiago Cheese"/>
    <s v="The Spinach Supreme Pizza"/>
    <n v="41.5"/>
    <n v="61.5"/>
    <n v="20"/>
    <x v="1"/>
    <x v="0"/>
    <x v="0"/>
  </r>
  <r>
    <n v="7777895719"/>
    <d v="2015-02-20T00:00:00"/>
    <x v="1"/>
    <x v="1"/>
    <n v="20.75"/>
    <x v="1"/>
    <x v="2"/>
    <n v="28.75"/>
    <n v="3"/>
    <s v="Chicken, Tomatoes, Red Peppers, Spinach, Garlic, Pesto Sauce"/>
    <s v="The Chicken Pesto Pizza"/>
    <n v="62.25"/>
    <n v="86.25"/>
    <n v="24"/>
    <x v="0"/>
    <x v="1"/>
    <x v="0"/>
  </r>
  <r>
    <n v="7777895720"/>
    <d v="2015-02-20T00:00:00"/>
    <x v="1"/>
    <x v="1"/>
    <n v="20.75"/>
    <x v="1"/>
    <x v="3"/>
    <n v="30.75"/>
    <n v="11"/>
    <s v="Soppressata Salami, Fontina Cheese, Mozzarella Cheese, Mushrooms, Garlic"/>
    <s v="The Soppressata Pizza"/>
    <n v="228.25"/>
    <n v="338.25"/>
    <n v="110"/>
    <x v="0"/>
    <x v="1"/>
    <x v="0"/>
  </r>
  <r>
    <n v="7777895721"/>
    <d v="2015-02-20T00:00:00"/>
    <x v="1"/>
    <x v="1"/>
    <n v="13.25"/>
    <x v="2"/>
    <x v="1"/>
    <n v="17.75"/>
    <n v="5"/>
    <s v="Sliced Ham, Pineapple, Mozzarella Cheese"/>
    <s v="The Hawaiian Pizza"/>
    <n v="66.25"/>
    <n v="88.75"/>
    <n v="22.5"/>
    <x v="0"/>
    <x v="0"/>
    <x v="0"/>
  </r>
  <r>
    <n v="7777895722"/>
    <d v="2015-02-20T00:00:00"/>
    <x v="1"/>
    <x v="1"/>
    <n v="12.25"/>
    <x v="0"/>
    <x v="3"/>
    <n v="19.25"/>
    <n v="12"/>
    <s v="Coarse Sicilian Salami, Tomatoes, Green Olives, Luganega Sausage, Onions, Garlic"/>
    <s v="The Sicilian Pizza"/>
    <n v="147"/>
    <n v="231"/>
    <n v="84"/>
    <x v="1"/>
    <x v="0"/>
    <x v="0"/>
  </r>
  <r>
    <n v="7777895723"/>
    <d v="2015-02-20T00:00:00"/>
    <x v="1"/>
    <x v="1"/>
    <n v="12.75"/>
    <x v="0"/>
    <x v="2"/>
    <n v="17.75"/>
    <n v="6"/>
    <s v="Chicken, Artichoke, Spinach, Garlic, Jalapeno Peppers, Fontina Cheese, Gouda Cheese"/>
    <s v="The California Chicken Pizza"/>
    <n v="76.5"/>
    <n v="106.5"/>
    <n v="30"/>
    <x v="0"/>
    <x v="1"/>
    <x v="0"/>
  </r>
  <r>
    <n v="7777895724"/>
    <d v="2015-02-20T00:00:00"/>
    <x v="1"/>
    <x v="1"/>
    <n v="18.5"/>
    <x v="1"/>
    <x v="0"/>
    <n v="25.5"/>
    <n v="6"/>
    <s v="Mozzarella Cheese, Provolone Cheese, Smoked Gouda Cheese, Romano Cheese, Blue Cheese, Garlic"/>
    <s v="The Five Cheese Pizza"/>
    <n v="111"/>
    <n v="153"/>
    <n v="42"/>
    <x v="0"/>
    <x v="0"/>
    <x v="0"/>
  </r>
  <r>
    <n v="7777895725"/>
    <d v="2015-02-20T00:00:00"/>
    <x v="1"/>
    <x v="1"/>
    <n v="17.5"/>
    <x v="1"/>
    <x v="1"/>
    <n v="23.5"/>
    <n v="6"/>
    <s v="Pepperoni, Mushrooms, Green Peppers"/>
    <s v="The Pepperoni, Mushroom, and Peppers Pizza"/>
    <n v="105"/>
    <n v="141"/>
    <n v="36"/>
    <x v="0"/>
    <x v="0"/>
    <x v="0"/>
  </r>
  <r>
    <n v="7777895726"/>
    <d v="2015-02-20T00:00:00"/>
    <x v="1"/>
    <x v="1"/>
    <n v="12"/>
    <x v="0"/>
    <x v="0"/>
    <n v="16"/>
    <n v="3"/>
    <s v="Mushrooms, Tomatoes, Red Peppers, Green Peppers, Red Onions, Zucchini, Spinach, Garlic"/>
    <s v="The Vegetables + Vegetables Pizza"/>
    <n v="36"/>
    <n v="48"/>
    <n v="12"/>
    <x v="1"/>
    <x v="0"/>
    <x v="0"/>
  </r>
  <r>
    <n v="7777895727"/>
    <d v="2015-02-21T00:00:00"/>
    <x v="2"/>
    <x v="1"/>
    <n v="12.5"/>
    <x v="0"/>
    <x v="3"/>
    <n v="19.5"/>
    <n v="6"/>
    <s v="Genoa Salami, Capocollo, Pepperoni, Tomatoes, Asiago Cheese, Garlic"/>
    <s v="The Pepper Salami Pizza"/>
    <n v="75"/>
    <n v="117"/>
    <n v="42"/>
    <x v="1"/>
    <x v="0"/>
    <x v="0"/>
  </r>
  <r>
    <n v="7777895728"/>
    <d v="2015-02-21T00:00:00"/>
    <x v="2"/>
    <x v="1"/>
    <n v="16"/>
    <x v="2"/>
    <x v="0"/>
    <n v="21.5"/>
    <n v="6"/>
    <s v="Mushrooms, Tomatoes, Red Peppers, Green Peppers, Red Onions, Zucchini, Spinach, Garlic"/>
    <s v="The Vegetables + Vegetables Pizza"/>
    <n v="96"/>
    <n v="129"/>
    <n v="33"/>
    <x v="0"/>
    <x v="0"/>
    <x v="0"/>
  </r>
  <r>
    <n v="7777895729"/>
    <d v="2015-02-21T00:00:00"/>
    <x v="2"/>
    <x v="1"/>
    <n v="20.25"/>
    <x v="1"/>
    <x v="3"/>
    <n v="30.25"/>
    <n v="10"/>
    <s v="Coarse Sicilian Salami, Tomatoes, Green Olives, Luganega Sausage, Onions, Garlic"/>
    <s v="The Sicilian Pizza"/>
    <n v="202.5"/>
    <n v="302.5"/>
    <n v="100"/>
    <x v="1"/>
    <x v="0"/>
    <x v="0"/>
  </r>
  <r>
    <n v="7777895730"/>
    <d v="2015-02-21T00:00:00"/>
    <x v="2"/>
    <x v="1"/>
    <n v="16.5"/>
    <x v="2"/>
    <x v="3"/>
    <n v="25"/>
    <n v="11"/>
    <s v="Prosciutto di San Daniele, Arugula, Mozzarella Cheese"/>
    <s v="The Prosciutto and Arugula Pizza"/>
    <n v="181.5"/>
    <n v="275"/>
    <n v="93.5"/>
    <x v="0"/>
    <x v="0"/>
    <x v="0"/>
  </r>
  <r>
    <n v="7777895731"/>
    <d v="2015-02-21T00:00:00"/>
    <x v="2"/>
    <x v="1"/>
    <n v="16.75"/>
    <x v="2"/>
    <x v="2"/>
    <n v="23.25"/>
    <n v="9"/>
    <s v="Chicken, Pineapple, Tomatoes, Red Peppers, Thai Sweet Chilli Sauce"/>
    <s v="The Thai Chicken Pizza"/>
    <n v="150.75"/>
    <n v="209.25"/>
    <n v="58.5"/>
    <x v="1"/>
    <x v="1"/>
    <x v="0"/>
  </r>
  <r>
    <n v="7777895732"/>
    <d v="2015-02-21T00:00:00"/>
    <x v="2"/>
    <x v="1"/>
    <n v="12.5"/>
    <x v="0"/>
    <x v="3"/>
    <n v="19.5"/>
    <n v="5"/>
    <s v="Soppressata Salami, Fontina Cheese, Mozzarella Cheese, Mushrooms, Garlic"/>
    <s v="The Soppressata Pizza"/>
    <n v="62.5"/>
    <n v="97.5"/>
    <n v="35"/>
    <x v="1"/>
    <x v="1"/>
    <x v="0"/>
  </r>
  <r>
    <n v="7777895733"/>
    <d v="2015-02-21T00:00:00"/>
    <x v="2"/>
    <x v="1"/>
    <n v="16.75"/>
    <x v="2"/>
    <x v="2"/>
    <n v="23.25"/>
    <n v="8"/>
    <s v="Chicken, Tomatoes, Red Peppers, Red Onions, Jalapeno Peppers, Corn, Cilantro, Chipotle Sauce"/>
    <s v="The Southwest Chicken Pizza"/>
    <n v="134"/>
    <n v="186"/>
    <n v="52"/>
    <x v="1"/>
    <x v="0"/>
    <x v="0"/>
  </r>
  <r>
    <n v="7777895734"/>
    <d v="2015-02-22T00:00:00"/>
    <x v="3"/>
    <x v="1"/>
    <n v="20.5"/>
    <x v="1"/>
    <x v="1"/>
    <n v="26.5"/>
    <n v="11"/>
    <s v="Pepperoni, Mushrooms, Red Onions, Red Peppers, Bacon"/>
    <s v="The Classic Deluxe Pizza"/>
    <n v="225.5"/>
    <n v="291.5"/>
    <n v="66"/>
    <x v="1"/>
    <x v="1"/>
    <x v="0"/>
  </r>
  <r>
    <n v="7777895735"/>
    <d v="2015-02-22T00:00:00"/>
    <x v="3"/>
    <x v="1"/>
    <n v="16"/>
    <x v="2"/>
    <x v="0"/>
    <n v="21.5"/>
    <n v="4"/>
    <s v="Mushrooms, Tomatoes, Red Peppers, Green Peppers, Red Onions, Zucchini, Spinach, Garlic"/>
    <s v="The Vegetables + Vegetables Pizza"/>
    <n v="64"/>
    <n v="86"/>
    <n v="22"/>
    <x v="1"/>
    <x v="0"/>
    <x v="0"/>
  </r>
  <r>
    <n v="7777895736"/>
    <d v="2015-02-22T00:00:00"/>
    <x v="3"/>
    <x v="1"/>
    <n v="12"/>
    <x v="0"/>
    <x v="0"/>
    <n v="16"/>
    <n v="1"/>
    <s v="Tomatoes, Red Peppers, Jalapeno Peppers, Red Onions, Cilantro, Corn, Chipotle Sauce, Garlic"/>
    <s v="The Mexicana Pizza"/>
    <n v="12"/>
    <n v="16"/>
    <n v="4"/>
    <x v="0"/>
    <x v="0"/>
    <x v="0"/>
  </r>
  <r>
    <n v="7777895737"/>
    <d v="2015-02-22T00:00:00"/>
    <x v="3"/>
    <x v="1"/>
    <n v="20.25"/>
    <x v="1"/>
    <x v="0"/>
    <n v="27.25"/>
    <n v="12"/>
    <s v="Mushrooms, Tomatoes, Red Peppers, Green Peppers, Red Onions, Zucchini, Spinach, Garlic"/>
    <s v="The Vegetables + Vegetables Pizza"/>
    <n v="243"/>
    <n v="327"/>
    <n v="84"/>
    <x v="1"/>
    <x v="1"/>
    <x v="0"/>
  </r>
  <r>
    <n v="7777895738"/>
    <d v="2015-02-22T00:00:00"/>
    <x v="3"/>
    <x v="1"/>
    <n v="25.5"/>
    <x v="3"/>
    <x v="1"/>
    <n v="26.5"/>
    <n v="8"/>
    <s v="Kalamata Olives, Feta Cheese, Tomatoes, Garlic, Beef Chuck Roast, Red Onions"/>
    <s v="The Greek Pizza"/>
    <n v="204"/>
    <n v="212"/>
    <n v="8"/>
    <x v="1"/>
    <x v="0"/>
    <x v="0"/>
  </r>
  <r>
    <n v="7777895739"/>
    <d v="2015-02-22T00:00:00"/>
    <x v="3"/>
    <x v="1"/>
    <n v="12.75"/>
    <x v="0"/>
    <x v="0"/>
    <n v="16.75"/>
    <n v="11"/>
    <s v="Eggplant, Artichokes, Tomatoes, Zucchini, Red Peppers, Garlic, Pesto Sauce"/>
    <s v="The Italian Vegetables Pizza"/>
    <n v="140.25"/>
    <n v="184.25"/>
    <n v="44"/>
    <x v="1"/>
    <x v="1"/>
    <x v="0"/>
  </r>
  <r>
    <n v="7777895740"/>
    <d v="2015-02-22T00:00:00"/>
    <x v="3"/>
    <x v="1"/>
    <n v="20.75"/>
    <x v="1"/>
    <x v="3"/>
    <n v="30.75"/>
    <n v="3"/>
    <s v="Calabrese Salami, Capocollo, Tomatoes, Red Onions, Green Olives, Garlic"/>
    <s v="The Italian Supreme Pizza"/>
    <n v="62.25"/>
    <n v="92.25"/>
    <n v="30"/>
    <x v="1"/>
    <x v="1"/>
    <x v="0"/>
  </r>
  <r>
    <n v="7777895741"/>
    <d v="2015-02-22T00:00:00"/>
    <x v="3"/>
    <x v="1"/>
    <n v="12"/>
    <x v="0"/>
    <x v="0"/>
    <n v="16"/>
    <n v="11"/>
    <s v="Spinach, Mushrooms, Red Onions, Feta Cheese, Garlic"/>
    <s v="The Spinach and Feta Pizza"/>
    <n v="132"/>
    <n v="176"/>
    <n v="44"/>
    <x v="1"/>
    <x v="1"/>
    <x v="0"/>
  </r>
  <r>
    <n v="7777895742"/>
    <d v="2015-02-22T00:00:00"/>
    <x v="3"/>
    <x v="1"/>
    <n v="15.25"/>
    <x v="1"/>
    <x v="1"/>
    <n v="21.25"/>
    <n v="2"/>
    <s v="Mozzarella Cheese, Pepperoni"/>
    <s v="The Pepperoni Pizza"/>
    <n v="30.5"/>
    <n v="42.5"/>
    <n v="12"/>
    <x v="1"/>
    <x v="0"/>
    <x v="0"/>
  </r>
  <r>
    <n v="7777895743"/>
    <d v="2015-02-23T00:00:00"/>
    <x v="4"/>
    <x v="1"/>
    <n v="16"/>
    <x v="2"/>
    <x v="1"/>
    <n v="20.5"/>
    <n v="3"/>
    <s v="Kalamata Olives, Feta Cheese, Tomatoes, Garlic, Beef Chuck Roast, Red Onions"/>
    <s v="The Greek Pizza"/>
    <n v="48"/>
    <n v="61.5"/>
    <n v="13.5"/>
    <x v="0"/>
    <x v="0"/>
    <x v="0"/>
  </r>
  <r>
    <n v="7777895744"/>
    <d v="2015-02-23T00:00:00"/>
    <x v="4"/>
    <x v="1"/>
    <n v="12"/>
    <x v="0"/>
    <x v="1"/>
    <n v="15"/>
    <n v="7"/>
    <s v="Bacon, Pepperoni, Italian Sausage, Chorizo Sausage"/>
    <s v="The Big Meat Pizza"/>
    <n v="84"/>
    <n v="105"/>
    <n v="21"/>
    <x v="0"/>
    <x v="0"/>
    <x v="0"/>
  </r>
  <r>
    <n v="7777895745"/>
    <d v="2015-02-23T00:00:00"/>
    <x v="4"/>
    <x v="1"/>
    <n v="16"/>
    <x v="2"/>
    <x v="1"/>
    <n v="20.5"/>
    <n v="1"/>
    <s v="Pepperoni, Mushrooms, Red Onions, Red Peppers, Bacon"/>
    <s v="The Classic Deluxe Pizza"/>
    <n v="16"/>
    <n v="20.5"/>
    <n v="4.5"/>
    <x v="1"/>
    <x v="0"/>
    <x v="0"/>
  </r>
  <r>
    <n v="7777895746"/>
    <d v="2015-02-23T00:00:00"/>
    <x v="4"/>
    <x v="1"/>
    <n v="18.5"/>
    <x v="1"/>
    <x v="0"/>
    <n v="25.5"/>
    <n v="1"/>
    <s v="Mozzarella Cheese, Provolone Cheese, Smoked Gouda Cheese, Romano Cheese, Blue Cheese, Garlic"/>
    <s v="The Five Cheese Pizza"/>
    <n v="18.5"/>
    <n v="25.5"/>
    <n v="7"/>
    <x v="1"/>
    <x v="1"/>
    <x v="0"/>
  </r>
  <r>
    <n v="7777895747"/>
    <d v="2015-02-23T00:00:00"/>
    <x v="4"/>
    <x v="1"/>
    <n v="16.75"/>
    <x v="2"/>
    <x v="2"/>
    <n v="23.25"/>
    <n v="5"/>
    <s v="Chicken, Tomatoes, Red Peppers, Spinach, Garlic, Pesto Sauce"/>
    <s v="The Chicken Pesto Pizza"/>
    <n v="83.75"/>
    <n v="116.25"/>
    <n v="32.5"/>
    <x v="1"/>
    <x v="1"/>
    <x v="0"/>
  </r>
  <r>
    <n v="7777895748"/>
    <d v="2015-02-23T00:00:00"/>
    <x v="4"/>
    <x v="1"/>
    <n v="16.5"/>
    <x v="2"/>
    <x v="3"/>
    <n v="25"/>
    <n v="8"/>
    <s v="Genoa Salami, Capocollo, Pepperoni, Tomatoes, Asiago Cheese, Garlic"/>
    <s v="The Pepper Salami Pizza"/>
    <n v="132"/>
    <n v="200"/>
    <n v="68"/>
    <x v="1"/>
    <x v="1"/>
    <x v="0"/>
  </r>
  <r>
    <n v="7777895749"/>
    <d v="2015-02-24T00:00:00"/>
    <x v="5"/>
    <x v="1"/>
    <n v="16.75"/>
    <x v="2"/>
    <x v="2"/>
    <n v="23.25"/>
    <n v="7"/>
    <s v="Chicken, Tomatoes, Red Peppers, Spinach, Garlic, Pesto Sauce"/>
    <s v="The Chicken Pesto Pizza"/>
    <n v="117.25"/>
    <n v="162.75"/>
    <n v="45.5"/>
    <x v="1"/>
    <x v="0"/>
    <x v="0"/>
  </r>
  <r>
    <n v="7777895750"/>
    <d v="2015-02-24T00:00:00"/>
    <x v="5"/>
    <x v="1"/>
    <n v="16.75"/>
    <x v="2"/>
    <x v="2"/>
    <n v="23.25"/>
    <n v="10"/>
    <s v="Chicken, Artichoke, Spinach, Garlic, Jalapeno Peppers, Fontina Cheese, Gouda Cheese"/>
    <s v="The California Chicken Pizza"/>
    <n v="167.5"/>
    <n v="232.5"/>
    <n v="65"/>
    <x v="1"/>
    <x v="1"/>
    <x v="0"/>
  </r>
  <r>
    <n v="7777895751"/>
    <d v="2015-02-24T00:00:00"/>
    <x v="5"/>
    <x v="1"/>
    <n v="16"/>
    <x v="2"/>
    <x v="1"/>
    <n v="20.5"/>
    <n v="5"/>
    <s v="Pepperoni, Mushrooms, Red Onions, Red Peppers, Bacon"/>
    <s v="The Classic Deluxe Pizza"/>
    <n v="80"/>
    <n v="102.5"/>
    <n v="22.5"/>
    <x v="0"/>
    <x v="1"/>
    <x v="0"/>
  </r>
  <r>
    <n v="7777895752"/>
    <d v="2015-02-24T00:00:00"/>
    <x v="5"/>
    <x v="1"/>
    <n v="16.5"/>
    <x v="2"/>
    <x v="3"/>
    <n v="25"/>
    <n v="12"/>
    <s v="Calabrese Salami, Capocollo, Tomatoes, Red Onions, Green Olives, Garlic"/>
    <s v="The Italian Supreme Pizza"/>
    <n v="198"/>
    <n v="300"/>
    <n v="102"/>
    <x v="0"/>
    <x v="1"/>
    <x v="0"/>
  </r>
  <r>
    <n v="7777895753"/>
    <d v="2015-02-25T00:00:00"/>
    <x v="6"/>
    <x v="1"/>
    <n v="16.25"/>
    <x v="2"/>
    <x v="3"/>
    <n v="24.75"/>
    <n v="8"/>
    <s v="Coarse Sicilian Salami, Tomatoes, Green Olives, Luganega Sausage, Onions, Garlic"/>
    <s v="The Sicilian Pizza"/>
    <n v="130"/>
    <n v="198"/>
    <n v="68"/>
    <x v="1"/>
    <x v="1"/>
    <x v="0"/>
  </r>
  <r>
    <n v="7777895754"/>
    <d v="2015-02-25T00:00:00"/>
    <x v="6"/>
    <x v="1"/>
    <n v="12.75"/>
    <x v="0"/>
    <x v="2"/>
    <n v="17.75"/>
    <n v="9"/>
    <s v="Chicken, Artichoke, Spinach, Garlic, Jalapeno Peppers, Fontina Cheese, Gouda Cheese"/>
    <s v="The California Chicken Pizza"/>
    <n v="114.75"/>
    <n v="159.75"/>
    <n v="45"/>
    <x v="1"/>
    <x v="1"/>
    <x v="0"/>
  </r>
  <r>
    <n v="7777895755"/>
    <d v="2015-02-25T00:00:00"/>
    <x v="6"/>
    <x v="1"/>
    <n v="20.25"/>
    <x v="1"/>
    <x v="3"/>
    <n v="30.25"/>
    <n v="1"/>
    <s v="Coarse Sicilian Salami, Tomatoes, Green Olives, Luganega Sausage, Onions, Garlic"/>
    <s v="The Sicilian Pizza"/>
    <n v="20.25"/>
    <n v="30.25"/>
    <n v="10"/>
    <x v="1"/>
    <x v="0"/>
    <x v="0"/>
  </r>
  <r>
    <n v="7777895756"/>
    <d v="2015-02-25T00:00:00"/>
    <x v="6"/>
    <x v="1"/>
    <n v="12"/>
    <x v="0"/>
    <x v="1"/>
    <n v="15"/>
    <n v="7"/>
    <s v="Bacon, Pepperoni, Italian Sausage, Chorizo Sausage"/>
    <s v="The Big Meat Pizza"/>
    <n v="84"/>
    <n v="105"/>
    <n v="21"/>
    <x v="1"/>
    <x v="1"/>
    <x v="0"/>
  </r>
  <r>
    <n v="7777895757"/>
    <d v="2015-02-26T00:00:00"/>
    <x v="0"/>
    <x v="1"/>
    <n v="12.5"/>
    <x v="0"/>
    <x v="3"/>
    <n v="19.5"/>
    <n v="5"/>
    <s v="Spinach, Red Onions, Pepperoni, Tomatoes, Artichokes, Kalamata Olives, Garlic, Asiago Cheese"/>
    <s v="The Spinach Supreme Pizza"/>
    <n v="62.5"/>
    <n v="97.5"/>
    <n v="35"/>
    <x v="1"/>
    <x v="1"/>
    <x v="0"/>
  </r>
  <r>
    <n v="7777895758"/>
    <d v="2015-02-26T00:00:00"/>
    <x v="0"/>
    <x v="1"/>
    <n v="12.75"/>
    <x v="0"/>
    <x v="2"/>
    <n v="17.75"/>
    <n v="10"/>
    <s v="Barbecued Chicken, Red Peppers, Green Peppers, Tomatoes, Red Onions, Barbecue Sauce"/>
    <s v="The Barbecue Chicken Pizza"/>
    <n v="127.5"/>
    <n v="177.5"/>
    <n v="50"/>
    <x v="0"/>
    <x v="1"/>
    <x v="0"/>
  </r>
  <r>
    <n v="7777895759"/>
    <d v="2015-02-26T00:00:00"/>
    <x v="0"/>
    <x v="1"/>
    <n v="12.25"/>
    <x v="0"/>
    <x v="3"/>
    <n v="19.25"/>
    <n v="5"/>
    <s v="?duja Salami, Pancetta, Tomatoes, Red Onions, Friggitello Peppers, Garlic"/>
    <s v="The Calabrese Pizza"/>
    <n v="61.25"/>
    <n v="96.25"/>
    <n v="35"/>
    <x v="0"/>
    <x v="0"/>
    <x v="0"/>
  </r>
  <r>
    <n v="7777895760"/>
    <d v="2015-02-26T00:00:00"/>
    <x v="0"/>
    <x v="1"/>
    <n v="20.25"/>
    <x v="1"/>
    <x v="0"/>
    <n v="27.25"/>
    <n v="9"/>
    <s v="Tomatoes, Red Peppers, Jalapeno Peppers, Red Onions, Cilantro, Corn, Chipotle Sauce, Garlic"/>
    <s v="The Mexicana Pizza"/>
    <n v="182.25"/>
    <n v="245.25"/>
    <n v="63"/>
    <x v="0"/>
    <x v="1"/>
    <x v="0"/>
  </r>
  <r>
    <n v="7777895761"/>
    <d v="2015-02-27T00:00:00"/>
    <x v="1"/>
    <x v="1"/>
    <n v="20.75"/>
    <x v="1"/>
    <x v="2"/>
    <n v="28.75"/>
    <n v="2"/>
    <s v="Chicken, Pineapple, Tomatoes, Red Peppers, Thai Sweet Chilli Sauce"/>
    <s v="The Thai Chicken Pizza"/>
    <n v="41.5"/>
    <n v="57.5"/>
    <n v="16"/>
    <x v="0"/>
    <x v="0"/>
    <x v="0"/>
  </r>
  <r>
    <n v="7777895762"/>
    <d v="2015-02-27T00:00:00"/>
    <x v="1"/>
    <x v="1"/>
    <n v="20.75"/>
    <x v="1"/>
    <x v="2"/>
    <n v="28.75"/>
    <n v="8"/>
    <s v="Chicken, Pineapple, Tomatoes, Red Peppers, Thai Sweet Chilli Sauce"/>
    <s v="The Thai Chicken Pizza"/>
    <n v="166"/>
    <n v="230"/>
    <n v="64"/>
    <x v="0"/>
    <x v="0"/>
    <x v="0"/>
  </r>
  <r>
    <n v="7777895763"/>
    <d v="2015-02-27T00:00:00"/>
    <x v="1"/>
    <x v="1"/>
    <n v="12.5"/>
    <x v="0"/>
    <x v="3"/>
    <n v="19.5"/>
    <n v="1"/>
    <s v="Prosciutto di San Daniele, Arugula, Mozzarella Cheese"/>
    <s v="The Prosciutto and Arugula Pizza"/>
    <n v="12.5"/>
    <n v="19.5"/>
    <n v="7"/>
    <x v="0"/>
    <x v="1"/>
    <x v="0"/>
  </r>
  <r>
    <n v="7777895764"/>
    <d v="2015-02-27T00:00:00"/>
    <x v="1"/>
    <x v="1"/>
    <n v="15.25"/>
    <x v="1"/>
    <x v="1"/>
    <n v="21.25"/>
    <n v="11"/>
    <s v="Mozzarella Cheese, Pepperoni"/>
    <s v="The Pepperoni Pizza"/>
    <n v="167.75"/>
    <n v="233.75"/>
    <n v="66"/>
    <x v="1"/>
    <x v="1"/>
    <x v="0"/>
  </r>
  <r>
    <n v="7777895765"/>
    <d v="2015-02-27T00:00:00"/>
    <x v="1"/>
    <x v="1"/>
    <n v="16.75"/>
    <x v="2"/>
    <x v="2"/>
    <n v="23.25"/>
    <n v="6"/>
    <s v="Barbecued Chicken, Red Peppers, Green Peppers, Tomatoes, Red Onions, Barbecue Sauce"/>
    <s v="The Barbecue Chicken Pizza"/>
    <n v="100.5"/>
    <n v="139.5"/>
    <n v="39"/>
    <x v="0"/>
    <x v="0"/>
    <x v="0"/>
  </r>
  <r>
    <n v="7777895766"/>
    <d v="2015-02-27T00:00:00"/>
    <x v="1"/>
    <x v="1"/>
    <n v="20.5"/>
    <x v="1"/>
    <x v="1"/>
    <n v="26.5"/>
    <n v="3"/>
    <s v="Tomatoes, Anchovies, Green Olives, Red Onions, Garlic"/>
    <s v="The Napolitana Pizza"/>
    <n v="61.5"/>
    <n v="79.5"/>
    <n v="18"/>
    <x v="1"/>
    <x v="1"/>
    <x v="0"/>
  </r>
  <r>
    <n v="7777895767"/>
    <d v="2015-02-27T00:00:00"/>
    <x v="1"/>
    <x v="1"/>
    <n v="20.75"/>
    <x v="1"/>
    <x v="3"/>
    <n v="30.75"/>
    <n v="5"/>
    <s v="Prosciutto di San Daniele, Arugula, Mozzarella Cheese"/>
    <s v="The Prosciutto and Arugula Pizza"/>
    <n v="103.75"/>
    <n v="153.75"/>
    <n v="50"/>
    <x v="0"/>
    <x v="1"/>
    <x v="0"/>
  </r>
  <r>
    <n v="7777895768"/>
    <d v="2015-02-27T00:00:00"/>
    <x v="1"/>
    <x v="1"/>
    <n v="16"/>
    <x v="2"/>
    <x v="1"/>
    <n v="20.5"/>
    <n v="11"/>
    <s v="Pepperoni, Mushrooms, Red Onions, Red Peppers, Bacon"/>
    <s v="The Classic Deluxe Pizza"/>
    <n v="176"/>
    <n v="225.5"/>
    <n v="49.5"/>
    <x v="1"/>
    <x v="0"/>
    <x v="0"/>
  </r>
  <r>
    <n v="7777895769"/>
    <d v="2015-02-27T00:00:00"/>
    <x v="1"/>
    <x v="1"/>
    <n v="14.5"/>
    <x v="2"/>
    <x v="1"/>
    <n v="19"/>
    <n v="2"/>
    <s v="Pepperoni, Mushrooms, Green Peppers"/>
    <s v="The Pepperoni, Mushroom, and Peppers Pizza"/>
    <n v="29"/>
    <n v="38"/>
    <n v="9"/>
    <x v="0"/>
    <x v="1"/>
    <x v="0"/>
  </r>
  <r>
    <n v="7777895770"/>
    <d v="2015-02-27T00:00:00"/>
    <x v="1"/>
    <x v="1"/>
    <n v="12"/>
    <x v="0"/>
    <x v="1"/>
    <n v="15"/>
    <n v="6"/>
    <s v="Capocollo, Red Peppers, Tomatoes, Goat Cheese, Garlic, Oregano"/>
    <s v="The Italian Capocollo Pizza"/>
    <n v="72"/>
    <n v="90"/>
    <n v="18"/>
    <x v="0"/>
    <x v="0"/>
    <x v="0"/>
  </r>
  <r>
    <n v="7777895771"/>
    <d v="2015-02-28T00:00:00"/>
    <x v="2"/>
    <x v="1"/>
    <n v="16.75"/>
    <x v="2"/>
    <x v="2"/>
    <n v="23.25"/>
    <n v="6"/>
    <s v="Chicken, Tomatoes, Red Peppers, Red Onions, Jalapeno Peppers, Corn, Cilantro, Chipotle Sauce"/>
    <s v="The Southwest Chicken Pizza"/>
    <n v="100.5"/>
    <n v="139.5"/>
    <n v="39"/>
    <x v="1"/>
    <x v="1"/>
    <x v="0"/>
  </r>
  <r>
    <n v="7777895772"/>
    <d v="2015-02-28T00:00:00"/>
    <x v="2"/>
    <x v="1"/>
    <n v="18.5"/>
    <x v="1"/>
    <x v="0"/>
    <n v="25.5"/>
    <n v="6"/>
    <s v="Mozzarella Cheese, Provolone Cheese, Smoked Gouda Cheese, Romano Cheese, Blue Cheese, Garlic"/>
    <s v="The Five Cheese Pizza"/>
    <n v="111"/>
    <n v="153"/>
    <n v="42"/>
    <x v="0"/>
    <x v="0"/>
    <x v="0"/>
  </r>
  <r>
    <n v="7777895773"/>
    <d v="2015-02-28T00:00:00"/>
    <x v="2"/>
    <x v="1"/>
    <n v="12.75"/>
    <x v="0"/>
    <x v="2"/>
    <n v="17.75"/>
    <n v="10"/>
    <s v="Chicken, Red Onions, Red Peppers, Mushrooms, Asiago Cheese, Alfredo Sauce"/>
    <s v="The Chicken Alfredo Pizza"/>
    <n v="127.5"/>
    <n v="177.5"/>
    <n v="50"/>
    <x v="1"/>
    <x v="0"/>
    <x v="0"/>
  </r>
  <r>
    <n v="7777895774"/>
    <d v="2015-02-28T00:00:00"/>
    <x v="2"/>
    <x v="1"/>
    <n v="16.75"/>
    <x v="2"/>
    <x v="2"/>
    <n v="23.25"/>
    <n v="10"/>
    <s v="Chicken, Red Onions, Red Peppers, Mushrooms, Asiago Cheese, Alfredo Sauce"/>
    <s v="The Chicken Alfredo Pizza"/>
    <n v="167.5"/>
    <n v="232.5"/>
    <n v="65"/>
    <x v="0"/>
    <x v="1"/>
    <x v="0"/>
  </r>
  <r>
    <n v="7777895775"/>
    <d v="2015-02-28T00:00:00"/>
    <x v="2"/>
    <x v="1"/>
    <n v="16.5"/>
    <x v="2"/>
    <x v="3"/>
    <n v="25"/>
    <n v="4"/>
    <s v="Spinach, Red Onions, Pepperoni, Tomatoes, Artichokes, Kalamata Olives, Garlic, Asiago Cheese"/>
    <s v="The Spinach Supreme Pizza"/>
    <n v="66"/>
    <n v="100"/>
    <n v="34"/>
    <x v="0"/>
    <x v="0"/>
    <x v="0"/>
  </r>
  <r>
    <n v="7777895776"/>
    <d v="2015-03-01T00:00:00"/>
    <x v="3"/>
    <x v="2"/>
    <n v="12"/>
    <x v="0"/>
    <x v="0"/>
    <n v="16"/>
    <n v="2"/>
    <s v="Spinach, Mushrooms, Tomatoes, Green Olives, Feta Cheese"/>
    <s v="The Green Garden Pizza"/>
    <n v="24"/>
    <n v="32"/>
    <n v="8"/>
    <x v="0"/>
    <x v="1"/>
    <x v="0"/>
  </r>
  <r>
    <n v="7777895777"/>
    <d v="2015-03-01T00:00:00"/>
    <x v="3"/>
    <x v="2"/>
    <n v="20.75"/>
    <x v="1"/>
    <x v="2"/>
    <n v="28.75"/>
    <n v="1"/>
    <s v="Chicken, Tomatoes, Red Peppers, Red Onions, Jalapeno Peppers, Corn, Cilantro, Chipotle Sauce"/>
    <s v="The Southwest Chicken Pizza"/>
    <n v="20.75"/>
    <n v="28.75"/>
    <n v="8"/>
    <x v="1"/>
    <x v="0"/>
    <x v="0"/>
  </r>
  <r>
    <n v="7777895778"/>
    <d v="2015-03-02T00:00:00"/>
    <x v="4"/>
    <x v="2"/>
    <n v="20.25"/>
    <x v="1"/>
    <x v="0"/>
    <n v="27.25"/>
    <n v="5"/>
    <s v="Tomatoes, Red Peppers, Jalapeno Peppers, Red Onions, Cilantro, Corn, Chipotle Sauce, Garlic"/>
    <s v="The Mexicana Pizza"/>
    <n v="101.25"/>
    <n v="136.25"/>
    <n v="35"/>
    <x v="0"/>
    <x v="0"/>
    <x v="0"/>
  </r>
  <r>
    <n v="7777895779"/>
    <d v="2015-03-02T00:00:00"/>
    <x v="4"/>
    <x v="2"/>
    <n v="20.75"/>
    <x v="1"/>
    <x v="2"/>
    <n v="28.75"/>
    <n v="1"/>
    <s v="Chicken, Tomatoes, Red Peppers, Spinach, Garlic, Pesto Sauce"/>
    <s v="The Chicken Pesto Pizza"/>
    <n v="20.75"/>
    <n v="28.75"/>
    <n v="8"/>
    <x v="1"/>
    <x v="0"/>
    <x v="0"/>
  </r>
  <r>
    <n v="7777895780"/>
    <d v="2015-03-02T00:00:00"/>
    <x v="4"/>
    <x v="2"/>
    <n v="12"/>
    <x v="0"/>
    <x v="0"/>
    <n v="16"/>
    <n v="9"/>
    <s v="Spinach, Mushrooms, Red Onions, Feta Cheese, Garlic"/>
    <s v="The Spinach and Feta Pizza"/>
    <n v="108"/>
    <n v="144"/>
    <n v="36"/>
    <x v="1"/>
    <x v="1"/>
    <x v="0"/>
  </r>
  <r>
    <n v="7777895781"/>
    <d v="2015-03-02T00:00:00"/>
    <x v="4"/>
    <x v="2"/>
    <n v="9.75"/>
    <x v="0"/>
    <x v="1"/>
    <n v="12.75"/>
    <n v="6"/>
    <s v="Mozzarella Cheese, Pepperoni"/>
    <s v="The Pepperoni Pizza"/>
    <n v="58.5"/>
    <n v="76.5"/>
    <n v="18"/>
    <x v="1"/>
    <x v="1"/>
    <x v="0"/>
  </r>
  <r>
    <n v="7777895782"/>
    <d v="2015-03-02T00:00:00"/>
    <x v="4"/>
    <x v="2"/>
    <n v="12.25"/>
    <x v="0"/>
    <x v="3"/>
    <n v="19.25"/>
    <n v="5"/>
    <s v="Coarse Sicilian Salami, Tomatoes, Green Olives, Luganega Sausage, Onions, Garlic"/>
    <s v="The Sicilian Pizza"/>
    <n v="61.25"/>
    <n v="96.25"/>
    <n v="35"/>
    <x v="1"/>
    <x v="1"/>
    <x v="0"/>
  </r>
  <r>
    <n v="7777895783"/>
    <d v="2015-03-02T00:00:00"/>
    <x v="4"/>
    <x v="2"/>
    <n v="20.25"/>
    <x v="1"/>
    <x v="0"/>
    <n v="27.25"/>
    <n v="12"/>
    <s v="Tomatoes, Red Peppers, Jalapeno Peppers, Red Onions, Cilantro, Corn, Chipotle Sauce, Garlic"/>
    <s v="The Mexicana Pizza"/>
    <n v="243"/>
    <n v="327"/>
    <n v="84"/>
    <x v="1"/>
    <x v="0"/>
    <x v="0"/>
  </r>
  <r>
    <n v="7777895784"/>
    <d v="2015-03-02T00:00:00"/>
    <x v="4"/>
    <x v="2"/>
    <n v="12"/>
    <x v="0"/>
    <x v="0"/>
    <n v="16"/>
    <n v="9"/>
    <s v="Spinach, Artichokes, Kalamata Olives, Sun-dried Tomatoes, Feta Cheese, Plum Tomatoes, Red Onions"/>
    <s v="The Mediterranean Pizza"/>
    <n v="108"/>
    <n v="144"/>
    <n v="36"/>
    <x v="0"/>
    <x v="0"/>
    <x v="0"/>
  </r>
  <r>
    <n v="7777895785"/>
    <d v="2015-03-02T00:00:00"/>
    <x v="4"/>
    <x v="2"/>
    <n v="16.5"/>
    <x v="2"/>
    <x v="3"/>
    <n v="25"/>
    <n v="11"/>
    <s v="Spinach, Red Onions, Pepperoni, Tomatoes, Artichokes, Kalamata Olives, Garlic, Asiago Cheese"/>
    <s v="The Spinach Supreme Pizza"/>
    <n v="181.5"/>
    <n v="275"/>
    <n v="93.5"/>
    <x v="0"/>
    <x v="0"/>
    <x v="0"/>
  </r>
  <r>
    <n v="7777895786"/>
    <d v="2015-03-03T00:00:00"/>
    <x v="5"/>
    <x v="2"/>
    <n v="16.75"/>
    <x v="2"/>
    <x v="2"/>
    <n v="23.25"/>
    <n v="12"/>
    <s v="Barbecued Chicken, Red Peppers, Green Peppers, Tomatoes, Red Onions, Barbecue Sauce"/>
    <s v="The Barbecue Chicken Pizza"/>
    <n v="201"/>
    <n v="279"/>
    <n v="78"/>
    <x v="0"/>
    <x v="1"/>
    <x v="0"/>
  </r>
  <r>
    <n v="7777895787"/>
    <d v="2015-03-03T00:00:00"/>
    <x v="5"/>
    <x v="2"/>
    <n v="9.75"/>
    <x v="0"/>
    <x v="1"/>
    <n v="12.75"/>
    <n v="2"/>
    <s v="Mozzarella Cheese, Pepperoni"/>
    <s v="The Pepperoni Pizza"/>
    <n v="19.5"/>
    <n v="25.5"/>
    <n v="6"/>
    <x v="1"/>
    <x v="0"/>
    <x v="0"/>
  </r>
  <r>
    <n v="7777895788"/>
    <d v="2015-03-03T00:00:00"/>
    <x v="5"/>
    <x v="2"/>
    <n v="12.75"/>
    <x v="0"/>
    <x v="2"/>
    <n v="17.75"/>
    <n v="7"/>
    <s v="Chicken, Tomatoes, Red Peppers, Spinach, Garlic, Pesto Sauce"/>
    <s v="The Chicken Pesto Pizza"/>
    <n v="89.25"/>
    <n v="124.25"/>
    <n v="35"/>
    <x v="0"/>
    <x v="1"/>
    <x v="0"/>
  </r>
  <r>
    <n v="7777895789"/>
    <d v="2015-03-03T00:00:00"/>
    <x v="5"/>
    <x v="2"/>
    <n v="12.5"/>
    <x v="0"/>
    <x v="0"/>
    <n v="16.5"/>
    <n v="5"/>
    <s v="Spinach, Artichokes, Tomatoes, Sun-dried Tomatoes, Garlic, Pesto Sauce"/>
    <s v="The Spinach Pesto Pizza"/>
    <n v="62.5"/>
    <n v="82.5"/>
    <n v="20"/>
    <x v="0"/>
    <x v="0"/>
    <x v="0"/>
  </r>
  <r>
    <n v="7777895790"/>
    <d v="2015-03-03T00:00:00"/>
    <x v="5"/>
    <x v="2"/>
    <n v="12"/>
    <x v="0"/>
    <x v="1"/>
    <n v="15"/>
    <n v="11"/>
    <s v="Pepperoni, Mushrooms, Red Onions, Red Peppers, Bacon"/>
    <s v="The Classic Deluxe Pizza"/>
    <n v="132"/>
    <n v="165"/>
    <n v="33"/>
    <x v="1"/>
    <x v="1"/>
    <x v="0"/>
  </r>
  <r>
    <n v="7777895791"/>
    <d v="2015-03-03T00:00:00"/>
    <x v="5"/>
    <x v="2"/>
    <n v="12.5"/>
    <x v="2"/>
    <x v="1"/>
    <n v="17"/>
    <n v="3"/>
    <s v="Mozzarella Cheese, Pepperoni"/>
    <s v="The Pepperoni Pizza"/>
    <n v="37.5"/>
    <n v="51"/>
    <n v="13.5"/>
    <x v="1"/>
    <x v="0"/>
    <x v="0"/>
  </r>
  <r>
    <n v="7777895792"/>
    <d v="2015-03-03T00:00:00"/>
    <x v="5"/>
    <x v="2"/>
    <n v="12.5"/>
    <x v="2"/>
    <x v="1"/>
    <n v="17"/>
    <n v="10"/>
    <s v="Mozzarella Cheese, Pepperoni"/>
    <s v="The Pepperoni Pizza"/>
    <n v="125"/>
    <n v="170"/>
    <n v="45"/>
    <x v="1"/>
    <x v="0"/>
    <x v="0"/>
  </r>
  <r>
    <n v="7777895793"/>
    <d v="2015-03-04T00:00:00"/>
    <x v="6"/>
    <x v="2"/>
    <n v="20.75"/>
    <x v="1"/>
    <x v="3"/>
    <n v="30.75"/>
    <n v="10"/>
    <s v="Genoa Salami, Capocollo, Pepperoni, Tomatoes, Asiago Cheese, Garlic"/>
    <s v="The Pepper Salami Pizza"/>
    <n v="207.5"/>
    <n v="307.5"/>
    <n v="100"/>
    <x v="1"/>
    <x v="1"/>
    <x v="0"/>
  </r>
  <r>
    <n v="7777895794"/>
    <d v="2015-03-04T00:00:00"/>
    <x v="6"/>
    <x v="2"/>
    <n v="12"/>
    <x v="0"/>
    <x v="1"/>
    <n v="15"/>
    <n v="3"/>
    <s v="Pepperoni, Mushrooms, Red Onions, Red Peppers, Bacon"/>
    <s v="The Classic Deluxe Pizza"/>
    <n v="36"/>
    <n v="45"/>
    <n v="9"/>
    <x v="0"/>
    <x v="1"/>
    <x v="0"/>
  </r>
  <r>
    <n v="7777895795"/>
    <d v="2015-03-04T00:00:00"/>
    <x v="6"/>
    <x v="2"/>
    <n v="17.95"/>
    <x v="1"/>
    <x v="0"/>
    <n v="24.95"/>
    <n v="11"/>
    <s v="Ricotta Cheese, Gorgonzola Piccante Cheese, Mozzarella Cheese, Parmigiano Reggiano Cheese, Garlic"/>
    <s v="The Four Cheese Pizza"/>
    <n v="197.45"/>
    <n v="274.45"/>
    <n v="77"/>
    <x v="0"/>
    <x v="0"/>
    <x v="0"/>
  </r>
  <r>
    <n v="7777895796"/>
    <d v="2015-03-04T00:00:00"/>
    <x v="6"/>
    <x v="2"/>
    <n v="16.25"/>
    <x v="2"/>
    <x v="3"/>
    <n v="24.75"/>
    <n v="8"/>
    <s v="?duja Salami, Pancetta, Tomatoes, Red Onions, Friggitello Peppers, Garlic"/>
    <s v="The Calabrese Pizza"/>
    <n v="130"/>
    <n v="198"/>
    <n v="68"/>
    <x v="1"/>
    <x v="0"/>
    <x v="0"/>
  </r>
  <r>
    <n v="7777895797"/>
    <d v="2015-03-05T00:00:00"/>
    <x v="0"/>
    <x v="2"/>
    <n v="12"/>
    <x v="0"/>
    <x v="0"/>
    <n v="16"/>
    <n v="12"/>
    <s v="Spinach, Mushrooms, Tomatoes, Green Olives, Feta Cheese"/>
    <s v="The Green Garden Pizza"/>
    <n v="144"/>
    <n v="192"/>
    <n v="48"/>
    <x v="1"/>
    <x v="1"/>
    <x v="0"/>
  </r>
  <r>
    <n v="7777895798"/>
    <d v="2015-03-05T00:00:00"/>
    <x v="0"/>
    <x v="2"/>
    <n v="20.75"/>
    <x v="1"/>
    <x v="2"/>
    <n v="28.75"/>
    <n v="1"/>
    <s v="Barbecued Chicken, Red Peppers, Green Peppers, Tomatoes, Red Onions, Barbecue Sauce"/>
    <s v="The Barbecue Chicken Pizza"/>
    <n v="20.75"/>
    <n v="28.75"/>
    <n v="8"/>
    <x v="1"/>
    <x v="0"/>
    <x v="0"/>
  </r>
  <r>
    <n v="7777895799"/>
    <d v="2015-03-05T00:00:00"/>
    <x v="0"/>
    <x v="2"/>
    <n v="12"/>
    <x v="0"/>
    <x v="0"/>
    <n v="16"/>
    <n v="3"/>
    <s v="Spinach, Mushrooms, Tomatoes, Green Olives, Feta Cheese"/>
    <s v="The Green Garden Pizza"/>
    <n v="36"/>
    <n v="48"/>
    <n v="12"/>
    <x v="1"/>
    <x v="0"/>
    <x v="0"/>
  </r>
  <r>
    <n v="7777895800"/>
    <d v="2015-03-05T00:00:00"/>
    <x v="0"/>
    <x v="2"/>
    <n v="20.75"/>
    <x v="1"/>
    <x v="2"/>
    <n v="28.75"/>
    <n v="7"/>
    <s v="Chicken, Artichoke, Spinach, Garlic, Jalapeno Peppers, Fontina Cheese, Gouda Cheese"/>
    <s v="The California Chicken Pizza"/>
    <n v="145.25"/>
    <n v="201.25"/>
    <n v="56"/>
    <x v="1"/>
    <x v="1"/>
    <x v="0"/>
  </r>
  <r>
    <n v="7777895801"/>
    <d v="2015-03-05T00:00:00"/>
    <x v="0"/>
    <x v="2"/>
    <n v="20.75"/>
    <x v="1"/>
    <x v="2"/>
    <n v="28.75"/>
    <n v="4"/>
    <s v="Chicken, Pineapple, Tomatoes, Red Peppers, Thai Sweet Chilli Sauce"/>
    <s v="The Thai Chicken Pizza"/>
    <n v="83"/>
    <n v="115"/>
    <n v="32"/>
    <x v="1"/>
    <x v="0"/>
    <x v="0"/>
  </r>
  <r>
    <n v="7777895802"/>
    <d v="2015-03-05T00:00:00"/>
    <x v="0"/>
    <x v="2"/>
    <n v="12.75"/>
    <x v="0"/>
    <x v="2"/>
    <n v="17.75"/>
    <n v="1"/>
    <s v="Chicken, Pineapple, Tomatoes, Red Peppers, Thai Sweet Chilli Sauce"/>
    <s v="The Thai Chicken Pizza"/>
    <n v="12.75"/>
    <n v="17.75"/>
    <n v="5"/>
    <x v="1"/>
    <x v="1"/>
    <x v="0"/>
  </r>
  <r>
    <n v="7777895803"/>
    <d v="2015-03-05T00:00:00"/>
    <x v="0"/>
    <x v="2"/>
    <n v="12"/>
    <x v="0"/>
    <x v="1"/>
    <n v="15"/>
    <n v="11"/>
    <s v="Bacon, Pepperoni, Italian Sausage, Chorizo Sausage"/>
    <s v="The Big Meat Pizza"/>
    <n v="132"/>
    <n v="165"/>
    <n v="33"/>
    <x v="0"/>
    <x v="0"/>
    <x v="0"/>
  </r>
  <r>
    <n v="7777895804"/>
    <d v="2015-03-05T00:00:00"/>
    <x v="0"/>
    <x v="2"/>
    <n v="16.75"/>
    <x v="2"/>
    <x v="2"/>
    <n v="23.25"/>
    <n v="4"/>
    <s v="Chicken, Artichoke, Spinach, Garlic, Jalapeno Peppers, Fontina Cheese, Gouda Cheese"/>
    <s v="The California Chicken Pizza"/>
    <n v="67"/>
    <n v="93"/>
    <n v="26"/>
    <x v="0"/>
    <x v="1"/>
    <x v="0"/>
  </r>
  <r>
    <n v="7777895805"/>
    <d v="2015-03-06T00:00:00"/>
    <x v="1"/>
    <x v="2"/>
    <n v="12"/>
    <x v="0"/>
    <x v="1"/>
    <n v="15"/>
    <n v="4"/>
    <s v="Bacon, Pepperoni, Italian Sausage, Chorizo Sausage"/>
    <s v="The Big Meat Pizza"/>
    <n v="48"/>
    <n v="60"/>
    <n v="12"/>
    <x v="1"/>
    <x v="1"/>
    <x v="0"/>
  </r>
  <r>
    <n v="7777895806"/>
    <d v="2015-03-06T00:00:00"/>
    <x v="1"/>
    <x v="2"/>
    <n v="20.75"/>
    <x v="1"/>
    <x v="3"/>
    <n v="30.75"/>
    <n v="8"/>
    <s v="Calabrese Salami, Capocollo, Tomatoes, Red Onions, Green Olives, Garlic"/>
    <s v="The Italian Supreme Pizza"/>
    <n v="166"/>
    <n v="246"/>
    <n v="80"/>
    <x v="0"/>
    <x v="1"/>
    <x v="0"/>
  </r>
  <r>
    <n v="7777895807"/>
    <d v="2015-03-06T00:00:00"/>
    <x v="1"/>
    <x v="2"/>
    <n v="12"/>
    <x v="0"/>
    <x v="1"/>
    <n v="15"/>
    <n v="12"/>
    <s v="Bacon, Pepperoni, Italian Sausage, Chorizo Sausage"/>
    <s v="The Big Meat Pizza"/>
    <n v="144"/>
    <n v="180"/>
    <n v="36"/>
    <x v="1"/>
    <x v="0"/>
    <x v="0"/>
  </r>
  <r>
    <n v="7777895808"/>
    <d v="2015-03-07T00:00:00"/>
    <x v="2"/>
    <x v="2"/>
    <n v="20.75"/>
    <x v="1"/>
    <x v="0"/>
    <n v="27.75"/>
    <n v="4"/>
    <s v="Spinach, Artichokes, Tomatoes, Sun-dried Tomatoes, Garlic, Pesto Sauce"/>
    <s v="The Spinach Pesto Pizza"/>
    <n v="83"/>
    <n v="111"/>
    <n v="28"/>
    <x v="0"/>
    <x v="0"/>
    <x v="0"/>
  </r>
  <r>
    <n v="7777895809"/>
    <d v="2015-03-07T00:00:00"/>
    <x v="2"/>
    <x v="2"/>
    <n v="10.5"/>
    <x v="0"/>
    <x v="1"/>
    <n v="13.5"/>
    <n v="5"/>
    <s v="Sliced Ham, Pineapple, Mozzarella Cheese"/>
    <s v="The Hawaiian Pizza"/>
    <n v="52.5"/>
    <n v="67.5"/>
    <n v="15"/>
    <x v="0"/>
    <x v="1"/>
    <x v="0"/>
  </r>
  <r>
    <n v="7777895810"/>
    <d v="2015-03-07T00:00:00"/>
    <x v="2"/>
    <x v="2"/>
    <n v="16.75"/>
    <x v="2"/>
    <x v="2"/>
    <n v="23.25"/>
    <n v="3"/>
    <s v="Chicken, Tomatoes, Red Peppers, Red Onions, Jalapeno Peppers, Corn, Cilantro, Chipotle Sauce"/>
    <s v="The Southwest Chicken Pizza"/>
    <n v="50.25"/>
    <n v="69.75"/>
    <n v="19.5"/>
    <x v="0"/>
    <x v="0"/>
    <x v="0"/>
  </r>
  <r>
    <n v="7777895811"/>
    <d v="2015-03-07T00:00:00"/>
    <x v="2"/>
    <x v="2"/>
    <n v="16"/>
    <x v="2"/>
    <x v="0"/>
    <n v="21.5"/>
    <n v="4"/>
    <s v="Spinach, Mushrooms, Red Onions, Feta Cheese, Garlic"/>
    <s v="The Spinach and Feta Pizza"/>
    <n v="64"/>
    <n v="86"/>
    <n v="22"/>
    <x v="1"/>
    <x v="0"/>
    <x v="0"/>
  </r>
  <r>
    <n v="7777895812"/>
    <d v="2015-03-08T00:00:00"/>
    <x v="3"/>
    <x v="2"/>
    <n v="16"/>
    <x v="2"/>
    <x v="0"/>
    <n v="21.5"/>
    <n v="1"/>
    <s v="Spinach, Mushrooms, Red Onions, Feta Cheese, Garlic"/>
    <s v="The Spinach and Feta Pizza"/>
    <n v="16"/>
    <n v="21.5"/>
    <n v="5.5"/>
    <x v="0"/>
    <x v="0"/>
    <x v="0"/>
  </r>
  <r>
    <n v="7777895813"/>
    <d v="2015-03-08T00:00:00"/>
    <x v="3"/>
    <x v="2"/>
    <n v="12"/>
    <x v="0"/>
    <x v="1"/>
    <n v="15"/>
    <n v="3"/>
    <s v="Bacon, Pepperoni, Italian Sausage, Chorizo Sausage"/>
    <s v="The Big Meat Pizza"/>
    <n v="36"/>
    <n v="45"/>
    <n v="9"/>
    <x v="0"/>
    <x v="1"/>
    <x v="0"/>
  </r>
  <r>
    <n v="7777895814"/>
    <d v="2015-03-08T00:00:00"/>
    <x v="3"/>
    <x v="2"/>
    <n v="16.75"/>
    <x v="2"/>
    <x v="0"/>
    <n v="22.25"/>
    <n v="8"/>
    <s v="Eggplant, Artichokes, Tomatoes, Zucchini, Red Peppers, Garlic, Pesto Sauce"/>
    <s v="The Italian Vegetables Pizza"/>
    <n v="134"/>
    <n v="178"/>
    <n v="44"/>
    <x v="1"/>
    <x v="0"/>
    <x v="0"/>
  </r>
  <r>
    <n v="7777895815"/>
    <d v="2015-03-08T00:00:00"/>
    <x v="3"/>
    <x v="2"/>
    <n v="20.75"/>
    <x v="1"/>
    <x v="3"/>
    <n v="30.75"/>
    <n v="10"/>
    <s v="Calabrese Salami, Capocollo, Tomatoes, Red Onions, Green Olives, Garlic"/>
    <s v="The Italian Supreme Pizza"/>
    <n v="207.5"/>
    <n v="307.5"/>
    <n v="100"/>
    <x v="0"/>
    <x v="1"/>
    <x v="0"/>
  </r>
  <r>
    <n v="7777895816"/>
    <d v="2015-03-08T00:00:00"/>
    <x v="3"/>
    <x v="2"/>
    <n v="16"/>
    <x v="2"/>
    <x v="1"/>
    <n v="20.5"/>
    <n v="8"/>
    <s v="Kalamata Olives, Feta Cheese, Tomatoes, Garlic, Beef Chuck Roast, Red Onions"/>
    <s v="The Greek Pizza"/>
    <n v="128"/>
    <n v="164"/>
    <n v="36"/>
    <x v="1"/>
    <x v="1"/>
    <x v="0"/>
  </r>
  <r>
    <n v="7777895817"/>
    <d v="2015-03-08T00:00:00"/>
    <x v="3"/>
    <x v="2"/>
    <n v="20.75"/>
    <x v="1"/>
    <x v="2"/>
    <n v="28.75"/>
    <n v="1"/>
    <s v="Chicken, Artichoke, Spinach, Garlic, Jalapeno Peppers, Fontina Cheese, Gouda Cheese"/>
    <s v="The California Chicken Pizza"/>
    <n v="20.75"/>
    <n v="28.75"/>
    <n v="8"/>
    <x v="1"/>
    <x v="1"/>
    <x v="0"/>
  </r>
  <r>
    <n v="7777895818"/>
    <d v="2015-03-08T00:00:00"/>
    <x v="3"/>
    <x v="2"/>
    <n v="12"/>
    <x v="0"/>
    <x v="1"/>
    <n v="15"/>
    <n v="1"/>
    <s v="Bacon, Pepperoni, Italian Sausage, Chorizo Sausage"/>
    <s v="The Big Meat Pizza"/>
    <n v="12"/>
    <n v="15"/>
    <n v="3"/>
    <x v="1"/>
    <x v="1"/>
    <x v="0"/>
  </r>
  <r>
    <n v="7777895819"/>
    <d v="2015-03-08T00:00:00"/>
    <x v="3"/>
    <x v="2"/>
    <n v="16"/>
    <x v="2"/>
    <x v="1"/>
    <n v="20.5"/>
    <n v="4"/>
    <s v="Pepperoni, Mushrooms, Red Onions, Red Peppers, Bacon"/>
    <s v="The Classic Deluxe Pizza"/>
    <n v="64"/>
    <n v="82"/>
    <n v="18"/>
    <x v="1"/>
    <x v="0"/>
    <x v="0"/>
  </r>
  <r>
    <n v="7777895820"/>
    <d v="2015-03-08T00:00:00"/>
    <x v="3"/>
    <x v="2"/>
    <n v="12"/>
    <x v="0"/>
    <x v="1"/>
    <n v="15"/>
    <n v="10"/>
    <s v="Bacon, Pepperoni, Italian Sausage, Chorizo Sausage"/>
    <s v="The Big Meat Pizza"/>
    <n v="120"/>
    <n v="150"/>
    <n v="30"/>
    <x v="0"/>
    <x v="1"/>
    <x v="0"/>
  </r>
  <r>
    <n v="7777895821"/>
    <d v="2015-03-10T00:00:00"/>
    <x v="5"/>
    <x v="2"/>
    <n v="16.5"/>
    <x v="2"/>
    <x v="3"/>
    <n v="25"/>
    <n v="10"/>
    <s v="Calabrese Salami, Capocollo, Tomatoes, Red Onions, Green Olives, Garlic"/>
    <s v="The Italian Supreme Pizza"/>
    <n v="165"/>
    <n v="250"/>
    <n v="85"/>
    <x v="0"/>
    <x v="1"/>
    <x v="0"/>
  </r>
  <r>
    <n v="7777895822"/>
    <d v="2015-03-10T00:00:00"/>
    <x v="5"/>
    <x v="2"/>
    <n v="16"/>
    <x v="2"/>
    <x v="1"/>
    <n v="20.5"/>
    <n v="9"/>
    <s v="Pepperoni, Mushrooms, Red Onions, Red Peppers, Bacon"/>
    <s v="The Classic Deluxe Pizza"/>
    <n v="144"/>
    <n v="184.5"/>
    <n v="40.5"/>
    <x v="1"/>
    <x v="1"/>
    <x v="0"/>
  </r>
  <r>
    <n v="7777895823"/>
    <d v="2015-03-10T00:00:00"/>
    <x v="5"/>
    <x v="2"/>
    <n v="12.5"/>
    <x v="0"/>
    <x v="3"/>
    <n v="19.5"/>
    <n v="10"/>
    <s v="Prosciutto di San Daniele, Arugula, Mozzarella Cheese"/>
    <s v="The Prosciutto and Arugula Pizza"/>
    <n v="125"/>
    <n v="195"/>
    <n v="70"/>
    <x v="0"/>
    <x v="1"/>
    <x v="0"/>
  </r>
  <r>
    <n v="7777895824"/>
    <d v="2015-03-11T00:00:00"/>
    <x v="6"/>
    <x v="2"/>
    <n v="20.75"/>
    <x v="1"/>
    <x v="2"/>
    <n v="28.75"/>
    <n v="11"/>
    <s v="Barbecued Chicken, Red Peppers, Green Peppers, Tomatoes, Red Onions, Barbecue Sauce"/>
    <s v="The Barbecue Chicken Pizza"/>
    <n v="228.25"/>
    <n v="316.25"/>
    <n v="88"/>
    <x v="0"/>
    <x v="0"/>
    <x v="0"/>
  </r>
  <r>
    <n v="7777895825"/>
    <d v="2015-03-11T00:00:00"/>
    <x v="6"/>
    <x v="2"/>
    <n v="17.95"/>
    <x v="1"/>
    <x v="0"/>
    <n v="24.95"/>
    <n v="8"/>
    <s v="Ricotta Cheese, Gorgonzola Piccante Cheese, Mozzarella Cheese, Parmigiano Reggiano Cheese, Garlic"/>
    <s v="The Four Cheese Pizza"/>
    <n v="143.6"/>
    <n v="199.6"/>
    <n v="56"/>
    <x v="1"/>
    <x v="0"/>
    <x v="0"/>
  </r>
  <r>
    <n v="7777895826"/>
    <d v="2015-03-11T00:00:00"/>
    <x v="6"/>
    <x v="2"/>
    <n v="12.75"/>
    <x v="0"/>
    <x v="2"/>
    <n v="17.75"/>
    <n v="5"/>
    <s v="Barbecued Chicken, Red Peppers, Green Peppers, Tomatoes, Red Onions, Barbecue Sauce"/>
    <s v="The Barbecue Chicken Pizza"/>
    <n v="63.75"/>
    <n v="88.75"/>
    <n v="25"/>
    <x v="1"/>
    <x v="0"/>
    <x v="0"/>
  </r>
  <r>
    <n v="7777895827"/>
    <d v="2015-03-11T00:00:00"/>
    <x v="6"/>
    <x v="2"/>
    <n v="16"/>
    <x v="2"/>
    <x v="1"/>
    <n v="20.5"/>
    <n v="7"/>
    <s v="Pepperoni, Mushrooms, Red Onions, Red Peppers, Bacon"/>
    <s v="The Classic Deluxe Pizza"/>
    <n v="112"/>
    <n v="143.5"/>
    <n v="31.5"/>
    <x v="1"/>
    <x v="1"/>
    <x v="0"/>
  </r>
  <r>
    <n v="7777895828"/>
    <d v="2015-03-12T00:00:00"/>
    <x v="0"/>
    <x v="2"/>
    <n v="16.75"/>
    <x v="2"/>
    <x v="2"/>
    <n v="23.25"/>
    <n v="7"/>
    <s v="Chicken, Red Onions, Red Peppers, Mushrooms, Asiago Cheese, Alfredo Sauce"/>
    <s v="The Chicken Alfredo Pizza"/>
    <n v="117.25"/>
    <n v="162.75"/>
    <n v="45.5"/>
    <x v="0"/>
    <x v="0"/>
    <x v="0"/>
  </r>
  <r>
    <n v="7777895829"/>
    <d v="2015-03-12T00:00:00"/>
    <x v="0"/>
    <x v="2"/>
    <n v="20.25"/>
    <x v="1"/>
    <x v="0"/>
    <n v="27.25"/>
    <n v="3"/>
    <s v="Mushrooms, Tomatoes, Red Peppers, Green Peppers, Red Onions, Zucchini, Spinach, Garlic"/>
    <s v="The Vegetables + Vegetables Pizza"/>
    <n v="60.75"/>
    <n v="81.75"/>
    <n v="21"/>
    <x v="1"/>
    <x v="1"/>
    <x v="0"/>
  </r>
  <r>
    <n v="7777895830"/>
    <d v="2015-03-12T00:00:00"/>
    <x v="0"/>
    <x v="2"/>
    <n v="16"/>
    <x v="2"/>
    <x v="0"/>
    <n v="21.5"/>
    <n v="3"/>
    <s v="Spinach, Mushrooms, Tomatoes, Green Olives, Feta Cheese"/>
    <s v="The Green Garden Pizza"/>
    <n v="48"/>
    <n v="64.5"/>
    <n v="16.5"/>
    <x v="0"/>
    <x v="0"/>
    <x v="0"/>
  </r>
  <r>
    <n v="7777895831"/>
    <d v="2015-03-12T00:00:00"/>
    <x v="0"/>
    <x v="2"/>
    <n v="12.75"/>
    <x v="0"/>
    <x v="2"/>
    <n v="17.75"/>
    <n v="8"/>
    <s v="Chicken, Tomatoes, Red Peppers, Red Onions, Jalapeno Peppers, Corn, Cilantro, Chipotle Sauce"/>
    <s v="The Southwest Chicken Pizza"/>
    <n v="102"/>
    <n v="142"/>
    <n v="40"/>
    <x v="0"/>
    <x v="1"/>
    <x v="0"/>
  </r>
  <r>
    <n v="7777895832"/>
    <d v="2015-03-13T00:00:00"/>
    <x v="1"/>
    <x v="2"/>
    <n v="20.75"/>
    <x v="1"/>
    <x v="3"/>
    <n v="30.75"/>
    <n v="7"/>
    <s v="Prosciutto di San Daniele, Arugula, Mozzarella Cheese"/>
    <s v="The Prosciutto and Arugula Pizza"/>
    <n v="145.25"/>
    <n v="215.25"/>
    <n v="70"/>
    <x v="0"/>
    <x v="1"/>
    <x v="0"/>
  </r>
  <r>
    <n v="7777895833"/>
    <d v="2015-03-13T00:00:00"/>
    <x v="1"/>
    <x v="2"/>
    <n v="16"/>
    <x v="2"/>
    <x v="0"/>
    <n v="21.5"/>
    <n v="1"/>
    <s v="Spinach, Mushrooms, Tomatoes, Green Olives, Feta Cheese"/>
    <s v="The Green Garden Pizza"/>
    <n v="16"/>
    <n v="21.5"/>
    <n v="5.5"/>
    <x v="0"/>
    <x v="0"/>
    <x v="0"/>
  </r>
  <r>
    <n v="7777895834"/>
    <d v="2015-03-13T00:00:00"/>
    <x v="1"/>
    <x v="2"/>
    <n v="12"/>
    <x v="0"/>
    <x v="1"/>
    <n v="15"/>
    <n v="1"/>
    <s v="Bacon, Pepperoni, Italian Sausage, Chorizo Sausage"/>
    <s v="The Big Meat Pizza"/>
    <n v="12"/>
    <n v="15"/>
    <n v="3"/>
    <x v="0"/>
    <x v="0"/>
    <x v="0"/>
  </r>
  <r>
    <n v="7777895835"/>
    <d v="2015-03-13T00:00:00"/>
    <x v="1"/>
    <x v="2"/>
    <n v="16.5"/>
    <x v="2"/>
    <x v="3"/>
    <n v="25"/>
    <n v="4"/>
    <s v="Calabrese Salami, Capocollo, Tomatoes, Red Onions, Green Olives, Garlic"/>
    <s v="The Italian Supreme Pizza"/>
    <n v="66"/>
    <n v="100"/>
    <n v="34"/>
    <x v="0"/>
    <x v="0"/>
    <x v="0"/>
  </r>
  <r>
    <n v="7777895836"/>
    <d v="2015-03-13T00:00:00"/>
    <x v="1"/>
    <x v="2"/>
    <n v="16"/>
    <x v="2"/>
    <x v="0"/>
    <n v="21.5"/>
    <n v="12"/>
    <s v="Spinach, Mushrooms, Red Onions, Feta Cheese, Garlic"/>
    <s v="The Spinach and Feta Pizza"/>
    <n v="192"/>
    <n v="258"/>
    <n v="66"/>
    <x v="0"/>
    <x v="1"/>
    <x v="0"/>
  </r>
  <r>
    <n v="7777895837"/>
    <d v="2015-03-14T00:00:00"/>
    <x v="2"/>
    <x v="2"/>
    <n v="16.5"/>
    <x v="2"/>
    <x v="3"/>
    <n v="25"/>
    <n v="9"/>
    <s v="Spinach, Red Onions, Pepperoni, Tomatoes, Artichokes, Kalamata Olives, Garlic, Asiago Cheese"/>
    <s v="The Spinach Supreme Pizza"/>
    <n v="148.5"/>
    <n v="225"/>
    <n v="76.5"/>
    <x v="0"/>
    <x v="0"/>
    <x v="0"/>
  </r>
  <r>
    <n v="7777895838"/>
    <d v="2015-03-14T00:00:00"/>
    <x v="2"/>
    <x v="2"/>
    <n v="16.75"/>
    <x v="2"/>
    <x v="2"/>
    <n v="23.25"/>
    <n v="3"/>
    <s v="Chicken, Artichoke, Spinach, Garlic, Jalapeno Peppers, Fontina Cheese, Gouda Cheese"/>
    <s v="The California Chicken Pizza"/>
    <n v="50.25"/>
    <n v="69.75"/>
    <n v="19.5"/>
    <x v="1"/>
    <x v="1"/>
    <x v="0"/>
  </r>
  <r>
    <n v="7777895839"/>
    <d v="2015-03-14T00:00:00"/>
    <x v="2"/>
    <x v="2"/>
    <n v="20.25"/>
    <x v="1"/>
    <x v="0"/>
    <n v="27.25"/>
    <n v="1"/>
    <s v="Tomatoes, Red Peppers, Jalapeno Peppers, Red Onions, Cilantro, Corn, Chipotle Sauce, Garlic"/>
    <s v="The Mexicana Pizza"/>
    <n v="20.25"/>
    <n v="27.25"/>
    <n v="7"/>
    <x v="0"/>
    <x v="1"/>
    <x v="0"/>
  </r>
  <r>
    <n v="7777895840"/>
    <d v="2015-03-14T00:00:00"/>
    <x v="2"/>
    <x v="2"/>
    <n v="12.5"/>
    <x v="0"/>
    <x v="3"/>
    <n v="19.5"/>
    <n v="9"/>
    <s v="Soppressata Salami, Fontina Cheese, Mozzarella Cheese, Mushrooms, Garlic"/>
    <s v="The Soppressata Pizza"/>
    <n v="112.5"/>
    <n v="175.5"/>
    <n v="63"/>
    <x v="0"/>
    <x v="1"/>
    <x v="0"/>
  </r>
  <r>
    <n v="7777895841"/>
    <d v="2015-03-14T00:00:00"/>
    <x v="2"/>
    <x v="2"/>
    <n v="12.5"/>
    <x v="0"/>
    <x v="3"/>
    <n v="19.5"/>
    <n v="11"/>
    <s v="Prosciutto di San Daniele, Arugula, Mozzarella Cheese"/>
    <s v="The Prosciutto and Arugula Pizza"/>
    <n v="137.5"/>
    <n v="214.5"/>
    <n v="77"/>
    <x v="1"/>
    <x v="1"/>
    <x v="0"/>
  </r>
  <r>
    <n v="7777895842"/>
    <d v="2015-03-14T00:00:00"/>
    <x v="2"/>
    <x v="2"/>
    <n v="10.5"/>
    <x v="0"/>
    <x v="1"/>
    <n v="13.5"/>
    <n v="10"/>
    <s v="Sliced Ham, Pineapple, Mozzarella Cheese"/>
    <s v="The Hawaiian Pizza"/>
    <n v="105"/>
    <n v="135"/>
    <n v="30"/>
    <x v="1"/>
    <x v="0"/>
    <x v="0"/>
  </r>
  <r>
    <n v="7777895843"/>
    <d v="2015-03-15T00:00:00"/>
    <x v="3"/>
    <x v="2"/>
    <n v="12"/>
    <x v="0"/>
    <x v="1"/>
    <n v="15"/>
    <n v="1"/>
    <s v="Bacon, Pepperoni, Italian Sausage, Chorizo Sausage"/>
    <s v="The Big Meat Pizza"/>
    <n v="12"/>
    <n v="15"/>
    <n v="3"/>
    <x v="0"/>
    <x v="1"/>
    <x v="0"/>
  </r>
  <r>
    <n v="7777895844"/>
    <d v="2015-03-15T00:00:00"/>
    <x v="3"/>
    <x v="2"/>
    <n v="20.75"/>
    <x v="1"/>
    <x v="3"/>
    <n v="30.75"/>
    <n v="8"/>
    <s v="Calabrese Salami, Capocollo, Tomatoes, Red Onions, Green Olives, Garlic"/>
    <s v="The Italian Supreme Pizza"/>
    <n v="166"/>
    <n v="246"/>
    <n v="80"/>
    <x v="0"/>
    <x v="1"/>
    <x v="0"/>
  </r>
  <r>
    <n v="7777895845"/>
    <d v="2015-03-15T00:00:00"/>
    <x v="3"/>
    <x v="2"/>
    <n v="12"/>
    <x v="0"/>
    <x v="1"/>
    <n v="15"/>
    <n v="8"/>
    <s v="Bacon, Pepperoni, Italian Sausage, Chorizo Sausage"/>
    <s v="The Big Meat Pizza"/>
    <n v="96"/>
    <n v="120"/>
    <n v="24"/>
    <x v="0"/>
    <x v="0"/>
    <x v="0"/>
  </r>
  <r>
    <n v="7777895846"/>
    <d v="2015-03-15T00:00:00"/>
    <x v="3"/>
    <x v="2"/>
    <n v="16.5"/>
    <x v="1"/>
    <x v="1"/>
    <n v="22.5"/>
    <n v="10"/>
    <s v="Sliced Ham, Pineapple, Mozzarella Cheese"/>
    <s v="The Hawaiian Pizza"/>
    <n v="165"/>
    <n v="225"/>
    <n v="60"/>
    <x v="1"/>
    <x v="1"/>
    <x v="0"/>
  </r>
  <r>
    <n v="7777895847"/>
    <d v="2015-03-15T00:00:00"/>
    <x v="3"/>
    <x v="2"/>
    <n v="12"/>
    <x v="0"/>
    <x v="1"/>
    <n v="15"/>
    <n v="4"/>
    <s v="Bacon, Pepperoni, Italian Sausage, Chorizo Sausage"/>
    <s v="The Big Meat Pizza"/>
    <n v="48"/>
    <n v="60"/>
    <n v="12"/>
    <x v="1"/>
    <x v="1"/>
    <x v="0"/>
  </r>
  <r>
    <n v="7777895848"/>
    <d v="2015-03-15T00:00:00"/>
    <x v="3"/>
    <x v="2"/>
    <n v="17.95"/>
    <x v="1"/>
    <x v="0"/>
    <n v="24.95"/>
    <n v="9"/>
    <s v="Ricotta Cheese, Gorgonzola Piccante Cheese, Mozzarella Cheese, Parmigiano Reggiano Cheese, Garlic"/>
    <s v="The Four Cheese Pizza"/>
    <n v="161.54999999999998"/>
    <n v="224.54999999999998"/>
    <n v="63"/>
    <x v="1"/>
    <x v="0"/>
    <x v="0"/>
  </r>
  <r>
    <n v="7777895849"/>
    <d v="2015-03-15T00:00:00"/>
    <x v="3"/>
    <x v="2"/>
    <n v="20.75"/>
    <x v="1"/>
    <x v="2"/>
    <n v="28.75"/>
    <n v="1"/>
    <s v="Chicken, Tomatoes, Red Peppers, Spinach, Garlic, Pesto Sauce"/>
    <s v="The Chicken Pesto Pizza"/>
    <n v="20.75"/>
    <n v="28.75"/>
    <n v="8"/>
    <x v="1"/>
    <x v="1"/>
    <x v="0"/>
  </r>
  <r>
    <n v="7777895850"/>
    <d v="2015-03-16T00:00:00"/>
    <x v="4"/>
    <x v="2"/>
    <n v="12"/>
    <x v="0"/>
    <x v="0"/>
    <n v="16"/>
    <n v="1"/>
    <s v="Spinach, Mushrooms, Tomatoes, Green Olives, Feta Cheese"/>
    <s v="The Green Garden Pizza"/>
    <n v="12"/>
    <n v="16"/>
    <n v="4"/>
    <x v="0"/>
    <x v="0"/>
    <x v="0"/>
  </r>
  <r>
    <n v="7777895851"/>
    <d v="2015-03-16T00:00:00"/>
    <x v="4"/>
    <x v="2"/>
    <n v="12.5"/>
    <x v="2"/>
    <x v="1"/>
    <n v="17"/>
    <n v="5"/>
    <s v="Mozzarella Cheese, Pepperoni"/>
    <s v="The Pepperoni Pizza"/>
    <n v="62.5"/>
    <n v="85"/>
    <n v="22.5"/>
    <x v="1"/>
    <x v="0"/>
    <x v="0"/>
  </r>
  <r>
    <n v="7777895852"/>
    <d v="2015-03-16T00:00:00"/>
    <x v="4"/>
    <x v="2"/>
    <n v="16.5"/>
    <x v="1"/>
    <x v="1"/>
    <n v="22.5"/>
    <n v="10"/>
    <s v="Sliced Ham, Pineapple, Mozzarella Cheese"/>
    <s v="The Hawaiian Pizza"/>
    <n v="165"/>
    <n v="225"/>
    <n v="60"/>
    <x v="1"/>
    <x v="1"/>
    <x v="0"/>
  </r>
  <r>
    <n v="7777895853"/>
    <d v="2015-03-16T00:00:00"/>
    <x v="4"/>
    <x v="2"/>
    <n v="14.75"/>
    <x v="2"/>
    <x v="0"/>
    <n v="20.25"/>
    <n v="6"/>
    <s v="Ricotta Cheese, Gorgonzola Piccante Cheese, Mozzarella Cheese, Parmigiano Reggiano Cheese, Garlic"/>
    <s v="The Four Cheese Pizza"/>
    <n v="88.5"/>
    <n v="121.5"/>
    <n v="33"/>
    <x v="1"/>
    <x v="0"/>
    <x v="0"/>
  </r>
  <r>
    <n v="7777895854"/>
    <d v="2015-03-16T00:00:00"/>
    <x v="4"/>
    <x v="2"/>
    <n v="16.5"/>
    <x v="1"/>
    <x v="1"/>
    <n v="22.5"/>
    <n v="10"/>
    <s v="Sliced Ham, Pineapple, Mozzarella Cheese"/>
    <s v="The Hawaiian Pizza"/>
    <n v="165"/>
    <n v="225"/>
    <n v="60"/>
    <x v="1"/>
    <x v="0"/>
    <x v="0"/>
  </r>
  <r>
    <n v="7777895855"/>
    <d v="2015-03-16T00:00:00"/>
    <x v="4"/>
    <x v="2"/>
    <n v="16.5"/>
    <x v="2"/>
    <x v="3"/>
    <n v="25"/>
    <n v="5"/>
    <s v="Capocollo, Tomatoes, Goat Cheese, Artichokes, Peperoncini verdi, Garlic"/>
    <s v="The Spicy Italian Pizza"/>
    <n v="82.5"/>
    <n v="125"/>
    <n v="42.5"/>
    <x v="0"/>
    <x v="0"/>
    <x v="0"/>
  </r>
  <r>
    <n v="7777895856"/>
    <d v="2015-03-17T00:00:00"/>
    <x v="5"/>
    <x v="2"/>
    <n v="16.75"/>
    <x v="2"/>
    <x v="2"/>
    <n v="23.25"/>
    <n v="10"/>
    <s v="Barbecued Chicken, Red Peppers, Green Peppers, Tomatoes, Red Onions, Barbecue Sauce"/>
    <s v="The Barbecue Chicken Pizza"/>
    <n v="167.5"/>
    <n v="232.5"/>
    <n v="65"/>
    <x v="0"/>
    <x v="0"/>
    <x v="0"/>
  </r>
  <r>
    <n v="7777895857"/>
    <d v="2015-03-17T00:00:00"/>
    <x v="5"/>
    <x v="2"/>
    <n v="16.5"/>
    <x v="2"/>
    <x v="3"/>
    <n v="25"/>
    <n v="5"/>
    <s v="Calabrese Salami, Capocollo, Tomatoes, Red Onions, Green Olives, Garlic"/>
    <s v="The Italian Supreme Pizza"/>
    <n v="82.5"/>
    <n v="125"/>
    <n v="42.5"/>
    <x v="1"/>
    <x v="0"/>
    <x v="0"/>
  </r>
  <r>
    <n v="7777895858"/>
    <d v="2015-03-17T00:00:00"/>
    <x v="5"/>
    <x v="2"/>
    <n v="17.95"/>
    <x v="1"/>
    <x v="0"/>
    <n v="24.95"/>
    <n v="9"/>
    <s v="Ricotta Cheese, Gorgonzola Piccante Cheese, Mozzarella Cheese, Parmigiano Reggiano Cheese, Garlic"/>
    <s v="The Four Cheese Pizza"/>
    <n v="161.54999999999998"/>
    <n v="224.54999999999998"/>
    <n v="63"/>
    <x v="1"/>
    <x v="0"/>
    <x v="0"/>
  </r>
  <r>
    <n v="7777895859"/>
    <d v="2015-03-17T00:00:00"/>
    <x v="5"/>
    <x v="2"/>
    <n v="20.5"/>
    <x v="1"/>
    <x v="1"/>
    <n v="26.5"/>
    <n v="8"/>
    <s v="Pepperoni, Mushrooms, Red Onions, Red Peppers, Bacon"/>
    <s v="The Classic Deluxe Pizza"/>
    <n v="164"/>
    <n v="212"/>
    <n v="48"/>
    <x v="1"/>
    <x v="1"/>
    <x v="0"/>
  </r>
  <r>
    <n v="7777895860"/>
    <d v="2015-03-17T00:00:00"/>
    <x v="5"/>
    <x v="2"/>
    <n v="12"/>
    <x v="0"/>
    <x v="0"/>
    <n v="16"/>
    <n v="4"/>
    <s v="Spinach, Mushrooms, Red Onions, Feta Cheese, Garlic"/>
    <s v="The Spinach and Feta Pizza"/>
    <n v="48"/>
    <n v="64"/>
    <n v="16"/>
    <x v="0"/>
    <x v="1"/>
    <x v="0"/>
  </r>
  <r>
    <n v="7777895861"/>
    <d v="2015-03-17T00:00:00"/>
    <x v="5"/>
    <x v="2"/>
    <n v="16.25"/>
    <x v="2"/>
    <x v="3"/>
    <n v="24.75"/>
    <n v="3"/>
    <s v="?duja Salami, Pancetta, Tomatoes, Red Onions, Friggitello Peppers, Garlic"/>
    <s v="The Calabrese Pizza"/>
    <n v="48.75"/>
    <n v="74.25"/>
    <n v="25.5"/>
    <x v="1"/>
    <x v="1"/>
    <x v="0"/>
  </r>
  <r>
    <n v="7777895862"/>
    <d v="2015-03-17T00:00:00"/>
    <x v="5"/>
    <x v="2"/>
    <n v="12.75"/>
    <x v="0"/>
    <x v="2"/>
    <n v="17.75"/>
    <n v="12"/>
    <s v="Chicken, Pineapple, Tomatoes, Red Peppers, Thai Sweet Chilli Sauce"/>
    <s v="The Thai Chicken Pizza"/>
    <n v="153"/>
    <n v="213"/>
    <n v="60"/>
    <x v="0"/>
    <x v="0"/>
    <x v="0"/>
  </r>
  <r>
    <n v="7777895863"/>
    <d v="2015-03-17T00:00:00"/>
    <x v="5"/>
    <x v="2"/>
    <n v="12.5"/>
    <x v="0"/>
    <x v="3"/>
    <n v="19.5"/>
    <n v="3"/>
    <s v="Capocollo, Tomatoes, Goat Cheese, Artichokes, Peperoncini verdi, Garlic"/>
    <s v="The Spicy Italian Pizza"/>
    <n v="37.5"/>
    <n v="58.5"/>
    <n v="21"/>
    <x v="0"/>
    <x v="0"/>
    <x v="0"/>
  </r>
  <r>
    <n v="7777895864"/>
    <d v="2015-03-18T00:00:00"/>
    <x v="6"/>
    <x v="2"/>
    <n v="20.25"/>
    <x v="1"/>
    <x v="0"/>
    <n v="27.25"/>
    <n v="11"/>
    <s v="Spinach, Mushrooms, Red Onions, Feta Cheese, Garlic"/>
    <s v="The Spinach and Feta Pizza"/>
    <n v="222.75"/>
    <n v="299.75"/>
    <n v="77"/>
    <x v="1"/>
    <x v="1"/>
    <x v="0"/>
  </r>
  <r>
    <n v="7777895865"/>
    <d v="2015-03-18T00:00:00"/>
    <x v="6"/>
    <x v="2"/>
    <n v="17.5"/>
    <x v="1"/>
    <x v="1"/>
    <n v="23.5"/>
    <n v="4"/>
    <s v="Pepperoni, Mushrooms, Green Peppers"/>
    <s v="The Pepperoni, Mushroom, and Peppers Pizza"/>
    <n v="70"/>
    <n v="94"/>
    <n v="24"/>
    <x v="0"/>
    <x v="1"/>
    <x v="0"/>
  </r>
  <r>
    <n v="7777895866"/>
    <d v="2015-03-18T00:00:00"/>
    <x v="6"/>
    <x v="2"/>
    <n v="14.75"/>
    <x v="2"/>
    <x v="0"/>
    <n v="20.25"/>
    <n v="2"/>
    <s v="Ricotta Cheese, Gorgonzola Piccante Cheese, Mozzarella Cheese, Parmigiano Reggiano Cheese, Garlic"/>
    <s v="The Four Cheese Pizza"/>
    <n v="29.5"/>
    <n v="40.5"/>
    <n v="11"/>
    <x v="0"/>
    <x v="0"/>
    <x v="0"/>
  </r>
  <r>
    <n v="7777895867"/>
    <d v="2015-03-19T00:00:00"/>
    <x v="0"/>
    <x v="2"/>
    <n v="20.25"/>
    <x v="1"/>
    <x v="0"/>
    <n v="27.25"/>
    <n v="2"/>
    <s v="Mushrooms, Tomatoes, Red Peppers, Green Peppers, Red Onions, Zucchini, Spinach, Garlic"/>
    <s v="The Vegetables + Vegetables Pizza"/>
    <n v="40.5"/>
    <n v="54.5"/>
    <n v="14"/>
    <x v="1"/>
    <x v="1"/>
    <x v="0"/>
  </r>
  <r>
    <n v="7777895868"/>
    <d v="2015-03-19T00:00:00"/>
    <x v="0"/>
    <x v="2"/>
    <n v="20.75"/>
    <x v="1"/>
    <x v="2"/>
    <n v="28.75"/>
    <n v="1"/>
    <s v="Chicken, Tomatoes, Red Peppers, Red Onions, Jalapeno Peppers, Corn, Cilantro, Chipotle Sauce"/>
    <s v="The Southwest Chicken Pizza"/>
    <n v="20.75"/>
    <n v="28.75"/>
    <n v="8"/>
    <x v="0"/>
    <x v="0"/>
    <x v="0"/>
  </r>
  <r>
    <n v="7777895869"/>
    <d v="2015-03-19T00:00:00"/>
    <x v="0"/>
    <x v="2"/>
    <n v="20.75"/>
    <x v="1"/>
    <x v="3"/>
    <n v="30.75"/>
    <n v="6"/>
    <s v="Capocollo, Tomatoes, Goat Cheese, Artichokes, Peperoncini verdi, Garlic"/>
    <s v="The Spicy Italian Pizza"/>
    <n v="124.5"/>
    <n v="184.5"/>
    <n v="60"/>
    <x v="1"/>
    <x v="0"/>
    <x v="0"/>
  </r>
  <r>
    <n v="7777895870"/>
    <d v="2015-03-19T00:00:00"/>
    <x v="0"/>
    <x v="2"/>
    <n v="20.75"/>
    <x v="1"/>
    <x v="3"/>
    <n v="30.75"/>
    <n v="5"/>
    <s v="Genoa Salami, Capocollo, Pepperoni, Tomatoes, Asiago Cheese, Garlic"/>
    <s v="The Pepper Salami Pizza"/>
    <n v="103.75"/>
    <n v="153.75"/>
    <n v="50"/>
    <x v="0"/>
    <x v="0"/>
    <x v="0"/>
  </r>
  <r>
    <n v="7777895871"/>
    <d v="2015-03-19T00:00:00"/>
    <x v="0"/>
    <x v="2"/>
    <n v="20.75"/>
    <x v="1"/>
    <x v="2"/>
    <n v="28.75"/>
    <n v="6"/>
    <s v="Chicken, Pineapple, Tomatoes, Red Peppers, Thai Sweet Chilli Sauce"/>
    <s v="The Thai Chicken Pizza"/>
    <n v="124.5"/>
    <n v="172.5"/>
    <n v="48"/>
    <x v="1"/>
    <x v="0"/>
    <x v="0"/>
  </r>
  <r>
    <n v="7777895872"/>
    <d v="2015-03-19T00:00:00"/>
    <x v="0"/>
    <x v="2"/>
    <n v="12.5"/>
    <x v="2"/>
    <x v="1"/>
    <n v="17"/>
    <n v="7"/>
    <s v="Mozzarella Cheese, Pepperoni"/>
    <s v="The Pepperoni Pizza"/>
    <n v="87.5"/>
    <n v="119"/>
    <n v="31.5"/>
    <x v="1"/>
    <x v="1"/>
    <x v="0"/>
  </r>
  <r>
    <n v="7777895873"/>
    <d v="2015-03-19T00:00:00"/>
    <x v="0"/>
    <x v="2"/>
    <n v="20.75"/>
    <x v="1"/>
    <x v="2"/>
    <n v="28.75"/>
    <n v="11"/>
    <s v="Chicken, Pineapple, Tomatoes, Red Peppers, Thai Sweet Chilli Sauce"/>
    <s v="The Thai Chicken Pizza"/>
    <n v="228.25"/>
    <n v="316.25"/>
    <n v="88"/>
    <x v="0"/>
    <x v="1"/>
    <x v="0"/>
  </r>
  <r>
    <n v="7777895874"/>
    <d v="2015-03-20T00:00:00"/>
    <x v="1"/>
    <x v="2"/>
    <n v="16.5"/>
    <x v="2"/>
    <x v="3"/>
    <n v="25"/>
    <n v="5"/>
    <s v="Spinach, Red Onions, Pepperoni, Tomatoes, Artichokes, Kalamata Olives, Garlic, Asiago Cheese"/>
    <s v="The Spinach Supreme Pizza"/>
    <n v="82.5"/>
    <n v="125"/>
    <n v="42.5"/>
    <x v="1"/>
    <x v="0"/>
    <x v="0"/>
  </r>
  <r>
    <n v="7777895875"/>
    <d v="2015-03-20T00:00:00"/>
    <x v="1"/>
    <x v="2"/>
    <n v="16"/>
    <x v="2"/>
    <x v="1"/>
    <n v="20.5"/>
    <n v="8"/>
    <s v="Kalamata Olives, Feta Cheese, Tomatoes, Garlic, Beef Chuck Roast, Red Onions"/>
    <s v="The Greek Pizza"/>
    <n v="128"/>
    <n v="164"/>
    <n v="36"/>
    <x v="0"/>
    <x v="0"/>
    <x v="0"/>
  </r>
  <r>
    <n v="7777895876"/>
    <d v="2015-03-21T00:00:00"/>
    <x v="2"/>
    <x v="2"/>
    <n v="16.25"/>
    <x v="2"/>
    <x v="3"/>
    <n v="24.75"/>
    <n v="11"/>
    <s v="Coarse Sicilian Salami, Tomatoes, Green Olives, Luganega Sausage, Onions, Garlic"/>
    <s v="The Sicilian Pizza"/>
    <n v="178.75"/>
    <n v="272.25"/>
    <n v="93.5"/>
    <x v="1"/>
    <x v="1"/>
    <x v="0"/>
  </r>
  <r>
    <n v="7777895877"/>
    <d v="2015-03-21T00:00:00"/>
    <x v="2"/>
    <x v="2"/>
    <n v="20.75"/>
    <x v="1"/>
    <x v="3"/>
    <n v="30.75"/>
    <n v="1"/>
    <s v="Capocollo, Tomatoes, Goat Cheese, Artichokes, Peperoncini verdi, Garlic"/>
    <s v="The Spicy Italian Pizza"/>
    <n v="20.75"/>
    <n v="30.75"/>
    <n v="10"/>
    <x v="1"/>
    <x v="1"/>
    <x v="0"/>
  </r>
  <r>
    <n v="7777895878"/>
    <d v="2015-03-21T00:00:00"/>
    <x v="2"/>
    <x v="2"/>
    <n v="12"/>
    <x v="0"/>
    <x v="0"/>
    <n v="16"/>
    <n v="8"/>
    <s v="Spinach, Mushrooms, Red Onions, Feta Cheese, Garlic"/>
    <s v="The Spinach and Feta Pizza"/>
    <n v="96"/>
    <n v="128"/>
    <n v="32"/>
    <x v="0"/>
    <x v="0"/>
    <x v="0"/>
  </r>
  <r>
    <n v="7777895879"/>
    <d v="2015-03-21T00:00:00"/>
    <x v="2"/>
    <x v="2"/>
    <n v="18.5"/>
    <x v="1"/>
    <x v="0"/>
    <n v="25.5"/>
    <n v="3"/>
    <s v="Mozzarella Cheese, Provolone Cheese, Smoked Gouda Cheese, Romano Cheese, Blue Cheese, Garlic"/>
    <s v="The Five Cheese Pizza"/>
    <n v="55.5"/>
    <n v="76.5"/>
    <n v="21"/>
    <x v="0"/>
    <x v="0"/>
    <x v="0"/>
  </r>
  <r>
    <n v="7777895880"/>
    <d v="2015-03-21T00:00:00"/>
    <x v="2"/>
    <x v="2"/>
    <n v="20.25"/>
    <x v="1"/>
    <x v="0"/>
    <n v="27.25"/>
    <n v="12"/>
    <s v="Tomatoes, Red Peppers, Jalapeno Peppers, Red Onions, Cilantro, Corn, Chipotle Sauce, Garlic"/>
    <s v="The Mexicana Pizza"/>
    <n v="243"/>
    <n v="327"/>
    <n v="84"/>
    <x v="0"/>
    <x v="1"/>
    <x v="0"/>
  </r>
  <r>
    <n v="7777895881"/>
    <d v="2015-03-21T00:00:00"/>
    <x v="2"/>
    <x v="2"/>
    <n v="17.95"/>
    <x v="1"/>
    <x v="0"/>
    <n v="24.95"/>
    <n v="5"/>
    <s v="Ricotta Cheese, Gorgonzola Piccante Cheese, Mozzarella Cheese, Parmigiano Reggiano Cheese, Garlic"/>
    <s v="The Four Cheese Pizza"/>
    <n v="89.75"/>
    <n v="124.75"/>
    <n v="35"/>
    <x v="0"/>
    <x v="1"/>
    <x v="0"/>
  </r>
  <r>
    <n v="7777895882"/>
    <d v="2015-03-21T00:00:00"/>
    <x v="2"/>
    <x v="2"/>
    <n v="20.75"/>
    <x v="1"/>
    <x v="3"/>
    <n v="30.75"/>
    <n v="10"/>
    <s v="Capocollo, Tomatoes, Goat Cheese, Artichokes, Peperoncini verdi, Garlic"/>
    <s v="The Spicy Italian Pizza"/>
    <n v="207.5"/>
    <n v="307.5"/>
    <n v="100"/>
    <x v="1"/>
    <x v="1"/>
    <x v="0"/>
  </r>
  <r>
    <n v="7777895883"/>
    <d v="2015-03-22T00:00:00"/>
    <x v="3"/>
    <x v="2"/>
    <n v="16"/>
    <x v="2"/>
    <x v="1"/>
    <n v="20.5"/>
    <n v="9"/>
    <s v="Pepperoni, Mushrooms, Red Onions, Red Peppers, Bacon"/>
    <s v="The Classic Deluxe Pizza"/>
    <n v="144"/>
    <n v="184.5"/>
    <n v="40.5"/>
    <x v="1"/>
    <x v="1"/>
    <x v="0"/>
  </r>
  <r>
    <n v="7777895884"/>
    <d v="2015-03-22T00:00:00"/>
    <x v="3"/>
    <x v="2"/>
    <n v="17.95"/>
    <x v="1"/>
    <x v="0"/>
    <n v="24.95"/>
    <n v="8"/>
    <s v="Ricotta Cheese, Gorgonzola Piccante Cheese, Mozzarella Cheese, Parmigiano Reggiano Cheese, Garlic"/>
    <s v="The Four Cheese Pizza"/>
    <n v="143.6"/>
    <n v="199.6"/>
    <n v="56"/>
    <x v="1"/>
    <x v="1"/>
    <x v="0"/>
  </r>
  <r>
    <n v="7777895885"/>
    <d v="2015-03-22T00:00:00"/>
    <x v="3"/>
    <x v="2"/>
    <n v="16.5"/>
    <x v="2"/>
    <x v="3"/>
    <n v="25"/>
    <n v="7"/>
    <s v="Prosciutto di San Daniele, Arugula, Mozzarella Cheese"/>
    <s v="The Prosciutto and Arugula Pizza"/>
    <n v="115.5"/>
    <n v="175"/>
    <n v="59.5"/>
    <x v="0"/>
    <x v="0"/>
    <x v="0"/>
  </r>
  <r>
    <n v="7777895886"/>
    <d v="2015-03-22T00:00:00"/>
    <x v="3"/>
    <x v="2"/>
    <n v="20.75"/>
    <x v="1"/>
    <x v="2"/>
    <n v="28.75"/>
    <n v="10"/>
    <s v="Chicken, Pineapple, Tomatoes, Red Peppers, Thai Sweet Chilli Sauce"/>
    <s v="The Thai Chicken Pizza"/>
    <n v="207.5"/>
    <n v="287.5"/>
    <n v="80"/>
    <x v="0"/>
    <x v="1"/>
    <x v="0"/>
  </r>
  <r>
    <n v="7777895887"/>
    <d v="2015-03-23T00:00:00"/>
    <x v="4"/>
    <x v="2"/>
    <n v="16.75"/>
    <x v="2"/>
    <x v="2"/>
    <n v="23.25"/>
    <n v="9"/>
    <s v="Chicken, Red Onions, Red Peppers, Mushrooms, Asiago Cheese, Alfredo Sauce"/>
    <s v="The Chicken Alfredo Pizza"/>
    <n v="150.75"/>
    <n v="209.25"/>
    <n v="58.5"/>
    <x v="0"/>
    <x v="1"/>
    <x v="0"/>
  </r>
  <r>
    <n v="7777895888"/>
    <d v="2015-03-23T00:00:00"/>
    <x v="4"/>
    <x v="2"/>
    <n v="25.5"/>
    <x v="3"/>
    <x v="1"/>
    <n v="26.5"/>
    <n v="4"/>
    <s v="Kalamata Olives, Feta Cheese, Tomatoes, Garlic, Beef Chuck Roast, Red Onions"/>
    <s v="The Greek Pizza"/>
    <n v="102"/>
    <n v="106"/>
    <n v="4"/>
    <x v="0"/>
    <x v="1"/>
    <x v="0"/>
  </r>
  <r>
    <n v="7777895889"/>
    <d v="2015-03-23T00:00:00"/>
    <x v="4"/>
    <x v="2"/>
    <n v="20.75"/>
    <x v="1"/>
    <x v="3"/>
    <n v="30.75"/>
    <n v="7"/>
    <s v="Capocollo, Tomatoes, Goat Cheese, Artichokes, Peperoncini verdi, Garlic"/>
    <s v="The Spicy Italian Pizza"/>
    <n v="145.25"/>
    <n v="215.25"/>
    <n v="70"/>
    <x v="0"/>
    <x v="1"/>
    <x v="0"/>
  </r>
  <r>
    <n v="7777895890"/>
    <d v="2015-03-23T00:00:00"/>
    <x v="4"/>
    <x v="2"/>
    <n v="16"/>
    <x v="2"/>
    <x v="1"/>
    <n v="20.5"/>
    <n v="6"/>
    <s v="Kalamata Olives, Feta Cheese, Tomatoes, Garlic, Beef Chuck Roast, Red Onions"/>
    <s v="The Greek Pizza"/>
    <n v="96"/>
    <n v="123"/>
    <n v="27"/>
    <x v="1"/>
    <x v="1"/>
    <x v="0"/>
  </r>
  <r>
    <n v="7777895891"/>
    <d v="2015-03-24T00:00:00"/>
    <x v="5"/>
    <x v="2"/>
    <n v="20.75"/>
    <x v="1"/>
    <x v="3"/>
    <n v="30.75"/>
    <n v="1"/>
    <s v="Prosciutto di San Daniele, Arugula, Mozzarella Cheese"/>
    <s v="The Prosciutto and Arugula Pizza"/>
    <n v="20.75"/>
    <n v="30.75"/>
    <n v="10"/>
    <x v="0"/>
    <x v="0"/>
    <x v="0"/>
  </r>
  <r>
    <n v="7777895892"/>
    <d v="2015-03-24T00:00:00"/>
    <x v="5"/>
    <x v="2"/>
    <n v="20.75"/>
    <x v="1"/>
    <x v="3"/>
    <n v="30.75"/>
    <n v="10"/>
    <s v="Spinach, Red Onions, Pepperoni, Tomatoes, Artichokes, Kalamata Olives, Garlic, Asiago Cheese"/>
    <s v="The Spinach Supreme Pizza"/>
    <n v="207.5"/>
    <n v="307.5"/>
    <n v="100"/>
    <x v="1"/>
    <x v="0"/>
    <x v="0"/>
  </r>
  <r>
    <n v="7777895893"/>
    <d v="2015-03-24T00:00:00"/>
    <x v="5"/>
    <x v="2"/>
    <n v="12.5"/>
    <x v="2"/>
    <x v="1"/>
    <n v="17"/>
    <n v="3"/>
    <s v="Mozzarella Cheese, Pepperoni"/>
    <s v="The Pepperoni Pizza"/>
    <n v="37.5"/>
    <n v="51"/>
    <n v="13.5"/>
    <x v="0"/>
    <x v="0"/>
    <x v="0"/>
  </r>
  <r>
    <n v="7777895894"/>
    <d v="2015-03-24T00:00:00"/>
    <x v="5"/>
    <x v="2"/>
    <n v="16.75"/>
    <x v="2"/>
    <x v="2"/>
    <n v="23.25"/>
    <n v="6"/>
    <s v="Chicken, Pineapple, Tomatoes, Red Peppers, Thai Sweet Chilli Sauce"/>
    <s v="The Thai Chicken Pizza"/>
    <n v="100.5"/>
    <n v="139.5"/>
    <n v="39"/>
    <x v="0"/>
    <x v="1"/>
    <x v="0"/>
  </r>
  <r>
    <n v="7777895895"/>
    <d v="2015-03-24T00:00:00"/>
    <x v="5"/>
    <x v="2"/>
    <n v="20.25"/>
    <x v="1"/>
    <x v="0"/>
    <n v="27.25"/>
    <n v="6"/>
    <s v="Spinach, Artichokes, Kalamata Olives, Sun-dried Tomatoes, Feta Cheese, Plum Tomatoes, Red Onions"/>
    <s v="The Mediterranean Pizza"/>
    <n v="121.5"/>
    <n v="163.5"/>
    <n v="42"/>
    <x v="1"/>
    <x v="0"/>
    <x v="0"/>
  </r>
  <r>
    <n v="7777895896"/>
    <d v="2015-03-25T00:00:00"/>
    <x v="6"/>
    <x v="2"/>
    <n v="12"/>
    <x v="0"/>
    <x v="1"/>
    <n v="15"/>
    <n v="4"/>
    <s v="Bacon, Pepperoni, Italian Sausage, Chorizo Sausage"/>
    <s v="The Big Meat Pizza"/>
    <n v="48"/>
    <n v="60"/>
    <n v="12"/>
    <x v="1"/>
    <x v="0"/>
    <x v="0"/>
  </r>
  <r>
    <n v="7777895897"/>
    <d v="2015-03-25T00:00:00"/>
    <x v="6"/>
    <x v="2"/>
    <n v="10.5"/>
    <x v="0"/>
    <x v="1"/>
    <n v="13.5"/>
    <n v="8"/>
    <s v="Sliced Ham, Pineapple, Mozzarella Cheese"/>
    <s v="The Hawaiian Pizza"/>
    <n v="84"/>
    <n v="108"/>
    <n v="24"/>
    <x v="1"/>
    <x v="1"/>
    <x v="0"/>
  </r>
  <r>
    <n v="7777895898"/>
    <d v="2015-03-25T00:00:00"/>
    <x v="6"/>
    <x v="2"/>
    <n v="12.25"/>
    <x v="0"/>
    <x v="3"/>
    <n v="19.25"/>
    <n v="3"/>
    <s v="Coarse Sicilian Salami, Tomatoes, Green Olives, Luganega Sausage, Onions, Garlic"/>
    <s v="The Sicilian Pizza"/>
    <n v="36.75"/>
    <n v="57.75"/>
    <n v="21"/>
    <x v="0"/>
    <x v="0"/>
    <x v="0"/>
  </r>
  <r>
    <n v="7777895899"/>
    <d v="2015-03-26T00:00:00"/>
    <x v="0"/>
    <x v="2"/>
    <n v="16.25"/>
    <x v="2"/>
    <x v="3"/>
    <n v="24.75"/>
    <n v="7"/>
    <s v="Coarse Sicilian Salami, Tomatoes, Green Olives, Luganega Sausage, Onions, Garlic"/>
    <s v="The Sicilian Pizza"/>
    <n v="113.75"/>
    <n v="173.25"/>
    <n v="59.5"/>
    <x v="1"/>
    <x v="0"/>
    <x v="0"/>
  </r>
  <r>
    <n v="7777895900"/>
    <d v="2015-03-26T00:00:00"/>
    <x v="0"/>
    <x v="2"/>
    <n v="16.75"/>
    <x v="2"/>
    <x v="2"/>
    <n v="23.25"/>
    <n v="3"/>
    <s v="Chicken, Red Onions, Red Peppers, Mushrooms, Asiago Cheese, Alfredo Sauce"/>
    <s v="The Chicken Alfredo Pizza"/>
    <n v="50.25"/>
    <n v="69.75"/>
    <n v="19.5"/>
    <x v="0"/>
    <x v="1"/>
    <x v="0"/>
  </r>
  <r>
    <n v="7777895901"/>
    <d v="2015-03-26T00:00:00"/>
    <x v="0"/>
    <x v="2"/>
    <n v="16.5"/>
    <x v="2"/>
    <x v="0"/>
    <n v="22"/>
    <n v="4"/>
    <s v="Spinach, Artichokes, Tomatoes, Sun-dried Tomatoes, Garlic, Pesto Sauce"/>
    <s v="The Spinach Pesto Pizza"/>
    <n v="66"/>
    <n v="88"/>
    <n v="22"/>
    <x v="0"/>
    <x v="0"/>
    <x v="0"/>
  </r>
  <r>
    <n v="7777895902"/>
    <d v="2015-03-26T00:00:00"/>
    <x v="0"/>
    <x v="2"/>
    <n v="12.75"/>
    <x v="0"/>
    <x v="0"/>
    <n v="16.75"/>
    <n v="5"/>
    <s v="Eggplant, Artichokes, Tomatoes, Zucchini, Red Peppers, Garlic, Pesto Sauce"/>
    <s v="The Italian Vegetables Pizza"/>
    <n v="63.75"/>
    <n v="83.75"/>
    <n v="20"/>
    <x v="1"/>
    <x v="0"/>
    <x v="0"/>
  </r>
  <r>
    <n v="7777895903"/>
    <d v="2015-03-26T00:00:00"/>
    <x v="0"/>
    <x v="2"/>
    <n v="12"/>
    <x v="0"/>
    <x v="1"/>
    <n v="15"/>
    <n v="10"/>
    <s v="Bacon, Pepperoni, Italian Sausage, Chorizo Sausage"/>
    <s v="The Big Meat Pizza"/>
    <n v="120"/>
    <n v="150"/>
    <n v="30"/>
    <x v="1"/>
    <x v="1"/>
    <x v="0"/>
  </r>
  <r>
    <n v="7777895904"/>
    <d v="2015-03-27T00:00:00"/>
    <x v="1"/>
    <x v="2"/>
    <n v="20.75"/>
    <x v="1"/>
    <x v="2"/>
    <n v="28.75"/>
    <n v="6"/>
    <s v="Chicken, Artichoke, Spinach, Garlic, Jalapeno Peppers, Fontina Cheese, Gouda Cheese"/>
    <s v="The California Chicken Pizza"/>
    <n v="124.5"/>
    <n v="172.5"/>
    <n v="48"/>
    <x v="0"/>
    <x v="1"/>
    <x v="0"/>
  </r>
  <r>
    <n v="7777895905"/>
    <d v="2015-03-27T00:00:00"/>
    <x v="1"/>
    <x v="2"/>
    <n v="23.65"/>
    <x v="0"/>
    <x v="3"/>
    <n v="30.65"/>
    <n v="2"/>
    <s v="Brie Carre Cheese, Prosciutto, Caramelized Onions, Pears, Thyme, Garlic"/>
    <s v="The Brie Carre Pizza"/>
    <n v="47.3"/>
    <n v="61.3"/>
    <n v="14"/>
    <x v="0"/>
    <x v="1"/>
    <x v="0"/>
  </r>
  <r>
    <n v="7777895906"/>
    <d v="2015-03-27T00:00:00"/>
    <x v="1"/>
    <x v="2"/>
    <n v="20.75"/>
    <x v="1"/>
    <x v="2"/>
    <n v="28.75"/>
    <n v="8"/>
    <s v="Chicken, Tomatoes, Red Peppers, Red Onions, Jalapeno Peppers, Corn, Cilantro, Chipotle Sauce"/>
    <s v="The Southwest Chicken Pizza"/>
    <n v="166"/>
    <n v="230"/>
    <n v="64"/>
    <x v="1"/>
    <x v="1"/>
    <x v="0"/>
  </r>
  <r>
    <n v="7777895907"/>
    <d v="2015-03-27T00:00:00"/>
    <x v="1"/>
    <x v="2"/>
    <n v="12.5"/>
    <x v="0"/>
    <x v="3"/>
    <n v="19.5"/>
    <n v="12"/>
    <s v="Calabrese Salami, Capocollo, Tomatoes, Red Onions, Green Olives, Garlic"/>
    <s v="The Italian Supreme Pizza"/>
    <n v="150"/>
    <n v="234"/>
    <n v="84"/>
    <x v="1"/>
    <x v="1"/>
    <x v="0"/>
  </r>
  <r>
    <n v="7777895908"/>
    <d v="2015-03-27T00:00:00"/>
    <x v="1"/>
    <x v="2"/>
    <n v="17.95"/>
    <x v="1"/>
    <x v="0"/>
    <n v="24.95"/>
    <n v="1"/>
    <s v="Ricotta Cheese, Gorgonzola Piccante Cheese, Mozzarella Cheese, Parmigiano Reggiano Cheese, Garlic"/>
    <s v="The Four Cheese Pizza"/>
    <n v="17.95"/>
    <n v="24.95"/>
    <n v="7"/>
    <x v="0"/>
    <x v="1"/>
    <x v="0"/>
  </r>
  <r>
    <n v="7777895909"/>
    <d v="2015-03-28T00:00:00"/>
    <x v="2"/>
    <x v="2"/>
    <n v="16.5"/>
    <x v="2"/>
    <x v="3"/>
    <n v="25"/>
    <n v="6"/>
    <s v="Calabrese Salami, Capocollo, Tomatoes, Red Onions, Green Olives, Garlic"/>
    <s v="The Italian Supreme Pizza"/>
    <n v="99"/>
    <n v="150"/>
    <n v="51"/>
    <x v="0"/>
    <x v="1"/>
    <x v="0"/>
  </r>
  <r>
    <n v="7777895910"/>
    <d v="2015-03-28T00:00:00"/>
    <x v="2"/>
    <x v="2"/>
    <n v="12"/>
    <x v="0"/>
    <x v="1"/>
    <n v="15"/>
    <n v="2"/>
    <s v="Bacon, Pepperoni, Italian Sausage, Chorizo Sausage"/>
    <s v="The Big Meat Pizza"/>
    <n v="24"/>
    <n v="30"/>
    <n v="6"/>
    <x v="0"/>
    <x v="1"/>
    <x v="0"/>
  </r>
  <r>
    <n v="7777895911"/>
    <d v="2015-03-28T00:00:00"/>
    <x v="2"/>
    <x v="2"/>
    <n v="20.75"/>
    <x v="1"/>
    <x v="2"/>
    <n v="28.75"/>
    <n v="6"/>
    <s v="Chicken, Red Onions, Red Peppers, Mushrooms, Asiago Cheese, Alfredo Sauce"/>
    <s v="The Chicken Alfredo Pizza"/>
    <n v="124.5"/>
    <n v="172.5"/>
    <n v="48"/>
    <x v="0"/>
    <x v="0"/>
    <x v="0"/>
  </r>
  <r>
    <n v="7777895912"/>
    <d v="2015-03-28T00:00:00"/>
    <x v="2"/>
    <x v="2"/>
    <n v="16"/>
    <x v="2"/>
    <x v="0"/>
    <n v="21.5"/>
    <n v="8"/>
    <s v="Spinach, Mushrooms, Tomatoes, Green Olives, Feta Cheese"/>
    <s v="The Green Garden Pizza"/>
    <n v="128"/>
    <n v="172"/>
    <n v="44"/>
    <x v="1"/>
    <x v="0"/>
    <x v="0"/>
  </r>
  <r>
    <n v="7777895913"/>
    <d v="2015-03-28T00:00:00"/>
    <x v="2"/>
    <x v="2"/>
    <n v="16.5"/>
    <x v="2"/>
    <x v="0"/>
    <n v="22"/>
    <n v="1"/>
    <s v="Spinach, Artichokes, Tomatoes, Sun-dried Tomatoes, Garlic, Pesto Sauce"/>
    <s v="The Spinach Pesto Pizza"/>
    <n v="16.5"/>
    <n v="22"/>
    <n v="5.5"/>
    <x v="1"/>
    <x v="1"/>
    <x v="0"/>
  </r>
  <r>
    <n v="7777895914"/>
    <d v="2015-03-28T00:00:00"/>
    <x v="2"/>
    <x v="2"/>
    <n v="12.25"/>
    <x v="0"/>
    <x v="3"/>
    <n v="19.25"/>
    <n v="12"/>
    <s v="Coarse Sicilian Salami, Tomatoes, Green Olives, Luganega Sausage, Onions, Garlic"/>
    <s v="The Sicilian Pizza"/>
    <n v="147"/>
    <n v="231"/>
    <n v="84"/>
    <x v="1"/>
    <x v="1"/>
    <x v="0"/>
  </r>
  <r>
    <n v="7777895915"/>
    <d v="2015-03-28T00:00:00"/>
    <x v="2"/>
    <x v="2"/>
    <n v="12.25"/>
    <x v="0"/>
    <x v="3"/>
    <n v="19.25"/>
    <n v="7"/>
    <s v="Coarse Sicilian Salami, Tomatoes, Green Olives, Luganega Sausage, Onions, Garlic"/>
    <s v="The Sicilian Pizza"/>
    <n v="85.75"/>
    <n v="134.75"/>
    <n v="49"/>
    <x v="1"/>
    <x v="0"/>
    <x v="0"/>
  </r>
  <r>
    <n v="7777895916"/>
    <d v="2015-03-28T00:00:00"/>
    <x v="2"/>
    <x v="2"/>
    <n v="16.5"/>
    <x v="2"/>
    <x v="3"/>
    <n v="25"/>
    <n v="6"/>
    <s v="Calabrese Salami, Capocollo, Tomatoes, Red Onions, Green Olives, Garlic"/>
    <s v="The Italian Supreme Pizza"/>
    <n v="99"/>
    <n v="150"/>
    <n v="51"/>
    <x v="1"/>
    <x v="0"/>
    <x v="0"/>
  </r>
  <r>
    <n v="7777895917"/>
    <d v="2015-03-29T00:00:00"/>
    <x v="3"/>
    <x v="2"/>
    <n v="12"/>
    <x v="0"/>
    <x v="1"/>
    <n v="15"/>
    <n v="2"/>
    <s v="Bacon, Pepperoni, Italian Sausage, Chorizo Sausage"/>
    <s v="The Big Meat Pizza"/>
    <n v="24"/>
    <n v="30"/>
    <n v="6"/>
    <x v="0"/>
    <x v="0"/>
    <x v="0"/>
  </r>
  <r>
    <n v="7777895918"/>
    <d v="2015-03-29T00:00:00"/>
    <x v="3"/>
    <x v="2"/>
    <n v="16.5"/>
    <x v="1"/>
    <x v="1"/>
    <n v="22.5"/>
    <n v="12"/>
    <s v="Sliced Ham, Pineapple, Mozzarella Cheese"/>
    <s v="The Hawaiian Pizza"/>
    <n v="198"/>
    <n v="270"/>
    <n v="72"/>
    <x v="0"/>
    <x v="0"/>
    <x v="0"/>
  </r>
  <r>
    <n v="7777895919"/>
    <d v="2015-03-29T00:00:00"/>
    <x v="3"/>
    <x v="2"/>
    <n v="20.75"/>
    <x v="1"/>
    <x v="2"/>
    <n v="28.75"/>
    <n v="3"/>
    <s v="Chicken, Pineapple, Tomatoes, Red Peppers, Thai Sweet Chilli Sauce"/>
    <s v="The Thai Chicken Pizza"/>
    <n v="62.25"/>
    <n v="86.25"/>
    <n v="24"/>
    <x v="0"/>
    <x v="1"/>
    <x v="0"/>
  </r>
  <r>
    <n v="7777895920"/>
    <d v="2015-03-29T00:00:00"/>
    <x v="3"/>
    <x v="2"/>
    <n v="16"/>
    <x v="2"/>
    <x v="0"/>
    <n v="21.5"/>
    <n v="1"/>
    <s v="Mushrooms, Tomatoes, Red Peppers, Green Peppers, Red Onions, Zucchini, Spinach, Garlic"/>
    <s v="The Vegetables + Vegetables Pizza"/>
    <n v="16"/>
    <n v="21.5"/>
    <n v="5.5"/>
    <x v="0"/>
    <x v="0"/>
    <x v="0"/>
  </r>
  <r>
    <n v="7777895921"/>
    <d v="2015-03-29T00:00:00"/>
    <x v="3"/>
    <x v="2"/>
    <n v="16.75"/>
    <x v="2"/>
    <x v="2"/>
    <n v="23.25"/>
    <n v="6"/>
    <s v="Chicken, Artichoke, Spinach, Garlic, Jalapeno Peppers, Fontina Cheese, Gouda Cheese"/>
    <s v="The California Chicken Pizza"/>
    <n v="100.5"/>
    <n v="139.5"/>
    <n v="39"/>
    <x v="0"/>
    <x v="1"/>
    <x v="0"/>
  </r>
  <r>
    <n v="7777895922"/>
    <d v="2015-03-30T00:00:00"/>
    <x v="4"/>
    <x v="2"/>
    <n v="12"/>
    <x v="0"/>
    <x v="1"/>
    <n v="15"/>
    <n v="4"/>
    <s v="Capocollo, Red Peppers, Tomatoes, Goat Cheese, Garlic, Oregano"/>
    <s v="The Italian Capocollo Pizza"/>
    <n v="48"/>
    <n v="60"/>
    <n v="12"/>
    <x v="0"/>
    <x v="1"/>
    <x v="0"/>
  </r>
  <r>
    <n v="7777895923"/>
    <d v="2015-03-30T00:00:00"/>
    <x v="4"/>
    <x v="2"/>
    <n v="16.5"/>
    <x v="2"/>
    <x v="3"/>
    <n v="25"/>
    <n v="1"/>
    <s v="Capocollo, Tomatoes, Goat Cheese, Artichokes, Peperoncini verdi, Garlic"/>
    <s v="The Spicy Italian Pizza"/>
    <n v="16.5"/>
    <n v="25"/>
    <n v="8.5"/>
    <x v="0"/>
    <x v="0"/>
    <x v="0"/>
  </r>
  <r>
    <n v="7777895924"/>
    <d v="2015-03-30T00:00:00"/>
    <x v="4"/>
    <x v="2"/>
    <n v="18.5"/>
    <x v="1"/>
    <x v="0"/>
    <n v="25.5"/>
    <n v="5"/>
    <s v="Mozzarella Cheese, Provolone Cheese, Smoked Gouda Cheese, Romano Cheese, Blue Cheese, Garlic"/>
    <s v="The Five Cheese Pizza"/>
    <n v="92.5"/>
    <n v="127.5"/>
    <n v="35"/>
    <x v="0"/>
    <x v="0"/>
    <x v="0"/>
  </r>
  <r>
    <n v="7777895925"/>
    <d v="2015-03-30T00:00:00"/>
    <x v="4"/>
    <x v="2"/>
    <n v="12"/>
    <x v="0"/>
    <x v="0"/>
    <n v="16"/>
    <n v="1"/>
    <s v="Spinach, Mushrooms, Red Onions, Feta Cheese, Garlic"/>
    <s v="The Spinach and Feta Pizza"/>
    <n v="12"/>
    <n v="16"/>
    <n v="4"/>
    <x v="1"/>
    <x v="1"/>
    <x v="0"/>
  </r>
  <r>
    <n v="7777895926"/>
    <d v="2015-03-31T00:00:00"/>
    <x v="5"/>
    <x v="2"/>
    <n v="16.75"/>
    <x v="2"/>
    <x v="2"/>
    <n v="23.25"/>
    <n v="11"/>
    <s v="Chicken, Artichoke, Spinach, Garlic, Jalapeno Peppers, Fontina Cheese, Gouda Cheese"/>
    <s v="The California Chicken Pizza"/>
    <n v="184.25"/>
    <n v="255.75"/>
    <n v="71.5"/>
    <x v="0"/>
    <x v="1"/>
    <x v="0"/>
  </r>
  <r>
    <n v="7777895927"/>
    <d v="2015-03-31T00:00:00"/>
    <x v="5"/>
    <x v="2"/>
    <n v="20.75"/>
    <x v="1"/>
    <x v="2"/>
    <n v="28.75"/>
    <n v="9"/>
    <s v="Chicken, Tomatoes, Red Peppers, Red Onions, Jalapeno Peppers, Corn, Cilantro, Chipotle Sauce"/>
    <s v="The Southwest Chicken Pizza"/>
    <n v="186.75"/>
    <n v="258.75"/>
    <n v="72"/>
    <x v="1"/>
    <x v="0"/>
    <x v="0"/>
  </r>
  <r>
    <n v="7777895928"/>
    <d v="2015-03-31T00:00:00"/>
    <x v="5"/>
    <x v="2"/>
    <n v="9.75"/>
    <x v="0"/>
    <x v="1"/>
    <n v="12.75"/>
    <n v="10"/>
    <s v="Mozzarella Cheese, Pepperoni"/>
    <s v="The Pepperoni Pizza"/>
    <n v="97.5"/>
    <n v="127.5"/>
    <n v="30"/>
    <x v="0"/>
    <x v="0"/>
    <x v="0"/>
  </r>
  <r>
    <n v="7777895929"/>
    <d v="2015-03-31T00:00:00"/>
    <x v="5"/>
    <x v="2"/>
    <n v="16.75"/>
    <x v="2"/>
    <x v="0"/>
    <n v="22.25"/>
    <n v="9"/>
    <s v="Eggplant, Artichokes, Tomatoes, Zucchini, Red Peppers, Garlic, Pesto Sauce"/>
    <s v="The Italian Vegetables Pizza"/>
    <n v="150.75"/>
    <n v="200.25"/>
    <n v="49.5"/>
    <x v="0"/>
    <x v="0"/>
    <x v="0"/>
  </r>
  <r>
    <n v="7777895930"/>
    <d v="2015-03-31T00:00:00"/>
    <x v="5"/>
    <x v="2"/>
    <n v="20.5"/>
    <x v="1"/>
    <x v="1"/>
    <n v="26.5"/>
    <n v="1"/>
    <s v="Capocollo, Red Peppers, Tomatoes, Goat Cheese, Garlic, Oregano"/>
    <s v="The Italian Capocollo Pizza"/>
    <n v="20.5"/>
    <n v="26.5"/>
    <n v="6"/>
    <x v="1"/>
    <x v="0"/>
    <x v="0"/>
  </r>
  <r>
    <n v="7777895931"/>
    <d v="2015-03-31T00:00:00"/>
    <x v="5"/>
    <x v="2"/>
    <n v="17.95"/>
    <x v="1"/>
    <x v="0"/>
    <n v="24.95"/>
    <n v="11"/>
    <s v="Ricotta Cheese, Gorgonzola Piccante Cheese, Mozzarella Cheese, Parmigiano Reggiano Cheese, Garlic"/>
    <s v="The Four Cheese Pizza"/>
    <n v="197.45"/>
    <n v="274.45"/>
    <n v="77"/>
    <x v="1"/>
    <x v="1"/>
    <x v="0"/>
  </r>
  <r>
    <n v="7777895932"/>
    <d v="2015-04-01T00:00:00"/>
    <x v="6"/>
    <x v="3"/>
    <n v="14.75"/>
    <x v="2"/>
    <x v="0"/>
    <n v="20.25"/>
    <n v="10"/>
    <s v="Ricotta Cheese, Gorgonzola Piccante Cheese, Mozzarella Cheese, Parmigiano Reggiano Cheese, Garlic"/>
    <s v="The Four Cheese Pizza"/>
    <n v="147.5"/>
    <n v="202.5"/>
    <n v="55"/>
    <x v="0"/>
    <x v="1"/>
    <x v="0"/>
  </r>
  <r>
    <n v="7777895933"/>
    <d v="2015-04-01T00:00:00"/>
    <x v="6"/>
    <x v="3"/>
    <n v="16.5"/>
    <x v="2"/>
    <x v="3"/>
    <n v="25"/>
    <n v="7"/>
    <s v="Prosciutto di San Daniele, Arugula, Mozzarella Cheese"/>
    <s v="The Prosciutto and Arugula Pizza"/>
    <n v="115.5"/>
    <n v="175"/>
    <n v="59.5"/>
    <x v="1"/>
    <x v="1"/>
    <x v="0"/>
  </r>
  <r>
    <n v="7777895934"/>
    <d v="2015-04-01T00:00:00"/>
    <x v="6"/>
    <x v="3"/>
    <n v="12.5"/>
    <x v="0"/>
    <x v="3"/>
    <n v="19.5"/>
    <n v="10"/>
    <s v="Prosciutto di San Daniele, Arugula, Mozzarella Cheese"/>
    <s v="The Prosciutto and Arugula Pizza"/>
    <n v="125"/>
    <n v="195"/>
    <n v="70"/>
    <x v="1"/>
    <x v="1"/>
    <x v="0"/>
  </r>
  <r>
    <n v="7777895935"/>
    <d v="2015-04-01T00:00:00"/>
    <x v="6"/>
    <x v="3"/>
    <n v="16"/>
    <x v="2"/>
    <x v="0"/>
    <n v="21.5"/>
    <n v="9"/>
    <s v="Spinach, Mushrooms, Tomatoes, Green Olives, Feta Cheese"/>
    <s v="The Green Garden Pizza"/>
    <n v="144"/>
    <n v="193.5"/>
    <n v="49.5"/>
    <x v="0"/>
    <x v="0"/>
    <x v="0"/>
  </r>
  <r>
    <n v="7777895936"/>
    <d v="2015-04-01T00:00:00"/>
    <x v="6"/>
    <x v="3"/>
    <n v="20.75"/>
    <x v="1"/>
    <x v="2"/>
    <n v="28.75"/>
    <n v="12"/>
    <s v="Chicken, Pineapple, Tomatoes, Red Peppers, Thai Sweet Chilli Sauce"/>
    <s v="The Thai Chicken Pizza"/>
    <n v="249"/>
    <n v="345"/>
    <n v="96"/>
    <x v="1"/>
    <x v="1"/>
    <x v="0"/>
  </r>
  <r>
    <n v="7777895937"/>
    <d v="2015-04-01T00:00:00"/>
    <x v="6"/>
    <x v="3"/>
    <n v="18.5"/>
    <x v="1"/>
    <x v="0"/>
    <n v="25.5"/>
    <n v="4"/>
    <s v="Mozzarella Cheese, Provolone Cheese, Smoked Gouda Cheese, Romano Cheese, Blue Cheese, Garlic"/>
    <s v="The Five Cheese Pizza"/>
    <n v="74"/>
    <n v="102"/>
    <n v="28"/>
    <x v="1"/>
    <x v="0"/>
    <x v="0"/>
  </r>
  <r>
    <n v="7777895938"/>
    <d v="2015-04-02T00:00:00"/>
    <x v="0"/>
    <x v="3"/>
    <n v="18.5"/>
    <x v="1"/>
    <x v="0"/>
    <n v="25.5"/>
    <n v="10"/>
    <s v="Mozzarella Cheese, Provolone Cheese, Smoked Gouda Cheese, Romano Cheese, Blue Cheese, Garlic"/>
    <s v="The Five Cheese Pizza"/>
    <n v="185"/>
    <n v="255"/>
    <n v="70"/>
    <x v="0"/>
    <x v="0"/>
    <x v="0"/>
  </r>
  <r>
    <n v="7777895939"/>
    <d v="2015-04-02T00:00:00"/>
    <x v="0"/>
    <x v="3"/>
    <n v="15.25"/>
    <x v="1"/>
    <x v="1"/>
    <n v="21.25"/>
    <n v="3"/>
    <s v="Mozzarella Cheese, Pepperoni"/>
    <s v="The Pepperoni Pizza"/>
    <n v="45.75"/>
    <n v="63.75"/>
    <n v="18"/>
    <x v="0"/>
    <x v="1"/>
    <x v="0"/>
  </r>
  <r>
    <n v="7777895940"/>
    <d v="2015-04-02T00:00:00"/>
    <x v="0"/>
    <x v="3"/>
    <n v="12"/>
    <x v="0"/>
    <x v="0"/>
    <n v="16"/>
    <n v="5"/>
    <s v="Spinach, Mushrooms, Tomatoes, Green Olives, Feta Cheese"/>
    <s v="The Green Garden Pizza"/>
    <n v="60"/>
    <n v="80"/>
    <n v="20"/>
    <x v="1"/>
    <x v="0"/>
    <x v="0"/>
  </r>
  <r>
    <n v="7777895941"/>
    <d v="2015-04-02T00:00:00"/>
    <x v="0"/>
    <x v="3"/>
    <n v="12.75"/>
    <x v="0"/>
    <x v="0"/>
    <n v="16.75"/>
    <n v="3"/>
    <s v="Eggplant, Artichokes, Tomatoes, Zucchini, Red Peppers, Garlic, Pesto Sauce"/>
    <s v="The Italian Vegetables Pizza"/>
    <n v="38.25"/>
    <n v="50.25"/>
    <n v="12"/>
    <x v="0"/>
    <x v="1"/>
    <x v="0"/>
  </r>
  <r>
    <n v="7777895942"/>
    <d v="2015-04-02T00:00:00"/>
    <x v="0"/>
    <x v="3"/>
    <n v="12.25"/>
    <x v="0"/>
    <x v="3"/>
    <n v="19.25"/>
    <n v="2"/>
    <s v="Coarse Sicilian Salami, Tomatoes, Green Olives, Luganega Sausage, Onions, Garlic"/>
    <s v="The Sicilian Pizza"/>
    <n v="24.5"/>
    <n v="38.5"/>
    <n v="14"/>
    <x v="1"/>
    <x v="0"/>
    <x v="0"/>
  </r>
  <r>
    <n v="7777895943"/>
    <d v="2015-04-02T00:00:00"/>
    <x v="0"/>
    <x v="3"/>
    <n v="20.25"/>
    <x v="1"/>
    <x v="0"/>
    <n v="27.25"/>
    <n v="4"/>
    <s v="Spinach, Artichokes, Kalamata Olives, Sun-dried Tomatoes, Feta Cheese, Plum Tomatoes, Red Onions"/>
    <s v="The Mediterranean Pizza"/>
    <n v="81"/>
    <n v="109"/>
    <n v="28"/>
    <x v="0"/>
    <x v="1"/>
    <x v="0"/>
  </r>
  <r>
    <n v="7777895944"/>
    <d v="2015-04-02T00:00:00"/>
    <x v="0"/>
    <x v="3"/>
    <n v="16.5"/>
    <x v="2"/>
    <x v="3"/>
    <n v="25"/>
    <n v="2"/>
    <s v="Soppressata Salami, Fontina Cheese, Mozzarella Cheese, Mushrooms, Garlic"/>
    <s v="The Soppressata Pizza"/>
    <n v="33"/>
    <n v="50"/>
    <n v="17"/>
    <x v="1"/>
    <x v="1"/>
    <x v="0"/>
  </r>
  <r>
    <n v="7777895945"/>
    <d v="2015-04-02T00:00:00"/>
    <x v="0"/>
    <x v="3"/>
    <n v="12"/>
    <x v="0"/>
    <x v="1"/>
    <n v="15"/>
    <n v="4"/>
    <s v="Capocollo, Red Peppers, Tomatoes, Goat Cheese, Garlic, Oregano"/>
    <s v="The Italian Capocollo Pizza"/>
    <n v="48"/>
    <n v="60"/>
    <n v="12"/>
    <x v="1"/>
    <x v="0"/>
    <x v="0"/>
  </r>
  <r>
    <n v="7777895946"/>
    <d v="2015-04-03T00:00:00"/>
    <x v="1"/>
    <x v="3"/>
    <n v="20.75"/>
    <x v="1"/>
    <x v="3"/>
    <n v="30.75"/>
    <n v="10"/>
    <s v="Capocollo, Tomatoes, Goat Cheese, Artichokes, Peperoncini verdi, Garlic"/>
    <s v="The Spicy Italian Pizza"/>
    <n v="207.5"/>
    <n v="307.5"/>
    <n v="100"/>
    <x v="1"/>
    <x v="0"/>
    <x v="0"/>
  </r>
  <r>
    <n v="7777895947"/>
    <d v="2015-04-03T00:00:00"/>
    <x v="1"/>
    <x v="3"/>
    <n v="12.25"/>
    <x v="0"/>
    <x v="3"/>
    <n v="19.25"/>
    <n v="3"/>
    <s v="Coarse Sicilian Salami, Tomatoes, Green Olives, Luganega Sausage, Onions, Garlic"/>
    <s v="The Sicilian Pizza"/>
    <n v="36.75"/>
    <n v="57.75"/>
    <n v="21"/>
    <x v="1"/>
    <x v="1"/>
    <x v="0"/>
  </r>
  <r>
    <n v="7777895948"/>
    <d v="2015-04-03T00:00:00"/>
    <x v="1"/>
    <x v="3"/>
    <n v="20.25"/>
    <x v="1"/>
    <x v="0"/>
    <n v="27.25"/>
    <n v="3"/>
    <s v="Spinach, Artichokes, Kalamata Olives, Sun-dried Tomatoes, Feta Cheese, Plum Tomatoes, Red Onions"/>
    <s v="The Mediterranean Pizza"/>
    <n v="60.75"/>
    <n v="81.75"/>
    <n v="21"/>
    <x v="1"/>
    <x v="1"/>
    <x v="0"/>
  </r>
  <r>
    <n v="7777895949"/>
    <d v="2015-04-03T00:00:00"/>
    <x v="1"/>
    <x v="3"/>
    <n v="10.5"/>
    <x v="0"/>
    <x v="1"/>
    <n v="13.5"/>
    <n v="6"/>
    <s v="Sliced Ham, Pineapple, Mozzarella Cheese"/>
    <s v="The Hawaiian Pizza"/>
    <n v="63"/>
    <n v="81"/>
    <n v="18"/>
    <x v="0"/>
    <x v="0"/>
    <x v="0"/>
  </r>
  <r>
    <n v="7777895950"/>
    <d v="2015-04-03T00:00:00"/>
    <x v="1"/>
    <x v="3"/>
    <n v="9.75"/>
    <x v="0"/>
    <x v="1"/>
    <n v="12.75"/>
    <n v="12"/>
    <s v="Mozzarella Cheese, Pepperoni"/>
    <s v="The Pepperoni Pizza"/>
    <n v="117"/>
    <n v="153"/>
    <n v="36"/>
    <x v="0"/>
    <x v="0"/>
    <x v="0"/>
  </r>
  <r>
    <n v="7777895951"/>
    <d v="2015-04-03T00:00:00"/>
    <x v="1"/>
    <x v="3"/>
    <n v="12"/>
    <x v="0"/>
    <x v="1"/>
    <n v="15"/>
    <n v="2"/>
    <s v="Capocollo, Red Peppers, Tomatoes, Goat Cheese, Garlic, Oregano"/>
    <s v="The Italian Capocollo Pizza"/>
    <n v="24"/>
    <n v="30"/>
    <n v="6"/>
    <x v="0"/>
    <x v="0"/>
    <x v="0"/>
  </r>
  <r>
    <n v="7777895952"/>
    <d v="2015-04-04T00:00:00"/>
    <x v="2"/>
    <x v="3"/>
    <n v="12"/>
    <x v="0"/>
    <x v="1"/>
    <n v="15"/>
    <n v="4"/>
    <s v="Bacon, Pepperoni, Italian Sausage, Chorizo Sausage"/>
    <s v="The Big Meat Pizza"/>
    <n v="48"/>
    <n v="60"/>
    <n v="12"/>
    <x v="0"/>
    <x v="0"/>
    <x v="0"/>
  </r>
  <r>
    <n v="7777895953"/>
    <d v="2015-04-04T00:00:00"/>
    <x v="2"/>
    <x v="3"/>
    <n v="16.5"/>
    <x v="2"/>
    <x v="3"/>
    <n v="25"/>
    <n v="10"/>
    <s v="Genoa Salami, Capocollo, Pepperoni, Tomatoes, Asiago Cheese, Garlic"/>
    <s v="The Pepper Salami Pizza"/>
    <n v="165"/>
    <n v="250"/>
    <n v="85"/>
    <x v="0"/>
    <x v="0"/>
    <x v="0"/>
  </r>
  <r>
    <n v="7777895954"/>
    <d v="2015-04-04T00:00:00"/>
    <x v="2"/>
    <x v="3"/>
    <n v="16.5"/>
    <x v="1"/>
    <x v="1"/>
    <n v="22.5"/>
    <n v="3"/>
    <s v="Sliced Ham, Pineapple, Mozzarella Cheese"/>
    <s v="The Hawaiian Pizza"/>
    <n v="49.5"/>
    <n v="67.5"/>
    <n v="18"/>
    <x v="0"/>
    <x v="1"/>
    <x v="0"/>
  </r>
  <r>
    <n v="7777895955"/>
    <d v="2015-04-04T00:00:00"/>
    <x v="2"/>
    <x v="3"/>
    <n v="20.5"/>
    <x v="1"/>
    <x v="1"/>
    <n v="26.5"/>
    <n v="12"/>
    <s v="Tomatoes, Anchovies, Green Olives, Red Onions, Garlic"/>
    <s v="The Napolitana Pizza"/>
    <n v="246"/>
    <n v="318"/>
    <n v="72"/>
    <x v="0"/>
    <x v="1"/>
    <x v="0"/>
  </r>
  <r>
    <n v="7777895956"/>
    <d v="2015-04-05T00:00:00"/>
    <x v="3"/>
    <x v="3"/>
    <n v="20.75"/>
    <x v="1"/>
    <x v="3"/>
    <n v="30.75"/>
    <n v="10"/>
    <s v="Capocollo, Tomatoes, Goat Cheese, Artichokes, Peperoncini verdi, Garlic"/>
    <s v="The Spicy Italian Pizza"/>
    <n v="207.5"/>
    <n v="307.5"/>
    <n v="100"/>
    <x v="1"/>
    <x v="0"/>
    <x v="0"/>
  </r>
  <r>
    <n v="7777895957"/>
    <d v="2015-04-05T00:00:00"/>
    <x v="3"/>
    <x v="3"/>
    <n v="20.25"/>
    <x v="1"/>
    <x v="0"/>
    <n v="27.25"/>
    <n v="5"/>
    <s v="Tomatoes, Red Peppers, Jalapeno Peppers, Red Onions, Cilantro, Corn, Chipotle Sauce, Garlic"/>
    <s v="The Mexicana Pizza"/>
    <n v="101.25"/>
    <n v="136.25"/>
    <n v="35"/>
    <x v="0"/>
    <x v="0"/>
    <x v="0"/>
  </r>
  <r>
    <n v="7777895958"/>
    <d v="2015-04-05T00:00:00"/>
    <x v="3"/>
    <x v="3"/>
    <n v="12.5"/>
    <x v="2"/>
    <x v="1"/>
    <n v="17"/>
    <n v="4"/>
    <s v="Mozzarella Cheese, Pepperoni"/>
    <s v="The Pepperoni Pizza"/>
    <n v="50"/>
    <n v="68"/>
    <n v="18"/>
    <x v="1"/>
    <x v="1"/>
    <x v="0"/>
  </r>
  <r>
    <n v="7777895959"/>
    <d v="2015-04-05T00:00:00"/>
    <x v="3"/>
    <x v="3"/>
    <n v="12.5"/>
    <x v="0"/>
    <x v="3"/>
    <n v="19.5"/>
    <n v="9"/>
    <s v="Genoa Salami, Capocollo, Pepperoni, Tomatoes, Asiago Cheese, Garlic"/>
    <s v="The Pepper Salami Pizza"/>
    <n v="112.5"/>
    <n v="175.5"/>
    <n v="63"/>
    <x v="0"/>
    <x v="1"/>
    <x v="0"/>
  </r>
  <r>
    <n v="7777895960"/>
    <d v="2015-04-05T00:00:00"/>
    <x v="3"/>
    <x v="3"/>
    <n v="12.75"/>
    <x v="0"/>
    <x v="2"/>
    <n v="17.75"/>
    <n v="11"/>
    <s v="Chicken, Artichoke, Spinach, Garlic, Jalapeno Peppers, Fontina Cheese, Gouda Cheese"/>
    <s v="The California Chicken Pizza"/>
    <n v="140.25"/>
    <n v="195.25"/>
    <n v="55"/>
    <x v="0"/>
    <x v="0"/>
    <x v="0"/>
  </r>
  <r>
    <n v="7777895961"/>
    <d v="2015-04-05T00:00:00"/>
    <x v="3"/>
    <x v="3"/>
    <n v="20.75"/>
    <x v="1"/>
    <x v="3"/>
    <n v="30.75"/>
    <n v="6"/>
    <s v="Capocollo, Tomatoes, Goat Cheese, Artichokes, Peperoncini verdi, Garlic"/>
    <s v="The Spicy Italian Pizza"/>
    <n v="124.5"/>
    <n v="184.5"/>
    <n v="60"/>
    <x v="0"/>
    <x v="0"/>
    <x v="0"/>
  </r>
  <r>
    <n v="7777895962"/>
    <d v="2015-04-05T00:00:00"/>
    <x v="3"/>
    <x v="3"/>
    <n v="12.5"/>
    <x v="0"/>
    <x v="0"/>
    <n v="16.5"/>
    <n v="3"/>
    <s v="Spinach, Artichokes, Tomatoes, Sun-dried Tomatoes, Garlic, Pesto Sauce"/>
    <s v="The Spinach Pesto Pizza"/>
    <n v="37.5"/>
    <n v="49.5"/>
    <n v="12"/>
    <x v="0"/>
    <x v="1"/>
    <x v="0"/>
  </r>
  <r>
    <n v="7777895963"/>
    <d v="2015-04-06T00:00:00"/>
    <x v="4"/>
    <x v="3"/>
    <n v="12.5"/>
    <x v="0"/>
    <x v="3"/>
    <n v="19.5"/>
    <n v="3"/>
    <s v="Prosciutto di San Daniele, Arugula, Mozzarella Cheese"/>
    <s v="The Prosciutto and Arugula Pizza"/>
    <n v="37.5"/>
    <n v="58.5"/>
    <n v="21"/>
    <x v="0"/>
    <x v="1"/>
    <x v="0"/>
  </r>
  <r>
    <n v="7777895964"/>
    <d v="2015-04-06T00:00:00"/>
    <x v="4"/>
    <x v="3"/>
    <n v="16.75"/>
    <x v="2"/>
    <x v="2"/>
    <n v="23.25"/>
    <n v="2"/>
    <s v="Chicken, Red Onions, Red Peppers, Mushrooms, Asiago Cheese, Alfredo Sauce"/>
    <s v="The Chicken Alfredo Pizza"/>
    <n v="33.5"/>
    <n v="46.5"/>
    <n v="13"/>
    <x v="1"/>
    <x v="0"/>
    <x v="0"/>
  </r>
  <r>
    <n v="7777895965"/>
    <d v="2015-04-06T00:00:00"/>
    <x v="4"/>
    <x v="3"/>
    <n v="16.5"/>
    <x v="2"/>
    <x v="3"/>
    <n v="25"/>
    <n v="3"/>
    <s v="Genoa Salami, Capocollo, Pepperoni, Tomatoes, Asiago Cheese, Garlic"/>
    <s v="The Pepper Salami Pizza"/>
    <n v="49.5"/>
    <n v="75"/>
    <n v="25.5"/>
    <x v="0"/>
    <x v="1"/>
    <x v="0"/>
  </r>
  <r>
    <n v="7777895966"/>
    <d v="2015-04-06T00:00:00"/>
    <x v="4"/>
    <x v="3"/>
    <n v="12"/>
    <x v="0"/>
    <x v="1"/>
    <n v="15"/>
    <n v="10"/>
    <s v="Bacon, Pepperoni, Italian Sausage, Chorizo Sausage"/>
    <s v="The Big Meat Pizza"/>
    <n v="120"/>
    <n v="150"/>
    <n v="30"/>
    <x v="1"/>
    <x v="0"/>
    <x v="0"/>
  </r>
  <r>
    <n v="7777895967"/>
    <d v="2015-04-06T00:00:00"/>
    <x v="4"/>
    <x v="3"/>
    <n v="20.25"/>
    <x v="1"/>
    <x v="0"/>
    <n v="27.25"/>
    <n v="6"/>
    <s v="Tomatoes, Red Peppers, Jalapeno Peppers, Red Onions, Cilantro, Corn, Chipotle Sauce, Garlic"/>
    <s v="The Mexicana Pizza"/>
    <n v="121.5"/>
    <n v="163.5"/>
    <n v="42"/>
    <x v="1"/>
    <x v="0"/>
    <x v="0"/>
  </r>
  <r>
    <n v="7777895968"/>
    <d v="2015-04-06T00:00:00"/>
    <x v="4"/>
    <x v="3"/>
    <n v="20.25"/>
    <x v="1"/>
    <x v="0"/>
    <n v="27.25"/>
    <n v="5"/>
    <s v="Tomatoes, Red Peppers, Jalapeno Peppers, Red Onions, Cilantro, Corn, Chipotle Sauce, Garlic"/>
    <s v="The Mexicana Pizza"/>
    <n v="101.25"/>
    <n v="136.25"/>
    <n v="35"/>
    <x v="0"/>
    <x v="1"/>
    <x v="0"/>
  </r>
  <r>
    <n v="7777895969"/>
    <d v="2015-04-06T00:00:00"/>
    <x v="4"/>
    <x v="3"/>
    <n v="25.5"/>
    <x v="3"/>
    <x v="1"/>
    <n v="26.5"/>
    <n v="3"/>
    <s v="Kalamata Olives, Feta Cheese, Tomatoes, Garlic, Beef Chuck Roast, Red Onions"/>
    <s v="The Greek Pizza"/>
    <n v="76.5"/>
    <n v="79.5"/>
    <n v="3"/>
    <x v="1"/>
    <x v="0"/>
    <x v="0"/>
  </r>
  <r>
    <n v="7777895970"/>
    <d v="2015-04-06T00:00:00"/>
    <x v="4"/>
    <x v="3"/>
    <n v="12.25"/>
    <x v="0"/>
    <x v="3"/>
    <n v="19.25"/>
    <n v="7"/>
    <s v="Coarse Sicilian Salami, Tomatoes, Green Olives, Luganega Sausage, Onions, Garlic"/>
    <s v="The Sicilian Pizza"/>
    <n v="85.75"/>
    <n v="134.75"/>
    <n v="49"/>
    <x v="1"/>
    <x v="1"/>
    <x v="0"/>
  </r>
  <r>
    <n v="7777895971"/>
    <d v="2015-04-07T00:00:00"/>
    <x v="5"/>
    <x v="3"/>
    <n v="16.75"/>
    <x v="2"/>
    <x v="2"/>
    <n v="23.25"/>
    <n v="2"/>
    <s v="Barbecued Chicken, Red Peppers, Green Peppers, Tomatoes, Red Onions, Barbecue Sauce"/>
    <s v="The Barbecue Chicken Pizza"/>
    <n v="33.5"/>
    <n v="46.5"/>
    <n v="13"/>
    <x v="1"/>
    <x v="1"/>
    <x v="0"/>
  </r>
  <r>
    <n v="7777895972"/>
    <d v="2015-04-07T00:00:00"/>
    <x v="5"/>
    <x v="3"/>
    <n v="20.75"/>
    <x v="1"/>
    <x v="3"/>
    <n v="30.75"/>
    <n v="11"/>
    <s v="Prosciutto di San Daniele, Arugula, Mozzarella Cheese"/>
    <s v="The Prosciutto and Arugula Pizza"/>
    <n v="228.25"/>
    <n v="338.25"/>
    <n v="110"/>
    <x v="1"/>
    <x v="0"/>
    <x v="0"/>
  </r>
  <r>
    <n v="7777895973"/>
    <d v="2015-04-07T00:00:00"/>
    <x v="5"/>
    <x v="3"/>
    <n v="12"/>
    <x v="0"/>
    <x v="1"/>
    <n v="15"/>
    <n v="7"/>
    <s v="Bacon, Pepperoni, Italian Sausage, Chorizo Sausage"/>
    <s v="The Big Meat Pizza"/>
    <n v="84"/>
    <n v="105"/>
    <n v="21"/>
    <x v="1"/>
    <x v="1"/>
    <x v="0"/>
  </r>
  <r>
    <n v="7777895974"/>
    <d v="2015-04-07T00:00:00"/>
    <x v="5"/>
    <x v="3"/>
    <n v="14.5"/>
    <x v="2"/>
    <x v="1"/>
    <n v="19"/>
    <n v="3"/>
    <s v="Pepperoni, Mushrooms, Green Peppers"/>
    <s v="The Pepperoni, Mushroom, and Peppers Pizza"/>
    <n v="43.5"/>
    <n v="57"/>
    <n v="13.5"/>
    <x v="0"/>
    <x v="1"/>
    <x v="0"/>
  </r>
  <r>
    <n v="7777895975"/>
    <d v="2015-04-07T00:00:00"/>
    <x v="5"/>
    <x v="3"/>
    <n v="12.25"/>
    <x v="0"/>
    <x v="3"/>
    <n v="19.25"/>
    <n v="7"/>
    <s v="Coarse Sicilian Salami, Tomatoes, Green Olives, Luganega Sausage, Onions, Garlic"/>
    <s v="The Sicilian Pizza"/>
    <n v="85.75"/>
    <n v="134.75"/>
    <n v="49"/>
    <x v="0"/>
    <x v="1"/>
    <x v="0"/>
  </r>
  <r>
    <n v="7777895976"/>
    <d v="2015-04-07T00:00:00"/>
    <x v="5"/>
    <x v="3"/>
    <n v="16.5"/>
    <x v="2"/>
    <x v="3"/>
    <n v="25"/>
    <n v="9"/>
    <s v="Calabrese Salami, Capocollo, Tomatoes, Red Onions, Green Olives, Garlic"/>
    <s v="The Italian Supreme Pizza"/>
    <n v="148.5"/>
    <n v="225"/>
    <n v="76.5"/>
    <x v="0"/>
    <x v="0"/>
    <x v="0"/>
  </r>
  <r>
    <n v="7777895977"/>
    <d v="2015-04-07T00:00:00"/>
    <x v="5"/>
    <x v="3"/>
    <n v="16.75"/>
    <x v="2"/>
    <x v="2"/>
    <n v="23.25"/>
    <n v="2"/>
    <s v="Chicken, Pineapple, Tomatoes, Red Peppers, Thai Sweet Chilli Sauce"/>
    <s v="The Thai Chicken Pizza"/>
    <n v="33.5"/>
    <n v="46.5"/>
    <n v="13"/>
    <x v="0"/>
    <x v="0"/>
    <x v="0"/>
  </r>
  <r>
    <n v="7777895978"/>
    <d v="2015-04-07T00:00:00"/>
    <x v="5"/>
    <x v="3"/>
    <n v="12.5"/>
    <x v="0"/>
    <x v="3"/>
    <n v="19.5"/>
    <n v="3"/>
    <s v="Prosciutto di San Daniele, Arugula, Mozzarella Cheese"/>
    <s v="The Prosciutto and Arugula Pizza"/>
    <n v="37.5"/>
    <n v="58.5"/>
    <n v="21"/>
    <x v="0"/>
    <x v="0"/>
    <x v="0"/>
  </r>
  <r>
    <n v="7777895979"/>
    <d v="2015-04-07T00:00:00"/>
    <x v="5"/>
    <x v="3"/>
    <n v="12.5"/>
    <x v="2"/>
    <x v="1"/>
    <n v="17"/>
    <n v="2"/>
    <s v="Mozzarella Cheese, Pepperoni"/>
    <s v="The Pepperoni Pizza"/>
    <n v="25"/>
    <n v="34"/>
    <n v="9"/>
    <x v="0"/>
    <x v="0"/>
    <x v="0"/>
  </r>
  <r>
    <n v="7777895980"/>
    <d v="2015-04-08T00:00:00"/>
    <x v="6"/>
    <x v="3"/>
    <n v="12.5"/>
    <x v="0"/>
    <x v="3"/>
    <n v="19.5"/>
    <n v="6"/>
    <s v="Calabrese Salami, Capocollo, Tomatoes, Red Onions, Green Olives, Garlic"/>
    <s v="The Italian Supreme Pizza"/>
    <n v="75"/>
    <n v="117"/>
    <n v="42"/>
    <x v="1"/>
    <x v="0"/>
    <x v="0"/>
  </r>
  <r>
    <n v="7777895981"/>
    <d v="2015-04-08T00:00:00"/>
    <x v="6"/>
    <x v="3"/>
    <n v="20.75"/>
    <x v="1"/>
    <x v="2"/>
    <n v="28.75"/>
    <n v="12"/>
    <s v="Chicken, Pineapple, Tomatoes, Red Peppers, Thai Sweet Chilli Sauce"/>
    <s v="The Thai Chicken Pizza"/>
    <n v="249"/>
    <n v="345"/>
    <n v="96"/>
    <x v="1"/>
    <x v="1"/>
    <x v="0"/>
  </r>
  <r>
    <n v="7777895982"/>
    <d v="2015-04-09T00:00:00"/>
    <x v="0"/>
    <x v="3"/>
    <n v="18.5"/>
    <x v="1"/>
    <x v="0"/>
    <n v="25.5"/>
    <n v="11"/>
    <s v="Mozzarella Cheese, Provolone Cheese, Smoked Gouda Cheese, Romano Cheese, Blue Cheese, Garlic"/>
    <s v="The Five Cheese Pizza"/>
    <n v="203.5"/>
    <n v="280.5"/>
    <n v="77"/>
    <x v="0"/>
    <x v="0"/>
    <x v="0"/>
  </r>
  <r>
    <n v="7777895983"/>
    <d v="2015-04-09T00:00:00"/>
    <x v="0"/>
    <x v="3"/>
    <n v="16.5"/>
    <x v="1"/>
    <x v="1"/>
    <n v="22.5"/>
    <n v="5"/>
    <s v="Sliced Ham, Pineapple, Mozzarella Cheese"/>
    <s v="The Hawaiian Pizza"/>
    <n v="82.5"/>
    <n v="112.5"/>
    <n v="30"/>
    <x v="1"/>
    <x v="0"/>
    <x v="0"/>
  </r>
  <r>
    <n v="7777895984"/>
    <d v="2015-04-10T00:00:00"/>
    <x v="1"/>
    <x v="3"/>
    <n v="11"/>
    <x v="0"/>
    <x v="1"/>
    <n v="14"/>
    <n v="5"/>
    <s v="Pepperoni, Mushrooms, Green Peppers"/>
    <s v="The Pepperoni, Mushroom, and Peppers Pizza"/>
    <n v="55"/>
    <n v="70"/>
    <n v="15"/>
    <x v="0"/>
    <x v="1"/>
    <x v="0"/>
  </r>
  <r>
    <n v="7777895985"/>
    <d v="2015-04-10T00:00:00"/>
    <x v="1"/>
    <x v="3"/>
    <n v="17.95"/>
    <x v="1"/>
    <x v="0"/>
    <n v="24.95"/>
    <n v="4"/>
    <s v="Ricotta Cheese, Gorgonzola Piccante Cheese, Mozzarella Cheese, Parmigiano Reggiano Cheese, Garlic"/>
    <s v="The Four Cheese Pizza"/>
    <n v="71.8"/>
    <n v="99.8"/>
    <n v="28"/>
    <x v="1"/>
    <x v="1"/>
    <x v="0"/>
  </r>
  <r>
    <n v="7777895986"/>
    <d v="2015-04-10T00:00:00"/>
    <x v="1"/>
    <x v="3"/>
    <n v="16"/>
    <x v="2"/>
    <x v="1"/>
    <n v="20.5"/>
    <n v="4"/>
    <s v="Pepperoni, Mushrooms, Red Onions, Red Peppers, Bacon"/>
    <s v="The Classic Deluxe Pizza"/>
    <n v="64"/>
    <n v="82"/>
    <n v="18"/>
    <x v="1"/>
    <x v="0"/>
    <x v="0"/>
  </r>
  <r>
    <n v="7777895987"/>
    <d v="2015-04-11T00:00:00"/>
    <x v="2"/>
    <x v="3"/>
    <n v="20.75"/>
    <x v="1"/>
    <x v="3"/>
    <n v="30.75"/>
    <n v="6"/>
    <s v="Prosciutto di San Daniele, Arugula, Mozzarella Cheese"/>
    <s v="The Prosciutto and Arugula Pizza"/>
    <n v="124.5"/>
    <n v="184.5"/>
    <n v="60"/>
    <x v="0"/>
    <x v="1"/>
    <x v="0"/>
  </r>
  <r>
    <n v="7777895988"/>
    <d v="2015-04-11T00:00:00"/>
    <x v="2"/>
    <x v="3"/>
    <n v="18.5"/>
    <x v="1"/>
    <x v="0"/>
    <n v="25.5"/>
    <n v="5"/>
    <s v="Mozzarella Cheese, Provolone Cheese, Smoked Gouda Cheese, Romano Cheese, Blue Cheese, Garlic"/>
    <s v="The Five Cheese Pizza"/>
    <n v="92.5"/>
    <n v="127.5"/>
    <n v="35"/>
    <x v="1"/>
    <x v="1"/>
    <x v="0"/>
  </r>
  <r>
    <n v="7777895989"/>
    <d v="2015-04-11T00:00:00"/>
    <x v="2"/>
    <x v="3"/>
    <n v="16"/>
    <x v="2"/>
    <x v="0"/>
    <n v="21.5"/>
    <n v="9"/>
    <s v="Mushrooms, Tomatoes, Red Peppers, Green Peppers, Red Onions, Zucchini, Spinach, Garlic"/>
    <s v="The Vegetables + Vegetables Pizza"/>
    <n v="144"/>
    <n v="193.5"/>
    <n v="49.5"/>
    <x v="0"/>
    <x v="1"/>
    <x v="0"/>
  </r>
  <r>
    <n v="7777895990"/>
    <d v="2015-04-11T00:00:00"/>
    <x v="2"/>
    <x v="3"/>
    <n v="20.75"/>
    <x v="1"/>
    <x v="3"/>
    <n v="30.75"/>
    <n v="12"/>
    <s v="Capocollo, Tomatoes, Goat Cheese, Artichokes, Peperoncini verdi, Garlic"/>
    <s v="The Spicy Italian Pizza"/>
    <n v="249"/>
    <n v="369"/>
    <n v="120"/>
    <x v="0"/>
    <x v="0"/>
    <x v="0"/>
  </r>
  <r>
    <n v="7777895991"/>
    <d v="2015-04-12T00:00:00"/>
    <x v="3"/>
    <x v="3"/>
    <n v="20.75"/>
    <x v="1"/>
    <x v="3"/>
    <n v="30.75"/>
    <n v="6"/>
    <s v="Calabrese Salami, Capocollo, Tomatoes, Red Onions, Green Olives, Garlic"/>
    <s v="The Italian Supreme Pizza"/>
    <n v="124.5"/>
    <n v="184.5"/>
    <n v="60"/>
    <x v="0"/>
    <x v="1"/>
    <x v="0"/>
  </r>
  <r>
    <n v="7777895992"/>
    <d v="2015-04-12T00:00:00"/>
    <x v="3"/>
    <x v="3"/>
    <n v="16"/>
    <x v="2"/>
    <x v="0"/>
    <n v="21.5"/>
    <n v="6"/>
    <s v="Spinach, Mushrooms, Tomatoes, Green Olives, Feta Cheese"/>
    <s v="The Green Garden Pizza"/>
    <n v="96"/>
    <n v="129"/>
    <n v="33"/>
    <x v="0"/>
    <x v="1"/>
    <x v="0"/>
  </r>
  <r>
    <n v="7777895993"/>
    <d v="2015-04-12T00:00:00"/>
    <x v="3"/>
    <x v="3"/>
    <n v="20.75"/>
    <x v="1"/>
    <x v="2"/>
    <n v="28.75"/>
    <n v="8"/>
    <s v="Barbecued Chicken, Red Peppers, Green Peppers, Tomatoes, Red Onions, Barbecue Sauce"/>
    <s v="The Barbecue Chicken Pizza"/>
    <n v="166"/>
    <n v="230"/>
    <n v="64"/>
    <x v="1"/>
    <x v="1"/>
    <x v="0"/>
  </r>
  <r>
    <n v="7777895994"/>
    <d v="2015-04-12T00:00:00"/>
    <x v="3"/>
    <x v="3"/>
    <n v="12.75"/>
    <x v="0"/>
    <x v="2"/>
    <n v="17.75"/>
    <n v="7"/>
    <s v="Chicken, Artichoke, Spinach, Garlic, Jalapeno Peppers, Fontina Cheese, Gouda Cheese"/>
    <s v="The California Chicken Pizza"/>
    <n v="89.25"/>
    <n v="124.25"/>
    <n v="35"/>
    <x v="0"/>
    <x v="0"/>
    <x v="0"/>
  </r>
  <r>
    <n v="7777895995"/>
    <d v="2015-04-12T00:00:00"/>
    <x v="3"/>
    <x v="3"/>
    <n v="16.75"/>
    <x v="2"/>
    <x v="2"/>
    <n v="23.25"/>
    <n v="6"/>
    <s v="Chicken, Artichoke, Spinach, Garlic, Jalapeno Peppers, Fontina Cheese, Gouda Cheese"/>
    <s v="The California Chicken Pizza"/>
    <n v="100.5"/>
    <n v="139.5"/>
    <n v="39"/>
    <x v="0"/>
    <x v="0"/>
    <x v="0"/>
  </r>
  <r>
    <n v="7777895996"/>
    <d v="2015-04-12T00:00:00"/>
    <x v="3"/>
    <x v="3"/>
    <n v="16.75"/>
    <x v="2"/>
    <x v="2"/>
    <n v="23.25"/>
    <n v="8"/>
    <s v="Chicken, Artichoke, Spinach, Garlic, Jalapeno Peppers, Fontina Cheese, Gouda Cheese"/>
    <s v="The California Chicken Pizza"/>
    <n v="134"/>
    <n v="186"/>
    <n v="52"/>
    <x v="0"/>
    <x v="1"/>
    <x v="0"/>
  </r>
  <r>
    <n v="7777895997"/>
    <d v="2015-04-12T00:00:00"/>
    <x v="3"/>
    <x v="3"/>
    <n v="18.5"/>
    <x v="1"/>
    <x v="0"/>
    <n v="25.5"/>
    <n v="10"/>
    <s v="Mozzarella Cheese, Provolone Cheese, Smoked Gouda Cheese, Romano Cheese, Blue Cheese, Garlic"/>
    <s v="The Five Cheese Pizza"/>
    <n v="185"/>
    <n v="255"/>
    <n v="70"/>
    <x v="1"/>
    <x v="0"/>
    <x v="0"/>
  </r>
  <r>
    <n v="7777895998"/>
    <d v="2015-04-12T00:00:00"/>
    <x v="3"/>
    <x v="3"/>
    <n v="16.5"/>
    <x v="2"/>
    <x v="3"/>
    <n v="25"/>
    <n v="9"/>
    <s v="Prosciutto di San Daniele, Arugula, Mozzarella Cheese"/>
    <s v="The Prosciutto and Arugula Pizza"/>
    <n v="148.5"/>
    <n v="225"/>
    <n v="76.5"/>
    <x v="1"/>
    <x v="0"/>
    <x v="0"/>
  </r>
  <r>
    <n v="7777895999"/>
    <d v="2015-04-12T00:00:00"/>
    <x v="3"/>
    <x v="3"/>
    <n v="20.75"/>
    <x v="1"/>
    <x v="3"/>
    <n v="30.75"/>
    <n v="5"/>
    <s v="Prosciutto di San Daniele, Arugula, Mozzarella Cheese"/>
    <s v="The Prosciutto and Arugula Pizza"/>
    <n v="103.75"/>
    <n v="153.75"/>
    <n v="50"/>
    <x v="1"/>
    <x v="1"/>
    <x v="0"/>
  </r>
  <r>
    <n v="7777896000"/>
    <d v="2015-04-12T00:00:00"/>
    <x v="3"/>
    <x v="3"/>
    <n v="20.75"/>
    <x v="1"/>
    <x v="2"/>
    <n v="28.75"/>
    <n v="1"/>
    <s v="Barbecued Chicken, Red Peppers, Green Peppers, Tomatoes, Red Onions, Barbecue Sauce"/>
    <s v="The Barbecue Chicken Pizza"/>
    <n v="20.75"/>
    <n v="28.75"/>
    <n v="8"/>
    <x v="1"/>
    <x v="1"/>
    <x v="0"/>
  </r>
  <r>
    <n v="7777896001"/>
    <d v="2015-04-12T00:00:00"/>
    <x v="3"/>
    <x v="3"/>
    <n v="12.25"/>
    <x v="0"/>
    <x v="3"/>
    <n v="19.25"/>
    <n v="3"/>
    <s v="Coarse Sicilian Salami, Tomatoes, Green Olives, Luganega Sausage, Onions, Garlic"/>
    <s v="The Sicilian Pizza"/>
    <n v="36.75"/>
    <n v="57.75"/>
    <n v="21"/>
    <x v="1"/>
    <x v="0"/>
    <x v="0"/>
  </r>
  <r>
    <n v="7777896002"/>
    <d v="2015-04-13T00:00:00"/>
    <x v="4"/>
    <x v="3"/>
    <n v="17.95"/>
    <x v="1"/>
    <x v="0"/>
    <n v="24.95"/>
    <n v="9"/>
    <s v="Ricotta Cheese, Gorgonzola Piccante Cheese, Mozzarella Cheese, Parmigiano Reggiano Cheese, Garlic"/>
    <s v="The Four Cheese Pizza"/>
    <n v="161.54999999999998"/>
    <n v="224.54999999999998"/>
    <n v="63"/>
    <x v="0"/>
    <x v="1"/>
    <x v="0"/>
  </r>
  <r>
    <n v="7777896003"/>
    <d v="2015-04-13T00:00:00"/>
    <x v="4"/>
    <x v="3"/>
    <n v="13.25"/>
    <x v="2"/>
    <x v="1"/>
    <n v="17.75"/>
    <n v="2"/>
    <s v="Sliced Ham, Pineapple, Mozzarella Cheese"/>
    <s v="The Hawaiian Pizza"/>
    <n v="26.5"/>
    <n v="35.5"/>
    <n v="9"/>
    <x v="0"/>
    <x v="1"/>
    <x v="0"/>
  </r>
  <r>
    <n v="7777896004"/>
    <d v="2015-04-13T00:00:00"/>
    <x v="4"/>
    <x v="3"/>
    <n v="9.75"/>
    <x v="0"/>
    <x v="1"/>
    <n v="12.75"/>
    <n v="3"/>
    <s v="Mozzarella Cheese, Pepperoni"/>
    <s v="The Pepperoni Pizza"/>
    <n v="29.25"/>
    <n v="38.25"/>
    <n v="9"/>
    <x v="1"/>
    <x v="1"/>
    <x v="0"/>
  </r>
  <r>
    <n v="7777896005"/>
    <d v="2015-04-14T00:00:00"/>
    <x v="5"/>
    <x v="3"/>
    <n v="12.5"/>
    <x v="0"/>
    <x v="3"/>
    <n v="19.5"/>
    <n v="9"/>
    <s v="Spinach, Red Onions, Pepperoni, Tomatoes, Artichokes, Kalamata Olives, Garlic, Asiago Cheese"/>
    <s v="The Spinach Supreme Pizza"/>
    <n v="112.5"/>
    <n v="175.5"/>
    <n v="63"/>
    <x v="1"/>
    <x v="0"/>
    <x v="0"/>
  </r>
  <r>
    <n v="7777896006"/>
    <d v="2015-04-14T00:00:00"/>
    <x v="5"/>
    <x v="3"/>
    <n v="16.75"/>
    <x v="2"/>
    <x v="2"/>
    <n v="23.25"/>
    <n v="4"/>
    <s v="Chicken, Red Onions, Red Peppers, Mushrooms, Asiago Cheese, Alfredo Sauce"/>
    <s v="The Chicken Alfredo Pizza"/>
    <n v="67"/>
    <n v="93"/>
    <n v="26"/>
    <x v="1"/>
    <x v="1"/>
    <x v="0"/>
  </r>
  <r>
    <n v="7777896007"/>
    <d v="2015-04-14T00:00:00"/>
    <x v="5"/>
    <x v="3"/>
    <n v="15.25"/>
    <x v="1"/>
    <x v="1"/>
    <n v="21.25"/>
    <n v="7"/>
    <s v="Mozzarella Cheese, Pepperoni"/>
    <s v="The Pepperoni Pizza"/>
    <n v="106.75"/>
    <n v="148.75"/>
    <n v="42"/>
    <x v="0"/>
    <x v="1"/>
    <x v="0"/>
  </r>
  <r>
    <n v="7777896008"/>
    <d v="2015-04-14T00:00:00"/>
    <x v="5"/>
    <x v="3"/>
    <n v="17.95"/>
    <x v="1"/>
    <x v="0"/>
    <n v="24.95"/>
    <n v="10"/>
    <s v="Ricotta Cheese, Gorgonzola Piccante Cheese, Mozzarella Cheese, Parmigiano Reggiano Cheese, Garlic"/>
    <s v="The Four Cheese Pizza"/>
    <n v="179.5"/>
    <n v="249.5"/>
    <n v="70"/>
    <x v="1"/>
    <x v="0"/>
    <x v="0"/>
  </r>
  <r>
    <n v="7777896009"/>
    <d v="2015-04-14T00:00:00"/>
    <x v="5"/>
    <x v="3"/>
    <n v="16"/>
    <x v="2"/>
    <x v="1"/>
    <n v="20.5"/>
    <n v="6"/>
    <s v="Capocollo, Red Peppers, Tomatoes, Goat Cheese, Garlic, Oregano"/>
    <s v="The Italian Capocollo Pizza"/>
    <n v="96"/>
    <n v="123"/>
    <n v="27"/>
    <x v="0"/>
    <x v="0"/>
    <x v="0"/>
  </r>
  <r>
    <n v="7777896010"/>
    <d v="2015-04-14T00:00:00"/>
    <x v="5"/>
    <x v="3"/>
    <n v="16.75"/>
    <x v="2"/>
    <x v="0"/>
    <n v="22.25"/>
    <n v="3"/>
    <s v="Eggplant, Artichokes, Tomatoes, Zucchini, Red Peppers, Garlic, Pesto Sauce"/>
    <s v="The Italian Vegetables Pizza"/>
    <n v="50.25"/>
    <n v="66.75"/>
    <n v="16.5"/>
    <x v="0"/>
    <x v="1"/>
    <x v="0"/>
  </r>
  <r>
    <n v="7777896011"/>
    <d v="2015-04-14T00:00:00"/>
    <x v="5"/>
    <x v="3"/>
    <n v="16.5"/>
    <x v="2"/>
    <x v="3"/>
    <n v="25"/>
    <n v="3"/>
    <s v="Calabrese Salami, Capocollo, Tomatoes, Red Onions, Green Olives, Garlic"/>
    <s v="The Italian Supreme Pizza"/>
    <n v="49.5"/>
    <n v="75"/>
    <n v="25.5"/>
    <x v="1"/>
    <x v="0"/>
    <x v="0"/>
  </r>
  <r>
    <n v="7777896012"/>
    <d v="2015-04-15T00:00:00"/>
    <x v="6"/>
    <x v="3"/>
    <n v="9.75"/>
    <x v="0"/>
    <x v="1"/>
    <n v="12.75"/>
    <n v="11"/>
    <s v="Mozzarella Cheese, Pepperoni"/>
    <s v="The Pepperoni Pizza"/>
    <n v="107.25"/>
    <n v="140.25"/>
    <n v="33"/>
    <x v="1"/>
    <x v="1"/>
    <x v="0"/>
  </r>
  <r>
    <n v="7777896013"/>
    <d v="2015-04-15T00:00:00"/>
    <x v="6"/>
    <x v="3"/>
    <n v="23.65"/>
    <x v="0"/>
    <x v="3"/>
    <n v="30.65"/>
    <n v="1"/>
    <s v="Brie Carre Cheese, Prosciutto, Caramelized Onions, Pears, Thyme, Garlic"/>
    <s v="The Brie Carre Pizza"/>
    <n v="23.65"/>
    <n v="30.65"/>
    <n v="7"/>
    <x v="0"/>
    <x v="1"/>
    <x v="0"/>
  </r>
  <r>
    <n v="7777896014"/>
    <d v="2015-04-15T00:00:00"/>
    <x v="6"/>
    <x v="3"/>
    <n v="12.25"/>
    <x v="0"/>
    <x v="3"/>
    <n v="19.25"/>
    <n v="9"/>
    <s v="Coarse Sicilian Salami, Tomatoes, Green Olives, Luganega Sausage, Onions, Garlic"/>
    <s v="The Sicilian Pizza"/>
    <n v="110.25"/>
    <n v="173.25"/>
    <n v="63"/>
    <x v="0"/>
    <x v="0"/>
    <x v="0"/>
  </r>
  <r>
    <n v="7777896015"/>
    <d v="2015-04-15T00:00:00"/>
    <x v="6"/>
    <x v="3"/>
    <n v="20.75"/>
    <x v="1"/>
    <x v="2"/>
    <n v="28.75"/>
    <n v="8"/>
    <s v="Chicken, Tomatoes, Red Peppers, Red Onions, Jalapeno Peppers, Corn, Cilantro, Chipotle Sauce"/>
    <s v="The Southwest Chicken Pizza"/>
    <n v="166"/>
    <n v="230"/>
    <n v="64"/>
    <x v="0"/>
    <x v="0"/>
    <x v="0"/>
  </r>
  <r>
    <n v="7777896016"/>
    <d v="2015-04-16T00:00:00"/>
    <x v="0"/>
    <x v="3"/>
    <n v="20.25"/>
    <x v="1"/>
    <x v="0"/>
    <n v="27.25"/>
    <n v="7"/>
    <s v="Tomatoes, Red Peppers, Jalapeno Peppers, Red Onions, Cilantro, Corn, Chipotle Sauce, Garlic"/>
    <s v="The Mexicana Pizza"/>
    <n v="141.75"/>
    <n v="190.75"/>
    <n v="49"/>
    <x v="0"/>
    <x v="1"/>
    <x v="0"/>
  </r>
  <r>
    <n v="7777896017"/>
    <d v="2015-04-16T00:00:00"/>
    <x v="0"/>
    <x v="3"/>
    <n v="16.5"/>
    <x v="2"/>
    <x v="3"/>
    <n v="25"/>
    <n v="7"/>
    <s v="Capocollo, Tomatoes, Goat Cheese, Artichokes, Peperoncini verdi, Garlic"/>
    <s v="The Spicy Italian Pizza"/>
    <n v="115.5"/>
    <n v="175"/>
    <n v="59.5"/>
    <x v="0"/>
    <x v="1"/>
    <x v="0"/>
  </r>
  <r>
    <n v="7777896018"/>
    <d v="2015-04-16T00:00:00"/>
    <x v="0"/>
    <x v="3"/>
    <n v="20.25"/>
    <x v="1"/>
    <x v="0"/>
    <n v="27.25"/>
    <n v="5"/>
    <s v="Tomatoes, Red Peppers, Jalapeno Peppers, Red Onions, Cilantro, Corn, Chipotle Sauce, Garlic"/>
    <s v="The Mexicana Pizza"/>
    <n v="101.25"/>
    <n v="136.25"/>
    <n v="35"/>
    <x v="1"/>
    <x v="1"/>
    <x v="0"/>
  </r>
  <r>
    <n v="7777896019"/>
    <d v="2015-04-16T00:00:00"/>
    <x v="0"/>
    <x v="3"/>
    <n v="20.75"/>
    <x v="1"/>
    <x v="2"/>
    <n v="28.75"/>
    <n v="9"/>
    <s v="Chicken, Pineapple, Tomatoes, Red Peppers, Thai Sweet Chilli Sauce"/>
    <s v="The Thai Chicken Pizza"/>
    <n v="186.75"/>
    <n v="258.75"/>
    <n v="72"/>
    <x v="1"/>
    <x v="1"/>
    <x v="0"/>
  </r>
  <r>
    <n v="7777896020"/>
    <d v="2015-04-16T00:00:00"/>
    <x v="0"/>
    <x v="3"/>
    <n v="12"/>
    <x v="0"/>
    <x v="1"/>
    <n v="15"/>
    <n v="12"/>
    <s v="Pepperoni, Mushrooms, Red Onions, Red Peppers, Bacon"/>
    <s v="The Classic Deluxe Pizza"/>
    <n v="144"/>
    <n v="180"/>
    <n v="36"/>
    <x v="0"/>
    <x v="0"/>
    <x v="0"/>
  </r>
  <r>
    <n v="7777896021"/>
    <d v="2015-04-16T00:00:00"/>
    <x v="0"/>
    <x v="3"/>
    <n v="16"/>
    <x v="2"/>
    <x v="0"/>
    <n v="21.5"/>
    <n v="10"/>
    <s v="Spinach, Artichokes, Kalamata Olives, Sun-dried Tomatoes, Feta Cheese, Plum Tomatoes, Red Onions"/>
    <s v="The Mediterranean Pizza"/>
    <n v="160"/>
    <n v="215"/>
    <n v="55"/>
    <x v="1"/>
    <x v="1"/>
    <x v="0"/>
  </r>
  <r>
    <n v="7777896022"/>
    <d v="2015-04-16T00:00:00"/>
    <x v="0"/>
    <x v="3"/>
    <n v="12"/>
    <x v="0"/>
    <x v="1"/>
    <n v="15"/>
    <n v="7"/>
    <s v="Tomatoes, Anchovies, Green Olives, Red Onions, Garlic"/>
    <s v="The Napolitana Pizza"/>
    <n v="84"/>
    <n v="105"/>
    <n v="21"/>
    <x v="1"/>
    <x v="0"/>
    <x v="0"/>
  </r>
  <r>
    <n v="7777896023"/>
    <d v="2015-04-16T00:00:00"/>
    <x v="0"/>
    <x v="3"/>
    <n v="15.25"/>
    <x v="1"/>
    <x v="1"/>
    <n v="21.25"/>
    <n v="10"/>
    <s v="Mozzarella Cheese, Pepperoni"/>
    <s v="The Pepperoni Pizza"/>
    <n v="152.5"/>
    <n v="212.5"/>
    <n v="60"/>
    <x v="1"/>
    <x v="0"/>
    <x v="0"/>
  </r>
  <r>
    <n v="7777896024"/>
    <d v="2015-04-17T00:00:00"/>
    <x v="1"/>
    <x v="3"/>
    <n v="16"/>
    <x v="2"/>
    <x v="0"/>
    <n v="21.5"/>
    <n v="4"/>
    <s v="Mushrooms, Tomatoes, Red Peppers, Green Peppers, Red Onions, Zucchini, Spinach, Garlic"/>
    <s v="The Vegetables + Vegetables Pizza"/>
    <n v="64"/>
    <n v="86"/>
    <n v="22"/>
    <x v="1"/>
    <x v="0"/>
    <x v="0"/>
  </r>
  <r>
    <n v="7777896025"/>
    <d v="2015-04-17T00:00:00"/>
    <x v="1"/>
    <x v="3"/>
    <n v="10.5"/>
    <x v="0"/>
    <x v="1"/>
    <n v="13.5"/>
    <n v="4"/>
    <s v="Sliced Ham, Pineapple, Mozzarella Cheese"/>
    <s v="The Hawaiian Pizza"/>
    <n v="42"/>
    <n v="54"/>
    <n v="12"/>
    <x v="1"/>
    <x v="0"/>
    <x v="0"/>
  </r>
  <r>
    <n v="7777896026"/>
    <d v="2015-04-17T00:00:00"/>
    <x v="1"/>
    <x v="3"/>
    <n v="16.75"/>
    <x v="2"/>
    <x v="2"/>
    <n v="23.25"/>
    <n v="1"/>
    <s v="Chicken, Red Onions, Red Peppers, Mushrooms, Asiago Cheese, Alfredo Sauce"/>
    <s v="The Chicken Alfredo Pizza"/>
    <n v="16.75"/>
    <n v="23.25"/>
    <n v="6.5"/>
    <x v="1"/>
    <x v="1"/>
    <x v="0"/>
  </r>
  <r>
    <n v="7777896027"/>
    <d v="2015-04-17T00:00:00"/>
    <x v="1"/>
    <x v="3"/>
    <n v="20.75"/>
    <x v="1"/>
    <x v="3"/>
    <n v="30.75"/>
    <n v="2"/>
    <s v="Capocollo, Tomatoes, Goat Cheese, Artichokes, Peperoncini verdi, Garlic"/>
    <s v="The Spicy Italian Pizza"/>
    <n v="41.5"/>
    <n v="61.5"/>
    <n v="20"/>
    <x v="1"/>
    <x v="1"/>
    <x v="0"/>
  </r>
  <r>
    <n v="7777896028"/>
    <d v="2015-04-17T00:00:00"/>
    <x v="1"/>
    <x v="3"/>
    <n v="16"/>
    <x v="2"/>
    <x v="0"/>
    <n v="21.5"/>
    <n v="2"/>
    <s v="Mushrooms, Tomatoes, Red Peppers, Green Peppers, Red Onions, Zucchini, Spinach, Garlic"/>
    <s v="The Vegetables + Vegetables Pizza"/>
    <n v="32"/>
    <n v="43"/>
    <n v="11"/>
    <x v="0"/>
    <x v="0"/>
    <x v="0"/>
  </r>
  <r>
    <n v="7777896029"/>
    <d v="2015-04-17T00:00:00"/>
    <x v="1"/>
    <x v="3"/>
    <n v="20.75"/>
    <x v="1"/>
    <x v="2"/>
    <n v="28.75"/>
    <n v="9"/>
    <s v="Barbecued Chicken, Red Peppers, Green Peppers, Tomatoes, Red Onions, Barbecue Sauce"/>
    <s v="The Barbecue Chicken Pizza"/>
    <n v="186.75"/>
    <n v="258.75"/>
    <n v="72"/>
    <x v="0"/>
    <x v="0"/>
    <x v="0"/>
  </r>
  <r>
    <n v="7777896030"/>
    <d v="2015-04-17T00:00:00"/>
    <x v="1"/>
    <x v="3"/>
    <n v="16.75"/>
    <x v="2"/>
    <x v="2"/>
    <n v="23.25"/>
    <n v="6"/>
    <s v="Chicken, Pineapple, Tomatoes, Red Peppers, Thai Sweet Chilli Sauce"/>
    <s v="The Thai Chicken Pizza"/>
    <n v="100.5"/>
    <n v="139.5"/>
    <n v="39"/>
    <x v="0"/>
    <x v="0"/>
    <x v="0"/>
  </r>
  <r>
    <n v="7777896031"/>
    <d v="2015-04-17T00:00:00"/>
    <x v="1"/>
    <x v="3"/>
    <n v="16.5"/>
    <x v="2"/>
    <x v="3"/>
    <n v="25"/>
    <n v="1"/>
    <s v="Calabrese Salami, Capocollo, Tomatoes, Red Onions, Green Olives, Garlic"/>
    <s v="The Italian Supreme Pizza"/>
    <n v="16.5"/>
    <n v="25"/>
    <n v="8.5"/>
    <x v="1"/>
    <x v="1"/>
    <x v="0"/>
  </r>
  <r>
    <n v="7777896032"/>
    <d v="2015-04-18T00:00:00"/>
    <x v="2"/>
    <x v="3"/>
    <n v="16"/>
    <x v="2"/>
    <x v="0"/>
    <n v="21.5"/>
    <n v="3"/>
    <s v="Tomatoes, Red Peppers, Jalapeno Peppers, Red Onions, Cilantro, Corn, Chipotle Sauce, Garlic"/>
    <s v="The Mexicana Pizza"/>
    <n v="48"/>
    <n v="64.5"/>
    <n v="16.5"/>
    <x v="1"/>
    <x v="0"/>
    <x v="0"/>
  </r>
  <r>
    <n v="7777896033"/>
    <d v="2015-04-18T00:00:00"/>
    <x v="2"/>
    <x v="3"/>
    <n v="10.5"/>
    <x v="0"/>
    <x v="1"/>
    <n v="13.5"/>
    <n v="8"/>
    <s v="Sliced Ham, Pineapple, Mozzarella Cheese"/>
    <s v="The Hawaiian Pizza"/>
    <n v="84"/>
    <n v="108"/>
    <n v="24"/>
    <x v="0"/>
    <x v="0"/>
    <x v="0"/>
  </r>
  <r>
    <n v="7777896034"/>
    <d v="2015-04-18T00:00:00"/>
    <x v="2"/>
    <x v="3"/>
    <n v="16"/>
    <x v="2"/>
    <x v="1"/>
    <n v="20.5"/>
    <n v="7"/>
    <s v="Kalamata Olives, Feta Cheese, Tomatoes, Garlic, Beef Chuck Roast, Red Onions"/>
    <s v="The Greek Pizza"/>
    <n v="112"/>
    <n v="143.5"/>
    <n v="31.5"/>
    <x v="1"/>
    <x v="1"/>
    <x v="0"/>
  </r>
  <r>
    <n v="7777896035"/>
    <d v="2015-04-18T00:00:00"/>
    <x v="2"/>
    <x v="3"/>
    <n v="16.25"/>
    <x v="2"/>
    <x v="3"/>
    <n v="24.75"/>
    <n v="4"/>
    <s v="Coarse Sicilian Salami, Tomatoes, Green Olives, Luganega Sausage, Onions, Garlic"/>
    <s v="The Sicilian Pizza"/>
    <n v="65"/>
    <n v="99"/>
    <n v="34"/>
    <x v="0"/>
    <x v="0"/>
    <x v="0"/>
  </r>
  <r>
    <n v="7777896036"/>
    <d v="2015-04-18T00:00:00"/>
    <x v="2"/>
    <x v="3"/>
    <n v="16.5"/>
    <x v="1"/>
    <x v="1"/>
    <n v="22.5"/>
    <n v="1"/>
    <s v="Sliced Ham, Pineapple, Mozzarella Cheese"/>
    <s v="The Hawaiian Pizza"/>
    <n v="16.5"/>
    <n v="22.5"/>
    <n v="6"/>
    <x v="1"/>
    <x v="0"/>
    <x v="0"/>
  </r>
  <r>
    <n v="7777896037"/>
    <d v="2015-04-18T00:00:00"/>
    <x v="2"/>
    <x v="3"/>
    <n v="16.75"/>
    <x v="2"/>
    <x v="2"/>
    <n v="23.25"/>
    <n v="9"/>
    <s v="Chicken, Artichoke, Spinach, Garlic, Jalapeno Peppers, Fontina Cheese, Gouda Cheese"/>
    <s v="The California Chicken Pizza"/>
    <n v="150.75"/>
    <n v="209.25"/>
    <n v="58.5"/>
    <x v="0"/>
    <x v="0"/>
    <x v="0"/>
  </r>
  <r>
    <n v="7777896038"/>
    <d v="2015-04-18T00:00:00"/>
    <x v="2"/>
    <x v="3"/>
    <n v="20.5"/>
    <x v="1"/>
    <x v="1"/>
    <n v="26.5"/>
    <n v="10"/>
    <s v="Capocollo, Red Peppers, Tomatoes, Goat Cheese, Garlic, Oregano"/>
    <s v="The Italian Capocollo Pizza"/>
    <n v="205"/>
    <n v="265"/>
    <n v="60"/>
    <x v="1"/>
    <x v="1"/>
    <x v="0"/>
  </r>
  <r>
    <n v="7777896039"/>
    <d v="2015-04-18T00:00:00"/>
    <x v="2"/>
    <x v="3"/>
    <n v="20.25"/>
    <x v="1"/>
    <x v="3"/>
    <n v="30.25"/>
    <n v="5"/>
    <s v="Coarse Sicilian Salami, Tomatoes, Green Olives, Luganega Sausage, Onions, Garlic"/>
    <s v="The Sicilian Pizza"/>
    <n v="101.25"/>
    <n v="151.25"/>
    <n v="50"/>
    <x v="0"/>
    <x v="0"/>
    <x v="0"/>
  </r>
  <r>
    <n v="7777896040"/>
    <d v="2015-04-18T00:00:00"/>
    <x v="2"/>
    <x v="3"/>
    <n v="12"/>
    <x v="0"/>
    <x v="0"/>
    <n v="16"/>
    <n v="10"/>
    <s v="Spinach, Mushrooms, Red Onions, Feta Cheese, Garlic"/>
    <s v="The Spinach and Feta Pizza"/>
    <n v="120"/>
    <n v="160"/>
    <n v="40"/>
    <x v="1"/>
    <x v="0"/>
    <x v="0"/>
  </r>
  <r>
    <n v="7777896041"/>
    <d v="2015-04-19T00:00:00"/>
    <x v="3"/>
    <x v="3"/>
    <n v="10.5"/>
    <x v="0"/>
    <x v="1"/>
    <n v="13.5"/>
    <n v="4"/>
    <s v="Sliced Ham, Pineapple, Mozzarella Cheese"/>
    <s v="The Hawaiian Pizza"/>
    <n v="42"/>
    <n v="54"/>
    <n v="12"/>
    <x v="1"/>
    <x v="0"/>
    <x v="0"/>
  </r>
  <r>
    <n v="7777896042"/>
    <d v="2015-04-19T00:00:00"/>
    <x v="3"/>
    <x v="3"/>
    <n v="16.75"/>
    <x v="2"/>
    <x v="0"/>
    <n v="22.25"/>
    <n v="5"/>
    <s v="Eggplant, Artichokes, Tomatoes, Zucchini, Red Peppers, Garlic, Pesto Sauce"/>
    <s v="The Italian Vegetables Pizza"/>
    <n v="83.75"/>
    <n v="111.25"/>
    <n v="27.5"/>
    <x v="1"/>
    <x v="1"/>
    <x v="0"/>
  </r>
  <r>
    <n v="7777896043"/>
    <d v="2015-04-19T00:00:00"/>
    <x v="3"/>
    <x v="3"/>
    <n v="20.75"/>
    <x v="1"/>
    <x v="2"/>
    <n v="28.75"/>
    <n v="3"/>
    <s v="Chicken, Tomatoes, Red Peppers, Spinach, Garlic, Pesto Sauce"/>
    <s v="The Chicken Pesto Pizza"/>
    <n v="62.25"/>
    <n v="86.25"/>
    <n v="24"/>
    <x v="0"/>
    <x v="1"/>
    <x v="0"/>
  </r>
  <r>
    <n v="7777896044"/>
    <d v="2015-04-19T00:00:00"/>
    <x v="3"/>
    <x v="3"/>
    <n v="12"/>
    <x v="0"/>
    <x v="1"/>
    <n v="15"/>
    <n v="7"/>
    <s v="Bacon, Pepperoni, Italian Sausage, Chorizo Sausage"/>
    <s v="The Big Meat Pizza"/>
    <n v="84"/>
    <n v="105"/>
    <n v="21"/>
    <x v="0"/>
    <x v="1"/>
    <x v="0"/>
  </r>
  <r>
    <n v="7777896045"/>
    <d v="2015-04-19T00:00:00"/>
    <x v="3"/>
    <x v="3"/>
    <n v="16.75"/>
    <x v="2"/>
    <x v="2"/>
    <n v="23.25"/>
    <n v="12"/>
    <s v="Chicken, Tomatoes, Red Peppers, Red Onions, Jalapeno Peppers, Corn, Cilantro, Chipotle Sauce"/>
    <s v="The Southwest Chicken Pizza"/>
    <n v="201"/>
    <n v="279"/>
    <n v="78"/>
    <x v="0"/>
    <x v="0"/>
    <x v="0"/>
  </r>
  <r>
    <n v="7777896046"/>
    <d v="2015-04-19T00:00:00"/>
    <x v="3"/>
    <x v="3"/>
    <n v="20.75"/>
    <x v="1"/>
    <x v="2"/>
    <n v="28.75"/>
    <n v="4"/>
    <s v="Chicken, Pineapple, Tomatoes, Red Peppers, Thai Sweet Chilli Sauce"/>
    <s v="The Thai Chicken Pizza"/>
    <n v="83"/>
    <n v="115"/>
    <n v="32"/>
    <x v="0"/>
    <x v="0"/>
    <x v="0"/>
  </r>
  <r>
    <n v="7777896047"/>
    <d v="2015-04-20T00:00:00"/>
    <x v="4"/>
    <x v="3"/>
    <n v="9.75"/>
    <x v="0"/>
    <x v="1"/>
    <n v="12.75"/>
    <n v="12"/>
    <s v="Mozzarella Cheese, Pepperoni"/>
    <s v="The Pepperoni Pizza"/>
    <n v="117"/>
    <n v="153"/>
    <n v="36"/>
    <x v="1"/>
    <x v="0"/>
    <x v="0"/>
  </r>
  <r>
    <n v="7777896048"/>
    <d v="2015-04-20T00:00:00"/>
    <x v="4"/>
    <x v="3"/>
    <n v="20.75"/>
    <x v="1"/>
    <x v="3"/>
    <n v="30.75"/>
    <n v="9"/>
    <s v="Soppressata Salami, Fontina Cheese, Mozzarella Cheese, Mushrooms, Garlic"/>
    <s v="The Soppressata Pizza"/>
    <n v="186.75"/>
    <n v="276.75"/>
    <n v="90"/>
    <x v="0"/>
    <x v="1"/>
    <x v="0"/>
  </r>
  <r>
    <n v="7777896049"/>
    <d v="2015-04-20T00:00:00"/>
    <x v="4"/>
    <x v="3"/>
    <n v="16.5"/>
    <x v="2"/>
    <x v="3"/>
    <n v="25"/>
    <n v="5"/>
    <s v="Capocollo, Tomatoes, Goat Cheese, Artichokes, Peperoncini verdi, Garlic"/>
    <s v="The Spicy Italian Pizza"/>
    <n v="82.5"/>
    <n v="125"/>
    <n v="42.5"/>
    <x v="1"/>
    <x v="0"/>
    <x v="0"/>
  </r>
  <r>
    <n v="7777896050"/>
    <d v="2015-04-20T00:00:00"/>
    <x v="4"/>
    <x v="3"/>
    <n v="20.75"/>
    <x v="1"/>
    <x v="0"/>
    <n v="27.75"/>
    <n v="10"/>
    <s v="Spinach, Artichokes, Tomatoes, Sun-dried Tomatoes, Garlic, Pesto Sauce"/>
    <s v="The Spinach Pesto Pizza"/>
    <n v="207.5"/>
    <n v="277.5"/>
    <n v="70"/>
    <x v="1"/>
    <x v="0"/>
    <x v="0"/>
  </r>
  <r>
    <n v="7777896051"/>
    <d v="2015-04-20T00:00:00"/>
    <x v="4"/>
    <x v="3"/>
    <n v="20.75"/>
    <x v="1"/>
    <x v="2"/>
    <n v="28.75"/>
    <n v="2"/>
    <s v="Chicken, Artichoke, Spinach, Garlic, Jalapeno Peppers, Fontina Cheese, Gouda Cheese"/>
    <s v="The California Chicken Pizza"/>
    <n v="41.5"/>
    <n v="57.5"/>
    <n v="16"/>
    <x v="1"/>
    <x v="1"/>
    <x v="0"/>
  </r>
  <r>
    <n v="7777896052"/>
    <d v="2015-04-20T00:00:00"/>
    <x v="4"/>
    <x v="3"/>
    <n v="16.5"/>
    <x v="2"/>
    <x v="3"/>
    <n v="25"/>
    <n v="12"/>
    <s v="Capocollo, Tomatoes, Goat Cheese, Artichokes, Peperoncini verdi, Garlic"/>
    <s v="The Spicy Italian Pizza"/>
    <n v="198"/>
    <n v="300"/>
    <n v="102"/>
    <x v="1"/>
    <x v="1"/>
    <x v="0"/>
  </r>
  <r>
    <n v="7777896053"/>
    <d v="2015-04-20T00:00:00"/>
    <x v="4"/>
    <x v="3"/>
    <n v="12.5"/>
    <x v="2"/>
    <x v="1"/>
    <n v="17"/>
    <n v="6"/>
    <s v="Mozzarella Cheese, Pepperoni"/>
    <s v="The Pepperoni Pizza"/>
    <n v="75"/>
    <n v="102"/>
    <n v="27"/>
    <x v="0"/>
    <x v="1"/>
    <x v="0"/>
  </r>
  <r>
    <n v="7777896054"/>
    <d v="2015-04-20T00:00:00"/>
    <x v="4"/>
    <x v="3"/>
    <n v="16.25"/>
    <x v="2"/>
    <x v="3"/>
    <n v="24.75"/>
    <n v="4"/>
    <s v="?duja Salami, Pancetta, Tomatoes, Red Onions, Friggitello Peppers, Garlic"/>
    <s v="The Calabrese Pizza"/>
    <n v="65"/>
    <n v="99"/>
    <n v="34"/>
    <x v="1"/>
    <x v="0"/>
    <x v="0"/>
  </r>
  <r>
    <n v="7777896055"/>
    <d v="2015-04-20T00:00:00"/>
    <x v="4"/>
    <x v="3"/>
    <n v="16.5"/>
    <x v="2"/>
    <x v="3"/>
    <n v="25"/>
    <n v="11"/>
    <s v="Genoa Salami, Capocollo, Pepperoni, Tomatoes, Asiago Cheese, Garlic"/>
    <s v="The Pepper Salami Pizza"/>
    <n v="181.5"/>
    <n v="275"/>
    <n v="93.5"/>
    <x v="1"/>
    <x v="1"/>
    <x v="0"/>
  </r>
  <r>
    <n v="7777896056"/>
    <d v="2015-04-20T00:00:00"/>
    <x v="4"/>
    <x v="3"/>
    <n v="16"/>
    <x v="2"/>
    <x v="0"/>
    <n v="21.5"/>
    <n v="2"/>
    <s v="Mushrooms, Tomatoes, Red Peppers, Green Peppers, Red Onions, Zucchini, Spinach, Garlic"/>
    <s v="The Vegetables + Vegetables Pizza"/>
    <n v="32"/>
    <n v="43"/>
    <n v="11"/>
    <x v="0"/>
    <x v="1"/>
    <x v="0"/>
  </r>
  <r>
    <n v="7777896057"/>
    <d v="2015-04-21T00:00:00"/>
    <x v="5"/>
    <x v="3"/>
    <n v="10.5"/>
    <x v="0"/>
    <x v="1"/>
    <n v="13.5"/>
    <n v="1"/>
    <s v="Sliced Ham, Pineapple, Mozzarella Cheese"/>
    <s v="The Hawaiian Pizza"/>
    <n v="10.5"/>
    <n v="13.5"/>
    <n v="3"/>
    <x v="0"/>
    <x v="1"/>
    <x v="0"/>
  </r>
  <r>
    <n v="7777896058"/>
    <d v="2015-04-21T00:00:00"/>
    <x v="5"/>
    <x v="3"/>
    <n v="20.25"/>
    <x v="1"/>
    <x v="0"/>
    <n v="27.25"/>
    <n v="6"/>
    <s v="Spinach, Artichokes, Kalamata Olives, Sun-dried Tomatoes, Feta Cheese, Plum Tomatoes, Red Onions"/>
    <s v="The Mediterranean Pizza"/>
    <n v="121.5"/>
    <n v="163.5"/>
    <n v="42"/>
    <x v="0"/>
    <x v="1"/>
    <x v="0"/>
  </r>
  <r>
    <n v="7777896059"/>
    <d v="2015-04-21T00:00:00"/>
    <x v="5"/>
    <x v="3"/>
    <n v="16.5"/>
    <x v="2"/>
    <x v="3"/>
    <n v="25"/>
    <n v="8"/>
    <s v="Calabrese Salami, Capocollo, Tomatoes, Red Onions, Green Olives, Garlic"/>
    <s v="The Italian Supreme Pizza"/>
    <n v="132"/>
    <n v="200"/>
    <n v="68"/>
    <x v="1"/>
    <x v="1"/>
    <x v="0"/>
  </r>
  <r>
    <n v="7777896060"/>
    <d v="2015-04-21T00:00:00"/>
    <x v="5"/>
    <x v="3"/>
    <n v="14.75"/>
    <x v="2"/>
    <x v="0"/>
    <n v="20.25"/>
    <n v="1"/>
    <s v="Ricotta Cheese, Gorgonzola Piccante Cheese, Mozzarella Cheese, Parmigiano Reggiano Cheese, Garlic"/>
    <s v="The Four Cheese Pizza"/>
    <n v="14.75"/>
    <n v="20.25"/>
    <n v="5.5"/>
    <x v="0"/>
    <x v="1"/>
    <x v="0"/>
  </r>
  <r>
    <n v="7777896061"/>
    <d v="2015-04-21T00:00:00"/>
    <x v="5"/>
    <x v="3"/>
    <n v="20.75"/>
    <x v="1"/>
    <x v="2"/>
    <n v="28.75"/>
    <n v="1"/>
    <s v="Chicken, Pineapple, Tomatoes, Red Peppers, Thai Sweet Chilli Sauce"/>
    <s v="The Thai Chicken Pizza"/>
    <n v="20.75"/>
    <n v="28.75"/>
    <n v="8"/>
    <x v="0"/>
    <x v="0"/>
    <x v="0"/>
  </r>
  <r>
    <n v="7777896062"/>
    <d v="2015-04-22T00:00:00"/>
    <x v="6"/>
    <x v="3"/>
    <n v="12.75"/>
    <x v="0"/>
    <x v="2"/>
    <n v="17.75"/>
    <n v="2"/>
    <s v="Chicken, Tomatoes, Red Peppers, Red Onions, Jalapeno Peppers, Corn, Cilantro, Chipotle Sauce"/>
    <s v="The Southwest Chicken Pizza"/>
    <n v="25.5"/>
    <n v="35.5"/>
    <n v="10"/>
    <x v="1"/>
    <x v="1"/>
    <x v="0"/>
  </r>
  <r>
    <n v="7777896063"/>
    <d v="2015-04-22T00:00:00"/>
    <x v="6"/>
    <x v="3"/>
    <n v="18.5"/>
    <x v="1"/>
    <x v="0"/>
    <n v="25.5"/>
    <n v="3"/>
    <s v="Mozzarella Cheese, Provolone Cheese, Smoked Gouda Cheese, Romano Cheese, Blue Cheese, Garlic"/>
    <s v="The Five Cheese Pizza"/>
    <n v="55.5"/>
    <n v="76.5"/>
    <n v="21"/>
    <x v="1"/>
    <x v="0"/>
    <x v="0"/>
  </r>
  <r>
    <n v="7777896064"/>
    <d v="2015-04-22T00:00:00"/>
    <x v="6"/>
    <x v="3"/>
    <n v="16"/>
    <x v="2"/>
    <x v="1"/>
    <n v="20.5"/>
    <n v="1"/>
    <s v="Kalamata Olives, Feta Cheese, Tomatoes, Garlic, Beef Chuck Roast, Red Onions"/>
    <s v="The Greek Pizza"/>
    <n v="16"/>
    <n v="20.5"/>
    <n v="4.5"/>
    <x v="1"/>
    <x v="0"/>
    <x v="0"/>
  </r>
  <r>
    <n v="7777896065"/>
    <d v="2015-04-23T00:00:00"/>
    <x v="0"/>
    <x v="3"/>
    <n v="16"/>
    <x v="2"/>
    <x v="1"/>
    <n v="20.5"/>
    <n v="7"/>
    <s v="Pepperoni, Mushrooms, Red Onions, Red Peppers, Bacon"/>
    <s v="The Classic Deluxe Pizza"/>
    <n v="112"/>
    <n v="143.5"/>
    <n v="31.5"/>
    <x v="1"/>
    <x v="0"/>
    <x v="0"/>
  </r>
  <r>
    <n v="7777896066"/>
    <d v="2015-04-23T00:00:00"/>
    <x v="0"/>
    <x v="3"/>
    <n v="16.5"/>
    <x v="2"/>
    <x v="3"/>
    <n v="25"/>
    <n v="11"/>
    <s v="Prosciutto di San Daniele, Arugula, Mozzarella Cheese"/>
    <s v="The Prosciutto and Arugula Pizza"/>
    <n v="181.5"/>
    <n v="275"/>
    <n v="93.5"/>
    <x v="0"/>
    <x v="0"/>
    <x v="0"/>
  </r>
  <r>
    <n v="7777896067"/>
    <d v="2015-04-23T00:00:00"/>
    <x v="0"/>
    <x v="3"/>
    <n v="12"/>
    <x v="0"/>
    <x v="1"/>
    <n v="15"/>
    <n v="10"/>
    <s v="Kalamata Olives, Feta Cheese, Tomatoes, Garlic, Beef Chuck Roast, Red Onions"/>
    <s v="The Greek Pizza"/>
    <n v="120"/>
    <n v="150"/>
    <n v="30"/>
    <x v="0"/>
    <x v="0"/>
    <x v="0"/>
  </r>
  <r>
    <n v="7777896068"/>
    <d v="2015-04-23T00:00:00"/>
    <x v="0"/>
    <x v="3"/>
    <n v="16"/>
    <x v="2"/>
    <x v="1"/>
    <n v="20.5"/>
    <n v="5"/>
    <s v="Pepperoni, Mushrooms, Red Onions, Red Peppers, Bacon"/>
    <s v="The Classic Deluxe Pizza"/>
    <n v="80"/>
    <n v="102.5"/>
    <n v="22.5"/>
    <x v="0"/>
    <x v="0"/>
    <x v="0"/>
  </r>
  <r>
    <n v="7777896069"/>
    <d v="2015-04-23T00:00:00"/>
    <x v="0"/>
    <x v="3"/>
    <n v="20.25"/>
    <x v="1"/>
    <x v="0"/>
    <n v="27.25"/>
    <n v="1"/>
    <s v="Mushrooms, Tomatoes, Red Peppers, Green Peppers, Red Onions, Zucchini, Spinach, Garlic"/>
    <s v="The Vegetables + Vegetables Pizza"/>
    <n v="20.25"/>
    <n v="27.25"/>
    <n v="7"/>
    <x v="1"/>
    <x v="1"/>
    <x v="0"/>
  </r>
  <r>
    <n v="7777896070"/>
    <d v="2015-04-23T00:00:00"/>
    <x v="0"/>
    <x v="3"/>
    <n v="18.5"/>
    <x v="1"/>
    <x v="0"/>
    <n v="25.5"/>
    <n v="12"/>
    <s v="Mozzarella Cheese, Provolone Cheese, Smoked Gouda Cheese, Romano Cheese, Blue Cheese, Garlic"/>
    <s v="The Five Cheese Pizza"/>
    <n v="222"/>
    <n v="306"/>
    <n v="84"/>
    <x v="1"/>
    <x v="0"/>
    <x v="0"/>
  </r>
  <r>
    <n v="7777896071"/>
    <d v="2015-04-24T00:00:00"/>
    <x v="1"/>
    <x v="3"/>
    <n v="16.5"/>
    <x v="2"/>
    <x v="3"/>
    <n v="25"/>
    <n v="2"/>
    <s v="Calabrese Salami, Capocollo, Tomatoes, Red Onions, Green Olives, Garlic"/>
    <s v="The Italian Supreme Pizza"/>
    <n v="33"/>
    <n v="50"/>
    <n v="17"/>
    <x v="1"/>
    <x v="0"/>
    <x v="0"/>
  </r>
  <r>
    <n v="7777896072"/>
    <d v="2015-04-24T00:00:00"/>
    <x v="1"/>
    <x v="3"/>
    <n v="16.75"/>
    <x v="2"/>
    <x v="2"/>
    <n v="23.25"/>
    <n v="8"/>
    <s v="Chicken, Red Onions, Red Peppers, Mushrooms, Asiago Cheese, Alfredo Sauce"/>
    <s v="The Chicken Alfredo Pizza"/>
    <n v="134"/>
    <n v="186"/>
    <n v="52"/>
    <x v="1"/>
    <x v="0"/>
    <x v="0"/>
  </r>
  <r>
    <n v="7777896073"/>
    <d v="2015-04-24T00:00:00"/>
    <x v="1"/>
    <x v="3"/>
    <n v="20.75"/>
    <x v="1"/>
    <x v="0"/>
    <n v="27.75"/>
    <n v="3"/>
    <s v="Spinach, Artichokes, Tomatoes, Sun-dried Tomatoes, Garlic, Pesto Sauce"/>
    <s v="The Spinach Pesto Pizza"/>
    <n v="62.25"/>
    <n v="83.25"/>
    <n v="21"/>
    <x v="1"/>
    <x v="0"/>
    <x v="0"/>
  </r>
  <r>
    <n v="7777896074"/>
    <d v="2015-04-25T00:00:00"/>
    <x v="2"/>
    <x v="3"/>
    <n v="17.95"/>
    <x v="1"/>
    <x v="0"/>
    <n v="24.95"/>
    <n v="7"/>
    <s v="Ricotta Cheese, Gorgonzola Piccante Cheese, Mozzarella Cheese, Parmigiano Reggiano Cheese, Garlic"/>
    <s v="The Four Cheese Pizza"/>
    <n v="125.64999999999999"/>
    <n v="174.65"/>
    <n v="49"/>
    <x v="0"/>
    <x v="0"/>
    <x v="0"/>
  </r>
  <r>
    <n v="7777896075"/>
    <d v="2015-04-25T00:00:00"/>
    <x v="2"/>
    <x v="3"/>
    <n v="16.5"/>
    <x v="2"/>
    <x v="0"/>
    <n v="22"/>
    <n v="7"/>
    <s v="Spinach, Artichokes, Tomatoes, Sun-dried Tomatoes, Garlic, Pesto Sauce"/>
    <s v="The Spinach Pesto Pizza"/>
    <n v="115.5"/>
    <n v="154"/>
    <n v="38.5"/>
    <x v="0"/>
    <x v="0"/>
    <x v="0"/>
  </r>
  <r>
    <n v="7777896076"/>
    <d v="2015-04-25T00:00:00"/>
    <x v="2"/>
    <x v="3"/>
    <n v="17.95"/>
    <x v="1"/>
    <x v="0"/>
    <n v="24.95"/>
    <n v="7"/>
    <s v="Ricotta Cheese, Gorgonzola Piccante Cheese, Mozzarella Cheese, Parmigiano Reggiano Cheese, Garlic"/>
    <s v="The Four Cheese Pizza"/>
    <n v="125.64999999999999"/>
    <n v="174.65"/>
    <n v="49"/>
    <x v="1"/>
    <x v="1"/>
    <x v="0"/>
  </r>
  <r>
    <n v="7777896077"/>
    <d v="2015-04-25T00:00:00"/>
    <x v="2"/>
    <x v="3"/>
    <n v="20.75"/>
    <x v="1"/>
    <x v="3"/>
    <n v="30.75"/>
    <n v="11"/>
    <s v="Capocollo, Tomatoes, Goat Cheese, Artichokes, Peperoncini verdi, Garlic"/>
    <s v="The Spicy Italian Pizza"/>
    <n v="228.25"/>
    <n v="338.25"/>
    <n v="110"/>
    <x v="0"/>
    <x v="0"/>
    <x v="0"/>
  </r>
  <r>
    <n v="7777896078"/>
    <d v="2015-04-25T00:00:00"/>
    <x v="2"/>
    <x v="3"/>
    <n v="10.5"/>
    <x v="0"/>
    <x v="1"/>
    <n v="13.5"/>
    <n v="8"/>
    <s v="Sliced Ham, Pineapple, Mozzarella Cheese"/>
    <s v="The Hawaiian Pizza"/>
    <n v="84"/>
    <n v="108"/>
    <n v="24"/>
    <x v="1"/>
    <x v="1"/>
    <x v="0"/>
  </r>
  <r>
    <n v="7777896079"/>
    <d v="2015-04-25T00:00:00"/>
    <x v="2"/>
    <x v="3"/>
    <n v="20.75"/>
    <x v="1"/>
    <x v="3"/>
    <n v="30.75"/>
    <n v="5"/>
    <s v="Capocollo, Tomatoes, Goat Cheese, Artichokes, Peperoncini verdi, Garlic"/>
    <s v="The Spicy Italian Pizza"/>
    <n v="103.75"/>
    <n v="153.75"/>
    <n v="50"/>
    <x v="0"/>
    <x v="1"/>
    <x v="0"/>
  </r>
  <r>
    <n v="7777896080"/>
    <d v="2015-04-25T00:00:00"/>
    <x v="2"/>
    <x v="3"/>
    <n v="17.95"/>
    <x v="1"/>
    <x v="0"/>
    <n v="24.95"/>
    <n v="12"/>
    <s v="Ricotta Cheese, Gorgonzola Piccante Cheese, Mozzarella Cheese, Parmigiano Reggiano Cheese, Garlic"/>
    <s v="The Four Cheese Pizza"/>
    <n v="215.39999999999998"/>
    <n v="299.39999999999998"/>
    <n v="84"/>
    <x v="0"/>
    <x v="1"/>
    <x v="0"/>
  </r>
  <r>
    <n v="7777896081"/>
    <d v="2015-04-25T00:00:00"/>
    <x v="2"/>
    <x v="3"/>
    <n v="16.5"/>
    <x v="1"/>
    <x v="1"/>
    <n v="22.5"/>
    <n v="12"/>
    <s v="Sliced Ham, Pineapple, Mozzarella Cheese"/>
    <s v="The Hawaiian Pizza"/>
    <n v="198"/>
    <n v="270"/>
    <n v="72"/>
    <x v="0"/>
    <x v="0"/>
    <x v="0"/>
  </r>
  <r>
    <n v="7777896082"/>
    <d v="2015-04-26T00:00:00"/>
    <x v="3"/>
    <x v="3"/>
    <n v="20.25"/>
    <x v="1"/>
    <x v="0"/>
    <n v="27.25"/>
    <n v="6"/>
    <s v="Spinach, Artichokes, Kalamata Olives, Sun-dried Tomatoes, Feta Cheese, Plum Tomatoes, Red Onions"/>
    <s v="The Mediterranean Pizza"/>
    <n v="121.5"/>
    <n v="163.5"/>
    <n v="42"/>
    <x v="0"/>
    <x v="1"/>
    <x v="0"/>
  </r>
  <r>
    <n v="7777896083"/>
    <d v="2015-04-26T00:00:00"/>
    <x v="3"/>
    <x v="3"/>
    <n v="12"/>
    <x v="0"/>
    <x v="1"/>
    <n v="15"/>
    <n v="9"/>
    <s v="Capocollo, Red Peppers, Tomatoes, Goat Cheese, Garlic, Oregano"/>
    <s v="The Italian Capocollo Pizza"/>
    <n v="108"/>
    <n v="135"/>
    <n v="27"/>
    <x v="0"/>
    <x v="1"/>
    <x v="0"/>
  </r>
  <r>
    <n v="7777896084"/>
    <d v="2015-04-26T00:00:00"/>
    <x v="3"/>
    <x v="3"/>
    <n v="17.95"/>
    <x v="1"/>
    <x v="0"/>
    <n v="24.95"/>
    <n v="3"/>
    <s v="Ricotta Cheese, Gorgonzola Piccante Cheese, Mozzarella Cheese, Parmigiano Reggiano Cheese, Garlic"/>
    <s v="The Four Cheese Pizza"/>
    <n v="53.849999999999994"/>
    <n v="74.849999999999994"/>
    <n v="21"/>
    <x v="1"/>
    <x v="1"/>
    <x v="0"/>
  </r>
  <r>
    <n v="7777896085"/>
    <d v="2015-04-26T00:00:00"/>
    <x v="3"/>
    <x v="3"/>
    <n v="12.5"/>
    <x v="2"/>
    <x v="1"/>
    <n v="17"/>
    <n v="8"/>
    <s v="Mozzarella Cheese, Pepperoni"/>
    <s v="The Pepperoni Pizza"/>
    <n v="100"/>
    <n v="136"/>
    <n v="36"/>
    <x v="1"/>
    <x v="0"/>
    <x v="0"/>
  </r>
  <r>
    <n v="7777896086"/>
    <d v="2015-04-26T00:00:00"/>
    <x v="3"/>
    <x v="3"/>
    <n v="12"/>
    <x v="0"/>
    <x v="1"/>
    <n v="15"/>
    <n v="10"/>
    <s v="Bacon, Pepperoni, Italian Sausage, Chorizo Sausage"/>
    <s v="The Big Meat Pizza"/>
    <n v="120"/>
    <n v="150"/>
    <n v="30"/>
    <x v="1"/>
    <x v="0"/>
    <x v="0"/>
  </r>
  <r>
    <n v="7777896087"/>
    <d v="2015-04-27T00:00:00"/>
    <x v="4"/>
    <x v="3"/>
    <n v="16.5"/>
    <x v="2"/>
    <x v="3"/>
    <n v="25"/>
    <n v="6"/>
    <s v="Capocollo, Tomatoes, Goat Cheese, Artichokes, Peperoncini verdi, Garlic"/>
    <s v="The Spicy Italian Pizza"/>
    <n v="99"/>
    <n v="150"/>
    <n v="51"/>
    <x v="1"/>
    <x v="1"/>
    <x v="0"/>
  </r>
  <r>
    <n v="7777896088"/>
    <d v="2015-04-27T00:00:00"/>
    <x v="4"/>
    <x v="3"/>
    <n v="12"/>
    <x v="0"/>
    <x v="0"/>
    <n v="16"/>
    <n v="9"/>
    <s v="Spinach, Mushrooms, Red Onions, Feta Cheese, Garlic"/>
    <s v="The Spinach and Feta Pizza"/>
    <n v="108"/>
    <n v="144"/>
    <n v="36"/>
    <x v="0"/>
    <x v="1"/>
    <x v="0"/>
  </r>
  <r>
    <n v="7777896089"/>
    <d v="2015-04-27T00:00:00"/>
    <x v="4"/>
    <x v="3"/>
    <n v="20.75"/>
    <x v="1"/>
    <x v="3"/>
    <n v="30.75"/>
    <n v="1"/>
    <s v="Calabrese Salami, Capocollo, Tomatoes, Red Onions, Green Olives, Garlic"/>
    <s v="The Italian Supreme Pizza"/>
    <n v="20.75"/>
    <n v="30.75"/>
    <n v="10"/>
    <x v="1"/>
    <x v="0"/>
    <x v="0"/>
  </r>
  <r>
    <n v="7777896090"/>
    <d v="2015-04-27T00:00:00"/>
    <x v="4"/>
    <x v="3"/>
    <n v="12"/>
    <x v="0"/>
    <x v="1"/>
    <n v="15"/>
    <n v="5"/>
    <s v="Tomatoes, Anchovies, Green Olives, Red Onions, Garlic"/>
    <s v="The Napolitana Pizza"/>
    <n v="60"/>
    <n v="75"/>
    <n v="15"/>
    <x v="0"/>
    <x v="0"/>
    <x v="0"/>
  </r>
  <r>
    <n v="7777896091"/>
    <d v="2015-04-28T00:00:00"/>
    <x v="5"/>
    <x v="3"/>
    <n v="15.25"/>
    <x v="1"/>
    <x v="1"/>
    <n v="21.25"/>
    <n v="3"/>
    <s v="Mozzarella Cheese, Pepperoni"/>
    <s v="The Pepperoni Pizza"/>
    <n v="45.75"/>
    <n v="63.75"/>
    <n v="18"/>
    <x v="1"/>
    <x v="0"/>
    <x v="0"/>
  </r>
  <r>
    <n v="7777896092"/>
    <d v="2015-04-28T00:00:00"/>
    <x v="5"/>
    <x v="3"/>
    <n v="20.5"/>
    <x v="1"/>
    <x v="1"/>
    <n v="26.5"/>
    <n v="3"/>
    <s v="Tomatoes, Anchovies, Green Olives, Red Onions, Garlic"/>
    <s v="The Napolitana Pizza"/>
    <n v="61.5"/>
    <n v="79.5"/>
    <n v="18"/>
    <x v="1"/>
    <x v="1"/>
    <x v="0"/>
  </r>
  <r>
    <n v="7777896093"/>
    <d v="2015-04-28T00:00:00"/>
    <x v="5"/>
    <x v="3"/>
    <n v="12.75"/>
    <x v="0"/>
    <x v="2"/>
    <n v="17.75"/>
    <n v="3"/>
    <s v="Chicken, Artichoke, Spinach, Garlic, Jalapeno Peppers, Fontina Cheese, Gouda Cheese"/>
    <s v="The California Chicken Pizza"/>
    <n v="38.25"/>
    <n v="53.25"/>
    <n v="15"/>
    <x v="1"/>
    <x v="0"/>
    <x v="0"/>
  </r>
  <r>
    <n v="7777896094"/>
    <d v="2015-04-29T00:00:00"/>
    <x v="6"/>
    <x v="3"/>
    <n v="14.75"/>
    <x v="2"/>
    <x v="0"/>
    <n v="20.25"/>
    <n v="3"/>
    <s v="Ricotta Cheese, Gorgonzola Piccante Cheese, Mozzarella Cheese, Parmigiano Reggiano Cheese, Garlic"/>
    <s v="The Four Cheese Pizza"/>
    <n v="44.25"/>
    <n v="60.75"/>
    <n v="16.5"/>
    <x v="1"/>
    <x v="0"/>
    <x v="0"/>
  </r>
  <r>
    <n v="7777896095"/>
    <d v="2015-04-29T00:00:00"/>
    <x v="6"/>
    <x v="3"/>
    <n v="12.5"/>
    <x v="2"/>
    <x v="1"/>
    <n v="17"/>
    <n v="1"/>
    <s v="Mozzarella Cheese, Pepperoni"/>
    <s v="The Pepperoni Pizza"/>
    <n v="12.5"/>
    <n v="17"/>
    <n v="4.5"/>
    <x v="1"/>
    <x v="0"/>
    <x v="0"/>
  </r>
  <r>
    <n v="7777896096"/>
    <d v="2015-04-29T00:00:00"/>
    <x v="6"/>
    <x v="3"/>
    <n v="12.5"/>
    <x v="2"/>
    <x v="1"/>
    <n v="17"/>
    <n v="10"/>
    <s v="Mozzarella Cheese, Pepperoni"/>
    <s v="The Pepperoni Pizza"/>
    <n v="125"/>
    <n v="170"/>
    <n v="45"/>
    <x v="0"/>
    <x v="1"/>
    <x v="0"/>
  </r>
  <r>
    <n v="7777896097"/>
    <d v="2015-04-29T00:00:00"/>
    <x v="6"/>
    <x v="3"/>
    <n v="16.75"/>
    <x v="2"/>
    <x v="2"/>
    <n v="23.25"/>
    <n v="1"/>
    <s v="Chicken, Red Onions, Red Peppers, Mushrooms, Asiago Cheese, Alfredo Sauce"/>
    <s v="The Chicken Alfredo Pizza"/>
    <n v="16.75"/>
    <n v="23.25"/>
    <n v="6.5"/>
    <x v="1"/>
    <x v="1"/>
    <x v="0"/>
  </r>
  <r>
    <n v="7777896098"/>
    <d v="2015-04-29T00:00:00"/>
    <x v="6"/>
    <x v="3"/>
    <n v="10.5"/>
    <x v="0"/>
    <x v="1"/>
    <n v="13.5"/>
    <n v="4"/>
    <s v="Sliced Ham, Pineapple, Mozzarella Cheese"/>
    <s v="The Hawaiian Pizza"/>
    <n v="42"/>
    <n v="54"/>
    <n v="12"/>
    <x v="0"/>
    <x v="1"/>
    <x v="0"/>
  </r>
  <r>
    <n v="7777896099"/>
    <d v="2015-04-29T00:00:00"/>
    <x v="6"/>
    <x v="3"/>
    <n v="17.95"/>
    <x v="1"/>
    <x v="0"/>
    <n v="24.95"/>
    <n v="1"/>
    <s v="Ricotta Cheese, Gorgonzola Piccante Cheese, Mozzarella Cheese, Parmigiano Reggiano Cheese, Garlic"/>
    <s v="The Four Cheese Pizza"/>
    <n v="17.95"/>
    <n v="24.95"/>
    <n v="7"/>
    <x v="0"/>
    <x v="1"/>
    <x v="0"/>
  </r>
  <r>
    <n v="7777896100"/>
    <d v="2015-04-29T00:00:00"/>
    <x v="6"/>
    <x v="3"/>
    <n v="9.75"/>
    <x v="0"/>
    <x v="1"/>
    <n v="12.75"/>
    <n v="2"/>
    <s v="Mozzarella Cheese, Pepperoni"/>
    <s v="The Pepperoni Pizza"/>
    <n v="19.5"/>
    <n v="25.5"/>
    <n v="6"/>
    <x v="1"/>
    <x v="0"/>
    <x v="0"/>
  </r>
  <r>
    <n v="7777896101"/>
    <d v="2015-04-30T00:00:00"/>
    <x v="0"/>
    <x v="3"/>
    <n v="12.75"/>
    <x v="0"/>
    <x v="2"/>
    <n v="17.75"/>
    <n v="9"/>
    <s v="Chicken, Tomatoes, Red Peppers, Spinach, Garlic, Pesto Sauce"/>
    <s v="The Chicken Pesto Pizza"/>
    <n v="114.75"/>
    <n v="159.75"/>
    <n v="45"/>
    <x v="1"/>
    <x v="1"/>
    <x v="0"/>
  </r>
  <r>
    <n v="7777896102"/>
    <d v="2015-04-30T00:00:00"/>
    <x v="0"/>
    <x v="3"/>
    <n v="20.5"/>
    <x v="1"/>
    <x v="1"/>
    <n v="26.5"/>
    <n v="4"/>
    <s v="Pepperoni, Mushrooms, Red Onions, Red Peppers, Bacon"/>
    <s v="The Classic Deluxe Pizza"/>
    <n v="82"/>
    <n v="106"/>
    <n v="24"/>
    <x v="1"/>
    <x v="0"/>
    <x v="0"/>
  </r>
  <r>
    <n v="7777896103"/>
    <d v="2015-04-30T00:00:00"/>
    <x v="0"/>
    <x v="3"/>
    <n v="12.75"/>
    <x v="0"/>
    <x v="2"/>
    <n v="17.75"/>
    <n v="3"/>
    <s v="Barbecued Chicken, Red Peppers, Green Peppers, Tomatoes, Red Onions, Barbecue Sauce"/>
    <s v="The Barbecue Chicken Pizza"/>
    <n v="38.25"/>
    <n v="53.25"/>
    <n v="15"/>
    <x v="0"/>
    <x v="0"/>
    <x v="0"/>
  </r>
  <r>
    <n v="7777896104"/>
    <d v="2015-04-30T00:00:00"/>
    <x v="0"/>
    <x v="3"/>
    <n v="16"/>
    <x v="2"/>
    <x v="0"/>
    <n v="21.5"/>
    <n v="8"/>
    <s v="Mushrooms, Tomatoes, Red Peppers, Green Peppers, Red Onions, Zucchini, Spinach, Garlic"/>
    <s v="The Vegetables + Vegetables Pizza"/>
    <n v="128"/>
    <n v="172"/>
    <n v="44"/>
    <x v="0"/>
    <x v="1"/>
    <x v="0"/>
  </r>
  <r>
    <n v="7777896105"/>
    <d v="2015-05-01T00:00:00"/>
    <x v="1"/>
    <x v="4"/>
    <n v="20.75"/>
    <x v="1"/>
    <x v="2"/>
    <n v="28.75"/>
    <n v="4"/>
    <s v="Chicken, Pineapple, Tomatoes, Red Peppers, Thai Sweet Chilli Sauce"/>
    <s v="The Thai Chicken Pizza"/>
    <n v="83"/>
    <n v="115"/>
    <n v="32"/>
    <x v="1"/>
    <x v="1"/>
    <x v="0"/>
  </r>
  <r>
    <n v="7777896106"/>
    <d v="2015-05-01T00:00:00"/>
    <x v="1"/>
    <x v="4"/>
    <n v="12"/>
    <x v="0"/>
    <x v="1"/>
    <n v="15"/>
    <n v="3"/>
    <s v="Bacon, Pepperoni, Italian Sausage, Chorizo Sausage"/>
    <s v="The Big Meat Pizza"/>
    <n v="36"/>
    <n v="45"/>
    <n v="9"/>
    <x v="0"/>
    <x v="0"/>
    <x v="0"/>
  </r>
  <r>
    <n v="7777896107"/>
    <d v="2015-05-01T00:00:00"/>
    <x v="1"/>
    <x v="4"/>
    <n v="20.75"/>
    <x v="1"/>
    <x v="3"/>
    <n v="30.75"/>
    <n v="7"/>
    <s v="Spinach, Red Onions, Pepperoni, Tomatoes, Artichokes, Kalamata Olives, Garlic, Asiago Cheese"/>
    <s v="The Spinach Supreme Pizza"/>
    <n v="145.25"/>
    <n v="215.25"/>
    <n v="70"/>
    <x v="1"/>
    <x v="0"/>
    <x v="0"/>
  </r>
  <r>
    <n v="7777896108"/>
    <d v="2015-05-01T00:00:00"/>
    <x v="1"/>
    <x v="4"/>
    <n v="14.75"/>
    <x v="2"/>
    <x v="0"/>
    <n v="20.25"/>
    <n v="7"/>
    <s v="Ricotta Cheese, Gorgonzola Piccante Cheese, Mozzarella Cheese, Parmigiano Reggiano Cheese, Garlic"/>
    <s v="The Four Cheese Pizza"/>
    <n v="103.25"/>
    <n v="141.75"/>
    <n v="38.5"/>
    <x v="0"/>
    <x v="0"/>
    <x v="0"/>
  </r>
  <r>
    <n v="7777896109"/>
    <d v="2015-05-01T00:00:00"/>
    <x v="1"/>
    <x v="4"/>
    <n v="20.25"/>
    <x v="1"/>
    <x v="0"/>
    <n v="27.25"/>
    <n v="10"/>
    <s v="Mushrooms, Tomatoes, Red Peppers, Green Peppers, Red Onions, Zucchini, Spinach, Garlic"/>
    <s v="The Vegetables + Vegetables Pizza"/>
    <n v="202.5"/>
    <n v="272.5"/>
    <n v="70"/>
    <x v="0"/>
    <x v="0"/>
    <x v="0"/>
  </r>
  <r>
    <n v="7777896110"/>
    <d v="2015-05-01T00:00:00"/>
    <x v="1"/>
    <x v="4"/>
    <n v="12.5"/>
    <x v="2"/>
    <x v="1"/>
    <n v="17"/>
    <n v="10"/>
    <s v="Mozzarella Cheese, Pepperoni"/>
    <s v="The Pepperoni Pizza"/>
    <n v="125"/>
    <n v="170"/>
    <n v="45"/>
    <x v="0"/>
    <x v="0"/>
    <x v="0"/>
  </r>
  <r>
    <n v="7777896111"/>
    <d v="2015-05-02T00:00:00"/>
    <x v="2"/>
    <x v="4"/>
    <n v="16.25"/>
    <x v="2"/>
    <x v="3"/>
    <n v="24.75"/>
    <n v="7"/>
    <s v="Coarse Sicilian Salami, Tomatoes, Green Olives, Luganega Sausage, Onions, Garlic"/>
    <s v="The Sicilian Pizza"/>
    <n v="113.75"/>
    <n v="173.25"/>
    <n v="59.5"/>
    <x v="0"/>
    <x v="0"/>
    <x v="0"/>
  </r>
  <r>
    <n v="7777896112"/>
    <d v="2015-05-02T00:00:00"/>
    <x v="2"/>
    <x v="4"/>
    <n v="16.5"/>
    <x v="2"/>
    <x v="0"/>
    <n v="22"/>
    <n v="9"/>
    <s v="Spinach, Artichokes, Tomatoes, Sun-dried Tomatoes, Garlic, Pesto Sauce"/>
    <s v="The Spinach Pesto Pizza"/>
    <n v="148.5"/>
    <n v="198"/>
    <n v="49.5"/>
    <x v="1"/>
    <x v="1"/>
    <x v="0"/>
  </r>
  <r>
    <n v="7777896113"/>
    <d v="2015-05-02T00:00:00"/>
    <x v="2"/>
    <x v="4"/>
    <n v="20.75"/>
    <x v="1"/>
    <x v="2"/>
    <n v="28.75"/>
    <n v="10"/>
    <s v="Barbecued Chicken, Red Peppers, Green Peppers, Tomatoes, Red Onions, Barbecue Sauce"/>
    <s v="The Barbecue Chicken Pizza"/>
    <n v="207.5"/>
    <n v="287.5"/>
    <n v="80"/>
    <x v="0"/>
    <x v="0"/>
    <x v="0"/>
  </r>
  <r>
    <n v="7777896114"/>
    <d v="2015-05-02T00:00:00"/>
    <x v="2"/>
    <x v="4"/>
    <n v="20.75"/>
    <x v="1"/>
    <x v="2"/>
    <n v="28.75"/>
    <n v="5"/>
    <s v="Chicken, Tomatoes, Red Peppers, Spinach, Garlic, Pesto Sauce"/>
    <s v="The Chicken Pesto Pizza"/>
    <n v="103.75"/>
    <n v="143.75"/>
    <n v="40"/>
    <x v="0"/>
    <x v="0"/>
    <x v="0"/>
  </r>
  <r>
    <n v="7777896115"/>
    <d v="2015-05-02T00:00:00"/>
    <x v="2"/>
    <x v="4"/>
    <n v="11"/>
    <x v="0"/>
    <x v="1"/>
    <n v="14"/>
    <n v="5"/>
    <s v="Pepperoni, Mushrooms, Green Peppers"/>
    <s v="The Pepperoni, Mushroom, and Peppers Pizza"/>
    <n v="55"/>
    <n v="70"/>
    <n v="15"/>
    <x v="0"/>
    <x v="0"/>
    <x v="0"/>
  </r>
  <r>
    <n v="7777896116"/>
    <d v="2015-05-02T00:00:00"/>
    <x v="2"/>
    <x v="4"/>
    <n v="20.75"/>
    <x v="1"/>
    <x v="2"/>
    <n v="28.75"/>
    <n v="12"/>
    <s v="Chicken, Pineapple, Tomatoes, Red Peppers, Thai Sweet Chilli Sauce"/>
    <s v="The Thai Chicken Pizza"/>
    <n v="249"/>
    <n v="345"/>
    <n v="96"/>
    <x v="1"/>
    <x v="0"/>
    <x v="0"/>
  </r>
  <r>
    <n v="7777896117"/>
    <d v="2015-05-03T00:00:00"/>
    <x v="3"/>
    <x v="4"/>
    <n v="12"/>
    <x v="0"/>
    <x v="0"/>
    <n v="16"/>
    <n v="12"/>
    <s v="Mushrooms, Tomatoes, Red Peppers, Green Peppers, Red Onions, Zucchini, Spinach, Garlic"/>
    <s v="The Vegetables + Vegetables Pizza"/>
    <n v="144"/>
    <n v="192"/>
    <n v="48"/>
    <x v="0"/>
    <x v="0"/>
    <x v="0"/>
  </r>
  <r>
    <n v="7777896118"/>
    <d v="2015-05-03T00:00:00"/>
    <x v="3"/>
    <x v="4"/>
    <n v="18.5"/>
    <x v="1"/>
    <x v="0"/>
    <n v="25.5"/>
    <n v="3"/>
    <s v="Mozzarella Cheese, Provolone Cheese, Smoked Gouda Cheese, Romano Cheese, Blue Cheese, Garlic"/>
    <s v="The Five Cheese Pizza"/>
    <n v="55.5"/>
    <n v="76.5"/>
    <n v="21"/>
    <x v="1"/>
    <x v="0"/>
    <x v="0"/>
  </r>
  <r>
    <n v="7777896119"/>
    <d v="2015-05-03T00:00:00"/>
    <x v="3"/>
    <x v="4"/>
    <n v="20.75"/>
    <x v="1"/>
    <x v="2"/>
    <n v="28.75"/>
    <n v="9"/>
    <s v="Chicken, Artichoke, Spinach, Garlic, Jalapeno Peppers, Fontina Cheese, Gouda Cheese"/>
    <s v="The California Chicken Pizza"/>
    <n v="186.75"/>
    <n v="258.75"/>
    <n v="72"/>
    <x v="0"/>
    <x v="0"/>
    <x v="0"/>
  </r>
  <r>
    <n v="7777896120"/>
    <d v="2015-05-03T00:00:00"/>
    <x v="3"/>
    <x v="4"/>
    <n v="20.75"/>
    <x v="1"/>
    <x v="2"/>
    <n v="28.75"/>
    <n v="8"/>
    <s v="Chicken, Tomatoes, Red Peppers, Red Onions, Jalapeno Peppers, Corn, Cilantro, Chipotle Sauce"/>
    <s v="The Southwest Chicken Pizza"/>
    <n v="166"/>
    <n v="230"/>
    <n v="64"/>
    <x v="0"/>
    <x v="1"/>
    <x v="0"/>
  </r>
  <r>
    <n v="7777896121"/>
    <d v="2015-05-03T00:00:00"/>
    <x v="3"/>
    <x v="4"/>
    <n v="20.5"/>
    <x v="1"/>
    <x v="1"/>
    <n v="26.5"/>
    <n v="10"/>
    <s v="Pepperoni, Mushrooms, Red Onions, Red Peppers, Bacon"/>
    <s v="The Classic Deluxe Pizza"/>
    <n v="205"/>
    <n v="265"/>
    <n v="60"/>
    <x v="0"/>
    <x v="0"/>
    <x v="0"/>
  </r>
  <r>
    <n v="7777896122"/>
    <d v="2015-05-03T00:00:00"/>
    <x v="3"/>
    <x v="4"/>
    <n v="20.75"/>
    <x v="1"/>
    <x v="2"/>
    <n v="28.75"/>
    <n v="10"/>
    <s v="Barbecued Chicken, Red Peppers, Green Peppers, Tomatoes, Red Onions, Barbecue Sauce"/>
    <s v="The Barbecue Chicken Pizza"/>
    <n v="207.5"/>
    <n v="287.5"/>
    <n v="80"/>
    <x v="1"/>
    <x v="1"/>
    <x v="0"/>
  </r>
  <r>
    <n v="7777896123"/>
    <d v="2015-05-04T00:00:00"/>
    <x v="4"/>
    <x v="4"/>
    <n v="16.5"/>
    <x v="2"/>
    <x v="3"/>
    <n v="25"/>
    <n v="9"/>
    <s v="Calabrese Salami, Capocollo, Tomatoes, Red Onions, Green Olives, Garlic"/>
    <s v="The Italian Supreme Pizza"/>
    <n v="148.5"/>
    <n v="225"/>
    <n v="76.5"/>
    <x v="0"/>
    <x v="0"/>
    <x v="0"/>
  </r>
  <r>
    <n v="7777896124"/>
    <d v="2015-05-04T00:00:00"/>
    <x v="4"/>
    <x v="4"/>
    <n v="12"/>
    <x v="0"/>
    <x v="1"/>
    <n v="15"/>
    <n v="9"/>
    <s v="Bacon, Pepperoni, Italian Sausage, Chorizo Sausage"/>
    <s v="The Big Meat Pizza"/>
    <n v="108"/>
    <n v="135"/>
    <n v="27"/>
    <x v="1"/>
    <x v="0"/>
    <x v="0"/>
  </r>
  <r>
    <n v="7777896125"/>
    <d v="2015-05-04T00:00:00"/>
    <x v="4"/>
    <x v="4"/>
    <n v="12"/>
    <x v="0"/>
    <x v="1"/>
    <n v="15"/>
    <n v="11"/>
    <s v="Bacon, Pepperoni, Italian Sausage, Chorizo Sausage"/>
    <s v="The Big Meat Pizza"/>
    <n v="132"/>
    <n v="165"/>
    <n v="33"/>
    <x v="0"/>
    <x v="1"/>
    <x v="0"/>
  </r>
  <r>
    <n v="7777896126"/>
    <d v="2015-05-04T00:00:00"/>
    <x v="4"/>
    <x v="4"/>
    <n v="16.75"/>
    <x v="2"/>
    <x v="2"/>
    <n v="23.25"/>
    <n v="2"/>
    <s v="Chicken, Red Onions, Red Peppers, Mushrooms, Asiago Cheese, Alfredo Sauce"/>
    <s v="The Chicken Alfredo Pizza"/>
    <n v="33.5"/>
    <n v="46.5"/>
    <n v="13"/>
    <x v="0"/>
    <x v="1"/>
    <x v="0"/>
  </r>
  <r>
    <n v="7777896127"/>
    <d v="2015-05-04T00:00:00"/>
    <x v="4"/>
    <x v="4"/>
    <n v="20.75"/>
    <x v="1"/>
    <x v="3"/>
    <n v="30.75"/>
    <n v="8"/>
    <s v="Calabrese Salami, Capocollo, Tomatoes, Red Onions, Green Olives, Garlic"/>
    <s v="The Italian Supreme Pizza"/>
    <n v="166"/>
    <n v="246"/>
    <n v="80"/>
    <x v="1"/>
    <x v="0"/>
    <x v="0"/>
  </r>
  <r>
    <n v="7777896128"/>
    <d v="2015-05-05T00:00:00"/>
    <x v="5"/>
    <x v="4"/>
    <n v="12.5"/>
    <x v="2"/>
    <x v="1"/>
    <n v="17"/>
    <n v="5"/>
    <s v="Mozzarella Cheese, Pepperoni"/>
    <s v="The Pepperoni Pizza"/>
    <n v="62.5"/>
    <n v="85"/>
    <n v="22.5"/>
    <x v="0"/>
    <x v="0"/>
    <x v="0"/>
  </r>
  <r>
    <n v="7777896129"/>
    <d v="2015-05-05T00:00:00"/>
    <x v="5"/>
    <x v="4"/>
    <n v="12"/>
    <x v="0"/>
    <x v="1"/>
    <n v="15"/>
    <n v="9"/>
    <s v="Kalamata Olives, Feta Cheese, Tomatoes, Garlic, Beef Chuck Roast, Red Onions"/>
    <s v="The Greek Pizza"/>
    <n v="108"/>
    <n v="135"/>
    <n v="27"/>
    <x v="1"/>
    <x v="1"/>
    <x v="0"/>
  </r>
  <r>
    <n v="7777896130"/>
    <d v="2015-05-05T00:00:00"/>
    <x v="5"/>
    <x v="4"/>
    <n v="20.75"/>
    <x v="1"/>
    <x v="2"/>
    <n v="28.75"/>
    <n v="9"/>
    <s v="Chicken, Tomatoes, Red Peppers, Spinach, Garlic, Pesto Sauce"/>
    <s v="The Chicken Pesto Pizza"/>
    <n v="186.75"/>
    <n v="258.75"/>
    <n v="72"/>
    <x v="1"/>
    <x v="1"/>
    <x v="0"/>
  </r>
  <r>
    <n v="7777896131"/>
    <d v="2015-05-05T00:00:00"/>
    <x v="5"/>
    <x v="4"/>
    <n v="12.25"/>
    <x v="0"/>
    <x v="3"/>
    <n v="19.25"/>
    <n v="1"/>
    <s v="Coarse Sicilian Salami, Tomatoes, Green Olives, Luganega Sausage, Onions, Garlic"/>
    <s v="The Sicilian Pizza"/>
    <n v="12.25"/>
    <n v="19.25"/>
    <n v="7"/>
    <x v="0"/>
    <x v="0"/>
    <x v="0"/>
  </r>
  <r>
    <n v="7777896132"/>
    <d v="2015-05-05T00:00:00"/>
    <x v="5"/>
    <x v="4"/>
    <n v="16"/>
    <x v="2"/>
    <x v="0"/>
    <n v="21.5"/>
    <n v="9"/>
    <s v="Spinach, Mushrooms, Tomatoes, Green Olives, Feta Cheese"/>
    <s v="The Green Garden Pizza"/>
    <n v="144"/>
    <n v="193.5"/>
    <n v="49.5"/>
    <x v="0"/>
    <x v="1"/>
    <x v="0"/>
  </r>
  <r>
    <n v="7777896133"/>
    <d v="2015-05-05T00:00:00"/>
    <x v="5"/>
    <x v="4"/>
    <n v="12.5"/>
    <x v="0"/>
    <x v="3"/>
    <n v="19.5"/>
    <n v="5"/>
    <s v="Genoa Salami, Capocollo, Pepperoni, Tomatoes, Asiago Cheese, Garlic"/>
    <s v="The Pepper Salami Pizza"/>
    <n v="62.5"/>
    <n v="97.5"/>
    <n v="35"/>
    <x v="1"/>
    <x v="0"/>
    <x v="0"/>
  </r>
  <r>
    <n v="7777896134"/>
    <d v="2015-05-06T00:00:00"/>
    <x v="6"/>
    <x v="4"/>
    <n v="12"/>
    <x v="0"/>
    <x v="1"/>
    <n v="15"/>
    <n v="12"/>
    <s v="Tomatoes, Anchovies, Green Olives, Red Onions, Garlic"/>
    <s v="The Napolitana Pizza"/>
    <n v="144"/>
    <n v="180"/>
    <n v="36"/>
    <x v="1"/>
    <x v="0"/>
    <x v="0"/>
  </r>
  <r>
    <n v="7777896135"/>
    <d v="2015-05-06T00:00:00"/>
    <x v="6"/>
    <x v="4"/>
    <n v="12.5"/>
    <x v="0"/>
    <x v="3"/>
    <n v="19.5"/>
    <n v="10"/>
    <s v="Spinach, Red Onions, Pepperoni, Tomatoes, Artichokes, Kalamata Olives, Garlic, Asiago Cheese"/>
    <s v="The Spinach Supreme Pizza"/>
    <n v="125"/>
    <n v="195"/>
    <n v="70"/>
    <x v="1"/>
    <x v="1"/>
    <x v="0"/>
  </r>
  <r>
    <n v="7777896136"/>
    <d v="2015-05-06T00:00:00"/>
    <x v="6"/>
    <x v="4"/>
    <n v="16"/>
    <x v="2"/>
    <x v="0"/>
    <n v="21.5"/>
    <n v="12"/>
    <s v="Spinach, Mushrooms, Tomatoes, Green Olives, Feta Cheese"/>
    <s v="The Green Garden Pizza"/>
    <n v="192"/>
    <n v="258"/>
    <n v="66"/>
    <x v="0"/>
    <x v="1"/>
    <x v="0"/>
  </r>
  <r>
    <n v="7777896137"/>
    <d v="2015-05-06T00:00:00"/>
    <x v="6"/>
    <x v="4"/>
    <n v="12"/>
    <x v="0"/>
    <x v="0"/>
    <n v="16"/>
    <n v="6"/>
    <s v="Spinach, Artichokes, Kalamata Olives, Sun-dried Tomatoes, Feta Cheese, Plum Tomatoes, Red Onions"/>
    <s v="The Mediterranean Pizza"/>
    <n v="72"/>
    <n v="96"/>
    <n v="24"/>
    <x v="1"/>
    <x v="0"/>
    <x v="0"/>
  </r>
  <r>
    <n v="7777896138"/>
    <d v="2015-05-06T00:00:00"/>
    <x v="6"/>
    <x v="4"/>
    <n v="12.25"/>
    <x v="0"/>
    <x v="3"/>
    <n v="19.25"/>
    <n v="4"/>
    <s v="Coarse Sicilian Salami, Tomatoes, Green Olives, Luganega Sausage, Onions, Garlic"/>
    <s v="The Sicilian Pizza"/>
    <n v="49"/>
    <n v="77"/>
    <n v="28"/>
    <x v="1"/>
    <x v="0"/>
    <x v="0"/>
  </r>
  <r>
    <n v="7777896139"/>
    <d v="2015-05-06T00:00:00"/>
    <x v="6"/>
    <x v="4"/>
    <n v="20.75"/>
    <x v="1"/>
    <x v="2"/>
    <n v="28.75"/>
    <n v="6"/>
    <s v="Chicken, Artichoke, Spinach, Garlic, Jalapeno Peppers, Fontina Cheese, Gouda Cheese"/>
    <s v="The California Chicken Pizza"/>
    <n v="124.5"/>
    <n v="172.5"/>
    <n v="48"/>
    <x v="0"/>
    <x v="1"/>
    <x v="0"/>
  </r>
  <r>
    <n v="7777896140"/>
    <d v="2015-05-07T00:00:00"/>
    <x v="0"/>
    <x v="4"/>
    <n v="12.75"/>
    <x v="0"/>
    <x v="2"/>
    <n v="17.75"/>
    <n v="7"/>
    <s v="Chicken, Pineapple, Tomatoes, Red Peppers, Thai Sweet Chilli Sauce"/>
    <s v="The Thai Chicken Pizza"/>
    <n v="89.25"/>
    <n v="124.25"/>
    <n v="35"/>
    <x v="0"/>
    <x v="0"/>
    <x v="0"/>
  </r>
  <r>
    <n v="7777896141"/>
    <d v="2015-05-07T00:00:00"/>
    <x v="0"/>
    <x v="4"/>
    <n v="16.5"/>
    <x v="2"/>
    <x v="3"/>
    <n v="25"/>
    <n v="9"/>
    <s v="Capocollo, Tomatoes, Goat Cheese, Artichokes, Peperoncini verdi, Garlic"/>
    <s v="The Spicy Italian Pizza"/>
    <n v="148.5"/>
    <n v="225"/>
    <n v="76.5"/>
    <x v="0"/>
    <x v="0"/>
    <x v="0"/>
  </r>
  <r>
    <n v="7777896142"/>
    <d v="2015-05-07T00:00:00"/>
    <x v="0"/>
    <x v="4"/>
    <n v="14.75"/>
    <x v="2"/>
    <x v="0"/>
    <n v="20.25"/>
    <n v="4"/>
    <s v="Ricotta Cheese, Gorgonzola Piccante Cheese, Mozzarella Cheese, Parmigiano Reggiano Cheese, Garlic"/>
    <s v="The Four Cheese Pizza"/>
    <n v="59"/>
    <n v="81"/>
    <n v="22"/>
    <x v="1"/>
    <x v="1"/>
    <x v="0"/>
  </r>
  <r>
    <n v="7777896143"/>
    <d v="2015-05-07T00:00:00"/>
    <x v="0"/>
    <x v="4"/>
    <n v="9.75"/>
    <x v="0"/>
    <x v="1"/>
    <n v="12.75"/>
    <n v="11"/>
    <s v="Mozzarella Cheese, Pepperoni"/>
    <s v="The Pepperoni Pizza"/>
    <n v="107.25"/>
    <n v="140.25"/>
    <n v="33"/>
    <x v="0"/>
    <x v="0"/>
    <x v="0"/>
  </r>
  <r>
    <n v="7777896144"/>
    <d v="2015-05-08T00:00:00"/>
    <x v="1"/>
    <x v="4"/>
    <n v="20.75"/>
    <x v="1"/>
    <x v="2"/>
    <n v="28.75"/>
    <n v="10"/>
    <s v="Chicken, Tomatoes, Red Peppers, Red Onions, Jalapeno Peppers, Corn, Cilantro, Chipotle Sauce"/>
    <s v="The Southwest Chicken Pizza"/>
    <n v="207.5"/>
    <n v="287.5"/>
    <n v="80"/>
    <x v="0"/>
    <x v="1"/>
    <x v="0"/>
  </r>
  <r>
    <n v="7777896145"/>
    <d v="2015-05-08T00:00:00"/>
    <x v="1"/>
    <x v="4"/>
    <n v="20.25"/>
    <x v="1"/>
    <x v="3"/>
    <n v="30.25"/>
    <n v="2"/>
    <s v="Coarse Sicilian Salami, Tomatoes, Green Olives, Luganega Sausage, Onions, Garlic"/>
    <s v="The Sicilian Pizza"/>
    <n v="40.5"/>
    <n v="60.5"/>
    <n v="20"/>
    <x v="0"/>
    <x v="0"/>
    <x v="0"/>
  </r>
  <r>
    <n v="7777896146"/>
    <d v="2015-05-08T00:00:00"/>
    <x v="1"/>
    <x v="4"/>
    <n v="12"/>
    <x v="0"/>
    <x v="1"/>
    <n v="15"/>
    <n v="10"/>
    <s v="Bacon, Pepperoni, Italian Sausage, Chorizo Sausage"/>
    <s v="The Big Meat Pizza"/>
    <n v="120"/>
    <n v="150"/>
    <n v="30"/>
    <x v="0"/>
    <x v="1"/>
    <x v="0"/>
  </r>
  <r>
    <n v="7777896147"/>
    <d v="2015-05-08T00:00:00"/>
    <x v="1"/>
    <x v="4"/>
    <n v="16.25"/>
    <x v="2"/>
    <x v="3"/>
    <n v="24.75"/>
    <n v="1"/>
    <s v="?duja Salami, Pancetta, Tomatoes, Red Onions, Friggitello Peppers, Garlic"/>
    <s v="The Calabrese Pizza"/>
    <n v="16.25"/>
    <n v="24.75"/>
    <n v="8.5"/>
    <x v="1"/>
    <x v="1"/>
    <x v="0"/>
  </r>
  <r>
    <n v="7777896148"/>
    <d v="2015-05-08T00:00:00"/>
    <x v="1"/>
    <x v="4"/>
    <n v="16.5"/>
    <x v="2"/>
    <x v="3"/>
    <n v="25"/>
    <n v="10"/>
    <s v="Calabrese Salami, Capocollo, Tomatoes, Red Onions, Green Olives, Garlic"/>
    <s v="The Italian Supreme Pizza"/>
    <n v="165"/>
    <n v="250"/>
    <n v="85"/>
    <x v="0"/>
    <x v="1"/>
    <x v="0"/>
  </r>
  <r>
    <n v="7777896149"/>
    <d v="2015-05-08T00:00:00"/>
    <x v="1"/>
    <x v="4"/>
    <n v="18.5"/>
    <x v="1"/>
    <x v="0"/>
    <n v="25.5"/>
    <n v="9"/>
    <s v="Mozzarella Cheese, Provolone Cheese, Smoked Gouda Cheese, Romano Cheese, Blue Cheese, Garlic"/>
    <s v="The Five Cheese Pizza"/>
    <n v="166.5"/>
    <n v="229.5"/>
    <n v="63"/>
    <x v="1"/>
    <x v="0"/>
    <x v="0"/>
  </r>
  <r>
    <n v="7777896150"/>
    <d v="2015-05-08T00:00:00"/>
    <x v="1"/>
    <x v="4"/>
    <n v="20.75"/>
    <x v="1"/>
    <x v="3"/>
    <n v="30.75"/>
    <n v="1"/>
    <s v="Genoa Salami, Capocollo, Pepperoni, Tomatoes, Asiago Cheese, Garlic"/>
    <s v="The Pepper Salami Pizza"/>
    <n v="20.75"/>
    <n v="30.75"/>
    <n v="10"/>
    <x v="0"/>
    <x v="1"/>
    <x v="0"/>
  </r>
  <r>
    <n v="7777896151"/>
    <d v="2015-05-08T00:00:00"/>
    <x v="1"/>
    <x v="4"/>
    <n v="20.25"/>
    <x v="1"/>
    <x v="3"/>
    <n v="30.25"/>
    <n v="4"/>
    <s v="?duja Salami, Pancetta, Tomatoes, Red Onions, Friggitello Peppers, Garlic"/>
    <s v="The Calabrese Pizza"/>
    <n v="81"/>
    <n v="121"/>
    <n v="40"/>
    <x v="0"/>
    <x v="1"/>
    <x v="0"/>
  </r>
  <r>
    <n v="7777896152"/>
    <d v="2015-05-08T00:00:00"/>
    <x v="1"/>
    <x v="4"/>
    <n v="20.75"/>
    <x v="1"/>
    <x v="3"/>
    <n v="30.75"/>
    <n v="12"/>
    <s v="Spinach, Red Onions, Pepperoni, Tomatoes, Artichokes, Kalamata Olives, Garlic, Asiago Cheese"/>
    <s v="The Spinach Supreme Pizza"/>
    <n v="249"/>
    <n v="369"/>
    <n v="120"/>
    <x v="0"/>
    <x v="1"/>
    <x v="0"/>
  </r>
  <r>
    <n v="7777896153"/>
    <d v="2015-05-08T00:00:00"/>
    <x v="1"/>
    <x v="4"/>
    <n v="12.5"/>
    <x v="0"/>
    <x v="3"/>
    <n v="19.5"/>
    <n v="3"/>
    <s v="Prosciutto di San Daniele, Arugula, Mozzarella Cheese"/>
    <s v="The Prosciutto and Arugula Pizza"/>
    <n v="37.5"/>
    <n v="58.5"/>
    <n v="21"/>
    <x v="0"/>
    <x v="1"/>
    <x v="0"/>
  </r>
  <r>
    <n v="7777896154"/>
    <d v="2015-05-08T00:00:00"/>
    <x v="1"/>
    <x v="4"/>
    <n v="16.5"/>
    <x v="2"/>
    <x v="3"/>
    <n v="25"/>
    <n v="5"/>
    <s v="Capocollo, Tomatoes, Goat Cheese, Artichokes, Peperoncini verdi, Garlic"/>
    <s v="The Spicy Italian Pizza"/>
    <n v="82.5"/>
    <n v="125"/>
    <n v="42.5"/>
    <x v="0"/>
    <x v="0"/>
    <x v="0"/>
  </r>
  <r>
    <n v="7777896155"/>
    <d v="2015-05-09T00:00:00"/>
    <x v="2"/>
    <x v="4"/>
    <n v="20.75"/>
    <x v="1"/>
    <x v="2"/>
    <n v="28.75"/>
    <n v="3"/>
    <s v="Barbecued Chicken, Red Peppers, Green Peppers, Tomatoes, Red Onions, Barbecue Sauce"/>
    <s v="The Barbecue Chicken Pizza"/>
    <n v="62.25"/>
    <n v="86.25"/>
    <n v="24"/>
    <x v="1"/>
    <x v="1"/>
    <x v="0"/>
  </r>
  <r>
    <n v="7777896156"/>
    <d v="2015-05-09T00:00:00"/>
    <x v="2"/>
    <x v="4"/>
    <n v="12.75"/>
    <x v="0"/>
    <x v="0"/>
    <n v="16.75"/>
    <n v="2"/>
    <s v="Eggplant, Artichokes, Tomatoes, Zucchini, Red Peppers, Garlic, Pesto Sauce"/>
    <s v="The Italian Vegetables Pizza"/>
    <n v="25.5"/>
    <n v="33.5"/>
    <n v="8"/>
    <x v="1"/>
    <x v="0"/>
    <x v="0"/>
  </r>
  <r>
    <n v="7777896157"/>
    <d v="2015-05-09T00:00:00"/>
    <x v="2"/>
    <x v="4"/>
    <n v="16"/>
    <x v="2"/>
    <x v="0"/>
    <n v="21.5"/>
    <n v="1"/>
    <s v="Spinach, Artichokes, Kalamata Olives, Sun-dried Tomatoes, Feta Cheese, Plum Tomatoes, Red Onions"/>
    <s v="The Mediterranean Pizza"/>
    <n v="16"/>
    <n v="21.5"/>
    <n v="5.5"/>
    <x v="0"/>
    <x v="0"/>
    <x v="0"/>
  </r>
  <r>
    <n v="7777896158"/>
    <d v="2015-05-09T00:00:00"/>
    <x v="2"/>
    <x v="4"/>
    <n v="25.5"/>
    <x v="3"/>
    <x v="1"/>
    <n v="26.5"/>
    <n v="12"/>
    <s v="Kalamata Olives, Feta Cheese, Tomatoes, Garlic, Beef Chuck Roast, Red Onions"/>
    <s v="The Greek Pizza"/>
    <n v="306"/>
    <n v="318"/>
    <n v="12"/>
    <x v="0"/>
    <x v="0"/>
    <x v="0"/>
  </r>
  <r>
    <n v="7777896159"/>
    <d v="2015-05-09T00:00:00"/>
    <x v="2"/>
    <x v="4"/>
    <n v="20.75"/>
    <x v="1"/>
    <x v="3"/>
    <n v="30.75"/>
    <n v="1"/>
    <s v="Soppressata Salami, Fontina Cheese, Mozzarella Cheese, Mushrooms, Garlic"/>
    <s v="The Soppressata Pizza"/>
    <n v="20.75"/>
    <n v="30.75"/>
    <n v="10"/>
    <x v="0"/>
    <x v="1"/>
    <x v="0"/>
  </r>
  <r>
    <n v="7777896160"/>
    <d v="2015-05-09T00:00:00"/>
    <x v="2"/>
    <x v="4"/>
    <n v="20.75"/>
    <x v="1"/>
    <x v="2"/>
    <n v="28.75"/>
    <n v="10"/>
    <s v="Barbecued Chicken, Red Peppers, Green Peppers, Tomatoes, Red Onions, Barbecue Sauce"/>
    <s v="The Barbecue Chicken Pizza"/>
    <n v="207.5"/>
    <n v="287.5"/>
    <n v="80"/>
    <x v="0"/>
    <x v="0"/>
    <x v="0"/>
  </r>
  <r>
    <n v="7777896161"/>
    <d v="2015-05-09T00:00:00"/>
    <x v="2"/>
    <x v="4"/>
    <n v="25.5"/>
    <x v="3"/>
    <x v="1"/>
    <n v="26.5"/>
    <n v="6"/>
    <s v="Kalamata Olives, Feta Cheese, Tomatoes, Garlic, Beef Chuck Roast, Red Onions"/>
    <s v="The Greek Pizza"/>
    <n v="153"/>
    <n v="159"/>
    <n v="6"/>
    <x v="0"/>
    <x v="0"/>
    <x v="0"/>
  </r>
  <r>
    <n v="7777896162"/>
    <d v="2015-05-09T00:00:00"/>
    <x v="2"/>
    <x v="4"/>
    <n v="12.25"/>
    <x v="0"/>
    <x v="3"/>
    <n v="19.25"/>
    <n v="10"/>
    <s v="Coarse Sicilian Salami, Tomatoes, Green Olives, Luganega Sausage, Onions, Garlic"/>
    <s v="The Sicilian Pizza"/>
    <n v="122.5"/>
    <n v="192.5"/>
    <n v="70"/>
    <x v="0"/>
    <x v="0"/>
    <x v="0"/>
  </r>
  <r>
    <n v="7777896163"/>
    <d v="2015-05-10T00:00:00"/>
    <x v="3"/>
    <x v="4"/>
    <n v="18.5"/>
    <x v="1"/>
    <x v="0"/>
    <n v="25.5"/>
    <n v="1"/>
    <s v="Mozzarella Cheese, Provolone Cheese, Smoked Gouda Cheese, Romano Cheese, Blue Cheese, Garlic"/>
    <s v="The Five Cheese Pizza"/>
    <n v="18.5"/>
    <n v="25.5"/>
    <n v="7"/>
    <x v="1"/>
    <x v="0"/>
    <x v="0"/>
  </r>
  <r>
    <n v="7777896164"/>
    <d v="2015-05-10T00:00:00"/>
    <x v="3"/>
    <x v="4"/>
    <n v="20.75"/>
    <x v="1"/>
    <x v="3"/>
    <n v="30.75"/>
    <n v="11"/>
    <s v="Prosciutto di San Daniele, Arugula, Mozzarella Cheese"/>
    <s v="The Prosciutto and Arugula Pizza"/>
    <n v="228.25"/>
    <n v="338.25"/>
    <n v="110"/>
    <x v="1"/>
    <x v="1"/>
    <x v="0"/>
  </r>
  <r>
    <n v="7777896165"/>
    <d v="2015-05-10T00:00:00"/>
    <x v="3"/>
    <x v="4"/>
    <n v="21"/>
    <x v="1"/>
    <x v="0"/>
    <n v="28"/>
    <n v="6"/>
    <s v="Eggplant, Artichokes, Tomatoes, Zucchini, Red Peppers, Garlic, Pesto Sauce"/>
    <s v="The Italian Vegetables Pizza"/>
    <n v="126"/>
    <n v="168"/>
    <n v="42"/>
    <x v="1"/>
    <x v="0"/>
    <x v="0"/>
  </r>
  <r>
    <n v="7777896166"/>
    <d v="2015-05-10T00:00:00"/>
    <x v="3"/>
    <x v="4"/>
    <n v="12.25"/>
    <x v="0"/>
    <x v="3"/>
    <n v="19.25"/>
    <n v="7"/>
    <s v="?duja Salami, Pancetta, Tomatoes, Red Onions, Friggitello Peppers, Garlic"/>
    <s v="The Calabrese Pizza"/>
    <n v="85.75"/>
    <n v="134.75"/>
    <n v="49"/>
    <x v="1"/>
    <x v="0"/>
    <x v="0"/>
  </r>
  <r>
    <n v="7777896167"/>
    <d v="2015-05-10T00:00:00"/>
    <x v="3"/>
    <x v="4"/>
    <n v="21"/>
    <x v="1"/>
    <x v="0"/>
    <n v="28"/>
    <n v="11"/>
    <s v="Eggplant, Artichokes, Tomatoes, Zucchini, Red Peppers, Garlic, Pesto Sauce"/>
    <s v="The Italian Vegetables Pizza"/>
    <n v="231"/>
    <n v="308"/>
    <n v="77"/>
    <x v="1"/>
    <x v="0"/>
    <x v="0"/>
  </r>
  <r>
    <n v="7777896168"/>
    <d v="2015-05-10T00:00:00"/>
    <x v="3"/>
    <x v="4"/>
    <n v="16.75"/>
    <x v="2"/>
    <x v="0"/>
    <n v="22.25"/>
    <n v="11"/>
    <s v="Eggplant, Artichokes, Tomatoes, Zucchini, Red Peppers, Garlic, Pesto Sauce"/>
    <s v="The Italian Vegetables Pizza"/>
    <n v="184.25"/>
    <n v="244.75"/>
    <n v="60.5"/>
    <x v="1"/>
    <x v="1"/>
    <x v="0"/>
  </r>
  <r>
    <n v="7777896169"/>
    <d v="2015-05-11T00:00:00"/>
    <x v="4"/>
    <x v="4"/>
    <n v="12.5"/>
    <x v="0"/>
    <x v="3"/>
    <n v="19.5"/>
    <n v="4"/>
    <s v="Calabrese Salami, Capocollo, Tomatoes, Red Onions, Green Olives, Garlic"/>
    <s v="The Italian Supreme Pizza"/>
    <n v="50"/>
    <n v="78"/>
    <n v="28"/>
    <x v="1"/>
    <x v="0"/>
    <x v="0"/>
  </r>
  <r>
    <n v="7777896170"/>
    <d v="2015-05-11T00:00:00"/>
    <x v="4"/>
    <x v="4"/>
    <n v="20.5"/>
    <x v="1"/>
    <x v="1"/>
    <n v="26.5"/>
    <n v="2"/>
    <s v="Pepperoni, Mushrooms, Red Onions, Red Peppers, Bacon"/>
    <s v="The Classic Deluxe Pizza"/>
    <n v="41"/>
    <n v="53"/>
    <n v="12"/>
    <x v="0"/>
    <x v="0"/>
    <x v="0"/>
  </r>
  <r>
    <n v="7777896171"/>
    <d v="2015-05-11T00:00:00"/>
    <x v="4"/>
    <x v="4"/>
    <n v="12.5"/>
    <x v="0"/>
    <x v="3"/>
    <n v="19.5"/>
    <n v="5"/>
    <s v="Spinach, Red Onions, Pepperoni, Tomatoes, Artichokes, Kalamata Olives, Garlic, Asiago Cheese"/>
    <s v="The Spinach Supreme Pizza"/>
    <n v="62.5"/>
    <n v="97.5"/>
    <n v="35"/>
    <x v="1"/>
    <x v="0"/>
    <x v="0"/>
  </r>
  <r>
    <n v="7777896172"/>
    <d v="2015-05-11T00:00:00"/>
    <x v="4"/>
    <x v="4"/>
    <n v="16"/>
    <x v="2"/>
    <x v="1"/>
    <n v="20.5"/>
    <n v="9"/>
    <s v="Kalamata Olives, Feta Cheese, Tomatoes, Garlic, Beef Chuck Roast, Red Onions"/>
    <s v="The Greek Pizza"/>
    <n v="144"/>
    <n v="184.5"/>
    <n v="40.5"/>
    <x v="0"/>
    <x v="1"/>
    <x v="0"/>
  </r>
  <r>
    <n v="7777896173"/>
    <d v="2015-05-11T00:00:00"/>
    <x v="4"/>
    <x v="4"/>
    <n v="20.25"/>
    <x v="1"/>
    <x v="0"/>
    <n v="27.25"/>
    <n v="3"/>
    <s v="Tomatoes, Red Peppers, Jalapeno Peppers, Red Onions, Cilantro, Corn, Chipotle Sauce, Garlic"/>
    <s v="The Mexicana Pizza"/>
    <n v="60.75"/>
    <n v="81.75"/>
    <n v="21"/>
    <x v="1"/>
    <x v="0"/>
    <x v="0"/>
  </r>
  <r>
    <n v="7777896174"/>
    <d v="2015-05-11T00:00:00"/>
    <x v="4"/>
    <x v="4"/>
    <n v="20.75"/>
    <x v="1"/>
    <x v="3"/>
    <n v="30.75"/>
    <n v="12"/>
    <s v="Soppressata Salami, Fontina Cheese, Mozzarella Cheese, Mushrooms, Garlic"/>
    <s v="The Soppressata Pizza"/>
    <n v="249"/>
    <n v="369"/>
    <n v="120"/>
    <x v="0"/>
    <x v="0"/>
    <x v="0"/>
  </r>
  <r>
    <n v="7777896175"/>
    <d v="2015-05-12T00:00:00"/>
    <x v="5"/>
    <x v="4"/>
    <n v="20.75"/>
    <x v="1"/>
    <x v="3"/>
    <n v="30.75"/>
    <n v="11"/>
    <s v="Soppressata Salami, Fontina Cheese, Mozzarella Cheese, Mushrooms, Garlic"/>
    <s v="The Soppressata Pizza"/>
    <n v="228.25"/>
    <n v="338.25"/>
    <n v="110"/>
    <x v="1"/>
    <x v="1"/>
    <x v="0"/>
  </r>
  <r>
    <n v="7777896176"/>
    <d v="2015-05-12T00:00:00"/>
    <x v="5"/>
    <x v="4"/>
    <n v="12.25"/>
    <x v="0"/>
    <x v="3"/>
    <n v="19.25"/>
    <n v="11"/>
    <s v="Coarse Sicilian Salami, Tomatoes, Green Olives, Luganega Sausage, Onions, Garlic"/>
    <s v="The Sicilian Pizza"/>
    <n v="134.75"/>
    <n v="211.75"/>
    <n v="77"/>
    <x v="1"/>
    <x v="0"/>
    <x v="0"/>
  </r>
  <r>
    <n v="7777896177"/>
    <d v="2015-05-12T00:00:00"/>
    <x v="5"/>
    <x v="4"/>
    <n v="12.5"/>
    <x v="0"/>
    <x v="3"/>
    <n v="19.5"/>
    <n v="10"/>
    <s v="Spinach, Red Onions, Pepperoni, Tomatoes, Artichokes, Kalamata Olives, Garlic, Asiago Cheese"/>
    <s v="The Spinach Supreme Pizza"/>
    <n v="125"/>
    <n v="195"/>
    <n v="70"/>
    <x v="1"/>
    <x v="1"/>
    <x v="0"/>
  </r>
  <r>
    <n v="7777896178"/>
    <d v="2015-05-12T00:00:00"/>
    <x v="5"/>
    <x v="4"/>
    <n v="12"/>
    <x v="0"/>
    <x v="0"/>
    <n v="16"/>
    <n v="3"/>
    <s v="Spinach, Mushrooms, Red Onions, Feta Cheese, Garlic"/>
    <s v="The Spinach and Feta Pizza"/>
    <n v="36"/>
    <n v="48"/>
    <n v="12"/>
    <x v="1"/>
    <x v="1"/>
    <x v="0"/>
  </r>
  <r>
    <n v="7777896179"/>
    <d v="2015-05-12T00:00:00"/>
    <x v="5"/>
    <x v="4"/>
    <n v="12"/>
    <x v="0"/>
    <x v="0"/>
    <n v="16"/>
    <n v="2"/>
    <s v="Spinach, Mushrooms, Tomatoes, Green Olives, Feta Cheese"/>
    <s v="The Green Garden Pizza"/>
    <n v="24"/>
    <n v="32"/>
    <n v="8"/>
    <x v="1"/>
    <x v="0"/>
    <x v="0"/>
  </r>
  <r>
    <n v="7777896180"/>
    <d v="2015-05-12T00:00:00"/>
    <x v="5"/>
    <x v="4"/>
    <n v="16.5"/>
    <x v="2"/>
    <x v="3"/>
    <n v="25"/>
    <n v="6"/>
    <s v="Capocollo, Tomatoes, Goat Cheese, Artichokes, Peperoncini verdi, Garlic"/>
    <s v="The Spicy Italian Pizza"/>
    <n v="99"/>
    <n v="150"/>
    <n v="51"/>
    <x v="1"/>
    <x v="0"/>
    <x v="0"/>
  </r>
  <r>
    <n v="7777896181"/>
    <d v="2015-05-12T00:00:00"/>
    <x v="5"/>
    <x v="4"/>
    <n v="12"/>
    <x v="0"/>
    <x v="1"/>
    <n v="15"/>
    <n v="7"/>
    <s v="Bacon, Pepperoni, Italian Sausage, Chorizo Sausage"/>
    <s v="The Big Meat Pizza"/>
    <n v="84"/>
    <n v="105"/>
    <n v="21"/>
    <x v="0"/>
    <x v="0"/>
    <x v="0"/>
  </r>
  <r>
    <n v="7777896182"/>
    <d v="2015-05-12T00:00:00"/>
    <x v="5"/>
    <x v="4"/>
    <n v="17.95"/>
    <x v="1"/>
    <x v="0"/>
    <n v="24.95"/>
    <n v="9"/>
    <s v="Ricotta Cheese, Gorgonzola Piccante Cheese, Mozzarella Cheese, Parmigiano Reggiano Cheese, Garlic"/>
    <s v="The Four Cheese Pizza"/>
    <n v="161.54999999999998"/>
    <n v="224.54999999999998"/>
    <n v="63"/>
    <x v="0"/>
    <x v="0"/>
    <x v="0"/>
  </r>
  <r>
    <n v="7777896183"/>
    <d v="2015-05-12T00:00:00"/>
    <x v="5"/>
    <x v="4"/>
    <n v="12.5"/>
    <x v="0"/>
    <x v="3"/>
    <n v="19.5"/>
    <n v="7"/>
    <s v="Prosciutto di San Daniele, Arugula, Mozzarella Cheese"/>
    <s v="The Prosciutto and Arugula Pizza"/>
    <n v="87.5"/>
    <n v="136.5"/>
    <n v="49"/>
    <x v="1"/>
    <x v="1"/>
    <x v="0"/>
  </r>
  <r>
    <n v="7777896184"/>
    <d v="2015-05-12T00:00:00"/>
    <x v="5"/>
    <x v="4"/>
    <n v="20.75"/>
    <x v="1"/>
    <x v="3"/>
    <n v="30.75"/>
    <n v="7"/>
    <s v="Genoa Salami, Capocollo, Pepperoni, Tomatoes, Asiago Cheese, Garlic"/>
    <s v="The Pepper Salami Pizza"/>
    <n v="145.25"/>
    <n v="215.25"/>
    <n v="70"/>
    <x v="1"/>
    <x v="0"/>
    <x v="0"/>
  </r>
  <r>
    <n v="7777896185"/>
    <d v="2015-05-13T00:00:00"/>
    <x v="6"/>
    <x v="4"/>
    <n v="16.5"/>
    <x v="1"/>
    <x v="1"/>
    <n v="22.5"/>
    <n v="11"/>
    <s v="Sliced Ham, Pineapple, Mozzarella Cheese"/>
    <s v="The Hawaiian Pizza"/>
    <n v="181.5"/>
    <n v="247.5"/>
    <n v="66"/>
    <x v="0"/>
    <x v="0"/>
    <x v="0"/>
  </r>
  <r>
    <n v="7777896186"/>
    <d v="2015-05-13T00:00:00"/>
    <x v="6"/>
    <x v="4"/>
    <n v="16.75"/>
    <x v="2"/>
    <x v="2"/>
    <n v="23.25"/>
    <n v="12"/>
    <s v="Chicken, Artichoke, Spinach, Garlic, Jalapeno Peppers, Fontina Cheese, Gouda Cheese"/>
    <s v="The California Chicken Pizza"/>
    <n v="201"/>
    <n v="279"/>
    <n v="78"/>
    <x v="1"/>
    <x v="0"/>
    <x v="0"/>
  </r>
  <r>
    <n v="7777896187"/>
    <d v="2015-05-13T00:00:00"/>
    <x v="6"/>
    <x v="4"/>
    <n v="16.75"/>
    <x v="2"/>
    <x v="2"/>
    <n v="23.25"/>
    <n v="11"/>
    <s v="Chicken, Artichoke, Spinach, Garlic, Jalapeno Peppers, Fontina Cheese, Gouda Cheese"/>
    <s v="The California Chicken Pizza"/>
    <n v="184.25"/>
    <n v="255.75"/>
    <n v="71.5"/>
    <x v="1"/>
    <x v="1"/>
    <x v="0"/>
  </r>
  <r>
    <n v="7777896188"/>
    <d v="2015-05-13T00:00:00"/>
    <x v="6"/>
    <x v="4"/>
    <n v="23.65"/>
    <x v="0"/>
    <x v="3"/>
    <n v="30.65"/>
    <n v="1"/>
    <s v="Brie Carre Cheese, Prosciutto, Caramelized Onions, Pears, Thyme, Garlic"/>
    <s v="The Brie Carre Pizza"/>
    <n v="23.65"/>
    <n v="30.65"/>
    <n v="7"/>
    <x v="0"/>
    <x v="1"/>
    <x v="0"/>
  </r>
  <r>
    <n v="7777896189"/>
    <d v="2015-05-13T00:00:00"/>
    <x v="6"/>
    <x v="4"/>
    <n v="10.5"/>
    <x v="0"/>
    <x v="1"/>
    <n v="13.5"/>
    <n v="9"/>
    <s v="Sliced Ham, Pineapple, Mozzarella Cheese"/>
    <s v="The Hawaiian Pizza"/>
    <n v="94.5"/>
    <n v="121.5"/>
    <n v="27"/>
    <x v="0"/>
    <x v="0"/>
    <x v="0"/>
  </r>
  <r>
    <n v="7777896190"/>
    <d v="2015-05-14T00:00:00"/>
    <x v="0"/>
    <x v="4"/>
    <n v="20.75"/>
    <x v="1"/>
    <x v="2"/>
    <n v="28.75"/>
    <n v="6"/>
    <s v="Barbecued Chicken, Red Peppers, Green Peppers, Tomatoes, Red Onions, Barbecue Sauce"/>
    <s v="The Barbecue Chicken Pizza"/>
    <n v="124.5"/>
    <n v="172.5"/>
    <n v="48"/>
    <x v="1"/>
    <x v="1"/>
    <x v="0"/>
  </r>
  <r>
    <n v="7777896191"/>
    <d v="2015-05-14T00:00:00"/>
    <x v="0"/>
    <x v="4"/>
    <n v="16.75"/>
    <x v="2"/>
    <x v="2"/>
    <n v="23.25"/>
    <n v="8"/>
    <s v="Barbecued Chicken, Red Peppers, Green Peppers, Tomatoes, Red Onions, Barbecue Sauce"/>
    <s v="The Barbecue Chicken Pizza"/>
    <n v="134"/>
    <n v="186"/>
    <n v="52"/>
    <x v="1"/>
    <x v="0"/>
    <x v="0"/>
  </r>
  <r>
    <n v="7777896192"/>
    <d v="2015-05-14T00:00:00"/>
    <x v="0"/>
    <x v="4"/>
    <n v="12"/>
    <x v="0"/>
    <x v="1"/>
    <n v="15"/>
    <n v="10"/>
    <s v="Bacon, Pepperoni, Italian Sausage, Chorizo Sausage"/>
    <s v="The Big Meat Pizza"/>
    <n v="120"/>
    <n v="150"/>
    <n v="30"/>
    <x v="0"/>
    <x v="1"/>
    <x v="0"/>
  </r>
  <r>
    <n v="7777896193"/>
    <d v="2015-05-14T00:00:00"/>
    <x v="0"/>
    <x v="4"/>
    <n v="18.5"/>
    <x v="1"/>
    <x v="0"/>
    <n v="25.5"/>
    <n v="2"/>
    <s v="Mozzarella Cheese, Provolone Cheese, Smoked Gouda Cheese, Romano Cheese, Blue Cheese, Garlic"/>
    <s v="The Five Cheese Pizza"/>
    <n v="37"/>
    <n v="51"/>
    <n v="14"/>
    <x v="0"/>
    <x v="1"/>
    <x v="0"/>
  </r>
  <r>
    <n v="7777896194"/>
    <d v="2015-05-14T00:00:00"/>
    <x v="0"/>
    <x v="4"/>
    <n v="10.5"/>
    <x v="0"/>
    <x v="1"/>
    <n v="13.5"/>
    <n v="9"/>
    <s v="Sliced Ham, Pineapple, Mozzarella Cheese"/>
    <s v="The Hawaiian Pizza"/>
    <n v="94.5"/>
    <n v="121.5"/>
    <n v="27"/>
    <x v="1"/>
    <x v="0"/>
    <x v="0"/>
  </r>
  <r>
    <n v="7777896195"/>
    <d v="2015-05-14T00:00:00"/>
    <x v="0"/>
    <x v="4"/>
    <n v="14.75"/>
    <x v="2"/>
    <x v="0"/>
    <n v="20.25"/>
    <n v="11"/>
    <s v="Ricotta Cheese, Gorgonzola Piccante Cheese, Mozzarella Cheese, Parmigiano Reggiano Cheese, Garlic"/>
    <s v="The Four Cheese Pizza"/>
    <n v="162.25"/>
    <n v="222.75"/>
    <n v="60.5"/>
    <x v="0"/>
    <x v="0"/>
    <x v="0"/>
  </r>
  <r>
    <n v="7777896196"/>
    <d v="2015-05-14T00:00:00"/>
    <x v="0"/>
    <x v="4"/>
    <n v="20.75"/>
    <x v="1"/>
    <x v="2"/>
    <n v="28.75"/>
    <n v="12"/>
    <s v="Chicken, Tomatoes, Red Peppers, Red Onions, Jalapeno Peppers, Corn, Cilantro, Chipotle Sauce"/>
    <s v="The Southwest Chicken Pizza"/>
    <n v="249"/>
    <n v="345"/>
    <n v="96"/>
    <x v="1"/>
    <x v="0"/>
    <x v="0"/>
  </r>
  <r>
    <n v="7777896197"/>
    <d v="2015-05-14T00:00:00"/>
    <x v="0"/>
    <x v="4"/>
    <n v="20.75"/>
    <x v="1"/>
    <x v="3"/>
    <n v="30.75"/>
    <n v="9"/>
    <s v="Capocollo, Tomatoes, Goat Cheese, Artichokes, Peperoncini verdi, Garlic"/>
    <s v="The Spicy Italian Pizza"/>
    <n v="186.75"/>
    <n v="276.75"/>
    <n v="90"/>
    <x v="0"/>
    <x v="0"/>
    <x v="0"/>
  </r>
  <r>
    <n v="7777896198"/>
    <d v="2015-05-14T00:00:00"/>
    <x v="0"/>
    <x v="4"/>
    <n v="20.75"/>
    <x v="1"/>
    <x v="2"/>
    <n v="28.75"/>
    <n v="3"/>
    <s v="Chicken, Tomatoes, Red Peppers, Red Onions, Jalapeno Peppers, Corn, Cilantro, Chipotle Sauce"/>
    <s v="The Southwest Chicken Pizza"/>
    <n v="62.25"/>
    <n v="86.25"/>
    <n v="24"/>
    <x v="0"/>
    <x v="1"/>
    <x v="0"/>
  </r>
  <r>
    <n v="7777896199"/>
    <d v="2015-05-15T00:00:00"/>
    <x v="1"/>
    <x v="4"/>
    <n v="13.25"/>
    <x v="2"/>
    <x v="1"/>
    <n v="17.75"/>
    <n v="2"/>
    <s v="Sliced Ham, Pineapple, Mozzarella Cheese"/>
    <s v="The Hawaiian Pizza"/>
    <n v="26.5"/>
    <n v="35.5"/>
    <n v="9"/>
    <x v="0"/>
    <x v="0"/>
    <x v="0"/>
  </r>
  <r>
    <n v="7777896200"/>
    <d v="2015-05-15T00:00:00"/>
    <x v="1"/>
    <x v="4"/>
    <n v="12"/>
    <x v="0"/>
    <x v="1"/>
    <n v="15"/>
    <n v="4"/>
    <s v="Bacon, Pepperoni, Italian Sausage, Chorizo Sausage"/>
    <s v="The Big Meat Pizza"/>
    <n v="48"/>
    <n v="60"/>
    <n v="12"/>
    <x v="0"/>
    <x v="0"/>
    <x v="0"/>
  </r>
  <r>
    <n v="7777896201"/>
    <d v="2015-05-15T00:00:00"/>
    <x v="1"/>
    <x v="4"/>
    <n v="20.5"/>
    <x v="1"/>
    <x v="1"/>
    <n v="26.5"/>
    <n v="3"/>
    <s v="Tomatoes, Anchovies, Green Olives, Red Onions, Garlic"/>
    <s v="The Napolitana Pizza"/>
    <n v="61.5"/>
    <n v="79.5"/>
    <n v="18"/>
    <x v="0"/>
    <x v="0"/>
    <x v="0"/>
  </r>
  <r>
    <n v="7777896202"/>
    <d v="2015-05-15T00:00:00"/>
    <x v="1"/>
    <x v="4"/>
    <n v="12.75"/>
    <x v="0"/>
    <x v="0"/>
    <n v="16.75"/>
    <n v="6"/>
    <s v="Eggplant, Artichokes, Tomatoes, Zucchini, Red Peppers, Garlic, Pesto Sauce"/>
    <s v="The Italian Vegetables Pizza"/>
    <n v="76.5"/>
    <n v="100.5"/>
    <n v="24"/>
    <x v="0"/>
    <x v="0"/>
    <x v="0"/>
  </r>
  <r>
    <n v="7777896203"/>
    <d v="2015-05-15T00:00:00"/>
    <x v="1"/>
    <x v="4"/>
    <n v="16"/>
    <x v="2"/>
    <x v="1"/>
    <n v="20.5"/>
    <n v="10"/>
    <s v="Pepperoni, Mushrooms, Red Onions, Red Peppers, Bacon"/>
    <s v="The Classic Deluxe Pizza"/>
    <n v="160"/>
    <n v="205"/>
    <n v="45"/>
    <x v="0"/>
    <x v="0"/>
    <x v="0"/>
  </r>
  <r>
    <n v="7777896204"/>
    <d v="2015-05-16T00:00:00"/>
    <x v="2"/>
    <x v="4"/>
    <n v="16.5"/>
    <x v="2"/>
    <x v="3"/>
    <n v="25"/>
    <n v="12"/>
    <s v="Calabrese Salami, Capocollo, Tomatoes, Red Onions, Green Olives, Garlic"/>
    <s v="The Italian Supreme Pizza"/>
    <n v="198"/>
    <n v="300"/>
    <n v="102"/>
    <x v="0"/>
    <x v="0"/>
    <x v="0"/>
  </r>
  <r>
    <n v="7777896205"/>
    <d v="2015-05-16T00:00:00"/>
    <x v="2"/>
    <x v="4"/>
    <n v="12.75"/>
    <x v="0"/>
    <x v="2"/>
    <n v="17.75"/>
    <n v="3"/>
    <s v="Chicken, Pineapple, Tomatoes, Red Peppers, Thai Sweet Chilli Sauce"/>
    <s v="The Thai Chicken Pizza"/>
    <n v="38.25"/>
    <n v="53.25"/>
    <n v="15"/>
    <x v="0"/>
    <x v="0"/>
    <x v="0"/>
  </r>
  <r>
    <n v="7777896206"/>
    <d v="2015-05-16T00:00:00"/>
    <x v="2"/>
    <x v="4"/>
    <n v="12"/>
    <x v="0"/>
    <x v="1"/>
    <n v="15"/>
    <n v="8"/>
    <s v="Capocollo, Red Peppers, Tomatoes, Goat Cheese, Garlic, Oregano"/>
    <s v="The Italian Capocollo Pizza"/>
    <n v="96"/>
    <n v="120"/>
    <n v="24"/>
    <x v="1"/>
    <x v="0"/>
    <x v="0"/>
  </r>
  <r>
    <n v="7777896207"/>
    <d v="2015-05-16T00:00:00"/>
    <x v="2"/>
    <x v="4"/>
    <n v="16.75"/>
    <x v="2"/>
    <x v="2"/>
    <n v="23.25"/>
    <n v="5"/>
    <s v="Chicken, Red Onions, Red Peppers, Mushrooms, Asiago Cheese, Alfredo Sauce"/>
    <s v="The Chicken Alfredo Pizza"/>
    <n v="83.75"/>
    <n v="116.25"/>
    <n v="32.5"/>
    <x v="0"/>
    <x v="1"/>
    <x v="0"/>
  </r>
  <r>
    <n v="7777896208"/>
    <d v="2015-05-16T00:00:00"/>
    <x v="2"/>
    <x v="4"/>
    <n v="20.5"/>
    <x v="1"/>
    <x v="1"/>
    <n v="26.5"/>
    <n v="11"/>
    <s v="Kalamata Olives, Feta Cheese, Tomatoes, Garlic, Beef Chuck Roast, Red Onions"/>
    <s v="The Greek Pizza"/>
    <n v="225.5"/>
    <n v="291.5"/>
    <n v="66"/>
    <x v="1"/>
    <x v="0"/>
    <x v="0"/>
  </r>
  <r>
    <n v="7777896209"/>
    <d v="2015-05-16T00:00:00"/>
    <x v="2"/>
    <x v="4"/>
    <n v="16"/>
    <x v="2"/>
    <x v="1"/>
    <n v="20.5"/>
    <n v="9"/>
    <s v="Tomatoes, Anchovies, Green Olives, Red Onions, Garlic"/>
    <s v="The Napolitana Pizza"/>
    <n v="144"/>
    <n v="184.5"/>
    <n v="40.5"/>
    <x v="1"/>
    <x v="1"/>
    <x v="0"/>
  </r>
  <r>
    <n v="7777896210"/>
    <d v="2015-05-16T00:00:00"/>
    <x v="2"/>
    <x v="4"/>
    <n v="12"/>
    <x v="0"/>
    <x v="1"/>
    <n v="15"/>
    <n v="10"/>
    <s v="Tomatoes, Anchovies, Green Olives, Red Onions, Garlic"/>
    <s v="The Napolitana Pizza"/>
    <n v="120"/>
    <n v="150"/>
    <n v="30"/>
    <x v="1"/>
    <x v="0"/>
    <x v="0"/>
  </r>
  <r>
    <n v="7777896211"/>
    <d v="2015-05-17T00:00:00"/>
    <x v="3"/>
    <x v="4"/>
    <n v="12"/>
    <x v="0"/>
    <x v="1"/>
    <n v="15"/>
    <n v="3"/>
    <s v="Pepperoni, Mushrooms, Red Onions, Red Peppers, Bacon"/>
    <s v="The Classic Deluxe Pizza"/>
    <n v="36"/>
    <n v="45"/>
    <n v="9"/>
    <x v="0"/>
    <x v="0"/>
    <x v="0"/>
  </r>
  <r>
    <n v="7777896212"/>
    <d v="2015-05-17T00:00:00"/>
    <x v="3"/>
    <x v="4"/>
    <n v="16.5"/>
    <x v="2"/>
    <x v="3"/>
    <n v="25"/>
    <n v="5"/>
    <s v="Calabrese Salami, Capocollo, Tomatoes, Red Onions, Green Olives, Garlic"/>
    <s v="The Italian Supreme Pizza"/>
    <n v="82.5"/>
    <n v="125"/>
    <n v="42.5"/>
    <x v="0"/>
    <x v="1"/>
    <x v="0"/>
  </r>
  <r>
    <n v="7777896213"/>
    <d v="2015-05-17T00:00:00"/>
    <x v="3"/>
    <x v="4"/>
    <n v="14.5"/>
    <x v="2"/>
    <x v="1"/>
    <n v="19"/>
    <n v="9"/>
    <s v="Pepperoni, Mushrooms, Green Peppers"/>
    <s v="The Pepperoni, Mushroom, and Peppers Pizza"/>
    <n v="130.5"/>
    <n v="171"/>
    <n v="40.5"/>
    <x v="0"/>
    <x v="0"/>
    <x v="0"/>
  </r>
  <r>
    <n v="7777896214"/>
    <d v="2015-05-17T00:00:00"/>
    <x v="3"/>
    <x v="4"/>
    <n v="20.75"/>
    <x v="1"/>
    <x v="3"/>
    <n v="30.75"/>
    <n v="8"/>
    <s v="Capocollo, Tomatoes, Goat Cheese, Artichokes, Peperoncini verdi, Garlic"/>
    <s v="The Spicy Italian Pizza"/>
    <n v="166"/>
    <n v="246"/>
    <n v="80"/>
    <x v="1"/>
    <x v="1"/>
    <x v="0"/>
  </r>
  <r>
    <n v="7777896215"/>
    <d v="2015-05-17T00:00:00"/>
    <x v="3"/>
    <x v="4"/>
    <n v="12.5"/>
    <x v="0"/>
    <x v="3"/>
    <n v="19.5"/>
    <n v="10"/>
    <s v="Genoa Salami, Capocollo, Pepperoni, Tomatoes, Asiago Cheese, Garlic"/>
    <s v="The Pepper Salami Pizza"/>
    <n v="125"/>
    <n v="195"/>
    <n v="70"/>
    <x v="0"/>
    <x v="1"/>
    <x v="0"/>
  </r>
  <r>
    <n v="7777896216"/>
    <d v="2015-05-17T00:00:00"/>
    <x v="3"/>
    <x v="4"/>
    <n v="16.5"/>
    <x v="2"/>
    <x v="3"/>
    <n v="25"/>
    <n v="11"/>
    <s v="Genoa Salami, Capocollo, Pepperoni, Tomatoes, Asiago Cheese, Garlic"/>
    <s v="The Pepper Salami Pizza"/>
    <n v="181.5"/>
    <n v="275"/>
    <n v="93.5"/>
    <x v="1"/>
    <x v="1"/>
    <x v="0"/>
  </r>
  <r>
    <n v="7777896217"/>
    <d v="2015-05-17T00:00:00"/>
    <x v="3"/>
    <x v="4"/>
    <n v="16.75"/>
    <x v="2"/>
    <x v="2"/>
    <n v="23.25"/>
    <n v="10"/>
    <s v="Chicken, Tomatoes, Red Peppers, Red Onions, Jalapeno Peppers, Corn, Cilantro, Chipotle Sauce"/>
    <s v="The Southwest Chicken Pizza"/>
    <n v="167.5"/>
    <n v="232.5"/>
    <n v="65"/>
    <x v="0"/>
    <x v="0"/>
    <x v="0"/>
  </r>
  <r>
    <n v="7777896218"/>
    <d v="2015-05-18T00:00:00"/>
    <x v="4"/>
    <x v="4"/>
    <n v="16.5"/>
    <x v="2"/>
    <x v="3"/>
    <n v="25"/>
    <n v="9"/>
    <s v="Calabrese Salami, Capocollo, Tomatoes, Red Onions, Green Olives, Garlic"/>
    <s v="The Italian Supreme Pizza"/>
    <n v="148.5"/>
    <n v="225"/>
    <n v="76.5"/>
    <x v="1"/>
    <x v="0"/>
    <x v="0"/>
  </r>
  <r>
    <n v="7777896219"/>
    <d v="2015-05-18T00:00:00"/>
    <x v="4"/>
    <x v="4"/>
    <n v="12"/>
    <x v="0"/>
    <x v="0"/>
    <n v="16"/>
    <n v="12"/>
    <s v="Mushrooms, Tomatoes, Red Peppers, Green Peppers, Red Onions, Zucchini, Spinach, Garlic"/>
    <s v="The Vegetables + Vegetables Pizza"/>
    <n v="144"/>
    <n v="192"/>
    <n v="48"/>
    <x v="0"/>
    <x v="0"/>
    <x v="0"/>
  </r>
  <r>
    <n v="7777896220"/>
    <d v="2015-05-18T00:00:00"/>
    <x v="4"/>
    <x v="4"/>
    <n v="12"/>
    <x v="0"/>
    <x v="1"/>
    <n v="15"/>
    <n v="8"/>
    <s v="Bacon, Pepperoni, Italian Sausage, Chorizo Sausage"/>
    <s v="The Big Meat Pizza"/>
    <n v="96"/>
    <n v="120"/>
    <n v="24"/>
    <x v="1"/>
    <x v="0"/>
    <x v="0"/>
  </r>
  <r>
    <n v="7777896221"/>
    <d v="2015-05-18T00:00:00"/>
    <x v="4"/>
    <x v="4"/>
    <n v="16.25"/>
    <x v="2"/>
    <x v="3"/>
    <n v="24.75"/>
    <n v="6"/>
    <s v="?duja Salami, Pancetta, Tomatoes, Red Onions, Friggitello Peppers, Garlic"/>
    <s v="The Calabrese Pizza"/>
    <n v="97.5"/>
    <n v="148.5"/>
    <n v="51"/>
    <x v="1"/>
    <x v="1"/>
    <x v="0"/>
  </r>
  <r>
    <n v="7777896222"/>
    <d v="2015-05-18T00:00:00"/>
    <x v="4"/>
    <x v="4"/>
    <n v="16.25"/>
    <x v="2"/>
    <x v="3"/>
    <n v="24.75"/>
    <n v="3"/>
    <s v="Coarse Sicilian Salami, Tomatoes, Green Olives, Luganega Sausage, Onions, Garlic"/>
    <s v="The Sicilian Pizza"/>
    <n v="48.75"/>
    <n v="74.25"/>
    <n v="25.5"/>
    <x v="0"/>
    <x v="1"/>
    <x v="0"/>
  </r>
  <r>
    <n v="7777896223"/>
    <d v="2015-05-18T00:00:00"/>
    <x v="4"/>
    <x v="4"/>
    <n v="16.75"/>
    <x v="2"/>
    <x v="2"/>
    <n v="23.25"/>
    <n v="12"/>
    <s v="Chicken, Artichoke, Spinach, Garlic, Jalapeno Peppers, Fontina Cheese, Gouda Cheese"/>
    <s v="The California Chicken Pizza"/>
    <n v="201"/>
    <n v="279"/>
    <n v="78"/>
    <x v="1"/>
    <x v="0"/>
    <x v="0"/>
  </r>
  <r>
    <n v="7777896224"/>
    <d v="2015-05-18T00:00:00"/>
    <x v="4"/>
    <x v="4"/>
    <n v="20.75"/>
    <x v="1"/>
    <x v="0"/>
    <n v="27.75"/>
    <n v="3"/>
    <s v="Spinach, Artichokes, Tomatoes, Sun-dried Tomatoes, Garlic, Pesto Sauce"/>
    <s v="The Spinach Pesto Pizza"/>
    <n v="62.25"/>
    <n v="83.25"/>
    <n v="21"/>
    <x v="1"/>
    <x v="0"/>
    <x v="0"/>
  </r>
  <r>
    <n v="7777896225"/>
    <d v="2015-05-19T00:00:00"/>
    <x v="5"/>
    <x v="4"/>
    <n v="16.75"/>
    <x v="2"/>
    <x v="2"/>
    <n v="23.25"/>
    <n v="11"/>
    <s v="Chicken, Pineapple, Tomatoes, Red Peppers, Thai Sweet Chilli Sauce"/>
    <s v="The Thai Chicken Pizza"/>
    <n v="184.25"/>
    <n v="255.75"/>
    <n v="71.5"/>
    <x v="0"/>
    <x v="1"/>
    <x v="0"/>
  </r>
  <r>
    <n v="7777896226"/>
    <d v="2015-05-19T00:00:00"/>
    <x v="5"/>
    <x v="4"/>
    <n v="12.75"/>
    <x v="0"/>
    <x v="2"/>
    <n v="17.75"/>
    <n v="12"/>
    <s v="Barbecued Chicken, Red Peppers, Green Peppers, Tomatoes, Red Onions, Barbecue Sauce"/>
    <s v="The Barbecue Chicken Pizza"/>
    <n v="153"/>
    <n v="213"/>
    <n v="60"/>
    <x v="0"/>
    <x v="0"/>
    <x v="0"/>
  </r>
  <r>
    <n v="7777896227"/>
    <d v="2015-05-19T00:00:00"/>
    <x v="5"/>
    <x v="4"/>
    <n v="16.5"/>
    <x v="2"/>
    <x v="3"/>
    <n v="25"/>
    <n v="2"/>
    <s v="Calabrese Salami, Capocollo, Tomatoes, Red Onions, Green Olives, Garlic"/>
    <s v="The Italian Supreme Pizza"/>
    <n v="33"/>
    <n v="50"/>
    <n v="17"/>
    <x v="1"/>
    <x v="0"/>
    <x v="0"/>
  </r>
  <r>
    <n v="7777896228"/>
    <d v="2015-05-19T00:00:00"/>
    <x v="5"/>
    <x v="4"/>
    <n v="20.25"/>
    <x v="1"/>
    <x v="0"/>
    <n v="27.25"/>
    <n v="7"/>
    <s v="Tomatoes, Red Peppers, Jalapeno Peppers, Red Onions, Cilantro, Corn, Chipotle Sauce, Garlic"/>
    <s v="The Mexicana Pizza"/>
    <n v="141.75"/>
    <n v="190.75"/>
    <n v="49"/>
    <x v="0"/>
    <x v="0"/>
    <x v="0"/>
  </r>
  <r>
    <n v="7777896229"/>
    <d v="2015-05-19T00:00:00"/>
    <x v="5"/>
    <x v="4"/>
    <n v="20.75"/>
    <x v="1"/>
    <x v="2"/>
    <n v="28.75"/>
    <n v="2"/>
    <s v="Chicken, Tomatoes, Red Peppers, Red Onions, Jalapeno Peppers, Corn, Cilantro, Chipotle Sauce"/>
    <s v="The Southwest Chicken Pizza"/>
    <n v="41.5"/>
    <n v="57.5"/>
    <n v="16"/>
    <x v="0"/>
    <x v="1"/>
    <x v="0"/>
  </r>
  <r>
    <n v="7777896230"/>
    <d v="2015-05-19T00:00:00"/>
    <x v="5"/>
    <x v="4"/>
    <n v="17.95"/>
    <x v="1"/>
    <x v="0"/>
    <n v="24.95"/>
    <n v="10"/>
    <s v="Ricotta Cheese, Gorgonzola Piccante Cheese, Mozzarella Cheese, Parmigiano Reggiano Cheese, Garlic"/>
    <s v="The Four Cheese Pizza"/>
    <n v="179.5"/>
    <n v="249.5"/>
    <n v="70"/>
    <x v="1"/>
    <x v="1"/>
    <x v="0"/>
  </r>
  <r>
    <n v="7777896231"/>
    <d v="2015-05-20T00:00:00"/>
    <x v="6"/>
    <x v="4"/>
    <n v="18.5"/>
    <x v="1"/>
    <x v="0"/>
    <n v="25.5"/>
    <n v="11"/>
    <s v="Mozzarella Cheese, Provolone Cheese, Smoked Gouda Cheese, Romano Cheese, Blue Cheese, Garlic"/>
    <s v="The Five Cheese Pizza"/>
    <n v="203.5"/>
    <n v="280.5"/>
    <n v="77"/>
    <x v="1"/>
    <x v="1"/>
    <x v="0"/>
  </r>
  <r>
    <n v="7777896232"/>
    <d v="2015-05-20T00:00:00"/>
    <x v="6"/>
    <x v="4"/>
    <n v="12"/>
    <x v="0"/>
    <x v="1"/>
    <n v="15"/>
    <n v="4"/>
    <s v="Tomatoes, Anchovies, Green Olives, Red Onions, Garlic"/>
    <s v="The Napolitana Pizza"/>
    <n v="48"/>
    <n v="60"/>
    <n v="12"/>
    <x v="0"/>
    <x v="0"/>
    <x v="0"/>
  </r>
  <r>
    <n v="7777896233"/>
    <d v="2015-05-20T00:00:00"/>
    <x v="6"/>
    <x v="4"/>
    <n v="17.5"/>
    <x v="1"/>
    <x v="1"/>
    <n v="23.5"/>
    <n v="2"/>
    <s v="Pepperoni, Mushrooms, Green Peppers"/>
    <s v="The Pepperoni, Mushroom, and Peppers Pizza"/>
    <n v="35"/>
    <n v="47"/>
    <n v="12"/>
    <x v="0"/>
    <x v="0"/>
    <x v="0"/>
  </r>
  <r>
    <n v="7777896234"/>
    <d v="2015-05-20T00:00:00"/>
    <x v="6"/>
    <x v="4"/>
    <n v="20.75"/>
    <x v="1"/>
    <x v="3"/>
    <n v="30.75"/>
    <n v="2"/>
    <s v="Spinach, Red Onions, Pepperoni, Tomatoes, Artichokes, Kalamata Olives, Garlic, Asiago Cheese"/>
    <s v="The Spinach Supreme Pizza"/>
    <n v="41.5"/>
    <n v="61.5"/>
    <n v="20"/>
    <x v="0"/>
    <x v="1"/>
    <x v="0"/>
  </r>
  <r>
    <n v="7777896235"/>
    <d v="2015-05-20T00:00:00"/>
    <x v="6"/>
    <x v="4"/>
    <n v="12.5"/>
    <x v="0"/>
    <x v="3"/>
    <n v="19.5"/>
    <n v="3"/>
    <s v="Genoa Salami, Capocollo, Pepperoni, Tomatoes, Asiago Cheese, Garlic"/>
    <s v="The Pepper Salami Pizza"/>
    <n v="37.5"/>
    <n v="58.5"/>
    <n v="21"/>
    <x v="1"/>
    <x v="1"/>
    <x v="0"/>
  </r>
  <r>
    <n v="7777896236"/>
    <d v="2015-05-20T00:00:00"/>
    <x v="6"/>
    <x v="4"/>
    <n v="17.95"/>
    <x v="1"/>
    <x v="0"/>
    <n v="24.95"/>
    <n v="2"/>
    <s v="Ricotta Cheese, Gorgonzola Piccante Cheese, Mozzarella Cheese, Parmigiano Reggiano Cheese, Garlic"/>
    <s v="The Four Cheese Pizza"/>
    <n v="35.9"/>
    <n v="49.9"/>
    <n v="14"/>
    <x v="1"/>
    <x v="1"/>
    <x v="0"/>
  </r>
  <r>
    <n v="7777896237"/>
    <d v="2015-05-20T00:00:00"/>
    <x v="6"/>
    <x v="4"/>
    <n v="16.75"/>
    <x v="2"/>
    <x v="2"/>
    <n v="23.25"/>
    <n v="2"/>
    <s v="Chicken, Artichoke, Spinach, Garlic, Jalapeno Peppers, Fontina Cheese, Gouda Cheese"/>
    <s v="The California Chicken Pizza"/>
    <n v="33.5"/>
    <n v="46.5"/>
    <n v="13"/>
    <x v="0"/>
    <x v="1"/>
    <x v="0"/>
  </r>
  <r>
    <n v="7777896238"/>
    <d v="2015-05-20T00:00:00"/>
    <x v="6"/>
    <x v="4"/>
    <n v="13.25"/>
    <x v="2"/>
    <x v="1"/>
    <n v="17.75"/>
    <n v="7"/>
    <s v="Sliced Ham, Pineapple, Mozzarella Cheese"/>
    <s v="The Hawaiian Pizza"/>
    <n v="92.75"/>
    <n v="124.25"/>
    <n v="31.5"/>
    <x v="1"/>
    <x v="0"/>
    <x v="0"/>
  </r>
  <r>
    <n v="7777896239"/>
    <d v="2015-05-20T00:00:00"/>
    <x v="6"/>
    <x v="4"/>
    <n v="20.75"/>
    <x v="1"/>
    <x v="2"/>
    <n v="28.75"/>
    <n v="7"/>
    <s v="Chicken, Tomatoes, Red Peppers, Red Onions, Jalapeno Peppers, Corn, Cilantro, Chipotle Sauce"/>
    <s v="The Southwest Chicken Pizza"/>
    <n v="145.25"/>
    <n v="201.25"/>
    <n v="56"/>
    <x v="1"/>
    <x v="1"/>
    <x v="0"/>
  </r>
  <r>
    <n v="7777896240"/>
    <d v="2015-05-21T00:00:00"/>
    <x v="0"/>
    <x v="4"/>
    <n v="16.25"/>
    <x v="2"/>
    <x v="3"/>
    <n v="24.75"/>
    <n v="3"/>
    <s v="Coarse Sicilian Salami, Tomatoes, Green Olives, Luganega Sausage, Onions, Garlic"/>
    <s v="The Sicilian Pizza"/>
    <n v="48.75"/>
    <n v="74.25"/>
    <n v="25.5"/>
    <x v="0"/>
    <x v="0"/>
    <x v="0"/>
  </r>
  <r>
    <n v="7777896241"/>
    <d v="2015-05-21T00:00:00"/>
    <x v="0"/>
    <x v="4"/>
    <n v="12"/>
    <x v="0"/>
    <x v="0"/>
    <n v="16"/>
    <n v="6"/>
    <s v="Spinach, Mushrooms, Red Onions, Feta Cheese, Garlic"/>
    <s v="The Spinach and Feta Pizza"/>
    <n v="72"/>
    <n v="96"/>
    <n v="24"/>
    <x v="0"/>
    <x v="0"/>
    <x v="0"/>
  </r>
  <r>
    <n v="7777896242"/>
    <d v="2015-05-21T00:00:00"/>
    <x v="0"/>
    <x v="4"/>
    <n v="9.75"/>
    <x v="0"/>
    <x v="1"/>
    <n v="12.75"/>
    <n v="3"/>
    <s v="Mozzarella Cheese, Pepperoni"/>
    <s v="The Pepperoni Pizza"/>
    <n v="29.25"/>
    <n v="38.25"/>
    <n v="9"/>
    <x v="0"/>
    <x v="0"/>
    <x v="0"/>
  </r>
  <r>
    <n v="7777896243"/>
    <d v="2015-05-21T00:00:00"/>
    <x v="0"/>
    <x v="4"/>
    <n v="20.25"/>
    <x v="1"/>
    <x v="0"/>
    <n v="27.25"/>
    <n v="9"/>
    <s v="Spinach, Mushrooms, Red Onions, Feta Cheese, Garlic"/>
    <s v="The Spinach and Feta Pizza"/>
    <n v="182.25"/>
    <n v="245.25"/>
    <n v="63"/>
    <x v="0"/>
    <x v="0"/>
    <x v="0"/>
  </r>
  <r>
    <n v="7777896244"/>
    <d v="2015-05-21T00:00:00"/>
    <x v="0"/>
    <x v="4"/>
    <n v="20.25"/>
    <x v="1"/>
    <x v="0"/>
    <n v="27.25"/>
    <n v="12"/>
    <s v="Tomatoes, Red Peppers, Jalapeno Peppers, Red Onions, Cilantro, Corn, Chipotle Sauce, Garlic"/>
    <s v="The Mexicana Pizza"/>
    <n v="243"/>
    <n v="327"/>
    <n v="84"/>
    <x v="1"/>
    <x v="1"/>
    <x v="0"/>
  </r>
  <r>
    <n v="7777896245"/>
    <d v="2015-05-22T00:00:00"/>
    <x v="1"/>
    <x v="4"/>
    <n v="12"/>
    <x v="0"/>
    <x v="1"/>
    <n v="15"/>
    <n v="6"/>
    <s v="Bacon, Pepperoni, Italian Sausage, Chorizo Sausage"/>
    <s v="The Big Meat Pizza"/>
    <n v="72"/>
    <n v="90"/>
    <n v="18"/>
    <x v="0"/>
    <x v="1"/>
    <x v="0"/>
  </r>
  <r>
    <n v="7777896246"/>
    <d v="2015-05-22T00:00:00"/>
    <x v="1"/>
    <x v="4"/>
    <n v="16.75"/>
    <x v="2"/>
    <x v="2"/>
    <n v="23.25"/>
    <n v="3"/>
    <s v="Chicken, Red Onions, Red Peppers, Mushrooms, Asiago Cheese, Alfredo Sauce"/>
    <s v="The Chicken Alfredo Pizza"/>
    <n v="50.25"/>
    <n v="69.75"/>
    <n v="19.5"/>
    <x v="1"/>
    <x v="0"/>
    <x v="0"/>
  </r>
  <r>
    <n v="7777896247"/>
    <d v="2015-05-22T00:00:00"/>
    <x v="1"/>
    <x v="4"/>
    <n v="16.75"/>
    <x v="2"/>
    <x v="2"/>
    <n v="23.25"/>
    <n v="6"/>
    <s v="Barbecued Chicken, Red Peppers, Green Peppers, Tomatoes, Red Onions, Barbecue Sauce"/>
    <s v="The Barbecue Chicken Pizza"/>
    <n v="100.5"/>
    <n v="139.5"/>
    <n v="39"/>
    <x v="1"/>
    <x v="0"/>
    <x v="0"/>
  </r>
  <r>
    <n v="7777896248"/>
    <d v="2015-05-23T00:00:00"/>
    <x v="2"/>
    <x v="4"/>
    <n v="20.75"/>
    <x v="1"/>
    <x v="2"/>
    <n v="28.75"/>
    <n v="10"/>
    <s v="Chicken, Pineapple, Tomatoes, Red Peppers, Thai Sweet Chilli Sauce"/>
    <s v="The Thai Chicken Pizza"/>
    <n v="207.5"/>
    <n v="287.5"/>
    <n v="80"/>
    <x v="1"/>
    <x v="1"/>
    <x v="0"/>
  </r>
  <r>
    <n v="7777896249"/>
    <d v="2015-05-23T00:00:00"/>
    <x v="2"/>
    <x v="4"/>
    <n v="16"/>
    <x v="2"/>
    <x v="1"/>
    <n v="20.5"/>
    <n v="11"/>
    <s v="Kalamata Olives, Feta Cheese, Tomatoes, Garlic, Beef Chuck Roast, Red Onions"/>
    <s v="The Greek Pizza"/>
    <n v="176"/>
    <n v="225.5"/>
    <n v="49.5"/>
    <x v="1"/>
    <x v="1"/>
    <x v="0"/>
  </r>
  <r>
    <n v="7777896250"/>
    <d v="2015-05-23T00:00:00"/>
    <x v="2"/>
    <x v="4"/>
    <n v="20.75"/>
    <x v="1"/>
    <x v="3"/>
    <n v="30.75"/>
    <n v="6"/>
    <s v="Capocollo, Tomatoes, Goat Cheese, Artichokes, Peperoncini verdi, Garlic"/>
    <s v="The Spicy Italian Pizza"/>
    <n v="124.5"/>
    <n v="184.5"/>
    <n v="60"/>
    <x v="1"/>
    <x v="1"/>
    <x v="0"/>
  </r>
  <r>
    <n v="7777896251"/>
    <d v="2015-05-23T00:00:00"/>
    <x v="2"/>
    <x v="4"/>
    <n v="16"/>
    <x v="2"/>
    <x v="1"/>
    <n v="20.5"/>
    <n v="2"/>
    <s v="Capocollo, Red Peppers, Tomatoes, Goat Cheese, Garlic, Oregano"/>
    <s v="The Italian Capocollo Pizza"/>
    <n v="32"/>
    <n v="41"/>
    <n v="9"/>
    <x v="1"/>
    <x v="0"/>
    <x v="0"/>
  </r>
  <r>
    <n v="7777896252"/>
    <d v="2015-05-23T00:00:00"/>
    <x v="2"/>
    <x v="4"/>
    <n v="16"/>
    <x v="2"/>
    <x v="0"/>
    <n v="21.5"/>
    <n v="12"/>
    <s v="Spinach, Artichokes, Kalamata Olives, Sun-dried Tomatoes, Feta Cheese, Plum Tomatoes, Red Onions"/>
    <s v="The Mediterranean Pizza"/>
    <n v="192"/>
    <n v="258"/>
    <n v="66"/>
    <x v="0"/>
    <x v="0"/>
    <x v="0"/>
  </r>
  <r>
    <n v="7777896253"/>
    <d v="2015-05-24T00:00:00"/>
    <x v="3"/>
    <x v="4"/>
    <n v="16"/>
    <x v="2"/>
    <x v="1"/>
    <n v="20.5"/>
    <n v="1"/>
    <s v="Pepperoni, Mushrooms, Red Onions, Red Peppers, Bacon"/>
    <s v="The Classic Deluxe Pizza"/>
    <n v="16"/>
    <n v="20.5"/>
    <n v="4.5"/>
    <x v="1"/>
    <x v="1"/>
    <x v="0"/>
  </r>
  <r>
    <n v="7777896254"/>
    <d v="2015-05-24T00:00:00"/>
    <x v="3"/>
    <x v="4"/>
    <n v="16.5"/>
    <x v="2"/>
    <x v="3"/>
    <n v="25"/>
    <n v="11"/>
    <s v="Prosciutto di San Daniele, Arugula, Mozzarella Cheese"/>
    <s v="The Prosciutto and Arugula Pizza"/>
    <n v="181.5"/>
    <n v="275"/>
    <n v="93.5"/>
    <x v="1"/>
    <x v="0"/>
    <x v="0"/>
  </r>
  <r>
    <n v="7777896255"/>
    <d v="2015-05-25T00:00:00"/>
    <x v="4"/>
    <x v="4"/>
    <n v="16.5"/>
    <x v="2"/>
    <x v="3"/>
    <n v="25"/>
    <n v="1"/>
    <s v="Spinach, Red Onions, Pepperoni, Tomatoes, Artichokes, Kalamata Olives, Garlic, Asiago Cheese"/>
    <s v="The Spinach Supreme Pizza"/>
    <n v="16.5"/>
    <n v="25"/>
    <n v="8.5"/>
    <x v="0"/>
    <x v="0"/>
    <x v="0"/>
  </r>
  <r>
    <n v="7777896256"/>
    <d v="2015-05-25T00:00:00"/>
    <x v="4"/>
    <x v="4"/>
    <n v="16.5"/>
    <x v="2"/>
    <x v="3"/>
    <n v="25"/>
    <n v="4"/>
    <s v="Genoa Salami, Capocollo, Pepperoni, Tomatoes, Asiago Cheese, Garlic"/>
    <s v="The Pepper Salami Pizza"/>
    <n v="66"/>
    <n v="100"/>
    <n v="34"/>
    <x v="0"/>
    <x v="1"/>
    <x v="0"/>
  </r>
  <r>
    <n v="7777896257"/>
    <d v="2015-05-25T00:00:00"/>
    <x v="4"/>
    <x v="4"/>
    <n v="17.95"/>
    <x v="1"/>
    <x v="0"/>
    <n v="24.95"/>
    <n v="4"/>
    <s v="Ricotta Cheese, Gorgonzola Piccante Cheese, Mozzarella Cheese, Parmigiano Reggiano Cheese, Garlic"/>
    <s v="The Four Cheese Pizza"/>
    <n v="71.8"/>
    <n v="99.8"/>
    <n v="28"/>
    <x v="0"/>
    <x v="1"/>
    <x v="0"/>
  </r>
  <r>
    <n v="7777896258"/>
    <d v="2015-05-25T00:00:00"/>
    <x v="4"/>
    <x v="4"/>
    <n v="16.5"/>
    <x v="2"/>
    <x v="3"/>
    <n v="25"/>
    <n v="9"/>
    <s v="Calabrese Salami, Capocollo, Tomatoes, Red Onions, Green Olives, Garlic"/>
    <s v="The Italian Supreme Pizza"/>
    <n v="148.5"/>
    <n v="225"/>
    <n v="76.5"/>
    <x v="1"/>
    <x v="0"/>
    <x v="0"/>
  </r>
  <r>
    <n v="7777896259"/>
    <d v="2015-05-25T00:00:00"/>
    <x v="4"/>
    <x v="4"/>
    <n v="20.75"/>
    <x v="1"/>
    <x v="3"/>
    <n v="30.75"/>
    <n v="7"/>
    <s v="Genoa Salami, Capocollo, Pepperoni, Tomatoes, Asiago Cheese, Garlic"/>
    <s v="The Pepper Salami Pizza"/>
    <n v="145.25"/>
    <n v="215.25"/>
    <n v="70"/>
    <x v="0"/>
    <x v="0"/>
    <x v="0"/>
  </r>
  <r>
    <n v="7777896260"/>
    <d v="2015-05-25T00:00:00"/>
    <x v="4"/>
    <x v="4"/>
    <n v="20.75"/>
    <x v="1"/>
    <x v="3"/>
    <n v="30.75"/>
    <n v="8"/>
    <s v="Genoa Salami, Capocollo, Pepperoni, Tomatoes, Asiago Cheese, Garlic"/>
    <s v="The Pepper Salami Pizza"/>
    <n v="166"/>
    <n v="246"/>
    <n v="80"/>
    <x v="1"/>
    <x v="0"/>
    <x v="0"/>
  </r>
  <r>
    <n v="7777896261"/>
    <d v="2015-05-26T00:00:00"/>
    <x v="5"/>
    <x v="4"/>
    <n v="20.25"/>
    <x v="1"/>
    <x v="0"/>
    <n v="27.25"/>
    <n v="11"/>
    <s v="Mushrooms, Tomatoes, Red Peppers, Green Peppers, Red Onions, Zucchini, Spinach, Garlic"/>
    <s v="The Vegetables + Vegetables Pizza"/>
    <n v="222.75"/>
    <n v="299.75"/>
    <n v="77"/>
    <x v="1"/>
    <x v="0"/>
    <x v="0"/>
  </r>
  <r>
    <n v="7777896262"/>
    <d v="2015-05-26T00:00:00"/>
    <x v="5"/>
    <x v="4"/>
    <n v="20.75"/>
    <x v="1"/>
    <x v="2"/>
    <n v="28.75"/>
    <n v="12"/>
    <s v="Chicken, Artichoke, Spinach, Garlic, Jalapeno Peppers, Fontina Cheese, Gouda Cheese"/>
    <s v="The California Chicken Pizza"/>
    <n v="249"/>
    <n v="345"/>
    <n v="96"/>
    <x v="0"/>
    <x v="1"/>
    <x v="0"/>
  </r>
  <r>
    <n v="7777896263"/>
    <d v="2015-05-26T00:00:00"/>
    <x v="5"/>
    <x v="4"/>
    <n v="9.75"/>
    <x v="0"/>
    <x v="1"/>
    <n v="12.75"/>
    <n v="4"/>
    <s v="Mozzarella Cheese, Pepperoni"/>
    <s v="The Pepperoni Pizza"/>
    <n v="39"/>
    <n v="51"/>
    <n v="12"/>
    <x v="1"/>
    <x v="0"/>
    <x v="0"/>
  </r>
  <r>
    <n v="7777896264"/>
    <d v="2015-05-26T00:00:00"/>
    <x v="5"/>
    <x v="4"/>
    <n v="16"/>
    <x v="2"/>
    <x v="0"/>
    <n v="21.5"/>
    <n v="8"/>
    <s v="Tomatoes, Red Peppers, Jalapeno Peppers, Red Onions, Cilantro, Corn, Chipotle Sauce, Garlic"/>
    <s v="The Mexicana Pizza"/>
    <n v="128"/>
    <n v="172"/>
    <n v="44"/>
    <x v="1"/>
    <x v="0"/>
    <x v="0"/>
  </r>
  <r>
    <n v="7777896265"/>
    <d v="2015-05-26T00:00:00"/>
    <x v="5"/>
    <x v="4"/>
    <n v="15.25"/>
    <x v="1"/>
    <x v="1"/>
    <n v="21.25"/>
    <n v="3"/>
    <s v="Mozzarella Cheese, Pepperoni"/>
    <s v="The Pepperoni Pizza"/>
    <n v="45.75"/>
    <n v="63.75"/>
    <n v="18"/>
    <x v="0"/>
    <x v="1"/>
    <x v="0"/>
  </r>
  <r>
    <n v="7777896266"/>
    <d v="2015-05-26T00:00:00"/>
    <x v="5"/>
    <x v="4"/>
    <n v="12.75"/>
    <x v="0"/>
    <x v="2"/>
    <n v="17.75"/>
    <n v="9"/>
    <s v="Barbecued Chicken, Red Peppers, Green Peppers, Tomatoes, Red Onions, Barbecue Sauce"/>
    <s v="The Barbecue Chicken Pizza"/>
    <n v="114.75"/>
    <n v="159.75"/>
    <n v="45"/>
    <x v="1"/>
    <x v="1"/>
    <x v="0"/>
  </r>
  <r>
    <n v="7777896267"/>
    <d v="2015-05-26T00:00:00"/>
    <x v="5"/>
    <x v="4"/>
    <n v="12.5"/>
    <x v="0"/>
    <x v="3"/>
    <n v="19.5"/>
    <n v="8"/>
    <s v="Soppressata Salami, Fontina Cheese, Mozzarella Cheese, Mushrooms, Garlic"/>
    <s v="The Soppressata Pizza"/>
    <n v="100"/>
    <n v="156"/>
    <n v="56"/>
    <x v="0"/>
    <x v="1"/>
    <x v="0"/>
  </r>
  <r>
    <n v="7777896268"/>
    <d v="2015-05-26T00:00:00"/>
    <x v="5"/>
    <x v="4"/>
    <n v="11"/>
    <x v="0"/>
    <x v="1"/>
    <n v="14"/>
    <n v="1"/>
    <s v="Pepperoni, Mushrooms, Green Peppers"/>
    <s v="The Pepperoni, Mushroom, and Peppers Pizza"/>
    <n v="11"/>
    <n v="14"/>
    <n v="3"/>
    <x v="0"/>
    <x v="0"/>
    <x v="0"/>
  </r>
  <r>
    <n v="7777896269"/>
    <d v="2015-05-27T00:00:00"/>
    <x v="6"/>
    <x v="4"/>
    <n v="16.5"/>
    <x v="2"/>
    <x v="3"/>
    <n v="25"/>
    <n v="2"/>
    <s v="Calabrese Salami, Capocollo, Tomatoes, Red Onions, Green Olives, Garlic"/>
    <s v="The Italian Supreme Pizza"/>
    <n v="33"/>
    <n v="50"/>
    <n v="17"/>
    <x v="1"/>
    <x v="1"/>
    <x v="0"/>
  </r>
  <r>
    <n v="7777896270"/>
    <d v="2015-05-27T00:00:00"/>
    <x v="6"/>
    <x v="4"/>
    <n v="20.75"/>
    <x v="1"/>
    <x v="3"/>
    <n v="30.75"/>
    <n v="5"/>
    <s v="Prosciutto di San Daniele, Arugula, Mozzarella Cheese"/>
    <s v="The Prosciutto and Arugula Pizza"/>
    <n v="103.75"/>
    <n v="153.75"/>
    <n v="50"/>
    <x v="1"/>
    <x v="1"/>
    <x v="0"/>
  </r>
  <r>
    <n v="7777896271"/>
    <d v="2015-05-27T00:00:00"/>
    <x v="6"/>
    <x v="4"/>
    <n v="20.75"/>
    <x v="1"/>
    <x v="3"/>
    <n v="30.75"/>
    <n v="7"/>
    <s v="Genoa Salami, Capocollo, Pepperoni, Tomatoes, Asiago Cheese, Garlic"/>
    <s v="The Pepper Salami Pizza"/>
    <n v="145.25"/>
    <n v="215.25"/>
    <n v="70"/>
    <x v="0"/>
    <x v="0"/>
    <x v="0"/>
  </r>
  <r>
    <n v="7777896272"/>
    <d v="2015-05-27T00:00:00"/>
    <x v="6"/>
    <x v="4"/>
    <n v="20.75"/>
    <x v="1"/>
    <x v="3"/>
    <n v="30.75"/>
    <n v="6"/>
    <s v="Prosciutto di San Daniele, Arugula, Mozzarella Cheese"/>
    <s v="The Prosciutto and Arugula Pizza"/>
    <n v="124.5"/>
    <n v="184.5"/>
    <n v="60"/>
    <x v="0"/>
    <x v="1"/>
    <x v="0"/>
  </r>
  <r>
    <n v="7777896273"/>
    <d v="2015-05-28T00:00:00"/>
    <x v="0"/>
    <x v="4"/>
    <n v="12"/>
    <x v="0"/>
    <x v="1"/>
    <n v="15"/>
    <n v="10"/>
    <s v="Tomatoes, Anchovies, Green Olives, Red Onions, Garlic"/>
    <s v="The Napolitana Pizza"/>
    <n v="120"/>
    <n v="150"/>
    <n v="30"/>
    <x v="1"/>
    <x v="0"/>
    <x v="0"/>
  </r>
  <r>
    <n v="7777896274"/>
    <d v="2015-05-28T00:00:00"/>
    <x v="0"/>
    <x v="4"/>
    <n v="20.75"/>
    <x v="1"/>
    <x v="2"/>
    <n v="28.75"/>
    <n v="7"/>
    <s v="Chicken, Artichoke, Spinach, Garlic, Jalapeno Peppers, Fontina Cheese, Gouda Cheese"/>
    <s v="The California Chicken Pizza"/>
    <n v="145.25"/>
    <n v="201.25"/>
    <n v="56"/>
    <x v="1"/>
    <x v="0"/>
    <x v="0"/>
  </r>
  <r>
    <n v="7777896275"/>
    <d v="2015-05-28T00:00:00"/>
    <x v="0"/>
    <x v="4"/>
    <n v="16.75"/>
    <x v="2"/>
    <x v="2"/>
    <n v="23.25"/>
    <n v="4"/>
    <s v="Chicken, Tomatoes, Red Peppers, Red Onions, Jalapeno Peppers, Corn, Cilantro, Chipotle Sauce"/>
    <s v="The Southwest Chicken Pizza"/>
    <n v="67"/>
    <n v="93"/>
    <n v="26"/>
    <x v="0"/>
    <x v="1"/>
    <x v="0"/>
  </r>
  <r>
    <n v="7777896276"/>
    <d v="2015-05-28T00:00:00"/>
    <x v="0"/>
    <x v="4"/>
    <n v="16.75"/>
    <x v="2"/>
    <x v="2"/>
    <n v="23.25"/>
    <n v="5"/>
    <s v="Chicken, Pineapple, Tomatoes, Red Peppers, Thai Sweet Chilli Sauce"/>
    <s v="The Thai Chicken Pizza"/>
    <n v="83.75"/>
    <n v="116.25"/>
    <n v="32.5"/>
    <x v="1"/>
    <x v="0"/>
    <x v="0"/>
  </r>
  <r>
    <n v="7777896277"/>
    <d v="2015-05-28T00:00:00"/>
    <x v="0"/>
    <x v="4"/>
    <n v="15.25"/>
    <x v="1"/>
    <x v="1"/>
    <n v="21.25"/>
    <n v="3"/>
    <s v="Mozzarella Cheese, Pepperoni"/>
    <s v="The Pepperoni Pizza"/>
    <n v="45.75"/>
    <n v="63.75"/>
    <n v="18"/>
    <x v="0"/>
    <x v="0"/>
    <x v="0"/>
  </r>
  <r>
    <n v="7777896278"/>
    <d v="2015-05-28T00:00:00"/>
    <x v="0"/>
    <x v="4"/>
    <n v="20.25"/>
    <x v="1"/>
    <x v="3"/>
    <n v="30.25"/>
    <n v="4"/>
    <s v="Coarse Sicilian Salami, Tomatoes, Green Olives, Luganega Sausage, Onions, Garlic"/>
    <s v="The Sicilian Pizza"/>
    <n v="81"/>
    <n v="121"/>
    <n v="40"/>
    <x v="0"/>
    <x v="0"/>
    <x v="0"/>
  </r>
  <r>
    <n v="7777896279"/>
    <d v="2015-05-28T00:00:00"/>
    <x v="0"/>
    <x v="4"/>
    <n v="20.5"/>
    <x v="1"/>
    <x v="1"/>
    <n v="26.5"/>
    <n v="9"/>
    <s v="Kalamata Olives, Feta Cheese, Tomatoes, Garlic, Beef Chuck Roast, Red Onions"/>
    <s v="The Greek Pizza"/>
    <n v="184.5"/>
    <n v="238.5"/>
    <n v="54"/>
    <x v="0"/>
    <x v="1"/>
    <x v="0"/>
  </r>
  <r>
    <n v="7777896280"/>
    <d v="2015-05-28T00:00:00"/>
    <x v="0"/>
    <x v="4"/>
    <n v="9.75"/>
    <x v="0"/>
    <x v="1"/>
    <n v="12.75"/>
    <n v="10"/>
    <s v="Mozzarella Cheese, Pepperoni"/>
    <s v="The Pepperoni Pizza"/>
    <n v="97.5"/>
    <n v="127.5"/>
    <n v="30"/>
    <x v="1"/>
    <x v="0"/>
    <x v="0"/>
  </r>
  <r>
    <n v="7777896281"/>
    <d v="2015-05-29T00:00:00"/>
    <x v="1"/>
    <x v="4"/>
    <n v="16"/>
    <x v="2"/>
    <x v="1"/>
    <n v="20.5"/>
    <n v="5"/>
    <s v="Pepperoni, Mushrooms, Red Onions, Red Peppers, Bacon"/>
    <s v="The Classic Deluxe Pizza"/>
    <n v="80"/>
    <n v="102.5"/>
    <n v="22.5"/>
    <x v="0"/>
    <x v="1"/>
    <x v="0"/>
  </r>
  <r>
    <n v="7777896282"/>
    <d v="2015-05-29T00:00:00"/>
    <x v="1"/>
    <x v="4"/>
    <n v="12.5"/>
    <x v="2"/>
    <x v="1"/>
    <n v="17"/>
    <n v="1"/>
    <s v="Mozzarella Cheese, Pepperoni"/>
    <s v="The Pepperoni Pizza"/>
    <n v="12.5"/>
    <n v="17"/>
    <n v="4.5"/>
    <x v="1"/>
    <x v="0"/>
    <x v="0"/>
  </r>
  <r>
    <n v="7777896283"/>
    <d v="2015-05-29T00:00:00"/>
    <x v="1"/>
    <x v="4"/>
    <n v="20.75"/>
    <x v="1"/>
    <x v="2"/>
    <n v="28.75"/>
    <n v="11"/>
    <s v="Chicken, Pineapple, Tomatoes, Red Peppers, Thai Sweet Chilli Sauce"/>
    <s v="The Thai Chicken Pizza"/>
    <n v="228.25"/>
    <n v="316.25"/>
    <n v="88"/>
    <x v="1"/>
    <x v="0"/>
    <x v="0"/>
  </r>
  <r>
    <n v="7777896284"/>
    <d v="2015-05-30T00:00:00"/>
    <x v="2"/>
    <x v="4"/>
    <n v="20.5"/>
    <x v="1"/>
    <x v="1"/>
    <n v="26.5"/>
    <n v="3"/>
    <s v="Capocollo, Red Peppers, Tomatoes, Goat Cheese, Garlic, Oregano"/>
    <s v="The Italian Capocollo Pizza"/>
    <n v="61.5"/>
    <n v="79.5"/>
    <n v="18"/>
    <x v="1"/>
    <x v="1"/>
    <x v="0"/>
  </r>
  <r>
    <n v="7777896285"/>
    <d v="2015-05-30T00:00:00"/>
    <x v="2"/>
    <x v="4"/>
    <n v="18.5"/>
    <x v="1"/>
    <x v="0"/>
    <n v="25.5"/>
    <n v="2"/>
    <s v="Mozzarella Cheese, Provolone Cheese, Smoked Gouda Cheese, Romano Cheese, Blue Cheese, Garlic"/>
    <s v="The Five Cheese Pizza"/>
    <n v="37"/>
    <n v="51"/>
    <n v="14"/>
    <x v="1"/>
    <x v="0"/>
    <x v="0"/>
  </r>
  <r>
    <n v="7777896286"/>
    <d v="2015-05-30T00:00:00"/>
    <x v="2"/>
    <x v="4"/>
    <n v="20.75"/>
    <x v="1"/>
    <x v="0"/>
    <n v="27.75"/>
    <n v="3"/>
    <s v="Spinach, Artichokes, Tomatoes, Sun-dried Tomatoes, Garlic, Pesto Sauce"/>
    <s v="The Spinach Pesto Pizza"/>
    <n v="62.25"/>
    <n v="83.25"/>
    <n v="21"/>
    <x v="1"/>
    <x v="0"/>
    <x v="0"/>
  </r>
  <r>
    <n v="7777896287"/>
    <d v="2015-05-30T00:00:00"/>
    <x v="2"/>
    <x v="4"/>
    <n v="25.5"/>
    <x v="3"/>
    <x v="1"/>
    <n v="26.5"/>
    <n v="3"/>
    <s v="Kalamata Olives, Feta Cheese, Tomatoes, Garlic, Beef Chuck Roast, Red Onions"/>
    <s v="The Greek Pizza"/>
    <n v="76.5"/>
    <n v="79.5"/>
    <n v="3"/>
    <x v="1"/>
    <x v="0"/>
    <x v="0"/>
  </r>
  <r>
    <n v="7777896288"/>
    <d v="2015-05-30T00:00:00"/>
    <x v="2"/>
    <x v="4"/>
    <n v="20.75"/>
    <x v="1"/>
    <x v="3"/>
    <n v="30.75"/>
    <n v="2"/>
    <s v="Calabrese Salami, Capocollo, Tomatoes, Red Onions, Green Olives, Garlic"/>
    <s v="The Italian Supreme Pizza"/>
    <n v="41.5"/>
    <n v="61.5"/>
    <n v="20"/>
    <x v="1"/>
    <x v="1"/>
    <x v="0"/>
  </r>
  <r>
    <n v="7777896289"/>
    <d v="2015-05-30T00:00:00"/>
    <x v="2"/>
    <x v="4"/>
    <n v="16.5"/>
    <x v="2"/>
    <x v="3"/>
    <n v="25"/>
    <n v="3"/>
    <s v="Soppressata Salami, Fontina Cheese, Mozzarella Cheese, Mushrooms, Garlic"/>
    <s v="The Soppressata Pizza"/>
    <n v="49.5"/>
    <n v="75"/>
    <n v="25.5"/>
    <x v="0"/>
    <x v="1"/>
    <x v="0"/>
  </r>
  <r>
    <n v="7777896290"/>
    <d v="2015-05-30T00:00:00"/>
    <x v="2"/>
    <x v="4"/>
    <n v="20.75"/>
    <x v="1"/>
    <x v="3"/>
    <n v="30.75"/>
    <n v="9"/>
    <s v="Spinach, Red Onions, Pepperoni, Tomatoes, Artichokes, Kalamata Olives, Garlic, Asiago Cheese"/>
    <s v="The Spinach Supreme Pizza"/>
    <n v="186.75"/>
    <n v="276.75"/>
    <n v="90"/>
    <x v="1"/>
    <x v="1"/>
    <x v="0"/>
  </r>
  <r>
    <n v="7777896291"/>
    <d v="2015-05-30T00:00:00"/>
    <x v="2"/>
    <x v="4"/>
    <n v="14.5"/>
    <x v="2"/>
    <x v="1"/>
    <n v="19"/>
    <n v="6"/>
    <s v="Pepperoni, Mushrooms, Green Peppers"/>
    <s v="The Pepperoni, Mushroom, and Peppers Pizza"/>
    <n v="87"/>
    <n v="114"/>
    <n v="27"/>
    <x v="0"/>
    <x v="1"/>
    <x v="0"/>
  </r>
  <r>
    <n v="7777896292"/>
    <d v="2015-05-30T00:00:00"/>
    <x v="2"/>
    <x v="4"/>
    <n v="20.25"/>
    <x v="1"/>
    <x v="0"/>
    <n v="27.25"/>
    <n v="12"/>
    <s v="Mushrooms, Tomatoes, Red Peppers, Green Peppers, Red Onions, Zucchini, Spinach, Garlic"/>
    <s v="The Vegetables + Vegetables Pizza"/>
    <n v="243"/>
    <n v="327"/>
    <n v="84"/>
    <x v="0"/>
    <x v="0"/>
    <x v="0"/>
  </r>
  <r>
    <n v="7777896293"/>
    <d v="2015-05-30T00:00:00"/>
    <x v="2"/>
    <x v="4"/>
    <n v="12.5"/>
    <x v="0"/>
    <x v="3"/>
    <n v="19.5"/>
    <n v="2"/>
    <s v="Capocollo, Tomatoes, Goat Cheese, Artichokes, Peperoncini verdi, Garlic"/>
    <s v="The Spicy Italian Pizza"/>
    <n v="25"/>
    <n v="39"/>
    <n v="14"/>
    <x v="1"/>
    <x v="1"/>
    <x v="0"/>
  </r>
  <r>
    <n v="7777896294"/>
    <d v="2015-05-30T00:00:00"/>
    <x v="2"/>
    <x v="4"/>
    <n v="10.5"/>
    <x v="0"/>
    <x v="1"/>
    <n v="13.5"/>
    <n v="11"/>
    <s v="Sliced Ham, Pineapple, Mozzarella Cheese"/>
    <s v="The Hawaiian Pizza"/>
    <n v="115.5"/>
    <n v="148.5"/>
    <n v="33"/>
    <x v="0"/>
    <x v="1"/>
    <x v="0"/>
  </r>
  <r>
    <n v="7777896295"/>
    <d v="2015-05-30T00:00:00"/>
    <x v="2"/>
    <x v="4"/>
    <n v="9.75"/>
    <x v="0"/>
    <x v="1"/>
    <n v="12.75"/>
    <n v="12"/>
    <s v="Mozzarella Cheese, Pepperoni"/>
    <s v="The Pepperoni Pizza"/>
    <n v="117"/>
    <n v="153"/>
    <n v="36"/>
    <x v="1"/>
    <x v="1"/>
    <x v="0"/>
  </r>
  <r>
    <n v="7777896296"/>
    <d v="2015-05-31T00:00:00"/>
    <x v="3"/>
    <x v="4"/>
    <n v="16.5"/>
    <x v="1"/>
    <x v="1"/>
    <n v="22.5"/>
    <n v="3"/>
    <s v="Sliced Ham, Pineapple, Mozzarella Cheese"/>
    <s v="The Hawaiian Pizza"/>
    <n v="49.5"/>
    <n v="67.5"/>
    <n v="18"/>
    <x v="1"/>
    <x v="0"/>
    <x v="0"/>
  </r>
  <r>
    <n v="7777896297"/>
    <d v="2015-05-31T00:00:00"/>
    <x v="3"/>
    <x v="4"/>
    <n v="12"/>
    <x v="0"/>
    <x v="0"/>
    <n v="16"/>
    <n v="9"/>
    <s v="Spinach, Mushrooms, Tomatoes, Green Olives, Feta Cheese"/>
    <s v="The Green Garden Pizza"/>
    <n v="108"/>
    <n v="144"/>
    <n v="36"/>
    <x v="0"/>
    <x v="0"/>
    <x v="0"/>
  </r>
  <r>
    <n v="7777896298"/>
    <d v="2015-05-31T00:00:00"/>
    <x v="3"/>
    <x v="4"/>
    <n v="12.25"/>
    <x v="0"/>
    <x v="3"/>
    <n v="19.25"/>
    <n v="8"/>
    <s v="Coarse Sicilian Salami, Tomatoes, Green Olives, Luganega Sausage, Onions, Garlic"/>
    <s v="The Sicilian Pizza"/>
    <n v="98"/>
    <n v="154"/>
    <n v="56"/>
    <x v="1"/>
    <x v="1"/>
    <x v="0"/>
  </r>
  <r>
    <n v="7777896299"/>
    <d v="2015-06-01T00:00:00"/>
    <x v="4"/>
    <x v="5"/>
    <n v="20.75"/>
    <x v="1"/>
    <x v="2"/>
    <n v="28.75"/>
    <n v="9"/>
    <s v="Chicken, Pineapple, Tomatoes, Red Peppers, Thai Sweet Chilli Sauce"/>
    <s v="The Thai Chicken Pizza"/>
    <n v="186.75"/>
    <n v="258.75"/>
    <n v="72"/>
    <x v="1"/>
    <x v="0"/>
    <x v="0"/>
  </r>
  <r>
    <n v="7777896300"/>
    <d v="2015-06-01T00:00:00"/>
    <x v="4"/>
    <x v="5"/>
    <n v="12.75"/>
    <x v="0"/>
    <x v="2"/>
    <n v="17.75"/>
    <n v="3"/>
    <s v="Chicken, Pineapple, Tomatoes, Red Peppers, Thai Sweet Chilli Sauce"/>
    <s v="The Thai Chicken Pizza"/>
    <n v="38.25"/>
    <n v="53.25"/>
    <n v="15"/>
    <x v="1"/>
    <x v="0"/>
    <x v="0"/>
  </r>
  <r>
    <n v="7777896301"/>
    <d v="2015-06-01T00:00:00"/>
    <x v="4"/>
    <x v="5"/>
    <n v="10.5"/>
    <x v="0"/>
    <x v="1"/>
    <n v="13.5"/>
    <n v="6"/>
    <s v="Sliced Ham, Pineapple, Mozzarella Cheese"/>
    <s v="The Hawaiian Pizza"/>
    <n v="63"/>
    <n v="81"/>
    <n v="18"/>
    <x v="1"/>
    <x v="0"/>
    <x v="0"/>
  </r>
  <r>
    <n v="7777896302"/>
    <d v="2015-06-01T00:00:00"/>
    <x v="4"/>
    <x v="5"/>
    <n v="12.5"/>
    <x v="2"/>
    <x v="1"/>
    <n v="17"/>
    <n v="10"/>
    <s v="Mozzarella Cheese, Pepperoni"/>
    <s v="The Pepperoni Pizza"/>
    <n v="125"/>
    <n v="170"/>
    <n v="45"/>
    <x v="1"/>
    <x v="1"/>
    <x v="0"/>
  </r>
  <r>
    <n v="7777896303"/>
    <d v="2015-06-01T00:00:00"/>
    <x v="4"/>
    <x v="5"/>
    <n v="16"/>
    <x v="2"/>
    <x v="1"/>
    <n v="20.5"/>
    <n v="7"/>
    <s v="Tomatoes, Anchovies, Green Olives, Red Onions, Garlic"/>
    <s v="The Napolitana Pizza"/>
    <n v="112"/>
    <n v="143.5"/>
    <n v="31.5"/>
    <x v="0"/>
    <x v="1"/>
    <x v="0"/>
  </r>
  <r>
    <n v="7777896304"/>
    <d v="2015-06-02T00:00:00"/>
    <x v="5"/>
    <x v="5"/>
    <n v="16"/>
    <x v="2"/>
    <x v="1"/>
    <n v="20.5"/>
    <n v="9"/>
    <s v="Tomatoes, Anchovies, Green Olives, Red Onions, Garlic"/>
    <s v="The Napolitana Pizza"/>
    <n v="144"/>
    <n v="184.5"/>
    <n v="40.5"/>
    <x v="0"/>
    <x v="0"/>
    <x v="0"/>
  </r>
  <r>
    <n v="7777896305"/>
    <d v="2015-06-02T00:00:00"/>
    <x v="5"/>
    <x v="5"/>
    <n v="16"/>
    <x v="2"/>
    <x v="0"/>
    <n v="21.5"/>
    <n v="9"/>
    <s v="Tomatoes, Red Peppers, Jalapeno Peppers, Red Onions, Cilantro, Corn, Chipotle Sauce, Garlic"/>
    <s v="The Mexicana Pizza"/>
    <n v="144"/>
    <n v="193.5"/>
    <n v="49.5"/>
    <x v="0"/>
    <x v="1"/>
    <x v="0"/>
  </r>
  <r>
    <n v="7777896306"/>
    <d v="2015-06-02T00:00:00"/>
    <x v="5"/>
    <x v="5"/>
    <n v="20.25"/>
    <x v="1"/>
    <x v="0"/>
    <n v="27.25"/>
    <n v="4"/>
    <s v="Spinach, Mushrooms, Red Onions, Feta Cheese, Garlic"/>
    <s v="The Spinach and Feta Pizza"/>
    <n v="81"/>
    <n v="109"/>
    <n v="28"/>
    <x v="0"/>
    <x v="0"/>
    <x v="0"/>
  </r>
  <r>
    <n v="7777896307"/>
    <d v="2015-06-02T00:00:00"/>
    <x v="5"/>
    <x v="5"/>
    <n v="12.5"/>
    <x v="0"/>
    <x v="3"/>
    <n v="19.5"/>
    <n v="10"/>
    <s v="Genoa Salami, Capocollo, Pepperoni, Tomatoes, Asiago Cheese, Garlic"/>
    <s v="The Pepper Salami Pizza"/>
    <n v="125"/>
    <n v="195"/>
    <n v="70"/>
    <x v="0"/>
    <x v="1"/>
    <x v="0"/>
  </r>
  <r>
    <n v="7777896308"/>
    <d v="2015-06-03T00:00:00"/>
    <x v="6"/>
    <x v="5"/>
    <n v="18.5"/>
    <x v="1"/>
    <x v="0"/>
    <n v="25.5"/>
    <n v="6"/>
    <s v="Mozzarella Cheese, Provolone Cheese, Smoked Gouda Cheese, Romano Cheese, Blue Cheese, Garlic"/>
    <s v="The Five Cheese Pizza"/>
    <n v="111"/>
    <n v="153"/>
    <n v="42"/>
    <x v="1"/>
    <x v="1"/>
    <x v="0"/>
  </r>
  <r>
    <n v="7777896309"/>
    <d v="2015-06-03T00:00:00"/>
    <x v="6"/>
    <x v="5"/>
    <n v="20.75"/>
    <x v="1"/>
    <x v="3"/>
    <n v="30.75"/>
    <n v="6"/>
    <s v="Capocollo, Tomatoes, Goat Cheese, Artichokes, Peperoncini verdi, Garlic"/>
    <s v="The Spicy Italian Pizza"/>
    <n v="124.5"/>
    <n v="184.5"/>
    <n v="60"/>
    <x v="0"/>
    <x v="0"/>
    <x v="0"/>
  </r>
  <r>
    <n v="7777896310"/>
    <d v="2015-06-03T00:00:00"/>
    <x v="6"/>
    <x v="5"/>
    <n v="12"/>
    <x v="0"/>
    <x v="0"/>
    <n v="16"/>
    <n v="2"/>
    <s v="Spinach, Mushrooms, Red Onions, Feta Cheese, Garlic"/>
    <s v="The Spinach and Feta Pizza"/>
    <n v="24"/>
    <n v="32"/>
    <n v="8"/>
    <x v="1"/>
    <x v="0"/>
    <x v="0"/>
  </r>
  <r>
    <n v="7777896311"/>
    <d v="2015-06-03T00:00:00"/>
    <x v="6"/>
    <x v="5"/>
    <n v="20.5"/>
    <x v="1"/>
    <x v="1"/>
    <n v="26.5"/>
    <n v="1"/>
    <s v="Tomatoes, Anchovies, Green Olives, Red Onions, Garlic"/>
    <s v="The Napolitana Pizza"/>
    <n v="20.5"/>
    <n v="26.5"/>
    <n v="6"/>
    <x v="1"/>
    <x v="1"/>
    <x v="0"/>
  </r>
  <r>
    <n v="7777896312"/>
    <d v="2015-06-03T00:00:00"/>
    <x v="6"/>
    <x v="5"/>
    <n v="14.75"/>
    <x v="2"/>
    <x v="0"/>
    <n v="20.25"/>
    <n v="8"/>
    <s v="Ricotta Cheese, Gorgonzola Piccante Cheese, Mozzarella Cheese, Parmigiano Reggiano Cheese, Garlic"/>
    <s v="The Four Cheese Pizza"/>
    <n v="118"/>
    <n v="162"/>
    <n v="44"/>
    <x v="0"/>
    <x v="1"/>
    <x v="0"/>
  </r>
  <r>
    <n v="7777896313"/>
    <d v="2015-06-03T00:00:00"/>
    <x v="6"/>
    <x v="5"/>
    <n v="20.25"/>
    <x v="1"/>
    <x v="3"/>
    <n v="30.25"/>
    <n v="7"/>
    <s v="Coarse Sicilian Salami, Tomatoes, Green Olives, Luganega Sausage, Onions, Garlic"/>
    <s v="The Sicilian Pizza"/>
    <n v="141.75"/>
    <n v="211.75"/>
    <n v="70"/>
    <x v="0"/>
    <x v="0"/>
    <x v="0"/>
  </r>
  <r>
    <n v="7777896314"/>
    <d v="2015-06-04T00:00:00"/>
    <x v="0"/>
    <x v="5"/>
    <n v="20.75"/>
    <x v="1"/>
    <x v="2"/>
    <n v="28.75"/>
    <n v="4"/>
    <s v="Chicken, Pineapple, Tomatoes, Red Peppers, Thai Sweet Chilli Sauce"/>
    <s v="The Thai Chicken Pizza"/>
    <n v="83"/>
    <n v="115"/>
    <n v="32"/>
    <x v="1"/>
    <x v="0"/>
    <x v="0"/>
  </r>
  <r>
    <n v="7777896315"/>
    <d v="2015-06-04T00:00:00"/>
    <x v="0"/>
    <x v="5"/>
    <n v="15.25"/>
    <x v="1"/>
    <x v="1"/>
    <n v="21.25"/>
    <n v="10"/>
    <s v="Mozzarella Cheese, Pepperoni"/>
    <s v="The Pepperoni Pizza"/>
    <n v="152.5"/>
    <n v="212.5"/>
    <n v="60"/>
    <x v="1"/>
    <x v="0"/>
    <x v="0"/>
  </r>
  <r>
    <n v="7777896316"/>
    <d v="2015-06-04T00:00:00"/>
    <x v="0"/>
    <x v="5"/>
    <n v="12"/>
    <x v="0"/>
    <x v="1"/>
    <n v="15"/>
    <n v="8"/>
    <s v="Bacon, Pepperoni, Italian Sausage, Chorizo Sausage"/>
    <s v="The Big Meat Pizza"/>
    <n v="96"/>
    <n v="120"/>
    <n v="24"/>
    <x v="1"/>
    <x v="1"/>
    <x v="0"/>
  </r>
  <r>
    <n v="7777896317"/>
    <d v="2015-06-04T00:00:00"/>
    <x v="0"/>
    <x v="5"/>
    <n v="16"/>
    <x v="2"/>
    <x v="0"/>
    <n v="21.5"/>
    <n v="7"/>
    <s v="Spinach, Mushrooms, Tomatoes, Green Olives, Feta Cheese"/>
    <s v="The Green Garden Pizza"/>
    <n v="112"/>
    <n v="150.5"/>
    <n v="38.5"/>
    <x v="0"/>
    <x v="1"/>
    <x v="0"/>
  </r>
  <r>
    <n v="7777896318"/>
    <d v="2015-06-05T00:00:00"/>
    <x v="1"/>
    <x v="5"/>
    <n v="16.75"/>
    <x v="2"/>
    <x v="2"/>
    <n v="23.25"/>
    <n v="11"/>
    <s v="Barbecued Chicken, Red Peppers, Green Peppers, Tomatoes, Red Onions, Barbecue Sauce"/>
    <s v="The Barbecue Chicken Pizza"/>
    <n v="184.25"/>
    <n v="255.75"/>
    <n v="71.5"/>
    <x v="1"/>
    <x v="1"/>
    <x v="0"/>
  </r>
  <r>
    <n v="7777896319"/>
    <d v="2015-06-05T00:00:00"/>
    <x v="1"/>
    <x v="5"/>
    <n v="16.25"/>
    <x v="2"/>
    <x v="3"/>
    <n v="24.75"/>
    <n v="6"/>
    <s v="?duja Salami, Pancetta, Tomatoes, Red Onions, Friggitello Peppers, Garlic"/>
    <s v="The Calabrese Pizza"/>
    <n v="97.5"/>
    <n v="148.5"/>
    <n v="51"/>
    <x v="1"/>
    <x v="1"/>
    <x v="0"/>
  </r>
  <r>
    <n v="7777896320"/>
    <d v="2015-06-05T00:00:00"/>
    <x v="1"/>
    <x v="5"/>
    <n v="12"/>
    <x v="0"/>
    <x v="0"/>
    <n v="16"/>
    <n v="11"/>
    <s v="Spinach, Mushrooms, Tomatoes, Green Olives, Feta Cheese"/>
    <s v="The Green Garden Pizza"/>
    <n v="132"/>
    <n v="176"/>
    <n v="44"/>
    <x v="0"/>
    <x v="0"/>
    <x v="0"/>
  </r>
  <r>
    <n v="7777896321"/>
    <d v="2015-06-05T00:00:00"/>
    <x v="1"/>
    <x v="5"/>
    <n v="20.25"/>
    <x v="1"/>
    <x v="0"/>
    <n v="27.25"/>
    <n v="1"/>
    <s v="Tomatoes, Red Peppers, Jalapeno Peppers, Red Onions, Cilantro, Corn, Chipotle Sauce, Garlic"/>
    <s v="The Mexicana Pizza"/>
    <n v="20.25"/>
    <n v="27.25"/>
    <n v="7"/>
    <x v="1"/>
    <x v="1"/>
    <x v="0"/>
  </r>
  <r>
    <n v="7777896322"/>
    <d v="2015-06-06T00:00:00"/>
    <x v="2"/>
    <x v="5"/>
    <n v="20.25"/>
    <x v="1"/>
    <x v="0"/>
    <n v="27.25"/>
    <n v="2"/>
    <s v="Mushrooms, Tomatoes, Red Peppers, Green Peppers, Red Onions, Zucchini, Spinach, Garlic"/>
    <s v="The Vegetables + Vegetables Pizza"/>
    <n v="40.5"/>
    <n v="54.5"/>
    <n v="14"/>
    <x v="1"/>
    <x v="1"/>
    <x v="0"/>
  </r>
  <r>
    <n v="7777896323"/>
    <d v="2015-06-06T00:00:00"/>
    <x v="2"/>
    <x v="5"/>
    <n v="14.75"/>
    <x v="2"/>
    <x v="0"/>
    <n v="20.25"/>
    <n v="7"/>
    <s v="Ricotta Cheese, Gorgonzola Piccante Cheese, Mozzarella Cheese, Parmigiano Reggiano Cheese, Garlic"/>
    <s v="The Four Cheese Pizza"/>
    <n v="103.25"/>
    <n v="141.75"/>
    <n v="38.5"/>
    <x v="0"/>
    <x v="0"/>
    <x v="0"/>
  </r>
  <r>
    <n v="7777896324"/>
    <d v="2015-06-06T00:00:00"/>
    <x v="2"/>
    <x v="5"/>
    <n v="12.75"/>
    <x v="0"/>
    <x v="2"/>
    <n v="17.75"/>
    <n v="2"/>
    <s v="Chicken, Tomatoes, Red Peppers, Spinach, Garlic, Pesto Sauce"/>
    <s v="The Chicken Pesto Pizza"/>
    <n v="25.5"/>
    <n v="35.5"/>
    <n v="10"/>
    <x v="0"/>
    <x v="1"/>
    <x v="0"/>
  </r>
  <r>
    <n v="7777896325"/>
    <d v="2015-06-06T00:00:00"/>
    <x v="2"/>
    <x v="5"/>
    <n v="20.75"/>
    <x v="1"/>
    <x v="3"/>
    <n v="30.75"/>
    <n v="7"/>
    <s v="Calabrese Salami, Capocollo, Tomatoes, Red Onions, Green Olives, Garlic"/>
    <s v="The Italian Supreme Pizza"/>
    <n v="145.25"/>
    <n v="215.25"/>
    <n v="70"/>
    <x v="1"/>
    <x v="0"/>
    <x v="0"/>
  </r>
  <r>
    <n v="7777896326"/>
    <d v="2015-06-06T00:00:00"/>
    <x v="2"/>
    <x v="5"/>
    <n v="12.5"/>
    <x v="0"/>
    <x v="3"/>
    <n v="19.5"/>
    <n v="12"/>
    <s v="Soppressata Salami, Fontina Cheese, Mozzarella Cheese, Mushrooms, Garlic"/>
    <s v="The Soppressata Pizza"/>
    <n v="150"/>
    <n v="234"/>
    <n v="84"/>
    <x v="0"/>
    <x v="0"/>
    <x v="0"/>
  </r>
  <r>
    <n v="7777896327"/>
    <d v="2015-06-07T00:00:00"/>
    <x v="3"/>
    <x v="5"/>
    <n v="12"/>
    <x v="0"/>
    <x v="0"/>
    <n v="16"/>
    <n v="9"/>
    <s v="Spinach, Artichokes, Kalamata Olives, Sun-dried Tomatoes, Feta Cheese, Plum Tomatoes, Red Onions"/>
    <s v="The Mediterranean Pizza"/>
    <n v="108"/>
    <n v="144"/>
    <n v="36"/>
    <x v="1"/>
    <x v="0"/>
    <x v="0"/>
  </r>
  <r>
    <n v="7777896328"/>
    <d v="2015-06-07T00:00:00"/>
    <x v="3"/>
    <x v="5"/>
    <n v="20.75"/>
    <x v="1"/>
    <x v="3"/>
    <n v="30.75"/>
    <n v="7"/>
    <s v="Calabrese Salami, Capocollo, Tomatoes, Red Onions, Green Olives, Garlic"/>
    <s v="The Italian Supreme Pizza"/>
    <n v="145.25"/>
    <n v="215.25"/>
    <n v="70"/>
    <x v="0"/>
    <x v="0"/>
    <x v="0"/>
  </r>
  <r>
    <n v="7777896329"/>
    <d v="2015-06-07T00:00:00"/>
    <x v="3"/>
    <x v="5"/>
    <n v="18.5"/>
    <x v="1"/>
    <x v="0"/>
    <n v="25.5"/>
    <n v="2"/>
    <s v="Mozzarella Cheese, Provolone Cheese, Smoked Gouda Cheese, Romano Cheese, Blue Cheese, Garlic"/>
    <s v="The Five Cheese Pizza"/>
    <n v="37"/>
    <n v="51"/>
    <n v="14"/>
    <x v="1"/>
    <x v="1"/>
    <x v="0"/>
  </r>
  <r>
    <n v="7777896330"/>
    <d v="2015-06-07T00:00:00"/>
    <x v="3"/>
    <x v="5"/>
    <n v="16.5"/>
    <x v="2"/>
    <x v="3"/>
    <n v="25"/>
    <n v="3"/>
    <s v="Capocollo, Tomatoes, Goat Cheese, Artichokes, Peperoncini verdi, Garlic"/>
    <s v="The Spicy Italian Pizza"/>
    <n v="49.5"/>
    <n v="75"/>
    <n v="25.5"/>
    <x v="1"/>
    <x v="1"/>
    <x v="0"/>
  </r>
  <r>
    <n v="7777896331"/>
    <d v="2015-06-07T00:00:00"/>
    <x v="3"/>
    <x v="5"/>
    <n v="16"/>
    <x v="2"/>
    <x v="1"/>
    <n v="20.5"/>
    <n v="10"/>
    <s v="Tomatoes, Anchovies, Green Olives, Red Onions, Garlic"/>
    <s v="The Napolitana Pizza"/>
    <n v="160"/>
    <n v="205"/>
    <n v="45"/>
    <x v="0"/>
    <x v="1"/>
    <x v="0"/>
  </r>
  <r>
    <n v="7777896332"/>
    <d v="2015-06-08T00:00:00"/>
    <x v="4"/>
    <x v="5"/>
    <n v="20.75"/>
    <x v="1"/>
    <x v="2"/>
    <n v="28.75"/>
    <n v="8"/>
    <s v="Chicken, Pineapple, Tomatoes, Red Peppers, Thai Sweet Chilli Sauce"/>
    <s v="The Thai Chicken Pizza"/>
    <n v="166"/>
    <n v="230"/>
    <n v="64"/>
    <x v="0"/>
    <x v="1"/>
    <x v="0"/>
  </r>
  <r>
    <n v="7777896333"/>
    <d v="2015-06-08T00:00:00"/>
    <x v="4"/>
    <x v="5"/>
    <n v="12"/>
    <x v="0"/>
    <x v="1"/>
    <n v="15"/>
    <n v="2"/>
    <s v="Capocollo, Red Peppers, Tomatoes, Goat Cheese, Garlic, Oregano"/>
    <s v="The Italian Capocollo Pizza"/>
    <n v="24"/>
    <n v="30"/>
    <n v="6"/>
    <x v="1"/>
    <x v="1"/>
    <x v="0"/>
  </r>
  <r>
    <n v="7777896334"/>
    <d v="2015-06-08T00:00:00"/>
    <x v="4"/>
    <x v="5"/>
    <n v="20.75"/>
    <x v="1"/>
    <x v="3"/>
    <n v="30.75"/>
    <n v="3"/>
    <s v="Capocollo, Tomatoes, Goat Cheese, Artichokes, Peperoncini verdi, Garlic"/>
    <s v="The Spicy Italian Pizza"/>
    <n v="62.25"/>
    <n v="92.25"/>
    <n v="30"/>
    <x v="1"/>
    <x v="1"/>
    <x v="0"/>
  </r>
  <r>
    <n v="7777896335"/>
    <d v="2015-06-08T00:00:00"/>
    <x v="4"/>
    <x v="5"/>
    <n v="12.75"/>
    <x v="0"/>
    <x v="2"/>
    <n v="17.75"/>
    <n v="5"/>
    <s v="Chicken, Pineapple, Tomatoes, Red Peppers, Thai Sweet Chilli Sauce"/>
    <s v="The Thai Chicken Pizza"/>
    <n v="63.75"/>
    <n v="88.75"/>
    <n v="25"/>
    <x v="1"/>
    <x v="1"/>
    <x v="0"/>
  </r>
  <r>
    <n v="7777896336"/>
    <d v="2015-06-09T00:00:00"/>
    <x v="5"/>
    <x v="5"/>
    <n v="16"/>
    <x v="2"/>
    <x v="1"/>
    <n v="20.5"/>
    <n v="1"/>
    <s v="Capocollo, Red Peppers, Tomatoes, Goat Cheese, Garlic, Oregano"/>
    <s v="The Italian Capocollo Pizza"/>
    <n v="16"/>
    <n v="20.5"/>
    <n v="4.5"/>
    <x v="0"/>
    <x v="0"/>
    <x v="0"/>
  </r>
  <r>
    <n v="7777896337"/>
    <d v="2015-06-09T00:00:00"/>
    <x v="5"/>
    <x v="5"/>
    <n v="20.75"/>
    <x v="1"/>
    <x v="3"/>
    <n v="30.75"/>
    <n v="9"/>
    <s v="Genoa Salami, Capocollo, Pepperoni, Tomatoes, Asiago Cheese, Garlic"/>
    <s v="The Pepper Salami Pizza"/>
    <n v="186.75"/>
    <n v="276.75"/>
    <n v="90"/>
    <x v="1"/>
    <x v="0"/>
    <x v="0"/>
  </r>
  <r>
    <n v="7777896338"/>
    <d v="2015-06-09T00:00:00"/>
    <x v="5"/>
    <x v="5"/>
    <n v="16.5"/>
    <x v="2"/>
    <x v="3"/>
    <n v="25"/>
    <n v="7"/>
    <s v="Prosciutto di San Daniele, Arugula, Mozzarella Cheese"/>
    <s v="The Prosciutto and Arugula Pizza"/>
    <n v="115.5"/>
    <n v="175"/>
    <n v="59.5"/>
    <x v="0"/>
    <x v="0"/>
    <x v="0"/>
  </r>
  <r>
    <n v="7777896339"/>
    <d v="2015-06-09T00:00:00"/>
    <x v="5"/>
    <x v="5"/>
    <n v="12.75"/>
    <x v="0"/>
    <x v="0"/>
    <n v="16.75"/>
    <n v="5"/>
    <s v="Eggplant, Artichokes, Tomatoes, Zucchini, Red Peppers, Garlic, Pesto Sauce"/>
    <s v="The Italian Vegetables Pizza"/>
    <n v="63.75"/>
    <n v="83.75"/>
    <n v="20"/>
    <x v="1"/>
    <x v="0"/>
    <x v="0"/>
  </r>
  <r>
    <n v="7777896340"/>
    <d v="2015-06-09T00:00:00"/>
    <x v="5"/>
    <x v="5"/>
    <n v="20.75"/>
    <x v="1"/>
    <x v="2"/>
    <n v="28.75"/>
    <n v="7"/>
    <s v="Chicken, Tomatoes, Red Peppers, Red Onions, Jalapeno Peppers, Corn, Cilantro, Chipotle Sauce"/>
    <s v="The Southwest Chicken Pizza"/>
    <n v="145.25"/>
    <n v="201.25"/>
    <n v="56"/>
    <x v="1"/>
    <x v="1"/>
    <x v="0"/>
  </r>
  <r>
    <n v="7777896341"/>
    <d v="2015-06-10T00:00:00"/>
    <x v="6"/>
    <x v="5"/>
    <n v="12.5"/>
    <x v="0"/>
    <x v="3"/>
    <n v="19.5"/>
    <n v="7"/>
    <s v="Spinach, Red Onions, Pepperoni, Tomatoes, Artichokes, Kalamata Olives, Garlic, Asiago Cheese"/>
    <s v="The Spinach Supreme Pizza"/>
    <n v="87.5"/>
    <n v="136.5"/>
    <n v="49"/>
    <x v="1"/>
    <x v="0"/>
    <x v="0"/>
  </r>
  <r>
    <n v="7777896342"/>
    <d v="2015-06-10T00:00:00"/>
    <x v="6"/>
    <x v="5"/>
    <n v="20.75"/>
    <x v="1"/>
    <x v="3"/>
    <n v="30.75"/>
    <n v="2"/>
    <s v="Calabrese Salami, Capocollo, Tomatoes, Red Onions, Green Olives, Garlic"/>
    <s v="The Italian Supreme Pizza"/>
    <n v="41.5"/>
    <n v="61.5"/>
    <n v="20"/>
    <x v="1"/>
    <x v="1"/>
    <x v="0"/>
  </r>
  <r>
    <n v="7777896343"/>
    <d v="2015-06-10T00:00:00"/>
    <x v="6"/>
    <x v="5"/>
    <n v="20.5"/>
    <x v="1"/>
    <x v="1"/>
    <n v="26.5"/>
    <n v="4"/>
    <s v="Capocollo, Red Peppers, Tomatoes, Goat Cheese, Garlic, Oregano"/>
    <s v="The Italian Capocollo Pizza"/>
    <n v="82"/>
    <n v="106"/>
    <n v="24"/>
    <x v="1"/>
    <x v="1"/>
    <x v="0"/>
  </r>
  <r>
    <n v="7777896344"/>
    <d v="2015-06-10T00:00:00"/>
    <x v="6"/>
    <x v="5"/>
    <n v="12"/>
    <x v="0"/>
    <x v="1"/>
    <n v="15"/>
    <n v="5"/>
    <s v="Pepperoni, Mushrooms, Red Onions, Red Peppers, Bacon"/>
    <s v="The Classic Deluxe Pizza"/>
    <n v="60"/>
    <n v="75"/>
    <n v="15"/>
    <x v="0"/>
    <x v="0"/>
    <x v="0"/>
  </r>
  <r>
    <n v="7777896345"/>
    <d v="2015-06-11T00:00:00"/>
    <x v="0"/>
    <x v="5"/>
    <n v="20.5"/>
    <x v="1"/>
    <x v="1"/>
    <n v="26.5"/>
    <n v="2"/>
    <s v="Tomatoes, Anchovies, Green Olives, Red Onions, Garlic"/>
    <s v="The Napolitana Pizza"/>
    <n v="41"/>
    <n v="53"/>
    <n v="12"/>
    <x v="0"/>
    <x v="0"/>
    <x v="0"/>
  </r>
  <r>
    <n v="7777896346"/>
    <d v="2015-06-11T00:00:00"/>
    <x v="0"/>
    <x v="5"/>
    <n v="20.75"/>
    <x v="1"/>
    <x v="0"/>
    <n v="27.75"/>
    <n v="9"/>
    <s v="Spinach, Artichokes, Tomatoes, Sun-dried Tomatoes, Garlic, Pesto Sauce"/>
    <s v="The Spinach Pesto Pizza"/>
    <n v="186.75"/>
    <n v="249.75"/>
    <n v="63"/>
    <x v="0"/>
    <x v="1"/>
    <x v="0"/>
  </r>
  <r>
    <n v="7777896347"/>
    <d v="2015-06-11T00:00:00"/>
    <x v="0"/>
    <x v="5"/>
    <n v="16"/>
    <x v="2"/>
    <x v="0"/>
    <n v="21.5"/>
    <n v="1"/>
    <s v="Spinach, Mushrooms, Red Onions, Feta Cheese, Garlic"/>
    <s v="The Spinach and Feta Pizza"/>
    <n v="16"/>
    <n v="21.5"/>
    <n v="5.5"/>
    <x v="0"/>
    <x v="1"/>
    <x v="0"/>
  </r>
  <r>
    <n v="7777896348"/>
    <d v="2015-06-11T00:00:00"/>
    <x v="0"/>
    <x v="5"/>
    <n v="12"/>
    <x v="0"/>
    <x v="0"/>
    <n v="16"/>
    <n v="5"/>
    <s v="Spinach, Mushrooms, Tomatoes, Green Olives, Feta Cheese"/>
    <s v="The Green Garden Pizza"/>
    <n v="60"/>
    <n v="80"/>
    <n v="20"/>
    <x v="1"/>
    <x v="0"/>
    <x v="0"/>
  </r>
  <r>
    <n v="7777896349"/>
    <d v="2015-06-11T00:00:00"/>
    <x v="0"/>
    <x v="5"/>
    <n v="16.5"/>
    <x v="2"/>
    <x v="3"/>
    <n v="25"/>
    <n v="7"/>
    <s v="Calabrese Salami, Capocollo, Tomatoes, Red Onions, Green Olives, Garlic"/>
    <s v="The Italian Supreme Pizza"/>
    <n v="115.5"/>
    <n v="175"/>
    <n v="59.5"/>
    <x v="0"/>
    <x v="1"/>
    <x v="0"/>
  </r>
  <r>
    <n v="7777896350"/>
    <d v="2015-06-12T00:00:00"/>
    <x v="1"/>
    <x v="5"/>
    <n v="20.75"/>
    <x v="1"/>
    <x v="2"/>
    <n v="28.75"/>
    <n v="12"/>
    <s v="Chicken, Tomatoes, Red Peppers, Red Onions, Jalapeno Peppers, Corn, Cilantro, Chipotle Sauce"/>
    <s v="The Southwest Chicken Pizza"/>
    <n v="249"/>
    <n v="345"/>
    <n v="96"/>
    <x v="1"/>
    <x v="0"/>
    <x v="0"/>
  </r>
  <r>
    <n v="7777896351"/>
    <d v="2015-06-12T00:00:00"/>
    <x v="1"/>
    <x v="5"/>
    <n v="12.75"/>
    <x v="0"/>
    <x v="2"/>
    <n v="17.75"/>
    <n v="11"/>
    <s v="Chicken, Tomatoes, Red Peppers, Red Onions, Jalapeno Peppers, Corn, Cilantro, Chipotle Sauce"/>
    <s v="The Southwest Chicken Pizza"/>
    <n v="140.25"/>
    <n v="195.25"/>
    <n v="55"/>
    <x v="1"/>
    <x v="1"/>
    <x v="0"/>
  </r>
  <r>
    <n v="7777896352"/>
    <d v="2015-06-13T00:00:00"/>
    <x v="2"/>
    <x v="5"/>
    <n v="12.5"/>
    <x v="0"/>
    <x v="3"/>
    <n v="19.5"/>
    <n v="1"/>
    <s v="Prosciutto di San Daniele, Arugula, Mozzarella Cheese"/>
    <s v="The Prosciutto and Arugula Pizza"/>
    <n v="12.5"/>
    <n v="19.5"/>
    <n v="7"/>
    <x v="0"/>
    <x v="0"/>
    <x v="0"/>
  </r>
  <r>
    <n v="7777896353"/>
    <d v="2015-06-13T00:00:00"/>
    <x v="2"/>
    <x v="5"/>
    <n v="9.75"/>
    <x v="0"/>
    <x v="1"/>
    <n v="12.75"/>
    <n v="2"/>
    <s v="Mozzarella Cheese, Pepperoni"/>
    <s v="The Pepperoni Pizza"/>
    <n v="19.5"/>
    <n v="25.5"/>
    <n v="6"/>
    <x v="0"/>
    <x v="1"/>
    <x v="0"/>
  </r>
  <r>
    <n v="7777896354"/>
    <d v="2015-06-13T00:00:00"/>
    <x v="2"/>
    <x v="5"/>
    <n v="16"/>
    <x v="2"/>
    <x v="0"/>
    <n v="21.5"/>
    <n v="4"/>
    <s v="Mushrooms, Tomatoes, Red Peppers, Green Peppers, Red Onions, Zucchini, Spinach, Garlic"/>
    <s v="The Vegetables + Vegetables Pizza"/>
    <n v="64"/>
    <n v="86"/>
    <n v="22"/>
    <x v="1"/>
    <x v="1"/>
    <x v="0"/>
  </r>
  <r>
    <n v="7777896355"/>
    <d v="2015-06-13T00:00:00"/>
    <x v="2"/>
    <x v="5"/>
    <n v="20.75"/>
    <x v="1"/>
    <x v="2"/>
    <n v="28.75"/>
    <n v="5"/>
    <s v="Chicken, Pineapple, Tomatoes, Red Peppers, Thai Sweet Chilli Sauce"/>
    <s v="The Thai Chicken Pizza"/>
    <n v="103.75"/>
    <n v="143.75"/>
    <n v="40"/>
    <x v="1"/>
    <x v="0"/>
    <x v="0"/>
  </r>
  <r>
    <n v="7777896356"/>
    <d v="2015-06-13T00:00:00"/>
    <x v="2"/>
    <x v="5"/>
    <n v="16.5"/>
    <x v="2"/>
    <x v="3"/>
    <n v="25"/>
    <n v="12"/>
    <s v="Calabrese Salami, Capocollo, Tomatoes, Red Onions, Green Olives, Garlic"/>
    <s v="The Italian Supreme Pizza"/>
    <n v="198"/>
    <n v="300"/>
    <n v="102"/>
    <x v="1"/>
    <x v="1"/>
    <x v="0"/>
  </r>
  <r>
    <n v="7777896357"/>
    <d v="2015-06-13T00:00:00"/>
    <x v="2"/>
    <x v="5"/>
    <n v="20.75"/>
    <x v="1"/>
    <x v="2"/>
    <n v="28.75"/>
    <n v="4"/>
    <s v="Chicken, Pineapple, Tomatoes, Red Peppers, Thai Sweet Chilli Sauce"/>
    <s v="The Thai Chicken Pizza"/>
    <n v="83"/>
    <n v="115"/>
    <n v="32"/>
    <x v="1"/>
    <x v="1"/>
    <x v="0"/>
  </r>
  <r>
    <n v="7777896358"/>
    <d v="2015-06-13T00:00:00"/>
    <x v="2"/>
    <x v="5"/>
    <n v="16"/>
    <x v="2"/>
    <x v="0"/>
    <n v="21.5"/>
    <n v="8"/>
    <s v="Mushrooms, Tomatoes, Red Peppers, Green Peppers, Red Onions, Zucchini, Spinach, Garlic"/>
    <s v="The Vegetables + Vegetables Pizza"/>
    <n v="128"/>
    <n v="172"/>
    <n v="44"/>
    <x v="1"/>
    <x v="1"/>
    <x v="0"/>
  </r>
  <r>
    <n v="7777896359"/>
    <d v="2015-06-13T00:00:00"/>
    <x v="2"/>
    <x v="5"/>
    <n v="12"/>
    <x v="0"/>
    <x v="1"/>
    <n v="15"/>
    <n v="6"/>
    <s v="Pepperoni, Mushrooms, Red Onions, Red Peppers, Bacon"/>
    <s v="The Classic Deluxe Pizza"/>
    <n v="72"/>
    <n v="90"/>
    <n v="18"/>
    <x v="0"/>
    <x v="0"/>
    <x v="0"/>
  </r>
  <r>
    <n v="7777896360"/>
    <d v="2015-06-13T00:00:00"/>
    <x v="2"/>
    <x v="5"/>
    <n v="20.5"/>
    <x v="1"/>
    <x v="1"/>
    <n v="26.5"/>
    <n v="8"/>
    <s v="Tomatoes, Anchovies, Green Olives, Red Onions, Garlic"/>
    <s v="The Napolitana Pizza"/>
    <n v="164"/>
    <n v="212"/>
    <n v="48"/>
    <x v="0"/>
    <x v="1"/>
    <x v="0"/>
  </r>
  <r>
    <n v="7777896361"/>
    <d v="2015-06-14T00:00:00"/>
    <x v="3"/>
    <x v="5"/>
    <n v="12.5"/>
    <x v="0"/>
    <x v="0"/>
    <n v="16.5"/>
    <n v="10"/>
    <s v="Spinach, Artichokes, Tomatoes, Sun-dried Tomatoes, Garlic, Pesto Sauce"/>
    <s v="The Spinach Pesto Pizza"/>
    <n v="125"/>
    <n v="165"/>
    <n v="40"/>
    <x v="0"/>
    <x v="0"/>
    <x v="0"/>
  </r>
  <r>
    <n v="7777896362"/>
    <d v="2015-06-14T00:00:00"/>
    <x v="3"/>
    <x v="5"/>
    <n v="16"/>
    <x v="2"/>
    <x v="0"/>
    <n v="21.5"/>
    <n v="7"/>
    <s v="Spinach, Artichokes, Kalamata Olives, Sun-dried Tomatoes, Feta Cheese, Plum Tomatoes, Red Onions"/>
    <s v="The Mediterranean Pizza"/>
    <n v="112"/>
    <n v="150.5"/>
    <n v="38.5"/>
    <x v="1"/>
    <x v="1"/>
    <x v="0"/>
  </r>
  <r>
    <n v="7777896363"/>
    <d v="2015-06-14T00:00:00"/>
    <x v="3"/>
    <x v="5"/>
    <n v="23.65"/>
    <x v="0"/>
    <x v="3"/>
    <n v="30.65"/>
    <n v="3"/>
    <s v="Brie Carre Cheese, Prosciutto, Caramelized Onions, Pears, Thyme, Garlic"/>
    <s v="The Brie Carre Pizza"/>
    <n v="70.949999999999989"/>
    <n v="91.949999999999989"/>
    <n v="21"/>
    <x v="0"/>
    <x v="0"/>
    <x v="0"/>
  </r>
  <r>
    <n v="7777896364"/>
    <d v="2015-06-14T00:00:00"/>
    <x v="3"/>
    <x v="5"/>
    <n v="16.5"/>
    <x v="2"/>
    <x v="3"/>
    <n v="25"/>
    <n v="10"/>
    <s v="Genoa Salami, Capocollo, Pepperoni, Tomatoes, Asiago Cheese, Garlic"/>
    <s v="The Pepper Salami Pizza"/>
    <n v="165"/>
    <n v="250"/>
    <n v="85"/>
    <x v="1"/>
    <x v="0"/>
    <x v="0"/>
  </r>
  <r>
    <n v="7777896365"/>
    <d v="2015-06-14T00:00:00"/>
    <x v="3"/>
    <x v="5"/>
    <n v="12"/>
    <x v="0"/>
    <x v="1"/>
    <n v="15"/>
    <n v="2"/>
    <s v="Tomatoes, Anchovies, Green Olives, Red Onions, Garlic"/>
    <s v="The Napolitana Pizza"/>
    <n v="24"/>
    <n v="30"/>
    <n v="6"/>
    <x v="0"/>
    <x v="0"/>
    <x v="0"/>
  </r>
  <r>
    <n v="7777896366"/>
    <d v="2015-06-14T00:00:00"/>
    <x v="3"/>
    <x v="5"/>
    <n v="16"/>
    <x v="2"/>
    <x v="1"/>
    <n v="20.5"/>
    <n v="6"/>
    <s v="Kalamata Olives, Feta Cheese, Tomatoes, Garlic, Beef Chuck Roast, Red Onions"/>
    <s v="The Greek Pizza"/>
    <n v="96"/>
    <n v="123"/>
    <n v="27"/>
    <x v="1"/>
    <x v="1"/>
    <x v="0"/>
  </r>
  <r>
    <n v="7777896367"/>
    <d v="2015-06-14T00:00:00"/>
    <x v="3"/>
    <x v="5"/>
    <n v="12.5"/>
    <x v="0"/>
    <x v="3"/>
    <n v="19.5"/>
    <n v="8"/>
    <s v="Capocollo, Tomatoes, Goat Cheese, Artichokes, Peperoncini verdi, Garlic"/>
    <s v="The Spicy Italian Pizza"/>
    <n v="100"/>
    <n v="156"/>
    <n v="56"/>
    <x v="1"/>
    <x v="0"/>
    <x v="0"/>
  </r>
  <r>
    <n v="7777896368"/>
    <d v="2015-06-14T00:00:00"/>
    <x v="3"/>
    <x v="5"/>
    <n v="16.5"/>
    <x v="2"/>
    <x v="3"/>
    <n v="25"/>
    <n v="6"/>
    <s v="Genoa Salami, Capocollo, Pepperoni, Tomatoes, Asiago Cheese, Garlic"/>
    <s v="The Pepper Salami Pizza"/>
    <n v="99"/>
    <n v="150"/>
    <n v="51"/>
    <x v="1"/>
    <x v="1"/>
    <x v="0"/>
  </r>
  <r>
    <n v="7777896369"/>
    <d v="2015-06-15T00:00:00"/>
    <x v="4"/>
    <x v="5"/>
    <n v="17.95"/>
    <x v="1"/>
    <x v="0"/>
    <n v="24.95"/>
    <n v="10"/>
    <s v="Ricotta Cheese, Gorgonzola Piccante Cheese, Mozzarella Cheese, Parmigiano Reggiano Cheese, Garlic"/>
    <s v="The Four Cheese Pizza"/>
    <n v="179.5"/>
    <n v="249.5"/>
    <n v="70"/>
    <x v="0"/>
    <x v="0"/>
    <x v="0"/>
  </r>
  <r>
    <n v="7777896370"/>
    <d v="2015-06-15T00:00:00"/>
    <x v="4"/>
    <x v="5"/>
    <n v="25.5"/>
    <x v="3"/>
    <x v="1"/>
    <n v="26.5"/>
    <n v="3"/>
    <s v="Kalamata Olives, Feta Cheese, Tomatoes, Garlic, Beef Chuck Roast, Red Onions"/>
    <s v="The Greek Pizza"/>
    <n v="76.5"/>
    <n v="79.5"/>
    <n v="3"/>
    <x v="0"/>
    <x v="0"/>
    <x v="0"/>
  </r>
  <r>
    <n v="7777896371"/>
    <d v="2015-06-15T00:00:00"/>
    <x v="4"/>
    <x v="5"/>
    <n v="20.75"/>
    <x v="1"/>
    <x v="3"/>
    <n v="30.75"/>
    <n v="5"/>
    <s v="Genoa Salami, Capocollo, Pepperoni, Tomatoes, Asiago Cheese, Garlic"/>
    <s v="The Pepper Salami Pizza"/>
    <n v="103.75"/>
    <n v="153.75"/>
    <n v="50"/>
    <x v="0"/>
    <x v="1"/>
    <x v="0"/>
  </r>
  <r>
    <n v="7777896372"/>
    <d v="2015-06-15T00:00:00"/>
    <x v="4"/>
    <x v="5"/>
    <n v="20.25"/>
    <x v="1"/>
    <x v="0"/>
    <n v="27.25"/>
    <n v="9"/>
    <s v="Spinach, Artichokes, Kalamata Olives, Sun-dried Tomatoes, Feta Cheese, Plum Tomatoes, Red Onions"/>
    <s v="The Mediterranean Pizza"/>
    <n v="182.25"/>
    <n v="245.25"/>
    <n v="63"/>
    <x v="0"/>
    <x v="0"/>
    <x v="0"/>
  </r>
  <r>
    <n v="7777896373"/>
    <d v="2015-06-15T00:00:00"/>
    <x v="4"/>
    <x v="5"/>
    <n v="20.5"/>
    <x v="1"/>
    <x v="1"/>
    <n v="26.5"/>
    <n v="1"/>
    <s v="Tomatoes, Anchovies, Green Olives, Red Onions, Garlic"/>
    <s v="The Napolitana Pizza"/>
    <n v="20.5"/>
    <n v="26.5"/>
    <n v="6"/>
    <x v="0"/>
    <x v="0"/>
    <x v="0"/>
  </r>
  <r>
    <n v="7777896374"/>
    <d v="2015-06-15T00:00:00"/>
    <x v="4"/>
    <x v="5"/>
    <n v="12.5"/>
    <x v="0"/>
    <x v="3"/>
    <n v="19.5"/>
    <n v="8"/>
    <s v="Genoa Salami, Capocollo, Pepperoni, Tomatoes, Asiago Cheese, Garlic"/>
    <s v="The Pepper Salami Pizza"/>
    <n v="100"/>
    <n v="156"/>
    <n v="56"/>
    <x v="1"/>
    <x v="1"/>
    <x v="0"/>
  </r>
  <r>
    <n v="7777896375"/>
    <d v="2015-06-15T00:00:00"/>
    <x v="4"/>
    <x v="5"/>
    <n v="20.25"/>
    <x v="1"/>
    <x v="0"/>
    <n v="27.25"/>
    <n v="8"/>
    <s v="Spinach, Mushrooms, Red Onions, Feta Cheese, Garlic"/>
    <s v="The Spinach and Feta Pizza"/>
    <n v="162"/>
    <n v="218"/>
    <n v="56"/>
    <x v="1"/>
    <x v="0"/>
    <x v="0"/>
  </r>
  <r>
    <n v="7777896376"/>
    <d v="2015-06-16T00:00:00"/>
    <x v="5"/>
    <x v="5"/>
    <n v="16"/>
    <x v="2"/>
    <x v="1"/>
    <n v="20.5"/>
    <n v="11"/>
    <s v="Tomatoes, Anchovies, Green Olives, Red Onions, Garlic"/>
    <s v="The Napolitana Pizza"/>
    <n v="176"/>
    <n v="225.5"/>
    <n v="49.5"/>
    <x v="1"/>
    <x v="0"/>
    <x v="0"/>
  </r>
  <r>
    <n v="7777896377"/>
    <d v="2015-06-16T00:00:00"/>
    <x v="5"/>
    <x v="5"/>
    <n v="20.75"/>
    <x v="1"/>
    <x v="2"/>
    <n v="28.75"/>
    <n v="8"/>
    <s v="Chicken, Tomatoes, Red Peppers, Red Onions, Jalapeno Peppers, Corn, Cilantro, Chipotle Sauce"/>
    <s v="The Southwest Chicken Pizza"/>
    <n v="166"/>
    <n v="230"/>
    <n v="64"/>
    <x v="0"/>
    <x v="0"/>
    <x v="0"/>
  </r>
  <r>
    <n v="7777896378"/>
    <d v="2015-06-16T00:00:00"/>
    <x v="5"/>
    <x v="5"/>
    <n v="20.75"/>
    <x v="1"/>
    <x v="3"/>
    <n v="30.75"/>
    <n v="12"/>
    <s v="Capocollo, Tomatoes, Goat Cheese, Artichokes, Peperoncini verdi, Garlic"/>
    <s v="The Spicy Italian Pizza"/>
    <n v="249"/>
    <n v="369"/>
    <n v="120"/>
    <x v="1"/>
    <x v="0"/>
    <x v="0"/>
  </r>
  <r>
    <n v="7777896379"/>
    <d v="2015-06-16T00:00:00"/>
    <x v="5"/>
    <x v="5"/>
    <n v="20.75"/>
    <x v="1"/>
    <x v="3"/>
    <n v="30.75"/>
    <n v="9"/>
    <s v="Spinach, Red Onions, Pepperoni, Tomatoes, Artichokes, Kalamata Olives, Garlic, Asiago Cheese"/>
    <s v="The Spinach Supreme Pizza"/>
    <n v="186.75"/>
    <n v="276.75"/>
    <n v="90"/>
    <x v="0"/>
    <x v="0"/>
    <x v="0"/>
  </r>
  <r>
    <n v="7777896380"/>
    <d v="2015-06-16T00:00:00"/>
    <x v="5"/>
    <x v="5"/>
    <n v="14.5"/>
    <x v="2"/>
    <x v="1"/>
    <n v="19"/>
    <n v="7"/>
    <s v="Pepperoni, Mushrooms, Green Peppers"/>
    <s v="The Pepperoni, Mushroom, and Peppers Pizza"/>
    <n v="101.5"/>
    <n v="133"/>
    <n v="31.5"/>
    <x v="1"/>
    <x v="0"/>
    <x v="0"/>
  </r>
  <r>
    <n v="7777896381"/>
    <d v="2015-06-17T00:00:00"/>
    <x v="6"/>
    <x v="5"/>
    <n v="20.75"/>
    <x v="1"/>
    <x v="2"/>
    <n v="28.75"/>
    <n v="1"/>
    <s v="Chicken, Artichoke, Spinach, Garlic, Jalapeno Peppers, Fontina Cheese, Gouda Cheese"/>
    <s v="The California Chicken Pizza"/>
    <n v="20.75"/>
    <n v="28.75"/>
    <n v="8"/>
    <x v="1"/>
    <x v="0"/>
    <x v="0"/>
  </r>
  <r>
    <n v="7777896382"/>
    <d v="2015-06-17T00:00:00"/>
    <x v="6"/>
    <x v="5"/>
    <n v="16"/>
    <x v="2"/>
    <x v="1"/>
    <n v="20.5"/>
    <n v="8"/>
    <s v="Pepperoni, Mushrooms, Red Onions, Red Peppers, Bacon"/>
    <s v="The Classic Deluxe Pizza"/>
    <n v="128"/>
    <n v="164"/>
    <n v="36"/>
    <x v="0"/>
    <x v="0"/>
    <x v="0"/>
  </r>
  <r>
    <n v="7777896383"/>
    <d v="2015-06-17T00:00:00"/>
    <x v="6"/>
    <x v="5"/>
    <n v="20.75"/>
    <x v="1"/>
    <x v="3"/>
    <n v="30.75"/>
    <n v="4"/>
    <s v="Capocollo, Tomatoes, Goat Cheese, Artichokes, Peperoncini verdi, Garlic"/>
    <s v="The Spicy Italian Pizza"/>
    <n v="83"/>
    <n v="123"/>
    <n v="40"/>
    <x v="0"/>
    <x v="1"/>
    <x v="0"/>
  </r>
  <r>
    <n v="7777896384"/>
    <d v="2015-06-17T00:00:00"/>
    <x v="6"/>
    <x v="5"/>
    <n v="16.75"/>
    <x v="2"/>
    <x v="2"/>
    <n v="23.25"/>
    <n v="9"/>
    <s v="Chicken, Artichoke, Spinach, Garlic, Jalapeno Peppers, Fontina Cheese, Gouda Cheese"/>
    <s v="The California Chicken Pizza"/>
    <n v="150.75"/>
    <n v="209.25"/>
    <n v="58.5"/>
    <x v="1"/>
    <x v="0"/>
    <x v="0"/>
  </r>
  <r>
    <n v="7777896385"/>
    <d v="2015-06-17T00:00:00"/>
    <x v="6"/>
    <x v="5"/>
    <n v="9.75"/>
    <x v="0"/>
    <x v="1"/>
    <n v="12.75"/>
    <n v="9"/>
    <s v="Mozzarella Cheese, Pepperoni"/>
    <s v="The Pepperoni Pizza"/>
    <n v="87.75"/>
    <n v="114.75"/>
    <n v="27"/>
    <x v="0"/>
    <x v="0"/>
    <x v="0"/>
  </r>
  <r>
    <n v="7777896386"/>
    <d v="2015-06-18T00:00:00"/>
    <x v="0"/>
    <x v="5"/>
    <n v="15.25"/>
    <x v="1"/>
    <x v="1"/>
    <n v="21.25"/>
    <n v="7"/>
    <s v="Mozzarella Cheese, Pepperoni"/>
    <s v="The Pepperoni Pizza"/>
    <n v="106.75"/>
    <n v="148.75"/>
    <n v="42"/>
    <x v="1"/>
    <x v="0"/>
    <x v="0"/>
  </r>
  <r>
    <n v="7777896387"/>
    <d v="2015-06-18T00:00:00"/>
    <x v="0"/>
    <x v="5"/>
    <n v="16"/>
    <x v="2"/>
    <x v="1"/>
    <n v="20.5"/>
    <n v="9"/>
    <s v="Pepperoni, Mushrooms, Red Onions, Red Peppers, Bacon"/>
    <s v="The Classic Deluxe Pizza"/>
    <n v="144"/>
    <n v="184.5"/>
    <n v="40.5"/>
    <x v="1"/>
    <x v="0"/>
    <x v="0"/>
  </r>
  <r>
    <n v="7777896388"/>
    <d v="2015-06-18T00:00:00"/>
    <x v="0"/>
    <x v="5"/>
    <n v="13.25"/>
    <x v="2"/>
    <x v="1"/>
    <n v="17.75"/>
    <n v="5"/>
    <s v="Sliced Ham, Pineapple, Mozzarella Cheese"/>
    <s v="The Hawaiian Pizza"/>
    <n v="66.25"/>
    <n v="88.75"/>
    <n v="22.5"/>
    <x v="0"/>
    <x v="0"/>
    <x v="0"/>
  </r>
  <r>
    <n v="7777896389"/>
    <d v="2015-06-18T00:00:00"/>
    <x v="0"/>
    <x v="5"/>
    <n v="20.25"/>
    <x v="1"/>
    <x v="0"/>
    <n v="27.25"/>
    <n v="2"/>
    <s v="Tomatoes, Red Peppers, Jalapeno Peppers, Red Onions, Cilantro, Corn, Chipotle Sauce, Garlic"/>
    <s v="The Mexicana Pizza"/>
    <n v="40.5"/>
    <n v="54.5"/>
    <n v="14"/>
    <x v="1"/>
    <x v="0"/>
    <x v="0"/>
  </r>
  <r>
    <n v="7777896390"/>
    <d v="2015-06-18T00:00:00"/>
    <x v="0"/>
    <x v="5"/>
    <n v="20.25"/>
    <x v="1"/>
    <x v="0"/>
    <n v="27.25"/>
    <n v="10"/>
    <s v="Spinach, Mushrooms, Red Onions, Feta Cheese, Garlic"/>
    <s v="The Spinach and Feta Pizza"/>
    <n v="202.5"/>
    <n v="272.5"/>
    <n v="70"/>
    <x v="0"/>
    <x v="0"/>
    <x v="0"/>
  </r>
  <r>
    <n v="7777896391"/>
    <d v="2015-06-18T00:00:00"/>
    <x v="0"/>
    <x v="5"/>
    <n v="16"/>
    <x v="2"/>
    <x v="0"/>
    <n v="21.5"/>
    <n v="10"/>
    <s v="Spinach, Mushrooms, Red Onions, Feta Cheese, Garlic"/>
    <s v="The Spinach and Feta Pizza"/>
    <n v="160"/>
    <n v="215"/>
    <n v="55"/>
    <x v="0"/>
    <x v="1"/>
    <x v="0"/>
  </r>
  <r>
    <n v="7777896392"/>
    <d v="2015-06-18T00:00:00"/>
    <x v="0"/>
    <x v="5"/>
    <n v="16"/>
    <x v="2"/>
    <x v="0"/>
    <n v="21.5"/>
    <n v="6"/>
    <s v="Mushrooms, Tomatoes, Red Peppers, Green Peppers, Red Onions, Zucchini, Spinach, Garlic"/>
    <s v="The Vegetables + Vegetables Pizza"/>
    <n v="96"/>
    <n v="129"/>
    <n v="33"/>
    <x v="1"/>
    <x v="0"/>
    <x v="0"/>
  </r>
  <r>
    <n v="7777896393"/>
    <d v="2015-06-19T00:00:00"/>
    <x v="1"/>
    <x v="5"/>
    <n v="12"/>
    <x v="0"/>
    <x v="1"/>
    <n v="15"/>
    <n v="9"/>
    <s v="Bacon, Pepperoni, Italian Sausage, Chorizo Sausage"/>
    <s v="The Big Meat Pizza"/>
    <n v="108"/>
    <n v="135"/>
    <n v="27"/>
    <x v="1"/>
    <x v="1"/>
    <x v="0"/>
  </r>
  <r>
    <n v="7777896394"/>
    <d v="2015-06-19T00:00:00"/>
    <x v="1"/>
    <x v="5"/>
    <n v="12.5"/>
    <x v="0"/>
    <x v="3"/>
    <n v="19.5"/>
    <n v="11"/>
    <s v="Spinach, Red Onions, Pepperoni, Tomatoes, Artichokes, Kalamata Olives, Garlic, Asiago Cheese"/>
    <s v="The Spinach Supreme Pizza"/>
    <n v="137.5"/>
    <n v="214.5"/>
    <n v="77"/>
    <x v="0"/>
    <x v="1"/>
    <x v="0"/>
  </r>
  <r>
    <n v="7777896395"/>
    <d v="2015-06-19T00:00:00"/>
    <x v="1"/>
    <x v="5"/>
    <n v="12.5"/>
    <x v="2"/>
    <x v="1"/>
    <n v="17"/>
    <n v="8"/>
    <s v="Mozzarella Cheese, Pepperoni"/>
    <s v="The Pepperoni Pizza"/>
    <n v="100"/>
    <n v="136"/>
    <n v="36"/>
    <x v="1"/>
    <x v="0"/>
    <x v="0"/>
  </r>
  <r>
    <n v="7777896396"/>
    <d v="2015-06-19T00:00:00"/>
    <x v="1"/>
    <x v="5"/>
    <n v="12"/>
    <x v="0"/>
    <x v="1"/>
    <n v="15"/>
    <n v="5"/>
    <s v="Tomatoes, Anchovies, Green Olives, Red Onions, Garlic"/>
    <s v="The Napolitana Pizza"/>
    <n v="60"/>
    <n v="75"/>
    <n v="15"/>
    <x v="1"/>
    <x v="0"/>
    <x v="0"/>
  </r>
  <r>
    <n v="7777896397"/>
    <d v="2015-06-19T00:00:00"/>
    <x v="1"/>
    <x v="5"/>
    <n v="16.75"/>
    <x v="2"/>
    <x v="2"/>
    <n v="23.25"/>
    <n v="8"/>
    <s v="Chicken, Tomatoes, Red Peppers, Spinach, Garlic, Pesto Sauce"/>
    <s v="The Chicken Pesto Pizza"/>
    <n v="134"/>
    <n v="186"/>
    <n v="52"/>
    <x v="0"/>
    <x v="0"/>
    <x v="0"/>
  </r>
  <r>
    <n v="7777896398"/>
    <d v="2015-06-19T00:00:00"/>
    <x v="1"/>
    <x v="5"/>
    <n v="20.75"/>
    <x v="1"/>
    <x v="2"/>
    <n v="28.75"/>
    <n v="10"/>
    <s v="Chicken, Tomatoes, Red Peppers, Red Onions, Jalapeno Peppers, Corn, Cilantro, Chipotle Sauce"/>
    <s v="The Southwest Chicken Pizza"/>
    <n v="207.5"/>
    <n v="287.5"/>
    <n v="80"/>
    <x v="1"/>
    <x v="1"/>
    <x v="0"/>
  </r>
  <r>
    <n v="7777896399"/>
    <d v="2015-06-19T00:00:00"/>
    <x v="1"/>
    <x v="5"/>
    <n v="20.75"/>
    <x v="1"/>
    <x v="3"/>
    <n v="30.75"/>
    <n v="6"/>
    <s v="Calabrese Salami, Capocollo, Tomatoes, Red Onions, Green Olives, Garlic"/>
    <s v="The Italian Supreme Pizza"/>
    <n v="124.5"/>
    <n v="184.5"/>
    <n v="60"/>
    <x v="1"/>
    <x v="0"/>
    <x v="0"/>
  </r>
  <r>
    <n v="7777896400"/>
    <d v="2015-06-19T00:00:00"/>
    <x v="1"/>
    <x v="5"/>
    <n v="16.5"/>
    <x v="2"/>
    <x v="3"/>
    <n v="25"/>
    <n v="6"/>
    <s v="Prosciutto di San Daniele, Arugula, Mozzarella Cheese"/>
    <s v="The Prosciutto and Arugula Pizza"/>
    <n v="99"/>
    <n v="150"/>
    <n v="51"/>
    <x v="0"/>
    <x v="1"/>
    <x v="0"/>
  </r>
  <r>
    <n v="7777896401"/>
    <d v="2015-06-20T00:00:00"/>
    <x v="2"/>
    <x v="5"/>
    <n v="16.75"/>
    <x v="2"/>
    <x v="2"/>
    <n v="23.25"/>
    <n v="3"/>
    <s v="Chicken, Artichoke, Spinach, Garlic, Jalapeno Peppers, Fontina Cheese, Gouda Cheese"/>
    <s v="The California Chicken Pizza"/>
    <n v="50.25"/>
    <n v="69.75"/>
    <n v="19.5"/>
    <x v="1"/>
    <x v="0"/>
    <x v="0"/>
  </r>
  <r>
    <n v="7777896402"/>
    <d v="2015-06-20T00:00:00"/>
    <x v="2"/>
    <x v="5"/>
    <n v="17.5"/>
    <x v="1"/>
    <x v="1"/>
    <n v="23.5"/>
    <n v="8"/>
    <s v="Pepperoni, Mushrooms, Green Peppers"/>
    <s v="The Pepperoni, Mushroom, and Peppers Pizza"/>
    <n v="140"/>
    <n v="188"/>
    <n v="48"/>
    <x v="0"/>
    <x v="1"/>
    <x v="0"/>
  </r>
  <r>
    <n v="7777896403"/>
    <d v="2015-06-20T00:00:00"/>
    <x v="2"/>
    <x v="5"/>
    <n v="12.75"/>
    <x v="0"/>
    <x v="0"/>
    <n v="16.75"/>
    <n v="11"/>
    <s v="Eggplant, Artichokes, Tomatoes, Zucchini, Red Peppers, Garlic, Pesto Sauce"/>
    <s v="The Italian Vegetables Pizza"/>
    <n v="140.25"/>
    <n v="184.25"/>
    <n v="44"/>
    <x v="1"/>
    <x v="1"/>
    <x v="0"/>
  </r>
  <r>
    <n v="7777896404"/>
    <d v="2015-06-20T00:00:00"/>
    <x v="2"/>
    <x v="5"/>
    <n v="12.75"/>
    <x v="0"/>
    <x v="2"/>
    <n v="17.75"/>
    <n v="12"/>
    <s v="Chicken, Artichoke, Spinach, Garlic, Jalapeno Peppers, Fontina Cheese, Gouda Cheese"/>
    <s v="The California Chicken Pizza"/>
    <n v="153"/>
    <n v="213"/>
    <n v="60"/>
    <x v="0"/>
    <x v="0"/>
    <x v="0"/>
  </r>
  <r>
    <n v="7777896405"/>
    <d v="2015-06-20T00:00:00"/>
    <x v="2"/>
    <x v="5"/>
    <n v="16.75"/>
    <x v="2"/>
    <x v="2"/>
    <n v="23.25"/>
    <n v="4"/>
    <s v="Chicken, Pineapple, Tomatoes, Red Peppers, Thai Sweet Chilli Sauce"/>
    <s v="The Thai Chicken Pizza"/>
    <n v="67"/>
    <n v="93"/>
    <n v="26"/>
    <x v="0"/>
    <x v="0"/>
    <x v="0"/>
  </r>
  <r>
    <n v="7777896406"/>
    <d v="2015-06-21T00:00:00"/>
    <x v="3"/>
    <x v="5"/>
    <n v="16.75"/>
    <x v="2"/>
    <x v="2"/>
    <n v="23.25"/>
    <n v="12"/>
    <s v="Barbecued Chicken, Red Peppers, Green Peppers, Tomatoes, Red Onions, Barbecue Sauce"/>
    <s v="The Barbecue Chicken Pizza"/>
    <n v="201"/>
    <n v="279"/>
    <n v="78"/>
    <x v="1"/>
    <x v="1"/>
    <x v="0"/>
  </r>
  <r>
    <n v="7777896407"/>
    <d v="2015-06-21T00:00:00"/>
    <x v="3"/>
    <x v="5"/>
    <n v="16.5"/>
    <x v="2"/>
    <x v="3"/>
    <n v="25"/>
    <n v="2"/>
    <s v="Calabrese Salami, Capocollo, Tomatoes, Red Onions, Green Olives, Garlic"/>
    <s v="The Italian Supreme Pizza"/>
    <n v="33"/>
    <n v="50"/>
    <n v="17"/>
    <x v="1"/>
    <x v="0"/>
    <x v="0"/>
  </r>
  <r>
    <n v="7777896408"/>
    <d v="2015-06-21T00:00:00"/>
    <x v="3"/>
    <x v="5"/>
    <n v="20.25"/>
    <x v="1"/>
    <x v="0"/>
    <n v="27.25"/>
    <n v="5"/>
    <s v="Spinach, Mushrooms, Tomatoes, Green Olives, Feta Cheese"/>
    <s v="The Green Garden Pizza"/>
    <n v="101.25"/>
    <n v="136.25"/>
    <n v="35"/>
    <x v="1"/>
    <x v="1"/>
    <x v="0"/>
  </r>
  <r>
    <n v="7777896409"/>
    <d v="2015-06-21T00:00:00"/>
    <x v="3"/>
    <x v="5"/>
    <n v="12.5"/>
    <x v="0"/>
    <x v="3"/>
    <n v="19.5"/>
    <n v="3"/>
    <s v="Capocollo, Tomatoes, Goat Cheese, Artichokes, Peperoncini verdi, Garlic"/>
    <s v="The Spicy Italian Pizza"/>
    <n v="37.5"/>
    <n v="58.5"/>
    <n v="21"/>
    <x v="0"/>
    <x v="1"/>
    <x v="0"/>
  </r>
  <r>
    <n v="7777896410"/>
    <d v="2015-06-21T00:00:00"/>
    <x v="3"/>
    <x v="5"/>
    <n v="20.75"/>
    <x v="1"/>
    <x v="2"/>
    <n v="28.75"/>
    <n v="10"/>
    <s v="Chicken, Artichoke, Spinach, Garlic, Jalapeno Peppers, Fontina Cheese, Gouda Cheese"/>
    <s v="The California Chicken Pizza"/>
    <n v="207.5"/>
    <n v="287.5"/>
    <n v="80"/>
    <x v="0"/>
    <x v="1"/>
    <x v="0"/>
  </r>
  <r>
    <n v="7777896411"/>
    <d v="2015-06-21T00:00:00"/>
    <x v="3"/>
    <x v="5"/>
    <n v="25.5"/>
    <x v="3"/>
    <x v="1"/>
    <n v="26.5"/>
    <n v="6"/>
    <s v="Kalamata Olives, Feta Cheese, Tomatoes, Garlic, Beef Chuck Roast, Red Onions"/>
    <s v="The Greek Pizza"/>
    <n v="153"/>
    <n v="159"/>
    <n v="6"/>
    <x v="0"/>
    <x v="0"/>
    <x v="0"/>
  </r>
  <r>
    <n v="7777896412"/>
    <d v="2015-06-21T00:00:00"/>
    <x v="3"/>
    <x v="5"/>
    <n v="18.5"/>
    <x v="1"/>
    <x v="0"/>
    <n v="25.5"/>
    <n v="8"/>
    <s v="Mozzarella Cheese, Provolone Cheese, Smoked Gouda Cheese, Romano Cheese, Blue Cheese, Garlic"/>
    <s v="The Five Cheese Pizza"/>
    <n v="148"/>
    <n v="204"/>
    <n v="56"/>
    <x v="0"/>
    <x v="1"/>
    <x v="0"/>
  </r>
  <r>
    <n v="7777896413"/>
    <d v="2015-06-22T00:00:00"/>
    <x v="4"/>
    <x v="5"/>
    <n v="20.75"/>
    <x v="1"/>
    <x v="2"/>
    <n v="28.75"/>
    <n v="2"/>
    <s v="Chicken, Artichoke, Spinach, Garlic, Jalapeno Peppers, Fontina Cheese, Gouda Cheese"/>
    <s v="The California Chicken Pizza"/>
    <n v="41.5"/>
    <n v="57.5"/>
    <n v="16"/>
    <x v="0"/>
    <x v="0"/>
    <x v="0"/>
  </r>
  <r>
    <n v="7777896414"/>
    <d v="2015-06-22T00:00:00"/>
    <x v="4"/>
    <x v="5"/>
    <n v="16.75"/>
    <x v="2"/>
    <x v="2"/>
    <n v="23.25"/>
    <n v="11"/>
    <s v="Chicken, Pineapple, Tomatoes, Red Peppers, Thai Sweet Chilli Sauce"/>
    <s v="The Thai Chicken Pizza"/>
    <n v="184.25"/>
    <n v="255.75"/>
    <n v="71.5"/>
    <x v="0"/>
    <x v="0"/>
    <x v="0"/>
  </r>
  <r>
    <n v="7777896415"/>
    <d v="2015-06-22T00:00:00"/>
    <x v="4"/>
    <x v="5"/>
    <n v="12.5"/>
    <x v="0"/>
    <x v="3"/>
    <n v="19.5"/>
    <n v="1"/>
    <s v="Capocollo, Tomatoes, Goat Cheese, Artichokes, Peperoncini verdi, Garlic"/>
    <s v="The Spicy Italian Pizza"/>
    <n v="12.5"/>
    <n v="19.5"/>
    <n v="7"/>
    <x v="1"/>
    <x v="0"/>
    <x v="0"/>
  </r>
  <r>
    <n v="7777896416"/>
    <d v="2015-06-22T00:00:00"/>
    <x v="4"/>
    <x v="5"/>
    <n v="12"/>
    <x v="0"/>
    <x v="0"/>
    <n v="16"/>
    <n v="1"/>
    <s v="Spinach, Mushrooms, Tomatoes, Green Olives, Feta Cheese"/>
    <s v="The Green Garden Pizza"/>
    <n v="12"/>
    <n v="16"/>
    <n v="4"/>
    <x v="1"/>
    <x v="1"/>
    <x v="0"/>
  </r>
  <r>
    <n v="7777896417"/>
    <d v="2015-06-22T00:00:00"/>
    <x v="4"/>
    <x v="5"/>
    <n v="20.5"/>
    <x v="1"/>
    <x v="1"/>
    <n v="26.5"/>
    <n v="2"/>
    <s v="Capocollo, Red Peppers, Tomatoes, Goat Cheese, Garlic, Oregano"/>
    <s v="The Italian Capocollo Pizza"/>
    <n v="41"/>
    <n v="53"/>
    <n v="12"/>
    <x v="1"/>
    <x v="0"/>
    <x v="0"/>
  </r>
  <r>
    <n v="7777896418"/>
    <d v="2015-06-22T00:00:00"/>
    <x v="4"/>
    <x v="5"/>
    <n v="16.75"/>
    <x v="2"/>
    <x v="2"/>
    <n v="23.25"/>
    <n v="3"/>
    <s v="Chicken, Artichoke, Spinach, Garlic, Jalapeno Peppers, Fontina Cheese, Gouda Cheese"/>
    <s v="The California Chicken Pizza"/>
    <n v="50.25"/>
    <n v="69.75"/>
    <n v="19.5"/>
    <x v="0"/>
    <x v="1"/>
    <x v="0"/>
  </r>
  <r>
    <n v="7777896419"/>
    <d v="2015-06-22T00:00:00"/>
    <x v="4"/>
    <x v="5"/>
    <n v="20.75"/>
    <x v="1"/>
    <x v="3"/>
    <n v="30.75"/>
    <n v="2"/>
    <s v="Capocollo, Tomatoes, Goat Cheese, Artichokes, Peperoncini verdi, Garlic"/>
    <s v="The Spicy Italian Pizza"/>
    <n v="41.5"/>
    <n v="61.5"/>
    <n v="20"/>
    <x v="0"/>
    <x v="0"/>
    <x v="0"/>
  </r>
  <r>
    <n v="7777896420"/>
    <d v="2015-06-22T00:00:00"/>
    <x v="4"/>
    <x v="5"/>
    <n v="16.25"/>
    <x v="2"/>
    <x v="3"/>
    <n v="24.75"/>
    <n v="6"/>
    <s v="?duja Salami, Pancetta, Tomatoes, Red Onions, Friggitello Peppers, Garlic"/>
    <s v="The Calabrese Pizza"/>
    <n v="97.5"/>
    <n v="148.5"/>
    <n v="51"/>
    <x v="1"/>
    <x v="1"/>
    <x v="0"/>
  </r>
  <r>
    <n v="7777896421"/>
    <d v="2015-06-22T00:00:00"/>
    <x v="4"/>
    <x v="5"/>
    <n v="21"/>
    <x v="1"/>
    <x v="0"/>
    <n v="28"/>
    <n v="11"/>
    <s v="Eggplant, Artichokes, Tomatoes, Zucchini, Red Peppers, Garlic, Pesto Sauce"/>
    <s v="The Italian Vegetables Pizza"/>
    <n v="231"/>
    <n v="308"/>
    <n v="77"/>
    <x v="0"/>
    <x v="1"/>
    <x v="0"/>
  </r>
  <r>
    <n v="7777896422"/>
    <d v="2015-06-22T00:00:00"/>
    <x v="4"/>
    <x v="5"/>
    <n v="12.25"/>
    <x v="0"/>
    <x v="3"/>
    <n v="19.25"/>
    <n v="11"/>
    <s v="Coarse Sicilian Salami, Tomatoes, Green Olives, Luganega Sausage, Onions, Garlic"/>
    <s v="The Sicilian Pizza"/>
    <n v="134.75"/>
    <n v="211.75"/>
    <n v="77"/>
    <x v="0"/>
    <x v="0"/>
    <x v="0"/>
  </r>
  <r>
    <n v="7777896423"/>
    <d v="2015-06-22T00:00:00"/>
    <x v="4"/>
    <x v="5"/>
    <n v="20.75"/>
    <x v="1"/>
    <x v="2"/>
    <n v="28.75"/>
    <n v="4"/>
    <s v="Chicken, Tomatoes, Red Peppers, Red Onions, Jalapeno Peppers, Corn, Cilantro, Chipotle Sauce"/>
    <s v="The Southwest Chicken Pizza"/>
    <n v="83"/>
    <n v="115"/>
    <n v="32"/>
    <x v="0"/>
    <x v="0"/>
    <x v="0"/>
  </r>
  <r>
    <n v="7777896424"/>
    <d v="2015-06-23T00:00:00"/>
    <x v="5"/>
    <x v="5"/>
    <n v="12"/>
    <x v="0"/>
    <x v="0"/>
    <n v="16"/>
    <n v="1"/>
    <s v="Tomatoes, Red Peppers, Jalapeno Peppers, Red Onions, Cilantro, Corn, Chipotle Sauce, Garlic"/>
    <s v="The Mexicana Pizza"/>
    <n v="12"/>
    <n v="16"/>
    <n v="4"/>
    <x v="1"/>
    <x v="0"/>
    <x v="0"/>
  </r>
  <r>
    <n v="7777896425"/>
    <d v="2015-06-23T00:00:00"/>
    <x v="5"/>
    <x v="5"/>
    <n v="20.75"/>
    <x v="1"/>
    <x v="2"/>
    <n v="28.75"/>
    <n v="5"/>
    <s v="Chicken, Artichoke, Spinach, Garlic, Jalapeno Peppers, Fontina Cheese, Gouda Cheese"/>
    <s v="The California Chicken Pizza"/>
    <n v="103.75"/>
    <n v="143.75"/>
    <n v="40"/>
    <x v="1"/>
    <x v="1"/>
    <x v="0"/>
  </r>
  <r>
    <n v="7777896426"/>
    <d v="2015-06-23T00:00:00"/>
    <x v="5"/>
    <x v="5"/>
    <n v="20.25"/>
    <x v="1"/>
    <x v="0"/>
    <n v="27.25"/>
    <n v="3"/>
    <s v="Tomatoes, Red Peppers, Jalapeno Peppers, Red Onions, Cilantro, Corn, Chipotle Sauce, Garlic"/>
    <s v="The Mexicana Pizza"/>
    <n v="60.75"/>
    <n v="81.75"/>
    <n v="21"/>
    <x v="1"/>
    <x v="0"/>
    <x v="0"/>
  </r>
  <r>
    <n v="7777896427"/>
    <d v="2015-06-23T00:00:00"/>
    <x v="5"/>
    <x v="5"/>
    <n v="20.25"/>
    <x v="1"/>
    <x v="0"/>
    <n v="27.25"/>
    <n v="12"/>
    <s v="Spinach, Mushrooms, Red Onions, Feta Cheese, Garlic"/>
    <s v="The Spinach and Feta Pizza"/>
    <n v="243"/>
    <n v="327"/>
    <n v="84"/>
    <x v="1"/>
    <x v="1"/>
    <x v="0"/>
  </r>
  <r>
    <n v="7777896428"/>
    <d v="2015-06-23T00:00:00"/>
    <x v="5"/>
    <x v="5"/>
    <n v="20.75"/>
    <x v="1"/>
    <x v="2"/>
    <n v="28.75"/>
    <n v="11"/>
    <s v="Chicken, Tomatoes, Red Peppers, Spinach, Garlic, Pesto Sauce"/>
    <s v="The Chicken Pesto Pizza"/>
    <n v="228.25"/>
    <n v="316.25"/>
    <n v="88"/>
    <x v="0"/>
    <x v="1"/>
    <x v="0"/>
  </r>
  <r>
    <n v="7777896429"/>
    <d v="2015-06-23T00:00:00"/>
    <x v="5"/>
    <x v="5"/>
    <n v="20.75"/>
    <x v="1"/>
    <x v="2"/>
    <n v="28.75"/>
    <n v="11"/>
    <s v="Barbecued Chicken, Red Peppers, Green Peppers, Tomatoes, Red Onions, Barbecue Sauce"/>
    <s v="The Barbecue Chicken Pizza"/>
    <n v="228.25"/>
    <n v="316.25"/>
    <n v="88"/>
    <x v="0"/>
    <x v="0"/>
    <x v="0"/>
  </r>
  <r>
    <n v="7777896430"/>
    <d v="2015-06-23T00:00:00"/>
    <x v="5"/>
    <x v="5"/>
    <n v="16.75"/>
    <x v="2"/>
    <x v="2"/>
    <n v="23.25"/>
    <n v="1"/>
    <s v="Chicken, Pineapple, Tomatoes, Red Peppers, Thai Sweet Chilli Sauce"/>
    <s v="The Thai Chicken Pizza"/>
    <n v="16.75"/>
    <n v="23.25"/>
    <n v="6.5"/>
    <x v="1"/>
    <x v="1"/>
    <x v="0"/>
  </r>
  <r>
    <n v="7777896431"/>
    <d v="2015-06-24T00:00:00"/>
    <x v="6"/>
    <x v="5"/>
    <n v="20.25"/>
    <x v="1"/>
    <x v="3"/>
    <n v="30.25"/>
    <n v="7"/>
    <s v="Coarse Sicilian Salami, Tomatoes, Green Olives, Luganega Sausage, Onions, Garlic"/>
    <s v="The Sicilian Pizza"/>
    <n v="141.75"/>
    <n v="211.75"/>
    <n v="70"/>
    <x v="0"/>
    <x v="0"/>
    <x v="0"/>
  </r>
  <r>
    <n v="7777896432"/>
    <d v="2015-06-24T00:00:00"/>
    <x v="6"/>
    <x v="5"/>
    <n v="18.5"/>
    <x v="1"/>
    <x v="0"/>
    <n v="25.5"/>
    <n v="11"/>
    <s v="Mozzarella Cheese, Provolone Cheese, Smoked Gouda Cheese, Romano Cheese, Blue Cheese, Garlic"/>
    <s v="The Five Cheese Pizza"/>
    <n v="203.5"/>
    <n v="280.5"/>
    <n v="77"/>
    <x v="1"/>
    <x v="1"/>
    <x v="0"/>
  </r>
  <r>
    <n v="7777896433"/>
    <d v="2015-06-24T00:00:00"/>
    <x v="6"/>
    <x v="5"/>
    <n v="25.5"/>
    <x v="3"/>
    <x v="1"/>
    <n v="26.5"/>
    <n v="3"/>
    <s v="Kalamata Olives, Feta Cheese, Tomatoes, Garlic, Beef Chuck Roast, Red Onions"/>
    <s v="The Greek Pizza"/>
    <n v="76.5"/>
    <n v="79.5"/>
    <n v="3"/>
    <x v="1"/>
    <x v="1"/>
    <x v="0"/>
  </r>
  <r>
    <n v="7777896434"/>
    <d v="2015-06-24T00:00:00"/>
    <x v="6"/>
    <x v="5"/>
    <n v="20.75"/>
    <x v="1"/>
    <x v="2"/>
    <n v="28.75"/>
    <n v="12"/>
    <s v="Barbecued Chicken, Red Peppers, Green Peppers, Tomatoes, Red Onions, Barbecue Sauce"/>
    <s v="The Barbecue Chicken Pizza"/>
    <n v="249"/>
    <n v="345"/>
    <n v="96"/>
    <x v="0"/>
    <x v="1"/>
    <x v="0"/>
  </r>
  <r>
    <n v="7777896435"/>
    <d v="2015-06-24T00:00:00"/>
    <x v="6"/>
    <x v="5"/>
    <n v="16.75"/>
    <x v="2"/>
    <x v="2"/>
    <n v="23.25"/>
    <n v="10"/>
    <s v="Chicken, Tomatoes, Red Peppers, Red Onions, Jalapeno Peppers, Corn, Cilantro, Chipotle Sauce"/>
    <s v="The Southwest Chicken Pizza"/>
    <n v="167.5"/>
    <n v="232.5"/>
    <n v="65"/>
    <x v="1"/>
    <x v="1"/>
    <x v="0"/>
  </r>
  <r>
    <n v="7777896436"/>
    <d v="2015-06-24T00:00:00"/>
    <x v="6"/>
    <x v="5"/>
    <n v="16.5"/>
    <x v="2"/>
    <x v="3"/>
    <n v="25"/>
    <n v="9"/>
    <s v="Calabrese Salami, Capocollo, Tomatoes, Red Onions, Green Olives, Garlic"/>
    <s v="The Italian Supreme Pizza"/>
    <n v="148.5"/>
    <n v="225"/>
    <n v="76.5"/>
    <x v="1"/>
    <x v="1"/>
    <x v="0"/>
  </r>
  <r>
    <n v="7777896437"/>
    <d v="2015-06-24T00:00:00"/>
    <x v="6"/>
    <x v="5"/>
    <n v="12"/>
    <x v="0"/>
    <x v="0"/>
    <n v="16"/>
    <n v="5"/>
    <s v="Mushrooms, Tomatoes, Red Peppers, Green Peppers, Red Onions, Zucchini, Spinach, Garlic"/>
    <s v="The Vegetables + Vegetables Pizza"/>
    <n v="60"/>
    <n v="80"/>
    <n v="20"/>
    <x v="0"/>
    <x v="0"/>
    <x v="0"/>
  </r>
  <r>
    <n v="7777896438"/>
    <d v="2015-06-24T00:00:00"/>
    <x v="6"/>
    <x v="5"/>
    <n v="16.25"/>
    <x v="2"/>
    <x v="3"/>
    <n v="24.75"/>
    <n v="5"/>
    <s v="?duja Salami, Pancetta, Tomatoes, Red Onions, Friggitello Peppers, Garlic"/>
    <s v="The Calabrese Pizza"/>
    <n v="81.25"/>
    <n v="123.75"/>
    <n v="42.5"/>
    <x v="0"/>
    <x v="0"/>
    <x v="0"/>
  </r>
  <r>
    <n v="7777896439"/>
    <d v="2015-06-25T00:00:00"/>
    <x v="0"/>
    <x v="5"/>
    <n v="10.5"/>
    <x v="0"/>
    <x v="1"/>
    <n v="13.5"/>
    <n v="12"/>
    <s v="Sliced Ham, Pineapple, Mozzarella Cheese"/>
    <s v="The Hawaiian Pizza"/>
    <n v="126"/>
    <n v="162"/>
    <n v="36"/>
    <x v="0"/>
    <x v="0"/>
    <x v="0"/>
  </r>
  <r>
    <n v="7777896440"/>
    <d v="2015-06-25T00:00:00"/>
    <x v="0"/>
    <x v="5"/>
    <n v="16"/>
    <x v="2"/>
    <x v="1"/>
    <n v="20.5"/>
    <n v="12"/>
    <s v="Kalamata Olives, Feta Cheese, Tomatoes, Garlic, Beef Chuck Roast, Red Onions"/>
    <s v="The Greek Pizza"/>
    <n v="192"/>
    <n v="246"/>
    <n v="54"/>
    <x v="1"/>
    <x v="1"/>
    <x v="0"/>
  </r>
  <r>
    <n v="7777896441"/>
    <d v="2015-06-25T00:00:00"/>
    <x v="0"/>
    <x v="5"/>
    <n v="20.75"/>
    <x v="1"/>
    <x v="2"/>
    <n v="28.75"/>
    <n v="9"/>
    <s v="Chicken, Tomatoes, Red Peppers, Red Onions, Jalapeno Peppers, Corn, Cilantro, Chipotle Sauce"/>
    <s v="The Southwest Chicken Pizza"/>
    <n v="186.75"/>
    <n v="258.75"/>
    <n v="72"/>
    <x v="1"/>
    <x v="1"/>
    <x v="0"/>
  </r>
  <r>
    <n v="7777896442"/>
    <d v="2015-06-25T00:00:00"/>
    <x v="0"/>
    <x v="5"/>
    <n v="20.75"/>
    <x v="1"/>
    <x v="3"/>
    <n v="30.75"/>
    <n v="6"/>
    <s v="Calabrese Salami, Capocollo, Tomatoes, Red Onions, Green Olives, Garlic"/>
    <s v="The Italian Supreme Pizza"/>
    <n v="124.5"/>
    <n v="184.5"/>
    <n v="60"/>
    <x v="1"/>
    <x v="1"/>
    <x v="0"/>
  </r>
  <r>
    <n v="7777896443"/>
    <d v="2015-06-26T00:00:00"/>
    <x v="1"/>
    <x v="5"/>
    <n v="20.75"/>
    <x v="1"/>
    <x v="3"/>
    <n v="30.75"/>
    <n v="7"/>
    <s v="Calabrese Salami, Capocollo, Tomatoes, Red Onions, Green Olives, Garlic"/>
    <s v="The Italian Supreme Pizza"/>
    <n v="145.25"/>
    <n v="215.25"/>
    <n v="70"/>
    <x v="0"/>
    <x v="0"/>
    <x v="0"/>
  </r>
  <r>
    <n v="7777896444"/>
    <d v="2015-06-26T00:00:00"/>
    <x v="1"/>
    <x v="5"/>
    <n v="16.75"/>
    <x v="2"/>
    <x v="2"/>
    <n v="23.25"/>
    <n v="1"/>
    <s v="Chicken, Red Onions, Red Peppers, Mushrooms, Asiago Cheese, Alfredo Sauce"/>
    <s v="The Chicken Alfredo Pizza"/>
    <n v="16.75"/>
    <n v="23.25"/>
    <n v="6.5"/>
    <x v="0"/>
    <x v="1"/>
    <x v="0"/>
  </r>
  <r>
    <n v="7777896445"/>
    <d v="2015-06-26T00:00:00"/>
    <x v="1"/>
    <x v="5"/>
    <n v="16.5"/>
    <x v="2"/>
    <x v="3"/>
    <n v="25"/>
    <n v="2"/>
    <s v="Capocollo, Tomatoes, Goat Cheese, Artichokes, Peperoncini verdi, Garlic"/>
    <s v="The Spicy Italian Pizza"/>
    <n v="33"/>
    <n v="50"/>
    <n v="17"/>
    <x v="1"/>
    <x v="0"/>
    <x v="0"/>
  </r>
  <r>
    <n v="7777896446"/>
    <d v="2015-06-26T00:00:00"/>
    <x v="1"/>
    <x v="5"/>
    <n v="16.5"/>
    <x v="1"/>
    <x v="1"/>
    <n v="22.5"/>
    <n v="2"/>
    <s v="Sliced Ham, Pineapple, Mozzarella Cheese"/>
    <s v="The Hawaiian Pizza"/>
    <n v="33"/>
    <n v="45"/>
    <n v="12"/>
    <x v="1"/>
    <x v="0"/>
    <x v="0"/>
  </r>
  <r>
    <n v="7777896447"/>
    <d v="2015-06-26T00:00:00"/>
    <x v="1"/>
    <x v="5"/>
    <n v="16.5"/>
    <x v="2"/>
    <x v="3"/>
    <n v="25"/>
    <n v="11"/>
    <s v="Calabrese Salami, Capocollo, Tomatoes, Red Onions, Green Olives, Garlic"/>
    <s v="The Italian Supreme Pizza"/>
    <n v="181.5"/>
    <n v="275"/>
    <n v="93.5"/>
    <x v="0"/>
    <x v="1"/>
    <x v="0"/>
  </r>
  <r>
    <n v="7777896448"/>
    <d v="2015-06-27T00:00:00"/>
    <x v="2"/>
    <x v="5"/>
    <n v="16"/>
    <x v="2"/>
    <x v="1"/>
    <n v="20.5"/>
    <n v="12"/>
    <s v="Pepperoni, Mushrooms, Red Onions, Red Peppers, Bacon"/>
    <s v="The Classic Deluxe Pizza"/>
    <n v="192"/>
    <n v="246"/>
    <n v="54"/>
    <x v="0"/>
    <x v="0"/>
    <x v="0"/>
  </r>
  <r>
    <n v="7777896449"/>
    <d v="2015-06-27T00:00:00"/>
    <x v="2"/>
    <x v="5"/>
    <n v="16"/>
    <x v="2"/>
    <x v="0"/>
    <n v="21.5"/>
    <n v="1"/>
    <s v="Tomatoes, Red Peppers, Jalapeno Peppers, Red Onions, Cilantro, Corn, Chipotle Sauce, Garlic"/>
    <s v="The Mexicana Pizza"/>
    <n v="16"/>
    <n v="21.5"/>
    <n v="5.5"/>
    <x v="0"/>
    <x v="1"/>
    <x v="0"/>
  </r>
  <r>
    <n v="7777896450"/>
    <d v="2015-06-27T00:00:00"/>
    <x v="2"/>
    <x v="5"/>
    <n v="20.75"/>
    <x v="1"/>
    <x v="2"/>
    <n v="28.75"/>
    <n v="9"/>
    <s v="Chicken, Pineapple, Tomatoes, Red Peppers, Thai Sweet Chilli Sauce"/>
    <s v="The Thai Chicken Pizza"/>
    <n v="186.75"/>
    <n v="258.75"/>
    <n v="72"/>
    <x v="0"/>
    <x v="0"/>
    <x v="0"/>
  </r>
  <r>
    <n v="7777896451"/>
    <d v="2015-06-27T00:00:00"/>
    <x v="2"/>
    <x v="5"/>
    <n v="16.75"/>
    <x v="2"/>
    <x v="2"/>
    <n v="23.25"/>
    <n v="4"/>
    <s v="Chicken, Pineapple, Tomatoes, Red Peppers, Thai Sweet Chilli Sauce"/>
    <s v="The Thai Chicken Pizza"/>
    <n v="67"/>
    <n v="93"/>
    <n v="26"/>
    <x v="1"/>
    <x v="0"/>
    <x v="0"/>
  </r>
  <r>
    <n v="7777896452"/>
    <d v="2015-06-27T00:00:00"/>
    <x v="2"/>
    <x v="5"/>
    <n v="16"/>
    <x v="2"/>
    <x v="1"/>
    <n v="20.5"/>
    <n v="4"/>
    <s v="Tomatoes, Anchovies, Green Olives, Red Onions, Garlic"/>
    <s v="The Napolitana Pizza"/>
    <n v="64"/>
    <n v="82"/>
    <n v="18"/>
    <x v="0"/>
    <x v="1"/>
    <x v="0"/>
  </r>
  <r>
    <n v="7777896453"/>
    <d v="2015-06-28T00:00:00"/>
    <x v="3"/>
    <x v="5"/>
    <n v="20.5"/>
    <x v="1"/>
    <x v="1"/>
    <n v="26.5"/>
    <n v="8"/>
    <s v="Tomatoes, Anchovies, Green Olives, Red Onions, Garlic"/>
    <s v="The Napolitana Pizza"/>
    <n v="164"/>
    <n v="212"/>
    <n v="48"/>
    <x v="0"/>
    <x v="0"/>
    <x v="0"/>
  </r>
  <r>
    <n v="7777896454"/>
    <d v="2015-06-28T00:00:00"/>
    <x v="3"/>
    <x v="5"/>
    <n v="12.25"/>
    <x v="0"/>
    <x v="3"/>
    <n v="19.25"/>
    <n v="2"/>
    <s v="Coarse Sicilian Salami, Tomatoes, Green Olives, Luganega Sausage, Onions, Garlic"/>
    <s v="The Sicilian Pizza"/>
    <n v="24.5"/>
    <n v="38.5"/>
    <n v="14"/>
    <x v="0"/>
    <x v="0"/>
    <x v="0"/>
  </r>
  <r>
    <n v="7777896455"/>
    <d v="2015-06-28T00:00:00"/>
    <x v="3"/>
    <x v="5"/>
    <n v="20.75"/>
    <x v="1"/>
    <x v="2"/>
    <n v="28.75"/>
    <n v="11"/>
    <s v="Chicken, Pineapple, Tomatoes, Red Peppers, Thai Sweet Chilli Sauce"/>
    <s v="The Thai Chicken Pizza"/>
    <n v="228.25"/>
    <n v="316.25"/>
    <n v="88"/>
    <x v="0"/>
    <x v="0"/>
    <x v="0"/>
  </r>
  <r>
    <n v="7777896456"/>
    <d v="2015-06-28T00:00:00"/>
    <x v="3"/>
    <x v="5"/>
    <n v="20.75"/>
    <x v="1"/>
    <x v="2"/>
    <n v="28.75"/>
    <n v="4"/>
    <s v="Chicken, Pineapple, Tomatoes, Red Peppers, Thai Sweet Chilli Sauce"/>
    <s v="The Thai Chicken Pizza"/>
    <n v="83"/>
    <n v="115"/>
    <n v="32"/>
    <x v="0"/>
    <x v="1"/>
    <x v="0"/>
  </r>
  <r>
    <n v="7777896457"/>
    <d v="2015-06-28T00:00:00"/>
    <x v="3"/>
    <x v="5"/>
    <n v="20.25"/>
    <x v="1"/>
    <x v="0"/>
    <n v="27.25"/>
    <n v="7"/>
    <s v="Spinach, Artichokes, Kalamata Olives, Sun-dried Tomatoes, Feta Cheese, Plum Tomatoes, Red Onions"/>
    <s v="The Mediterranean Pizza"/>
    <n v="141.75"/>
    <n v="190.75"/>
    <n v="49"/>
    <x v="1"/>
    <x v="0"/>
    <x v="0"/>
  </r>
  <r>
    <n v="7777896458"/>
    <d v="2015-06-28T00:00:00"/>
    <x v="3"/>
    <x v="5"/>
    <n v="20.75"/>
    <x v="1"/>
    <x v="2"/>
    <n v="28.75"/>
    <n v="11"/>
    <s v="Barbecued Chicken, Red Peppers, Green Peppers, Tomatoes, Red Onions, Barbecue Sauce"/>
    <s v="The Barbecue Chicken Pizza"/>
    <n v="228.25"/>
    <n v="316.25"/>
    <n v="88"/>
    <x v="1"/>
    <x v="0"/>
    <x v="0"/>
  </r>
  <r>
    <n v="7777896459"/>
    <d v="2015-06-29T00:00:00"/>
    <x v="4"/>
    <x v="5"/>
    <n v="16.25"/>
    <x v="2"/>
    <x v="3"/>
    <n v="24.75"/>
    <n v="7"/>
    <s v="?duja Salami, Pancetta, Tomatoes, Red Onions, Friggitello Peppers, Garlic"/>
    <s v="The Calabrese Pizza"/>
    <n v="113.75"/>
    <n v="173.25"/>
    <n v="59.5"/>
    <x v="1"/>
    <x v="1"/>
    <x v="0"/>
  </r>
  <r>
    <n v="7777896460"/>
    <d v="2015-06-29T00:00:00"/>
    <x v="4"/>
    <x v="5"/>
    <n v="12.5"/>
    <x v="0"/>
    <x v="3"/>
    <n v="19.5"/>
    <n v="2"/>
    <s v="Genoa Salami, Capocollo, Pepperoni, Tomatoes, Asiago Cheese, Garlic"/>
    <s v="The Pepper Salami Pizza"/>
    <n v="25"/>
    <n v="39"/>
    <n v="14"/>
    <x v="1"/>
    <x v="1"/>
    <x v="0"/>
  </r>
  <r>
    <n v="7777896461"/>
    <d v="2015-06-29T00:00:00"/>
    <x v="4"/>
    <x v="5"/>
    <n v="13.25"/>
    <x v="2"/>
    <x v="1"/>
    <n v="17.75"/>
    <n v="10"/>
    <s v="Sliced Ham, Pineapple, Mozzarella Cheese"/>
    <s v="The Hawaiian Pizza"/>
    <n v="132.5"/>
    <n v="177.5"/>
    <n v="45"/>
    <x v="1"/>
    <x v="1"/>
    <x v="0"/>
  </r>
  <r>
    <n v="7777896462"/>
    <d v="2015-06-29T00:00:00"/>
    <x v="4"/>
    <x v="5"/>
    <n v="12"/>
    <x v="0"/>
    <x v="1"/>
    <n v="15"/>
    <n v="5"/>
    <s v="Pepperoni, Mushrooms, Red Onions, Red Peppers, Bacon"/>
    <s v="The Classic Deluxe Pizza"/>
    <n v="60"/>
    <n v="75"/>
    <n v="15"/>
    <x v="0"/>
    <x v="1"/>
    <x v="0"/>
  </r>
  <r>
    <n v="7777896463"/>
    <d v="2015-06-29T00:00:00"/>
    <x v="4"/>
    <x v="5"/>
    <n v="12.75"/>
    <x v="0"/>
    <x v="0"/>
    <n v="16.75"/>
    <n v="10"/>
    <s v="Eggplant, Artichokes, Tomatoes, Zucchini, Red Peppers, Garlic, Pesto Sauce"/>
    <s v="The Italian Vegetables Pizza"/>
    <n v="127.5"/>
    <n v="167.5"/>
    <n v="40"/>
    <x v="0"/>
    <x v="0"/>
    <x v="0"/>
  </r>
  <r>
    <n v="7777896464"/>
    <d v="2015-06-29T00:00:00"/>
    <x v="4"/>
    <x v="5"/>
    <n v="12"/>
    <x v="0"/>
    <x v="0"/>
    <n v="16"/>
    <n v="6"/>
    <s v="Tomatoes, Red Peppers, Jalapeno Peppers, Red Onions, Cilantro, Corn, Chipotle Sauce, Garlic"/>
    <s v="The Mexicana Pizza"/>
    <n v="72"/>
    <n v="96"/>
    <n v="24"/>
    <x v="0"/>
    <x v="1"/>
    <x v="0"/>
  </r>
  <r>
    <n v="7777896465"/>
    <d v="2015-06-30T00:00:00"/>
    <x v="5"/>
    <x v="5"/>
    <n v="16.75"/>
    <x v="2"/>
    <x v="2"/>
    <n v="23.25"/>
    <n v="11"/>
    <s v="Chicken, Artichoke, Spinach, Garlic, Jalapeno Peppers, Fontina Cheese, Gouda Cheese"/>
    <s v="The California Chicken Pizza"/>
    <n v="184.25"/>
    <n v="255.75"/>
    <n v="71.5"/>
    <x v="0"/>
    <x v="1"/>
    <x v="0"/>
  </r>
  <r>
    <n v="7777896466"/>
    <d v="2015-06-30T00:00:00"/>
    <x v="5"/>
    <x v="5"/>
    <n v="16"/>
    <x v="2"/>
    <x v="0"/>
    <n v="21.5"/>
    <n v="12"/>
    <s v="Mushrooms, Tomatoes, Red Peppers, Green Peppers, Red Onions, Zucchini, Spinach, Garlic"/>
    <s v="The Vegetables + Vegetables Pizza"/>
    <n v="192"/>
    <n v="258"/>
    <n v="66"/>
    <x v="0"/>
    <x v="0"/>
    <x v="0"/>
  </r>
  <r>
    <n v="7777896467"/>
    <d v="2015-06-30T00:00:00"/>
    <x v="5"/>
    <x v="5"/>
    <n v="20.5"/>
    <x v="1"/>
    <x v="1"/>
    <n v="26.5"/>
    <n v="6"/>
    <s v="Capocollo, Red Peppers, Tomatoes, Goat Cheese, Garlic, Oregano"/>
    <s v="The Italian Capocollo Pizza"/>
    <n v="123"/>
    <n v="159"/>
    <n v="36"/>
    <x v="0"/>
    <x v="0"/>
    <x v="0"/>
  </r>
  <r>
    <n v="7777896468"/>
    <d v="2015-07-01T00:00:00"/>
    <x v="6"/>
    <x v="6"/>
    <n v="12.5"/>
    <x v="0"/>
    <x v="3"/>
    <n v="19.5"/>
    <n v="12"/>
    <s v="Soppressata Salami, Fontina Cheese, Mozzarella Cheese, Mushrooms, Garlic"/>
    <s v="The Soppressata Pizza"/>
    <n v="150"/>
    <n v="234"/>
    <n v="84"/>
    <x v="1"/>
    <x v="0"/>
    <x v="0"/>
  </r>
  <r>
    <n v="7777896469"/>
    <d v="2015-07-01T00:00:00"/>
    <x v="6"/>
    <x v="6"/>
    <n v="20.75"/>
    <x v="1"/>
    <x v="2"/>
    <n v="28.75"/>
    <n v="5"/>
    <s v="Chicken, Tomatoes, Red Peppers, Red Onions, Jalapeno Peppers, Corn, Cilantro, Chipotle Sauce"/>
    <s v="The Southwest Chicken Pizza"/>
    <n v="103.75"/>
    <n v="143.75"/>
    <n v="40"/>
    <x v="0"/>
    <x v="1"/>
    <x v="0"/>
  </r>
  <r>
    <n v="7777896470"/>
    <d v="2015-07-01T00:00:00"/>
    <x v="6"/>
    <x v="6"/>
    <n v="14.5"/>
    <x v="2"/>
    <x v="1"/>
    <n v="19"/>
    <n v="7"/>
    <s v="Pepperoni, Mushrooms, Green Peppers"/>
    <s v="The Pepperoni, Mushroom, and Peppers Pizza"/>
    <n v="101.5"/>
    <n v="133"/>
    <n v="31.5"/>
    <x v="1"/>
    <x v="1"/>
    <x v="0"/>
  </r>
  <r>
    <n v="7777896471"/>
    <d v="2015-07-01T00:00:00"/>
    <x v="6"/>
    <x v="6"/>
    <n v="10.5"/>
    <x v="0"/>
    <x v="1"/>
    <n v="13.5"/>
    <n v="1"/>
    <s v="Sliced Ham, Pineapple, Mozzarella Cheese"/>
    <s v="The Hawaiian Pizza"/>
    <n v="10.5"/>
    <n v="13.5"/>
    <n v="3"/>
    <x v="0"/>
    <x v="0"/>
    <x v="0"/>
  </r>
  <r>
    <n v="7777896472"/>
    <d v="2015-07-02T00:00:00"/>
    <x v="0"/>
    <x v="6"/>
    <n v="20.75"/>
    <x v="1"/>
    <x v="3"/>
    <n v="30.75"/>
    <n v="11"/>
    <s v="Capocollo, Tomatoes, Goat Cheese, Artichokes, Peperoncini verdi, Garlic"/>
    <s v="The Spicy Italian Pizza"/>
    <n v="228.25"/>
    <n v="338.25"/>
    <n v="110"/>
    <x v="0"/>
    <x v="1"/>
    <x v="0"/>
  </r>
  <r>
    <n v="7777896473"/>
    <d v="2015-07-02T00:00:00"/>
    <x v="0"/>
    <x v="6"/>
    <n v="20.75"/>
    <x v="1"/>
    <x v="2"/>
    <n v="28.75"/>
    <n v="3"/>
    <s v="Barbecued Chicken, Red Peppers, Green Peppers, Tomatoes, Red Onions, Barbecue Sauce"/>
    <s v="The Barbecue Chicken Pizza"/>
    <n v="62.25"/>
    <n v="86.25"/>
    <n v="24"/>
    <x v="1"/>
    <x v="0"/>
    <x v="0"/>
  </r>
  <r>
    <n v="7777896474"/>
    <d v="2015-07-02T00:00:00"/>
    <x v="0"/>
    <x v="6"/>
    <n v="12"/>
    <x v="0"/>
    <x v="1"/>
    <n v="15"/>
    <n v="2"/>
    <s v="Tomatoes, Anchovies, Green Olives, Red Onions, Garlic"/>
    <s v="The Napolitana Pizza"/>
    <n v="24"/>
    <n v="30"/>
    <n v="6"/>
    <x v="1"/>
    <x v="0"/>
    <x v="0"/>
  </r>
  <r>
    <n v="7777896475"/>
    <d v="2015-07-02T00:00:00"/>
    <x v="0"/>
    <x v="6"/>
    <n v="16.75"/>
    <x v="2"/>
    <x v="0"/>
    <n v="22.25"/>
    <n v="6"/>
    <s v="Eggplant, Artichokes, Tomatoes, Zucchini, Red Peppers, Garlic, Pesto Sauce"/>
    <s v="The Italian Vegetables Pizza"/>
    <n v="100.5"/>
    <n v="133.5"/>
    <n v="33"/>
    <x v="1"/>
    <x v="1"/>
    <x v="0"/>
  </r>
  <r>
    <n v="7777896476"/>
    <d v="2015-07-03T00:00:00"/>
    <x v="1"/>
    <x v="6"/>
    <n v="20.75"/>
    <x v="1"/>
    <x v="3"/>
    <n v="30.75"/>
    <n v="2"/>
    <s v="Genoa Salami, Capocollo, Pepperoni, Tomatoes, Asiago Cheese, Garlic"/>
    <s v="The Pepper Salami Pizza"/>
    <n v="41.5"/>
    <n v="61.5"/>
    <n v="20"/>
    <x v="0"/>
    <x v="1"/>
    <x v="0"/>
  </r>
  <r>
    <n v="7777896477"/>
    <d v="2015-07-03T00:00:00"/>
    <x v="1"/>
    <x v="6"/>
    <n v="20.75"/>
    <x v="1"/>
    <x v="3"/>
    <n v="30.75"/>
    <n v="6"/>
    <s v="Calabrese Salami, Capocollo, Tomatoes, Red Onions, Green Olives, Garlic"/>
    <s v="The Italian Supreme Pizza"/>
    <n v="124.5"/>
    <n v="184.5"/>
    <n v="60"/>
    <x v="1"/>
    <x v="1"/>
    <x v="0"/>
  </r>
  <r>
    <n v="7777896478"/>
    <d v="2015-07-03T00:00:00"/>
    <x v="1"/>
    <x v="6"/>
    <n v="12.5"/>
    <x v="0"/>
    <x v="3"/>
    <n v="19.5"/>
    <n v="5"/>
    <s v="Prosciutto di San Daniele, Arugula, Mozzarella Cheese"/>
    <s v="The Prosciutto and Arugula Pizza"/>
    <n v="62.5"/>
    <n v="97.5"/>
    <n v="35"/>
    <x v="0"/>
    <x v="0"/>
    <x v="0"/>
  </r>
  <r>
    <n v="7777896479"/>
    <d v="2015-07-04T00:00:00"/>
    <x v="2"/>
    <x v="6"/>
    <n v="12.5"/>
    <x v="2"/>
    <x v="1"/>
    <n v="17"/>
    <n v="4"/>
    <s v="Mozzarella Cheese, Pepperoni"/>
    <s v="The Pepperoni Pizza"/>
    <n v="50"/>
    <n v="68"/>
    <n v="18"/>
    <x v="0"/>
    <x v="1"/>
    <x v="0"/>
  </r>
  <r>
    <n v="7777896480"/>
    <d v="2015-07-04T00:00:00"/>
    <x v="2"/>
    <x v="6"/>
    <n v="12.75"/>
    <x v="0"/>
    <x v="2"/>
    <n v="17.75"/>
    <n v="1"/>
    <s v="Chicken, Artichoke, Spinach, Garlic, Jalapeno Peppers, Fontina Cheese, Gouda Cheese"/>
    <s v="The California Chicken Pizza"/>
    <n v="12.75"/>
    <n v="17.75"/>
    <n v="5"/>
    <x v="0"/>
    <x v="0"/>
    <x v="0"/>
  </r>
  <r>
    <n v="7777896481"/>
    <d v="2015-07-05T00:00:00"/>
    <x v="3"/>
    <x v="6"/>
    <n v="16"/>
    <x v="2"/>
    <x v="0"/>
    <n v="21.5"/>
    <n v="7"/>
    <s v="Mushrooms, Tomatoes, Red Peppers, Green Peppers, Red Onions, Zucchini, Spinach, Garlic"/>
    <s v="The Vegetables + Vegetables Pizza"/>
    <n v="112"/>
    <n v="150.5"/>
    <n v="38.5"/>
    <x v="1"/>
    <x v="0"/>
    <x v="0"/>
  </r>
  <r>
    <n v="7777896482"/>
    <d v="2015-07-05T00:00:00"/>
    <x v="3"/>
    <x v="6"/>
    <n v="20.75"/>
    <x v="1"/>
    <x v="3"/>
    <n v="30.75"/>
    <n v="9"/>
    <s v="Capocollo, Tomatoes, Goat Cheese, Artichokes, Peperoncini verdi, Garlic"/>
    <s v="The Spicy Italian Pizza"/>
    <n v="186.75"/>
    <n v="276.75"/>
    <n v="90"/>
    <x v="0"/>
    <x v="1"/>
    <x v="0"/>
  </r>
  <r>
    <n v="7777896483"/>
    <d v="2015-07-06T00:00:00"/>
    <x v="4"/>
    <x v="6"/>
    <n v="12.75"/>
    <x v="0"/>
    <x v="0"/>
    <n v="16.75"/>
    <n v="7"/>
    <s v="Eggplant, Artichokes, Tomatoes, Zucchini, Red Peppers, Garlic, Pesto Sauce"/>
    <s v="The Italian Vegetables Pizza"/>
    <n v="89.25"/>
    <n v="117.25"/>
    <n v="28"/>
    <x v="1"/>
    <x v="0"/>
    <x v="0"/>
  </r>
  <r>
    <n v="7777896484"/>
    <d v="2015-07-06T00:00:00"/>
    <x v="4"/>
    <x v="6"/>
    <n v="12"/>
    <x v="0"/>
    <x v="0"/>
    <n v="16"/>
    <n v="10"/>
    <s v="Spinach, Mushrooms, Red Onions, Feta Cheese, Garlic"/>
    <s v="The Spinach and Feta Pizza"/>
    <n v="120"/>
    <n v="160"/>
    <n v="40"/>
    <x v="0"/>
    <x v="0"/>
    <x v="0"/>
  </r>
  <r>
    <n v="7777896485"/>
    <d v="2015-07-06T00:00:00"/>
    <x v="4"/>
    <x v="6"/>
    <n v="20.75"/>
    <x v="1"/>
    <x v="2"/>
    <n v="28.75"/>
    <n v="2"/>
    <s v="Barbecued Chicken, Red Peppers, Green Peppers, Tomatoes, Red Onions, Barbecue Sauce"/>
    <s v="The Barbecue Chicken Pizza"/>
    <n v="41.5"/>
    <n v="57.5"/>
    <n v="16"/>
    <x v="0"/>
    <x v="0"/>
    <x v="0"/>
  </r>
  <r>
    <n v="7777896486"/>
    <d v="2015-07-06T00:00:00"/>
    <x v="4"/>
    <x v="6"/>
    <n v="16"/>
    <x v="2"/>
    <x v="0"/>
    <n v="21.5"/>
    <n v="4"/>
    <s v="Tomatoes, Red Peppers, Jalapeno Peppers, Red Onions, Cilantro, Corn, Chipotle Sauce, Garlic"/>
    <s v="The Mexicana Pizza"/>
    <n v="64"/>
    <n v="86"/>
    <n v="22"/>
    <x v="1"/>
    <x v="1"/>
    <x v="0"/>
  </r>
  <r>
    <n v="7777896487"/>
    <d v="2015-07-06T00:00:00"/>
    <x v="4"/>
    <x v="6"/>
    <n v="16.5"/>
    <x v="1"/>
    <x v="1"/>
    <n v="22.5"/>
    <n v="12"/>
    <s v="Sliced Ham, Pineapple, Mozzarella Cheese"/>
    <s v="The Hawaiian Pizza"/>
    <n v="198"/>
    <n v="270"/>
    <n v="72"/>
    <x v="0"/>
    <x v="0"/>
    <x v="0"/>
  </r>
  <r>
    <n v="7777896488"/>
    <d v="2015-07-07T00:00:00"/>
    <x v="5"/>
    <x v="6"/>
    <n v="20.75"/>
    <x v="1"/>
    <x v="2"/>
    <n v="28.75"/>
    <n v="11"/>
    <s v="Chicken, Pineapple, Tomatoes, Red Peppers, Thai Sweet Chilli Sauce"/>
    <s v="The Thai Chicken Pizza"/>
    <n v="228.25"/>
    <n v="316.25"/>
    <n v="88"/>
    <x v="0"/>
    <x v="1"/>
    <x v="0"/>
  </r>
  <r>
    <n v="7777896489"/>
    <d v="2015-07-07T00:00:00"/>
    <x v="5"/>
    <x v="6"/>
    <n v="14.75"/>
    <x v="2"/>
    <x v="0"/>
    <n v="20.25"/>
    <n v="3"/>
    <s v="Ricotta Cheese, Gorgonzola Piccante Cheese, Mozzarella Cheese, Parmigiano Reggiano Cheese, Garlic"/>
    <s v="The Four Cheese Pizza"/>
    <n v="44.25"/>
    <n v="60.75"/>
    <n v="16.5"/>
    <x v="1"/>
    <x v="0"/>
    <x v="0"/>
  </r>
  <r>
    <n v="7777896490"/>
    <d v="2015-07-07T00:00:00"/>
    <x v="5"/>
    <x v="6"/>
    <n v="12"/>
    <x v="0"/>
    <x v="1"/>
    <n v="15"/>
    <n v="6"/>
    <s v="Pepperoni, Mushrooms, Red Onions, Red Peppers, Bacon"/>
    <s v="The Classic Deluxe Pizza"/>
    <n v="72"/>
    <n v="90"/>
    <n v="18"/>
    <x v="0"/>
    <x v="1"/>
    <x v="0"/>
  </r>
  <r>
    <n v="7777896491"/>
    <d v="2015-07-07T00:00:00"/>
    <x v="5"/>
    <x v="6"/>
    <n v="16"/>
    <x v="2"/>
    <x v="0"/>
    <n v="21.5"/>
    <n v="5"/>
    <s v="Spinach, Mushrooms, Red Onions, Feta Cheese, Garlic"/>
    <s v="The Spinach and Feta Pizza"/>
    <n v="80"/>
    <n v="107.5"/>
    <n v="27.5"/>
    <x v="1"/>
    <x v="1"/>
    <x v="0"/>
  </r>
  <r>
    <n v="7777896492"/>
    <d v="2015-07-07T00:00:00"/>
    <x v="5"/>
    <x v="6"/>
    <n v="16.75"/>
    <x v="2"/>
    <x v="2"/>
    <n v="23.25"/>
    <n v="1"/>
    <s v="Barbecued Chicken, Red Peppers, Green Peppers, Tomatoes, Red Onions, Barbecue Sauce"/>
    <s v="The Barbecue Chicken Pizza"/>
    <n v="16.75"/>
    <n v="23.25"/>
    <n v="6.5"/>
    <x v="0"/>
    <x v="1"/>
    <x v="0"/>
  </r>
  <r>
    <n v="7777896493"/>
    <d v="2015-07-07T00:00:00"/>
    <x v="5"/>
    <x v="6"/>
    <n v="20.75"/>
    <x v="1"/>
    <x v="2"/>
    <n v="28.75"/>
    <n v="9"/>
    <s v="Chicken, Tomatoes, Red Peppers, Spinach, Garlic, Pesto Sauce"/>
    <s v="The Chicken Pesto Pizza"/>
    <n v="186.75"/>
    <n v="258.75"/>
    <n v="72"/>
    <x v="0"/>
    <x v="0"/>
    <x v="0"/>
  </r>
  <r>
    <n v="7777896494"/>
    <d v="2015-07-07T00:00:00"/>
    <x v="5"/>
    <x v="6"/>
    <n v="20.5"/>
    <x v="1"/>
    <x v="1"/>
    <n v="26.5"/>
    <n v="8"/>
    <s v="Tomatoes, Anchovies, Green Olives, Red Onions, Garlic"/>
    <s v="The Napolitana Pizza"/>
    <n v="164"/>
    <n v="212"/>
    <n v="48"/>
    <x v="1"/>
    <x v="0"/>
    <x v="0"/>
  </r>
  <r>
    <n v="7777896495"/>
    <d v="2015-07-07T00:00:00"/>
    <x v="5"/>
    <x v="6"/>
    <n v="16.5"/>
    <x v="2"/>
    <x v="3"/>
    <n v="25"/>
    <n v="1"/>
    <s v="Prosciutto di San Daniele, Arugula, Mozzarella Cheese"/>
    <s v="The Prosciutto and Arugula Pizza"/>
    <n v="16.5"/>
    <n v="25"/>
    <n v="8.5"/>
    <x v="1"/>
    <x v="0"/>
    <x v="0"/>
  </r>
  <r>
    <n v="7777896496"/>
    <d v="2015-07-07T00:00:00"/>
    <x v="5"/>
    <x v="6"/>
    <n v="12.75"/>
    <x v="0"/>
    <x v="2"/>
    <n v="17.75"/>
    <n v="2"/>
    <s v="Barbecued Chicken, Red Peppers, Green Peppers, Tomatoes, Red Onions, Barbecue Sauce"/>
    <s v="The Barbecue Chicken Pizza"/>
    <n v="25.5"/>
    <n v="35.5"/>
    <n v="10"/>
    <x v="1"/>
    <x v="0"/>
    <x v="0"/>
  </r>
  <r>
    <n v="7777896497"/>
    <d v="2015-07-08T00:00:00"/>
    <x v="6"/>
    <x v="6"/>
    <n v="20.75"/>
    <x v="1"/>
    <x v="2"/>
    <n v="28.75"/>
    <n v="1"/>
    <s v="Chicken, Artichoke, Spinach, Garlic, Jalapeno Peppers, Fontina Cheese, Gouda Cheese"/>
    <s v="The California Chicken Pizza"/>
    <n v="20.75"/>
    <n v="28.75"/>
    <n v="8"/>
    <x v="0"/>
    <x v="0"/>
    <x v="0"/>
  </r>
  <r>
    <n v="7777896498"/>
    <d v="2015-07-08T00:00:00"/>
    <x v="6"/>
    <x v="6"/>
    <n v="16.5"/>
    <x v="1"/>
    <x v="1"/>
    <n v="22.5"/>
    <n v="6"/>
    <s v="Sliced Ham, Pineapple, Mozzarella Cheese"/>
    <s v="The Hawaiian Pizza"/>
    <n v="99"/>
    <n v="135"/>
    <n v="36"/>
    <x v="0"/>
    <x v="0"/>
    <x v="0"/>
  </r>
  <r>
    <n v="7777896499"/>
    <d v="2015-07-08T00:00:00"/>
    <x v="6"/>
    <x v="6"/>
    <n v="20.75"/>
    <x v="1"/>
    <x v="2"/>
    <n v="28.75"/>
    <n v="6"/>
    <s v="Barbecued Chicken, Red Peppers, Green Peppers, Tomatoes, Red Onions, Barbecue Sauce"/>
    <s v="The Barbecue Chicken Pizza"/>
    <n v="124.5"/>
    <n v="172.5"/>
    <n v="48"/>
    <x v="1"/>
    <x v="1"/>
    <x v="0"/>
  </r>
  <r>
    <n v="7777896500"/>
    <d v="2015-07-08T00:00:00"/>
    <x v="6"/>
    <x v="6"/>
    <n v="25.5"/>
    <x v="3"/>
    <x v="1"/>
    <n v="26.5"/>
    <n v="12"/>
    <s v="Kalamata Olives, Feta Cheese, Tomatoes, Garlic, Beef Chuck Roast, Red Onions"/>
    <s v="The Greek Pizza"/>
    <n v="306"/>
    <n v="318"/>
    <n v="12"/>
    <x v="1"/>
    <x v="0"/>
    <x v="0"/>
  </r>
  <r>
    <n v="7777896501"/>
    <d v="2015-07-08T00:00:00"/>
    <x v="6"/>
    <x v="6"/>
    <n v="12.25"/>
    <x v="0"/>
    <x v="3"/>
    <n v="19.25"/>
    <n v="1"/>
    <s v="Coarse Sicilian Salami, Tomatoes, Green Olives, Luganega Sausage, Onions, Garlic"/>
    <s v="The Sicilian Pizza"/>
    <n v="12.25"/>
    <n v="19.25"/>
    <n v="7"/>
    <x v="0"/>
    <x v="1"/>
    <x v="0"/>
  </r>
  <r>
    <n v="7777896502"/>
    <d v="2015-07-08T00:00:00"/>
    <x v="6"/>
    <x v="6"/>
    <n v="12.75"/>
    <x v="0"/>
    <x v="2"/>
    <n v="17.75"/>
    <n v="11"/>
    <s v="Chicken, Red Onions, Red Peppers, Mushrooms, Asiago Cheese, Alfredo Sauce"/>
    <s v="The Chicken Alfredo Pizza"/>
    <n v="140.25"/>
    <n v="195.25"/>
    <n v="55"/>
    <x v="1"/>
    <x v="0"/>
    <x v="0"/>
  </r>
  <r>
    <n v="7777896503"/>
    <d v="2015-07-08T00:00:00"/>
    <x v="6"/>
    <x v="6"/>
    <n v="16.75"/>
    <x v="2"/>
    <x v="2"/>
    <n v="23.25"/>
    <n v="2"/>
    <s v="Chicken, Red Onions, Red Peppers, Mushrooms, Asiago Cheese, Alfredo Sauce"/>
    <s v="The Chicken Alfredo Pizza"/>
    <n v="33.5"/>
    <n v="46.5"/>
    <n v="13"/>
    <x v="0"/>
    <x v="1"/>
    <x v="0"/>
  </r>
  <r>
    <n v="7777896504"/>
    <d v="2015-07-09T00:00:00"/>
    <x v="0"/>
    <x v="6"/>
    <n v="20.75"/>
    <x v="1"/>
    <x v="2"/>
    <n v="28.75"/>
    <n v="1"/>
    <s v="Chicken, Artichoke, Spinach, Garlic, Jalapeno Peppers, Fontina Cheese, Gouda Cheese"/>
    <s v="The California Chicken Pizza"/>
    <n v="20.75"/>
    <n v="28.75"/>
    <n v="8"/>
    <x v="0"/>
    <x v="0"/>
    <x v="0"/>
  </r>
  <r>
    <n v="7777896505"/>
    <d v="2015-07-09T00:00:00"/>
    <x v="0"/>
    <x v="6"/>
    <n v="12.75"/>
    <x v="0"/>
    <x v="2"/>
    <n v="17.75"/>
    <n v="7"/>
    <s v="Chicken, Pineapple, Tomatoes, Red Peppers, Thai Sweet Chilli Sauce"/>
    <s v="The Thai Chicken Pizza"/>
    <n v="89.25"/>
    <n v="124.25"/>
    <n v="35"/>
    <x v="1"/>
    <x v="0"/>
    <x v="0"/>
  </r>
  <r>
    <n v="7777896506"/>
    <d v="2015-07-09T00:00:00"/>
    <x v="0"/>
    <x v="6"/>
    <n v="16.75"/>
    <x v="2"/>
    <x v="2"/>
    <n v="23.25"/>
    <n v="11"/>
    <s v="Chicken, Red Onions, Red Peppers, Mushrooms, Asiago Cheese, Alfredo Sauce"/>
    <s v="The Chicken Alfredo Pizza"/>
    <n v="184.25"/>
    <n v="255.75"/>
    <n v="71.5"/>
    <x v="0"/>
    <x v="1"/>
    <x v="0"/>
  </r>
  <r>
    <n v="7777896507"/>
    <d v="2015-07-09T00:00:00"/>
    <x v="0"/>
    <x v="6"/>
    <n v="20.75"/>
    <x v="1"/>
    <x v="2"/>
    <n v="28.75"/>
    <n v="8"/>
    <s v="Chicken, Pineapple, Tomatoes, Red Peppers, Thai Sweet Chilli Sauce"/>
    <s v="The Thai Chicken Pizza"/>
    <n v="166"/>
    <n v="230"/>
    <n v="64"/>
    <x v="0"/>
    <x v="0"/>
    <x v="0"/>
  </r>
  <r>
    <n v="7777896508"/>
    <d v="2015-07-09T00:00:00"/>
    <x v="0"/>
    <x v="6"/>
    <n v="23.65"/>
    <x v="0"/>
    <x v="3"/>
    <n v="30.65"/>
    <n v="6"/>
    <s v="Brie Carre Cheese, Prosciutto, Caramelized Onions, Pears, Thyme, Garlic"/>
    <s v="The Brie Carre Pizza"/>
    <n v="141.89999999999998"/>
    <n v="183.89999999999998"/>
    <n v="42"/>
    <x v="1"/>
    <x v="1"/>
    <x v="0"/>
  </r>
  <r>
    <n v="7777896509"/>
    <d v="2015-07-09T00:00:00"/>
    <x v="0"/>
    <x v="6"/>
    <n v="16"/>
    <x v="2"/>
    <x v="1"/>
    <n v="20.5"/>
    <n v="6"/>
    <s v="Pepperoni, Mushrooms, Red Onions, Red Peppers, Bacon"/>
    <s v="The Classic Deluxe Pizza"/>
    <n v="96"/>
    <n v="123"/>
    <n v="27"/>
    <x v="0"/>
    <x v="0"/>
    <x v="0"/>
  </r>
  <r>
    <n v="7777896510"/>
    <d v="2015-07-10T00:00:00"/>
    <x v="1"/>
    <x v="6"/>
    <n v="20.75"/>
    <x v="1"/>
    <x v="3"/>
    <n v="30.75"/>
    <n v="7"/>
    <s v="Capocollo, Tomatoes, Goat Cheese, Artichokes, Peperoncini verdi, Garlic"/>
    <s v="The Spicy Italian Pizza"/>
    <n v="145.25"/>
    <n v="215.25"/>
    <n v="70"/>
    <x v="0"/>
    <x v="1"/>
    <x v="0"/>
  </r>
  <r>
    <n v="7777896511"/>
    <d v="2015-07-10T00:00:00"/>
    <x v="1"/>
    <x v="6"/>
    <n v="20.25"/>
    <x v="1"/>
    <x v="0"/>
    <n v="27.25"/>
    <n v="8"/>
    <s v="Tomatoes, Red Peppers, Jalapeno Peppers, Red Onions, Cilantro, Corn, Chipotle Sauce, Garlic"/>
    <s v="The Mexicana Pizza"/>
    <n v="162"/>
    <n v="218"/>
    <n v="56"/>
    <x v="0"/>
    <x v="1"/>
    <x v="0"/>
  </r>
  <r>
    <n v="7777896512"/>
    <d v="2015-07-10T00:00:00"/>
    <x v="1"/>
    <x v="6"/>
    <n v="20.25"/>
    <x v="1"/>
    <x v="3"/>
    <n v="30.25"/>
    <n v="12"/>
    <s v="?duja Salami, Pancetta, Tomatoes, Red Onions, Friggitello Peppers, Garlic"/>
    <s v="The Calabrese Pizza"/>
    <n v="243"/>
    <n v="363"/>
    <n v="120"/>
    <x v="1"/>
    <x v="0"/>
    <x v="0"/>
  </r>
  <r>
    <n v="7777896513"/>
    <d v="2015-07-10T00:00:00"/>
    <x v="1"/>
    <x v="6"/>
    <n v="20.75"/>
    <x v="1"/>
    <x v="2"/>
    <n v="28.75"/>
    <n v="8"/>
    <s v="Chicken, Tomatoes, Red Peppers, Red Onions, Jalapeno Peppers, Corn, Cilantro, Chipotle Sauce"/>
    <s v="The Southwest Chicken Pizza"/>
    <n v="166"/>
    <n v="230"/>
    <n v="64"/>
    <x v="1"/>
    <x v="1"/>
    <x v="0"/>
  </r>
  <r>
    <n v="7777896514"/>
    <d v="2015-07-11T00:00:00"/>
    <x v="2"/>
    <x v="6"/>
    <n v="12.5"/>
    <x v="0"/>
    <x v="3"/>
    <n v="19.5"/>
    <n v="5"/>
    <s v="Prosciutto di San Daniele, Arugula, Mozzarella Cheese"/>
    <s v="The Prosciutto and Arugula Pizza"/>
    <n v="62.5"/>
    <n v="97.5"/>
    <n v="35"/>
    <x v="0"/>
    <x v="1"/>
    <x v="0"/>
  </r>
  <r>
    <n v="7777896515"/>
    <d v="2015-07-11T00:00:00"/>
    <x v="2"/>
    <x v="6"/>
    <n v="16.75"/>
    <x v="2"/>
    <x v="2"/>
    <n v="23.25"/>
    <n v="9"/>
    <s v="Chicken, Pineapple, Tomatoes, Red Peppers, Thai Sweet Chilli Sauce"/>
    <s v="The Thai Chicken Pizza"/>
    <n v="150.75"/>
    <n v="209.25"/>
    <n v="58.5"/>
    <x v="0"/>
    <x v="0"/>
    <x v="0"/>
  </r>
  <r>
    <n v="7777896516"/>
    <d v="2015-07-11T00:00:00"/>
    <x v="2"/>
    <x v="6"/>
    <n v="16"/>
    <x v="2"/>
    <x v="0"/>
    <n v="21.5"/>
    <n v="10"/>
    <s v="Tomatoes, Red Peppers, Jalapeno Peppers, Red Onions, Cilantro, Corn, Chipotle Sauce, Garlic"/>
    <s v="The Mexicana Pizza"/>
    <n v="160"/>
    <n v="215"/>
    <n v="55"/>
    <x v="0"/>
    <x v="1"/>
    <x v="0"/>
  </r>
  <r>
    <n v="7777896517"/>
    <d v="2015-07-11T00:00:00"/>
    <x v="2"/>
    <x v="6"/>
    <n v="12.75"/>
    <x v="0"/>
    <x v="2"/>
    <n v="17.75"/>
    <n v="9"/>
    <s v="Chicken, Pineapple, Tomatoes, Red Peppers, Thai Sweet Chilli Sauce"/>
    <s v="The Thai Chicken Pizza"/>
    <n v="114.75"/>
    <n v="159.75"/>
    <n v="45"/>
    <x v="0"/>
    <x v="0"/>
    <x v="0"/>
  </r>
  <r>
    <n v="7777896518"/>
    <d v="2015-07-12T00:00:00"/>
    <x v="3"/>
    <x v="6"/>
    <n v="20.25"/>
    <x v="1"/>
    <x v="3"/>
    <n v="30.25"/>
    <n v="4"/>
    <s v="Coarse Sicilian Salami, Tomatoes, Green Olives, Luganega Sausage, Onions, Garlic"/>
    <s v="The Sicilian Pizza"/>
    <n v="81"/>
    <n v="121"/>
    <n v="40"/>
    <x v="1"/>
    <x v="1"/>
    <x v="0"/>
  </r>
  <r>
    <n v="7777896519"/>
    <d v="2015-07-12T00:00:00"/>
    <x v="3"/>
    <x v="6"/>
    <n v="12.5"/>
    <x v="2"/>
    <x v="1"/>
    <n v="17"/>
    <n v="8"/>
    <s v="Mozzarella Cheese, Pepperoni"/>
    <s v="The Pepperoni Pizza"/>
    <n v="100"/>
    <n v="136"/>
    <n v="36"/>
    <x v="1"/>
    <x v="0"/>
    <x v="0"/>
  </r>
  <r>
    <n v="7777896520"/>
    <d v="2015-07-12T00:00:00"/>
    <x v="3"/>
    <x v="6"/>
    <n v="20.75"/>
    <x v="1"/>
    <x v="2"/>
    <n v="28.75"/>
    <n v="5"/>
    <s v="Chicken, Artichoke, Spinach, Garlic, Jalapeno Peppers, Fontina Cheese, Gouda Cheese"/>
    <s v="The California Chicken Pizza"/>
    <n v="103.75"/>
    <n v="143.75"/>
    <n v="40"/>
    <x v="0"/>
    <x v="0"/>
    <x v="0"/>
  </r>
  <r>
    <n v="7777896521"/>
    <d v="2015-07-12T00:00:00"/>
    <x v="3"/>
    <x v="6"/>
    <n v="16.75"/>
    <x v="2"/>
    <x v="2"/>
    <n v="23.25"/>
    <n v="8"/>
    <s v="Chicken, Red Onions, Red Peppers, Mushrooms, Asiago Cheese, Alfredo Sauce"/>
    <s v="The Chicken Alfredo Pizza"/>
    <n v="134"/>
    <n v="186"/>
    <n v="52"/>
    <x v="0"/>
    <x v="0"/>
    <x v="0"/>
  </r>
  <r>
    <n v="7777896522"/>
    <d v="2015-07-12T00:00:00"/>
    <x v="3"/>
    <x v="6"/>
    <n v="16.75"/>
    <x v="2"/>
    <x v="2"/>
    <n v="23.25"/>
    <n v="9"/>
    <s v="Chicken, Tomatoes, Red Peppers, Spinach, Garlic, Pesto Sauce"/>
    <s v="The Chicken Pesto Pizza"/>
    <n v="150.75"/>
    <n v="209.25"/>
    <n v="58.5"/>
    <x v="0"/>
    <x v="0"/>
    <x v="0"/>
  </r>
  <r>
    <n v="7777896523"/>
    <d v="2015-07-12T00:00:00"/>
    <x v="3"/>
    <x v="6"/>
    <n v="16.75"/>
    <x v="2"/>
    <x v="0"/>
    <n v="22.25"/>
    <n v="9"/>
    <s v="Eggplant, Artichokes, Tomatoes, Zucchini, Red Peppers, Garlic, Pesto Sauce"/>
    <s v="The Italian Vegetables Pizza"/>
    <n v="150.75"/>
    <n v="200.25"/>
    <n v="49.5"/>
    <x v="0"/>
    <x v="1"/>
    <x v="0"/>
  </r>
  <r>
    <n v="7777896524"/>
    <d v="2015-07-12T00:00:00"/>
    <x v="3"/>
    <x v="6"/>
    <n v="18.5"/>
    <x v="1"/>
    <x v="0"/>
    <n v="25.5"/>
    <n v="9"/>
    <s v="Mozzarella Cheese, Provolone Cheese, Smoked Gouda Cheese, Romano Cheese, Blue Cheese, Garlic"/>
    <s v="The Five Cheese Pizza"/>
    <n v="166.5"/>
    <n v="229.5"/>
    <n v="63"/>
    <x v="0"/>
    <x v="1"/>
    <x v="0"/>
  </r>
  <r>
    <n v="7777896525"/>
    <d v="2015-07-12T00:00:00"/>
    <x v="3"/>
    <x v="6"/>
    <n v="17.95"/>
    <x v="1"/>
    <x v="0"/>
    <n v="24.95"/>
    <n v="11"/>
    <s v="Ricotta Cheese, Gorgonzola Piccante Cheese, Mozzarella Cheese, Parmigiano Reggiano Cheese, Garlic"/>
    <s v="The Four Cheese Pizza"/>
    <n v="197.45"/>
    <n v="274.45"/>
    <n v="77"/>
    <x v="0"/>
    <x v="0"/>
    <x v="0"/>
  </r>
  <r>
    <n v="7777896526"/>
    <d v="2015-07-12T00:00:00"/>
    <x v="3"/>
    <x v="6"/>
    <n v="12.5"/>
    <x v="0"/>
    <x v="3"/>
    <n v="19.5"/>
    <n v="12"/>
    <s v="Genoa Salami, Capocollo, Pepperoni, Tomatoes, Asiago Cheese, Garlic"/>
    <s v="The Pepper Salami Pizza"/>
    <n v="150"/>
    <n v="234"/>
    <n v="84"/>
    <x v="0"/>
    <x v="0"/>
    <x v="0"/>
  </r>
  <r>
    <n v="7777896527"/>
    <d v="2015-07-12T00:00:00"/>
    <x v="3"/>
    <x v="6"/>
    <n v="20.75"/>
    <x v="1"/>
    <x v="2"/>
    <n v="28.75"/>
    <n v="6"/>
    <s v="Chicken, Tomatoes, Red Peppers, Red Onions, Jalapeno Peppers, Corn, Cilantro, Chipotle Sauce"/>
    <s v="The Southwest Chicken Pizza"/>
    <n v="124.5"/>
    <n v="172.5"/>
    <n v="48"/>
    <x v="1"/>
    <x v="1"/>
    <x v="0"/>
  </r>
  <r>
    <n v="7777896528"/>
    <d v="2015-07-12T00:00:00"/>
    <x v="3"/>
    <x v="6"/>
    <n v="14.75"/>
    <x v="2"/>
    <x v="0"/>
    <n v="20.25"/>
    <n v="6"/>
    <s v="Ricotta Cheese, Gorgonzola Piccante Cheese, Mozzarella Cheese, Parmigiano Reggiano Cheese, Garlic"/>
    <s v="The Four Cheese Pizza"/>
    <n v="88.5"/>
    <n v="121.5"/>
    <n v="33"/>
    <x v="1"/>
    <x v="1"/>
    <x v="0"/>
  </r>
  <r>
    <n v="7777896529"/>
    <d v="2015-07-12T00:00:00"/>
    <x v="3"/>
    <x v="6"/>
    <n v="16"/>
    <x v="2"/>
    <x v="0"/>
    <n v="21.5"/>
    <n v="7"/>
    <s v="Mushrooms, Tomatoes, Red Peppers, Green Peppers, Red Onions, Zucchini, Spinach, Garlic"/>
    <s v="The Vegetables + Vegetables Pizza"/>
    <n v="112"/>
    <n v="150.5"/>
    <n v="38.5"/>
    <x v="0"/>
    <x v="0"/>
    <x v="0"/>
  </r>
  <r>
    <n v="7777896530"/>
    <d v="2015-07-13T00:00:00"/>
    <x v="4"/>
    <x v="6"/>
    <n v="12"/>
    <x v="0"/>
    <x v="0"/>
    <n v="16"/>
    <n v="4"/>
    <s v="Spinach, Mushrooms, Tomatoes, Green Olives, Feta Cheese"/>
    <s v="The Green Garden Pizza"/>
    <n v="48"/>
    <n v="64"/>
    <n v="16"/>
    <x v="1"/>
    <x v="0"/>
    <x v="0"/>
  </r>
  <r>
    <n v="7777896531"/>
    <d v="2015-07-13T00:00:00"/>
    <x v="4"/>
    <x v="6"/>
    <n v="12.75"/>
    <x v="0"/>
    <x v="2"/>
    <n v="17.75"/>
    <n v="6"/>
    <s v="Barbecued Chicken, Red Peppers, Green Peppers, Tomatoes, Red Onions, Barbecue Sauce"/>
    <s v="The Barbecue Chicken Pizza"/>
    <n v="76.5"/>
    <n v="106.5"/>
    <n v="30"/>
    <x v="1"/>
    <x v="0"/>
    <x v="0"/>
  </r>
  <r>
    <n v="7777896532"/>
    <d v="2015-07-13T00:00:00"/>
    <x v="4"/>
    <x v="6"/>
    <n v="12"/>
    <x v="0"/>
    <x v="1"/>
    <n v="15"/>
    <n v="4"/>
    <s v="Bacon, Pepperoni, Italian Sausage, Chorizo Sausage"/>
    <s v="The Big Meat Pizza"/>
    <n v="48"/>
    <n v="60"/>
    <n v="12"/>
    <x v="0"/>
    <x v="1"/>
    <x v="0"/>
  </r>
  <r>
    <n v="7777896533"/>
    <d v="2015-07-13T00:00:00"/>
    <x v="4"/>
    <x v="6"/>
    <n v="16"/>
    <x v="2"/>
    <x v="0"/>
    <n v="21.5"/>
    <n v="8"/>
    <s v="Tomatoes, Red Peppers, Jalapeno Peppers, Red Onions, Cilantro, Corn, Chipotle Sauce, Garlic"/>
    <s v="The Mexicana Pizza"/>
    <n v="128"/>
    <n v="172"/>
    <n v="44"/>
    <x v="1"/>
    <x v="1"/>
    <x v="0"/>
  </r>
  <r>
    <n v="7777896534"/>
    <d v="2015-07-13T00:00:00"/>
    <x v="4"/>
    <x v="6"/>
    <n v="20.5"/>
    <x v="1"/>
    <x v="1"/>
    <n v="26.5"/>
    <n v="1"/>
    <s v="Kalamata Olives, Feta Cheese, Tomatoes, Garlic, Beef Chuck Roast, Red Onions"/>
    <s v="The Greek Pizza"/>
    <n v="20.5"/>
    <n v="26.5"/>
    <n v="6"/>
    <x v="1"/>
    <x v="0"/>
    <x v="0"/>
  </r>
  <r>
    <n v="7777896535"/>
    <d v="2015-07-13T00:00:00"/>
    <x v="4"/>
    <x v="6"/>
    <n v="12.25"/>
    <x v="0"/>
    <x v="3"/>
    <n v="19.25"/>
    <n v="4"/>
    <s v="Coarse Sicilian Salami, Tomatoes, Green Olives, Luganega Sausage, Onions, Garlic"/>
    <s v="The Sicilian Pizza"/>
    <n v="49"/>
    <n v="77"/>
    <n v="28"/>
    <x v="0"/>
    <x v="1"/>
    <x v="0"/>
  </r>
  <r>
    <n v="7777896536"/>
    <d v="2015-07-13T00:00:00"/>
    <x v="4"/>
    <x v="6"/>
    <n v="16.5"/>
    <x v="2"/>
    <x v="3"/>
    <n v="25"/>
    <n v="12"/>
    <s v="Prosciutto di San Daniele, Arugula, Mozzarella Cheese"/>
    <s v="The Prosciutto and Arugula Pizza"/>
    <n v="198"/>
    <n v="300"/>
    <n v="102"/>
    <x v="1"/>
    <x v="1"/>
    <x v="0"/>
  </r>
  <r>
    <n v="7777896537"/>
    <d v="2015-07-14T00:00:00"/>
    <x v="5"/>
    <x v="6"/>
    <n v="12.5"/>
    <x v="2"/>
    <x v="1"/>
    <n v="17"/>
    <n v="1"/>
    <s v="Mozzarella Cheese, Pepperoni"/>
    <s v="The Pepperoni Pizza"/>
    <n v="12.5"/>
    <n v="17"/>
    <n v="4.5"/>
    <x v="1"/>
    <x v="0"/>
    <x v="0"/>
  </r>
  <r>
    <n v="7777896538"/>
    <d v="2015-07-14T00:00:00"/>
    <x v="5"/>
    <x v="6"/>
    <n v="20.75"/>
    <x v="1"/>
    <x v="3"/>
    <n v="30.75"/>
    <n v="7"/>
    <s v="Capocollo, Tomatoes, Goat Cheese, Artichokes, Peperoncini verdi, Garlic"/>
    <s v="The Spicy Italian Pizza"/>
    <n v="145.25"/>
    <n v="215.25"/>
    <n v="70"/>
    <x v="0"/>
    <x v="0"/>
    <x v="0"/>
  </r>
  <r>
    <n v="7777896539"/>
    <d v="2015-07-14T00:00:00"/>
    <x v="5"/>
    <x v="6"/>
    <n v="20.75"/>
    <x v="1"/>
    <x v="2"/>
    <n v="28.75"/>
    <n v="2"/>
    <s v="Chicken, Pineapple, Tomatoes, Red Peppers, Thai Sweet Chilli Sauce"/>
    <s v="The Thai Chicken Pizza"/>
    <n v="41.5"/>
    <n v="57.5"/>
    <n v="16"/>
    <x v="0"/>
    <x v="1"/>
    <x v="0"/>
  </r>
  <r>
    <n v="7777896540"/>
    <d v="2015-07-14T00:00:00"/>
    <x v="5"/>
    <x v="6"/>
    <n v="9.75"/>
    <x v="0"/>
    <x v="1"/>
    <n v="12.75"/>
    <n v="1"/>
    <s v="Mozzarella Cheese, Pepperoni"/>
    <s v="The Pepperoni Pizza"/>
    <n v="9.75"/>
    <n v="12.75"/>
    <n v="3"/>
    <x v="1"/>
    <x v="1"/>
    <x v="0"/>
  </r>
  <r>
    <n v="7777896541"/>
    <d v="2015-07-14T00:00:00"/>
    <x v="5"/>
    <x v="6"/>
    <n v="16.5"/>
    <x v="2"/>
    <x v="3"/>
    <n v="25"/>
    <n v="5"/>
    <s v="Calabrese Salami, Capocollo, Tomatoes, Red Onions, Green Olives, Garlic"/>
    <s v="The Italian Supreme Pizza"/>
    <n v="82.5"/>
    <n v="125"/>
    <n v="42.5"/>
    <x v="1"/>
    <x v="1"/>
    <x v="0"/>
  </r>
  <r>
    <n v="7777896542"/>
    <d v="2015-07-14T00:00:00"/>
    <x v="5"/>
    <x v="6"/>
    <n v="12.5"/>
    <x v="2"/>
    <x v="1"/>
    <n v="17"/>
    <n v="7"/>
    <s v="Mozzarella Cheese, Pepperoni"/>
    <s v="The Pepperoni Pizza"/>
    <n v="87.5"/>
    <n v="119"/>
    <n v="31.5"/>
    <x v="1"/>
    <x v="1"/>
    <x v="0"/>
  </r>
  <r>
    <n v="7777896543"/>
    <d v="2015-07-14T00:00:00"/>
    <x v="5"/>
    <x v="6"/>
    <n v="12.5"/>
    <x v="0"/>
    <x v="3"/>
    <n v="19.5"/>
    <n v="12"/>
    <s v="Soppressata Salami, Fontina Cheese, Mozzarella Cheese, Mushrooms, Garlic"/>
    <s v="The Soppressata Pizza"/>
    <n v="150"/>
    <n v="234"/>
    <n v="84"/>
    <x v="1"/>
    <x v="0"/>
    <x v="0"/>
  </r>
  <r>
    <n v="7777896544"/>
    <d v="2015-07-14T00:00:00"/>
    <x v="5"/>
    <x v="6"/>
    <n v="20.75"/>
    <x v="1"/>
    <x v="2"/>
    <n v="28.75"/>
    <n v="1"/>
    <s v="Chicken, Artichoke, Spinach, Garlic, Jalapeno Peppers, Fontina Cheese, Gouda Cheese"/>
    <s v="The California Chicken Pizza"/>
    <n v="20.75"/>
    <n v="28.75"/>
    <n v="8"/>
    <x v="0"/>
    <x v="1"/>
    <x v="0"/>
  </r>
  <r>
    <n v="7777896545"/>
    <d v="2015-07-15T00:00:00"/>
    <x v="6"/>
    <x v="6"/>
    <n v="20.25"/>
    <x v="1"/>
    <x v="0"/>
    <n v="27.25"/>
    <n v="2"/>
    <s v="Tomatoes, Red Peppers, Jalapeno Peppers, Red Onions, Cilantro, Corn, Chipotle Sauce, Garlic"/>
    <s v="The Mexicana Pizza"/>
    <n v="40.5"/>
    <n v="54.5"/>
    <n v="14"/>
    <x v="1"/>
    <x v="0"/>
    <x v="0"/>
  </r>
  <r>
    <n v="7777896546"/>
    <d v="2015-07-15T00:00:00"/>
    <x v="6"/>
    <x v="6"/>
    <n v="16.75"/>
    <x v="2"/>
    <x v="2"/>
    <n v="23.25"/>
    <n v="11"/>
    <s v="Chicken, Red Onions, Red Peppers, Mushrooms, Asiago Cheese, Alfredo Sauce"/>
    <s v="The Chicken Alfredo Pizza"/>
    <n v="184.25"/>
    <n v="255.75"/>
    <n v="71.5"/>
    <x v="1"/>
    <x v="0"/>
    <x v="0"/>
  </r>
  <r>
    <n v="7777896547"/>
    <d v="2015-07-15T00:00:00"/>
    <x v="6"/>
    <x v="6"/>
    <n v="20.75"/>
    <x v="1"/>
    <x v="3"/>
    <n v="30.75"/>
    <n v="2"/>
    <s v="Calabrese Salami, Capocollo, Tomatoes, Red Onions, Green Olives, Garlic"/>
    <s v="The Italian Supreme Pizza"/>
    <n v="41.5"/>
    <n v="61.5"/>
    <n v="20"/>
    <x v="0"/>
    <x v="0"/>
    <x v="0"/>
  </r>
  <r>
    <n v="7777896548"/>
    <d v="2015-07-15T00:00:00"/>
    <x v="6"/>
    <x v="6"/>
    <n v="20.75"/>
    <x v="1"/>
    <x v="2"/>
    <n v="28.75"/>
    <n v="7"/>
    <s v="Chicken, Tomatoes, Red Peppers, Spinach, Garlic, Pesto Sauce"/>
    <s v="The Chicken Pesto Pizza"/>
    <n v="145.25"/>
    <n v="201.25"/>
    <n v="56"/>
    <x v="1"/>
    <x v="0"/>
    <x v="0"/>
  </r>
  <r>
    <n v="7777896549"/>
    <d v="2015-07-15T00:00:00"/>
    <x v="6"/>
    <x v="6"/>
    <n v="16.5"/>
    <x v="1"/>
    <x v="1"/>
    <n v="22.5"/>
    <n v="6"/>
    <s v="Sliced Ham, Pineapple, Mozzarella Cheese"/>
    <s v="The Hawaiian Pizza"/>
    <n v="99"/>
    <n v="135"/>
    <n v="36"/>
    <x v="1"/>
    <x v="1"/>
    <x v="0"/>
  </r>
  <r>
    <n v="7777896550"/>
    <d v="2015-07-16T00:00:00"/>
    <x v="0"/>
    <x v="6"/>
    <n v="20.75"/>
    <x v="1"/>
    <x v="2"/>
    <n v="28.75"/>
    <n v="12"/>
    <s v="Chicken, Artichoke, Spinach, Garlic, Jalapeno Peppers, Fontina Cheese, Gouda Cheese"/>
    <s v="The California Chicken Pizza"/>
    <n v="249"/>
    <n v="345"/>
    <n v="96"/>
    <x v="1"/>
    <x v="1"/>
    <x v="0"/>
  </r>
  <r>
    <n v="7777896551"/>
    <d v="2015-07-16T00:00:00"/>
    <x v="0"/>
    <x v="6"/>
    <n v="20.25"/>
    <x v="1"/>
    <x v="3"/>
    <n v="30.25"/>
    <n v="1"/>
    <s v="?duja Salami, Pancetta, Tomatoes, Red Onions, Friggitello Peppers, Garlic"/>
    <s v="The Calabrese Pizza"/>
    <n v="20.25"/>
    <n v="30.25"/>
    <n v="10"/>
    <x v="1"/>
    <x v="0"/>
    <x v="0"/>
  </r>
  <r>
    <n v="7777896552"/>
    <d v="2015-07-16T00:00:00"/>
    <x v="0"/>
    <x v="6"/>
    <n v="15.25"/>
    <x v="1"/>
    <x v="1"/>
    <n v="21.25"/>
    <n v="5"/>
    <s v="Mozzarella Cheese, Pepperoni"/>
    <s v="The Pepperoni Pizza"/>
    <n v="76.25"/>
    <n v="106.25"/>
    <n v="30"/>
    <x v="1"/>
    <x v="0"/>
    <x v="0"/>
  </r>
  <r>
    <n v="7777896553"/>
    <d v="2015-07-16T00:00:00"/>
    <x v="0"/>
    <x v="6"/>
    <n v="18.5"/>
    <x v="1"/>
    <x v="0"/>
    <n v="25.5"/>
    <n v="9"/>
    <s v="Mozzarella Cheese, Provolone Cheese, Smoked Gouda Cheese, Romano Cheese, Blue Cheese, Garlic"/>
    <s v="The Five Cheese Pizza"/>
    <n v="166.5"/>
    <n v="229.5"/>
    <n v="63"/>
    <x v="0"/>
    <x v="1"/>
    <x v="0"/>
  </r>
  <r>
    <n v="7777896554"/>
    <d v="2015-07-16T00:00:00"/>
    <x v="0"/>
    <x v="6"/>
    <n v="18.5"/>
    <x v="1"/>
    <x v="0"/>
    <n v="25.5"/>
    <n v="3"/>
    <s v="Mozzarella Cheese, Provolone Cheese, Smoked Gouda Cheese, Romano Cheese, Blue Cheese, Garlic"/>
    <s v="The Five Cheese Pizza"/>
    <n v="55.5"/>
    <n v="76.5"/>
    <n v="21"/>
    <x v="0"/>
    <x v="1"/>
    <x v="0"/>
  </r>
  <r>
    <n v="7777896555"/>
    <d v="2015-07-17T00:00:00"/>
    <x v="1"/>
    <x v="6"/>
    <n v="16"/>
    <x v="2"/>
    <x v="0"/>
    <n v="21.5"/>
    <n v="6"/>
    <s v="Tomatoes, Red Peppers, Jalapeno Peppers, Red Onions, Cilantro, Corn, Chipotle Sauce, Garlic"/>
    <s v="The Mexicana Pizza"/>
    <n v="96"/>
    <n v="129"/>
    <n v="33"/>
    <x v="0"/>
    <x v="1"/>
    <x v="0"/>
  </r>
  <r>
    <n v="7777896556"/>
    <d v="2015-07-17T00:00:00"/>
    <x v="1"/>
    <x v="6"/>
    <n v="16.5"/>
    <x v="1"/>
    <x v="1"/>
    <n v="22.5"/>
    <n v="7"/>
    <s v="Sliced Ham, Pineapple, Mozzarella Cheese"/>
    <s v="The Hawaiian Pizza"/>
    <n v="115.5"/>
    <n v="157.5"/>
    <n v="42"/>
    <x v="0"/>
    <x v="0"/>
    <x v="0"/>
  </r>
  <r>
    <n v="7777896557"/>
    <d v="2015-07-17T00:00:00"/>
    <x v="1"/>
    <x v="6"/>
    <n v="23.65"/>
    <x v="0"/>
    <x v="3"/>
    <n v="30.65"/>
    <n v="1"/>
    <s v="Brie Carre Cheese, Prosciutto, Caramelized Onions, Pears, Thyme, Garlic"/>
    <s v="The Brie Carre Pizza"/>
    <n v="23.65"/>
    <n v="30.65"/>
    <n v="7"/>
    <x v="0"/>
    <x v="0"/>
    <x v="0"/>
  </r>
  <r>
    <n v="7777896558"/>
    <d v="2015-07-17T00:00:00"/>
    <x v="1"/>
    <x v="6"/>
    <n v="18.5"/>
    <x v="1"/>
    <x v="0"/>
    <n v="25.5"/>
    <n v="2"/>
    <s v="Mozzarella Cheese, Provolone Cheese, Smoked Gouda Cheese, Romano Cheese, Blue Cheese, Garlic"/>
    <s v="The Five Cheese Pizza"/>
    <n v="37"/>
    <n v="51"/>
    <n v="14"/>
    <x v="0"/>
    <x v="1"/>
    <x v="0"/>
  </r>
  <r>
    <n v="7777896559"/>
    <d v="2015-07-17T00:00:00"/>
    <x v="1"/>
    <x v="6"/>
    <n v="16"/>
    <x v="2"/>
    <x v="1"/>
    <n v="20.5"/>
    <n v="5"/>
    <s v="Pepperoni, Mushrooms, Red Onions, Red Peppers, Bacon"/>
    <s v="The Classic Deluxe Pizza"/>
    <n v="80"/>
    <n v="102.5"/>
    <n v="22.5"/>
    <x v="1"/>
    <x v="0"/>
    <x v="0"/>
  </r>
  <r>
    <n v="7777896560"/>
    <d v="2015-07-17T00:00:00"/>
    <x v="1"/>
    <x v="6"/>
    <n v="16.75"/>
    <x v="2"/>
    <x v="2"/>
    <n v="23.25"/>
    <n v="7"/>
    <s v="Chicken, Artichoke, Spinach, Garlic, Jalapeno Peppers, Fontina Cheese, Gouda Cheese"/>
    <s v="The California Chicken Pizza"/>
    <n v="117.25"/>
    <n v="162.75"/>
    <n v="45.5"/>
    <x v="1"/>
    <x v="1"/>
    <x v="0"/>
  </r>
  <r>
    <n v="7777896561"/>
    <d v="2015-07-17T00:00:00"/>
    <x v="1"/>
    <x v="6"/>
    <n v="12.5"/>
    <x v="2"/>
    <x v="1"/>
    <n v="17"/>
    <n v="3"/>
    <s v="Mozzarella Cheese, Pepperoni"/>
    <s v="The Pepperoni Pizza"/>
    <n v="37.5"/>
    <n v="51"/>
    <n v="13.5"/>
    <x v="0"/>
    <x v="1"/>
    <x v="0"/>
  </r>
  <r>
    <n v="7777896562"/>
    <d v="2015-07-18T00:00:00"/>
    <x v="2"/>
    <x v="6"/>
    <n v="16"/>
    <x v="2"/>
    <x v="0"/>
    <n v="21.5"/>
    <n v="6"/>
    <s v="Spinach, Artichokes, Kalamata Olives, Sun-dried Tomatoes, Feta Cheese, Plum Tomatoes, Red Onions"/>
    <s v="The Mediterranean Pizza"/>
    <n v="96"/>
    <n v="129"/>
    <n v="33"/>
    <x v="1"/>
    <x v="1"/>
    <x v="0"/>
  </r>
  <r>
    <n v="7777896563"/>
    <d v="2015-07-18T00:00:00"/>
    <x v="2"/>
    <x v="6"/>
    <n v="12.75"/>
    <x v="0"/>
    <x v="2"/>
    <n v="17.75"/>
    <n v="10"/>
    <s v="Chicken, Pineapple, Tomatoes, Red Peppers, Thai Sweet Chilli Sauce"/>
    <s v="The Thai Chicken Pizza"/>
    <n v="127.5"/>
    <n v="177.5"/>
    <n v="50"/>
    <x v="1"/>
    <x v="1"/>
    <x v="0"/>
  </r>
  <r>
    <n v="7777896564"/>
    <d v="2015-07-18T00:00:00"/>
    <x v="2"/>
    <x v="6"/>
    <n v="15.25"/>
    <x v="1"/>
    <x v="1"/>
    <n v="21.25"/>
    <n v="2"/>
    <s v="Mozzarella Cheese, Pepperoni"/>
    <s v="The Pepperoni Pizza"/>
    <n v="30.5"/>
    <n v="42.5"/>
    <n v="12"/>
    <x v="1"/>
    <x v="0"/>
    <x v="0"/>
  </r>
  <r>
    <n v="7777896565"/>
    <d v="2015-07-18T00:00:00"/>
    <x v="2"/>
    <x v="6"/>
    <n v="12"/>
    <x v="0"/>
    <x v="1"/>
    <n v="15"/>
    <n v="10"/>
    <s v="Pepperoni, Mushrooms, Red Onions, Red Peppers, Bacon"/>
    <s v="The Classic Deluxe Pizza"/>
    <n v="120"/>
    <n v="150"/>
    <n v="30"/>
    <x v="0"/>
    <x v="0"/>
    <x v="0"/>
  </r>
  <r>
    <n v="7777896566"/>
    <d v="2015-07-18T00:00:00"/>
    <x v="2"/>
    <x v="6"/>
    <n v="12.5"/>
    <x v="0"/>
    <x v="3"/>
    <n v="19.5"/>
    <n v="1"/>
    <s v="Spinach, Red Onions, Pepperoni, Tomatoes, Artichokes, Kalamata Olives, Garlic, Asiago Cheese"/>
    <s v="The Spinach Supreme Pizza"/>
    <n v="12.5"/>
    <n v="19.5"/>
    <n v="7"/>
    <x v="1"/>
    <x v="0"/>
    <x v="0"/>
  </r>
  <r>
    <n v="7777896567"/>
    <d v="2015-07-19T00:00:00"/>
    <x v="3"/>
    <x v="6"/>
    <n v="20.5"/>
    <x v="1"/>
    <x v="1"/>
    <n v="26.5"/>
    <n v="7"/>
    <s v="Capocollo, Red Peppers, Tomatoes, Goat Cheese, Garlic, Oregano"/>
    <s v="The Italian Capocollo Pizza"/>
    <n v="143.5"/>
    <n v="185.5"/>
    <n v="42"/>
    <x v="1"/>
    <x v="1"/>
    <x v="0"/>
  </r>
  <r>
    <n v="7777896568"/>
    <d v="2015-07-19T00:00:00"/>
    <x v="3"/>
    <x v="6"/>
    <n v="17.5"/>
    <x v="1"/>
    <x v="1"/>
    <n v="23.5"/>
    <n v="7"/>
    <s v="Pepperoni, Mushrooms, Green Peppers"/>
    <s v="The Pepperoni, Mushroom, and Peppers Pizza"/>
    <n v="122.5"/>
    <n v="164.5"/>
    <n v="42"/>
    <x v="0"/>
    <x v="0"/>
    <x v="0"/>
  </r>
  <r>
    <n v="7777896569"/>
    <d v="2015-07-19T00:00:00"/>
    <x v="3"/>
    <x v="6"/>
    <n v="18.5"/>
    <x v="1"/>
    <x v="0"/>
    <n v="25.5"/>
    <n v="5"/>
    <s v="Mozzarella Cheese, Provolone Cheese, Smoked Gouda Cheese, Romano Cheese, Blue Cheese, Garlic"/>
    <s v="The Five Cheese Pizza"/>
    <n v="92.5"/>
    <n v="127.5"/>
    <n v="35"/>
    <x v="0"/>
    <x v="0"/>
    <x v="0"/>
  </r>
  <r>
    <n v="7777896570"/>
    <d v="2015-07-19T00:00:00"/>
    <x v="3"/>
    <x v="6"/>
    <n v="16.5"/>
    <x v="2"/>
    <x v="3"/>
    <n v="25"/>
    <n v="1"/>
    <s v="Calabrese Salami, Capocollo, Tomatoes, Red Onions, Green Olives, Garlic"/>
    <s v="The Italian Supreme Pizza"/>
    <n v="16.5"/>
    <n v="25"/>
    <n v="8.5"/>
    <x v="0"/>
    <x v="0"/>
    <x v="0"/>
  </r>
  <r>
    <n v="7777896571"/>
    <d v="2015-07-19T00:00:00"/>
    <x v="3"/>
    <x v="6"/>
    <n v="16"/>
    <x v="2"/>
    <x v="0"/>
    <n v="21.5"/>
    <n v="9"/>
    <s v="Mushrooms, Tomatoes, Red Peppers, Green Peppers, Red Onions, Zucchini, Spinach, Garlic"/>
    <s v="The Vegetables + Vegetables Pizza"/>
    <n v="144"/>
    <n v="193.5"/>
    <n v="49.5"/>
    <x v="1"/>
    <x v="0"/>
    <x v="0"/>
  </r>
  <r>
    <n v="7777896572"/>
    <d v="2015-07-20T00:00:00"/>
    <x v="4"/>
    <x v="6"/>
    <n v="20.25"/>
    <x v="1"/>
    <x v="0"/>
    <n v="27.25"/>
    <n v="9"/>
    <s v="Spinach, Mushrooms, Red Onions, Feta Cheese, Garlic"/>
    <s v="The Spinach and Feta Pizza"/>
    <n v="182.25"/>
    <n v="245.25"/>
    <n v="63"/>
    <x v="0"/>
    <x v="0"/>
    <x v="0"/>
  </r>
  <r>
    <n v="7777896573"/>
    <d v="2015-07-20T00:00:00"/>
    <x v="4"/>
    <x v="6"/>
    <n v="14.75"/>
    <x v="2"/>
    <x v="0"/>
    <n v="20.25"/>
    <n v="10"/>
    <s v="Ricotta Cheese, Gorgonzola Piccante Cheese, Mozzarella Cheese, Parmigiano Reggiano Cheese, Garlic"/>
    <s v="The Four Cheese Pizza"/>
    <n v="147.5"/>
    <n v="202.5"/>
    <n v="55"/>
    <x v="1"/>
    <x v="1"/>
    <x v="0"/>
  </r>
  <r>
    <n v="7777896574"/>
    <d v="2015-07-20T00:00:00"/>
    <x v="4"/>
    <x v="6"/>
    <n v="12.25"/>
    <x v="0"/>
    <x v="3"/>
    <n v="19.25"/>
    <n v="8"/>
    <s v="Coarse Sicilian Salami, Tomatoes, Green Olives, Luganega Sausage, Onions, Garlic"/>
    <s v="The Sicilian Pizza"/>
    <n v="98"/>
    <n v="154"/>
    <n v="56"/>
    <x v="0"/>
    <x v="0"/>
    <x v="0"/>
  </r>
  <r>
    <n v="7777896575"/>
    <d v="2015-07-20T00:00:00"/>
    <x v="4"/>
    <x v="6"/>
    <n v="12"/>
    <x v="0"/>
    <x v="1"/>
    <n v="15"/>
    <n v="6"/>
    <s v="Bacon, Pepperoni, Italian Sausage, Chorizo Sausage"/>
    <s v="The Big Meat Pizza"/>
    <n v="72"/>
    <n v="90"/>
    <n v="18"/>
    <x v="0"/>
    <x v="0"/>
    <x v="0"/>
  </r>
  <r>
    <n v="7777896576"/>
    <d v="2015-07-20T00:00:00"/>
    <x v="4"/>
    <x v="6"/>
    <n v="20.75"/>
    <x v="1"/>
    <x v="2"/>
    <n v="28.75"/>
    <n v="9"/>
    <s v="Barbecued Chicken, Red Peppers, Green Peppers, Tomatoes, Red Onions, Barbecue Sauce"/>
    <s v="The Barbecue Chicken Pizza"/>
    <n v="186.75"/>
    <n v="258.75"/>
    <n v="72"/>
    <x v="1"/>
    <x v="0"/>
    <x v="0"/>
  </r>
  <r>
    <n v="7777896577"/>
    <d v="2015-07-21T00:00:00"/>
    <x v="5"/>
    <x v="6"/>
    <n v="20.75"/>
    <x v="1"/>
    <x v="3"/>
    <n v="30.75"/>
    <n v="8"/>
    <s v="Capocollo, Tomatoes, Goat Cheese, Artichokes, Peperoncini verdi, Garlic"/>
    <s v="The Spicy Italian Pizza"/>
    <n v="166"/>
    <n v="246"/>
    <n v="80"/>
    <x v="0"/>
    <x v="1"/>
    <x v="0"/>
  </r>
  <r>
    <n v="7777896578"/>
    <d v="2015-07-21T00:00:00"/>
    <x v="5"/>
    <x v="6"/>
    <n v="20.75"/>
    <x v="1"/>
    <x v="2"/>
    <n v="28.75"/>
    <n v="7"/>
    <s v="Chicken, Pineapple, Tomatoes, Red Peppers, Thai Sweet Chilli Sauce"/>
    <s v="The Thai Chicken Pizza"/>
    <n v="145.25"/>
    <n v="201.25"/>
    <n v="56"/>
    <x v="0"/>
    <x v="0"/>
    <x v="0"/>
  </r>
  <r>
    <n v="7777896579"/>
    <d v="2015-07-21T00:00:00"/>
    <x v="5"/>
    <x v="6"/>
    <n v="20.75"/>
    <x v="1"/>
    <x v="2"/>
    <n v="28.75"/>
    <n v="10"/>
    <s v="Chicken, Pineapple, Tomatoes, Red Peppers, Thai Sweet Chilli Sauce"/>
    <s v="The Thai Chicken Pizza"/>
    <n v="207.5"/>
    <n v="287.5"/>
    <n v="80"/>
    <x v="0"/>
    <x v="1"/>
    <x v="0"/>
  </r>
  <r>
    <n v="7777896580"/>
    <d v="2015-07-21T00:00:00"/>
    <x v="5"/>
    <x v="6"/>
    <n v="20.25"/>
    <x v="1"/>
    <x v="0"/>
    <n v="27.25"/>
    <n v="11"/>
    <s v="Spinach, Artichokes, Kalamata Olives, Sun-dried Tomatoes, Feta Cheese, Plum Tomatoes, Red Onions"/>
    <s v="The Mediterranean Pizza"/>
    <n v="222.75"/>
    <n v="299.75"/>
    <n v="77"/>
    <x v="1"/>
    <x v="1"/>
    <x v="0"/>
  </r>
  <r>
    <n v="7777896581"/>
    <d v="2015-07-21T00:00:00"/>
    <x v="5"/>
    <x v="6"/>
    <n v="20.75"/>
    <x v="1"/>
    <x v="2"/>
    <n v="28.75"/>
    <n v="2"/>
    <s v="Barbecued Chicken, Red Peppers, Green Peppers, Tomatoes, Red Onions, Barbecue Sauce"/>
    <s v="The Barbecue Chicken Pizza"/>
    <n v="41.5"/>
    <n v="57.5"/>
    <n v="16"/>
    <x v="0"/>
    <x v="1"/>
    <x v="0"/>
  </r>
  <r>
    <n v="7777896582"/>
    <d v="2015-07-21T00:00:00"/>
    <x v="5"/>
    <x v="6"/>
    <n v="16.75"/>
    <x v="2"/>
    <x v="2"/>
    <n v="23.25"/>
    <n v="7"/>
    <s v="Chicken, Tomatoes, Red Peppers, Red Onions, Jalapeno Peppers, Corn, Cilantro, Chipotle Sauce"/>
    <s v="The Southwest Chicken Pizza"/>
    <n v="117.25"/>
    <n v="162.75"/>
    <n v="45.5"/>
    <x v="1"/>
    <x v="0"/>
    <x v="0"/>
  </r>
  <r>
    <n v="7777896583"/>
    <d v="2015-07-21T00:00:00"/>
    <x v="5"/>
    <x v="6"/>
    <n v="20.75"/>
    <x v="1"/>
    <x v="3"/>
    <n v="30.75"/>
    <n v="9"/>
    <s v="Capocollo, Tomatoes, Goat Cheese, Artichokes, Peperoncini verdi, Garlic"/>
    <s v="The Spicy Italian Pizza"/>
    <n v="186.75"/>
    <n v="276.75"/>
    <n v="90"/>
    <x v="1"/>
    <x v="0"/>
    <x v="0"/>
  </r>
  <r>
    <n v="7777896584"/>
    <d v="2015-07-21T00:00:00"/>
    <x v="5"/>
    <x v="6"/>
    <n v="20.25"/>
    <x v="1"/>
    <x v="0"/>
    <n v="27.25"/>
    <n v="11"/>
    <s v="Mushrooms, Tomatoes, Red Peppers, Green Peppers, Red Onions, Zucchini, Spinach, Garlic"/>
    <s v="The Vegetables + Vegetables Pizza"/>
    <n v="222.75"/>
    <n v="299.75"/>
    <n v="77"/>
    <x v="1"/>
    <x v="1"/>
    <x v="0"/>
  </r>
  <r>
    <n v="7777896585"/>
    <d v="2015-07-22T00:00:00"/>
    <x v="6"/>
    <x v="6"/>
    <n v="16"/>
    <x v="2"/>
    <x v="1"/>
    <n v="20.5"/>
    <n v="4"/>
    <s v="Pepperoni, Mushrooms, Red Onions, Red Peppers, Bacon"/>
    <s v="The Classic Deluxe Pizza"/>
    <n v="64"/>
    <n v="82"/>
    <n v="18"/>
    <x v="1"/>
    <x v="0"/>
    <x v="0"/>
  </r>
  <r>
    <n v="7777896586"/>
    <d v="2015-07-22T00:00:00"/>
    <x v="6"/>
    <x v="6"/>
    <n v="20.5"/>
    <x v="1"/>
    <x v="1"/>
    <n v="26.5"/>
    <n v="1"/>
    <s v="Pepperoni, Mushrooms, Red Onions, Red Peppers, Bacon"/>
    <s v="The Classic Deluxe Pizza"/>
    <n v="20.5"/>
    <n v="26.5"/>
    <n v="6"/>
    <x v="0"/>
    <x v="0"/>
    <x v="0"/>
  </r>
  <r>
    <n v="7777896587"/>
    <d v="2015-07-22T00:00:00"/>
    <x v="6"/>
    <x v="6"/>
    <n v="16.5"/>
    <x v="2"/>
    <x v="3"/>
    <n v="25"/>
    <n v="8"/>
    <s v="Calabrese Salami, Capocollo, Tomatoes, Red Onions, Green Olives, Garlic"/>
    <s v="The Italian Supreme Pizza"/>
    <n v="132"/>
    <n v="200"/>
    <n v="68"/>
    <x v="0"/>
    <x v="0"/>
    <x v="0"/>
  </r>
  <r>
    <n v="7777896588"/>
    <d v="2015-07-22T00:00:00"/>
    <x v="6"/>
    <x v="6"/>
    <n v="12.75"/>
    <x v="0"/>
    <x v="2"/>
    <n v="17.75"/>
    <n v="4"/>
    <s v="Chicken, Tomatoes, Red Peppers, Spinach, Garlic, Pesto Sauce"/>
    <s v="The Chicken Pesto Pizza"/>
    <n v="51"/>
    <n v="71"/>
    <n v="20"/>
    <x v="0"/>
    <x v="0"/>
    <x v="0"/>
  </r>
  <r>
    <n v="7777896589"/>
    <d v="2015-07-23T00:00:00"/>
    <x v="0"/>
    <x v="6"/>
    <n v="13.25"/>
    <x v="2"/>
    <x v="1"/>
    <n v="17.75"/>
    <n v="4"/>
    <s v="Sliced Ham, Pineapple, Mozzarella Cheese"/>
    <s v="The Hawaiian Pizza"/>
    <n v="53"/>
    <n v="71"/>
    <n v="18"/>
    <x v="1"/>
    <x v="0"/>
    <x v="0"/>
  </r>
  <r>
    <n v="7777896590"/>
    <d v="2015-07-23T00:00:00"/>
    <x v="0"/>
    <x v="6"/>
    <n v="20.75"/>
    <x v="1"/>
    <x v="3"/>
    <n v="30.75"/>
    <n v="12"/>
    <s v="Calabrese Salami, Capocollo, Tomatoes, Red Onions, Green Olives, Garlic"/>
    <s v="The Italian Supreme Pizza"/>
    <n v="249"/>
    <n v="369"/>
    <n v="120"/>
    <x v="1"/>
    <x v="0"/>
    <x v="0"/>
  </r>
  <r>
    <n v="7777896591"/>
    <d v="2015-07-23T00:00:00"/>
    <x v="0"/>
    <x v="6"/>
    <n v="12"/>
    <x v="0"/>
    <x v="1"/>
    <n v="15"/>
    <n v="2"/>
    <s v="Capocollo, Red Peppers, Tomatoes, Goat Cheese, Garlic, Oregano"/>
    <s v="The Italian Capocollo Pizza"/>
    <n v="24"/>
    <n v="30"/>
    <n v="6"/>
    <x v="1"/>
    <x v="0"/>
    <x v="0"/>
  </r>
  <r>
    <n v="7777896592"/>
    <d v="2015-07-23T00:00:00"/>
    <x v="0"/>
    <x v="6"/>
    <n v="16.75"/>
    <x v="2"/>
    <x v="2"/>
    <n v="23.25"/>
    <n v="4"/>
    <s v="Chicken, Red Onions, Red Peppers, Mushrooms, Asiago Cheese, Alfredo Sauce"/>
    <s v="The Chicken Alfredo Pizza"/>
    <n v="67"/>
    <n v="93"/>
    <n v="26"/>
    <x v="1"/>
    <x v="0"/>
    <x v="0"/>
  </r>
  <r>
    <n v="7777896593"/>
    <d v="2015-07-23T00:00:00"/>
    <x v="0"/>
    <x v="6"/>
    <n v="16.75"/>
    <x v="2"/>
    <x v="0"/>
    <n v="22.25"/>
    <n v="6"/>
    <s v="Eggplant, Artichokes, Tomatoes, Zucchini, Red Peppers, Garlic, Pesto Sauce"/>
    <s v="The Italian Vegetables Pizza"/>
    <n v="100.5"/>
    <n v="133.5"/>
    <n v="33"/>
    <x v="1"/>
    <x v="1"/>
    <x v="0"/>
  </r>
  <r>
    <n v="7777896594"/>
    <d v="2015-07-23T00:00:00"/>
    <x v="0"/>
    <x v="6"/>
    <n v="16.25"/>
    <x v="2"/>
    <x v="3"/>
    <n v="24.75"/>
    <n v="10"/>
    <s v="Coarse Sicilian Salami, Tomatoes, Green Olives, Luganega Sausage, Onions, Garlic"/>
    <s v="The Sicilian Pizza"/>
    <n v="162.5"/>
    <n v="247.5"/>
    <n v="85"/>
    <x v="0"/>
    <x v="1"/>
    <x v="0"/>
  </r>
  <r>
    <n v="7777896595"/>
    <d v="2015-07-23T00:00:00"/>
    <x v="0"/>
    <x v="6"/>
    <n v="12"/>
    <x v="0"/>
    <x v="1"/>
    <n v="15"/>
    <n v="12"/>
    <s v="Bacon, Pepperoni, Italian Sausage, Chorizo Sausage"/>
    <s v="The Big Meat Pizza"/>
    <n v="144"/>
    <n v="180"/>
    <n v="36"/>
    <x v="0"/>
    <x v="0"/>
    <x v="0"/>
  </r>
  <r>
    <n v="7777896596"/>
    <d v="2015-07-23T00:00:00"/>
    <x v="0"/>
    <x v="6"/>
    <n v="20.5"/>
    <x v="1"/>
    <x v="1"/>
    <n v="26.5"/>
    <n v="3"/>
    <s v="Capocollo, Red Peppers, Tomatoes, Goat Cheese, Garlic, Oregano"/>
    <s v="The Italian Capocollo Pizza"/>
    <n v="61.5"/>
    <n v="79.5"/>
    <n v="18"/>
    <x v="0"/>
    <x v="1"/>
    <x v="0"/>
  </r>
  <r>
    <n v="7777896597"/>
    <d v="2015-07-23T00:00:00"/>
    <x v="0"/>
    <x v="6"/>
    <n v="10.5"/>
    <x v="0"/>
    <x v="1"/>
    <n v="13.5"/>
    <n v="9"/>
    <s v="Sliced Ham, Pineapple, Mozzarella Cheese"/>
    <s v="The Hawaiian Pizza"/>
    <n v="94.5"/>
    <n v="121.5"/>
    <n v="27"/>
    <x v="1"/>
    <x v="0"/>
    <x v="0"/>
  </r>
  <r>
    <n v="7777896598"/>
    <d v="2015-07-24T00:00:00"/>
    <x v="1"/>
    <x v="6"/>
    <n v="12.5"/>
    <x v="0"/>
    <x v="3"/>
    <n v="19.5"/>
    <n v="9"/>
    <s v="Spinach, Red Onions, Pepperoni, Tomatoes, Artichokes, Kalamata Olives, Garlic, Asiago Cheese"/>
    <s v="The Spinach Supreme Pizza"/>
    <n v="112.5"/>
    <n v="175.5"/>
    <n v="63"/>
    <x v="1"/>
    <x v="0"/>
    <x v="0"/>
  </r>
  <r>
    <n v="7777896599"/>
    <d v="2015-07-24T00:00:00"/>
    <x v="1"/>
    <x v="6"/>
    <n v="16.75"/>
    <x v="2"/>
    <x v="2"/>
    <n v="23.25"/>
    <n v="8"/>
    <s v="Chicken, Tomatoes, Red Peppers, Red Onions, Jalapeno Peppers, Corn, Cilantro, Chipotle Sauce"/>
    <s v="The Southwest Chicken Pizza"/>
    <n v="134"/>
    <n v="186"/>
    <n v="52"/>
    <x v="0"/>
    <x v="1"/>
    <x v="0"/>
  </r>
  <r>
    <n v="7777896600"/>
    <d v="2015-07-24T00:00:00"/>
    <x v="1"/>
    <x v="6"/>
    <n v="16.5"/>
    <x v="1"/>
    <x v="1"/>
    <n v="22.5"/>
    <n v="8"/>
    <s v="Sliced Ham, Pineapple, Mozzarella Cheese"/>
    <s v="The Hawaiian Pizza"/>
    <n v="132"/>
    <n v="180"/>
    <n v="48"/>
    <x v="0"/>
    <x v="0"/>
    <x v="0"/>
  </r>
  <r>
    <n v="7777896601"/>
    <d v="2015-07-25T00:00:00"/>
    <x v="2"/>
    <x v="6"/>
    <n v="20.75"/>
    <x v="1"/>
    <x v="2"/>
    <n v="28.75"/>
    <n v="3"/>
    <s v="Barbecued Chicken, Red Peppers, Green Peppers, Tomatoes, Red Onions, Barbecue Sauce"/>
    <s v="The Barbecue Chicken Pizza"/>
    <n v="62.25"/>
    <n v="86.25"/>
    <n v="24"/>
    <x v="0"/>
    <x v="0"/>
    <x v="0"/>
  </r>
  <r>
    <n v="7777896602"/>
    <d v="2015-07-25T00:00:00"/>
    <x v="2"/>
    <x v="6"/>
    <n v="20.25"/>
    <x v="1"/>
    <x v="3"/>
    <n v="30.25"/>
    <n v="12"/>
    <s v="Coarse Sicilian Salami, Tomatoes, Green Olives, Luganega Sausage, Onions, Garlic"/>
    <s v="The Sicilian Pizza"/>
    <n v="243"/>
    <n v="363"/>
    <n v="120"/>
    <x v="0"/>
    <x v="1"/>
    <x v="0"/>
  </r>
  <r>
    <n v="7777896603"/>
    <d v="2015-07-25T00:00:00"/>
    <x v="2"/>
    <x v="6"/>
    <n v="20.75"/>
    <x v="1"/>
    <x v="0"/>
    <n v="27.75"/>
    <n v="9"/>
    <s v="Spinach, Artichokes, Tomatoes, Sun-dried Tomatoes, Garlic, Pesto Sauce"/>
    <s v="The Spinach Pesto Pizza"/>
    <n v="186.75"/>
    <n v="249.75"/>
    <n v="63"/>
    <x v="0"/>
    <x v="0"/>
    <x v="0"/>
  </r>
  <r>
    <n v="7777896604"/>
    <d v="2015-07-25T00:00:00"/>
    <x v="2"/>
    <x v="6"/>
    <n v="12"/>
    <x v="0"/>
    <x v="1"/>
    <n v="15"/>
    <n v="5"/>
    <s v="Capocollo, Red Peppers, Tomatoes, Goat Cheese, Garlic, Oregano"/>
    <s v="The Italian Capocollo Pizza"/>
    <n v="60"/>
    <n v="75"/>
    <n v="15"/>
    <x v="0"/>
    <x v="0"/>
    <x v="0"/>
  </r>
  <r>
    <n v="7777896605"/>
    <d v="2015-07-25T00:00:00"/>
    <x v="2"/>
    <x v="6"/>
    <n v="16"/>
    <x v="2"/>
    <x v="0"/>
    <n v="21.5"/>
    <n v="12"/>
    <s v="Mushrooms, Tomatoes, Red Peppers, Green Peppers, Red Onions, Zucchini, Spinach, Garlic"/>
    <s v="The Vegetables + Vegetables Pizza"/>
    <n v="192"/>
    <n v="258"/>
    <n v="66"/>
    <x v="0"/>
    <x v="0"/>
    <x v="0"/>
  </r>
  <r>
    <n v="7777896606"/>
    <d v="2015-07-25T00:00:00"/>
    <x v="2"/>
    <x v="6"/>
    <n v="20.75"/>
    <x v="1"/>
    <x v="2"/>
    <n v="28.75"/>
    <n v="2"/>
    <s v="Barbecued Chicken, Red Peppers, Green Peppers, Tomatoes, Red Onions, Barbecue Sauce"/>
    <s v="The Barbecue Chicken Pizza"/>
    <n v="41.5"/>
    <n v="57.5"/>
    <n v="16"/>
    <x v="1"/>
    <x v="1"/>
    <x v="0"/>
  </r>
  <r>
    <n v="7777896607"/>
    <d v="2015-07-25T00:00:00"/>
    <x v="2"/>
    <x v="6"/>
    <n v="12.5"/>
    <x v="0"/>
    <x v="3"/>
    <n v="19.5"/>
    <n v="5"/>
    <s v="Prosciutto di San Daniele, Arugula, Mozzarella Cheese"/>
    <s v="The Prosciutto and Arugula Pizza"/>
    <n v="62.5"/>
    <n v="97.5"/>
    <n v="35"/>
    <x v="1"/>
    <x v="1"/>
    <x v="0"/>
  </r>
  <r>
    <n v="7777896608"/>
    <d v="2015-07-26T00:00:00"/>
    <x v="3"/>
    <x v="6"/>
    <n v="20.75"/>
    <x v="1"/>
    <x v="3"/>
    <n v="30.75"/>
    <n v="12"/>
    <s v="Capocollo, Tomatoes, Goat Cheese, Artichokes, Peperoncini verdi, Garlic"/>
    <s v="The Spicy Italian Pizza"/>
    <n v="249"/>
    <n v="369"/>
    <n v="120"/>
    <x v="0"/>
    <x v="0"/>
    <x v="0"/>
  </r>
  <r>
    <n v="7777896609"/>
    <d v="2015-07-26T00:00:00"/>
    <x v="3"/>
    <x v="6"/>
    <n v="16.75"/>
    <x v="2"/>
    <x v="2"/>
    <n v="23.25"/>
    <n v="7"/>
    <s v="Barbecued Chicken, Red Peppers, Green Peppers, Tomatoes, Red Onions, Barbecue Sauce"/>
    <s v="The Barbecue Chicken Pizza"/>
    <n v="117.25"/>
    <n v="162.75"/>
    <n v="45.5"/>
    <x v="0"/>
    <x v="1"/>
    <x v="0"/>
  </r>
  <r>
    <n v="7777896610"/>
    <d v="2015-07-26T00:00:00"/>
    <x v="3"/>
    <x v="6"/>
    <n v="16.25"/>
    <x v="2"/>
    <x v="3"/>
    <n v="24.75"/>
    <n v="7"/>
    <s v="?duja Salami, Pancetta, Tomatoes, Red Onions, Friggitello Peppers, Garlic"/>
    <s v="The Calabrese Pizza"/>
    <n v="113.75"/>
    <n v="173.25"/>
    <n v="59.5"/>
    <x v="1"/>
    <x v="1"/>
    <x v="0"/>
  </r>
  <r>
    <n v="7777896611"/>
    <d v="2015-07-26T00:00:00"/>
    <x v="3"/>
    <x v="6"/>
    <n v="16"/>
    <x v="2"/>
    <x v="1"/>
    <n v="20.5"/>
    <n v="5"/>
    <s v="Kalamata Olives, Feta Cheese, Tomatoes, Garlic, Beef Chuck Roast, Red Onions"/>
    <s v="The Greek Pizza"/>
    <n v="80"/>
    <n v="102.5"/>
    <n v="22.5"/>
    <x v="1"/>
    <x v="1"/>
    <x v="0"/>
  </r>
  <r>
    <n v="7777896612"/>
    <d v="2015-07-26T00:00:00"/>
    <x v="3"/>
    <x v="6"/>
    <n v="20.25"/>
    <x v="1"/>
    <x v="0"/>
    <n v="27.25"/>
    <n v="6"/>
    <s v="Tomatoes, Red Peppers, Jalapeno Peppers, Red Onions, Cilantro, Corn, Chipotle Sauce, Garlic"/>
    <s v="The Mexicana Pizza"/>
    <n v="121.5"/>
    <n v="163.5"/>
    <n v="42"/>
    <x v="0"/>
    <x v="1"/>
    <x v="0"/>
  </r>
  <r>
    <n v="7777896613"/>
    <d v="2015-07-26T00:00:00"/>
    <x v="3"/>
    <x v="6"/>
    <n v="20.25"/>
    <x v="1"/>
    <x v="0"/>
    <n v="27.25"/>
    <n v="11"/>
    <s v="Mushrooms, Tomatoes, Red Peppers, Green Peppers, Red Onions, Zucchini, Spinach, Garlic"/>
    <s v="The Vegetables + Vegetables Pizza"/>
    <n v="222.75"/>
    <n v="299.75"/>
    <n v="77"/>
    <x v="0"/>
    <x v="1"/>
    <x v="0"/>
  </r>
  <r>
    <n v="7777896614"/>
    <d v="2015-07-26T00:00:00"/>
    <x v="3"/>
    <x v="6"/>
    <n v="12"/>
    <x v="0"/>
    <x v="1"/>
    <n v="15"/>
    <n v="7"/>
    <s v="Pepperoni, Mushrooms, Red Onions, Red Peppers, Bacon"/>
    <s v="The Classic Deluxe Pizza"/>
    <n v="84"/>
    <n v="105"/>
    <n v="21"/>
    <x v="0"/>
    <x v="1"/>
    <x v="0"/>
  </r>
  <r>
    <n v="7777896615"/>
    <d v="2015-07-26T00:00:00"/>
    <x v="3"/>
    <x v="6"/>
    <n v="20.75"/>
    <x v="1"/>
    <x v="3"/>
    <n v="30.75"/>
    <n v="1"/>
    <s v="Capocollo, Tomatoes, Goat Cheese, Artichokes, Peperoncini verdi, Garlic"/>
    <s v="The Spicy Italian Pizza"/>
    <n v="20.75"/>
    <n v="30.75"/>
    <n v="10"/>
    <x v="1"/>
    <x v="1"/>
    <x v="0"/>
  </r>
  <r>
    <n v="7777896616"/>
    <d v="2015-07-26T00:00:00"/>
    <x v="3"/>
    <x v="6"/>
    <n v="12.75"/>
    <x v="0"/>
    <x v="2"/>
    <n v="17.75"/>
    <n v="9"/>
    <s v="Chicken, Tomatoes, Red Peppers, Red Onions, Jalapeno Peppers, Corn, Cilantro, Chipotle Sauce"/>
    <s v="The Southwest Chicken Pizza"/>
    <n v="114.75"/>
    <n v="159.75"/>
    <n v="45"/>
    <x v="1"/>
    <x v="0"/>
    <x v="0"/>
  </r>
  <r>
    <n v="7777896617"/>
    <d v="2015-07-27T00:00:00"/>
    <x v="4"/>
    <x v="6"/>
    <n v="20.75"/>
    <x v="1"/>
    <x v="3"/>
    <n v="30.75"/>
    <n v="2"/>
    <s v="Calabrese Salami, Capocollo, Tomatoes, Red Onions, Green Olives, Garlic"/>
    <s v="The Italian Supreme Pizza"/>
    <n v="41.5"/>
    <n v="61.5"/>
    <n v="20"/>
    <x v="1"/>
    <x v="1"/>
    <x v="0"/>
  </r>
  <r>
    <n v="7777896618"/>
    <d v="2015-07-27T00:00:00"/>
    <x v="4"/>
    <x v="6"/>
    <n v="16"/>
    <x v="2"/>
    <x v="0"/>
    <n v="21.5"/>
    <n v="11"/>
    <s v="Mushrooms, Tomatoes, Red Peppers, Green Peppers, Red Onions, Zucchini, Spinach, Garlic"/>
    <s v="The Vegetables + Vegetables Pizza"/>
    <n v="176"/>
    <n v="236.5"/>
    <n v="60.5"/>
    <x v="0"/>
    <x v="1"/>
    <x v="0"/>
  </r>
  <r>
    <n v="7777896619"/>
    <d v="2015-07-27T00:00:00"/>
    <x v="4"/>
    <x v="6"/>
    <n v="20.75"/>
    <x v="1"/>
    <x v="3"/>
    <n v="30.75"/>
    <n v="12"/>
    <s v="Calabrese Salami, Capocollo, Tomatoes, Red Onions, Green Olives, Garlic"/>
    <s v="The Italian Supreme Pizza"/>
    <n v="249"/>
    <n v="369"/>
    <n v="120"/>
    <x v="0"/>
    <x v="0"/>
    <x v="0"/>
  </r>
  <r>
    <n v="7777896620"/>
    <d v="2015-07-27T00:00:00"/>
    <x v="4"/>
    <x v="6"/>
    <n v="20.75"/>
    <x v="1"/>
    <x v="2"/>
    <n v="28.75"/>
    <n v="4"/>
    <s v="Chicken, Pineapple, Tomatoes, Red Peppers, Thai Sweet Chilli Sauce"/>
    <s v="The Thai Chicken Pizza"/>
    <n v="83"/>
    <n v="115"/>
    <n v="32"/>
    <x v="0"/>
    <x v="1"/>
    <x v="0"/>
  </r>
  <r>
    <n v="7777896621"/>
    <d v="2015-07-27T00:00:00"/>
    <x v="4"/>
    <x v="6"/>
    <n v="16"/>
    <x v="2"/>
    <x v="0"/>
    <n v="21.5"/>
    <n v="12"/>
    <s v="Spinach, Artichokes, Kalamata Olives, Sun-dried Tomatoes, Feta Cheese, Plum Tomatoes, Red Onions"/>
    <s v="The Mediterranean Pizza"/>
    <n v="192"/>
    <n v="258"/>
    <n v="66"/>
    <x v="1"/>
    <x v="0"/>
    <x v="0"/>
  </r>
  <r>
    <n v="7777896622"/>
    <d v="2015-07-27T00:00:00"/>
    <x v="4"/>
    <x v="6"/>
    <n v="20.25"/>
    <x v="1"/>
    <x v="3"/>
    <n v="30.25"/>
    <n v="8"/>
    <s v="Coarse Sicilian Salami, Tomatoes, Green Olives, Luganega Sausage, Onions, Garlic"/>
    <s v="The Sicilian Pizza"/>
    <n v="162"/>
    <n v="242"/>
    <n v="80"/>
    <x v="0"/>
    <x v="0"/>
    <x v="0"/>
  </r>
  <r>
    <n v="7777896623"/>
    <d v="2015-07-28T00:00:00"/>
    <x v="5"/>
    <x v="6"/>
    <n v="12.75"/>
    <x v="0"/>
    <x v="2"/>
    <n v="17.75"/>
    <n v="8"/>
    <s v="Chicken, Tomatoes, Red Peppers, Red Onions, Jalapeno Peppers, Corn, Cilantro, Chipotle Sauce"/>
    <s v="The Southwest Chicken Pizza"/>
    <n v="102"/>
    <n v="142"/>
    <n v="40"/>
    <x v="1"/>
    <x v="0"/>
    <x v="0"/>
  </r>
  <r>
    <n v="7777896624"/>
    <d v="2015-07-28T00:00:00"/>
    <x v="5"/>
    <x v="6"/>
    <n v="18.5"/>
    <x v="1"/>
    <x v="0"/>
    <n v="25.5"/>
    <n v="3"/>
    <s v="Mozzarella Cheese, Provolone Cheese, Smoked Gouda Cheese, Romano Cheese, Blue Cheese, Garlic"/>
    <s v="The Five Cheese Pizza"/>
    <n v="55.5"/>
    <n v="76.5"/>
    <n v="21"/>
    <x v="0"/>
    <x v="1"/>
    <x v="0"/>
  </r>
  <r>
    <n v="7777896625"/>
    <d v="2015-07-28T00:00:00"/>
    <x v="5"/>
    <x v="6"/>
    <n v="20.75"/>
    <x v="1"/>
    <x v="2"/>
    <n v="28.75"/>
    <n v="6"/>
    <s v="Barbecued Chicken, Red Peppers, Green Peppers, Tomatoes, Red Onions, Barbecue Sauce"/>
    <s v="The Barbecue Chicken Pizza"/>
    <n v="124.5"/>
    <n v="172.5"/>
    <n v="48"/>
    <x v="0"/>
    <x v="0"/>
    <x v="0"/>
  </r>
  <r>
    <n v="7777896626"/>
    <d v="2015-07-28T00:00:00"/>
    <x v="5"/>
    <x v="6"/>
    <n v="16.75"/>
    <x v="2"/>
    <x v="2"/>
    <n v="23.25"/>
    <n v="3"/>
    <s v="Barbecued Chicken, Red Peppers, Green Peppers, Tomatoes, Red Onions, Barbecue Sauce"/>
    <s v="The Barbecue Chicken Pizza"/>
    <n v="50.25"/>
    <n v="69.75"/>
    <n v="19.5"/>
    <x v="1"/>
    <x v="1"/>
    <x v="0"/>
  </r>
  <r>
    <n v="7777896627"/>
    <d v="2015-07-28T00:00:00"/>
    <x v="5"/>
    <x v="6"/>
    <n v="16.5"/>
    <x v="1"/>
    <x v="1"/>
    <n v="22.5"/>
    <n v="11"/>
    <s v="Sliced Ham, Pineapple, Mozzarella Cheese"/>
    <s v="The Hawaiian Pizza"/>
    <n v="181.5"/>
    <n v="247.5"/>
    <n v="66"/>
    <x v="0"/>
    <x v="1"/>
    <x v="0"/>
  </r>
  <r>
    <n v="7777896628"/>
    <d v="2015-07-28T00:00:00"/>
    <x v="5"/>
    <x v="6"/>
    <n v="16"/>
    <x v="2"/>
    <x v="0"/>
    <n v="21.5"/>
    <n v="12"/>
    <s v="Mushrooms, Tomatoes, Red Peppers, Green Peppers, Red Onions, Zucchini, Spinach, Garlic"/>
    <s v="The Vegetables + Vegetables Pizza"/>
    <n v="192"/>
    <n v="258"/>
    <n v="66"/>
    <x v="0"/>
    <x v="1"/>
    <x v="0"/>
  </r>
  <r>
    <n v="7777896629"/>
    <d v="2015-07-28T00:00:00"/>
    <x v="5"/>
    <x v="6"/>
    <n v="20.5"/>
    <x v="1"/>
    <x v="1"/>
    <n v="26.5"/>
    <n v="2"/>
    <s v="Tomatoes, Anchovies, Green Olives, Red Onions, Garlic"/>
    <s v="The Napolitana Pizza"/>
    <n v="41"/>
    <n v="53"/>
    <n v="12"/>
    <x v="0"/>
    <x v="1"/>
    <x v="0"/>
  </r>
  <r>
    <n v="7777896630"/>
    <d v="2015-07-28T00:00:00"/>
    <x v="5"/>
    <x v="6"/>
    <n v="25.5"/>
    <x v="3"/>
    <x v="1"/>
    <n v="26.5"/>
    <n v="3"/>
    <s v="Kalamata Olives, Feta Cheese, Tomatoes, Garlic, Beef Chuck Roast, Red Onions"/>
    <s v="The Greek Pizza"/>
    <n v="76.5"/>
    <n v="79.5"/>
    <n v="3"/>
    <x v="0"/>
    <x v="1"/>
    <x v="0"/>
  </r>
  <r>
    <n v="7777896631"/>
    <d v="2015-07-28T00:00:00"/>
    <x v="5"/>
    <x v="6"/>
    <n v="12.25"/>
    <x v="0"/>
    <x v="3"/>
    <n v="19.25"/>
    <n v="4"/>
    <s v="Coarse Sicilian Salami, Tomatoes, Green Olives, Luganega Sausage, Onions, Garlic"/>
    <s v="The Sicilian Pizza"/>
    <n v="49"/>
    <n v="77"/>
    <n v="28"/>
    <x v="1"/>
    <x v="1"/>
    <x v="0"/>
  </r>
  <r>
    <n v="7777896632"/>
    <d v="2015-07-29T00:00:00"/>
    <x v="6"/>
    <x v="6"/>
    <n v="16.75"/>
    <x v="2"/>
    <x v="2"/>
    <n v="23.25"/>
    <n v="7"/>
    <s v="Barbecued Chicken, Red Peppers, Green Peppers, Tomatoes, Red Onions, Barbecue Sauce"/>
    <s v="The Barbecue Chicken Pizza"/>
    <n v="117.25"/>
    <n v="162.75"/>
    <n v="45.5"/>
    <x v="0"/>
    <x v="0"/>
    <x v="0"/>
  </r>
  <r>
    <n v="7777896633"/>
    <d v="2015-07-30T00:00:00"/>
    <x v="0"/>
    <x v="6"/>
    <n v="20.5"/>
    <x v="1"/>
    <x v="1"/>
    <n v="26.5"/>
    <n v="3"/>
    <s v="Capocollo, Red Peppers, Tomatoes, Goat Cheese, Garlic, Oregano"/>
    <s v="The Italian Capocollo Pizza"/>
    <n v="61.5"/>
    <n v="79.5"/>
    <n v="18"/>
    <x v="0"/>
    <x v="0"/>
    <x v="0"/>
  </r>
  <r>
    <n v="7777896634"/>
    <d v="2015-07-30T00:00:00"/>
    <x v="0"/>
    <x v="6"/>
    <n v="20.75"/>
    <x v="1"/>
    <x v="2"/>
    <n v="28.75"/>
    <n v="4"/>
    <s v="Chicken, Pineapple, Tomatoes, Red Peppers, Thai Sweet Chilli Sauce"/>
    <s v="The Thai Chicken Pizza"/>
    <n v="83"/>
    <n v="115"/>
    <n v="32"/>
    <x v="1"/>
    <x v="1"/>
    <x v="0"/>
  </r>
  <r>
    <n v="7777896635"/>
    <d v="2015-07-30T00:00:00"/>
    <x v="0"/>
    <x v="6"/>
    <n v="12"/>
    <x v="0"/>
    <x v="1"/>
    <n v="15"/>
    <n v="5"/>
    <s v="Pepperoni, Mushrooms, Red Onions, Red Peppers, Bacon"/>
    <s v="The Classic Deluxe Pizza"/>
    <n v="60"/>
    <n v="75"/>
    <n v="15"/>
    <x v="1"/>
    <x v="0"/>
    <x v="0"/>
  </r>
  <r>
    <n v="7777896636"/>
    <d v="2015-07-30T00:00:00"/>
    <x v="0"/>
    <x v="6"/>
    <n v="16"/>
    <x v="2"/>
    <x v="1"/>
    <n v="20.5"/>
    <n v="4"/>
    <s v="Tomatoes, Anchovies, Green Olives, Red Onions, Garlic"/>
    <s v="The Napolitana Pizza"/>
    <n v="64"/>
    <n v="82"/>
    <n v="18"/>
    <x v="0"/>
    <x v="0"/>
    <x v="0"/>
  </r>
  <r>
    <n v="7777896637"/>
    <d v="2015-07-30T00:00:00"/>
    <x v="0"/>
    <x v="6"/>
    <n v="20.75"/>
    <x v="1"/>
    <x v="3"/>
    <n v="30.75"/>
    <n v="11"/>
    <s v="Genoa Salami, Capocollo, Pepperoni, Tomatoes, Asiago Cheese, Garlic"/>
    <s v="The Pepper Salami Pizza"/>
    <n v="228.25"/>
    <n v="338.25"/>
    <n v="110"/>
    <x v="1"/>
    <x v="0"/>
    <x v="0"/>
  </r>
  <r>
    <n v="7777896638"/>
    <d v="2015-07-31T00:00:00"/>
    <x v="1"/>
    <x v="6"/>
    <n v="12"/>
    <x v="0"/>
    <x v="1"/>
    <n v="15"/>
    <n v="1"/>
    <s v="Pepperoni, Mushrooms, Red Onions, Red Peppers, Bacon"/>
    <s v="The Classic Deluxe Pizza"/>
    <n v="12"/>
    <n v="15"/>
    <n v="3"/>
    <x v="1"/>
    <x v="0"/>
    <x v="0"/>
  </r>
  <r>
    <n v="7777896639"/>
    <d v="2015-07-31T00:00:00"/>
    <x v="1"/>
    <x v="6"/>
    <n v="20.75"/>
    <x v="1"/>
    <x v="3"/>
    <n v="30.75"/>
    <n v="4"/>
    <s v="Capocollo, Tomatoes, Goat Cheese, Artichokes, Peperoncini verdi, Garlic"/>
    <s v="The Spicy Italian Pizza"/>
    <n v="83"/>
    <n v="123"/>
    <n v="40"/>
    <x v="1"/>
    <x v="1"/>
    <x v="0"/>
  </r>
  <r>
    <n v="7777896640"/>
    <d v="2015-07-31T00:00:00"/>
    <x v="1"/>
    <x v="6"/>
    <n v="12.25"/>
    <x v="0"/>
    <x v="3"/>
    <n v="19.25"/>
    <n v="11"/>
    <s v="Coarse Sicilian Salami, Tomatoes, Green Olives, Luganega Sausage, Onions, Garlic"/>
    <s v="The Sicilian Pizza"/>
    <n v="134.75"/>
    <n v="211.75"/>
    <n v="77"/>
    <x v="1"/>
    <x v="1"/>
    <x v="0"/>
  </r>
  <r>
    <n v="7777896641"/>
    <d v="2015-07-31T00:00:00"/>
    <x v="1"/>
    <x v="6"/>
    <n v="16"/>
    <x v="2"/>
    <x v="1"/>
    <n v="20.5"/>
    <n v="10"/>
    <s v="Pepperoni, Mushrooms, Red Onions, Red Peppers, Bacon"/>
    <s v="The Classic Deluxe Pizza"/>
    <n v="160"/>
    <n v="205"/>
    <n v="45"/>
    <x v="0"/>
    <x v="0"/>
    <x v="0"/>
  </r>
  <r>
    <n v="7777896642"/>
    <d v="2015-08-01T00:00:00"/>
    <x v="2"/>
    <x v="7"/>
    <n v="20.75"/>
    <x v="1"/>
    <x v="2"/>
    <n v="28.75"/>
    <n v="7"/>
    <s v="Chicken, Tomatoes, Red Peppers, Spinach, Garlic, Pesto Sauce"/>
    <s v="The Chicken Pesto Pizza"/>
    <n v="145.25"/>
    <n v="201.25"/>
    <n v="56"/>
    <x v="1"/>
    <x v="1"/>
    <x v="0"/>
  </r>
  <r>
    <n v="7777896643"/>
    <d v="2015-08-01T00:00:00"/>
    <x v="2"/>
    <x v="7"/>
    <n v="16.75"/>
    <x v="2"/>
    <x v="2"/>
    <n v="23.25"/>
    <n v="2"/>
    <s v="Chicken, Tomatoes, Red Peppers, Red Onions, Jalapeno Peppers, Corn, Cilantro, Chipotle Sauce"/>
    <s v="The Southwest Chicken Pizza"/>
    <n v="33.5"/>
    <n v="46.5"/>
    <n v="13"/>
    <x v="1"/>
    <x v="0"/>
    <x v="0"/>
  </r>
  <r>
    <n v="7777896644"/>
    <d v="2015-08-01T00:00:00"/>
    <x v="2"/>
    <x v="7"/>
    <n v="12"/>
    <x v="0"/>
    <x v="0"/>
    <n v="16"/>
    <n v="11"/>
    <s v="Spinach, Mushrooms, Red Onions, Feta Cheese, Garlic"/>
    <s v="The Spinach and Feta Pizza"/>
    <n v="132"/>
    <n v="176"/>
    <n v="44"/>
    <x v="0"/>
    <x v="1"/>
    <x v="0"/>
  </r>
  <r>
    <n v="7777896645"/>
    <d v="2015-08-01T00:00:00"/>
    <x v="2"/>
    <x v="7"/>
    <n v="12.5"/>
    <x v="0"/>
    <x v="3"/>
    <n v="19.5"/>
    <n v="9"/>
    <s v="Prosciutto di San Daniele, Arugula, Mozzarella Cheese"/>
    <s v="The Prosciutto and Arugula Pizza"/>
    <n v="112.5"/>
    <n v="175.5"/>
    <n v="63"/>
    <x v="1"/>
    <x v="1"/>
    <x v="0"/>
  </r>
  <r>
    <n v="7777896646"/>
    <d v="2015-08-01T00:00:00"/>
    <x v="2"/>
    <x v="7"/>
    <n v="20.75"/>
    <x v="1"/>
    <x v="3"/>
    <n v="30.75"/>
    <n v="2"/>
    <s v="Spinach, Red Onions, Pepperoni, Tomatoes, Artichokes, Kalamata Olives, Garlic, Asiago Cheese"/>
    <s v="The Spinach Supreme Pizza"/>
    <n v="41.5"/>
    <n v="61.5"/>
    <n v="20"/>
    <x v="0"/>
    <x v="1"/>
    <x v="0"/>
  </r>
  <r>
    <n v="7777896647"/>
    <d v="2015-08-01T00:00:00"/>
    <x v="2"/>
    <x v="7"/>
    <n v="20.75"/>
    <x v="1"/>
    <x v="3"/>
    <n v="30.75"/>
    <n v="4"/>
    <s v="Capocollo, Tomatoes, Goat Cheese, Artichokes, Peperoncini verdi, Garlic"/>
    <s v="The Spicy Italian Pizza"/>
    <n v="83"/>
    <n v="123"/>
    <n v="40"/>
    <x v="0"/>
    <x v="1"/>
    <x v="0"/>
  </r>
  <r>
    <n v="7777896648"/>
    <d v="2015-08-02T00:00:00"/>
    <x v="3"/>
    <x v="7"/>
    <n v="20.75"/>
    <x v="1"/>
    <x v="2"/>
    <n v="28.75"/>
    <n v="4"/>
    <s v="Barbecued Chicken, Red Peppers, Green Peppers, Tomatoes, Red Onions, Barbecue Sauce"/>
    <s v="The Barbecue Chicken Pizza"/>
    <n v="83"/>
    <n v="115"/>
    <n v="32"/>
    <x v="0"/>
    <x v="0"/>
    <x v="0"/>
  </r>
  <r>
    <n v="7777896649"/>
    <d v="2015-08-02T00:00:00"/>
    <x v="3"/>
    <x v="7"/>
    <n v="12"/>
    <x v="0"/>
    <x v="1"/>
    <n v="15"/>
    <n v="2"/>
    <s v="Pepperoni, Mushrooms, Red Onions, Red Peppers, Bacon"/>
    <s v="The Classic Deluxe Pizza"/>
    <n v="24"/>
    <n v="30"/>
    <n v="6"/>
    <x v="0"/>
    <x v="1"/>
    <x v="0"/>
  </r>
  <r>
    <n v="7777896650"/>
    <d v="2015-08-02T00:00:00"/>
    <x v="3"/>
    <x v="7"/>
    <n v="12.5"/>
    <x v="0"/>
    <x v="3"/>
    <n v="19.5"/>
    <n v="7"/>
    <s v="Prosciutto di San Daniele, Arugula, Mozzarella Cheese"/>
    <s v="The Prosciutto and Arugula Pizza"/>
    <n v="87.5"/>
    <n v="136.5"/>
    <n v="49"/>
    <x v="1"/>
    <x v="1"/>
    <x v="0"/>
  </r>
  <r>
    <n v="7777896651"/>
    <d v="2015-08-02T00:00:00"/>
    <x v="3"/>
    <x v="7"/>
    <n v="12"/>
    <x v="0"/>
    <x v="1"/>
    <n v="15"/>
    <n v="8"/>
    <s v="Bacon, Pepperoni, Italian Sausage, Chorizo Sausage"/>
    <s v="The Big Meat Pizza"/>
    <n v="96"/>
    <n v="120"/>
    <n v="24"/>
    <x v="0"/>
    <x v="1"/>
    <x v="0"/>
  </r>
  <r>
    <n v="7777896652"/>
    <d v="2015-08-02T00:00:00"/>
    <x v="3"/>
    <x v="7"/>
    <n v="12"/>
    <x v="0"/>
    <x v="1"/>
    <n v="15"/>
    <n v="3"/>
    <s v="Kalamata Olives, Feta Cheese, Tomatoes, Garlic, Beef Chuck Roast, Red Onions"/>
    <s v="The Greek Pizza"/>
    <n v="36"/>
    <n v="45"/>
    <n v="9"/>
    <x v="1"/>
    <x v="0"/>
    <x v="0"/>
  </r>
  <r>
    <n v="7777896653"/>
    <d v="2015-08-03T00:00:00"/>
    <x v="4"/>
    <x v="7"/>
    <n v="20.75"/>
    <x v="1"/>
    <x v="0"/>
    <n v="27.75"/>
    <n v="2"/>
    <s v="Spinach, Artichokes, Tomatoes, Sun-dried Tomatoes, Garlic, Pesto Sauce"/>
    <s v="The Spinach Pesto Pizza"/>
    <n v="41.5"/>
    <n v="55.5"/>
    <n v="14"/>
    <x v="0"/>
    <x v="1"/>
    <x v="0"/>
  </r>
  <r>
    <n v="7777896654"/>
    <d v="2015-08-03T00:00:00"/>
    <x v="4"/>
    <x v="7"/>
    <n v="14.75"/>
    <x v="2"/>
    <x v="0"/>
    <n v="20.25"/>
    <n v="6"/>
    <s v="Ricotta Cheese, Gorgonzola Piccante Cheese, Mozzarella Cheese, Parmigiano Reggiano Cheese, Garlic"/>
    <s v="The Four Cheese Pizza"/>
    <n v="88.5"/>
    <n v="121.5"/>
    <n v="33"/>
    <x v="0"/>
    <x v="0"/>
    <x v="0"/>
  </r>
  <r>
    <n v="7777896655"/>
    <d v="2015-08-03T00:00:00"/>
    <x v="4"/>
    <x v="7"/>
    <n v="16.5"/>
    <x v="2"/>
    <x v="3"/>
    <n v="25"/>
    <n v="2"/>
    <s v="Calabrese Salami, Capocollo, Tomatoes, Red Onions, Green Olives, Garlic"/>
    <s v="The Italian Supreme Pizza"/>
    <n v="33"/>
    <n v="50"/>
    <n v="17"/>
    <x v="0"/>
    <x v="1"/>
    <x v="0"/>
  </r>
  <r>
    <n v="7777896656"/>
    <d v="2015-08-03T00:00:00"/>
    <x v="4"/>
    <x v="7"/>
    <n v="12"/>
    <x v="0"/>
    <x v="1"/>
    <n v="15"/>
    <n v="2"/>
    <s v="Kalamata Olives, Feta Cheese, Tomatoes, Garlic, Beef Chuck Roast, Red Onions"/>
    <s v="The Greek Pizza"/>
    <n v="24"/>
    <n v="30"/>
    <n v="6"/>
    <x v="0"/>
    <x v="0"/>
    <x v="0"/>
  </r>
  <r>
    <n v="7777896657"/>
    <d v="2015-08-03T00:00:00"/>
    <x v="4"/>
    <x v="7"/>
    <n v="20.75"/>
    <x v="1"/>
    <x v="2"/>
    <n v="28.75"/>
    <n v="3"/>
    <s v="Chicken, Tomatoes, Red Peppers, Spinach, Garlic, Pesto Sauce"/>
    <s v="The Chicken Pesto Pizza"/>
    <n v="62.25"/>
    <n v="86.25"/>
    <n v="24"/>
    <x v="1"/>
    <x v="1"/>
    <x v="0"/>
  </r>
  <r>
    <n v="7777896658"/>
    <d v="2015-08-03T00:00:00"/>
    <x v="4"/>
    <x v="7"/>
    <n v="14.75"/>
    <x v="2"/>
    <x v="0"/>
    <n v="20.25"/>
    <n v="3"/>
    <s v="Ricotta Cheese, Gorgonzola Piccante Cheese, Mozzarella Cheese, Parmigiano Reggiano Cheese, Garlic"/>
    <s v="The Four Cheese Pizza"/>
    <n v="44.25"/>
    <n v="60.75"/>
    <n v="16.5"/>
    <x v="0"/>
    <x v="0"/>
    <x v="0"/>
  </r>
  <r>
    <n v="7777896659"/>
    <d v="2015-08-03T00:00:00"/>
    <x v="4"/>
    <x v="7"/>
    <n v="11"/>
    <x v="0"/>
    <x v="1"/>
    <n v="14"/>
    <n v="1"/>
    <s v="Pepperoni, Mushrooms, Green Peppers"/>
    <s v="The Pepperoni, Mushroom, and Peppers Pizza"/>
    <n v="11"/>
    <n v="14"/>
    <n v="3"/>
    <x v="1"/>
    <x v="0"/>
    <x v="0"/>
  </r>
  <r>
    <n v="7777896660"/>
    <d v="2015-08-04T00:00:00"/>
    <x v="5"/>
    <x v="7"/>
    <n v="16.5"/>
    <x v="2"/>
    <x v="3"/>
    <n v="25"/>
    <n v="9"/>
    <s v="Capocollo, Tomatoes, Goat Cheese, Artichokes, Peperoncini verdi, Garlic"/>
    <s v="The Spicy Italian Pizza"/>
    <n v="148.5"/>
    <n v="225"/>
    <n v="76.5"/>
    <x v="1"/>
    <x v="0"/>
    <x v="0"/>
  </r>
  <r>
    <n v="7777896661"/>
    <d v="2015-08-04T00:00:00"/>
    <x v="5"/>
    <x v="7"/>
    <n v="20.75"/>
    <x v="1"/>
    <x v="3"/>
    <n v="30.75"/>
    <n v="9"/>
    <s v="Genoa Salami, Capocollo, Pepperoni, Tomatoes, Asiago Cheese, Garlic"/>
    <s v="The Pepper Salami Pizza"/>
    <n v="186.75"/>
    <n v="276.75"/>
    <n v="90"/>
    <x v="1"/>
    <x v="0"/>
    <x v="0"/>
  </r>
  <r>
    <n v="7777896662"/>
    <d v="2015-08-04T00:00:00"/>
    <x v="5"/>
    <x v="7"/>
    <n v="17.95"/>
    <x v="1"/>
    <x v="0"/>
    <n v="24.95"/>
    <n v="2"/>
    <s v="Ricotta Cheese, Gorgonzola Piccante Cheese, Mozzarella Cheese, Parmigiano Reggiano Cheese, Garlic"/>
    <s v="The Four Cheese Pizza"/>
    <n v="35.9"/>
    <n v="49.9"/>
    <n v="14"/>
    <x v="1"/>
    <x v="1"/>
    <x v="0"/>
  </r>
  <r>
    <n v="7777896663"/>
    <d v="2015-08-04T00:00:00"/>
    <x v="5"/>
    <x v="7"/>
    <n v="20.25"/>
    <x v="1"/>
    <x v="0"/>
    <n v="27.25"/>
    <n v="8"/>
    <s v="Mushrooms, Tomatoes, Red Peppers, Green Peppers, Red Onions, Zucchini, Spinach, Garlic"/>
    <s v="The Vegetables + Vegetables Pizza"/>
    <n v="162"/>
    <n v="218"/>
    <n v="56"/>
    <x v="1"/>
    <x v="1"/>
    <x v="0"/>
  </r>
  <r>
    <n v="7777896664"/>
    <d v="2015-08-04T00:00:00"/>
    <x v="5"/>
    <x v="7"/>
    <n v="16.5"/>
    <x v="2"/>
    <x v="3"/>
    <n v="25"/>
    <n v="9"/>
    <s v="Genoa Salami, Capocollo, Pepperoni, Tomatoes, Asiago Cheese, Garlic"/>
    <s v="The Pepper Salami Pizza"/>
    <n v="148.5"/>
    <n v="225"/>
    <n v="76.5"/>
    <x v="0"/>
    <x v="0"/>
    <x v="0"/>
  </r>
  <r>
    <n v="7777896665"/>
    <d v="2015-08-04T00:00:00"/>
    <x v="5"/>
    <x v="7"/>
    <n v="20.25"/>
    <x v="1"/>
    <x v="0"/>
    <n v="27.25"/>
    <n v="3"/>
    <s v="Spinach, Mushrooms, Red Onions, Feta Cheese, Garlic"/>
    <s v="The Spinach and Feta Pizza"/>
    <n v="60.75"/>
    <n v="81.75"/>
    <n v="21"/>
    <x v="1"/>
    <x v="1"/>
    <x v="0"/>
  </r>
  <r>
    <n v="7777896666"/>
    <d v="2015-08-05T00:00:00"/>
    <x v="6"/>
    <x v="7"/>
    <n v="12.5"/>
    <x v="2"/>
    <x v="1"/>
    <n v="17"/>
    <n v="10"/>
    <s v="Mozzarella Cheese, Pepperoni"/>
    <s v="The Pepperoni Pizza"/>
    <n v="125"/>
    <n v="170"/>
    <n v="45"/>
    <x v="0"/>
    <x v="0"/>
    <x v="0"/>
  </r>
  <r>
    <n v="7777896667"/>
    <d v="2015-08-05T00:00:00"/>
    <x v="6"/>
    <x v="7"/>
    <n v="12.25"/>
    <x v="0"/>
    <x v="3"/>
    <n v="19.25"/>
    <n v="5"/>
    <s v="Coarse Sicilian Salami, Tomatoes, Green Olives, Luganega Sausage, Onions, Garlic"/>
    <s v="The Sicilian Pizza"/>
    <n v="61.25"/>
    <n v="96.25"/>
    <n v="35"/>
    <x v="0"/>
    <x v="0"/>
    <x v="0"/>
  </r>
  <r>
    <n v="7777896668"/>
    <d v="2015-08-05T00:00:00"/>
    <x v="6"/>
    <x v="7"/>
    <n v="16.75"/>
    <x v="2"/>
    <x v="2"/>
    <n v="23.25"/>
    <n v="10"/>
    <s v="Chicken, Red Onions, Red Peppers, Mushrooms, Asiago Cheese, Alfredo Sauce"/>
    <s v="The Chicken Alfredo Pizza"/>
    <n v="167.5"/>
    <n v="232.5"/>
    <n v="65"/>
    <x v="0"/>
    <x v="1"/>
    <x v="0"/>
  </r>
  <r>
    <n v="7777896669"/>
    <d v="2015-08-05T00:00:00"/>
    <x v="6"/>
    <x v="7"/>
    <n v="16"/>
    <x v="2"/>
    <x v="0"/>
    <n v="21.5"/>
    <n v="3"/>
    <s v="Spinach, Mushrooms, Red Onions, Feta Cheese, Garlic"/>
    <s v="The Spinach and Feta Pizza"/>
    <n v="48"/>
    <n v="64.5"/>
    <n v="16.5"/>
    <x v="0"/>
    <x v="0"/>
    <x v="0"/>
  </r>
  <r>
    <n v="7777896670"/>
    <d v="2015-08-05T00:00:00"/>
    <x v="6"/>
    <x v="7"/>
    <n v="16"/>
    <x v="2"/>
    <x v="1"/>
    <n v="20.5"/>
    <n v="3"/>
    <s v="Capocollo, Red Peppers, Tomatoes, Goat Cheese, Garlic, Oregano"/>
    <s v="The Italian Capocollo Pizza"/>
    <n v="48"/>
    <n v="61.5"/>
    <n v="13.5"/>
    <x v="0"/>
    <x v="1"/>
    <x v="0"/>
  </r>
  <r>
    <n v="7777896671"/>
    <d v="2015-08-05T00:00:00"/>
    <x v="6"/>
    <x v="7"/>
    <n v="12.75"/>
    <x v="0"/>
    <x v="2"/>
    <n v="17.75"/>
    <n v="1"/>
    <s v="Chicken, Artichoke, Spinach, Garlic, Jalapeno Peppers, Fontina Cheese, Gouda Cheese"/>
    <s v="The California Chicken Pizza"/>
    <n v="12.75"/>
    <n v="17.75"/>
    <n v="5"/>
    <x v="0"/>
    <x v="0"/>
    <x v="0"/>
  </r>
  <r>
    <n v="7777896672"/>
    <d v="2015-08-05T00:00:00"/>
    <x v="6"/>
    <x v="7"/>
    <n v="20.75"/>
    <x v="1"/>
    <x v="3"/>
    <n v="30.75"/>
    <n v="10"/>
    <s v="Calabrese Salami, Capocollo, Tomatoes, Red Onions, Green Olives, Garlic"/>
    <s v="The Italian Supreme Pizza"/>
    <n v="207.5"/>
    <n v="307.5"/>
    <n v="100"/>
    <x v="0"/>
    <x v="1"/>
    <x v="0"/>
  </r>
  <r>
    <n v="7777896673"/>
    <d v="2015-08-05T00:00:00"/>
    <x v="6"/>
    <x v="7"/>
    <n v="16.5"/>
    <x v="1"/>
    <x v="1"/>
    <n v="22.5"/>
    <n v="9"/>
    <s v="Sliced Ham, Pineapple, Mozzarella Cheese"/>
    <s v="The Hawaiian Pizza"/>
    <n v="148.5"/>
    <n v="202.5"/>
    <n v="54"/>
    <x v="0"/>
    <x v="1"/>
    <x v="0"/>
  </r>
  <r>
    <n v="7777896674"/>
    <d v="2015-08-05T00:00:00"/>
    <x v="6"/>
    <x v="7"/>
    <n v="12.5"/>
    <x v="0"/>
    <x v="3"/>
    <n v="19.5"/>
    <n v="5"/>
    <s v="Prosciutto di San Daniele, Arugula, Mozzarella Cheese"/>
    <s v="The Prosciutto and Arugula Pizza"/>
    <n v="62.5"/>
    <n v="97.5"/>
    <n v="35"/>
    <x v="0"/>
    <x v="0"/>
    <x v="0"/>
  </r>
  <r>
    <n v="7777896675"/>
    <d v="2015-08-06T00:00:00"/>
    <x v="0"/>
    <x v="7"/>
    <n v="12"/>
    <x v="0"/>
    <x v="1"/>
    <n v="15"/>
    <n v="8"/>
    <s v="Kalamata Olives, Feta Cheese, Tomatoes, Garlic, Beef Chuck Roast, Red Onions"/>
    <s v="The Greek Pizza"/>
    <n v="96"/>
    <n v="120"/>
    <n v="24"/>
    <x v="1"/>
    <x v="0"/>
    <x v="0"/>
  </r>
  <r>
    <n v="7777896676"/>
    <d v="2015-08-06T00:00:00"/>
    <x v="0"/>
    <x v="7"/>
    <n v="21"/>
    <x v="1"/>
    <x v="0"/>
    <n v="28"/>
    <n v="11"/>
    <s v="Eggplant, Artichokes, Tomatoes, Zucchini, Red Peppers, Garlic, Pesto Sauce"/>
    <s v="The Italian Vegetables Pizza"/>
    <n v="231"/>
    <n v="308"/>
    <n v="77"/>
    <x v="0"/>
    <x v="0"/>
    <x v="0"/>
  </r>
  <r>
    <n v="7777896677"/>
    <d v="2015-08-06T00:00:00"/>
    <x v="0"/>
    <x v="7"/>
    <n v="16.5"/>
    <x v="2"/>
    <x v="0"/>
    <n v="22"/>
    <n v="5"/>
    <s v="Spinach, Artichokes, Tomatoes, Sun-dried Tomatoes, Garlic, Pesto Sauce"/>
    <s v="The Spinach Pesto Pizza"/>
    <n v="82.5"/>
    <n v="110"/>
    <n v="27.5"/>
    <x v="1"/>
    <x v="0"/>
    <x v="0"/>
  </r>
  <r>
    <n v="7777896678"/>
    <d v="2015-08-06T00:00:00"/>
    <x v="0"/>
    <x v="7"/>
    <n v="16.5"/>
    <x v="2"/>
    <x v="3"/>
    <n v="25"/>
    <n v="10"/>
    <s v="Genoa Salami, Capocollo, Pepperoni, Tomatoes, Asiago Cheese, Garlic"/>
    <s v="The Pepper Salami Pizza"/>
    <n v="165"/>
    <n v="250"/>
    <n v="85"/>
    <x v="0"/>
    <x v="1"/>
    <x v="0"/>
  </r>
  <r>
    <n v="7777896679"/>
    <d v="2015-08-06T00:00:00"/>
    <x v="0"/>
    <x v="7"/>
    <n v="12.5"/>
    <x v="2"/>
    <x v="1"/>
    <n v="17"/>
    <n v="7"/>
    <s v="Mozzarella Cheese, Pepperoni"/>
    <s v="The Pepperoni Pizza"/>
    <n v="87.5"/>
    <n v="119"/>
    <n v="31.5"/>
    <x v="1"/>
    <x v="1"/>
    <x v="0"/>
  </r>
  <r>
    <n v="7777896680"/>
    <d v="2015-08-06T00:00:00"/>
    <x v="0"/>
    <x v="7"/>
    <n v="12.5"/>
    <x v="2"/>
    <x v="1"/>
    <n v="17"/>
    <n v="4"/>
    <s v="Mozzarella Cheese, Pepperoni"/>
    <s v="The Pepperoni Pizza"/>
    <n v="50"/>
    <n v="68"/>
    <n v="18"/>
    <x v="0"/>
    <x v="0"/>
    <x v="0"/>
  </r>
  <r>
    <n v="7777896681"/>
    <d v="2015-08-06T00:00:00"/>
    <x v="0"/>
    <x v="7"/>
    <n v="16"/>
    <x v="2"/>
    <x v="0"/>
    <n v="21.5"/>
    <n v="10"/>
    <s v="Mushrooms, Tomatoes, Red Peppers, Green Peppers, Red Onions, Zucchini, Spinach, Garlic"/>
    <s v="The Vegetables + Vegetables Pizza"/>
    <n v="160"/>
    <n v="215"/>
    <n v="55"/>
    <x v="0"/>
    <x v="0"/>
    <x v="0"/>
  </r>
  <r>
    <n v="7777896682"/>
    <d v="2015-08-07T00:00:00"/>
    <x v="1"/>
    <x v="7"/>
    <n v="16.5"/>
    <x v="2"/>
    <x v="3"/>
    <n v="25"/>
    <n v="3"/>
    <s v="Calabrese Salami, Capocollo, Tomatoes, Red Onions, Green Olives, Garlic"/>
    <s v="The Italian Supreme Pizza"/>
    <n v="49.5"/>
    <n v="75"/>
    <n v="25.5"/>
    <x v="0"/>
    <x v="1"/>
    <x v="0"/>
  </r>
  <r>
    <n v="7777896683"/>
    <d v="2015-08-07T00:00:00"/>
    <x v="1"/>
    <x v="7"/>
    <n v="12"/>
    <x v="0"/>
    <x v="1"/>
    <n v="15"/>
    <n v="6"/>
    <s v="Kalamata Olives, Feta Cheese, Tomatoes, Garlic, Beef Chuck Roast, Red Onions"/>
    <s v="The Greek Pizza"/>
    <n v="72"/>
    <n v="90"/>
    <n v="18"/>
    <x v="1"/>
    <x v="1"/>
    <x v="0"/>
  </r>
  <r>
    <n v="7777896684"/>
    <d v="2015-08-07T00:00:00"/>
    <x v="1"/>
    <x v="7"/>
    <n v="17.95"/>
    <x v="1"/>
    <x v="0"/>
    <n v="24.95"/>
    <n v="11"/>
    <s v="Ricotta Cheese, Gorgonzola Piccante Cheese, Mozzarella Cheese, Parmigiano Reggiano Cheese, Garlic"/>
    <s v="The Four Cheese Pizza"/>
    <n v="197.45"/>
    <n v="274.45"/>
    <n v="77"/>
    <x v="0"/>
    <x v="1"/>
    <x v="0"/>
  </r>
  <r>
    <n v="7777896685"/>
    <d v="2015-08-07T00:00:00"/>
    <x v="1"/>
    <x v="7"/>
    <n v="20.25"/>
    <x v="1"/>
    <x v="3"/>
    <n v="30.25"/>
    <n v="12"/>
    <s v="Coarse Sicilian Salami, Tomatoes, Green Olives, Luganega Sausage, Onions, Garlic"/>
    <s v="The Sicilian Pizza"/>
    <n v="243"/>
    <n v="363"/>
    <n v="120"/>
    <x v="0"/>
    <x v="1"/>
    <x v="0"/>
  </r>
  <r>
    <n v="7777896686"/>
    <d v="2015-08-07T00:00:00"/>
    <x v="1"/>
    <x v="7"/>
    <n v="17.95"/>
    <x v="1"/>
    <x v="0"/>
    <n v="24.95"/>
    <n v="9"/>
    <s v="Ricotta Cheese, Gorgonzola Piccante Cheese, Mozzarella Cheese, Parmigiano Reggiano Cheese, Garlic"/>
    <s v="The Four Cheese Pizza"/>
    <n v="161.54999999999998"/>
    <n v="224.54999999999998"/>
    <n v="63"/>
    <x v="0"/>
    <x v="0"/>
    <x v="0"/>
  </r>
  <r>
    <n v="7777896687"/>
    <d v="2015-08-07T00:00:00"/>
    <x v="1"/>
    <x v="7"/>
    <n v="12"/>
    <x v="0"/>
    <x v="0"/>
    <n v="16"/>
    <n v="2"/>
    <s v="Mushrooms, Tomatoes, Red Peppers, Green Peppers, Red Onions, Zucchini, Spinach, Garlic"/>
    <s v="The Vegetables + Vegetables Pizza"/>
    <n v="24"/>
    <n v="32"/>
    <n v="8"/>
    <x v="0"/>
    <x v="0"/>
    <x v="0"/>
  </r>
  <r>
    <n v="7777896688"/>
    <d v="2015-08-07T00:00:00"/>
    <x v="1"/>
    <x v="7"/>
    <n v="12.75"/>
    <x v="0"/>
    <x v="2"/>
    <n v="17.75"/>
    <n v="7"/>
    <s v="Chicken, Pineapple, Tomatoes, Red Peppers, Thai Sweet Chilli Sauce"/>
    <s v="The Thai Chicken Pizza"/>
    <n v="89.25"/>
    <n v="124.25"/>
    <n v="35"/>
    <x v="0"/>
    <x v="0"/>
    <x v="0"/>
  </r>
  <r>
    <n v="7777896689"/>
    <d v="2015-08-07T00:00:00"/>
    <x v="1"/>
    <x v="7"/>
    <n v="12.5"/>
    <x v="0"/>
    <x v="3"/>
    <n v="19.5"/>
    <n v="7"/>
    <s v="Calabrese Salami, Capocollo, Tomatoes, Red Onions, Green Olives, Garlic"/>
    <s v="The Italian Supreme Pizza"/>
    <n v="87.5"/>
    <n v="136.5"/>
    <n v="49"/>
    <x v="0"/>
    <x v="0"/>
    <x v="0"/>
  </r>
  <r>
    <n v="7777896690"/>
    <d v="2015-08-07T00:00:00"/>
    <x v="1"/>
    <x v="7"/>
    <n v="20.75"/>
    <x v="1"/>
    <x v="3"/>
    <n v="30.75"/>
    <n v="9"/>
    <s v="Prosciutto di San Daniele, Arugula, Mozzarella Cheese"/>
    <s v="The Prosciutto and Arugula Pizza"/>
    <n v="186.75"/>
    <n v="276.75"/>
    <n v="90"/>
    <x v="1"/>
    <x v="1"/>
    <x v="0"/>
  </r>
  <r>
    <n v="7777896691"/>
    <d v="2015-08-07T00:00:00"/>
    <x v="1"/>
    <x v="7"/>
    <n v="20.75"/>
    <x v="1"/>
    <x v="2"/>
    <n v="28.75"/>
    <n v="7"/>
    <s v="Chicken, Artichoke, Spinach, Garlic, Jalapeno Peppers, Fontina Cheese, Gouda Cheese"/>
    <s v="The California Chicken Pizza"/>
    <n v="145.25"/>
    <n v="201.25"/>
    <n v="56"/>
    <x v="1"/>
    <x v="0"/>
    <x v="0"/>
  </r>
  <r>
    <n v="7777896692"/>
    <d v="2015-08-07T00:00:00"/>
    <x v="1"/>
    <x v="7"/>
    <n v="14.5"/>
    <x v="2"/>
    <x v="1"/>
    <n v="19"/>
    <n v="10"/>
    <s v="Pepperoni, Mushrooms, Green Peppers"/>
    <s v="The Pepperoni, Mushroom, and Peppers Pizza"/>
    <n v="145"/>
    <n v="190"/>
    <n v="45"/>
    <x v="0"/>
    <x v="1"/>
    <x v="0"/>
  </r>
  <r>
    <n v="7777896693"/>
    <d v="2015-08-07T00:00:00"/>
    <x v="1"/>
    <x v="7"/>
    <n v="25.5"/>
    <x v="3"/>
    <x v="1"/>
    <n v="26.5"/>
    <n v="10"/>
    <s v="Kalamata Olives, Feta Cheese, Tomatoes, Garlic, Beef Chuck Roast, Red Onions"/>
    <s v="The Greek Pizza"/>
    <n v="255"/>
    <n v="265"/>
    <n v="10"/>
    <x v="1"/>
    <x v="0"/>
    <x v="0"/>
  </r>
  <r>
    <n v="7777896694"/>
    <d v="2015-08-08T00:00:00"/>
    <x v="2"/>
    <x v="7"/>
    <n v="18.5"/>
    <x v="1"/>
    <x v="0"/>
    <n v="25.5"/>
    <n v="1"/>
    <s v="Mozzarella Cheese, Provolone Cheese, Smoked Gouda Cheese, Romano Cheese, Blue Cheese, Garlic"/>
    <s v="The Five Cheese Pizza"/>
    <n v="18.5"/>
    <n v="25.5"/>
    <n v="7"/>
    <x v="1"/>
    <x v="1"/>
    <x v="0"/>
  </r>
  <r>
    <n v="7777896695"/>
    <d v="2015-08-08T00:00:00"/>
    <x v="2"/>
    <x v="7"/>
    <n v="12"/>
    <x v="0"/>
    <x v="1"/>
    <n v="15"/>
    <n v="4"/>
    <s v="Kalamata Olives, Feta Cheese, Tomatoes, Garlic, Beef Chuck Roast, Red Onions"/>
    <s v="The Greek Pizza"/>
    <n v="48"/>
    <n v="60"/>
    <n v="12"/>
    <x v="0"/>
    <x v="0"/>
    <x v="0"/>
  </r>
  <r>
    <n v="7777896696"/>
    <d v="2015-08-08T00:00:00"/>
    <x v="2"/>
    <x v="7"/>
    <n v="12.5"/>
    <x v="0"/>
    <x v="3"/>
    <n v="19.5"/>
    <n v="11"/>
    <s v="Spinach, Red Onions, Pepperoni, Tomatoes, Artichokes, Kalamata Olives, Garlic, Asiago Cheese"/>
    <s v="The Spinach Supreme Pizza"/>
    <n v="137.5"/>
    <n v="214.5"/>
    <n v="77"/>
    <x v="1"/>
    <x v="0"/>
    <x v="0"/>
  </r>
  <r>
    <n v="7777896697"/>
    <d v="2015-08-08T00:00:00"/>
    <x v="2"/>
    <x v="7"/>
    <n v="12.25"/>
    <x v="0"/>
    <x v="3"/>
    <n v="19.25"/>
    <n v="7"/>
    <s v="Coarse Sicilian Salami, Tomatoes, Green Olives, Luganega Sausage, Onions, Garlic"/>
    <s v="The Sicilian Pizza"/>
    <n v="85.75"/>
    <n v="134.75"/>
    <n v="49"/>
    <x v="0"/>
    <x v="1"/>
    <x v="0"/>
  </r>
  <r>
    <n v="7777896698"/>
    <d v="2015-08-08T00:00:00"/>
    <x v="2"/>
    <x v="7"/>
    <n v="20.75"/>
    <x v="1"/>
    <x v="3"/>
    <n v="30.75"/>
    <n v="8"/>
    <s v="Spinach, Red Onions, Pepperoni, Tomatoes, Artichokes, Kalamata Olives, Garlic, Asiago Cheese"/>
    <s v="The Spinach Supreme Pizza"/>
    <n v="166"/>
    <n v="246"/>
    <n v="80"/>
    <x v="0"/>
    <x v="0"/>
    <x v="0"/>
  </r>
  <r>
    <n v="7777896699"/>
    <d v="2015-08-08T00:00:00"/>
    <x v="2"/>
    <x v="7"/>
    <n v="12.5"/>
    <x v="0"/>
    <x v="3"/>
    <n v="19.5"/>
    <n v="11"/>
    <s v="Soppressata Salami, Fontina Cheese, Mozzarella Cheese, Mushrooms, Garlic"/>
    <s v="The Soppressata Pizza"/>
    <n v="137.5"/>
    <n v="214.5"/>
    <n v="77"/>
    <x v="1"/>
    <x v="1"/>
    <x v="0"/>
  </r>
  <r>
    <n v="7777896700"/>
    <d v="2015-08-08T00:00:00"/>
    <x v="2"/>
    <x v="7"/>
    <n v="20.75"/>
    <x v="1"/>
    <x v="3"/>
    <n v="30.75"/>
    <n v="6"/>
    <s v="Prosciutto di San Daniele, Arugula, Mozzarella Cheese"/>
    <s v="The Prosciutto and Arugula Pizza"/>
    <n v="124.5"/>
    <n v="184.5"/>
    <n v="60"/>
    <x v="1"/>
    <x v="1"/>
    <x v="0"/>
  </r>
  <r>
    <n v="7777896701"/>
    <d v="2015-08-08T00:00:00"/>
    <x v="2"/>
    <x v="7"/>
    <n v="20.75"/>
    <x v="1"/>
    <x v="3"/>
    <n v="30.75"/>
    <n v="8"/>
    <s v="Spinach, Red Onions, Pepperoni, Tomatoes, Artichokes, Kalamata Olives, Garlic, Asiago Cheese"/>
    <s v="The Spinach Supreme Pizza"/>
    <n v="166"/>
    <n v="246"/>
    <n v="80"/>
    <x v="1"/>
    <x v="0"/>
    <x v="0"/>
  </r>
  <r>
    <n v="7777896702"/>
    <d v="2015-08-08T00:00:00"/>
    <x v="2"/>
    <x v="7"/>
    <n v="16.5"/>
    <x v="2"/>
    <x v="3"/>
    <n v="25"/>
    <n v="6"/>
    <s v="Calabrese Salami, Capocollo, Tomatoes, Red Onions, Green Olives, Garlic"/>
    <s v="The Italian Supreme Pizza"/>
    <n v="99"/>
    <n v="150"/>
    <n v="51"/>
    <x v="0"/>
    <x v="0"/>
    <x v="0"/>
  </r>
  <r>
    <n v="7777896703"/>
    <d v="2015-08-09T00:00:00"/>
    <x v="3"/>
    <x v="7"/>
    <n v="12.5"/>
    <x v="0"/>
    <x v="3"/>
    <n v="19.5"/>
    <n v="5"/>
    <s v="Soppressata Salami, Fontina Cheese, Mozzarella Cheese, Mushrooms, Garlic"/>
    <s v="The Soppressata Pizza"/>
    <n v="62.5"/>
    <n v="97.5"/>
    <n v="35"/>
    <x v="0"/>
    <x v="1"/>
    <x v="0"/>
  </r>
  <r>
    <n v="7777896704"/>
    <d v="2015-08-09T00:00:00"/>
    <x v="3"/>
    <x v="7"/>
    <n v="16.5"/>
    <x v="2"/>
    <x v="3"/>
    <n v="25"/>
    <n v="7"/>
    <s v="Genoa Salami, Capocollo, Pepperoni, Tomatoes, Asiago Cheese, Garlic"/>
    <s v="The Pepper Salami Pizza"/>
    <n v="115.5"/>
    <n v="175"/>
    <n v="59.5"/>
    <x v="1"/>
    <x v="1"/>
    <x v="0"/>
  </r>
  <r>
    <n v="7777896705"/>
    <d v="2015-08-09T00:00:00"/>
    <x v="3"/>
    <x v="7"/>
    <n v="16.75"/>
    <x v="2"/>
    <x v="2"/>
    <n v="23.25"/>
    <n v="10"/>
    <s v="Barbecued Chicken, Red Peppers, Green Peppers, Tomatoes, Red Onions, Barbecue Sauce"/>
    <s v="The Barbecue Chicken Pizza"/>
    <n v="167.5"/>
    <n v="232.5"/>
    <n v="65"/>
    <x v="1"/>
    <x v="1"/>
    <x v="0"/>
  </r>
  <r>
    <n v="7777896706"/>
    <d v="2015-08-09T00:00:00"/>
    <x v="3"/>
    <x v="7"/>
    <n v="12.5"/>
    <x v="0"/>
    <x v="3"/>
    <n v="19.5"/>
    <n v="2"/>
    <s v="Calabrese Salami, Capocollo, Tomatoes, Red Onions, Green Olives, Garlic"/>
    <s v="The Italian Supreme Pizza"/>
    <n v="25"/>
    <n v="39"/>
    <n v="14"/>
    <x v="1"/>
    <x v="0"/>
    <x v="0"/>
  </r>
  <r>
    <n v="7777896707"/>
    <d v="2015-08-09T00:00:00"/>
    <x v="3"/>
    <x v="7"/>
    <n v="12"/>
    <x v="0"/>
    <x v="1"/>
    <n v="15"/>
    <n v="11"/>
    <s v="Bacon, Pepperoni, Italian Sausage, Chorizo Sausage"/>
    <s v="The Big Meat Pizza"/>
    <n v="132"/>
    <n v="165"/>
    <n v="33"/>
    <x v="1"/>
    <x v="1"/>
    <x v="0"/>
  </r>
  <r>
    <n v="7777896708"/>
    <d v="2015-08-10T00:00:00"/>
    <x v="4"/>
    <x v="7"/>
    <n v="20.75"/>
    <x v="1"/>
    <x v="3"/>
    <n v="30.75"/>
    <n v="6"/>
    <s v="Genoa Salami, Capocollo, Pepperoni, Tomatoes, Asiago Cheese, Garlic"/>
    <s v="The Pepper Salami Pizza"/>
    <n v="124.5"/>
    <n v="184.5"/>
    <n v="60"/>
    <x v="0"/>
    <x v="1"/>
    <x v="0"/>
  </r>
  <r>
    <n v="7777896709"/>
    <d v="2015-08-10T00:00:00"/>
    <x v="4"/>
    <x v="7"/>
    <n v="20.25"/>
    <x v="1"/>
    <x v="0"/>
    <n v="27.25"/>
    <n v="4"/>
    <s v="Tomatoes, Red Peppers, Jalapeno Peppers, Red Onions, Cilantro, Corn, Chipotle Sauce, Garlic"/>
    <s v="The Mexicana Pizza"/>
    <n v="81"/>
    <n v="109"/>
    <n v="28"/>
    <x v="0"/>
    <x v="1"/>
    <x v="0"/>
  </r>
  <r>
    <n v="7777896710"/>
    <d v="2015-08-10T00:00:00"/>
    <x v="4"/>
    <x v="7"/>
    <n v="20.25"/>
    <x v="1"/>
    <x v="0"/>
    <n v="27.25"/>
    <n v="11"/>
    <s v="Spinach, Mushrooms, Red Onions, Feta Cheese, Garlic"/>
    <s v="The Spinach and Feta Pizza"/>
    <n v="222.75"/>
    <n v="299.75"/>
    <n v="77"/>
    <x v="0"/>
    <x v="0"/>
    <x v="0"/>
  </r>
  <r>
    <n v="7777896711"/>
    <d v="2015-08-10T00:00:00"/>
    <x v="4"/>
    <x v="7"/>
    <n v="12.75"/>
    <x v="0"/>
    <x v="2"/>
    <n v="17.75"/>
    <n v="10"/>
    <s v="Barbecued Chicken, Red Peppers, Green Peppers, Tomatoes, Red Onions, Barbecue Sauce"/>
    <s v="The Barbecue Chicken Pizza"/>
    <n v="127.5"/>
    <n v="177.5"/>
    <n v="50"/>
    <x v="1"/>
    <x v="1"/>
    <x v="0"/>
  </r>
  <r>
    <n v="7777896712"/>
    <d v="2015-08-10T00:00:00"/>
    <x v="4"/>
    <x v="7"/>
    <n v="16"/>
    <x v="2"/>
    <x v="0"/>
    <n v="21.5"/>
    <n v="2"/>
    <s v="Spinach, Mushrooms, Tomatoes, Green Olives, Feta Cheese"/>
    <s v="The Green Garden Pizza"/>
    <n v="32"/>
    <n v="43"/>
    <n v="11"/>
    <x v="0"/>
    <x v="1"/>
    <x v="0"/>
  </r>
  <r>
    <n v="7777896713"/>
    <d v="2015-08-10T00:00:00"/>
    <x v="4"/>
    <x v="7"/>
    <n v="16.5"/>
    <x v="2"/>
    <x v="3"/>
    <n v="25"/>
    <n v="12"/>
    <s v="Calabrese Salami, Capocollo, Tomatoes, Red Onions, Green Olives, Garlic"/>
    <s v="The Italian Supreme Pizza"/>
    <n v="198"/>
    <n v="300"/>
    <n v="102"/>
    <x v="1"/>
    <x v="1"/>
    <x v="0"/>
  </r>
  <r>
    <n v="7777896714"/>
    <d v="2015-08-10T00:00:00"/>
    <x v="4"/>
    <x v="7"/>
    <n v="12"/>
    <x v="0"/>
    <x v="0"/>
    <n v="16"/>
    <n v="5"/>
    <s v="Spinach, Mushrooms, Red Onions, Feta Cheese, Garlic"/>
    <s v="The Spinach and Feta Pizza"/>
    <n v="60"/>
    <n v="80"/>
    <n v="20"/>
    <x v="0"/>
    <x v="0"/>
    <x v="0"/>
  </r>
  <r>
    <n v="7777896715"/>
    <d v="2015-08-10T00:00:00"/>
    <x v="4"/>
    <x v="7"/>
    <n v="20.75"/>
    <x v="1"/>
    <x v="3"/>
    <n v="30.75"/>
    <n v="11"/>
    <s v="Genoa Salami, Capocollo, Pepperoni, Tomatoes, Asiago Cheese, Garlic"/>
    <s v="The Pepper Salami Pizza"/>
    <n v="228.25"/>
    <n v="338.25"/>
    <n v="110"/>
    <x v="0"/>
    <x v="1"/>
    <x v="0"/>
  </r>
  <r>
    <n v="7777896716"/>
    <d v="2015-08-11T00:00:00"/>
    <x v="5"/>
    <x v="7"/>
    <n v="16"/>
    <x v="2"/>
    <x v="1"/>
    <n v="20.5"/>
    <n v="9"/>
    <s v="Capocollo, Red Peppers, Tomatoes, Goat Cheese, Garlic, Oregano"/>
    <s v="The Italian Capocollo Pizza"/>
    <n v="144"/>
    <n v="184.5"/>
    <n v="40.5"/>
    <x v="1"/>
    <x v="0"/>
    <x v="0"/>
  </r>
  <r>
    <n v="7777896717"/>
    <d v="2015-08-11T00:00:00"/>
    <x v="5"/>
    <x v="7"/>
    <n v="16"/>
    <x v="2"/>
    <x v="1"/>
    <n v="20.5"/>
    <n v="8"/>
    <s v="Pepperoni, Mushrooms, Red Onions, Red Peppers, Bacon"/>
    <s v="The Classic Deluxe Pizza"/>
    <n v="128"/>
    <n v="164"/>
    <n v="36"/>
    <x v="0"/>
    <x v="0"/>
    <x v="0"/>
  </r>
  <r>
    <n v="7777896718"/>
    <d v="2015-08-11T00:00:00"/>
    <x v="5"/>
    <x v="7"/>
    <n v="16.75"/>
    <x v="2"/>
    <x v="2"/>
    <n v="23.25"/>
    <n v="4"/>
    <s v="Chicken, Tomatoes, Red Peppers, Spinach, Garlic, Pesto Sauce"/>
    <s v="The Chicken Pesto Pizza"/>
    <n v="67"/>
    <n v="93"/>
    <n v="26"/>
    <x v="1"/>
    <x v="1"/>
    <x v="0"/>
  </r>
  <r>
    <n v="7777896719"/>
    <d v="2015-08-11T00:00:00"/>
    <x v="5"/>
    <x v="7"/>
    <n v="12.75"/>
    <x v="0"/>
    <x v="2"/>
    <n v="17.75"/>
    <n v="7"/>
    <s v="Chicken, Tomatoes, Red Peppers, Spinach, Garlic, Pesto Sauce"/>
    <s v="The Chicken Pesto Pizza"/>
    <n v="89.25"/>
    <n v="124.25"/>
    <n v="35"/>
    <x v="1"/>
    <x v="0"/>
    <x v="0"/>
  </r>
  <r>
    <n v="7777896720"/>
    <d v="2015-08-11T00:00:00"/>
    <x v="5"/>
    <x v="7"/>
    <n v="16.5"/>
    <x v="2"/>
    <x v="3"/>
    <n v="25"/>
    <n v="9"/>
    <s v="Prosciutto di San Daniele, Arugula, Mozzarella Cheese"/>
    <s v="The Prosciutto and Arugula Pizza"/>
    <n v="148.5"/>
    <n v="225"/>
    <n v="76.5"/>
    <x v="1"/>
    <x v="1"/>
    <x v="0"/>
  </r>
  <r>
    <n v="7777896721"/>
    <d v="2015-08-11T00:00:00"/>
    <x v="5"/>
    <x v="7"/>
    <n v="17.5"/>
    <x v="1"/>
    <x v="1"/>
    <n v="23.5"/>
    <n v="6"/>
    <s v="Pepperoni, Mushrooms, Green Peppers"/>
    <s v="The Pepperoni, Mushroom, and Peppers Pizza"/>
    <n v="105"/>
    <n v="141"/>
    <n v="36"/>
    <x v="0"/>
    <x v="0"/>
    <x v="0"/>
  </r>
  <r>
    <n v="7777896722"/>
    <d v="2015-08-12T00:00:00"/>
    <x v="6"/>
    <x v="7"/>
    <n v="15.25"/>
    <x v="1"/>
    <x v="1"/>
    <n v="21.25"/>
    <n v="6"/>
    <s v="Mozzarella Cheese, Pepperoni"/>
    <s v="The Pepperoni Pizza"/>
    <n v="91.5"/>
    <n v="127.5"/>
    <n v="36"/>
    <x v="1"/>
    <x v="1"/>
    <x v="0"/>
  </r>
  <r>
    <n v="7777896723"/>
    <d v="2015-08-12T00:00:00"/>
    <x v="6"/>
    <x v="7"/>
    <n v="12.75"/>
    <x v="0"/>
    <x v="0"/>
    <n v="16.75"/>
    <n v="11"/>
    <s v="Eggplant, Artichokes, Tomatoes, Zucchini, Red Peppers, Garlic, Pesto Sauce"/>
    <s v="The Italian Vegetables Pizza"/>
    <n v="140.25"/>
    <n v="184.25"/>
    <n v="44"/>
    <x v="1"/>
    <x v="1"/>
    <x v="0"/>
  </r>
  <r>
    <n v="7777896724"/>
    <d v="2015-08-12T00:00:00"/>
    <x v="6"/>
    <x v="7"/>
    <n v="12.5"/>
    <x v="0"/>
    <x v="3"/>
    <n v="19.5"/>
    <n v="1"/>
    <s v="Spinach, Red Onions, Pepperoni, Tomatoes, Artichokes, Kalamata Olives, Garlic, Asiago Cheese"/>
    <s v="The Spinach Supreme Pizza"/>
    <n v="12.5"/>
    <n v="19.5"/>
    <n v="7"/>
    <x v="0"/>
    <x v="1"/>
    <x v="0"/>
  </r>
  <r>
    <n v="7777896725"/>
    <d v="2015-08-12T00:00:00"/>
    <x v="6"/>
    <x v="7"/>
    <n v="18.5"/>
    <x v="1"/>
    <x v="0"/>
    <n v="25.5"/>
    <n v="1"/>
    <s v="Mozzarella Cheese, Provolone Cheese, Smoked Gouda Cheese, Romano Cheese, Blue Cheese, Garlic"/>
    <s v="The Five Cheese Pizza"/>
    <n v="18.5"/>
    <n v="25.5"/>
    <n v="7"/>
    <x v="1"/>
    <x v="0"/>
    <x v="0"/>
  </r>
  <r>
    <n v="7777896726"/>
    <d v="2015-08-12T00:00:00"/>
    <x v="6"/>
    <x v="7"/>
    <n v="12.25"/>
    <x v="0"/>
    <x v="3"/>
    <n v="19.25"/>
    <n v="3"/>
    <s v="Coarse Sicilian Salami, Tomatoes, Green Olives, Luganega Sausage, Onions, Garlic"/>
    <s v="The Sicilian Pizza"/>
    <n v="36.75"/>
    <n v="57.75"/>
    <n v="21"/>
    <x v="1"/>
    <x v="0"/>
    <x v="0"/>
  </r>
  <r>
    <n v="7777896727"/>
    <d v="2015-08-12T00:00:00"/>
    <x v="6"/>
    <x v="7"/>
    <n v="12"/>
    <x v="0"/>
    <x v="0"/>
    <n v="16"/>
    <n v="9"/>
    <s v="Mushrooms, Tomatoes, Red Peppers, Green Peppers, Red Onions, Zucchini, Spinach, Garlic"/>
    <s v="The Vegetables + Vegetables Pizza"/>
    <n v="108"/>
    <n v="144"/>
    <n v="36"/>
    <x v="0"/>
    <x v="1"/>
    <x v="0"/>
  </r>
  <r>
    <n v="7777896728"/>
    <d v="2015-08-12T00:00:00"/>
    <x v="6"/>
    <x v="7"/>
    <n v="20.5"/>
    <x v="1"/>
    <x v="1"/>
    <n v="26.5"/>
    <n v="11"/>
    <s v="Pepperoni, Mushrooms, Red Onions, Red Peppers, Bacon"/>
    <s v="The Classic Deluxe Pizza"/>
    <n v="225.5"/>
    <n v="291.5"/>
    <n v="66"/>
    <x v="0"/>
    <x v="1"/>
    <x v="0"/>
  </r>
  <r>
    <n v="7777896729"/>
    <d v="2015-08-12T00:00:00"/>
    <x v="6"/>
    <x v="7"/>
    <n v="20.75"/>
    <x v="1"/>
    <x v="2"/>
    <n v="28.75"/>
    <n v="10"/>
    <s v="Barbecued Chicken, Red Peppers, Green Peppers, Tomatoes, Red Onions, Barbecue Sauce"/>
    <s v="The Barbecue Chicken Pizza"/>
    <n v="207.5"/>
    <n v="287.5"/>
    <n v="80"/>
    <x v="1"/>
    <x v="1"/>
    <x v="0"/>
  </r>
  <r>
    <n v="7777896730"/>
    <d v="2015-08-13T00:00:00"/>
    <x v="0"/>
    <x v="7"/>
    <n v="12"/>
    <x v="0"/>
    <x v="0"/>
    <n v="16"/>
    <n v="12"/>
    <s v="Spinach, Mushrooms, Red Onions, Feta Cheese, Garlic"/>
    <s v="The Spinach and Feta Pizza"/>
    <n v="144"/>
    <n v="192"/>
    <n v="48"/>
    <x v="0"/>
    <x v="0"/>
    <x v="0"/>
  </r>
  <r>
    <n v="7777896731"/>
    <d v="2015-08-13T00:00:00"/>
    <x v="0"/>
    <x v="7"/>
    <n v="16.5"/>
    <x v="2"/>
    <x v="3"/>
    <n v="25"/>
    <n v="5"/>
    <s v="Prosciutto di San Daniele, Arugula, Mozzarella Cheese"/>
    <s v="The Prosciutto and Arugula Pizza"/>
    <n v="82.5"/>
    <n v="125"/>
    <n v="42.5"/>
    <x v="1"/>
    <x v="1"/>
    <x v="0"/>
  </r>
  <r>
    <n v="7777896732"/>
    <d v="2015-08-13T00:00:00"/>
    <x v="0"/>
    <x v="7"/>
    <n v="17.5"/>
    <x v="1"/>
    <x v="1"/>
    <n v="23.5"/>
    <n v="10"/>
    <s v="Pepperoni, Mushrooms, Green Peppers"/>
    <s v="The Pepperoni, Mushroom, and Peppers Pizza"/>
    <n v="175"/>
    <n v="235"/>
    <n v="60"/>
    <x v="1"/>
    <x v="1"/>
    <x v="0"/>
  </r>
  <r>
    <n v="7777896733"/>
    <d v="2015-08-13T00:00:00"/>
    <x v="0"/>
    <x v="7"/>
    <n v="20.25"/>
    <x v="1"/>
    <x v="0"/>
    <n v="27.25"/>
    <n v="11"/>
    <s v="Spinach, Mushrooms, Red Onions, Feta Cheese, Garlic"/>
    <s v="The Spinach and Feta Pizza"/>
    <n v="222.75"/>
    <n v="299.75"/>
    <n v="77"/>
    <x v="0"/>
    <x v="0"/>
    <x v="0"/>
  </r>
  <r>
    <n v="7777896734"/>
    <d v="2015-08-13T00:00:00"/>
    <x v="0"/>
    <x v="7"/>
    <n v="15.25"/>
    <x v="1"/>
    <x v="1"/>
    <n v="21.25"/>
    <n v="1"/>
    <s v="Mozzarella Cheese, Pepperoni"/>
    <s v="The Pepperoni Pizza"/>
    <n v="15.25"/>
    <n v="21.25"/>
    <n v="6"/>
    <x v="1"/>
    <x v="1"/>
    <x v="0"/>
  </r>
  <r>
    <n v="7777896735"/>
    <d v="2015-08-14T00:00:00"/>
    <x v="1"/>
    <x v="7"/>
    <n v="12.5"/>
    <x v="0"/>
    <x v="3"/>
    <n v="19.5"/>
    <n v="9"/>
    <s v="Calabrese Salami, Capocollo, Tomatoes, Red Onions, Green Olives, Garlic"/>
    <s v="The Italian Supreme Pizza"/>
    <n v="112.5"/>
    <n v="175.5"/>
    <n v="63"/>
    <x v="0"/>
    <x v="0"/>
    <x v="0"/>
  </r>
  <r>
    <n v="7777896736"/>
    <d v="2015-08-14T00:00:00"/>
    <x v="1"/>
    <x v="7"/>
    <n v="12.5"/>
    <x v="2"/>
    <x v="1"/>
    <n v="17"/>
    <n v="4"/>
    <s v="Mozzarella Cheese, Pepperoni"/>
    <s v="The Pepperoni Pizza"/>
    <n v="50"/>
    <n v="68"/>
    <n v="18"/>
    <x v="1"/>
    <x v="1"/>
    <x v="0"/>
  </r>
  <r>
    <n v="7777896737"/>
    <d v="2015-08-14T00:00:00"/>
    <x v="1"/>
    <x v="7"/>
    <n v="16"/>
    <x v="2"/>
    <x v="1"/>
    <n v="20.5"/>
    <n v="10"/>
    <s v="Kalamata Olives, Feta Cheese, Tomatoes, Garlic, Beef Chuck Roast, Red Onions"/>
    <s v="The Greek Pizza"/>
    <n v="160"/>
    <n v="205"/>
    <n v="45"/>
    <x v="0"/>
    <x v="0"/>
    <x v="0"/>
  </r>
  <r>
    <n v="7777896738"/>
    <d v="2015-08-15T00:00:00"/>
    <x v="2"/>
    <x v="7"/>
    <n v="20.5"/>
    <x v="1"/>
    <x v="1"/>
    <n v="26.5"/>
    <n v="5"/>
    <s v="Capocollo, Red Peppers, Tomatoes, Goat Cheese, Garlic, Oregano"/>
    <s v="The Italian Capocollo Pizza"/>
    <n v="102.5"/>
    <n v="132.5"/>
    <n v="30"/>
    <x v="0"/>
    <x v="1"/>
    <x v="0"/>
  </r>
  <r>
    <n v="7777896739"/>
    <d v="2015-08-15T00:00:00"/>
    <x v="2"/>
    <x v="7"/>
    <n v="25.5"/>
    <x v="3"/>
    <x v="1"/>
    <n v="26.5"/>
    <n v="1"/>
    <s v="Kalamata Olives, Feta Cheese, Tomatoes, Garlic, Beef Chuck Roast, Red Onions"/>
    <s v="The Greek Pizza"/>
    <n v="25.5"/>
    <n v="26.5"/>
    <n v="1"/>
    <x v="1"/>
    <x v="0"/>
    <x v="0"/>
  </r>
  <r>
    <n v="7777896740"/>
    <d v="2015-08-15T00:00:00"/>
    <x v="2"/>
    <x v="7"/>
    <n v="20.5"/>
    <x v="1"/>
    <x v="1"/>
    <n v="26.5"/>
    <n v="7"/>
    <s v="Capocollo, Red Peppers, Tomatoes, Goat Cheese, Garlic, Oregano"/>
    <s v="The Italian Capocollo Pizza"/>
    <n v="143.5"/>
    <n v="185.5"/>
    <n v="42"/>
    <x v="0"/>
    <x v="1"/>
    <x v="0"/>
  </r>
  <r>
    <n v="7777896741"/>
    <d v="2015-08-15T00:00:00"/>
    <x v="2"/>
    <x v="7"/>
    <n v="12.5"/>
    <x v="0"/>
    <x v="3"/>
    <n v="19.5"/>
    <n v="2"/>
    <s v="Genoa Salami, Capocollo, Pepperoni, Tomatoes, Asiago Cheese, Garlic"/>
    <s v="The Pepper Salami Pizza"/>
    <n v="25"/>
    <n v="39"/>
    <n v="14"/>
    <x v="0"/>
    <x v="1"/>
    <x v="0"/>
  </r>
  <r>
    <n v="7777896742"/>
    <d v="2015-08-15T00:00:00"/>
    <x v="2"/>
    <x v="7"/>
    <n v="20.75"/>
    <x v="1"/>
    <x v="2"/>
    <n v="28.75"/>
    <n v="10"/>
    <s v="Chicken, Pineapple, Tomatoes, Red Peppers, Thai Sweet Chilli Sauce"/>
    <s v="The Thai Chicken Pizza"/>
    <n v="207.5"/>
    <n v="287.5"/>
    <n v="80"/>
    <x v="0"/>
    <x v="1"/>
    <x v="0"/>
  </r>
  <r>
    <n v="7777896743"/>
    <d v="2015-08-15T00:00:00"/>
    <x v="2"/>
    <x v="7"/>
    <n v="12"/>
    <x v="0"/>
    <x v="1"/>
    <n v="15"/>
    <n v="8"/>
    <s v="Kalamata Olives, Feta Cheese, Tomatoes, Garlic, Beef Chuck Roast, Red Onions"/>
    <s v="The Greek Pizza"/>
    <n v="96"/>
    <n v="120"/>
    <n v="24"/>
    <x v="1"/>
    <x v="0"/>
    <x v="0"/>
  </r>
  <r>
    <n v="7777896744"/>
    <d v="2015-08-15T00:00:00"/>
    <x v="2"/>
    <x v="7"/>
    <n v="16"/>
    <x v="2"/>
    <x v="1"/>
    <n v="20.5"/>
    <n v="3"/>
    <s v="Pepperoni, Mushrooms, Red Onions, Red Peppers, Bacon"/>
    <s v="The Classic Deluxe Pizza"/>
    <n v="48"/>
    <n v="61.5"/>
    <n v="13.5"/>
    <x v="1"/>
    <x v="1"/>
    <x v="0"/>
  </r>
  <r>
    <n v="7777896745"/>
    <d v="2015-08-15T00:00:00"/>
    <x v="2"/>
    <x v="7"/>
    <n v="16.25"/>
    <x v="2"/>
    <x v="3"/>
    <n v="24.75"/>
    <n v="5"/>
    <s v="Coarse Sicilian Salami, Tomatoes, Green Olives, Luganega Sausage, Onions, Garlic"/>
    <s v="The Sicilian Pizza"/>
    <n v="81.25"/>
    <n v="123.75"/>
    <n v="42.5"/>
    <x v="0"/>
    <x v="1"/>
    <x v="0"/>
  </r>
  <r>
    <n v="7777896746"/>
    <d v="2015-08-15T00:00:00"/>
    <x v="2"/>
    <x v="7"/>
    <n v="16"/>
    <x v="2"/>
    <x v="1"/>
    <n v="20.5"/>
    <n v="9"/>
    <s v="Pepperoni, Mushrooms, Red Onions, Red Peppers, Bacon"/>
    <s v="The Classic Deluxe Pizza"/>
    <n v="144"/>
    <n v="184.5"/>
    <n v="40.5"/>
    <x v="1"/>
    <x v="1"/>
    <x v="0"/>
  </r>
  <r>
    <n v="7777896747"/>
    <d v="2015-08-15T00:00:00"/>
    <x v="2"/>
    <x v="7"/>
    <n v="17.95"/>
    <x v="1"/>
    <x v="0"/>
    <n v="24.95"/>
    <n v="11"/>
    <s v="Ricotta Cheese, Gorgonzola Piccante Cheese, Mozzarella Cheese, Parmigiano Reggiano Cheese, Garlic"/>
    <s v="The Four Cheese Pizza"/>
    <n v="197.45"/>
    <n v="274.45"/>
    <n v="77"/>
    <x v="0"/>
    <x v="0"/>
    <x v="0"/>
  </r>
  <r>
    <n v="7777896748"/>
    <d v="2015-08-15T00:00:00"/>
    <x v="2"/>
    <x v="7"/>
    <n v="16.5"/>
    <x v="2"/>
    <x v="3"/>
    <n v="25"/>
    <n v="10"/>
    <s v="Calabrese Salami, Capocollo, Tomatoes, Red Onions, Green Olives, Garlic"/>
    <s v="The Italian Supreme Pizza"/>
    <n v="165"/>
    <n v="250"/>
    <n v="85"/>
    <x v="0"/>
    <x v="1"/>
    <x v="0"/>
  </r>
  <r>
    <n v="7777896749"/>
    <d v="2015-08-16T00:00:00"/>
    <x v="3"/>
    <x v="7"/>
    <n v="16.5"/>
    <x v="2"/>
    <x v="3"/>
    <n v="25"/>
    <n v="3"/>
    <s v="Soppressata Salami, Fontina Cheese, Mozzarella Cheese, Mushrooms, Garlic"/>
    <s v="The Soppressata Pizza"/>
    <n v="49.5"/>
    <n v="75"/>
    <n v="25.5"/>
    <x v="0"/>
    <x v="0"/>
    <x v="0"/>
  </r>
  <r>
    <n v="7777896750"/>
    <d v="2015-08-16T00:00:00"/>
    <x v="3"/>
    <x v="7"/>
    <n v="16.5"/>
    <x v="2"/>
    <x v="3"/>
    <n v="25"/>
    <n v="12"/>
    <s v="Calabrese Salami, Capocollo, Tomatoes, Red Onions, Green Olives, Garlic"/>
    <s v="The Italian Supreme Pizza"/>
    <n v="198"/>
    <n v="300"/>
    <n v="102"/>
    <x v="1"/>
    <x v="0"/>
    <x v="0"/>
  </r>
  <r>
    <n v="7777896751"/>
    <d v="2015-08-16T00:00:00"/>
    <x v="3"/>
    <x v="7"/>
    <n v="20.75"/>
    <x v="1"/>
    <x v="2"/>
    <n v="28.75"/>
    <n v="2"/>
    <s v="Chicken, Tomatoes, Red Peppers, Spinach, Garlic, Pesto Sauce"/>
    <s v="The Chicken Pesto Pizza"/>
    <n v="41.5"/>
    <n v="57.5"/>
    <n v="16"/>
    <x v="1"/>
    <x v="0"/>
    <x v="0"/>
  </r>
  <r>
    <n v="7777896752"/>
    <d v="2015-08-16T00:00:00"/>
    <x v="3"/>
    <x v="7"/>
    <n v="9.75"/>
    <x v="0"/>
    <x v="1"/>
    <n v="12.75"/>
    <n v="4"/>
    <s v="Mozzarella Cheese, Pepperoni"/>
    <s v="The Pepperoni Pizza"/>
    <n v="39"/>
    <n v="51"/>
    <n v="12"/>
    <x v="0"/>
    <x v="1"/>
    <x v="0"/>
  </r>
  <r>
    <n v="7777896753"/>
    <d v="2015-08-16T00:00:00"/>
    <x v="3"/>
    <x v="7"/>
    <n v="20.75"/>
    <x v="1"/>
    <x v="2"/>
    <n v="28.75"/>
    <n v="7"/>
    <s v="Chicken, Tomatoes, Red Peppers, Red Onions, Jalapeno Peppers, Corn, Cilantro, Chipotle Sauce"/>
    <s v="The Southwest Chicken Pizza"/>
    <n v="145.25"/>
    <n v="201.25"/>
    <n v="56"/>
    <x v="0"/>
    <x v="1"/>
    <x v="0"/>
  </r>
  <r>
    <n v="7777896754"/>
    <d v="2015-08-17T00:00:00"/>
    <x v="4"/>
    <x v="7"/>
    <n v="16"/>
    <x v="2"/>
    <x v="1"/>
    <n v="20.5"/>
    <n v="2"/>
    <s v="Pepperoni, Mushrooms, Red Onions, Red Peppers, Bacon"/>
    <s v="The Classic Deluxe Pizza"/>
    <n v="32"/>
    <n v="41"/>
    <n v="9"/>
    <x v="0"/>
    <x v="1"/>
    <x v="0"/>
  </r>
  <r>
    <n v="7777896755"/>
    <d v="2015-08-17T00:00:00"/>
    <x v="4"/>
    <x v="7"/>
    <n v="17.95"/>
    <x v="1"/>
    <x v="0"/>
    <n v="24.95"/>
    <n v="6"/>
    <s v="Ricotta Cheese, Gorgonzola Piccante Cheese, Mozzarella Cheese, Parmigiano Reggiano Cheese, Garlic"/>
    <s v="The Four Cheese Pizza"/>
    <n v="107.69999999999999"/>
    <n v="149.69999999999999"/>
    <n v="42"/>
    <x v="0"/>
    <x v="0"/>
    <x v="0"/>
  </r>
  <r>
    <n v="7777896756"/>
    <d v="2015-08-17T00:00:00"/>
    <x v="4"/>
    <x v="7"/>
    <n v="16.75"/>
    <x v="2"/>
    <x v="2"/>
    <n v="23.25"/>
    <n v="6"/>
    <s v="Barbecued Chicken, Red Peppers, Green Peppers, Tomatoes, Red Onions, Barbecue Sauce"/>
    <s v="The Barbecue Chicken Pizza"/>
    <n v="100.5"/>
    <n v="139.5"/>
    <n v="39"/>
    <x v="0"/>
    <x v="1"/>
    <x v="0"/>
  </r>
  <r>
    <n v="7777896757"/>
    <d v="2015-08-17T00:00:00"/>
    <x v="4"/>
    <x v="7"/>
    <n v="12.5"/>
    <x v="0"/>
    <x v="3"/>
    <n v="19.5"/>
    <n v="8"/>
    <s v="Prosciutto di San Daniele, Arugula, Mozzarella Cheese"/>
    <s v="The Prosciutto and Arugula Pizza"/>
    <n v="100"/>
    <n v="156"/>
    <n v="56"/>
    <x v="1"/>
    <x v="1"/>
    <x v="0"/>
  </r>
  <r>
    <n v="7777896758"/>
    <d v="2015-08-18T00:00:00"/>
    <x v="5"/>
    <x v="7"/>
    <n v="12"/>
    <x v="0"/>
    <x v="0"/>
    <n v="16"/>
    <n v="11"/>
    <s v="Spinach, Mushrooms, Tomatoes, Green Olives, Feta Cheese"/>
    <s v="The Green Garden Pizza"/>
    <n v="132"/>
    <n v="176"/>
    <n v="44"/>
    <x v="0"/>
    <x v="1"/>
    <x v="0"/>
  </r>
  <r>
    <n v="7777896759"/>
    <d v="2015-08-18T00:00:00"/>
    <x v="5"/>
    <x v="7"/>
    <n v="20.75"/>
    <x v="1"/>
    <x v="3"/>
    <n v="30.75"/>
    <n v="10"/>
    <s v="Prosciutto di San Daniele, Arugula, Mozzarella Cheese"/>
    <s v="The Prosciutto and Arugula Pizza"/>
    <n v="207.5"/>
    <n v="307.5"/>
    <n v="100"/>
    <x v="1"/>
    <x v="1"/>
    <x v="0"/>
  </r>
  <r>
    <n v="7777896760"/>
    <d v="2015-08-18T00:00:00"/>
    <x v="5"/>
    <x v="7"/>
    <n v="20.75"/>
    <x v="1"/>
    <x v="2"/>
    <n v="28.75"/>
    <n v="5"/>
    <s v="Chicken, Artichoke, Spinach, Garlic, Jalapeno Peppers, Fontina Cheese, Gouda Cheese"/>
    <s v="The California Chicken Pizza"/>
    <n v="103.75"/>
    <n v="143.75"/>
    <n v="40"/>
    <x v="1"/>
    <x v="1"/>
    <x v="0"/>
  </r>
  <r>
    <n v="7777896761"/>
    <d v="2015-08-18T00:00:00"/>
    <x v="5"/>
    <x v="7"/>
    <n v="12.5"/>
    <x v="2"/>
    <x v="1"/>
    <n v="17"/>
    <n v="5"/>
    <s v="Mozzarella Cheese, Pepperoni"/>
    <s v="The Pepperoni Pizza"/>
    <n v="62.5"/>
    <n v="85"/>
    <n v="22.5"/>
    <x v="1"/>
    <x v="1"/>
    <x v="0"/>
  </r>
  <r>
    <n v="7777896762"/>
    <d v="2015-08-19T00:00:00"/>
    <x v="6"/>
    <x v="7"/>
    <n v="12"/>
    <x v="0"/>
    <x v="1"/>
    <n v="15"/>
    <n v="1"/>
    <s v="Tomatoes, Anchovies, Green Olives, Red Onions, Garlic"/>
    <s v="The Napolitana Pizza"/>
    <n v="12"/>
    <n v="15"/>
    <n v="3"/>
    <x v="0"/>
    <x v="1"/>
    <x v="0"/>
  </r>
  <r>
    <n v="7777896763"/>
    <d v="2015-08-19T00:00:00"/>
    <x v="6"/>
    <x v="7"/>
    <n v="20.75"/>
    <x v="1"/>
    <x v="2"/>
    <n v="28.75"/>
    <n v="2"/>
    <s v="Chicken, Pineapple, Tomatoes, Red Peppers, Thai Sweet Chilli Sauce"/>
    <s v="The Thai Chicken Pizza"/>
    <n v="41.5"/>
    <n v="57.5"/>
    <n v="16"/>
    <x v="1"/>
    <x v="1"/>
    <x v="0"/>
  </r>
  <r>
    <n v="7777896764"/>
    <d v="2015-08-19T00:00:00"/>
    <x v="6"/>
    <x v="7"/>
    <n v="12"/>
    <x v="0"/>
    <x v="0"/>
    <n v="16"/>
    <n v="4"/>
    <s v="Spinach, Mushrooms, Tomatoes, Green Olives, Feta Cheese"/>
    <s v="The Green Garden Pizza"/>
    <n v="48"/>
    <n v="64"/>
    <n v="16"/>
    <x v="0"/>
    <x v="0"/>
    <x v="0"/>
  </r>
  <r>
    <n v="7777896765"/>
    <d v="2015-08-19T00:00:00"/>
    <x v="6"/>
    <x v="7"/>
    <n v="11"/>
    <x v="0"/>
    <x v="1"/>
    <n v="14"/>
    <n v="8"/>
    <s v="Pepperoni, Mushrooms, Green Peppers"/>
    <s v="The Pepperoni, Mushroom, and Peppers Pizza"/>
    <n v="88"/>
    <n v="112"/>
    <n v="24"/>
    <x v="1"/>
    <x v="1"/>
    <x v="0"/>
  </r>
  <r>
    <n v="7777896766"/>
    <d v="2015-08-19T00:00:00"/>
    <x v="6"/>
    <x v="7"/>
    <n v="20.75"/>
    <x v="1"/>
    <x v="3"/>
    <n v="30.75"/>
    <n v="7"/>
    <s v="Soppressata Salami, Fontina Cheese, Mozzarella Cheese, Mushrooms, Garlic"/>
    <s v="The Soppressata Pizza"/>
    <n v="145.25"/>
    <n v="215.25"/>
    <n v="70"/>
    <x v="0"/>
    <x v="1"/>
    <x v="0"/>
  </r>
  <r>
    <n v="7777896767"/>
    <d v="2015-08-20T00:00:00"/>
    <x v="0"/>
    <x v="7"/>
    <n v="16"/>
    <x v="2"/>
    <x v="1"/>
    <n v="20.5"/>
    <n v="7"/>
    <s v="Pepperoni, Mushrooms, Red Onions, Red Peppers, Bacon"/>
    <s v="The Classic Deluxe Pizza"/>
    <n v="112"/>
    <n v="143.5"/>
    <n v="31.5"/>
    <x v="0"/>
    <x v="0"/>
    <x v="0"/>
  </r>
  <r>
    <n v="7777896768"/>
    <d v="2015-08-20T00:00:00"/>
    <x v="0"/>
    <x v="7"/>
    <n v="20.75"/>
    <x v="1"/>
    <x v="2"/>
    <n v="28.75"/>
    <n v="8"/>
    <s v="Chicken, Tomatoes, Red Peppers, Red Onions, Jalapeno Peppers, Corn, Cilantro, Chipotle Sauce"/>
    <s v="The Southwest Chicken Pizza"/>
    <n v="166"/>
    <n v="230"/>
    <n v="64"/>
    <x v="0"/>
    <x v="0"/>
    <x v="0"/>
  </r>
  <r>
    <n v="7777896769"/>
    <d v="2015-08-20T00:00:00"/>
    <x v="0"/>
    <x v="7"/>
    <n v="14.75"/>
    <x v="2"/>
    <x v="0"/>
    <n v="20.25"/>
    <n v="7"/>
    <s v="Ricotta Cheese, Gorgonzola Piccante Cheese, Mozzarella Cheese, Parmigiano Reggiano Cheese, Garlic"/>
    <s v="The Four Cheese Pizza"/>
    <n v="103.25"/>
    <n v="141.75"/>
    <n v="38.5"/>
    <x v="0"/>
    <x v="1"/>
    <x v="0"/>
  </r>
  <r>
    <n v="7777896770"/>
    <d v="2015-08-21T00:00:00"/>
    <x v="1"/>
    <x v="7"/>
    <n v="12"/>
    <x v="0"/>
    <x v="0"/>
    <n v="16"/>
    <n v="4"/>
    <s v="Spinach, Mushrooms, Red Onions, Feta Cheese, Garlic"/>
    <s v="The Spinach and Feta Pizza"/>
    <n v="48"/>
    <n v="64"/>
    <n v="16"/>
    <x v="1"/>
    <x v="1"/>
    <x v="0"/>
  </r>
  <r>
    <n v="7777896771"/>
    <d v="2015-08-21T00:00:00"/>
    <x v="1"/>
    <x v="7"/>
    <n v="20.75"/>
    <x v="1"/>
    <x v="2"/>
    <n v="28.75"/>
    <n v="8"/>
    <s v="Chicken, Tomatoes, Red Peppers, Red Onions, Jalapeno Peppers, Corn, Cilantro, Chipotle Sauce"/>
    <s v="The Southwest Chicken Pizza"/>
    <n v="166"/>
    <n v="230"/>
    <n v="64"/>
    <x v="1"/>
    <x v="0"/>
    <x v="0"/>
  </r>
  <r>
    <n v="7777896772"/>
    <d v="2015-08-21T00:00:00"/>
    <x v="1"/>
    <x v="7"/>
    <n v="16.75"/>
    <x v="2"/>
    <x v="2"/>
    <n v="23.25"/>
    <n v="8"/>
    <s v="Chicken, Red Onions, Red Peppers, Mushrooms, Asiago Cheese, Alfredo Sauce"/>
    <s v="The Chicken Alfredo Pizza"/>
    <n v="134"/>
    <n v="186"/>
    <n v="52"/>
    <x v="1"/>
    <x v="0"/>
    <x v="0"/>
  </r>
  <r>
    <n v="7777896773"/>
    <d v="2015-08-21T00:00:00"/>
    <x v="1"/>
    <x v="7"/>
    <n v="16"/>
    <x v="2"/>
    <x v="0"/>
    <n v="21.5"/>
    <n v="10"/>
    <s v="Mushrooms, Tomatoes, Red Peppers, Green Peppers, Red Onions, Zucchini, Spinach, Garlic"/>
    <s v="The Vegetables + Vegetables Pizza"/>
    <n v="160"/>
    <n v="215"/>
    <n v="55"/>
    <x v="1"/>
    <x v="0"/>
    <x v="0"/>
  </r>
  <r>
    <n v="7777896774"/>
    <d v="2015-08-21T00:00:00"/>
    <x v="1"/>
    <x v="7"/>
    <n v="16.75"/>
    <x v="2"/>
    <x v="2"/>
    <n v="23.25"/>
    <n v="12"/>
    <s v="Barbecued Chicken, Red Peppers, Green Peppers, Tomatoes, Red Onions, Barbecue Sauce"/>
    <s v="The Barbecue Chicken Pizza"/>
    <n v="201"/>
    <n v="279"/>
    <n v="78"/>
    <x v="0"/>
    <x v="1"/>
    <x v="0"/>
  </r>
  <r>
    <n v="7777896775"/>
    <d v="2015-08-22T00:00:00"/>
    <x v="2"/>
    <x v="7"/>
    <n v="20.75"/>
    <x v="1"/>
    <x v="3"/>
    <n v="30.75"/>
    <n v="5"/>
    <s v="Soppressata Salami, Fontina Cheese, Mozzarella Cheese, Mushrooms, Garlic"/>
    <s v="The Soppressata Pizza"/>
    <n v="103.75"/>
    <n v="153.75"/>
    <n v="50"/>
    <x v="1"/>
    <x v="0"/>
    <x v="0"/>
  </r>
  <r>
    <n v="7777896776"/>
    <d v="2015-08-22T00:00:00"/>
    <x v="2"/>
    <x v="7"/>
    <n v="14.5"/>
    <x v="2"/>
    <x v="1"/>
    <n v="19"/>
    <n v="5"/>
    <s v="Pepperoni, Mushrooms, Green Peppers"/>
    <s v="The Pepperoni, Mushroom, and Peppers Pizza"/>
    <n v="72.5"/>
    <n v="95"/>
    <n v="22.5"/>
    <x v="0"/>
    <x v="0"/>
    <x v="0"/>
  </r>
  <r>
    <n v="7777896777"/>
    <d v="2015-08-22T00:00:00"/>
    <x v="2"/>
    <x v="7"/>
    <n v="12.25"/>
    <x v="0"/>
    <x v="3"/>
    <n v="19.25"/>
    <n v="6"/>
    <s v="Coarse Sicilian Salami, Tomatoes, Green Olives, Luganega Sausage, Onions, Garlic"/>
    <s v="The Sicilian Pizza"/>
    <n v="73.5"/>
    <n v="115.5"/>
    <n v="42"/>
    <x v="0"/>
    <x v="1"/>
    <x v="0"/>
  </r>
  <r>
    <n v="7777896778"/>
    <d v="2015-08-23T00:00:00"/>
    <x v="3"/>
    <x v="7"/>
    <n v="12.75"/>
    <x v="0"/>
    <x v="2"/>
    <n v="17.75"/>
    <n v="9"/>
    <s v="Barbecued Chicken, Red Peppers, Green Peppers, Tomatoes, Red Onions, Barbecue Sauce"/>
    <s v="The Barbecue Chicken Pizza"/>
    <n v="114.75"/>
    <n v="159.75"/>
    <n v="45"/>
    <x v="0"/>
    <x v="0"/>
    <x v="0"/>
  </r>
  <r>
    <n v="7777896779"/>
    <d v="2015-08-23T00:00:00"/>
    <x v="3"/>
    <x v="7"/>
    <n v="20.75"/>
    <x v="1"/>
    <x v="3"/>
    <n v="30.75"/>
    <n v="5"/>
    <s v="Genoa Salami, Capocollo, Pepperoni, Tomatoes, Asiago Cheese, Garlic"/>
    <s v="The Pepper Salami Pizza"/>
    <n v="103.75"/>
    <n v="153.75"/>
    <n v="50"/>
    <x v="0"/>
    <x v="0"/>
    <x v="0"/>
  </r>
  <r>
    <n v="7777896780"/>
    <d v="2015-08-23T00:00:00"/>
    <x v="3"/>
    <x v="7"/>
    <n v="12"/>
    <x v="0"/>
    <x v="0"/>
    <n v="16"/>
    <n v="6"/>
    <s v="Mushrooms, Tomatoes, Red Peppers, Green Peppers, Red Onions, Zucchini, Spinach, Garlic"/>
    <s v="The Vegetables + Vegetables Pizza"/>
    <n v="72"/>
    <n v="96"/>
    <n v="24"/>
    <x v="1"/>
    <x v="1"/>
    <x v="0"/>
  </r>
  <r>
    <n v="7777896781"/>
    <d v="2015-08-23T00:00:00"/>
    <x v="3"/>
    <x v="7"/>
    <n v="9.75"/>
    <x v="0"/>
    <x v="1"/>
    <n v="12.75"/>
    <n v="10"/>
    <s v="Mozzarella Cheese, Pepperoni"/>
    <s v="The Pepperoni Pizza"/>
    <n v="97.5"/>
    <n v="127.5"/>
    <n v="30"/>
    <x v="0"/>
    <x v="1"/>
    <x v="0"/>
  </r>
  <r>
    <n v="7777896782"/>
    <d v="2015-08-23T00:00:00"/>
    <x v="3"/>
    <x v="7"/>
    <n v="16"/>
    <x v="2"/>
    <x v="0"/>
    <n v="21.5"/>
    <n v="9"/>
    <s v="Mushrooms, Tomatoes, Red Peppers, Green Peppers, Red Onions, Zucchini, Spinach, Garlic"/>
    <s v="The Vegetables + Vegetables Pizza"/>
    <n v="144"/>
    <n v="193.5"/>
    <n v="49.5"/>
    <x v="1"/>
    <x v="0"/>
    <x v="0"/>
  </r>
  <r>
    <n v="7777896783"/>
    <d v="2015-08-23T00:00:00"/>
    <x v="3"/>
    <x v="7"/>
    <n v="16.75"/>
    <x v="2"/>
    <x v="0"/>
    <n v="22.25"/>
    <n v="1"/>
    <s v="Eggplant, Artichokes, Tomatoes, Zucchini, Red Peppers, Garlic, Pesto Sauce"/>
    <s v="The Italian Vegetables Pizza"/>
    <n v="16.75"/>
    <n v="22.25"/>
    <n v="5.5"/>
    <x v="1"/>
    <x v="0"/>
    <x v="0"/>
  </r>
  <r>
    <n v="7777896784"/>
    <d v="2015-08-24T00:00:00"/>
    <x v="4"/>
    <x v="7"/>
    <n v="16"/>
    <x v="2"/>
    <x v="0"/>
    <n v="21.5"/>
    <n v="12"/>
    <s v="Mushrooms, Tomatoes, Red Peppers, Green Peppers, Red Onions, Zucchini, Spinach, Garlic"/>
    <s v="The Vegetables + Vegetables Pizza"/>
    <n v="192"/>
    <n v="258"/>
    <n v="66"/>
    <x v="0"/>
    <x v="1"/>
    <x v="0"/>
  </r>
  <r>
    <n v="7777896785"/>
    <d v="2015-08-24T00:00:00"/>
    <x v="4"/>
    <x v="7"/>
    <n v="16.5"/>
    <x v="2"/>
    <x v="3"/>
    <n v="25"/>
    <n v="12"/>
    <s v="Capocollo, Tomatoes, Goat Cheese, Artichokes, Peperoncini verdi, Garlic"/>
    <s v="The Spicy Italian Pizza"/>
    <n v="198"/>
    <n v="300"/>
    <n v="102"/>
    <x v="0"/>
    <x v="0"/>
    <x v="0"/>
  </r>
  <r>
    <n v="7777896786"/>
    <d v="2015-08-24T00:00:00"/>
    <x v="4"/>
    <x v="7"/>
    <n v="12"/>
    <x v="0"/>
    <x v="0"/>
    <n v="16"/>
    <n v="9"/>
    <s v="Spinach, Mushrooms, Red Onions, Feta Cheese, Garlic"/>
    <s v="The Spinach and Feta Pizza"/>
    <n v="108"/>
    <n v="144"/>
    <n v="36"/>
    <x v="1"/>
    <x v="1"/>
    <x v="0"/>
  </r>
  <r>
    <n v="7777896787"/>
    <d v="2015-08-24T00:00:00"/>
    <x v="4"/>
    <x v="7"/>
    <n v="20.75"/>
    <x v="1"/>
    <x v="2"/>
    <n v="28.75"/>
    <n v="11"/>
    <s v="Chicken, Pineapple, Tomatoes, Red Peppers, Thai Sweet Chilli Sauce"/>
    <s v="The Thai Chicken Pizza"/>
    <n v="228.25"/>
    <n v="316.25"/>
    <n v="88"/>
    <x v="1"/>
    <x v="1"/>
    <x v="0"/>
  </r>
  <r>
    <n v="7777896788"/>
    <d v="2015-08-25T00:00:00"/>
    <x v="5"/>
    <x v="7"/>
    <n v="20.25"/>
    <x v="1"/>
    <x v="0"/>
    <n v="27.25"/>
    <n v="8"/>
    <s v="Spinach, Mushrooms, Red Onions, Feta Cheese, Garlic"/>
    <s v="The Spinach and Feta Pizza"/>
    <n v="162"/>
    <n v="218"/>
    <n v="56"/>
    <x v="1"/>
    <x v="1"/>
    <x v="0"/>
  </r>
  <r>
    <n v="7777896789"/>
    <d v="2015-08-25T00:00:00"/>
    <x v="5"/>
    <x v="7"/>
    <n v="20.75"/>
    <x v="1"/>
    <x v="3"/>
    <n v="30.75"/>
    <n v="3"/>
    <s v="Calabrese Salami, Capocollo, Tomatoes, Red Onions, Green Olives, Garlic"/>
    <s v="The Italian Supreme Pizza"/>
    <n v="62.25"/>
    <n v="92.25"/>
    <n v="30"/>
    <x v="0"/>
    <x v="1"/>
    <x v="0"/>
  </r>
  <r>
    <n v="7777896790"/>
    <d v="2015-08-25T00:00:00"/>
    <x v="5"/>
    <x v="7"/>
    <n v="16.75"/>
    <x v="2"/>
    <x v="2"/>
    <n v="23.25"/>
    <n v="12"/>
    <s v="Chicken, Pineapple, Tomatoes, Red Peppers, Thai Sweet Chilli Sauce"/>
    <s v="The Thai Chicken Pizza"/>
    <n v="201"/>
    <n v="279"/>
    <n v="78"/>
    <x v="1"/>
    <x v="1"/>
    <x v="0"/>
  </r>
  <r>
    <n v="7777896791"/>
    <d v="2015-08-25T00:00:00"/>
    <x v="5"/>
    <x v="7"/>
    <n v="20.75"/>
    <x v="1"/>
    <x v="3"/>
    <n v="30.75"/>
    <n v="2"/>
    <s v="Genoa Salami, Capocollo, Pepperoni, Tomatoes, Asiago Cheese, Garlic"/>
    <s v="The Pepper Salami Pizza"/>
    <n v="41.5"/>
    <n v="61.5"/>
    <n v="20"/>
    <x v="0"/>
    <x v="1"/>
    <x v="0"/>
  </r>
  <r>
    <n v="7777896792"/>
    <d v="2015-08-25T00:00:00"/>
    <x v="5"/>
    <x v="7"/>
    <n v="16.5"/>
    <x v="2"/>
    <x v="3"/>
    <n v="25"/>
    <n v="1"/>
    <s v="Spinach, Red Onions, Pepperoni, Tomatoes, Artichokes, Kalamata Olives, Garlic, Asiago Cheese"/>
    <s v="The Spinach Supreme Pizza"/>
    <n v="16.5"/>
    <n v="25"/>
    <n v="8.5"/>
    <x v="1"/>
    <x v="1"/>
    <x v="0"/>
  </r>
  <r>
    <n v="7777896793"/>
    <d v="2015-08-26T00:00:00"/>
    <x v="6"/>
    <x v="7"/>
    <n v="12"/>
    <x v="0"/>
    <x v="1"/>
    <n v="15"/>
    <n v="4"/>
    <s v="Pepperoni, Mushrooms, Red Onions, Red Peppers, Bacon"/>
    <s v="The Classic Deluxe Pizza"/>
    <n v="48"/>
    <n v="60"/>
    <n v="12"/>
    <x v="1"/>
    <x v="0"/>
    <x v="0"/>
  </r>
  <r>
    <n v="7777896794"/>
    <d v="2015-08-26T00:00:00"/>
    <x v="6"/>
    <x v="7"/>
    <n v="15.25"/>
    <x v="1"/>
    <x v="1"/>
    <n v="21.25"/>
    <n v="11"/>
    <s v="Mozzarella Cheese, Pepperoni"/>
    <s v="The Pepperoni Pizza"/>
    <n v="167.75"/>
    <n v="233.75"/>
    <n v="66"/>
    <x v="1"/>
    <x v="1"/>
    <x v="0"/>
  </r>
  <r>
    <n v="7777896795"/>
    <d v="2015-08-26T00:00:00"/>
    <x v="6"/>
    <x v="7"/>
    <n v="20.75"/>
    <x v="1"/>
    <x v="2"/>
    <n v="28.75"/>
    <n v="3"/>
    <s v="Chicken, Tomatoes, Red Peppers, Red Onions, Jalapeno Peppers, Corn, Cilantro, Chipotle Sauce"/>
    <s v="The Southwest Chicken Pizza"/>
    <n v="62.25"/>
    <n v="86.25"/>
    <n v="24"/>
    <x v="1"/>
    <x v="0"/>
    <x v="0"/>
  </r>
  <r>
    <n v="7777896796"/>
    <d v="2015-08-26T00:00:00"/>
    <x v="6"/>
    <x v="7"/>
    <n v="10.5"/>
    <x v="0"/>
    <x v="1"/>
    <n v="13.5"/>
    <n v="8"/>
    <s v="Sliced Ham, Pineapple, Mozzarella Cheese"/>
    <s v="The Hawaiian Pizza"/>
    <n v="84"/>
    <n v="108"/>
    <n v="24"/>
    <x v="1"/>
    <x v="0"/>
    <x v="0"/>
  </r>
  <r>
    <n v="7777896797"/>
    <d v="2015-08-26T00:00:00"/>
    <x v="6"/>
    <x v="7"/>
    <n v="18.5"/>
    <x v="1"/>
    <x v="0"/>
    <n v="25.5"/>
    <n v="2"/>
    <s v="Mozzarella Cheese, Provolone Cheese, Smoked Gouda Cheese, Romano Cheese, Blue Cheese, Garlic"/>
    <s v="The Five Cheese Pizza"/>
    <n v="37"/>
    <n v="51"/>
    <n v="14"/>
    <x v="1"/>
    <x v="1"/>
    <x v="0"/>
  </r>
  <r>
    <n v="7777896798"/>
    <d v="2015-08-26T00:00:00"/>
    <x v="6"/>
    <x v="7"/>
    <n v="12"/>
    <x v="0"/>
    <x v="1"/>
    <n v="15"/>
    <n v="12"/>
    <s v="Tomatoes, Anchovies, Green Olives, Red Onions, Garlic"/>
    <s v="The Napolitana Pizza"/>
    <n v="144"/>
    <n v="180"/>
    <n v="36"/>
    <x v="0"/>
    <x v="1"/>
    <x v="0"/>
  </r>
  <r>
    <n v="7777896799"/>
    <d v="2015-08-26T00:00:00"/>
    <x v="6"/>
    <x v="7"/>
    <n v="16"/>
    <x v="2"/>
    <x v="0"/>
    <n v="21.5"/>
    <n v="9"/>
    <s v="Tomatoes, Red Peppers, Jalapeno Peppers, Red Onions, Cilantro, Corn, Chipotle Sauce, Garlic"/>
    <s v="The Mexicana Pizza"/>
    <n v="144"/>
    <n v="193.5"/>
    <n v="49.5"/>
    <x v="0"/>
    <x v="1"/>
    <x v="0"/>
  </r>
  <r>
    <n v="7777896800"/>
    <d v="2015-08-27T00:00:00"/>
    <x v="0"/>
    <x v="7"/>
    <n v="12"/>
    <x v="0"/>
    <x v="1"/>
    <n v="15"/>
    <n v="10"/>
    <s v="Kalamata Olives, Feta Cheese, Tomatoes, Garlic, Beef Chuck Roast, Red Onions"/>
    <s v="The Greek Pizza"/>
    <n v="120"/>
    <n v="150"/>
    <n v="30"/>
    <x v="0"/>
    <x v="1"/>
    <x v="0"/>
  </r>
  <r>
    <n v="7777896801"/>
    <d v="2015-08-27T00:00:00"/>
    <x v="0"/>
    <x v="7"/>
    <n v="9.75"/>
    <x v="0"/>
    <x v="1"/>
    <n v="12.75"/>
    <n v="10"/>
    <s v="Mozzarella Cheese, Pepperoni"/>
    <s v="The Pepperoni Pizza"/>
    <n v="97.5"/>
    <n v="127.5"/>
    <n v="30"/>
    <x v="1"/>
    <x v="1"/>
    <x v="0"/>
  </r>
  <r>
    <n v="7777896802"/>
    <d v="2015-08-27T00:00:00"/>
    <x v="0"/>
    <x v="7"/>
    <n v="15.25"/>
    <x v="1"/>
    <x v="1"/>
    <n v="21.25"/>
    <n v="1"/>
    <s v="Mozzarella Cheese, Pepperoni"/>
    <s v="The Pepperoni Pizza"/>
    <n v="15.25"/>
    <n v="21.25"/>
    <n v="6"/>
    <x v="1"/>
    <x v="0"/>
    <x v="0"/>
  </r>
  <r>
    <n v="7777896803"/>
    <d v="2015-08-27T00:00:00"/>
    <x v="0"/>
    <x v="7"/>
    <n v="16.75"/>
    <x v="2"/>
    <x v="2"/>
    <n v="23.25"/>
    <n v="10"/>
    <s v="Chicken, Red Onions, Red Peppers, Mushrooms, Asiago Cheese, Alfredo Sauce"/>
    <s v="The Chicken Alfredo Pizza"/>
    <n v="167.5"/>
    <n v="232.5"/>
    <n v="65"/>
    <x v="0"/>
    <x v="1"/>
    <x v="0"/>
  </r>
  <r>
    <n v="7777896804"/>
    <d v="2015-08-28T00:00:00"/>
    <x v="1"/>
    <x v="7"/>
    <n v="16.75"/>
    <x v="2"/>
    <x v="2"/>
    <n v="23.25"/>
    <n v="10"/>
    <s v="Chicken, Pineapple, Tomatoes, Red Peppers, Thai Sweet Chilli Sauce"/>
    <s v="The Thai Chicken Pizza"/>
    <n v="167.5"/>
    <n v="232.5"/>
    <n v="65"/>
    <x v="1"/>
    <x v="1"/>
    <x v="0"/>
  </r>
  <r>
    <n v="7777896805"/>
    <d v="2015-08-28T00:00:00"/>
    <x v="1"/>
    <x v="7"/>
    <n v="20.25"/>
    <x v="1"/>
    <x v="3"/>
    <n v="30.25"/>
    <n v="11"/>
    <s v="Coarse Sicilian Salami, Tomatoes, Green Olives, Luganega Sausage, Onions, Garlic"/>
    <s v="The Sicilian Pizza"/>
    <n v="222.75"/>
    <n v="332.75"/>
    <n v="110"/>
    <x v="0"/>
    <x v="0"/>
    <x v="0"/>
  </r>
  <r>
    <n v="7777896806"/>
    <d v="2015-08-28T00:00:00"/>
    <x v="1"/>
    <x v="7"/>
    <n v="20.75"/>
    <x v="1"/>
    <x v="3"/>
    <n v="30.75"/>
    <n v="6"/>
    <s v="Calabrese Salami, Capocollo, Tomatoes, Red Onions, Green Olives, Garlic"/>
    <s v="The Italian Supreme Pizza"/>
    <n v="124.5"/>
    <n v="184.5"/>
    <n v="60"/>
    <x v="1"/>
    <x v="0"/>
    <x v="0"/>
  </r>
  <r>
    <n v="7777896807"/>
    <d v="2015-08-28T00:00:00"/>
    <x v="1"/>
    <x v="7"/>
    <n v="20.75"/>
    <x v="1"/>
    <x v="3"/>
    <n v="30.75"/>
    <n v="6"/>
    <s v="Prosciutto di San Daniele, Arugula, Mozzarella Cheese"/>
    <s v="The Prosciutto and Arugula Pizza"/>
    <n v="124.5"/>
    <n v="184.5"/>
    <n v="60"/>
    <x v="0"/>
    <x v="0"/>
    <x v="0"/>
  </r>
  <r>
    <n v="7777896808"/>
    <d v="2015-08-28T00:00:00"/>
    <x v="1"/>
    <x v="7"/>
    <n v="20.5"/>
    <x v="1"/>
    <x v="1"/>
    <n v="26.5"/>
    <n v="9"/>
    <s v="Tomatoes, Anchovies, Green Olives, Red Onions, Garlic"/>
    <s v="The Napolitana Pizza"/>
    <n v="184.5"/>
    <n v="238.5"/>
    <n v="54"/>
    <x v="1"/>
    <x v="0"/>
    <x v="0"/>
  </r>
  <r>
    <n v="7777896809"/>
    <d v="2015-08-28T00:00:00"/>
    <x v="1"/>
    <x v="7"/>
    <n v="20.25"/>
    <x v="1"/>
    <x v="3"/>
    <n v="30.25"/>
    <n v="4"/>
    <s v="Coarse Sicilian Salami, Tomatoes, Green Olives, Luganega Sausage, Onions, Garlic"/>
    <s v="The Sicilian Pizza"/>
    <n v="81"/>
    <n v="121"/>
    <n v="40"/>
    <x v="0"/>
    <x v="0"/>
    <x v="0"/>
  </r>
  <r>
    <n v="7777896810"/>
    <d v="2015-08-28T00:00:00"/>
    <x v="1"/>
    <x v="7"/>
    <n v="10.5"/>
    <x v="0"/>
    <x v="1"/>
    <n v="13.5"/>
    <n v="10"/>
    <s v="Sliced Ham, Pineapple, Mozzarella Cheese"/>
    <s v="The Hawaiian Pizza"/>
    <n v="105"/>
    <n v="135"/>
    <n v="30"/>
    <x v="1"/>
    <x v="1"/>
    <x v="0"/>
  </r>
  <r>
    <n v="7777896811"/>
    <d v="2015-08-28T00:00:00"/>
    <x v="1"/>
    <x v="7"/>
    <n v="20.25"/>
    <x v="1"/>
    <x v="3"/>
    <n v="30.25"/>
    <n v="9"/>
    <s v="Coarse Sicilian Salami, Tomatoes, Green Olives, Luganega Sausage, Onions, Garlic"/>
    <s v="The Sicilian Pizza"/>
    <n v="182.25"/>
    <n v="272.25"/>
    <n v="90"/>
    <x v="1"/>
    <x v="0"/>
    <x v="0"/>
  </r>
  <r>
    <n v="7777896812"/>
    <d v="2015-08-28T00:00:00"/>
    <x v="1"/>
    <x v="7"/>
    <n v="20.75"/>
    <x v="1"/>
    <x v="2"/>
    <n v="28.75"/>
    <n v="3"/>
    <s v="Barbecued Chicken, Red Peppers, Green Peppers, Tomatoes, Red Onions, Barbecue Sauce"/>
    <s v="The Barbecue Chicken Pizza"/>
    <n v="62.25"/>
    <n v="86.25"/>
    <n v="24"/>
    <x v="0"/>
    <x v="1"/>
    <x v="0"/>
  </r>
  <r>
    <n v="7777896813"/>
    <d v="2015-08-28T00:00:00"/>
    <x v="1"/>
    <x v="7"/>
    <n v="16"/>
    <x v="2"/>
    <x v="0"/>
    <n v="21.5"/>
    <n v="1"/>
    <s v="Spinach, Mushrooms, Red Onions, Feta Cheese, Garlic"/>
    <s v="The Spinach and Feta Pizza"/>
    <n v="16"/>
    <n v="21.5"/>
    <n v="5.5"/>
    <x v="0"/>
    <x v="0"/>
    <x v="0"/>
  </r>
  <r>
    <n v="7777896814"/>
    <d v="2015-08-28T00:00:00"/>
    <x v="1"/>
    <x v="7"/>
    <n v="20.25"/>
    <x v="1"/>
    <x v="0"/>
    <n v="27.25"/>
    <n v="7"/>
    <s v="Spinach, Artichokes, Kalamata Olives, Sun-dried Tomatoes, Feta Cheese, Plum Tomatoes, Red Onions"/>
    <s v="The Mediterranean Pizza"/>
    <n v="141.75"/>
    <n v="190.75"/>
    <n v="49"/>
    <x v="0"/>
    <x v="0"/>
    <x v="0"/>
  </r>
  <r>
    <n v="7777896815"/>
    <d v="2015-08-29T00:00:00"/>
    <x v="2"/>
    <x v="7"/>
    <n v="12.75"/>
    <x v="0"/>
    <x v="2"/>
    <n v="17.75"/>
    <n v="2"/>
    <s v="Chicken, Pineapple, Tomatoes, Red Peppers, Thai Sweet Chilli Sauce"/>
    <s v="The Thai Chicken Pizza"/>
    <n v="25.5"/>
    <n v="35.5"/>
    <n v="10"/>
    <x v="1"/>
    <x v="1"/>
    <x v="0"/>
  </r>
  <r>
    <n v="7777896816"/>
    <d v="2015-08-29T00:00:00"/>
    <x v="2"/>
    <x v="7"/>
    <n v="20.25"/>
    <x v="1"/>
    <x v="3"/>
    <n v="30.25"/>
    <n v="1"/>
    <s v="Coarse Sicilian Salami, Tomatoes, Green Olives, Luganega Sausage, Onions, Garlic"/>
    <s v="The Sicilian Pizza"/>
    <n v="20.25"/>
    <n v="30.25"/>
    <n v="10"/>
    <x v="0"/>
    <x v="1"/>
    <x v="0"/>
  </r>
  <r>
    <n v="7777896817"/>
    <d v="2015-08-29T00:00:00"/>
    <x v="2"/>
    <x v="7"/>
    <n v="16.5"/>
    <x v="2"/>
    <x v="3"/>
    <n v="25"/>
    <n v="1"/>
    <s v="Calabrese Salami, Capocollo, Tomatoes, Red Onions, Green Olives, Garlic"/>
    <s v="The Italian Supreme Pizza"/>
    <n v="16.5"/>
    <n v="25"/>
    <n v="8.5"/>
    <x v="0"/>
    <x v="0"/>
    <x v="0"/>
  </r>
  <r>
    <n v="7777896818"/>
    <d v="2015-08-29T00:00:00"/>
    <x v="2"/>
    <x v="7"/>
    <n v="16.5"/>
    <x v="2"/>
    <x v="0"/>
    <n v="22"/>
    <n v="12"/>
    <s v="Spinach, Artichokes, Tomatoes, Sun-dried Tomatoes, Garlic, Pesto Sauce"/>
    <s v="The Spinach Pesto Pizza"/>
    <n v="198"/>
    <n v="264"/>
    <n v="66"/>
    <x v="0"/>
    <x v="0"/>
    <x v="0"/>
  </r>
  <r>
    <n v="7777896819"/>
    <d v="2015-08-30T00:00:00"/>
    <x v="3"/>
    <x v="7"/>
    <n v="20.75"/>
    <x v="1"/>
    <x v="3"/>
    <n v="30.75"/>
    <n v="8"/>
    <s v="Prosciutto di San Daniele, Arugula, Mozzarella Cheese"/>
    <s v="The Prosciutto and Arugula Pizza"/>
    <n v="166"/>
    <n v="246"/>
    <n v="80"/>
    <x v="1"/>
    <x v="1"/>
    <x v="0"/>
  </r>
  <r>
    <n v="7777896820"/>
    <d v="2015-08-30T00:00:00"/>
    <x v="3"/>
    <x v="7"/>
    <n v="16"/>
    <x v="2"/>
    <x v="1"/>
    <n v="20.5"/>
    <n v="4"/>
    <s v="Tomatoes, Anchovies, Green Olives, Red Onions, Garlic"/>
    <s v="The Napolitana Pizza"/>
    <n v="64"/>
    <n v="82"/>
    <n v="18"/>
    <x v="0"/>
    <x v="0"/>
    <x v="0"/>
  </r>
  <r>
    <n v="7777896821"/>
    <d v="2015-08-30T00:00:00"/>
    <x v="3"/>
    <x v="7"/>
    <n v="20.75"/>
    <x v="1"/>
    <x v="2"/>
    <n v="28.75"/>
    <n v="11"/>
    <s v="Chicken, Pineapple, Tomatoes, Red Peppers, Thai Sweet Chilli Sauce"/>
    <s v="The Thai Chicken Pizza"/>
    <n v="228.25"/>
    <n v="316.25"/>
    <n v="88"/>
    <x v="1"/>
    <x v="1"/>
    <x v="0"/>
  </r>
  <r>
    <n v="7777896822"/>
    <d v="2015-08-30T00:00:00"/>
    <x v="3"/>
    <x v="7"/>
    <n v="16"/>
    <x v="2"/>
    <x v="0"/>
    <n v="21.5"/>
    <n v="10"/>
    <s v="Spinach, Mushrooms, Tomatoes, Green Olives, Feta Cheese"/>
    <s v="The Green Garden Pizza"/>
    <n v="160"/>
    <n v="215"/>
    <n v="55"/>
    <x v="0"/>
    <x v="0"/>
    <x v="0"/>
  </r>
  <r>
    <n v="7777896823"/>
    <d v="2015-08-31T00:00:00"/>
    <x v="4"/>
    <x v="7"/>
    <n v="16"/>
    <x v="2"/>
    <x v="1"/>
    <n v="20.5"/>
    <n v="10"/>
    <s v="Kalamata Olives, Feta Cheese, Tomatoes, Garlic, Beef Chuck Roast, Red Onions"/>
    <s v="The Greek Pizza"/>
    <n v="160"/>
    <n v="205"/>
    <n v="45"/>
    <x v="1"/>
    <x v="0"/>
    <x v="0"/>
  </r>
  <r>
    <n v="7777896824"/>
    <d v="2015-08-31T00:00:00"/>
    <x v="4"/>
    <x v="7"/>
    <n v="10.5"/>
    <x v="0"/>
    <x v="1"/>
    <n v="13.5"/>
    <n v="10"/>
    <s v="Sliced Ham, Pineapple, Mozzarella Cheese"/>
    <s v="The Hawaiian Pizza"/>
    <n v="105"/>
    <n v="135"/>
    <n v="30"/>
    <x v="1"/>
    <x v="1"/>
    <x v="0"/>
  </r>
  <r>
    <n v="7777896825"/>
    <d v="2015-08-31T00:00:00"/>
    <x v="4"/>
    <x v="7"/>
    <n v="12"/>
    <x v="0"/>
    <x v="0"/>
    <n v="16"/>
    <n v="3"/>
    <s v="Spinach, Mushrooms, Tomatoes, Green Olives, Feta Cheese"/>
    <s v="The Green Garden Pizza"/>
    <n v="36"/>
    <n v="48"/>
    <n v="12"/>
    <x v="1"/>
    <x v="0"/>
    <x v="0"/>
  </r>
  <r>
    <n v="7777896826"/>
    <d v="2015-08-31T00:00:00"/>
    <x v="4"/>
    <x v="7"/>
    <n v="16"/>
    <x v="2"/>
    <x v="0"/>
    <n v="21.5"/>
    <n v="3"/>
    <s v="Spinach, Artichokes, Kalamata Olives, Sun-dried Tomatoes, Feta Cheese, Plum Tomatoes, Red Onions"/>
    <s v="The Mediterranean Pizza"/>
    <n v="48"/>
    <n v="64.5"/>
    <n v="16.5"/>
    <x v="1"/>
    <x v="0"/>
    <x v="0"/>
  </r>
  <r>
    <n v="7777896827"/>
    <d v="2015-08-31T00:00:00"/>
    <x v="4"/>
    <x v="7"/>
    <n v="16.5"/>
    <x v="2"/>
    <x v="3"/>
    <n v="25"/>
    <n v="8"/>
    <s v="Calabrese Salami, Capocollo, Tomatoes, Red Onions, Green Olives, Garlic"/>
    <s v="The Italian Supreme Pizza"/>
    <n v="132"/>
    <n v="200"/>
    <n v="68"/>
    <x v="0"/>
    <x v="1"/>
    <x v="0"/>
  </r>
  <r>
    <n v="7777896828"/>
    <d v="2015-08-31T00:00:00"/>
    <x v="4"/>
    <x v="7"/>
    <n v="16.75"/>
    <x v="2"/>
    <x v="2"/>
    <n v="23.25"/>
    <n v="9"/>
    <s v="Barbecued Chicken, Red Peppers, Green Peppers, Tomatoes, Red Onions, Barbecue Sauce"/>
    <s v="The Barbecue Chicken Pizza"/>
    <n v="150.75"/>
    <n v="209.25"/>
    <n v="58.5"/>
    <x v="1"/>
    <x v="0"/>
    <x v="0"/>
  </r>
  <r>
    <n v="7777896829"/>
    <d v="2015-08-31T00:00:00"/>
    <x v="4"/>
    <x v="7"/>
    <n v="16.75"/>
    <x v="2"/>
    <x v="2"/>
    <n v="23.25"/>
    <n v="7"/>
    <s v="Chicken, Pineapple, Tomatoes, Red Peppers, Thai Sweet Chilli Sauce"/>
    <s v="The Thai Chicken Pizza"/>
    <n v="117.25"/>
    <n v="162.75"/>
    <n v="45.5"/>
    <x v="0"/>
    <x v="1"/>
    <x v="0"/>
  </r>
  <r>
    <n v="7777896830"/>
    <d v="2015-09-01T00:00:00"/>
    <x v="5"/>
    <x v="8"/>
    <n v="12"/>
    <x v="0"/>
    <x v="1"/>
    <n v="15"/>
    <n v="12"/>
    <s v="Bacon, Pepperoni, Italian Sausage, Chorizo Sausage"/>
    <s v="The Big Meat Pizza"/>
    <n v="144"/>
    <n v="180"/>
    <n v="36"/>
    <x v="1"/>
    <x v="0"/>
    <x v="0"/>
  </r>
  <r>
    <n v="7777896831"/>
    <d v="2015-09-01T00:00:00"/>
    <x v="5"/>
    <x v="8"/>
    <n v="20.75"/>
    <x v="1"/>
    <x v="3"/>
    <n v="30.75"/>
    <n v="9"/>
    <s v="Calabrese Salami, Capocollo, Tomatoes, Red Onions, Green Olives, Garlic"/>
    <s v="The Italian Supreme Pizza"/>
    <n v="186.75"/>
    <n v="276.75"/>
    <n v="90"/>
    <x v="0"/>
    <x v="0"/>
    <x v="0"/>
  </r>
  <r>
    <n v="7777896832"/>
    <d v="2015-09-01T00:00:00"/>
    <x v="5"/>
    <x v="8"/>
    <n v="20.75"/>
    <x v="1"/>
    <x v="3"/>
    <n v="30.75"/>
    <n v="9"/>
    <s v="Calabrese Salami, Capocollo, Tomatoes, Red Onions, Green Olives, Garlic"/>
    <s v="The Italian Supreme Pizza"/>
    <n v="186.75"/>
    <n v="276.75"/>
    <n v="90"/>
    <x v="0"/>
    <x v="0"/>
    <x v="0"/>
  </r>
  <r>
    <n v="7777896833"/>
    <d v="2015-09-01T00:00:00"/>
    <x v="5"/>
    <x v="8"/>
    <n v="15.25"/>
    <x v="1"/>
    <x v="1"/>
    <n v="21.25"/>
    <n v="12"/>
    <s v="Mozzarella Cheese, Pepperoni"/>
    <s v="The Pepperoni Pizza"/>
    <n v="183"/>
    <n v="255"/>
    <n v="72"/>
    <x v="0"/>
    <x v="1"/>
    <x v="0"/>
  </r>
  <r>
    <n v="7777896834"/>
    <d v="2015-09-01T00:00:00"/>
    <x v="5"/>
    <x v="8"/>
    <n v="9.75"/>
    <x v="0"/>
    <x v="1"/>
    <n v="12.75"/>
    <n v="8"/>
    <s v="Mozzarella Cheese, Pepperoni"/>
    <s v="The Pepperoni Pizza"/>
    <n v="78"/>
    <n v="102"/>
    <n v="24"/>
    <x v="0"/>
    <x v="0"/>
    <x v="0"/>
  </r>
  <r>
    <n v="7777896835"/>
    <d v="2015-09-01T00:00:00"/>
    <x v="5"/>
    <x v="8"/>
    <n v="20.75"/>
    <x v="1"/>
    <x v="3"/>
    <n v="30.75"/>
    <n v="3"/>
    <s v="Soppressata Salami, Fontina Cheese, Mozzarella Cheese, Mushrooms, Garlic"/>
    <s v="The Soppressata Pizza"/>
    <n v="62.25"/>
    <n v="92.25"/>
    <n v="30"/>
    <x v="0"/>
    <x v="1"/>
    <x v="0"/>
  </r>
  <r>
    <n v="7777896836"/>
    <d v="2015-09-02T00:00:00"/>
    <x v="6"/>
    <x v="8"/>
    <n v="16"/>
    <x v="2"/>
    <x v="1"/>
    <n v="20.5"/>
    <n v="11"/>
    <s v="Capocollo, Red Peppers, Tomatoes, Goat Cheese, Garlic, Oregano"/>
    <s v="The Italian Capocollo Pizza"/>
    <n v="176"/>
    <n v="225.5"/>
    <n v="49.5"/>
    <x v="1"/>
    <x v="1"/>
    <x v="0"/>
  </r>
  <r>
    <n v="7777896837"/>
    <d v="2015-09-02T00:00:00"/>
    <x v="6"/>
    <x v="8"/>
    <n v="16.5"/>
    <x v="1"/>
    <x v="1"/>
    <n v="22.5"/>
    <n v="8"/>
    <s v="Sliced Ham, Pineapple, Mozzarella Cheese"/>
    <s v="The Hawaiian Pizza"/>
    <n v="132"/>
    <n v="180"/>
    <n v="48"/>
    <x v="0"/>
    <x v="1"/>
    <x v="0"/>
  </r>
  <r>
    <n v="7777896838"/>
    <d v="2015-09-02T00:00:00"/>
    <x v="6"/>
    <x v="8"/>
    <n v="16.5"/>
    <x v="2"/>
    <x v="3"/>
    <n v="25"/>
    <n v="7"/>
    <s v="Capocollo, Tomatoes, Goat Cheese, Artichokes, Peperoncini verdi, Garlic"/>
    <s v="The Spicy Italian Pizza"/>
    <n v="115.5"/>
    <n v="175"/>
    <n v="59.5"/>
    <x v="0"/>
    <x v="1"/>
    <x v="0"/>
  </r>
  <r>
    <n v="7777896839"/>
    <d v="2015-09-02T00:00:00"/>
    <x v="6"/>
    <x v="8"/>
    <n v="16.75"/>
    <x v="2"/>
    <x v="0"/>
    <n v="22.25"/>
    <n v="9"/>
    <s v="Eggplant, Artichokes, Tomatoes, Zucchini, Red Peppers, Garlic, Pesto Sauce"/>
    <s v="The Italian Vegetables Pizza"/>
    <n v="150.75"/>
    <n v="200.25"/>
    <n v="49.5"/>
    <x v="1"/>
    <x v="0"/>
    <x v="0"/>
  </r>
  <r>
    <n v="7777896840"/>
    <d v="2015-09-02T00:00:00"/>
    <x v="6"/>
    <x v="8"/>
    <n v="12"/>
    <x v="0"/>
    <x v="1"/>
    <n v="15"/>
    <n v="12"/>
    <s v="Bacon, Pepperoni, Italian Sausage, Chorizo Sausage"/>
    <s v="The Big Meat Pizza"/>
    <n v="144"/>
    <n v="180"/>
    <n v="36"/>
    <x v="0"/>
    <x v="0"/>
    <x v="0"/>
  </r>
  <r>
    <n v="7777896841"/>
    <d v="2015-09-03T00:00:00"/>
    <x v="0"/>
    <x v="8"/>
    <n v="20.75"/>
    <x v="1"/>
    <x v="2"/>
    <n v="28.75"/>
    <n v="8"/>
    <s v="Chicken, Pineapple, Tomatoes, Red Peppers, Thai Sweet Chilli Sauce"/>
    <s v="The Thai Chicken Pizza"/>
    <n v="166"/>
    <n v="230"/>
    <n v="64"/>
    <x v="0"/>
    <x v="0"/>
    <x v="0"/>
  </r>
  <r>
    <n v="7777896842"/>
    <d v="2015-09-03T00:00:00"/>
    <x v="0"/>
    <x v="8"/>
    <n v="9.75"/>
    <x v="0"/>
    <x v="1"/>
    <n v="12.75"/>
    <n v="8"/>
    <s v="Mozzarella Cheese, Pepperoni"/>
    <s v="The Pepperoni Pizza"/>
    <n v="78"/>
    <n v="102"/>
    <n v="24"/>
    <x v="0"/>
    <x v="1"/>
    <x v="0"/>
  </r>
  <r>
    <n v="7777896843"/>
    <d v="2015-09-03T00:00:00"/>
    <x v="0"/>
    <x v="8"/>
    <n v="16.5"/>
    <x v="2"/>
    <x v="3"/>
    <n v="25"/>
    <n v="3"/>
    <s v="Genoa Salami, Capocollo, Pepperoni, Tomatoes, Asiago Cheese, Garlic"/>
    <s v="The Pepper Salami Pizza"/>
    <n v="49.5"/>
    <n v="75"/>
    <n v="25.5"/>
    <x v="0"/>
    <x v="1"/>
    <x v="0"/>
  </r>
  <r>
    <n v="7777896844"/>
    <d v="2015-09-03T00:00:00"/>
    <x v="0"/>
    <x v="8"/>
    <n v="16.5"/>
    <x v="1"/>
    <x v="1"/>
    <n v="22.5"/>
    <n v="7"/>
    <s v="Sliced Ham, Pineapple, Mozzarella Cheese"/>
    <s v="The Hawaiian Pizza"/>
    <n v="115.5"/>
    <n v="157.5"/>
    <n v="42"/>
    <x v="0"/>
    <x v="0"/>
    <x v="0"/>
  </r>
  <r>
    <n v="7777896845"/>
    <d v="2015-09-03T00:00:00"/>
    <x v="0"/>
    <x v="8"/>
    <n v="16.75"/>
    <x v="2"/>
    <x v="2"/>
    <n v="23.25"/>
    <n v="7"/>
    <s v="Chicken, Tomatoes, Red Peppers, Red Onions, Jalapeno Peppers, Corn, Cilantro, Chipotle Sauce"/>
    <s v="The Southwest Chicken Pizza"/>
    <n v="117.25"/>
    <n v="162.75"/>
    <n v="45.5"/>
    <x v="1"/>
    <x v="0"/>
    <x v="0"/>
  </r>
  <r>
    <n v="7777896846"/>
    <d v="2015-09-04T00:00:00"/>
    <x v="1"/>
    <x v="8"/>
    <n v="20.5"/>
    <x v="1"/>
    <x v="1"/>
    <n v="26.5"/>
    <n v="7"/>
    <s v="Pepperoni, Mushrooms, Red Onions, Red Peppers, Bacon"/>
    <s v="The Classic Deluxe Pizza"/>
    <n v="143.5"/>
    <n v="185.5"/>
    <n v="42"/>
    <x v="1"/>
    <x v="0"/>
    <x v="0"/>
  </r>
  <r>
    <n v="7777896847"/>
    <d v="2015-09-04T00:00:00"/>
    <x v="1"/>
    <x v="8"/>
    <n v="20.25"/>
    <x v="1"/>
    <x v="0"/>
    <n v="27.25"/>
    <n v="1"/>
    <s v="Spinach, Mushrooms, Tomatoes, Green Olives, Feta Cheese"/>
    <s v="The Green Garden Pizza"/>
    <n v="20.25"/>
    <n v="27.25"/>
    <n v="7"/>
    <x v="1"/>
    <x v="0"/>
    <x v="0"/>
  </r>
  <r>
    <n v="7777896848"/>
    <d v="2015-09-04T00:00:00"/>
    <x v="1"/>
    <x v="8"/>
    <n v="12.5"/>
    <x v="2"/>
    <x v="1"/>
    <n v="17"/>
    <n v="4"/>
    <s v="Mozzarella Cheese, Pepperoni"/>
    <s v="The Pepperoni Pizza"/>
    <n v="50"/>
    <n v="68"/>
    <n v="18"/>
    <x v="0"/>
    <x v="0"/>
    <x v="0"/>
  </r>
  <r>
    <n v="7777896849"/>
    <d v="2015-09-04T00:00:00"/>
    <x v="1"/>
    <x v="8"/>
    <n v="11"/>
    <x v="0"/>
    <x v="1"/>
    <n v="14"/>
    <n v="8"/>
    <s v="Pepperoni, Mushrooms, Green Peppers"/>
    <s v="The Pepperoni, Mushroom, and Peppers Pizza"/>
    <n v="88"/>
    <n v="112"/>
    <n v="24"/>
    <x v="1"/>
    <x v="1"/>
    <x v="0"/>
  </r>
  <r>
    <n v="7777896850"/>
    <d v="2015-09-04T00:00:00"/>
    <x v="1"/>
    <x v="8"/>
    <n v="20.75"/>
    <x v="1"/>
    <x v="3"/>
    <n v="30.75"/>
    <n v="9"/>
    <s v="Genoa Salami, Capocollo, Pepperoni, Tomatoes, Asiago Cheese, Garlic"/>
    <s v="The Pepper Salami Pizza"/>
    <n v="186.75"/>
    <n v="276.75"/>
    <n v="90"/>
    <x v="0"/>
    <x v="1"/>
    <x v="0"/>
  </r>
  <r>
    <n v="7777896851"/>
    <d v="2015-09-05T00:00:00"/>
    <x v="2"/>
    <x v="8"/>
    <n v="16"/>
    <x v="2"/>
    <x v="1"/>
    <n v="20.5"/>
    <n v="2"/>
    <s v="Capocollo, Red Peppers, Tomatoes, Goat Cheese, Garlic, Oregano"/>
    <s v="The Italian Capocollo Pizza"/>
    <n v="32"/>
    <n v="41"/>
    <n v="9"/>
    <x v="0"/>
    <x v="1"/>
    <x v="0"/>
  </r>
  <r>
    <n v="7777896852"/>
    <d v="2015-09-05T00:00:00"/>
    <x v="2"/>
    <x v="8"/>
    <n v="12"/>
    <x v="0"/>
    <x v="1"/>
    <n v="15"/>
    <n v="10"/>
    <s v="Tomatoes, Anchovies, Green Olives, Red Onions, Garlic"/>
    <s v="The Napolitana Pizza"/>
    <n v="120"/>
    <n v="150"/>
    <n v="30"/>
    <x v="1"/>
    <x v="1"/>
    <x v="0"/>
  </r>
  <r>
    <n v="7777896853"/>
    <d v="2015-09-06T00:00:00"/>
    <x v="3"/>
    <x v="8"/>
    <n v="16.5"/>
    <x v="2"/>
    <x v="3"/>
    <n v="25"/>
    <n v="2"/>
    <s v="Calabrese Salami, Capocollo, Tomatoes, Red Onions, Green Olives, Garlic"/>
    <s v="The Italian Supreme Pizza"/>
    <n v="33"/>
    <n v="50"/>
    <n v="17"/>
    <x v="1"/>
    <x v="0"/>
    <x v="0"/>
  </r>
  <r>
    <n v="7777896854"/>
    <d v="2015-09-06T00:00:00"/>
    <x v="3"/>
    <x v="8"/>
    <n v="20.75"/>
    <x v="1"/>
    <x v="3"/>
    <n v="30.75"/>
    <n v="11"/>
    <s v="Genoa Salami, Capocollo, Pepperoni, Tomatoes, Asiago Cheese, Garlic"/>
    <s v="The Pepper Salami Pizza"/>
    <n v="228.25"/>
    <n v="338.25"/>
    <n v="110"/>
    <x v="0"/>
    <x v="0"/>
    <x v="0"/>
  </r>
  <r>
    <n v="7777896855"/>
    <d v="2015-09-06T00:00:00"/>
    <x v="3"/>
    <x v="8"/>
    <n v="16"/>
    <x v="2"/>
    <x v="0"/>
    <n v="21.5"/>
    <n v="4"/>
    <s v="Mushrooms, Tomatoes, Red Peppers, Green Peppers, Red Onions, Zucchini, Spinach, Garlic"/>
    <s v="The Vegetables + Vegetables Pizza"/>
    <n v="64"/>
    <n v="86"/>
    <n v="22"/>
    <x v="1"/>
    <x v="1"/>
    <x v="0"/>
  </r>
  <r>
    <n v="7777896856"/>
    <d v="2015-09-06T00:00:00"/>
    <x v="3"/>
    <x v="8"/>
    <n v="18.5"/>
    <x v="1"/>
    <x v="0"/>
    <n v="25.5"/>
    <n v="2"/>
    <s v="Mozzarella Cheese, Provolone Cheese, Smoked Gouda Cheese, Romano Cheese, Blue Cheese, Garlic"/>
    <s v="The Five Cheese Pizza"/>
    <n v="37"/>
    <n v="51"/>
    <n v="14"/>
    <x v="0"/>
    <x v="0"/>
    <x v="0"/>
  </r>
  <r>
    <n v="7777896857"/>
    <d v="2015-09-06T00:00:00"/>
    <x v="3"/>
    <x v="8"/>
    <n v="16"/>
    <x v="2"/>
    <x v="1"/>
    <n v="20.5"/>
    <n v="7"/>
    <s v="Pepperoni, Mushrooms, Red Onions, Red Peppers, Bacon"/>
    <s v="The Classic Deluxe Pizza"/>
    <n v="112"/>
    <n v="143.5"/>
    <n v="31.5"/>
    <x v="0"/>
    <x v="0"/>
    <x v="0"/>
  </r>
  <r>
    <n v="7777896858"/>
    <d v="2015-09-06T00:00:00"/>
    <x v="3"/>
    <x v="8"/>
    <n v="12.75"/>
    <x v="0"/>
    <x v="2"/>
    <n v="17.75"/>
    <n v="8"/>
    <s v="Chicken, Tomatoes, Red Peppers, Spinach, Garlic, Pesto Sauce"/>
    <s v="The Chicken Pesto Pizza"/>
    <n v="102"/>
    <n v="142"/>
    <n v="40"/>
    <x v="0"/>
    <x v="1"/>
    <x v="0"/>
  </r>
  <r>
    <n v="7777896859"/>
    <d v="2015-09-06T00:00:00"/>
    <x v="3"/>
    <x v="8"/>
    <n v="13.25"/>
    <x v="2"/>
    <x v="1"/>
    <n v="17.75"/>
    <n v="6"/>
    <s v="Sliced Ham, Pineapple, Mozzarella Cheese"/>
    <s v="The Hawaiian Pizza"/>
    <n v="79.5"/>
    <n v="106.5"/>
    <n v="27"/>
    <x v="1"/>
    <x v="1"/>
    <x v="0"/>
  </r>
  <r>
    <n v="7777896860"/>
    <d v="2015-09-06T00:00:00"/>
    <x v="3"/>
    <x v="8"/>
    <n v="16.75"/>
    <x v="2"/>
    <x v="2"/>
    <n v="23.25"/>
    <n v="12"/>
    <s v="Barbecued Chicken, Red Peppers, Green Peppers, Tomatoes, Red Onions, Barbecue Sauce"/>
    <s v="The Barbecue Chicken Pizza"/>
    <n v="201"/>
    <n v="279"/>
    <n v="78"/>
    <x v="0"/>
    <x v="1"/>
    <x v="0"/>
  </r>
  <r>
    <n v="7777896861"/>
    <d v="2015-09-07T00:00:00"/>
    <x v="4"/>
    <x v="8"/>
    <n v="16"/>
    <x v="2"/>
    <x v="0"/>
    <n v="21.5"/>
    <n v="1"/>
    <s v="Spinach, Mushrooms, Tomatoes, Green Olives, Feta Cheese"/>
    <s v="The Green Garden Pizza"/>
    <n v="16"/>
    <n v="21.5"/>
    <n v="5.5"/>
    <x v="0"/>
    <x v="1"/>
    <x v="0"/>
  </r>
  <r>
    <n v="7777896862"/>
    <d v="2015-09-07T00:00:00"/>
    <x v="4"/>
    <x v="8"/>
    <n v="20.75"/>
    <x v="1"/>
    <x v="3"/>
    <n v="30.75"/>
    <n v="12"/>
    <s v="Prosciutto di San Daniele, Arugula, Mozzarella Cheese"/>
    <s v="The Prosciutto and Arugula Pizza"/>
    <n v="249"/>
    <n v="369"/>
    <n v="120"/>
    <x v="0"/>
    <x v="0"/>
    <x v="0"/>
  </r>
  <r>
    <n v="7777896863"/>
    <d v="2015-09-07T00:00:00"/>
    <x v="4"/>
    <x v="8"/>
    <n v="20.75"/>
    <x v="1"/>
    <x v="2"/>
    <n v="28.75"/>
    <n v="8"/>
    <s v="Barbecued Chicken, Red Peppers, Green Peppers, Tomatoes, Red Onions, Barbecue Sauce"/>
    <s v="The Barbecue Chicken Pizza"/>
    <n v="166"/>
    <n v="230"/>
    <n v="64"/>
    <x v="1"/>
    <x v="0"/>
    <x v="0"/>
  </r>
  <r>
    <n v="7777896864"/>
    <d v="2015-09-07T00:00:00"/>
    <x v="4"/>
    <x v="8"/>
    <n v="20.75"/>
    <x v="1"/>
    <x v="3"/>
    <n v="30.75"/>
    <n v="11"/>
    <s v="Capocollo, Tomatoes, Goat Cheese, Artichokes, Peperoncini verdi, Garlic"/>
    <s v="The Spicy Italian Pizza"/>
    <n v="228.25"/>
    <n v="338.25"/>
    <n v="110"/>
    <x v="0"/>
    <x v="0"/>
    <x v="0"/>
  </r>
  <r>
    <n v="7777896865"/>
    <d v="2015-09-07T00:00:00"/>
    <x v="4"/>
    <x v="8"/>
    <n v="20.5"/>
    <x v="1"/>
    <x v="1"/>
    <n v="26.5"/>
    <n v="12"/>
    <s v="Capocollo, Red Peppers, Tomatoes, Goat Cheese, Garlic, Oregano"/>
    <s v="The Italian Capocollo Pizza"/>
    <n v="246"/>
    <n v="318"/>
    <n v="72"/>
    <x v="0"/>
    <x v="1"/>
    <x v="0"/>
  </r>
  <r>
    <n v="7777896866"/>
    <d v="2015-09-07T00:00:00"/>
    <x v="4"/>
    <x v="8"/>
    <n v="20.75"/>
    <x v="1"/>
    <x v="2"/>
    <n v="28.75"/>
    <n v="3"/>
    <s v="Chicken, Pineapple, Tomatoes, Red Peppers, Thai Sweet Chilli Sauce"/>
    <s v="The Thai Chicken Pizza"/>
    <n v="62.25"/>
    <n v="86.25"/>
    <n v="24"/>
    <x v="1"/>
    <x v="0"/>
    <x v="0"/>
  </r>
  <r>
    <n v="7777896867"/>
    <d v="2015-09-07T00:00:00"/>
    <x v="4"/>
    <x v="8"/>
    <n v="20.75"/>
    <x v="1"/>
    <x v="2"/>
    <n v="28.75"/>
    <n v="5"/>
    <s v="Chicken, Tomatoes, Red Peppers, Red Onions, Jalapeno Peppers, Corn, Cilantro, Chipotle Sauce"/>
    <s v="The Southwest Chicken Pizza"/>
    <n v="103.75"/>
    <n v="143.75"/>
    <n v="40"/>
    <x v="0"/>
    <x v="0"/>
    <x v="0"/>
  </r>
  <r>
    <n v="7777896868"/>
    <d v="2015-09-08T00:00:00"/>
    <x v="5"/>
    <x v="8"/>
    <n v="16"/>
    <x v="2"/>
    <x v="1"/>
    <n v="20.5"/>
    <n v="2"/>
    <s v="Kalamata Olives, Feta Cheese, Tomatoes, Garlic, Beef Chuck Roast, Red Onions"/>
    <s v="The Greek Pizza"/>
    <n v="32"/>
    <n v="41"/>
    <n v="9"/>
    <x v="1"/>
    <x v="1"/>
    <x v="0"/>
  </r>
  <r>
    <n v="7777896869"/>
    <d v="2015-09-08T00:00:00"/>
    <x v="5"/>
    <x v="8"/>
    <n v="20.75"/>
    <x v="1"/>
    <x v="3"/>
    <n v="30.75"/>
    <n v="4"/>
    <s v="Capocollo, Tomatoes, Goat Cheese, Artichokes, Peperoncini verdi, Garlic"/>
    <s v="The Spicy Italian Pizza"/>
    <n v="83"/>
    <n v="123"/>
    <n v="40"/>
    <x v="1"/>
    <x v="1"/>
    <x v="0"/>
  </r>
  <r>
    <n v="7777896870"/>
    <d v="2015-09-08T00:00:00"/>
    <x v="5"/>
    <x v="8"/>
    <n v="12.5"/>
    <x v="0"/>
    <x v="0"/>
    <n v="16.5"/>
    <n v="8"/>
    <s v="Spinach, Artichokes, Tomatoes, Sun-dried Tomatoes, Garlic, Pesto Sauce"/>
    <s v="The Spinach Pesto Pizza"/>
    <n v="100"/>
    <n v="132"/>
    <n v="32"/>
    <x v="1"/>
    <x v="1"/>
    <x v="0"/>
  </r>
  <r>
    <n v="7777896871"/>
    <d v="2015-09-08T00:00:00"/>
    <x v="5"/>
    <x v="8"/>
    <n v="16"/>
    <x v="2"/>
    <x v="1"/>
    <n v="20.5"/>
    <n v="10"/>
    <s v="Tomatoes, Anchovies, Green Olives, Red Onions, Garlic"/>
    <s v="The Napolitana Pizza"/>
    <n v="160"/>
    <n v="205"/>
    <n v="45"/>
    <x v="0"/>
    <x v="0"/>
    <x v="0"/>
  </r>
  <r>
    <n v="7777896872"/>
    <d v="2015-09-08T00:00:00"/>
    <x v="5"/>
    <x v="8"/>
    <n v="12"/>
    <x v="0"/>
    <x v="0"/>
    <n v="16"/>
    <n v="5"/>
    <s v="Spinach, Mushrooms, Tomatoes, Green Olives, Feta Cheese"/>
    <s v="The Green Garden Pizza"/>
    <n v="60"/>
    <n v="80"/>
    <n v="20"/>
    <x v="0"/>
    <x v="0"/>
    <x v="0"/>
  </r>
  <r>
    <n v="7777896873"/>
    <d v="2015-09-08T00:00:00"/>
    <x v="5"/>
    <x v="8"/>
    <n v="20.75"/>
    <x v="1"/>
    <x v="2"/>
    <n v="28.75"/>
    <n v="1"/>
    <s v="Chicken, Tomatoes, Red Peppers, Spinach, Garlic, Pesto Sauce"/>
    <s v="The Chicken Pesto Pizza"/>
    <n v="20.75"/>
    <n v="28.75"/>
    <n v="8"/>
    <x v="0"/>
    <x v="0"/>
    <x v="0"/>
  </r>
  <r>
    <n v="7777896874"/>
    <d v="2015-09-08T00:00:00"/>
    <x v="5"/>
    <x v="8"/>
    <n v="20.25"/>
    <x v="1"/>
    <x v="3"/>
    <n v="30.25"/>
    <n v="8"/>
    <s v="?duja Salami, Pancetta, Tomatoes, Red Onions, Friggitello Peppers, Garlic"/>
    <s v="The Calabrese Pizza"/>
    <n v="162"/>
    <n v="242"/>
    <n v="80"/>
    <x v="1"/>
    <x v="0"/>
    <x v="0"/>
  </r>
  <r>
    <n v="7777896875"/>
    <d v="2015-09-09T00:00:00"/>
    <x v="6"/>
    <x v="8"/>
    <n v="20.75"/>
    <x v="1"/>
    <x v="2"/>
    <n v="28.75"/>
    <n v="5"/>
    <s v="Chicken, Red Onions, Red Peppers, Mushrooms, Asiago Cheese, Alfredo Sauce"/>
    <s v="The Chicken Alfredo Pizza"/>
    <n v="103.75"/>
    <n v="143.75"/>
    <n v="40"/>
    <x v="1"/>
    <x v="1"/>
    <x v="0"/>
  </r>
  <r>
    <n v="7777896876"/>
    <d v="2015-09-09T00:00:00"/>
    <x v="6"/>
    <x v="8"/>
    <n v="16"/>
    <x v="2"/>
    <x v="1"/>
    <n v="20.5"/>
    <n v="1"/>
    <s v="Tomatoes, Anchovies, Green Olives, Red Onions, Garlic"/>
    <s v="The Napolitana Pizza"/>
    <n v="16"/>
    <n v="20.5"/>
    <n v="4.5"/>
    <x v="1"/>
    <x v="0"/>
    <x v="0"/>
  </r>
  <r>
    <n v="7777896877"/>
    <d v="2015-09-09T00:00:00"/>
    <x v="6"/>
    <x v="8"/>
    <n v="14.5"/>
    <x v="2"/>
    <x v="1"/>
    <n v="19"/>
    <n v="10"/>
    <s v="Pepperoni, Mushrooms, Green Peppers"/>
    <s v="The Pepperoni, Mushroom, and Peppers Pizza"/>
    <n v="145"/>
    <n v="190"/>
    <n v="45"/>
    <x v="0"/>
    <x v="1"/>
    <x v="0"/>
  </r>
  <r>
    <n v="7777896878"/>
    <d v="2015-09-09T00:00:00"/>
    <x v="6"/>
    <x v="8"/>
    <n v="12"/>
    <x v="0"/>
    <x v="0"/>
    <n v="16"/>
    <n v="11"/>
    <s v="Tomatoes, Red Peppers, Jalapeno Peppers, Red Onions, Cilantro, Corn, Chipotle Sauce, Garlic"/>
    <s v="The Mexicana Pizza"/>
    <n v="132"/>
    <n v="176"/>
    <n v="44"/>
    <x v="0"/>
    <x v="0"/>
    <x v="0"/>
  </r>
  <r>
    <n v="7777896879"/>
    <d v="2015-09-09T00:00:00"/>
    <x v="6"/>
    <x v="8"/>
    <n v="20.5"/>
    <x v="1"/>
    <x v="1"/>
    <n v="26.5"/>
    <n v="8"/>
    <s v="Capocollo, Red Peppers, Tomatoes, Goat Cheese, Garlic, Oregano"/>
    <s v="The Italian Capocollo Pizza"/>
    <n v="164"/>
    <n v="212"/>
    <n v="48"/>
    <x v="0"/>
    <x v="1"/>
    <x v="0"/>
  </r>
  <r>
    <n v="7777896880"/>
    <d v="2015-09-09T00:00:00"/>
    <x v="6"/>
    <x v="8"/>
    <n v="12.5"/>
    <x v="0"/>
    <x v="3"/>
    <n v="19.5"/>
    <n v="7"/>
    <s v="Spinach, Red Onions, Pepperoni, Tomatoes, Artichokes, Kalamata Olives, Garlic, Asiago Cheese"/>
    <s v="The Spinach Supreme Pizza"/>
    <n v="87.5"/>
    <n v="136.5"/>
    <n v="49"/>
    <x v="1"/>
    <x v="0"/>
    <x v="0"/>
  </r>
  <r>
    <n v="7777896881"/>
    <d v="2015-09-10T00:00:00"/>
    <x v="0"/>
    <x v="8"/>
    <n v="15.25"/>
    <x v="1"/>
    <x v="1"/>
    <n v="21.25"/>
    <n v="7"/>
    <s v="Mozzarella Cheese, Pepperoni"/>
    <s v="The Pepperoni Pizza"/>
    <n v="106.75"/>
    <n v="148.75"/>
    <n v="42"/>
    <x v="0"/>
    <x v="1"/>
    <x v="0"/>
  </r>
  <r>
    <n v="7777896882"/>
    <d v="2015-09-10T00:00:00"/>
    <x v="0"/>
    <x v="8"/>
    <n v="16"/>
    <x v="2"/>
    <x v="0"/>
    <n v="21.5"/>
    <n v="2"/>
    <s v="Mushrooms, Tomatoes, Red Peppers, Green Peppers, Red Onions, Zucchini, Spinach, Garlic"/>
    <s v="The Vegetables + Vegetables Pizza"/>
    <n v="32"/>
    <n v="43"/>
    <n v="11"/>
    <x v="1"/>
    <x v="1"/>
    <x v="0"/>
  </r>
  <r>
    <n v="7777896883"/>
    <d v="2015-09-10T00:00:00"/>
    <x v="0"/>
    <x v="8"/>
    <n v="12.75"/>
    <x v="0"/>
    <x v="2"/>
    <n v="17.75"/>
    <n v="7"/>
    <s v="Chicken, Pineapple, Tomatoes, Red Peppers, Thai Sweet Chilli Sauce"/>
    <s v="The Thai Chicken Pizza"/>
    <n v="89.25"/>
    <n v="124.25"/>
    <n v="35"/>
    <x v="1"/>
    <x v="0"/>
    <x v="0"/>
  </r>
  <r>
    <n v="7777896884"/>
    <d v="2015-09-10T00:00:00"/>
    <x v="0"/>
    <x v="8"/>
    <n v="14.75"/>
    <x v="2"/>
    <x v="0"/>
    <n v="20.25"/>
    <n v="6"/>
    <s v="Ricotta Cheese, Gorgonzola Piccante Cheese, Mozzarella Cheese, Parmigiano Reggiano Cheese, Garlic"/>
    <s v="The Four Cheese Pizza"/>
    <n v="88.5"/>
    <n v="121.5"/>
    <n v="33"/>
    <x v="0"/>
    <x v="0"/>
    <x v="0"/>
  </r>
  <r>
    <n v="7777896885"/>
    <d v="2015-09-10T00:00:00"/>
    <x v="0"/>
    <x v="8"/>
    <n v="20.75"/>
    <x v="1"/>
    <x v="2"/>
    <n v="28.75"/>
    <n v="11"/>
    <s v="Chicken, Tomatoes, Red Peppers, Red Onions, Jalapeno Peppers, Corn, Cilantro, Chipotle Sauce"/>
    <s v="The Southwest Chicken Pizza"/>
    <n v="228.25"/>
    <n v="316.25"/>
    <n v="88"/>
    <x v="1"/>
    <x v="0"/>
    <x v="0"/>
  </r>
  <r>
    <n v="7777896886"/>
    <d v="2015-09-10T00:00:00"/>
    <x v="0"/>
    <x v="8"/>
    <n v="12"/>
    <x v="0"/>
    <x v="0"/>
    <n v="16"/>
    <n v="12"/>
    <s v="Mushrooms, Tomatoes, Red Peppers, Green Peppers, Red Onions, Zucchini, Spinach, Garlic"/>
    <s v="The Vegetables + Vegetables Pizza"/>
    <n v="144"/>
    <n v="192"/>
    <n v="48"/>
    <x v="0"/>
    <x v="1"/>
    <x v="0"/>
  </r>
  <r>
    <n v="7777896887"/>
    <d v="2015-09-10T00:00:00"/>
    <x v="0"/>
    <x v="8"/>
    <n v="11"/>
    <x v="0"/>
    <x v="1"/>
    <n v="14"/>
    <n v="5"/>
    <s v="Pepperoni, Mushrooms, Green Peppers"/>
    <s v="The Pepperoni, Mushroom, and Peppers Pizza"/>
    <n v="55"/>
    <n v="70"/>
    <n v="15"/>
    <x v="1"/>
    <x v="1"/>
    <x v="0"/>
  </r>
  <r>
    <n v="7777896888"/>
    <d v="2015-09-11T00:00:00"/>
    <x v="1"/>
    <x v="8"/>
    <n v="16.5"/>
    <x v="2"/>
    <x v="3"/>
    <n v="25"/>
    <n v="11"/>
    <s v="Spinach, Red Onions, Pepperoni, Tomatoes, Artichokes, Kalamata Olives, Garlic, Asiago Cheese"/>
    <s v="The Spinach Supreme Pizza"/>
    <n v="181.5"/>
    <n v="275"/>
    <n v="93.5"/>
    <x v="0"/>
    <x v="0"/>
    <x v="0"/>
  </r>
  <r>
    <n v="7777896889"/>
    <d v="2015-09-11T00:00:00"/>
    <x v="1"/>
    <x v="8"/>
    <n v="12.5"/>
    <x v="2"/>
    <x v="1"/>
    <n v="17"/>
    <n v="10"/>
    <s v="Mozzarella Cheese, Pepperoni"/>
    <s v="The Pepperoni Pizza"/>
    <n v="125"/>
    <n v="170"/>
    <n v="45"/>
    <x v="0"/>
    <x v="1"/>
    <x v="0"/>
  </r>
  <r>
    <n v="7777896890"/>
    <d v="2015-09-11T00:00:00"/>
    <x v="1"/>
    <x v="8"/>
    <n v="20.75"/>
    <x v="1"/>
    <x v="2"/>
    <n v="28.75"/>
    <n v="2"/>
    <s v="Chicken, Tomatoes, Red Peppers, Red Onions, Jalapeno Peppers, Corn, Cilantro, Chipotle Sauce"/>
    <s v="The Southwest Chicken Pizza"/>
    <n v="41.5"/>
    <n v="57.5"/>
    <n v="16"/>
    <x v="1"/>
    <x v="0"/>
    <x v="0"/>
  </r>
  <r>
    <n v="7777896891"/>
    <d v="2015-09-11T00:00:00"/>
    <x v="1"/>
    <x v="8"/>
    <n v="16"/>
    <x v="2"/>
    <x v="1"/>
    <n v="20.5"/>
    <n v="2"/>
    <s v="Capocollo, Red Peppers, Tomatoes, Goat Cheese, Garlic, Oregano"/>
    <s v="The Italian Capocollo Pizza"/>
    <n v="32"/>
    <n v="41"/>
    <n v="9"/>
    <x v="0"/>
    <x v="0"/>
    <x v="0"/>
  </r>
  <r>
    <n v="7777896892"/>
    <d v="2015-09-11T00:00:00"/>
    <x v="1"/>
    <x v="8"/>
    <n v="20.5"/>
    <x v="1"/>
    <x v="1"/>
    <n v="26.5"/>
    <n v="2"/>
    <s v="Capocollo, Red Peppers, Tomatoes, Goat Cheese, Garlic, Oregano"/>
    <s v="The Italian Capocollo Pizza"/>
    <n v="41"/>
    <n v="53"/>
    <n v="12"/>
    <x v="0"/>
    <x v="0"/>
    <x v="0"/>
  </r>
  <r>
    <n v="7777896893"/>
    <d v="2015-09-11T00:00:00"/>
    <x v="1"/>
    <x v="8"/>
    <n v="12.5"/>
    <x v="0"/>
    <x v="0"/>
    <n v="16.5"/>
    <n v="5"/>
    <s v="Spinach, Artichokes, Tomatoes, Sun-dried Tomatoes, Garlic, Pesto Sauce"/>
    <s v="The Spinach Pesto Pizza"/>
    <n v="62.5"/>
    <n v="82.5"/>
    <n v="20"/>
    <x v="0"/>
    <x v="0"/>
    <x v="0"/>
  </r>
  <r>
    <n v="7777896894"/>
    <d v="2015-09-12T00:00:00"/>
    <x v="2"/>
    <x v="8"/>
    <n v="12.5"/>
    <x v="0"/>
    <x v="3"/>
    <n v="19.5"/>
    <n v="4"/>
    <s v="Spinach, Red Onions, Pepperoni, Tomatoes, Artichokes, Kalamata Olives, Garlic, Asiago Cheese"/>
    <s v="The Spinach Supreme Pizza"/>
    <n v="50"/>
    <n v="78"/>
    <n v="28"/>
    <x v="0"/>
    <x v="1"/>
    <x v="0"/>
  </r>
  <r>
    <n v="7777896895"/>
    <d v="2015-09-12T00:00:00"/>
    <x v="2"/>
    <x v="8"/>
    <n v="9.75"/>
    <x v="0"/>
    <x v="1"/>
    <n v="12.75"/>
    <n v="6"/>
    <s v="Mozzarella Cheese, Pepperoni"/>
    <s v="The Pepperoni Pizza"/>
    <n v="58.5"/>
    <n v="76.5"/>
    <n v="18"/>
    <x v="0"/>
    <x v="1"/>
    <x v="0"/>
  </r>
  <r>
    <n v="7777896896"/>
    <d v="2015-09-12T00:00:00"/>
    <x v="2"/>
    <x v="8"/>
    <n v="16.25"/>
    <x v="2"/>
    <x v="3"/>
    <n v="24.75"/>
    <n v="7"/>
    <s v="Coarse Sicilian Salami, Tomatoes, Green Olives, Luganega Sausage, Onions, Garlic"/>
    <s v="The Sicilian Pizza"/>
    <n v="113.75"/>
    <n v="173.25"/>
    <n v="59.5"/>
    <x v="0"/>
    <x v="1"/>
    <x v="0"/>
  </r>
  <r>
    <n v="7777896897"/>
    <d v="2015-09-12T00:00:00"/>
    <x v="2"/>
    <x v="8"/>
    <n v="16.75"/>
    <x v="2"/>
    <x v="2"/>
    <n v="23.25"/>
    <n v="2"/>
    <s v="Chicken, Tomatoes, Red Peppers, Spinach, Garlic, Pesto Sauce"/>
    <s v="The Chicken Pesto Pizza"/>
    <n v="33.5"/>
    <n v="46.5"/>
    <n v="13"/>
    <x v="1"/>
    <x v="0"/>
    <x v="0"/>
  </r>
  <r>
    <n v="7777896898"/>
    <d v="2015-09-12T00:00:00"/>
    <x v="2"/>
    <x v="8"/>
    <n v="16"/>
    <x v="2"/>
    <x v="1"/>
    <n v="20.5"/>
    <n v="3"/>
    <s v="Tomatoes, Anchovies, Green Olives, Red Onions, Garlic"/>
    <s v="The Napolitana Pizza"/>
    <n v="48"/>
    <n v="61.5"/>
    <n v="13.5"/>
    <x v="1"/>
    <x v="0"/>
    <x v="0"/>
  </r>
  <r>
    <n v="7777896899"/>
    <d v="2015-09-12T00:00:00"/>
    <x v="2"/>
    <x v="8"/>
    <n v="16.75"/>
    <x v="2"/>
    <x v="2"/>
    <n v="23.25"/>
    <n v="2"/>
    <s v="Chicken, Red Onions, Red Peppers, Mushrooms, Asiago Cheese, Alfredo Sauce"/>
    <s v="The Chicken Alfredo Pizza"/>
    <n v="33.5"/>
    <n v="46.5"/>
    <n v="13"/>
    <x v="0"/>
    <x v="1"/>
    <x v="0"/>
  </r>
  <r>
    <n v="7777896900"/>
    <d v="2015-09-12T00:00:00"/>
    <x v="2"/>
    <x v="8"/>
    <n v="16.75"/>
    <x v="2"/>
    <x v="2"/>
    <n v="23.25"/>
    <n v="10"/>
    <s v="Chicken, Artichoke, Spinach, Garlic, Jalapeno Peppers, Fontina Cheese, Gouda Cheese"/>
    <s v="The California Chicken Pizza"/>
    <n v="167.5"/>
    <n v="232.5"/>
    <n v="65"/>
    <x v="1"/>
    <x v="0"/>
    <x v="0"/>
  </r>
  <r>
    <n v="7777896901"/>
    <d v="2015-09-12T00:00:00"/>
    <x v="2"/>
    <x v="8"/>
    <n v="20.75"/>
    <x v="1"/>
    <x v="3"/>
    <n v="30.75"/>
    <n v="3"/>
    <s v="Genoa Salami, Capocollo, Pepperoni, Tomatoes, Asiago Cheese, Garlic"/>
    <s v="The Pepper Salami Pizza"/>
    <n v="62.25"/>
    <n v="92.25"/>
    <n v="30"/>
    <x v="0"/>
    <x v="0"/>
    <x v="0"/>
  </r>
  <r>
    <n v="7777896902"/>
    <d v="2015-09-12T00:00:00"/>
    <x v="2"/>
    <x v="8"/>
    <n v="12.5"/>
    <x v="2"/>
    <x v="1"/>
    <n v="17"/>
    <n v="11"/>
    <s v="Mozzarella Cheese, Pepperoni"/>
    <s v="The Pepperoni Pizza"/>
    <n v="137.5"/>
    <n v="187"/>
    <n v="49.5"/>
    <x v="0"/>
    <x v="0"/>
    <x v="0"/>
  </r>
  <r>
    <n v="7777896903"/>
    <d v="2015-09-12T00:00:00"/>
    <x v="2"/>
    <x v="8"/>
    <n v="12.5"/>
    <x v="2"/>
    <x v="1"/>
    <n v="17"/>
    <n v="9"/>
    <s v="Mozzarella Cheese, Pepperoni"/>
    <s v="The Pepperoni Pizza"/>
    <n v="112.5"/>
    <n v="153"/>
    <n v="40.5"/>
    <x v="1"/>
    <x v="0"/>
    <x v="0"/>
  </r>
  <r>
    <n v="7777896904"/>
    <d v="2015-09-13T00:00:00"/>
    <x v="3"/>
    <x v="8"/>
    <n v="20.75"/>
    <x v="1"/>
    <x v="3"/>
    <n v="30.75"/>
    <n v="10"/>
    <s v="Spinach, Red Onions, Pepperoni, Tomatoes, Artichokes, Kalamata Olives, Garlic, Asiago Cheese"/>
    <s v="The Spinach Supreme Pizza"/>
    <n v="207.5"/>
    <n v="307.5"/>
    <n v="100"/>
    <x v="1"/>
    <x v="1"/>
    <x v="0"/>
  </r>
  <r>
    <n v="7777896905"/>
    <d v="2015-09-13T00:00:00"/>
    <x v="3"/>
    <x v="8"/>
    <n v="14.75"/>
    <x v="2"/>
    <x v="0"/>
    <n v="20.25"/>
    <n v="8"/>
    <s v="Ricotta Cheese, Gorgonzola Piccante Cheese, Mozzarella Cheese, Parmigiano Reggiano Cheese, Garlic"/>
    <s v="The Four Cheese Pizza"/>
    <n v="118"/>
    <n v="162"/>
    <n v="44"/>
    <x v="1"/>
    <x v="0"/>
    <x v="0"/>
  </r>
  <r>
    <n v="7777896906"/>
    <d v="2015-09-13T00:00:00"/>
    <x v="3"/>
    <x v="8"/>
    <n v="16.5"/>
    <x v="2"/>
    <x v="3"/>
    <n v="25"/>
    <n v="3"/>
    <s v="Soppressata Salami, Fontina Cheese, Mozzarella Cheese, Mushrooms, Garlic"/>
    <s v="The Soppressata Pizza"/>
    <n v="49.5"/>
    <n v="75"/>
    <n v="25.5"/>
    <x v="0"/>
    <x v="0"/>
    <x v="0"/>
  </r>
  <r>
    <n v="7777896907"/>
    <d v="2015-09-13T00:00:00"/>
    <x v="3"/>
    <x v="8"/>
    <n v="12"/>
    <x v="0"/>
    <x v="1"/>
    <n v="15"/>
    <n v="7"/>
    <s v="Kalamata Olives, Feta Cheese, Tomatoes, Garlic, Beef Chuck Roast, Red Onions"/>
    <s v="The Greek Pizza"/>
    <n v="84"/>
    <n v="105"/>
    <n v="21"/>
    <x v="1"/>
    <x v="0"/>
    <x v="0"/>
  </r>
  <r>
    <n v="7777896908"/>
    <d v="2015-09-13T00:00:00"/>
    <x v="3"/>
    <x v="8"/>
    <n v="16"/>
    <x v="2"/>
    <x v="1"/>
    <n v="20.5"/>
    <n v="12"/>
    <s v="Pepperoni, Mushrooms, Red Onions, Red Peppers, Bacon"/>
    <s v="The Classic Deluxe Pizza"/>
    <n v="192"/>
    <n v="246"/>
    <n v="54"/>
    <x v="1"/>
    <x v="0"/>
    <x v="0"/>
  </r>
  <r>
    <n v="7777896909"/>
    <d v="2015-09-14T00:00:00"/>
    <x v="4"/>
    <x v="8"/>
    <n v="10.5"/>
    <x v="0"/>
    <x v="1"/>
    <n v="13.5"/>
    <n v="11"/>
    <s v="Sliced Ham, Pineapple, Mozzarella Cheese"/>
    <s v="The Hawaiian Pizza"/>
    <n v="115.5"/>
    <n v="148.5"/>
    <n v="33"/>
    <x v="0"/>
    <x v="1"/>
    <x v="0"/>
  </r>
  <r>
    <n v="7777896910"/>
    <d v="2015-09-14T00:00:00"/>
    <x v="4"/>
    <x v="8"/>
    <n v="12.5"/>
    <x v="0"/>
    <x v="0"/>
    <n v="16.5"/>
    <n v="11"/>
    <s v="Spinach, Artichokes, Tomatoes, Sun-dried Tomatoes, Garlic, Pesto Sauce"/>
    <s v="The Spinach Pesto Pizza"/>
    <n v="137.5"/>
    <n v="181.5"/>
    <n v="44"/>
    <x v="1"/>
    <x v="1"/>
    <x v="0"/>
  </r>
  <r>
    <n v="7777896911"/>
    <d v="2015-09-15T00:00:00"/>
    <x v="5"/>
    <x v="8"/>
    <n v="16.5"/>
    <x v="1"/>
    <x v="1"/>
    <n v="22.5"/>
    <n v="5"/>
    <s v="Sliced Ham, Pineapple, Mozzarella Cheese"/>
    <s v="The Hawaiian Pizza"/>
    <n v="82.5"/>
    <n v="112.5"/>
    <n v="30"/>
    <x v="0"/>
    <x v="1"/>
    <x v="0"/>
  </r>
  <r>
    <n v="7777896912"/>
    <d v="2015-09-15T00:00:00"/>
    <x v="5"/>
    <x v="8"/>
    <n v="12"/>
    <x v="0"/>
    <x v="0"/>
    <n v="16"/>
    <n v="7"/>
    <s v="Spinach, Mushrooms, Red Onions, Feta Cheese, Garlic"/>
    <s v="The Spinach and Feta Pizza"/>
    <n v="84"/>
    <n v="112"/>
    <n v="28"/>
    <x v="1"/>
    <x v="1"/>
    <x v="0"/>
  </r>
  <r>
    <n v="7777896913"/>
    <d v="2015-09-15T00:00:00"/>
    <x v="5"/>
    <x v="8"/>
    <n v="20.25"/>
    <x v="1"/>
    <x v="0"/>
    <n v="27.25"/>
    <n v="8"/>
    <s v="Spinach, Mushrooms, Red Onions, Feta Cheese, Garlic"/>
    <s v="The Spinach and Feta Pizza"/>
    <n v="162"/>
    <n v="218"/>
    <n v="56"/>
    <x v="0"/>
    <x v="1"/>
    <x v="0"/>
  </r>
  <r>
    <n v="7777896914"/>
    <d v="2015-09-16T00:00:00"/>
    <x v="6"/>
    <x v="8"/>
    <n v="16"/>
    <x v="2"/>
    <x v="1"/>
    <n v="20.5"/>
    <n v="12"/>
    <s v="Pepperoni, Mushrooms, Red Onions, Red Peppers, Bacon"/>
    <s v="The Classic Deluxe Pizza"/>
    <n v="192"/>
    <n v="246"/>
    <n v="54"/>
    <x v="1"/>
    <x v="0"/>
    <x v="0"/>
  </r>
  <r>
    <n v="7777896915"/>
    <d v="2015-09-16T00:00:00"/>
    <x v="6"/>
    <x v="8"/>
    <n v="12"/>
    <x v="0"/>
    <x v="1"/>
    <n v="15"/>
    <n v="3"/>
    <s v="Kalamata Olives, Feta Cheese, Tomatoes, Garlic, Beef Chuck Roast, Red Onions"/>
    <s v="The Greek Pizza"/>
    <n v="36"/>
    <n v="45"/>
    <n v="9"/>
    <x v="1"/>
    <x v="1"/>
    <x v="0"/>
  </r>
  <r>
    <n v="7777896916"/>
    <d v="2015-09-16T00:00:00"/>
    <x v="6"/>
    <x v="8"/>
    <n v="12"/>
    <x v="0"/>
    <x v="0"/>
    <n v="16"/>
    <n v="6"/>
    <s v="Spinach, Mushrooms, Tomatoes, Green Olives, Feta Cheese"/>
    <s v="The Green Garden Pizza"/>
    <n v="72"/>
    <n v="96"/>
    <n v="24"/>
    <x v="0"/>
    <x v="0"/>
    <x v="0"/>
  </r>
  <r>
    <n v="7777896917"/>
    <d v="2015-09-16T00:00:00"/>
    <x v="6"/>
    <x v="8"/>
    <n v="12.5"/>
    <x v="0"/>
    <x v="3"/>
    <n v="19.5"/>
    <n v="10"/>
    <s v="Genoa Salami, Capocollo, Pepperoni, Tomatoes, Asiago Cheese, Garlic"/>
    <s v="The Pepper Salami Pizza"/>
    <n v="125"/>
    <n v="195"/>
    <n v="70"/>
    <x v="1"/>
    <x v="1"/>
    <x v="0"/>
  </r>
  <r>
    <n v="7777896918"/>
    <d v="2015-09-16T00:00:00"/>
    <x v="6"/>
    <x v="8"/>
    <n v="12"/>
    <x v="0"/>
    <x v="1"/>
    <n v="15"/>
    <n v="3"/>
    <s v="Pepperoni, Mushrooms, Red Onions, Red Peppers, Bacon"/>
    <s v="The Classic Deluxe Pizza"/>
    <n v="36"/>
    <n v="45"/>
    <n v="9"/>
    <x v="0"/>
    <x v="0"/>
    <x v="0"/>
  </r>
  <r>
    <n v="7777896919"/>
    <d v="2015-09-17T00:00:00"/>
    <x v="0"/>
    <x v="8"/>
    <n v="16.75"/>
    <x v="2"/>
    <x v="2"/>
    <n v="23.25"/>
    <n v="3"/>
    <s v="Barbecued Chicken, Red Peppers, Green Peppers, Tomatoes, Red Onions, Barbecue Sauce"/>
    <s v="The Barbecue Chicken Pizza"/>
    <n v="50.25"/>
    <n v="69.75"/>
    <n v="19.5"/>
    <x v="1"/>
    <x v="1"/>
    <x v="0"/>
  </r>
  <r>
    <n v="7777896920"/>
    <d v="2015-09-17T00:00:00"/>
    <x v="0"/>
    <x v="8"/>
    <n v="20.75"/>
    <x v="1"/>
    <x v="3"/>
    <n v="30.75"/>
    <n v="8"/>
    <s v="Capocollo, Tomatoes, Goat Cheese, Artichokes, Peperoncini verdi, Garlic"/>
    <s v="The Spicy Italian Pizza"/>
    <n v="166"/>
    <n v="246"/>
    <n v="80"/>
    <x v="0"/>
    <x v="1"/>
    <x v="0"/>
  </r>
  <r>
    <n v="7777896921"/>
    <d v="2015-09-17T00:00:00"/>
    <x v="0"/>
    <x v="8"/>
    <n v="16.5"/>
    <x v="2"/>
    <x v="3"/>
    <n v="25"/>
    <n v="2"/>
    <s v="Calabrese Salami, Capocollo, Tomatoes, Red Onions, Green Olives, Garlic"/>
    <s v="The Italian Supreme Pizza"/>
    <n v="33"/>
    <n v="50"/>
    <n v="17"/>
    <x v="0"/>
    <x v="1"/>
    <x v="0"/>
  </r>
  <r>
    <n v="7777896922"/>
    <d v="2015-09-17T00:00:00"/>
    <x v="0"/>
    <x v="8"/>
    <n v="20.75"/>
    <x v="1"/>
    <x v="0"/>
    <n v="27.75"/>
    <n v="3"/>
    <s v="Spinach, Artichokes, Tomatoes, Sun-dried Tomatoes, Garlic, Pesto Sauce"/>
    <s v="The Spinach Pesto Pizza"/>
    <n v="62.25"/>
    <n v="83.25"/>
    <n v="21"/>
    <x v="0"/>
    <x v="1"/>
    <x v="0"/>
  </r>
  <r>
    <n v="7777896923"/>
    <d v="2015-09-18T00:00:00"/>
    <x v="1"/>
    <x v="8"/>
    <n v="15.25"/>
    <x v="1"/>
    <x v="1"/>
    <n v="21.25"/>
    <n v="7"/>
    <s v="Mozzarella Cheese, Pepperoni"/>
    <s v="The Pepperoni Pizza"/>
    <n v="106.75"/>
    <n v="148.75"/>
    <n v="42"/>
    <x v="0"/>
    <x v="1"/>
    <x v="0"/>
  </r>
  <r>
    <n v="7777896924"/>
    <d v="2015-09-18T00:00:00"/>
    <x v="1"/>
    <x v="8"/>
    <n v="16.5"/>
    <x v="1"/>
    <x v="1"/>
    <n v="22.5"/>
    <n v="8"/>
    <s v="Sliced Ham, Pineapple, Mozzarella Cheese"/>
    <s v="The Hawaiian Pizza"/>
    <n v="132"/>
    <n v="180"/>
    <n v="48"/>
    <x v="1"/>
    <x v="0"/>
    <x v="0"/>
  </r>
  <r>
    <n v="7777896925"/>
    <d v="2015-09-18T00:00:00"/>
    <x v="1"/>
    <x v="8"/>
    <n v="16.75"/>
    <x v="2"/>
    <x v="2"/>
    <n v="23.25"/>
    <n v="3"/>
    <s v="Chicken, Artichoke, Spinach, Garlic, Jalapeno Peppers, Fontina Cheese, Gouda Cheese"/>
    <s v="The California Chicken Pizza"/>
    <n v="50.25"/>
    <n v="69.75"/>
    <n v="19.5"/>
    <x v="0"/>
    <x v="1"/>
    <x v="0"/>
  </r>
  <r>
    <n v="7777896926"/>
    <d v="2015-09-19T00:00:00"/>
    <x v="2"/>
    <x v="8"/>
    <n v="16"/>
    <x v="2"/>
    <x v="0"/>
    <n v="21.5"/>
    <n v="8"/>
    <s v="Spinach, Mushrooms, Tomatoes, Green Olives, Feta Cheese"/>
    <s v="The Green Garden Pizza"/>
    <n v="128"/>
    <n v="172"/>
    <n v="44"/>
    <x v="1"/>
    <x v="1"/>
    <x v="0"/>
  </r>
  <r>
    <n v="7777896927"/>
    <d v="2015-09-19T00:00:00"/>
    <x v="2"/>
    <x v="8"/>
    <n v="16.75"/>
    <x v="2"/>
    <x v="2"/>
    <n v="23.25"/>
    <n v="11"/>
    <s v="Chicken, Red Onions, Red Peppers, Mushrooms, Asiago Cheese, Alfredo Sauce"/>
    <s v="The Chicken Alfredo Pizza"/>
    <n v="184.25"/>
    <n v="255.75"/>
    <n v="71.5"/>
    <x v="0"/>
    <x v="1"/>
    <x v="0"/>
  </r>
  <r>
    <n v="7777896928"/>
    <d v="2015-09-19T00:00:00"/>
    <x v="2"/>
    <x v="8"/>
    <n v="23.65"/>
    <x v="0"/>
    <x v="3"/>
    <n v="30.65"/>
    <n v="6"/>
    <s v="Brie Carre Cheese, Prosciutto, Caramelized Onions, Pears, Thyme, Garlic"/>
    <s v="The Brie Carre Pizza"/>
    <n v="141.89999999999998"/>
    <n v="183.89999999999998"/>
    <n v="42"/>
    <x v="0"/>
    <x v="1"/>
    <x v="0"/>
  </r>
  <r>
    <n v="7777896929"/>
    <d v="2015-09-19T00:00:00"/>
    <x v="2"/>
    <x v="8"/>
    <n v="16.5"/>
    <x v="2"/>
    <x v="3"/>
    <n v="25"/>
    <n v="8"/>
    <s v="Prosciutto di San Daniele, Arugula, Mozzarella Cheese"/>
    <s v="The Prosciutto and Arugula Pizza"/>
    <n v="132"/>
    <n v="200"/>
    <n v="68"/>
    <x v="0"/>
    <x v="0"/>
    <x v="0"/>
  </r>
  <r>
    <n v="7777896930"/>
    <d v="2015-09-19T00:00:00"/>
    <x v="2"/>
    <x v="8"/>
    <n v="20.75"/>
    <x v="1"/>
    <x v="2"/>
    <n v="28.75"/>
    <n v="4"/>
    <s v="Chicken, Pineapple, Tomatoes, Red Peppers, Thai Sweet Chilli Sauce"/>
    <s v="The Thai Chicken Pizza"/>
    <n v="83"/>
    <n v="115"/>
    <n v="32"/>
    <x v="1"/>
    <x v="1"/>
    <x v="0"/>
  </r>
  <r>
    <n v="7777896931"/>
    <d v="2015-09-20T00:00:00"/>
    <x v="3"/>
    <x v="8"/>
    <n v="16"/>
    <x v="2"/>
    <x v="0"/>
    <n v="21.5"/>
    <n v="4"/>
    <s v="Tomatoes, Red Peppers, Jalapeno Peppers, Red Onions, Cilantro, Corn, Chipotle Sauce, Garlic"/>
    <s v="The Mexicana Pizza"/>
    <n v="64"/>
    <n v="86"/>
    <n v="22"/>
    <x v="0"/>
    <x v="0"/>
    <x v="0"/>
  </r>
  <r>
    <n v="7777896932"/>
    <d v="2015-09-20T00:00:00"/>
    <x v="3"/>
    <x v="8"/>
    <n v="20.75"/>
    <x v="1"/>
    <x v="3"/>
    <n v="30.75"/>
    <n v="2"/>
    <s v="Genoa Salami, Capocollo, Pepperoni, Tomatoes, Asiago Cheese, Garlic"/>
    <s v="The Pepper Salami Pizza"/>
    <n v="41.5"/>
    <n v="61.5"/>
    <n v="20"/>
    <x v="0"/>
    <x v="1"/>
    <x v="0"/>
  </r>
  <r>
    <n v="7777896933"/>
    <d v="2015-09-20T00:00:00"/>
    <x v="3"/>
    <x v="8"/>
    <n v="20.25"/>
    <x v="1"/>
    <x v="0"/>
    <n v="27.25"/>
    <n v="4"/>
    <s v="Mushrooms, Tomatoes, Red Peppers, Green Peppers, Red Onions, Zucchini, Spinach, Garlic"/>
    <s v="The Vegetables + Vegetables Pizza"/>
    <n v="81"/>
    <n v="109"/>
    <n v="28"/>
    <x v="1"/>
    <x v="0"/>
    <x v="0"/>
  </r>
  <r>
    <n v="7777896934"/>
    <d v="2015-09-20T00:00:00"/>
    <x v="3"/>
    <x v="8"/>
    <n v="12"/>
    <x v="0"/>
    <x v="0"/>
    <n v="16"/>
    <n v="11"/>
    <s v="Mushrooms, Tomatoes, Red Peppers, Green Peppers, Red Onions, Zucchini, Spinach, Garlic"/>
    <s v="The Vegetables + Vegetables Pizza"/>
    <n v="132"/>
    <n v="176"/>
    <n v="44"/>
    <x v="0"/>
    <x v="0"/>
    <x v="0"/>
  </r>
  <r>
    <n v="7777896935"/>
    <d v="2015-09-20T00:00:00"/>
    <x v="3"/>
    <x v="8"/>
    <n v="12.75"/>
    <x v="0"/>
    <x v="2"/>
    <n v="17.75"/>
    <n v="4"/>
    <s v="Chicken, Artichoke, Spinach, Garlic, Jalapeno Peppers, Fontina Cheese, Gouda Cheese"/>
    <s v="The California Chicken Pizza"/>
    <n v="51"/>
    <n v="71"/>
    <n v="20"/>
    <x v="0"/>
    <x v="1"/>
    <x v="0"/>
  </r>
  <r>
    <n v="7777896936"/>
    <d v="2015-09-20T00:00:00"/>
    <x v="3"/>
    <x v="8"/>
    <n v="16"/>
    <x v="2"/>
    <x v="0"/>
    <n v="21.5"/>
    <n v="4"/>
    <s v="Spinach, Mushrooms, Red Onions, Feta Cheese, Garlic"/>
    <s v="The Spinach and Feta Pizza"/>
    <n v="64"/>
    <n v="86"/>
    <n v="22"/>
    <x v="0"/>
    <x v="1"/>
    <x v="0"/>
  </r>
  <r>
    <n v="7777896937"/>
    <d v="2015-09-20T00:00:00"/>
    <x v="3"/>
    <x v="8"/>
    <n v="16"/>
    <x v="2"/>
    <x v="0"/>
    <n v="21.5"/>
    <n v="6"/>
    <s v="Tomatoes, Red Peppers, Jalapeno Peppers, Red Onions, Cilantro, Corn, Chipotle Sauce, Garlic"/>
    <s v="The Mexicana Pizza"/>
    <n v="96"/>
    <n v="129"/>
    <n v="33"/>
    <x v="0"/>
    <x v="1"/>
    <x v="0"/>
  </r>
  <r>
    <n v="7777896938"/>
    <d v="2015-09-20T00:00:00"/>
    <x v="3"/>
    <x v="8"/>
    <n v="20.75"/>
    <x v="1"/>
    <x v="3"/>
    <n v="30.75"/>
    <n v="10"/>
    <s v="Capocollo, Tomatoes, Goat Cheese, Artichokes, Peperoncini verdi, Garlic"/>
    <s v="The Spicy Italian Pizza"/>
    <n v="207.5"/>
    <n v="307.5"/>
    <n v="100"/>
    <x v="1"/>
    <x v="1"/>
    <x v="0"/>
  </r>
  <r>
    <n v="7777896939"/>
    <d v="2015-09-20T00:00:00"/>
    <x v="3"/>
    <x v="8"/>
    <n v="12"/>
    <x v="0"/>
    <x v="0"/>
    <n v="16"/>
    <n v="8"/>
    <s v="Spinach, Mushrooms, Tomatoes, Green Olives, Feta Cheese"/>
    <s v="The Green Garden Pizza"/>
    <n v="96"/>
    <n v="128"/>
    <n v="32"/>
    <x v="0"/>
    <x v="1"/>
    <x v="0"/>
  </r>
  <r>
    <n v="7777896940"/>
    <d v="2015-09-21T00:00:00"/>
    <x v="4"/>
    <x v="8"/>
    <n v="16.5"/>
    <x v="1"/>
    <x v="1"/>
    <n v="22.5"/>
    <n v="2"/>
    <s v="Sliced Ham, Pineapple, Mozzarella Cheese"/>
    <s v="The Hawaiian Pizza"/>
    <n v="33"/>
    <n v="45"/>
    <n v="12"/>
    <x v="1"/>
    <x v="1"/>
    <x v="0"/>
  </r>
  <r>
    <n v="7777896941"/>
    <d v="2015-09-21T00:00:00"/>
    <x v="4"/>
    <x v="8"/>
    <n v="12.5"/>
    <x v="2"/>
    <x v="1"/>
    <n v="17"/>
    <n v="6"/>
    <s v="Mozzarella Cheese, Pepperoni"/>
    <s v="The Pepperoni Pizza"/>
    <n v="75"/>
    <n v="102"/>
    <n v="27"/>
    <x v="1"/>
    <x v="0"/>
    <x v="0"/>
  </r>
  <r>
    <n v="7777896942"/>
    <d v="2015-09-21T00:00:00"/>
    <x v="4"/>
    <x v="8"/>
    <n v="20.75"/>
    <x v="1"/>
    <x v="2"/>
    <n v="28.75"/>
    <n v="9"/>
    <s v="Chicken, Tomatoes, Red Peppers, Red Onions, Jalapeno Peppers, Corn, Cilantro, Chipotle Sauce"/>
    <s v="The Southwest Chicken Pizza"/>
    <n v="186.75"/>
    <n v="258.75"/>
    <n v="72"/>
    <x v="1"/>
    <x v="0"/>
    <x v="0"/>
  </r>
  <r>
    <n v="7777896943"/>
    <d v="2015-09-22T00:00:00"/>
    <x v="5"/>
    <x v="8"/>
    <n v="20.25"/>
    <x v="1"/>
    <x v="0"/>
    <n v="27.25"/>
    <n v="7"/>
    <s v="Spinach, Mushrooms, Tomatoes, Green Olives, Feta Cheese"/>
    <s v="The Green Garden Pizza"/>
    <n v="141.75"/>
    <n v="190.75"/>
    <n v="49"/>
    <x v="0"/>
    <x v="1"/>
    <x v="0"/>
  </r>
  <r>
    <n v="7777896944"/>
    <d v="2015-09-22T00:00:00"/>
    <x v="5"/>
    <x v="8"/>
    <n v="12"/>
    <x v="0"/>
    <x v="1"/>
    <n v="15"/>
    <n v="5"/>
    <s v="Bacon, Pepperoni, Italian Sausage, Chorizo Sausage"/>
    <s v="The Big Meat Pizza"/>
    <n v="60"/>
    <n v="75"/>
    <n v="15"/>
    <x v="1"/>
    <x v="0"/>
    <x v="0"/>
  </r>
  <r>
    <n v="7777896945"/>
    <d v="2015-09-22T00:00:00"/>
    <x v="5"/>
    <x v="8"/>
    <n v="16.75"/>
    <x v="2"/>
    <x v="2"/>
    <n v="23.25"/>
    <n v="2"/>
    <s v="Chicken, Artichoke, Spinach, Garlic, Jalapeno Peppers, Fontina Cheese, Gouda Cheese"/>
    <s v="The California Chicken Pizza"/>
    <n v="33.5"/>
    <n v="46.5"/>
    <n v="13"/>
    <x v="1"/>
    <x v="1"/>
    <x v="0"/>
  </r>
  <r>
    <n v="7777896946"/>
    <d v="2015-09-22T00:00:00"/>
    <x v="5"/>
    <x v="8"/>
    <n v="16.75"/>
    <x v="2"/>
    <x v="2"/>
    <n v="23.25"/>
    <n v="5"/>
    <s v="Chicken, Red Onions, Red Peppers, Mushrooms, Asiago Cheese, Alfredo Sauce"/>
    <s v="The Chicken Alfredo Pizza"/>
    <n v="83.75"/>
    <n v="116.25"/>
    <n v="32.5"/>
    <x v="1"/>
    <x v="1"/>
    <x v="0"/>
  </r>
  <r>
    <n v="7777896947"/>
    <d v="2015-09-22T00:00:00"/>
    <x v="5"/>
    <x v="8"/>
    <n v="12"/>
    <x v="0"/>
    <x v="1"/>
    <n v="15"/>
    <n v="9"/>
    <s v="Bacon, Pepperoni, Italian Sausage, Chorizo Sausage"/>
    <s v="The Big Meat Pizza"/>
    <n v="108"/>
    <n v="135"/>
    <n v="27"/>
    <x v="1"/>
    <x v="1"/>
    <x v="0"/>
  </r>
  <r>
    <n v="7777896948"/>
    <d v="2015-09-22T00:00:00"/>
    <x v="5"/>
    <x v="8"/>
    <n v="12.25"/>
    <x v="0"/>
    <x v="3"/>
    <n v="19.25"/>
    <n v="12"/>
    <s v="Coarse Sicilian Salami, Tomatoes, Green Olives, Luganega Sausage, Onions, Garlic"/>
    <s v="The Sicilian Pizza"/>
    <n v="147"/>
    <n v="231"/>
    <n v="84"/>
    <x v="1"/>
    <x v="1"/>
    <x v="0"/>
  </r>
  <r>
    <n v="7777896949"/>
    <d v="2015-09-22T00:00:00"/>
    <x v="5"/>
    <x v="8"/>
    <n v="12"/>
    <x v="0"/>
    <x v="0"/>
    <n v="16"/>
    <n v="6"/>
    <s v="Spinach, Mushrooms, Tomatoes, Green Olives, Feta Cheese"/>
    <s v="The Green Garden Pizza"/>
    <n v="72"/>
    <n v="96"/>
    <n v="24"/>
    <x v="1"/>
    <x v="1"/>
    <x v="0"/>
  </r>
  <r>
    <n v="7777896950"/>
    <d v="2015-09-22T00:00:00"/>
    <x v="5"/>
    <x v="8"/>
    <n v="20.25"/>
    <x v="1"/>
    <x v="3"/>
    <n v="30.25"/>
    <n v="9"/>
    <s v="Coarse Sicilian Salami, Tomatoes, Green Olives, Luganega Sausage, Onions, Garlic"/>
    <s v="The Sicilian Pizza"/>
    <n v="182.25"/>
    <n v="272.25"/>
    <n v="90"/>
    <x v="1"/>
    <x v="0"/>
    <x v="0"/>
  </r>
  <r>
    <n v="7777896951"/>
    <d v="2015-09-23T00:00:00"/>
    <x v="6"/>
    <x v="8"/>
    <n v="12"/>
    <x v="0"/>
    <x v="0"/>
    <n v="16"/>
    <n v="7"/>
    <s v="Spinach, Mushrooms, Tomatoes, Green Olives, Feta Cheese"/>
    <s v="The Green Garden Pizza"/>
    <n v="84"/>
    <n v="112"/>
    <n v="28"/>
    <x v="1"/>
    <x v="1"/>
    <x v="0"/>
  </r>
  <r>
    <n v="7777896952"/>
    <d v="2015-09-23T00:00:00"/>
    <x v="6"/>
    <x v="8"/>
    <n v="18.5"/>
    <x v="1"/>
    <x v="0"/>
    <n v="25.5"/>
    <n v="7"/>
    <s v="Mozzarella Cheese, Provolone Cheese, Smoked Gouda Cheese, Romano Cheese, Blue Cheese, Garlic"/>
    <s v="The Five Cheese Pizza"/>
    <n v="129.5"/>
    <n v="178.5"/>
    <n v="49"/>
    <x v="0"/>
    <x v="0"/>
    <x v="0"/>
  </r>
  <r>
    <n v="7777896953"/>
    <d v="2015-09-23T00:00:00"/>
    <x v="6"/>
    <x v="8"/>
    <n v="16.5"/>
    <x v="2"/>
    <x v="0"/>
    <n v="22"/>
    <n v="5"/>
    <s v="Spinach, Artichokes, Tomatoes, Sun-dried Tomatoes, Garlic, Pesto Sauce"/>
    <s v="The Spinach Pesto Pizza"/>
    <n v="82.5"/>
    <n v="110"/>
    <n v="27.5"/>
    <x v="0"/>
    <x v="0"/>
    <x v="0"/>
  </r>
  <r>
    <n v="7777896954"/>
    <d v="2015-09-23T00:00:00"/>
    <x v="6"/>
    <x v="8"/>
    <n v="16"/>
    <x v="2"/>
    <x v="0"/>
    <n v="21.5"/>
    <n v="6"/>
    <s v="Spinach, Mushrooms, Red Onions, Feta Cheese, Garlic"/>
    <s v="The Spinach and Feta Pizza"/>
    <n v="96"/>
    <n v="129"/>
    <n v="33"/>
    <x v="0"/>
    <x v="0"/>
    <x v="0"/>
  </r>
  <r>
    <n v="7777896955"/>
    <d v="2015-09-23T00:00:00"/>
    <x v="6"/>
    <x v="8"/>
    <n v="25.5"/>
    <x v="3"/>
    <x v="1"/>
    <n v="26.5"/>
    <n v="8"/>
    <s v="Kalamata Olives, Feta Cheese, Tomatoes, Garlic, Beef Chuck Roast, Red Onions"/>
    <s v="The Greek Pizza"/>
    <n v="204"/>
    <n v="212"/>
    <n v="8"/>
    <x v="1"/>
    <x v="1"/>
    <x v="0"/>
  </r>
  <r>
    <n v="7777896956"/>
    <d v="2015-09-23T00:00:00"/>
    <x v="6"/>
    <x v="8"/>
    <n v="20.25"/>
    <x v="1"/>
    <x v="0"/>
    <n v="27.25"/>
    <n v="8"/>
    <s v="Mushrooms, Tomatoes, Red Peppers, Green Peppers, Red Onions, Zucchini, Spinach, Garlic"/>
    <s v="The Vegetables + Vegetables Pizza"/>
    <n v="162"/>
    <n v="218"/>
    <n v="56"/>
    <x v="0"/>
    <x v="0"/>
    <x v="0"/>
  </r>
  <r>
    <n v="7777896957"/>
    <d v="2015-09-24T00:00:00"/>
    <x v="0"/>
    <x v="8"/>
    <n v="12"/>
    <x v="0"/>
    <x v="1"/>
    <n v="15"/>
    <n v="12"/>
    <s v="Bacon, Pepperoni, Italian Sausage, Chorizo Sausage"/>
    <s v="The Big Meat Pizza"/>
    <n v="144"/>
    <n v="180"/>
    <n v="36"/>
    <x v="0"/>
    <x v="1"/>
    <x v="0"/>
  </r>
  <r>
    <n v="7777896958"/>
    <d v="2015-09-24T00:00:00"/>
    <x v="0"/>
    <x v="8"/>
    <n v="16.75"/>
    <x v="2"/>
    <x v="2"/>
    <n v="23.25"/>
    <n v="7"/>
    <s v="Chicken, Artichoke, Spinach, Garlic, Jalapeno Peppers, Fontina Cheese, Gouda Cheese"/>
    <s v="The California Chicken Pizza"/>
    <n v="117.25"/>
    <n v="162.75"/>
    <n v="45.5"/>
    <x v="1"/>
    <x v="0"/>
    <x v="0"/>
  </r>
  <r>
    <n v="7777896959"/>
    <d v="2015-09-25T00:00:00"/>
    <x v="1"/>
    <x v="8"/>
    <n v="20.5"/>
    <x v="1"/>
    <x v="1"/>
    <n v="26.5"/>
    <n v="10"/>
    <s v="Tomatoes, Anchovies, Green Olives, Red Onions, Garlic"/>
    <s v="The Napolitana Pizza"/>
    <n v="205"/>
    <n v="265"/>
    <n v="60"/>
    <x v="1"/>
    <x v="1"/>
    <x v="0"/>
  </r>
  <r>
    <n v="7777896960"/>
    <d v="2015-09-25T00:00:00"/>
    <x v="1"/>
    <x v="8"/>
    <n v="12"/>
    <x v="0"/>
    <x v="1"/>
    <n v="15"/>
    <n v="4"/>
    <s v="Capocollo, Red Peppers, Tomatoes, Goat Cheese, Garlic, Oregano"/>
    <s v="The Italian Capocollo Pizza"/>
    <n v="48"/>
    <n v="60"/>
    <n v="12"/>
    <x v="1"/>
    <x v="0"/>
    <x v="0"/>
  </r>
  <r>
    <n v="7777896961"/>
    <d v="2015-09-25T00:00:00"/>
    <x v="1"/>
    <x v="8"/>
    <n v="12.75"/>
    <x v="0"/>
    <x v="2"/>
    <n v="17.75"/>
    <n v="6"/>
    <s v="Chicken, Artichoke, Spinach, Garlic, Jalapeno Peppers, Fontina Cheese, Gouda Cheese"/>
    <s v="The California Chicken Pizza"/>
    <n v="76.5"/>
    <n v="106.5"/>
    <n v="30"/>
    <x v="0"/>
    <x v="0"/>
    <x v="0"/>
  </r>
  <r>
    <n v="7777896962"/>
    <d v="2015-09-25T00:00:00"/>
    <x v="1"/>
    <x v="8"/>
    <n v="16"/>
    <x v="2"/>
    <x v="1"/>
    <n v="20.5"/>
    <n v="9"/>
    <s v="Pepperoni, Mushrooms, Red Onions, Red Peppers, Bacon"/>
    <s v="The Classic Deluxe Pizza"/>
    <n v="144"/>
    <n v="184.5"/>
    <n v="40.5"/>
    <x v="1"/>
    <x v="1"/>
    <x v="0"/>
  </r>
  <r>
    <n v="7777896963"/>
    <d v="2015-09-25T00:00:00"/>
    <x v="1"/>
    <x v="8"/>
    <n v="20.5"/>
    <x v="1"/>
    <x v="1"/>
    <n v="26.5"/>
    <n v="2"/>
    <s v="Kalamata Olives, Feta Cheese, Tomatoes, Garlic, Beef Chuck Roast, Red Onions"/>
    <s v="The Greek Pizza"/>
    <n v="41"/>
    <n v="53"/>
    <n v="12"/>
    <x v="0"/>
    <x v="0"/>
    <x v="0"/>
  </r>
  <r>
    <n v="7777896964"/>
    <d v="2015-09-25T00:00:00"/>
    <x v="1"/>
    <x v="8"/>
    <n v="18.5"/>
    <x v="1"/>
    <x v="0"/>
    <n v="25.5"/>
    <n v="4"/>
    <s v="Mozzarella Cheese, Provolone Cheese, Smoked Gouda Cheese, Romano Cheese, Blue Cheese, Garlic"/>
    <s v="The Five Cheese Pizza"/>
    <n v="74"/>
    <n v="102"/>
    <n v="28"/>
    <x v="1"/>
    <x v="1"/>
    <x v="0"/>
  </r>
  <r>
    <n v="7777896965"/>
    <d v="2015-09-26T00:00:00"/>
    <x v="2"/>
    <x v="8"/>
    <n v="15.25"/>
    <x v="1"/>
    <x v="1"/>
    <n v="21.25"/>
    <n v="3"/>
    <s v="Mozzarella Cheese, Pepperoni"/>
    <s v="The Pepperoni Pizza"/>
    <n v="45.75"/>
    <n v="63.75"/>
    <n v="18"/>
    <x v="0"/>
    <x v="0"/>
    <x v="0"/>
  </r>
  <r>
    <n v="7777896966"/>
    <d v="2015-09-26T00:00:00"/>
    <x v="2"/>
    <x v="8"/>
    <n v="16.25"/>
    <x v="2"/>
    <x v="3"/>
    <n v="24.75"/>
    <n v="9"/>
    <s v="?duja Salami, Pancetta, Tomatoes, Red Onions, Friggitello Peppers, Garlic"/>
    <s v="The Calabrese Pizza"/>
    <n v="146.25"/>
    <n v="222.75"/>
    <n v="76.5"/>
    <x v="0"/>
    <x v="1"/>
    <x v="0"/>
  </r>
  <r>
    <n v="7777896967"/>
    <d v="2015-09-26T00:00:00"/>
    <x v="2"/>
    <x v="8"/>
    <n v="16.5"/>
    <x v="1"/>
    <x v="1"/>
    <n v="22.5"/>
    <n v="4"/>
    <s v="Sliced Ham, Pineapple, Mozzarella Cheese"/>
    <s v="The Hawaiian Pizza"/>
    <n v="66"/>
    <n v="90"/>
    <n v="24"/>
    <x v="0"/>
    <x v="0"/>
    <x v="0"/>
  </r>
  <r>
    <n v="7777896968"/>
    <d v="2015-09-26T00:00:00"/>
    <x v="2"/>
    <x v="8"/>
    <n v="20.5"/>
    <x v="1"/>
    <x v="1"/>
    <n v="26.5"/>
    <n v="11"/>
    <s v="Capocollo, Red Peppers, Tomatoes, Goat Cheese, Garlic, Oregano"/>
    <s v="The Italian Capocollo Pizza"/>
    <n v="225.5"/>
    <n v="291.5"/>
    <n v="66"/>
    <x v="1"/>
    <x v="0"/>
    <x v="0"/>
  </r>
  <r>
    <n v="7777896969"/>
    <d v="2015-09-27T00:00:00"/>
    <x v="3"/>
    <x v="8"/>
    <n v="20.25"/>
    <x v="1"/>
    <x v="0"/>
    <n v="27.25"/>
    <n v="12"/>
    <s v="Tomatoes, Red Peppers, Jalapeno Peppers, Red Onions, Cilantro, Corn, Chipotle Sauce, Garlic"/>
    <s v="The Mexicana Pizza"/>
    <n v="243"/>
    <n v="327"/>
    <n v="84"/>
    <x v="1"/>
    <x v="0"/>
    <x v="0"/>
  </r>
  <r>
    <n v="7777896970"/>
    <d v="2015-09-27T00:00:00"/>
    <x v="3"/>
    <x v="8"/>
    <n v="18.5"/>
    <x v="1"/>
    <x v="0"/>
    <n v="25.5"/>
    <n v="6"/>
    <s v="Mozzarella Cheese, Provolone Cheese, Smoked Gouda Cheese, Romano Cheese, Blue Cheese, Garlic"/>
    <s v="The Five Cheese Pizza"/>
    <n v="111"/>
    <n v="153"/>
    <n v="42"/>
    <x v="0"/>
    <x v="0"/>
    <x v="0"/>
  </r>
  <r>
    <n v="7777896971"/>
    <d v="2015-09-27T00:00:00"/>
    <x v="3"/>
    <x v="8"/>
    <n v="25.5"/>
    <x v="3"/>
    <x v="1"/>
    <n v="26.5"/>
    <n v="1"/>
    <s v="Kalamata Olives, Feta Cheese, Tomatoes, Garlic, Beef Chuck Roast, Red Onions"/>
    <s v="The Greek Pizza"/>
    <n v="25.5"/>
    <n v="26.5"/>
    <n v="1"/>
    <x v="0"/>
    <x v="1"/>
    <x v="0"/>
  </r>
  <r>
    <n v="7777896972"/>
    <d v="2015-09-28T00:00:00"/>
    <x v="4"/>
    <x v="8"/>
    <n v="20.5"/>
    <x v="1"/>
    <x v="1"/>
    <n v="26.5"/>
    <n v="1"/>
    <s v="Tomatoes, Anchovies, Green Olives, Red Onions, Garlic"/>
    <s v="The Napolitana Pizza"/>
    <n v="20.5"/>
    <n v="26.5"/>
    <n v="6"/>
    <x v="1"/>
    <x v="0"/>
    <x v="0"/>
  </r>
  <r>
    <n v="7777896973"/>
    <d v="2015-09-28T00:00:00"/>
    <x v="4"/>
    <x v="8"/>
    <n v="20.75"/>
    <x v="1"/>
    <x v="2"/>
    <n v="28.75"/>
    <n v="11"/>
    <s v="Chicken, Artichoke, Spinach, Garlic, Jalapeno Peppers, Fontina Cheese, Gouda Cheese"/>
    <s v="The California Chicken Pizza"/>
    <n v="228.25"/>
    <n v="316.25"/>
    <n v="88"/>
    <x v="0"/>
    <x v="1"/>
    <x v="0"/>
  </r>
  <r>
    <n v="7777896974"/>
    <d v="2015-09-28T00:00:00"/>
    <x v="4"/>
    <x v="8"/>
    <n v="20.75"/>
    <x v="1"/>
    <x v="3"/>
    <n v="30.75"/>
    <n v="4"/>
    <s v="Soppressata Salami, Fontina Cheese, Mozzarella Cheese, Mushrooms, Garlic"/>
    <s v="The Soppressata Pizza"/>
    <n v="83"/>
    <n v="123"/>
    <n v="40"/>
    <x v="0"/>
    <x v="0"/>
    <x v="0"/>
  </r>
  <r>
    <n v="7777896975"/>
    <d v="2015-09-28T00:00:00"/>
    <x v="4"/>
    <x v="8"/>
    <n v="16.5"/>
    <x v="2"/>
    <x v="3"/>
    <n v="25"/>
    <n v="10"/>
    <s v="Genoa Salami, Capocollo, Pepperoni, Tomatoes, Asiago Cheese, Garlic"/>
    <s v="The Pepper Salami Pizza"/>
    <n v="165"/>
    <n v="250"/>
    <n v="85"/>
    <x v="0"/>
    <x v="1"/>
    <x v="0"/>
  </r>
  <r>
    <n v="7777896976"/>
    <d v="2015-09-28T00:00:00"/>
    <x v="4"/>
    <x v="8"/>
    <n v="15.25"/>
    <x v="1"/>
    <x v="1"/>
    <n v="21.25"/>
    <n v="8"/>
    <s v="Mozzarella Cheese, Pepperoni"/>
    <s v="The Pepperoni Pizza"/>
    <n v="122"/>
    <n v="170"/>
    <n v="48"/>
    <x v="0"/>
    <x v="0"/>
    <x v="0"/>
  </r>
  <r>
    <n v="7777896977"/>
    <d v="2015-09-29T00:00:00"/>
    <x v="5"/>
    <x v="8"/>
    <n v="20.75"/>
    <x v="1"/>
    <x v="3"/>
    <n v="30.75"/>
    <n v="3"/>
    <s v="Capocollo, Tomatoes, Goat Cheese, Artichokes, Peperoncini verdi, Garlic"/>
    <s v="The Spicy Italian Pizza"/>
    <n v="62.25"/>
    <n v="92.25"/>
    <n v="30"/>
    <x v="0"/>
    <x v="1"/>
    <x v="0"/>
  </r>
  <r>
    <n v="7777896978"/>
    <d v="2015-09-29T00:00:00"/>
    <x v="5"/>
    <x v="8"/>
    <n v="16"/>
    <x v="2"/>
    <x v="1"/>
    <n v="20.5"/>
    <n v="8"/>
    <s v="Pepperoni, Mushrooms, Red Onions, Red Peppers, Bacon"/>
    <s v="The Classic Deluxe Pizza"/>
    <n v="128"/>
    <n v="164"/>
    <n v="36"/>
    <x v="1"/>
    <x v="0"/>
    <x v="0"/>
  </r>
  <r>
    <n v="7777896979"/>
    <d v="2015-09-29T00:00:00"/>
    <x v="5"/>
    <x v="8"/>
    <n v="14.75"/>
    <x v="2"/>
    <x v="0"/>
    <n v="20.25"/>
    <n v="6"/>
    <s v="Ricotta Cheese, Gorgonzola Piccante Cheese, Mozzarella Cheese, Parmigiano Reggiano Cheese, Garlic"/>
    <s v="The Four Cheese Pizza"/>
    <n v="88.5"/>
    <n v="121.5"/>
    <n v="33"/>
    <x v="1"/>
    <x v="0"/>
    <x v="0"/>
  </r>
  <r>
    <n v="7777896980"/>
    <d v="2015-09-29T00:00:00"/>
    <x v="5"/>
    <x v="8"/>
    <n v="15.25"/>
    <x v="1"/>
    <x v="1"/>
    <n v="21.25"/>
    <n v="6"/>
    <s v="Mozzarella Cheese, Pepperoni"/>
    <s v="The Pepperoni Pizza"/>
    <n v="91.5"/>
    <n v="127.5"/>
    <n v="36"/>
    <x v="0"/>
    <x v="0"/>
    <x v="0"/>
  </r>
  <r>
    <n v="7777896981"/>
    <d v="2015-09-30T00:00:00"/>
    <x v="6"/>
    <x v="8"/>
    <n v="17.5"/>
    <x v="1"/>
    <x v="1"/>
    <n v="23.5"/>
    <n v="3"/>
    <s v="Pepperoni, Mushrooms, Green Peppers"/>
    <s v="The Pepperoni, Mushroom, and Peppers Pizza"/>
    <n v="52.5"/>
    <n v="70.5"/>
    <n v="18"/>
    <x v="1"/>
    <x v="1"/>
    <x v="0"/>
  </r>
  <r>
    <n v="7777896982"/>
    <d v="2015-09-30T00:00:00"/>
    <x v="6"/>
    <x v="8"/>
    <n v="20.75"/>
    <x v="1"/>
    <x v="3"/>
    <n v="30.75"/>
    <n v="1"/>
    <s v="Capocollo, Tomatoes, Goat Cheese, Artichokes, Peperoncini verdi, Garlic"/>
    <s v="The Spicy Italian Pizza"/>
    <n v="20.75"/>
    <n v="30.75"/>
    <n v="10"/>
    <x v="1"/>
    <x v="1"/>
    <x v="0"/>
  </r>
  <r>
    <n v="7777896983"/>
    <d v="2015-09-30T00:00:00"/>
    <x v="6"/>
    <x v="8"/>
    <n v="16"/>
    <x v="2"/>
    <x v="1"/>
    <n v="20.5"/>
    <n v="6"/>
    <s v="Tomatoes, Anchovies, Green Olives, Red Onions, Garlic"/>
    <s v="The Napolitana Pizza"/>
    <n v="96"/>
    <n v="123"/>
    <n v="27"/>
    <x v="0"/>
    <x v="1"/>
    <x v="0"/>
  </r>
  <r>
    <n v="7777896984"/>
    <d v="2015-09-30T00:00:00"/>
    <x v="6"/>
    <x v="8"/>
    <n v="15.25"/>
    <x v="1"/>
    <x v="1"/>
    <n v="21.25"/>
    <n v="7"/>
    <s v="Mozzarella Cheese, Pepperoni"/>
    <s v="The Pepperoni Pizza"/>
    <n v="106.75"/>
    <n v="148.75"/>
    <n v="42"/>
    <x v="1"/>
    <x v="1"/>
    <x v="0"/>
  </r>
  <r>
    <n v="7777896985"/>
    <d v="2015-09-30T00:00:00"/>
    <x v="6"/>
    <x v="8"/>
    <n v="18.5"/>
    <x v="1"/>
    <x v="0"/>
    <n v="25.5"/>
    <n v="1"/>
    <s v="Mozzarella Cheese, Provolone Cheese, Smoked Gouda Cheese, Romano Cheese, Blue Cheese, Garlic"/>
    <s v="The Five Cheese Pizza"/>
    <n v="18.5"/>
    <n v="25.5"/>
    <n v="7"/>
    <x v="1"/>
    <x v="0"/>
    <x v="0"/>
  </r>
  <r>
    <n v="7777896986"/>
    <d v="2015-10-01T00:00:00"/>
    <x v="0"/>
    <x v="9"/>
    <n v="16"/>
    <x v="2"/>
    <x v="1"/>
    <n v="20.5"/>
    <n v="6"/>
    <s v="Pepperoni, Mushrooms, Red Onions, Red Peppers, Bacon"/>
    <s v="The Classic Deluxe Pizza"/>
    <n v="96"/>
    <n v="123"/>
    <n v="27"/>
    <x v="1"/>
    <x v="1"/>
    <x v="0"/>
  </r>
  <r>
    <n v="7777896987"/>
    <d v="2015-10-01T00:00:00"/>
    <x v="0"/>
    <x v="9"/>
    <n v="20.75"/>
    <x v="1"/>
    <x v="3"/>
    <n v="30.75"/>
    <n v="12"/>
    <s v="Capocollo, Tomatoes, Goat Cheese, Artichokes, Peperoncini verdi, Garlic"/>
    <s v="The Spicy Italian Pizza"/>
    <n v="249"/>
    <n v="369"/>
    <n v="120"/>
    <x v="1"/>
    <x v="0"/>
    <x v="0"/>
  </r>
  <r>
    <n v="7777896988"/>
    <d v="2015-10-01T00:00:00"/>
    <x v="0"/>
    <x v="9"/>
    <n v="16"/>
    <x v="2"/>
    <x v="1"/>
    <n v="20.5"/>
    <n v="12"/>
    <s v="Pepperoni, Mushrooms, Red Onions, Red Peppers, Bacon"/>
    <s v="The Classic Deluxe Pizza"/>
    <n v="192"/>
    <n v="246"/>
    <n v="54"/>
    <x v="1"/>
    <x v="0"/>
    <x v="0"/>
  </r>
  <r>
    <n v="7777896989"/>
    <d v="2015-10-01T00:00:00"/>
    <x v="0"/>
    <x v="9"/>
    <n v="16.5"/>
    <x v="2"/>
    <x v="3"/>
    <n v="25"/>
    <n v="10"/>
    <s v="Genoa Salami, Capocollo, Pepperoni, Tomatoes, Asiago Cheese, Garlic"/>
    <s v="The Pepper Salami Pizza"/>
    <n v="165"/>
    <n v="250"/>
    <n v="85"/>
    <x v="0"/>
    <x v="0"/>
    <x v="0"/>
  </r>
  <r>
    <n v="7777896990"/>
    <d v="2015-10-02T00:00:00"/>
    <x v="1"/>
    <x v="9"/>
    <n v="20.75"/>
    <x v="1"/>
    <x v="2"/>
    <n v="28.75"/>
    <n v="4"/>
    <s v="Chicken, Tomatoes, Red Peppers, Red Onions, Jalapeno Peppers, Corn, Cilantro, Chipotle Sauce"/>
    <s v="The Southwest Chicken Pizza"/>
    <n v="83"/>
    <n v="115"/>
    <n v="32"/>
    <x v="1"/>
    <x v="1"/>
    <x v="0"/>
  </r>
  <r>
    <n v="7777896991"/>
    <d v="2015-10-02T00:00:00"/>
    <x v="1"/>
    <x v="9"/>
    <n v="16.5"/>
    <x v="2"/>
    <x v="3"/>
    <n v="25"/>
    <n v="11"/>
    <s v="Capocollo, Tomatoes, Goat Cheese, Artichokes, Peperoncini verdi, Garlic"/>
    <s v="The Spicy Italian Pizza"/>
    <n v="181.5"/>
    <n v="275"/>
    <n v="93.5"/>
    <x v="1"/>
    <x v="0"/>
    <x v="0"/>
  </r>
  <r>
    <n v="7777896992"/>
    <d v="2015-10-02T00:00:00"/>
    <x v="1"/>
    <x v="9"/>
    <n v="12"/>
    <x v="0"/>
    <x v="0"/>
    <n v="16"/>
    <n v="1"/>
    <s v="Spinach, Mushrooms, Red Onions, Feta Cheese, Garlic"/>
    <s v="The Spinach and Feta Pizza"/>
    <n v="12"/>
    <n v="16"/>
    <n v="4"/>
    <x v="0"/>
    <x v="1"/>
    <x v="0"/>
  </r>
  <r>
    <n v="7777896993"/>
    <d v="2015-10-02T00:00:00"/>
    <x v="1"/>
    <x v="9"/>
    <n v="20.25"/>
    <x v="1"/>
    <x v="0"/>
    <n v="27.25"/>
    <n v="10"/>
    <s v="Tomatoes, Red Peppers, Jalapeno Peppers, Red Onions, Cilantro, Corn, Chipotle Sauce, Garlic"/>
    <s v="The Mexicana Pizza"/>
    <n v="202.5"/>
    <n v="272.5"/>
    <n v="70"/>
    <x v="1"/>
    <x v="0"/>
    <x v="0"/>
  </r>
  <r>
    <n v="7777896994"/>
    <d v="2015-10-02T00:00:00"/>
    <x v="1"/>
    <x v="9"/>
    <n v="20.75"/>
    <x v="1"/>
    <x v="2"/>
    <n v="28.75"/>
    <n v="1"/>
    <s v="Chicken, Tomatoes, Red Peppers, Red Onions, Jalapeno Peppers, Corn, Cilantro, Chipotle Sauce"/>
    <s v="The Southwest Chicken Pizza"/>
    <n v="20.75"/>
    <n v="28.75"/>
    <n v="8"/>
    <x v="0"/>
    <x v="1"/>
    <x v="0"/>
  </r>
  <r>
    <n v="7777896995"/>
    <d v="2015-10-02T00:00:00"/>
    <x v="1"/>
    <x v="9"/>
    <n v="16.75"/>
    <x v="2"/>
    <x v="2"/>
    <n v="23.25"/>
    <n v="2"/>
    <s v="Chicken, Red Onions, Red Peppers, Mushrooms, Asiago Cheese, Alfredo Sauce"/>
    <s v="The Chicken Alfredo Pizza"/>
    <n v="33.5"/>
    <n v="46.5"/>
    <n v="13"/>
    <x v="0"/>
    <x v="0"/>
    <x v="0"/>
  </r>
  <r>
    <n v="7777896996"/>
    <d v="2015-10-03T00:00:00"/>
    <x v="2"/>
    <x v="9"/>
    <n v="20.75"/>
    <x v="1"/>
    <x v="3"/>
    <n v="30.75"/>
    <n v="10"/>
    <s v="Genoa Salami, Capocollo, Pepperoni, Tomatoes, Asiago Cheese, Garlic"/>
    <s v="The Pepper Salami Pizza"/>
    <n v="207.5"/>
    <n v="307.5"/>
    <n v="100"/>
    <x v="1"/>
    <x v="1"/>
    <x v="0"/>
  </r>
  <r>
    <n v="7777896997"/>
    <d v="2015-10-04T00:00:00"/>
    <x v="3"/>
    <x v="9"/>
    <n v="20.75"/>
    <x v="1"/>
    <x v="2"/>
    <n v="28.75"/>
    <n v="6"/>
    <s v="Chicken, Tomatoes, Red Peppers, Red Onions, Jalapeno Peppers, Corn, Cilantro, Chipotle Sauce"/>
    <s v="The Southwest Chicken Pizza"/>
    <n v="124.5"/>
    <n v="172.5"/>
    <n v="48"/>
    <x v="0"/>
    <x v="0"/>
    <x v="0"/>
  </r>
  <r>
    <n v="7777896998"/>
    <d v="2015-10-04T00:00:00"/>
    <x v="3"/>
    <x v="9"/>
    <n v="20.75"/>
    <x v="1"/>
    <x v="2"/>
    <n v="28.75"/>
    <n v="7"/>
    <s v="Barbecued Chicken, Red Peppers, Green Peppers, Tomatoes, Red Onions, Barbecue Sauce"/>
    <s v="The Barbecue Chicken Pizza"/>
    <n v="145.25"/>
    <n v="201.25"/>
    <n v="56"/>
    <x v="1"/>
    <x v="0"/>
    <x v="0"/>
  </r>
  <r>
    <n v="7777896999"/>
    <d v="2015-10-05T00:00:00"/>
    <x v="4"/>
    <x v="9"/>
    <n v="20.75"/>
    <x v="1"/>
    <x v="2"/>
    <n v="28.75"/>
    <n v="1"/>
    <s v="Chicken, Pineapple, Tomatoes, Red Peppers, Thai Sweet Chilli Sauce"/>
    <s v="The Thai Chicken Pizza"/>
    <n v="20.75"/>
    <n v="28.75"/>
    <n v="8"/>
    <x v="0"/>
    <x v="0"/>
    <x v="0"/>
  </r>
  <r>
    <n v="7777897000"/>
    <d v="2015-10-05T00:00:00"/>
    <x v="4"/>
    <x v="9"/>
    <n v="21"/>
    <x v="1"/>
    <x v="0"/>
    <n v="28"/>
    <n v="8"/>
    <s v="Eggplant, Artichokes, Tomatoes, Zucchini, Red Peppers, Garlic, Pesto Sauce"/>
    <s v="The Italian Vegetables Pizza"/>
    <n v="168"/>
    <n v="224"/>
    <n v="56"/>
    <x v="1"/>
    <x v="0"/>
    <x v="0"/>
  </r>
  <r>
    <n v="7777897001"/>
    <d v="2015-10-05T00:00:00"/>
    <x v="4"/>
    <x v="9"/>
    <n v="16.5"/>
    <x v="2"/>
    <x v="3"/>
    <n v="25"/>
    <n v="3"/>
    <s v="Capocollo, Tomatoes, Goat Cheese, Artichokes, Peperoncini verdi, Garlic"/>
    <s v="The Spicy Italian Pizza"/>
    <n v="49.5"/>
    <n v="75"/>
    <n v="25.5"/>
    <x v="1"/>
    <x v="0"/>
    <x v="0"/>
  </r>
  <r>
    <n v="7777897002"/>
    <d v="2015-10-05T00:00:00"/>
    <x v="4"/>
    <x v="9"/>
    <n v="18.5"/>
    <x v="1"/>
    <x v="0"/>
    <n v="25.5"/>
    <n v="7"/>
    <s v="Mozzarella Cheese, Provolone Cheese, Smoked Gouda Cheese, Romano Cheese, Blue Cheese, Garlic"/>
    <s v="The Five Cheese Pizza"/>
    <n v="129.5"/>
    <n v="178.5"/>
    <n v="49"/>
    <x v="1"/>
    <x v="1"/>
    <x v="0"/>
  </r>
  <r>
    <n v="7777897003"/>
    <d v="2015-10-05T00:00:00"/>
    <x v="4"/>
    <x v="9"/>
    <n v="16.75"/>
    <x v="2"/>
    <x v="2"/>
    <n v="23.25"/>
    <n v="8"/>
    <s v="Chicken, Tomatoes, Red Peppers, Red Onions, Jalapeno Peppers, Corn, Cilantro, Chipotle Sauce"/>
    <s v="The Southwest Chicken Pizza"/>
    <n v="134"/>
    <n v="186"/>
    <n v="52"/>
    <x v="1"/>
    <x v="0"/>
    <x v="0"/>
  </r>
  <r>
    <n v="7777897004"/>
    <d v="2015-10-06T00:00:00"/>
    <x v="5"/>
    <x v="9"/>
    <n v="16.75"/>
    <x v="2"/>
    <x v="2"/>
    <n v="23.25"/>
    <n v="4"/>
    <s v="Chicken, Red Onions, Red Peppers, Mushrooms, Asiago Cheese, Alfredo Sauce"/>
    <s v="The Chicken Alfredo Pizza"/>
    <n v="67"/>
    <n v="93"/>
    <n v="26"/>
    <x v="1"/>
    <x v="1"/>
    <x v="0"/>
  </r>
  <r>
    <n v="7777897005"/>
    <d v="2015-10-06T00:00:00"/>
    <x v="5"/>
    <x v="9"/>
    <n v="17.95"/>
    <x v="1"/>
    <x v="0"/>
    <n v="24.95"/>
    <n v="1"/>
    <s v="Ricotta Cheese, Gorgonzola Piccante Cheese, Mozzarella Cheese, Parmigiano Reggiano Cheese, Garlic"/>
    <s v="The Four Cheese Pizza"/>
    <n v="17.95"/>
    <n v="24.95"/>
    <n v="7"/>
    <x v="0"/>
    <x v="0"/>
    <x v="0"/>
  </r>
  <r>
    <n v="7777897006"/>
    <d v="2015-10-06T00:00:00"/>
    <x v="5"/>
    <x v="9"/>
    <n v="16.25"/>
    <x v="2"/>
    <x v="3"/>
    <n v="24.75"/>
    <n v="10"/>
    <s v="?duja Salami, Pancetta, Tomatoes, Red Onions, Friggitello Peppers, Garlic"/>
    <s v="The Calabrese Pizza"/>
    <n v="162.5"/>
    <n v="247.5"/>
    <n v="85"/>
    <x v="0"/>
    <x v="1"/>
    <x v="0"/>
  </r>
  <r>
    <n v="7777897007"/>
    <d v="2015-10-06T00:00:00"/>
    <x v="5"/>
    <x v="9"/>
    <n v="16.75"/>
    <x v="2"/>
    <x v="2"/>
    <n v="23.25"/>
    <n v="2"/>
    <s v="Barbecued Chicken, Red Peppers, Green Peppers, Tomatoes, Red Onions, Barbecue Sauce"/>
    <s v="The Barbecue Chicken Pizza"/>
    <n v="33.5"/>
    <n v="46.5"/>
    <n v="13"/>
    <x v="0"/>
    <x v="1"/>
    <x v="0"/>
  </r>
  <r>
    <n v="7777897008"/>
    <d v="2015-10-06T00:00:00"/>
    <x v="5"/>
    <x v="9"/>
    <n v="16"/>
    <x v="2"/>
    <x v="0"/>
    <n v="21.5"/>
    <n v="2"/>
    <s v="Spinach, Artichokes, Kalamata Olives, Sun-dried Tomatoes, Feta Cheese, Plum Tomatoes, Red Onions"/>
    <s v="The Mediterranean Pizza"/>
    <n v="32"/>
    <n v="43"/>
    <n v="11"/>
    <x v="0"/>
    <x v="0"/>
    <x v="0"/>
  </r>
  <r>
    <n v="7777897009"/>
    <d v="2015-10-06T00:00:00"/>
    <x v="5"/>
    <x v="9"/>
    <n v="16.75"/>
    <x v="2"/>
    <x v="2"/>
    <n v="23.25"/>
    <n v="11"/>
    <s v="Chicken, Artichoke, Spinach, Garlic, Jalapeno Peppers, Fontina Cheese, Gouda Cheese"/>
    <s v="The California Chicken Pizza"/>
    <n v="184.25"/>
    <n v="255.75"/>
    <n v="71.5"/>
    <x v="1"/>
    <x v="1"/>
    <x v="0"/>
  </r>
  <r>
    <n v="7777897010"/>
    <d v="2015-10-06T00:00:00"/>
    <x v="5"/>
    <x v="9"/>
    <n v="20.75"/>
    <x v="1"/>
    <x v="2"/>
    <n v="28.75"/>
    <n v="4"/>
    <s v="Chicken, Tomatoes, Red Peppers, Red Onions, Jalapeno Peppers, Corn, Cilantro, Chipotle Sauce"/>
    <s v="The Southwest Chicken Pizza"/>
    <n v="83"/>
    <n v="115"/>
    <n v="32"/>
    <x v="1"/>
    <x v="0"/>
    <x v="0"/>
  </r>
  <r>
    <n v="7777897011"/>
    <d v="2015-10-06T00:00:00"/>
    <x v="5"/>
    <x v="9"/>
    <n v="20.75"/>
    <x v="1"/>
    <x v="3"/>
    <n v="30.75"/>
    <n v="6"/>
    <s v="Capocollo, Tomatoes, Goat Cheese, Artichokes, Peperoncini verdi, Garlic"/>
    <s v="The Spicy Italian Pizza"/>
    <n v="124.5"/>
    <n v="184.5"/>
    <n v="60"/>
    <x v="1"/>
    <x v="1"/>
    <x v="0"/>
  </r>
  <r>
    <n v="7777897012"/>
    <d v="2015-10-06T00:00:00"/>
    <x v="5"/>
    <x v="9"/>
    <n v="12.25"/>
    <x v="0"/>
    <x v="3"/>
    <n v="19.25"/>
    <n v="6"/>
    <s v="Coarse Sicilian Salami, Tomatoes, Green Olives, Luganega Sausage, Onions, Garlic"/>
    <s v="The Sicilian Pizza"/>
    <n v="73.5"/>
    <n v="115.5"/>
    <n v="42"/>
    <x v="0"/>
    <x v="0"/>
    <x v="0"/>
  </r>
  <r>
    <n v="7777897013"/>
    <d v="2015-10-07T00:00:00"/>
    <x v="6"/>
    <x v="9"/>
    <n v="20.75"/>
    <x v="1"/>
    <x v="3"/>
    <n v="30.75"/>
    <n v="5"/>
    <s v="Spinach, Red Onions, Pepperoni, Tomatoes, Artichokes, Kalamata Olives, Garlic, Asiago Cheese"/>
    <s v="The Spinach Supreme Pizza"/>
    <n v="103.75"/>
    <n v="153.75"/>
    <n v="50"/>
    <x v="1"/>
    <x v="0"/>
    <x v="0"/>
  </r>
  <r>
    <n v="7777897014"/>
    <d v="2015-10-07T00:00:00"/>
    <x v="6"/>
    <x v="9"/>
    <n v="20.5"/>
    <x v="1"/>
    <x v="1"/>
    <n v="26.5"/>
    <n v="9"/>
    <s v="Pepperoni, Mushrooms, Red Onions, Red Peppers, Bacon"/>
    <s v="The Classic Deluxe Pizza"/>
    <n v="184.5"/>
    <n v="238.5"/>
    <n v="54"/>
    <x v="1"/>
    <x v="0"/>
    <x v="0"/>
  </r>
  <r>
    <n v="7777897015"/>
    <d v="2015-10-07T00:00:00"/>
    <x v="6"/>
    <x v="9"/>
    <n v="17.95"/>
    <x v="1"/>
    <x v="0"/>
    <n v="24.95"/>
    <n v="12"/>
    <s v="Ricotta Cheese, Gorgonzola Piccante Cheese, Mozzarella Cheese, Parmigiano Reggiano Cheese, Garlic"/>
    <s v="The Four Cheese Pizza"/>
    <n v="215.39999999999998"/>
    <n v="299.39999999999998"/>
    <n v="84"/>
    <x v="1"/>
    <x v="0"/>
    <x v="0"/>
  </r>
  <r>
    <n v="7777897016"/>
    <d v="2015-10-07T00:00:00"/>
    <x v="6"/>
    <x v="9"/>
    <n v="16"/>
    <x v="2"/>
    <x v="1"/>
    <n v="20.5"/>
    <n v="3"/>
    <s v="Tomatoes, Anchovies, Green Olives, Red Onions, Garlic"/>
    <s v="The Napolitana Pizza"/>
    <n v="48"/>
    <n v="61.5"/>
    <n v="13.5"/>
    <x v="0"/>
    <x v="0"/>
    <x v="0"/>
  </r>
  <r>
    <n v="7777897017"/>
    <d v="2015-10-08T00:00:00"/>
    <x v="0"/>
    <x v="9"/>
    <n v="13.25"/>
    <x v="2"/>
    <x v="1"/>
    <n v="17.75"/>
    <n v="6"/>
    <s v="Sliced Ham, Pineapple, Mozzarella Cheese"/>
    <s v="The Hawaiian Pizza"/>
    <n v="79.5"/>
    <n v="106.5"/>
    <n v="27"/>
    <x v="1"/>
    <x v="1"/>
    <x v="0"/>
  </r>
  <r>
    <n v="7777897018"/>
    <d v="2015-10-08T00:00:00"/>
    <x v="0"/>
    <x v="9"/>
    <n v="20.75"/>
    <x v="1"/>
    <x v="2"/>
    <n v="28.75"/>
    <n v="12"/>
    <s v="Chicken, Pineapple, Tomatoes, Red Peppers, Thai Sweet Chilli Sauce"/>
    <s v="The Thai Chicken Pizza"/>
    <n v="249"/>
    <n v="345"/>
    <n v="96"/>
    <x v="1"/>
    <x v="1"/>
    <x v="0"/>
  </r>
  <r>
    <n v="7777897019"/>
    <d v="2015-10-08T00:00:00"/>
    <x v="0"/>
    <x v="9"/>
    <n v="16.5"/>
    <x v="2"/>
    <x v="3"/>
    <n v="25"/>
    <n v="5"/>
    <s v="Calabrese Salami, Capocollo, Tomatoes, Red Onions, Green Olives, Garlic"/>
    <s v="The Italian Supreme Pizza"/>
    <n v="82.5"/>
    <n v="125"/>
    <n v="42.5"/>
    <x v="1"/>
    <x v="1"/>
    <x v="0"/>
  </r>
  <r>
    <n v="7777897020"/>
    <d v="2015-10-08T00:00:00"/>
    <x v="0"/>
    <x v="9"/>
    <n v="16.5"/>
    <x v="2"/>
    <x v="3"/>
    <n v="25"/>
    <n v="6"/>
    <s v="Genoa Salami, Capocollo, Pepperoni, Tomatoes, Asiago Cheese, Garlic"/>
    <s v="The Pepper Salami Pizza"/>
    <n v="99"/>
    <n v="150"/>
    <n v="51"/>
    <x v="1"/>
    <x v="0"/>
    <x v="0"/>
  </r>
  <r>
    <n v="7777897021"/>
    <d v="2015-10-08T00:00:00"/>
    <x v="0"/>
    <x v="9"/>
    <n v="16.75"/>
    <x v="2"/>
    <x v="2"/>
    <n v="23.25"/>
    <n v="5"/>
    <s v="Chicken, Red Onions, Red Peppers, Mushrooms, Asiago Cheese, Alfredo Sauce"/>
    <s v="The Chicken Alfredo Pizza"/>
    <n v="83.75"/>
    <n v="116.25"/>
    <n v="32.5"/>
    <x v="0"/>
    <x v="1"/>
    <x v="0"/>
  </r>
  <r>
    <n v="7777897022"/>
    <d v="2015-10-08T00:00:00"/>
    <x v="0"/>
    <x v="9"/>
    <n v="12"/>
    <x v="0"/>
    <x v="0"/>
    <n v="16"/>
    <n v="6"/>
    <s v="Spinach, Mushrooms, Tomatoes, Green Olives, Feta Cheese"/>
    <s v="The Green Garden Pizza"/>
    <n v="72"/>
    <n v="96"/>
    <n v="24"/>
    <x v="0"/>
    <x v="0"/>
    <x v="0"/>
  </r>
  <r>
    <n v="7777897023"/>
    <d v="2015-10-09T00:00:00"/>
    <x v="1"/>
    <x v="9"/>
    <n v="12"/>
    <x v="0"/>
    <x v="1"/>
    <n v="15"/>
    <n v="10"/>
    <s v="Bacon, Pepperoni, Italian Sausage, Chorizo Sausage"/>
    <s v="The Big Meat Pizza"/>
    <n v="120"/>
    <n v="150"/>
    <n v="30"/>
    <x v="1"/>
    <x v="1"/>
    <x v="0"/>
  </r>
  <r>
    <n v="7777897024"/>
    <d v="2015-10-09T00:00:00"/>
    <x v="1"/>
    <x v="9"/>
    <n v="15.25"/>
    <x v="1"/>
    <x v="1"/>
    <n v="21.25"/>
    <n v="7"/>
    <s v="Mozzarella Cheese, Pepperoni"/>
    <s v="The Pepperoni Pizza"/>
    <n v="106.75"/>
    <n v="148.75"/>
    <n v="42"/>
    <x v="0"/>
    <x v="1"/>
    <x v="0"/>
  </r>
  <r>
    <n v="7777897025"/>
    <d v="2015-10-09T00:00:00"/>
    <x v="1"/>
    <x v="9"/>
    <n v="20.25"/>
    <x v="1"/>
    <x v="0"/>
    <n v="27.25"/>
    <n v="11"/>
    <s v="Tomatoes, Red Peppers, Jalapeno Peppers, Red Onions, Cilantro, Corn, Chipotle Sauce, Garlic"/>
    <s v="The Mexicana Pizza"/>
    <n v="222.75"/>
    <n v="299.75"/>
    <n v="77"/>
    <x v="0"/>
    <x v="1"/>
    <x v="0"/>
  </r>
  <r>
    <n v="7777897026"/>
    <d v="2015-10-09T00:00:00"/>
    <x v="1"/>
    <x v="9"/>
    <n v="17.5"/>
    <x v="1"/>
    <x v="1"/>
    <n v="23.5"/>
    <n v="2"/>
    <s v="Pepperoni, Mushrooms, Green Peppers"/>
    <s v="The Pepperoni, Mushroom, and Peppers Pizza"/>
    <n v="35"/>
    <n v="47"/>
    <n v="12"/>
    <x v="1"/>
    <x v="1"/>
    <x v="0"/>
  </r>
  <r>
    <n v="7777897027"/>
    <d v="2015-10-09T00:00:00"/>
    <x v="1"/>
    <x v="9"/>
    <n v="16.5"/>
    <x v="2"/>
    <x v="3"/>
    <n v="25"/>
    <n v="6"/>
    <s v="Soppressata Salami, Fontina Cheese, Mozzarella Cheese, Mushrooms, Garlic"/>
    <s v="The Soppressata Pizza"/>
    <n v="99"/>
    <n v="150"/>
    <n v="51"/>
    <x v="0"/>
    <x v="1"/>
    <x v="0"/>
  </r>
  <r>
    <n v="7777897028"/>
    <d v="2015-10-09T00:00:00"/>
    <x v="1"/>
    <x v="9"/>
    <n v="20.75"/>
    <x v="1"/>
    <x v="2"/>
    <n v="28.75"/>
    <n v="10"/>
    <s v="Chicken, Pineapple, Tomatoes, Red Peppers, Thai Sweet Chilli Sauce"/>
    <s v="The Thai Chicken Pizza"/>
    <n v="207.5"/>
    <n v="287.5"/>
    <n v="80"/>
    <x v="1"/>
    <x v="1"/>
    <x v="0"/>
  </r>
  <r>
    <n v="7777897029"/>
    <d v="2015-10-09T00:00:00"/>
    <x v="1"/>
    <x v="9"/>
    <n v="20.75"/>
    <x v="1"/>
    <x v="0"/>
    <n v="27.75"/>
    <n v="8"/>
    <s v="Spinach, Artichokes, Tomatoes, Sun-dried Tomatoes, Garlic, Pesto Sauce"/>
    <s v="The Spinach Pesto Pizza"/>
    <n v="166"/>
    <n v="222"/>
    <n v="56"/>
    <x v="1"/>
    <x v="0"/>
    <x v="0"/>
  </r>
  <r>
    <n v="7777897030"/>
    <d v="2015-10-09T00:00:00"/>
    <x v="1"/>
    <x v="9"/>
    <n v="20.75"/>
    <x v="1"/>
    <x v="2"/>
    <n v="28.75"/>
    <n v="11"/>
    <s v="Barbecued Chicken, Red Peppers, Green Peppers, Tomatoes, Red Onions, Barbecue Sauce"/>
    <s v="The Barbecue Chicken Pizza"/>
    <n v="228.25"/>
    <n v="316.25"/>
    <n v="88"/>
    <x v="1"/>
    <x v="1"/>
    <x v="0"/>
  </r>
  <r>
    <n v="7777897031"/>
    <d v="2015-10-10T00:00:00"/>
    <x v="2"/>
    <x v="9"/>
    <n v="16.5"/>
    <x v="1"/>
    <x v="1"/>
    <n v="22.5"/>
    <n v="7"/>
    <s v="Sliced Ham, Pineapple, Mozzarella Cheese"/>
    <s v="The Hawaiian Pizza"/>
    <n v="115.5"/>
    <n v="157.5"/>
    <n v="42"/>
    <x v="0"/>
    <x v="1"/>
    <x v="0"/>
  </r>
  <r>
    <n v="7777897032"/>
    <d v="2015-10-10T00:00:00"/>
    <x v="2"/>
    <x v="9"/>
    <n v="12"/>
    <x v="0"/>
    <x v="1"/>
    <n v="15"/>
    <n v="8"/>
    <s v="Pepperoni, Mushrooms, Red Onions, Red Peppers, Bacon"/>
    <s v="The Classic Deluxe Pizza"/>
    <n v="96"/>
    <n v="120"/>
    <n v="24"/>
    <x v="1"/>
    <x v="1"/>
    <x v="0"/>
  </r>
  <r>
    <n v="7777897033"/>
    <d v="2015-10-10T00:00:00"/>
    <x v="2"/>
    <x v="9"/>
    <n v="16"/>
    <x v="2"/>
    <x v="0"/>
    <n v="21.5"/>
    <n v="8"/>
    <s v="Spinach, Mushrooms, Red Onions, Feta Cheese, Garlic"/>
    <s v="The Spinach and Feta Pizza"/>
    <n v="128"/>
    <n v="172"/>
    <n v="44"/>
    <x v="1"/>
    <x v="0"/>
    <x v="0"/>
  </r>
  <r>
    <n v="7777897034"/>
    <d v="2015-10-10T00:00:00"/>
    <x v="2"/>
    <x v="9"/>
    <n v="16.75"/>
    <x v="2"/>
    <x v="2"/>
    <n v="23.25"/>
    <n v="3"/>
    <s v="Barbecued Chicken, Red Peppers, Green Peppers, Tomatoes, Red Onions, Barbecue Sauce"/>
    <s v="The Barbecue Chicken Pizza"/>
    <n v="50.25"/>
    <n v="69.75"/>
    <n v="19.5"/>
    <x v="1"/>
    <x v="1"/>
    <x v="0"/>
  </r>
  <r>
    <n v="7777897035"/>
    <d v="2015-10-10T00:00:00"/>
    <x v="2"/>
    <x v="9"/>
    <n v="16.5"/>
    <x v="2"/>
    <x v="3"/>
    <n v="25"/>
    <n v="6"/>
    <s v="Calabrese Salami, Capocollo, Tomatoes, Red Onions, Green Olives, Garlic"/>
    <s v="The Italian Supreme Pizza"/>
    <n v="99"/>
    <n v="150"/>
    <n v="51"/>
    <x v="1"/>
    <x v="1"/>
    <x v="0"/>
  </r>
  <r>
    <n v="7777897036"/>
    <d v="2015-10-10T00:00:00"/>
    <x v="2"/>
    <x v="9"/>
    <n v="16.75"/>
    <x v="2"/>
    <x v="2"/>
    <n v="23.25"/>
    <n v="4"/>
    <s v="Chicken, Artichoke, Spinach, Garlic, Jalapeno Peppers, Fontina Cheese, Gouda Cheese"/>
    <s v="The California Chicken Pizza"/>
    <n v="67"/>
    <n v="93"/>
    <n v="26"/>
    <x v="0"/>
    <x v="0"/>
    <x v="0"/>
  </r>
  <r>
    <n v="7777897037"/>
    <d v="2015-10-11T00:00:00"/>
    <x v="3"/>
    <x v="9"/>
    <n v="16.75"/>
    <x v="2"/>
    <x v="2"/>
    <n v="23.25"/>
    <n v="8"/>
    <s v="Chicken, Pineapple, Tomatoes, Red Peppers, Thai Sweet Chilli Sauce"/>
    <s v="The Thai Chicken Pizza"/>
    <n v="134"/>
    <n v="186"/>
    <n v="52"/>
    <x v="0"/>
    <x v="1"/>
    <x v="0"/>
  </r>
  <r>
    <n v="7777897038"/>
    <d v="2015-10-11T00:00:00"/>
    <x v="3"/>
    <x v="9"/>
    <n v="20.75"/>
    <x v="1"/>
    <x v="2"/>
    <n v="28.75"/>
    <n v="5"/>
    <s v="Chicken, Pineapple, Tomatoes, Red Peppers, Thai Sweet Chilli Sauce"/>
    <s v="The Thai Chicken Pizza"/>
    <n v="103.75"/>
    <n v="143.75"/>
    <n v="40"/>
    <x v="0"/>
    <x v="0"/>
    <x v="0"/>
  </r>
  <r>
    <n v="7777897039"/>
    <d v="2015-10-11T00:00:00"/>
    <x v="3"/>
    <x v="9"/>
    <n v="14.5"/>
    <x v="2"/>
    <x v="1"/>
    <n v="19"/>
    <n v="4"/>
    <s v="Pepperoni, Mushrooms, Green Peppers"/>
    <s v="The Pepperoni, Mushroom, and Peppers Pizza"/>
    <n v="58"/>
    <n v="76"/>
    <n v="18"/>
    <x v="1"/>
    <x v="1"/>
    <x v="0"/>
  </r>
  <r>
    <n v="7777897040"/>
    <d v="2015-10-11T00:00:00"/>
    <x v="3"/>
    <x v="9"/>
    <n v="16.5"/>
    <x v="2"/>
    <x v="3"/>
    <n v="25"/>
    <n v="5"/>
    <s v="Genoa Salami, Capocollo, Pepperoni, Tomatoes, Asiago Cheese, Garlic"/>
    <s v="The Pepper Salami Pizza"/>
    <n v="82.5"/>
    <n v="125"/>
    <n v="42.5"/>
    <x v="1"/>
    <x v="0"/>
    <x v="0"/>
  </r>
  <r>
    <n v="7777897041"/>
    <d v="2015-10-11T00:00:00"/>
    <x v="3"/>
    <x v="9"/>
    <n v="12"/>
    <x v="0"/>
    <x v="0"/>
    <n v="16"/>
    <n v="3"/>
    <s v="Spinach, Mushrooms, Tomatoes, Green Olives, Feta Cheese"/>
    <s v="The Green Garden Pizza"/>
    <n v="36"/>
    <n v="48"/>
    <n v="12"/>
    <x v="0"/>
    <x v="1"/>
    <x v="0"/>
  </r>
  <r>
    <n v="7777897042"/>
    <d v="2015-10-12T00:00:00"/>
    <x v="4"/>
    <x v="9"/>
    <n v="17.5"/>
    <x v="1"/>
    <x v="1"/>
    <n v="23.5"/>
    <n v="5"/>
    <s v="Pepperoni, Mushrooms, Green Peppers"/>
    <s v="The Pepperoni, Mushroom, and Peppers Pizza"/>
    <n v="87.5"/>
    <n v="117.5"/>
    <n v="30"/>
    <x v="0"/>
    <x v="1"/>
    <x v="0"/>
  </r>
  <r>
    <n v="7777897043"/>
    <d v="2015-10-12T00:00:00"/>
    <x v="4"/>
    <x v="9"/>
    <n v="16.5"/>
    <x v="2"/>
    <x v="3"/>
    <n v="25"/>
    <n v="12"/>
    <s v="Genoa Salami, Capocollo, Pepperoni, Tomatoes, Asiago Cheese, Garlic"/>
    <s v="The Pepper Salami Pizza"/>
    <n v="198"/>
    <n v="300"/>
    <n v="102"/>
    <x v="1"/>
    <x v="0"/>
    <x v="0"/>
  </r>
  <r>
    <n v="7777897044"/>
    <d v="2015-10-12T00:00:00"/>
    <x v="4"/>
    <x v="9"/>
    <n v="20.75"/>
    <x v="1"/>
    <x v="2"/>
    <n v="28.75"/>
    <n v="2"/>
    <s v="Barbecued Chicken, Red Peppers, Green Peppers, Tomatoes, Red Onions, Barbecue Sauce"/>
    <s v="The Barbecue Chicken Pizza"/>
    <n v="41.5"/>
    <n v="57.5"/>
    <n v="16"/>
    <x v="1"/>
    <x v="0"/>
    <x v="0"/>
  </r>
  <r>
    <n v="7777897045"/>
    <d v="2015-10-12T00:00:00"/>
    <x v="4"/>
    <x v="9"/>
    <n v="20.75"/>
    <x v="1"/>
    <x v="0"/>
    <n v="27.75"/>
    <n v="5"/>
    <s v="Spinach, Artichokes, Tomatoes, Sun-dried Tomatoes, Garlic, Pesto Sauce"/>
    <s v="The Spinach Pesto Pizza"/>
    <n v="103.75"/>
    <n v="138.75"/>
    <n v="35"/>
    <x v="0"/>
    <x v="0"/>
    <x v="0"/>
  </r>
  <r>
    <n v="7777897046"/>
    <d v="2015-10-12T00:00:00"/>
    <x v="4"/>
    <x v="9"/>
    <n v="16.5"/>
    <x v="2"/>
    <x v="3"/>
    <n v="25"/>
    <n v="3"/>
    <s v="Calabrese Salami, Capocollo, Tomatoes, Red Onions, Green Olives, Garlic"/>
    <s v="The Italian Supreme Pizza"/>
    <n v="49.5"/>
    <n v="75"/>
    <n v="25.5"/>
    <x v="1"/>
    <x v="0"/>
    <x v="0"/>
  </r>
  <r>
    <n v="7777897047"/>
    <d v="2015-10-12T00:00:00"/>
    <x v="4"/>
    <x v="9"/>
    <n v="16.25"/>
    <x v="2"/>
    <x v="3"/>
    <n v="24.75"/>
    <n v="8"/>
    <s v="Coarse Sicilian Salami, Tomatoes, Green Olives, Luganega Sausage, Onions, Garlic"/>
    <s v="The Sicilian Pizza"/>
    <n v="130"/>
    <n v="198"/>
    <n v="68"/>
    <x v="1"/>
    <x v="1"/>
    <x v="0"/>
  </r>
  <r>
    <n v="7777897048"/>
    <d v="2015-10-12T00:00:00"/>
    <x v="4"/>
    <x v="9"/>
    <n v="16"/>
    <x v="2"/>
    <x v="0"/>
    <n v="21.5"/>
    <n v="1"/>
    <s v="Mushrooms, Tomatoes, Red Peppers, Green Peppers, Red Onions, Zucchini, Spinach, Garlic"/>
    <s v="The Vegetables + Vegetables Pizza"/>
    <n v="16"/>
    <n v="21.5"/>
    <n v="5.5"/>
    <x v="0"/>
    <x v="1"/>
    <x v="0"/>
  </r>
  <r>
    <n v="7777897049"/>
    <d v="2015-10-12T00:00:00"/>
    <x v="4"/>
    <x v="9"/>
    <n v="10.5"/>
    <x v="0"/>
    <x v="1"/>
    <n v="13.5"/>
    <n v="5"/>
    <s v="Sliced Ham, Pineapple, Mozzarella Cheese"/>
    <s v="The Hawaiian Pizza"/>
    <n v="52.5"/>
    <n v="67.5"/>
    <n v="15"/>
    <x v="0"/>
    <x v="1"/>
    <x v="0"/>
  </r>
  <r>
    <n v="7777897050"/>
    <d v="2015-10-13T00:00:00"/>
    <x v="5"/>
    <x v="9"/>
    <n v="16.75"/>
    <x v="2"/>
    <x v="2"/>
    <n v="23.25"/>
    <n v="9"/>
    <s v="Chicken, Pineapple, Tomatoes, Red Peppers, Thai Sweet Chilli Sauce"/>
    <s v="The Thai Chicken Pizza"/>
    <n v="150.75"/>
    <n v="209.25"/>
    <n v="58.5"/>
    <x v="1"/>
    <x v="0"/>
    <x v="0"/>
  </r>
  <r>
    <n v="7777897051"/>
    <d v="2015-10-13T00:00:00"/>
    <x v="5"/>
    <x v="9"/>
    <n v="16.75"/>
    <x v="2"/>
    <x v="2"/>
    <n v="23.25"/>
    <n v="5"/>
    <s v="Chicken, Pineapple, Tomatoes, Red Peppers, Thai Sweet Chilli Sauce"/>
    <s v="The Thai Chicken Pizza"/>
    <n v="83.75"/>
    <n v="116.25"/>
    <n v="32.5"/>
    <x v="0"/>
    <x v="1"/>
    <x v="0"/>
  </r>
  <r>
    <n v="7777897052"/>
    <d v="2015-10-13T00:00:00"/>
    <x v="5"/>
    <x v="9"/>
    <n v="16.75"/>
    <x v="2"/>
    <x v="2"/>
    <n v="23.25"/>
    <n v="12"/>
    <s v="Chicken, Tomatoes, Red Peppers, Red Onions, Jalapeno Peppers, Corn, Cilantro, Chipotle Sauce"/>
    <s v="The Southwest Chicken Pizza"/>
    <n v="201"/>
    <n v="279"/>
    <n v="78"/>
    <x v="0"/>
    <x v="1"/>
    <x v="0"/>
  </r>
  <r>
    <n v="7777897053"/>
    <d v="2015-10-13T00:00:00"/>
    <x v="5"/>
    <x v="9"/>
    <n v="12"/>
    <x v="0"/>
    <x v="1"/>
    <n v="15"/>
    <n v="1"/>
    <s v="Bacon, Pepperoni, Italian Sausage, Chorizo Sausage"/>
    <s v="The Big Meat Pizza"/>
    <n v="12"/>
    <n v="15"/>
    <n v="3"/>
    <x v="1"/>
    <x v="0"/>
    <x v="0"/>
  </r>
  <r>
    <n v="7777897054"/>
    <d v="2015-10-13T00:00:00"/>
    <x v="5"/>
    <x v="9"/>
    <n v="20.75"/>
    <x v="1"/>
    <x v="2"/>
    <n v="28.75"/>
    <n v="9"/>
    <s v="Chicken, Artichoke, Spinach, Garlic, Jalapeno Peppers, Fontina Cheese, Gouda Cheese"/>
    <s v="The California Chicken Pizza"/>
    <n v="186.75"/>
    <n v="258.75"/>
    <n v="72"/>
    <x v="0"/>
    <x v="1"/>
    <x v="0"/>
  </r>
  <r>
    <n v="7777897055"/>
    <d v="2015-10-14T00:00:00"/>
    <x v="6"/>
    <x v="9"/>
    <n v="9.75"/>
    <x v="0"/>
    <x v="1"/>
    <n v="12.75"/>
    <n v="7"/>
    <s v="Mozzarella Cheese, Pepperoni"/>
    <s v="The Pepperoni Pizza"/>
    <n v="68.25"/>
    <n v="89.25"/>
    <n v="21"/>
    <x v="0"/>
    <x v="1"/>
    <x v="0"/>
  </r>
  <r>
    <n v="7777897056"/>
    <d v="2015-10-14T00:00:00"/>
    <x v="6"/>
    <x v="9"/>
    <n v="15.25"/>
    <x v="1"/>
    <x v="1"/>
    <n v="21.25"/>
    <n v="9"/>
    <s v="Mozzarella Cheese, Pepperoni"/>
    <s v="The Pepperoni Pizza"/>
    <n v="137.25"/>
    <n v="191.25"/>
    <n v="54"/>
    <x v="1"/>
    <x v="0"/>
    <x v="0"/>
  </r>
  <r>
    <n v="7777897057"/>
    <d v="2015-10-14T00:00:00"/>
    <x v="6"/>
    <x v="9"/>
    <n v="16.75"/>
    <x v="2"/>
    <x v="2"/>
    <n v="23.25"/>
    <n v="2"/>
    <s v="Chicken, Pineapple, Tomatoes, Red Peppers, Thai Sweet Chilli Sauce"/>
    <s v="The Thai Chicken Pizza"/>
    <n v="33.5"/>
    <n v="46.5"/>
    <n v="13"/>
    <x v="1"/>
    <x v="1"/>
    <x v="0"/>
  </r>
  <r>
    <n v="7777897058"/>
    <d v="2015-10-14T00:00:00"/>
    <x v="6"/>
    <x v="9"/>
    <n v="12.75"/>
    <x v="0"/>
    <x v="2"/>
    <n v="17.75"/>
    <n v="3"/>
    <s v="Chicken, Artichoke, Spinach, Garlic, Jalapeno Peppers, Fontina Cheese, Gouda Cheese"/>
    <s v="The California Chicken Pizza"/>
    <n v="38.25"/>
    <n v="53.25"/>
    <n v="15"/>
    <x v="0"/>
    <x v="1"/>
    <x v="0"/>
  </r>
  <r>
    <n v="7777897059"/>
    <d v="2015-10-14T00:00:00"/>
    <x v="6"/>
    <x v="9"/>
    <n v="17.95"/>
    <x v="1"/>
    <x v="0"/>
    <n v="24.95"/>
    <n v="3"/>
    <s v="Ricotta Cheese, Gorgonzola Piccante Cheese, Mozzarella Cheese, Parmigiano Reggiano Cheese, Garlic"/>
    <s v="The Four Cheese Pizza"/>
    <n v="53.849999999999994"/>
    <n v="74.849999999999994"/>
    <n v="21"/>
    <x v="0"/>
    <x v="0"/>
    <x v="0"/>
  </r>
  <r>
    <n v="7777897060"/>
    <d v="2015-10-14T00:00:00"/>
    <x v="6"/>
    <x v="9"/>
    <n v="20.75"/>
    <x v="1"/>
    <x v="2"/>
    <n v="28.75"/>
    <n v="7"/>
    <s v="Chicken, Tomatoes, Red Peppers, Red Onions, Jalapeno Peppers, Corn, Cilantro, Chipotle Sauce"/>
    <s v="The Southwest Chicken Pizza"/>
    <n v="145.25"/>
    <n v="201.25"/>
    <n v="56"/>
    <x v="0"/>
    <x v="0"/>
    <x v="0"/>
  </r>
  <r>
    <n v="7777897061"/>
    <d v="2015-10-14T00:00:00"/>
    <x v="6"/>
    <x v="9"/>
    <n v="16.5"/>
    <x v="2"/>
    <x v="3"/>
    <n v="25"/>
    <n v="12"/>
    <s v="Spinach, Red Onions, Pepperoni, Tomatoes, Artichokes, Kalamata Olives, Garlic, Asiago Cheese"/>
    <s v="The Spinach Supreme Pizza"/>
    <n v="198"/>
    <n v="300"/>
    <n v="102"/>
    <x v="0"/>
    <x v="1"/>
    <x v="0"/>
  </r>
  <r>
    <n v="7777897062"/>
    <d v="2015-10-15T00:00:00"/>
    <x v="0"/>
    <x v="9"/>
    <n v="12"/>
    <x v="0"/>
    <x v="1"/>
    <n v="15"/>
    <n v="9"/>
    <s v="Pepperoni, Mushrooms, Red Onions, Red Peppers, Bacon"/>
    <s v="The Classic Deluxe Pizza"/>
    <n v="108"/>
    <n v="135"/>
    <n v="27"/>
    <x v="1"/>
    <x v="1"/>
    <x v="0"/>
  </r>
  <r>
    <n v="7777897063"/>
    <d v="2015-10-15T00:00:00"/>
    <x v="0"/>
    <x v="9"/>
    <n v="16"/>
    <x v="2"/>
    <x v="1"/>
    <n v="20.5"/>
    <n v="8"/>
    <s v="Pepperoni, Mushrooms, Red Onions, Red Peppers, Bacon"/>
    <s v="The Classic Deluxe Pizza"/>
    <n v="128"/>
    <n v="164"/>
    <n v="36"/>
    <x v="1"/>
    <x v="1"/>
    <x v="0"/>
  </r>
  <r>
    <n v="7777897064"/>
    <d v="2015-10-15T00:00:00"/>
    <x v="0"/>
    <x v="9"/>
    <n v="25.5"/>
    <x v="3"/>
    <x v="1"/>
    <n v="26.5"/>
    <n v="6"/>
    <s v="Kalamata Olives, Feta Cheese, Tomatoes, Garlic, Beef Chuck Roast, Red Onions"/>
    <s v="The Greek Pizza"/>
    <n v="153"/>
    <n v="159"/>
    <n v="6"/>
    <x v="1"/>
    <x v="0"/>
    <x v="0"/>
  </r>
  <r>
    <n v="7777897065"/>
    <d v="2015-10-15T00:00:00"/>
    <x v="0"/>
    <x v="9"/>
    <n v="20.25"/>
    <x v="1"/>
    <x v="0"/>
    <n v="27.25"/>
    <n v="1"/>
    <s v="Mushrooms, Tomatoes, Red Peppers, Green Peppers, Red Onions, Zucchini, Spinach, Garlic"/>
    <s v="The Vegetables + Vegetables Pizza"/>
    <n v="20.25"/>
    <n v="27.25"/>
    <n v="7"/>
    <x v="1"/>
    <x v="1"/>
    <x v="0"/>
  </r>
  <r>
    <n v="7777897066"/>
    <d v="2015-10-15T00:00:00"/>
    <x v="0"/>
    <x v="9"/>
    <n v="20.75"/>
    <x v="1"/>
    <x v="2"/>
    <n v="28.75"/>
    <n v="8"/>
    <s v="Chicken, Tomatoes, Red Peppers, Spinach, Garlic, Pesto Sauce"/>
    <s v="The Chicken Pesto Pizza"/>
    <n v="166"/>
    <n v="230"/>
    <n v="64"/>
    <x v="0"/>
    <x v="1"/>
    <x v="0"/>
  </r>
  <r>
    <n v="7777897067"/>
    <d v="2015-10-15T00:00:00"/>
    <x v="0"/>
    <x v="9"/>
    <n v="12"/>
    <x v="0"/>
    <x v="0"/>
    <n v="16"/>
    <n v="4"/>
    <s v="Tomatoes, Red Peppers, Jalapeno Peppers, Red Onions, Cilantro, Corn, Chipotle Sauce, Garlic"/>
    <s v="The Mexicana Pizza"/>
    <n v="48"/>
    <n v="64"/>
    <n v="16"/>
    <x v="0"/>
    <x v="0"/>
    <x v="0"/>
  </r>
  <r>
    <n v="7777897068"/>
    <d v="2015-10-15T00:00:00"/>
    <x v="0"/>
    <x v="9"/>
    <n v="20.25"/>
    <x v="1"/>
    <x v="0"/>
    <n v="27.25"/>
    <n v="6"/>
    <s v="Mushrooms, Tomatoes, Red Peppers, Green Peppers, Red Onions, Zucchini, Spinach, Garlic"/>
    <s v="The Vegetables + Vegetables Pizza"/>
    <n v="121.5"/>
    <n v="163.5"/>
    <n v="42"/>
    <x v="1"/>
    <x v="1"/>
    <x v="0"/>
  </r>
  <r>
    <n v="7777897069"/>
    <d v="2015-10-16T00:00:00"/>
    <x v="1"/>
    <x v="9"/>
    <n v="16.25"/>
    <x v="2"/>
    <x v="3"/>
    <n v="24.75"/>
    <n v="7"/>
    <s v="?duja Salami, Pancetta, Tomatoes, Red Onions, Friggitello Peppers, Garlic"/>
    <s v="The Calabrese Pizza"/>
    <n v="113.75"/>
    <n v="173.25"/>
    <n v="59.5"/>
    <x v="1"/>
    <x v="1"/>
    <x v="0"/>
  </r>
  <r>
    <n v="7777897070"/>
    <d v="2015-10-16T00:00:00"/>
    <x v="1"/>
    <x v="9"/>
    <n v="20.75"/>
    <x v="1"/>
    <x v="2"/>
    <n v="28.75"/>
    <n v="6"/>
    <s v="Chicken, Tomatoes, Red Peppers, Spinach, Garlic, Pesto Sauce"/>
    <s v="The Chicken Pesto Pizza"/>
    <n v="124.5"/>
    <n v="172.5"/>
    <n v="48"/>
    <x v="1"/>
    <x v="1"/>
    <x v="0"/>
  </r>
  <r>
    <n v="7777897071"/>
    <d v="2015-10-16T00:00:00"/>
    <x v="1"/>
    <x v="9"/>
    <n v="12"/>
    <x v="0"/>
    <x v="1"/>
    <n v="15"/>
    <n v="8"/>
    <s v="Bacon, Pepperoni, Italian Sausage, Chorizo Sausage"/>
    <s v="The Big Meat Pizza"/>
    <n v="96"/>
    <n v="120"/>
    <n v="24"/>
    <x v="0"/>
    <x v="0"/>
    <x v="0"/>
  </r>
  <r>
    <n v="7777897072"/>
    <d v="2015-10-16T00:00:00"/>
    <x v="1"/>
    <x v="9"/>
    <n v="20.25"/>
    <x v="1"/>
    <x v="3"/>
    <n v="30.25"/>
    <n v="6"/>
    <s v="?duja Salami, Pancetta, Tomatoes, Red Onions, Friggitello Peppers, Garlic"/>
    <s v="The Calabrese Pizza"/>
    <n v="121.5"/>
    <n v="181.5"/>
    <n v="60"/>
    <x v="0"/>
    <x v="0"/>
    <x v="0"/>
  </r>
  <r>
    <n v="7777897073"/>
    <d v="2015-10-17T00:00:00"/>
    <x v="2"/>
    <x v="9"/>
    <n v="18.5"/>
    <x v="1"/>
    <x v="0"/>
    <n v="25.5"/>
    <n v="9"/>
    <s v="Mozzarella Cheese, Provolone Cheese, Smoked Gouda Cheese, Romano Cheese, Blue Cheese, Garlic"/>
    <s v="The Five Cheese Pizza"/>
    <n v="166.5"/>
    <n v="229.5"/>
    <n v="63"/>
    <x v="1"/>
    <x v="0"/>
    <x v="0"/>
  </r>
  <r>
    <n v="7777897074"/>
    <d v="2015-10-17T00:00:00"/>
    <x v="2"/>
    <x v="9"/>
    <n v="15.25"/>
    <x v="1"/>
    <x v="1"/>
    <n v="21.25"/>
    <n v="11"/>
    <s v="Mozzarella Cheese, Pepperoni"/>
    <s v="The Pepperoni Pizza"/>
    <n v="167.75"/>
    <n v="233.75"/>
    <n v="66"/>
    <x v="0"/>
    <x v="0"/>
    <x v="0"/>
  </r>
  <r>
    <n v="7777897075"/>
    <d v="2015-10-17T00:00:00"/>
    <x v="2"/>
    <x v="9"/>
    <n v="20.5"/>
    <x v="1"/>
    <x v="1"/>
    <n v="26.5"/>
    <n v="2"/>
    <s v="Pepperoni, Mushrooms, Red Onions, Red Peppers, Bacon"/>
    <s v="The Classic Deluxe Pizza"/>
    <n v="41"/>
    <n v="53"/>
    <n v="12"/>
    <x v="1"/>
    <x v="1"/>
    <x v="0"/>
  </r>
  <r>
    <n v="7777897076"/>
    <d v="2015-10-17T00:00:00"/>
    <x v="2"/>
    <x v="9"/>
    <n v="25.5"/>
    <x v="3"/>
    <x v="1"/>
    <n v="26.5"/>
    <n v="9"/>
    <s v="Kalamata Olives, Feta Cheese, Tomatoes, Garlic, Beef Chuck Roast, Red Onions"/>
    <s v="The Greek Pizza"/>
    <n v="229.5"/>
    <n v="238.5"/>
    <n v="9"/>
    <x v="0"/>
    <x v="0"/>
    <x v="0"/>
  </r>
  <r>
    <n v="7777897077"/>
    <d v="2015-10-17T00:00:00"/>
    <x v="2"/>
    <x v="9"/>
    <n v="20.5"/>
    <x v="1"/>
    <x v="1"/>
    <n v="26.5"/>
    <n v="1"/>
    <s v="Pepperoni, Mushrooms, Red Onions, Red Peppers, Bacon"/>
    <s v="The Classic Deluxe Pizza"/>
    <n v="20.5"/>
    <n v="26.5"/>
    <n v="6"/>
    <x v="0"/>
    <x v="0"/>
    <x v="0"/>
  </r>
  <r>
    <n v="7777897078"/>
    <d v="2015-10-17T00:00:00"/>
    <x v="2"/>
    <x v="9"/>
    <n v="20.75"/>
    <x v="1"/>
    <x v="3"/>
    <n v="30.75"/>
    <n v="4"/>
    <s v="Capocollo, Tomatoes, Goat Cheese, Artichokes, Peperoncini verdi, Garlic"/>
    <s v="The Spicy Italian Pizza"/>
    <n v="83"/>
    <n v="123"/>
    <n v="40"/>
    <x v="1"/>
    <x v="0"/>
    <x v="0"/>
  </r>
  <r>
    <n v="7777897079"/>
    <d v="2015-10-17T00:00:00"/>
    <x v="2"/>
    <x v="9"/>
    <n v="10.5"/>
    <x v="0"/>
    <x v="1"/>
    <n v="13.5"/>
    <n v="5"/>
    <s v="Sliced Ham, Pineapple, Mozzarella Cheese"/>
    <s v="The Hawaiian Pizza"/>
    <n v="52.5"/>
    <n v="67.5"/>
    <n v="15"/>
    <x v="1"/>
    <x v="1"/>
    <x v="0"/>
  </r>
  <r>
    <n v="7777897080"/>
    <d v="2015-10-17T00:00:00"/>
    <x v="2"/>
    <x v="9"/>
    <n v="16"/>
    <x v="2"/>
    <x v="1"/>
    <n v="20.5"/>
    <n v="7"/>
    <s v="Pepperoni, Mushrooms, Red Onions, Red Peppers, Bacon"/>
    <s v="The Classic Deluxe Pizza"/>
    <n v="112"/>
    <n v="143.5"/>
    <n v="31.5"/>
    <x v="1"/>
    <x v="0"/>
    <x v="0"/>
  </r>
  <r>
    <n v="7777897081"/>
    <d v="2015-10-18T00:00:00"/>
    <x v="3"/>
    <x v="9"/>
    <n v="16.25"/>
    <x v="2"/>
    <x v="3"/>
    <n v="24.75"/>
    <n v="11"/>
    <s v="Coarse Sicilian Salami, Tomatoes, Green Olives, Luganega Sausage, Onions, Garlic"/>
    <s v="The Sicilian Pizza"/>
    <n v="178.75"/>
    <n v="272.25"/>
    <n v="93.5"/>
    <x v="0"/>
    <x v="1"/>
    <x v="0"/>
  </r>
  <r>
    <n v="7777897082"/>
    <d v="2015-10-18T00:00:00"/>
    <x v="3"/>
    <x v="9"/>
    <n v="11"/>
    <x v="0"/>
    <x v="1"/>
    <n v="14"/>
    <n v="6"/>
    <s v="Pepperoni, Mushrooms, Green Peppers"/>
    <s v="The Pepperoni, Mushroom, and Peppers Pizza"/>
    <n v="66"/>
    <n v="84"/>
    <n v="18"/>
    <x v="1"/>
    <x v="1"/>
    <x v="0"/>
  </r>
  <r>
    <n v="7777897083"/>
    <d v="2015-10-18T00:00:00"/>
    <x v="3"/>
    <x v="9"/>
    <n v="16.75"/>
    <x v="2"/>
    <x v="2"/>
    <n v="23.25"/>
    <n v="9"/>
    <s v="Chicken, Tomatoes, Red Peppers, Red Onions, Jalapeno Peppers, Corn, Cilantro, Chipotle Sauce"/>
    <s v="The Southwest Chicken Pizza"/>
    <n v="150.75"/>
    <n v="209.25"/>
    <n v="58.5"/>
    <x v="1"/>
    <x v="1"/>
    <x v="0"/>
  </r>
  <r>
    <n v="7777897084"/>
    <d v="2015-10-18T00:00:00"/>
    <x v="3"/>
    <x v="9"/>
    <n v="20.5"/>
    <x v="1"/>
    <x v="1"/>
    <n v="26.5"/>
    <n v="4"/>
    <s v="Capocollo, Red Peppers, Tomatoes, Goat Cheese, Garlic, Oregano"/>
    <s v="The Italian Capocollo Pizza"/>
    <n v="82"/>
    <n v="106"/>
    <n v="24"/>
    <x v="1"/>
    <x v="0"/>
    <x v="0"/>
  </r>
  <r>
    <n v="7777897085"/>
    <d v="2015-10-18T00:00:00"/>
    <x v="3"/>
    <x v="9"/>
    <n v="20.25"/>
    <x v="1"/>
    <x v="0"/>
    <n v="27.25"/>
    <n v="3"/>
    <s v="Spinach, Mushrooms, Red Onions, Feta Cheese, Garlic"/>
    <s v="The Spinach and Feta Pizza"/>
    <n v="60.75"/>
    <n v="81.75"/>
    <n v="21"/>
    <x v="1"/>
    <x v="0"/>
    <x v="0"/>
  </r>
  <r>
    <n v="7777897086"/>
    <d v="2015-10-19T00:00:00"/>
    <x v="4"/>
    <x v="9"/>
    <n v="20.75"/>
    <x v="1"/>
    <x v="2"/>
    <n v="28.75"/>
    <n v="9"/>
    <s v="Barbecued Chicken, Red Peppers, Green Peppers, Tomatoes, Red Onions, Barbecue Sauce"/>
    <s v="The Barbecue Chicken Pizza"/>
    <n v="186.75"/>
    <n v="258.75"/>
    <n v="72"/>
    <x v="1"/>
    <x v="1"/>
    <x v="0"/>
  </r>
  <r>
    <n v="7777897087"/>
    <d v="2015-10-19T00:00:00"/>
    <x v="4"/>
    <x v="9"/>
    <n v="12.5"/>
    <x v="0"/>
    <x v="3"/>
    <n v="19.5"/>
    <n v="9"/>
    <s v="Prosciutto di San Daniele, Arugula, Mozzarella Cheese"/>
    <s v="The Prosciutto and Arugula Pizza"/>
    <n v="112.5"/>
    <n v="175.5"/>
    <n v="63"/>
    <x v="1"/>
    <x v="1"/>
    <x v="0"/>
  </r>
  <r>
    <n v="7777897088"/>
    <d v="2015-10-19T00:00:00"/>
    <x v="4"/>
    <x v="9"/>
    <n v="12.5"/>
    <x v="0"/>
    <x v="0"/>
    <n v="16.5"/>
    <n v="10"/>
    <s v="Spinach, Artichokes, Tomatoes, Sun-dried Tomatoes, Garlic, Pesto Sauce"/>
    <s v="The Spinach Pesto Pizza"/>
    <n v="125"/>
    <n v="165"/>
    <n v="40"/>
    <x v="0"/>
    <x v="0"/>
    <x v="0"/>
  </r>
  <r>
    <n v="7777897089"/>
    <d v="2015-10-19T00:00:00"/>
    <x v="4"/>
    <x v="9"/>
    <n v="20.25"/>
    <x v="1"/>
    <x v="0"/>
    <n v="27.25"/>
    <n v="2"/>
    <s v="Tomatoes, Red Peppers, Jalapeno Peppers, Red Onions, Cilantro, Corn, Chipotle Sauce, Garlic"/>
    <s v="The Mexicana Pizza"/>
    <n v="40.5"/>
    <n v="54.5"/>
    <n v="14"/>
    <x v="1"/>
    <x v="1"/>
    <x v="0"/>
  </r>
  <r>
    <n v="7777897090"/>
    <d v="2015-10-19T00:00:00"/>
    <x v="4"/>
    <x v="9"/>
    <n v="16.5"/>
    <x v="2"/>
    <x v="3"/>
    <n v="25"/>
    <n v="10"/>
    <s v="Soppressata Salami, Fontina Cheese, Mozzarella Cheese, Mushrooms, Garlic"/>
    <s v="The Soppressata Pizza"/>
    <n v="165"/>
    <n v="250"/>
    <n v="85"/>
    <x v="1"/>
    <x v="1"/>
    <x v="0"/>
  </r>
  <r>
    <n v="7777897091"/>
    <d v="2015-10-20T00:00:00"/>
    <x v="5"/>
    <x v="9"/>
    <n v="18.5"/>
    <x v="1"/>
    <x v="0"/>
    <n v="25.5"/>
    <n v="6"/>
    <s v="Mozzarella Cheese, Provolone Cheese, Smoked Gouda Cheese, Romano Cheese, Blue Cheese, Garlic"/>
    <s v="The Five Cheese Pizza"/>
    <n v="111"/>
    <n v="153"/>
    <n v="42"/>
    <x v="1"/>
    <x v="1"/>
    <x v="0"/>
  </r>
  <r>
    <n v="7777897092"/>
    <d v="2015-10-20T00:00:00"/>
    <x v="5"/>
    <x v="9"/>
    <n v="12.5"/>
    <x v="0"/>
    <x v="3"/>
    <n v="19.5"/>
    <n v="8"/>
    <s v="Spinach, Red Onions, Pepperoni, Tomatoes, Artichokes, Kalamata Olives, Garlic, Asiago Cheese"/>
    <s v="The Spinach Supreme Pizza"/>
    <n v="100"/>
    <n v="156"/>
    <n v="56"/>
    <x v="0"/>
    <x v="0"/>
    <x v="0"/>
  </r>
  <r>
    <n v="7777897093"/>
    <d v="2015-10-21T00:00:00"/>
    <x v="6"/>
    <x v="9"/>
    <n v="16.75"/>
    <x v="2"/>
    <x v="2"/>
    <n v="23.25"/>
    <n v="12"/>
    <s v="Chicken, Artichoke, Spinach, Garlic, Jalapeno Peppers, Fontina Cheese, Gouda Cheese"/>
    <s v="The California Chicken Pizza"/>
    <n v="201"/>
    <n v="279"/>
    <n v="78"/>
    <x v="1"/>
    <x v="0"/>
    <x v="0"/>
  </r>
  <r>
    <n v="7777897094"/>
    <d v="2015-10-21T00:00:00"/>
    <x v="6"/>
    <x v="9"/>
    <n v="16"/>
    <x v="2"/>
    <x v="1"/>
    <n v="20.5"/>
    <n v="2"/>
    <s v="Tomatoes, Anchovies, Green Olives, Red Onions, Garlic"/>
    <s v="The Napolitana Pizza"/>
    <n v="32"/>
    <n v="41"/>
    <n v="9"/>
    <x v="1"/>
    <x v="0"/>
    <x v="0"/>
  </r>
  <r>
    <n v="7777897095"/>
    <d v="2015-10-21T00:00:00"/>
    <x v="6"/>
    <x v="9"/>
    <n v="12.5"/>
    <x v="2"/>
    <x v="1"/>
    <n v="17"/>
    <n v="10"/>
    <s v="Mozzarella Cheese, Pepperoni"/>
    <s v="The Pepperoni Pizza"/>
    <n v="125"/>
    <n v="170"/>
    <n v="45"/>
    <x v="0"/>
    <x v="0"/>
    <x v="0"/>
  </r>
  <r>
    <n v="7777897096"/>
    <d v="2015-10-21T00:00:00"/>
    <x v="6"/>
    <x v="9"/>
    <n v="16.5"/>
    <x v="2"/>
    <x v="3"/>
    <n v="25"/>
    <n v="11"/>
    <s v="Capocollo, Tomatoes, Goat Cheese, Artichokes, Peperoncini verdi, Garlic"/>
    <s v="The Spicy Italian Pizza"/>
    <n v="181.5"/>
    <n v="275"/>
    <n v="93.5"/>
    <x v="1"/>
    <x v="0"/>
    <x v="0"/>
  </r>
  <r>
    <n v="7777897097"/>
    <d v="2015-10-21T00:00:00"/>
    <x v="6"/>
    <x v="9"/>
    <n v="12"/>
    <x v="0"/>
    <x v="0"/>
    <n v="16"/>
    <n v="11"/>
    <s v="Tomatoes, Red Peppers, Jalapeno Peppers, Red Onions, Cilantro, Corn, Chipotle Sauce, Garlic"/>
    <s v="The Mexicana Pizza"/>
    <n v="132"/>
    <n v="176"/>
    <n v="44"/>
    <x v="0"/>
    <x v="1"/>
    <x v="0"/>
  </r>
  <r>
    <n v="7777897098"/>
    <d v="2015-10-21T00:00:00"/>
    <x v="6"/>
    <x v="9"/>
    <n v="16"/>
    <x v="2"/>
    <x v="0"/>
    <n v="21.5"/>
    <n v="2"/>
    <s v="Mushrooms, Tomatoes, Red Peppers, Green Peppers, Red Onions, Zucchini, Spinach, Garlic"/>
    <s v="The Vegetables + Vegetables Pizza"/>
    <n v="32"/>
    <n v="43"/>
    <n v="11"/>
    <x v="0"/>
    <x v="1"/>
    <x v="0"/>
  </r>
  <r>
    <n v="7777897099"/>
    <d v="2015-10-22T00:00:00"/>
    <x v="0"/>
    <x v="9"/>
    <n v="20.75"/>
    <x v="1"/>
    <x v="2"/>
    <n v="28.75"/>
    <n v="8"/>
    <s v="Chicken, Pineapple, Tomatoes, Red Peppers, Thai Sweet Chilli Sauce"/>
    <s v="The Thai Chicken Pizza"/>
    <n v="166"/>
    <n v="230"/>
    <n v="64"/>
    <x v="1"/>
    <x v="1"/>
    <x v="0"/>
  </r>
  <r>
    <n v="7777897100"/>
    <d v="2015-10-22T00:00:00"/>
    <x v="0"/>
    <x v="9"/>
    <n v="12.5"/>
    <x v="0"/>
    <x v="3"/>
    <n v="19.5"/>
    <n v="8"/>
    <s v="Prosciutto di San Daniele, Arugula, Mozzarella Cheese"/>
    <s v="The Prosciutto and Arugula Pizza"/>
    <n v="100"/>
    <n v="156"/>
    <n v="56"/>
    <x v="0"/>
    <x v="1"/>
    <x v="0"/>
  </r>
  <r>
    <n v="7777897101"/>
    <d v="2015-10-22T00:00:00"/>
    <x v="0"/>
    <x v="9"/>
    <n v="16.5"/>
    <x v="2"/>
    <x v="3"/>
    <n v="25"/>
    <n v="12"/>
    <s v="Calabrese Salami, Capocollo, Tomatoes, Red Onions, Green Olives, Garlic"/>
    <s v="The Italian Supreme Pizza"/>
    <n v="198"/>
    <n v="300"/>
    <n v="102"/>
    <x v="0"/>
    <x v="0"/>
    <x v="0"/>
  </r>
  <r>
    <n v="7777897102"/>
    <d v="2015-10-22T00:00:00"/>
    <x v="0"/>
    <x v="9"/>
    <n v="10.5"/>
    <x v="0"/>
    <x v="1"/>
    <n v="13.5"/>
    <n v="9"/>
    <s v="Sliced Ham, Pineapple, Mozzarella Cheese"/>
    <s v="The Hawaiian Pizza"/>
    <n v="94.5"/>
    <n v="121.5"/>
    <n v="27"/>
    <x v="1"/>
    <x v="1"/>
    <x v="0"/>
  </r>
  <r>
    <n v="7777897103"/>
    <d v="2015-10-22T00:00:00"/>
    <x v="0"/>
    <x v="9"/>
    <n v="12.5"/>
    <x v="2"/>
    <x v="1"/>
    <n v="17"/>
    <n v="4"/>
    <s v="Mozzarella Cheese, Pepperoni"/>
    <s v="The Pepperoni Pizza"/>
    <n v="50"/>
    <n v="68"/>
    <n v="18"/>
    <x v="0"/>
    <x v="0"/>
    <x v="0"/>
  </r>
  <r>
    <n v="7777897104"/>
    <d v="2015-10-22T00:00:00"/>
    <x v="0"/>
    <x v="9"/>
    <n v="20.75"/>
    <x v="1"/>
    <x v="3"/>
    <n v="30.75"/>
    <n v="7"/>
    <s v="Capocollo, Tomatoes, Goat Cheese, Artichokes, Peperoncini verdi, Garlic"/>
    <s v="The Spicy Italian Pizza"/>
    <n v="145.25"/>
    <n v="215.25"/>
    <n v="70"/>
    <x v="0"/>
    <x v="1"/>
    <x v="0"/>
  </r>
  <r>
    <n v="7777897105"/>
    <d v="2015-10-22T00:00:00"/>
    <x v="0"/>
    <x v="9"/>
    <n v="16.25"/>
    <x v="2"/>
    <x v="3"/>
    <n v="24.75"/>
    <n v="1"/>
    <s v="Coarse Sicilian Salami, Tomatoes, Green Olives, Luganega Sausage, Onions, Garlic"/>
    <s v="The Sicilian Pizza"/>
    <n v="16.25"/>
    <n v="24.75"/>
    <n v="8.5"/>
    <x v="0"/>
    <x v="0"/>
    <x v="0"/>
  </r>
  <r>
    <n v="7777897106"/>
    <d v="2015-10-23T00:00:00"/>
    <x v="1"/>
    <x v="9"/>
    <n v="20.75"/>
    <x v="1"/>
    <x v="3"/>
    <n v="30.75"/>
    <n v="3"/>
    <s v="Calabrese Salami, Capocollo, Tomatoes, Red Onions, Green Olives, Garlic"/>
    <s v="The Italian Supreme Pizza"/>
    <n v="62.25"/>
    <n v="92.25"/>
    <n v="30"/>
    <x v="0"/>
    <x v="0"/>
    <x v="0"/>
  </r>
  <r>
    <n v="7777897107"/>
    <d v="2015-10-23T00:00:00"/>
    <x v="1"/>
    <x v="9"/>
    <n v="12.5"/>
    <x v="2"/>
    <x v="1"/>
    <n v="17"/>
    <n v="1"/>
    <s v="Mozzarella Cheese, Pepperoni"/>
    <s v="The Pepperoni Pizza"/>
    <n v="12.5"/>
    <n v="17"/>
    <n v="4.5"/>
    <x v="0"/>
    <x v="0"/>
    <x v="0"/>
  </r>
  <r>
    <n v="7777897108"/>
    <d v="2015-10-23T00:00:00"/>
    <x v="1"/>
    <x v="9"/>
    <n v="16.5"/>
    <x v="1"/>
    <x v="1"/>
    <n v="22.5"/>
    <n v="3"/>
    <s v="Sliced Ham, Pineapple, Mozzarella Cheese"/>
    <s v="The Hawaiian Pizza"/>
    <n v="49.5"/>
    <n v="67.5"/>
    <n v="18"/>
    <x v="0"/>
    <x v="0"/>
    <x v="0"/>
  </r>
  <r>
    <n v="7777897109"/>
    <d v="2015-10-23T00:00:00"/>
    <x v="1"/>
    <x v="9"/>
    <n v="20.75"/>
    <x v="1"/>
    <x v="2"/>
    <n v="28.75"/>
    <n v="3"/>
    <s v="Chicken, Tomatoes, Red Peppers, Red Onions, Jalapeno Peppers, Corn, Cilantro, Chipotle Sauce"/>
    <s v="The Southwest Chicken Pizza"/>
    <n v="62.25"/>
    <n v="86.25"/>
    <n v="24"/>
    <x v="0"/>
    <x v="1"/>
    <x v="0"/>
  </r>
  <r>
    <n v="7777897110"/>
    <d v="2015-10-23T00:00:00"/>
    <x v="1"/>
    <x v="9"/>
    <n v="12.75"/>
    <x v="0"/>
    <x v="2"/>
    <n v="17.75"/>
    <n v="7"/>
    <s v="Chicken, Artichoke, Spinach, Garlic, Jalapeno Peppers, Fontina Cheese, Gouda Cheese"/>
    <s v="The California Chicken Pizza"/>
    <n v="89.25"/>
    <n v="124.25"/>
    <n v="35"/>
    <x v="0"/>
    <x v="0"/>
    <x v="0"/>
  </r>
  <r>
    <n v="7777897111"/>
    <d v="2015-10-23T00:00:00"/>
    <x v="1"/>
    <x v="9"/>
    <n v="20.75"/>
    <x v="1"/>
    <x v="2"/>
    <n v="28.75"/>
    <n v="12"/>
    <s v="Chicken, Artichoke, Spinach, Garlic, Jalapeno Peppers, Fontina Cheese, Gouda Cheese"/>
    <s v="The California Chicken Pizza"/>
    <n v="249"/>
    <n v="345"/>
    <n v="96"/>
    <x v="1"/>
    <x v="1"/>
    <x v="0"/>
  </r>
  <r>
    <n v="7777897112"/>
    <d v="2015-10-23T00:00:00"/>
    <x v="1"/>
    <x v="9"/>
    <n v="20.75"/>
    <x v="1"/>
    <x v="2"/>
    <n v="28.75"/>
    <n v="9"/>
    <s v="Barbecued Chicken, Red Peppers, Green Peppers, Tomatoes, Red Onions, Barbecue Sauce"/>
    <s v="The Barbecue Chicken Pizza"/>
    <n v="186.75"/>
    <n v="258.75"/>
    <n v="72"/>
    <x v="0"/>
    <x v="1"/>
    <x v="0"/>
  </r>
  <r>
    <n v="7777897113"/>
    <d v="2015-10-23T00:00:00"/>
    <x v="1"/>
    <x v="9"/>
    <n v="20.75"/>
    <x v="1"/>
    <x v="2"/>
    <n v="28.75"/>
    <n v="7"/>
    <s v="Chicken, Pineapple, Tomatoes, Red Peppers, Thai Sweet Chilli Sauce"/>
    <s v="The Thai Chicken Pizza"/>
    <n v="145.25"/>
    <n v="201.25"/>
    <n v="56"/>
    <x v="1"/>
    <x v="0"/>
    <x v="0"/>
  </r>
  <r>
    <n v="7777897114"/>
    <d v="2015-10-24T00:00:00"/>
    <x v="2"/>
    <x v="9"/>
    <n v="11"/>
    <x v="0"/>
    <x v="1"/>
    <n v="14"/>
    <n v="12"/>
    <s v="Pepperoni, Mushrooms, Green Peppers"/>
    <s v="The Pepperoni, Mushroom, and Peppers Pizza"/>
    <n v="132"/>
    <n v="168"/>
    <n v="36"/>
    <x v="0"/>
    <x v="1"/>
    <x v="0"/>
  </r>
  <r>
    <n v="7777897115"/>
    <d v="2015-10-24T00:00:00"/>
    <x v="2"/>
    <x v="9"/>
    <n v="16.5"/>
    <x v="2"/>
    <x v="3"/>
    <n v="25"/>
    <n v="11"/>
    <s v="Calabrese Salami, Capocollo, Tomatoes, Red Onions, Green Olives, Garlic"/>
    <s v="The Italian Supreme Pizza"/>
    <n v="181.5"/>
    <n v="275"/>
    <n v="93.5"/>
    <x v="0"/>
    <x v="0"/>
    <x v="0"/>
  </r>
  <r>
    <n v="7777897116"/>
    <d v="2015-10-24T00:00:00"/>
    <x v="2"/>
    <x v="9"/>
    <n v="20.75"/>
    <x v="1"/>
    <x v="2"/>
    <n v="28.75"/>
    <n v="9"/>
    <s v="Barbecued Chicken, Red Peppers, Green Peppers, Tomatoes, Red Onions, Barbecue Sauce"/>
    <s v="The Barbecue Chicken Pizza"/>
    <n v="186.75"/>
    <n v="258.75"/>
    <n v="72"/>
    <x v="1"/>
    <x v="0"/>
    <x v="0"/>
  </r>
  <r>
    <n v="7777897117"/>
    <d v="2015-10-24T00:00:00"/>
    <x v="2"/>
    <x v="9"/>
    <n v="20.25"/>
    <x v="1"/>
    <x v="0"/>
    <n v="27.25"/>
    <n v="9"/>
    <s v="Tomatoes, Red Peppers, Jalapeno Peppers, Red Onions, Cilantro, Corn, Chipotle Sauce, Garlic"/>
    <s v="The Mexicana Pizza"/>
    <n v="182.25"/>
    <n v="245.25"/>
    <n v="63"/>
    <x v="1"/>
    <x v="1"/>
    <x v="0"/>
  </r>
  <r>
    <n v="7777897118"/>
    <d v="2015-10-24T00:00:00"/>
    <x v="2"/>
    <x v="9"/>
    <n v="15.25"/>
    <x v="1"/>
    <x v="1"/>
    <n v="21.25"/>
    <n v="11"/>
    <s v="Mozzarella Cheese, Pepperoni"/>
    <s v="The Pepperoni Pizza"/>
    <n v="167.75"/>
    <n v="233.75"/>
    <n v="66"/>
    <x v="1"/>
    <x v="1"/>
    <x v="0"/>
  </r>
  <r>
    <n v="7777897119"/>
    <d v="2015-10-24T00:00:00"/>
    <x v="2"/>
    <x v="9"/>
    <n v="20.25"/>
    <x v="1"/>
    <x v="0"/>
    <n v="27.25"/>
    <n v="9"/>
    <s v="Tomatoes, Red Peppers, Jalapeno Peppers, Red Onions, Cilantro, Corn, Chipotle Sauce, Garlic"/>
    <s v="The Mexicana Pizza"/>
    <n v="182.25"/>
    <n v="245.25"/>
    <n v="63"/>
    <x v="1"/>
    <x v="0"/>
    <x v="0"/>
  </r>
  <r>
    <n v="7777897120"/>
    <d v="2015-10-24T00:00:00"/>
    <x v="2"/>
    <x v="9"/>
    <n v="16.5"/>
    <x v="1"/>
    <x v="1"/>
    <n v="22.5"/>
    <n v="1"/>
    <s v="Sliced Ham, Pineapple, Mozzarella Cheese"/>
    <s v="The Hawaiian Pizza"/>
    <n v="16.5"/>
    <n v="22.5"/>
    <n v="6"/>
    <x v="0"/>
    <x v="0"/>
    <x v="0"/>
  </r>
  <r>
    <n v="7777897121"/>
    <d v="2015-10-25T00:00:00"/>
    <x v="3"/>
    <x v="9"/>
    <n v="12.75"/>
    <x v="0"/>
    <x v="2"/>
    <n v="17.75"/>
    <n v="7"/>
    <s v="Chicken, Red Onions, Red Peppers, Mushrooms, Asiago Cheese, Alfredo Sauce"/>
    <s v="The Chicken Alfredo Pizza"/>
    <n v="89.25"/>
    <n v="124.25"/>
    <n v="35"/>
    <x v="1"/>
    <x v="0"/>
    <x v="0"/>
  </r>
  <r>
    <n v="7777897122"/>
    <d v="2015-10-25T00:00:00"/>
    <x v="3"/>
    <x v="9"/>
    <n v="20.25"/>
    <x v="1"/>
    <x v="0"/>
    <n v="27.25"/>
    <n v="12"/>
    <s v="Spinach, Mushrooms, Red Onions, Feta Cheese, Garlic"/>
    <s v="The Spinach and Feta Pizza"/>
    <n v="243"/>
    <n v="327"/>
    <n v="84"/>
    <x v="0"/>
    <x v="1"/>
    <x v="0"/>
  </r>
  <r>
    <n v="7777897123"/>
    <d v="2015-10-25T00:00:00"/>
    <x v="3"/>
    <x v="9"/>
    <n v="12.5"/>
    <x v="0"/>
    <x v="3"/>
    <n v="19.5"/>
    <n v="11"/>
    <s v="Capocollo, Tomatoes, Goat Cheese, Artichokes, Peperoncini verdi, Garlic"/>
    <s v="The Spicy Italian Pizza"/>
    <n v="137.5"/>
    <n v="214.5"/>
    <n v="77"/>
    <x v="1"/>
    <x v="1"/>
    <x v="0"/>
  </r>
  <r>
    <n v="7777897124"/>
    <d v="2015-10-25T00:00:00"/>
    <x v="3"/>
    <x v="9"/>
    <n v="16"/>
    <x v="2"/>
    <x v="0"/>
    <n v="21.5"/>
    <n v="2"/>
    <s v="Tomatoes, Red Peppers, Jalapeno Peppers, Red Onions, Cilantro, Corn, Chipotle Sauce, Garlic"/>
    <s v="The Mexicana Pizza"/>
    <n v="32"/>
    <n v="43"/>
    <n v="11"/>
    <x v="0"/>
    <x v="1"/>
    <x v="0"/>
  </r>
  <r>
    <n v="7777897125"/>
    <d v="2015-10-25T00:00:00"/>
    <x v="3"/>
    <x v="9"/>
    <n v="15.25"/>
    <x v="1"/>
    <x v="1"/>
    <n v="21.25"/>
    <n v="6"/>
    <s v="Mozzarella Cheese, Pepperoni"/>
    <s v="The Pepperoni Pizza"/>
    <n v="91.5"/>
    <n v="127.5"/>
    <n v="36"/>
    <x v="0"/>
    <x v="1"/>
    <x v="0"/>
  </r>
  <r>
    <n v="7777897126"/>
    <d v="2015-10-25T00:00:00"/>
    <x v="3"/>
    <x v="9"/>
    <n v="12.5"/>
    <x v="0"/>
    <x v="3"/>
    <n v="19.5"/>
    <n v="5"/>
    <s v="Capocollo, Tomatoes, Goat Cheese, Artichokes, Peperoncini verdi, Garlic"/>
    <s v="The Spicy Italian Pizza"/>
    <n v="62.5"/>
    <n v="97.5"/>
    <n v="35"/>
    <x v="0"/>
    <x v="0"/>
    <x v="0"/>
  </r>
  <r>
    <n v="7777897127"/>
    <d v="2015-10-26T00:00:00"/>
    <x v="4"/>
    <x v="9"/>
    <n v="12"/>
    <x v="0"/>
    <x v="0"/>
    <n v="16"/>
    <n v="12"/>
    <s v="Mushrooms, Tomatoes, Red Peppers, Green Peppers, Red Onions, Zucchini, Spinach, Garlic"/>
    <s v="The Vegetables + Vegetables Pizza"/>
    <n v="144"/>
    <n v="192"/>
    <n v="48"/>
    <x v="1"/>
    <x v="0"/>
    <x v="0"/>
  </r>
  <r>
    <n v="7777897128"/>
    <d v="2015-10-26T00:00:00"/>
    <x v="4"/>
    <x v="9"/>
    <n v="20.25"/>
    <x v="1"/>
    <x v="0"/>
    <n v="27.25"/>
    <n v="6"/>
    <s v="Tomatoes, Red Peppers, Jalapeno Peppers, Red Onions, Cilantro, Corn, Chipotle Sauce, Garlic"/>
    <s v="The Mexicana Pizza"/>
    <n v="121.5"/>
    <n v="163.5"/>
    <n v="42"/>
    <x v="0"/>
    <x v="1"/>
    <x v="0"/>
  </r>
  <r>
    <n v="7777897129"/>
    <d v="2015-10-26T00:00:00"/>
    <x v="4"/>
    <x v="9"/>
    <n v="12.5"/>
    <x v="0"/>
    <x v="3"/>
    <n v="19.5"/>
    <n v="1"/>
    <s v="Soppressata Salami, Fontina Cheese, Mozzarella Cheese, Mushrooms, Garlic"/>
    <s v="The Soppressata Pizza"/>
    <n v="12.5"/>
    <n v="19.5"/>
    <n v="7"/>
    <x v="1"/>
    <x v="0"/>
    <x v="0"/>
  </r>
  <r>
    <n v="7777897130"/>
    <d v="2015-10-26T00:00:00"/>
    <x v="4"/>
    <x v="9"/>
    <n v="12.5"/>
    <x v="2"/>
    <x v="1"/>
    <n v="17"/>
    <n v="5"/>
    <s v="Mozzarella Cheese, Pepperoni"/>
    <s v="The Pepperoni Pizza"/>
    <n v="62.5"/>
    <n v="85"/>
    <n v="22.5"/>
    <x v="0"/>
    <x v="1"/>
    <x v="0"/>
  </r>
  <r>
    <n v="7777897131"/>
    <d v="2015-10-26T00:00:00"/>
    <x v="4"/>
    <x v="9"/>
    <n v="16"/>
    <x v="2"/>
    <x v="1"/>
    <n v="20.5"/>
    <n v="7"/>
    <s v="Pepperoni, Mushrooms, Red Onions, Red Peppers, Bacon"/>
    <s v="The Classic Deluxe Pizza"/>
    <n v="112"/>
    <n v="143.5"/>
    <n v="31.5"/>
    <x v="0"/>
    <x v="0"/>
    <x v="0"/>
  </r>
  <r>
    <n v="7777897132"/>
    <d v="2015-10-27T00:00:00"/>
    <x v="5"/>
    <x v="9"/>
    <n v="16.75"/>
    <x v="2"/>
    <x v="0"/>
    <n v="22.25"/>
    <n v="10"/>
    <s v="Eggplant, Artichokes, Tomatoes, Zucchini, Red Peppers, Garlic, Pesto Sauce"/>
    <s v="The Italian Vegetables Pizza"/>
    <n v="167.5"/>
    <n v="222.5"/>
    <n v="55"/>
    <x v="1"/>
    <x v="0"/>
    <x v="0"/>
  </r>
  <r>
    <n v="7777897133"/>
    <d v="2015-10-27T00:00:00"/>
    <x v="5"/>
    <x v="9"/>
    <n v="16.5"/>
    <x v="2"/>
    <x v="3"/>
    <n v="25"/>
    <n v="1"/>
    <s v="Capocollo, Tomatoes, Goat Cheese, Artichokes, Peperoncini verdi, Garlic"/>
    <s v="The Spicy Italian Pizza"/>
    <n v="16.5"/>
    <n v="25"/>
    <n v="8.5"/>
    <x v="1"/>
    <x v="0"/>
    <x v="0"/>
  </r>
  <r>
    <n v="7777897134"/>
    <d v="2015-10-27T00:00:00"/>
    <x v="5"/>
    <x v="9"/>
    <n v="10.5"/>
    <x v="0"/>
    <x v="1"/>
    <n v="13.5"/>
    <n v="10"/>
    <s v="Sliced Ham, Pineapple, Mozzarella Cheese"/>
    <s v="The Hawaiian Pizza"/>
    <n v="105"/>
    <n v="135"/>
    <n v="30"/>
    <x v="1"/>
    <x v="1"/>
    <x v="0"/>
  </r>
  <r>
    <n v="7777897135"/>
    <d v="2015-10-27T00:00:00"/>
    <x v="5"/>
    <x v="9"/>
    <n v="16.75"/>
    <x v="2"/>
    <x v="2"/>
    <n v="23.25"/>
    <n v="8"/>
    <s v="Chicken, Artichoke, Spinach, Garlic, Jalapeno Peppers, Fontina Cheese, Gouda Cheese"/>
    <s v="The California Chicken Pizza"/>
    <n v="134"/>
    <n v="186"/>
    <n v="52"/>
    <x v="0"/>
    <x v="0"/>
    <x v="0"/>
  </r>
  <r>
    <n v="7777897136"/>
    <d v="2015-10-27T00:00:00"/>
    <x v="5"/>
    <x v="9"/>
    <n v="10.5"/>
    <x v="0"/>
    <x v="1"/>
    <n v="13.5"/>
    <n v="3"/>
    <s v="Sliced Ham, Pineapple, Mozzarella Cheese"/>
    <s v="The Hawaiian Pizza"/>
    <n v="31.5"/>
    <n v="40.5"/>
    <n v="9"/>
    <x v="0"/>
    <x v="1"/>
    <x v="0"/>
  </r>
  <r>
    <n v="7777897137"/>
    <d v="2015-10-27T00:00:00"/>
    <x v="5"/>
    <x v="9"/>
    <n v="15.25"/>
    <x v="1"/>
    <x v="1"/>
    <n v="21.25"/>
    <n v="12"/>
    <s v="Mozzarella Cheese, Pepperoni"/>
    <s v="The Pepperoni Pizza"/>
    <n v="183"/>
    <n v="255"/>
    <n v="72"/>
    <x v="0"/>
    <x v="1"/>
    <x v="0"/>
  </r>
  <r>
    <n v="7777897138"/>
    <d v="2015-10-27T00:00:00"/>
    <x v="5"/>
    <x v="9"/>
    <n v="20.75"/>
    <x v="1"/>
    <x v="2"/>
    <n v="28.75"/>
    <n v="3"/>
    <s v="Chicken, Pineapple, Tomatoes, Red Peppers, Thai Sweet Chilli Sauce"/>
    <s v="The Thai Chicken Pizza"/>
    <n v="62.25"/>
    <n v="86.25"/>
    <n v="24"/>
    <x v="0"/>
    <x v="1"/>
    <x v="0"/>
  </r>
  <r>
    <n v="7777897139"/>
    <d v="2015-10-27T00:00:00"/>
    <x v="5"/>
    <x v="9"/>
    <n v="16"/>
    <x v="2"/>
    <x v="0"/>
    <n v="21.5"/>
    <n v="5"/>
    <s v="Tomatoes, Red Peppers, Jalapeno Peppers, Red Onions, Cilantro, Corn, Chipotle Sauce, Garlic"/>
    <s v="The Mexicana Pizza"/>
    <n v="80"/>
    <n v="107.5"/>
    <n v="27.5"/>
    <x v="1"/>
    <x v="1"/>
    <x v="0"/>
  </r>
  <r>
    <n v="7777897140"/>
    <d v="2015-10-28T00:00:00"/>
    <x v="6"/>
    <x v="9"/>
    <n v="20.75"/>
    <x v="1"/>
    <x v="3"/>
    <n v="30.75"/>
    <n v="8"/>
    <s v="Capocollo, Tomatoes, Goat Cheese, Artichokes, Peperoncini verdi, Garlic"/>
    <s v="The Spicy Italian Pizza"/>
    <n v="166"/>
    <n v="246"/>
    <n v="80"/>
    <x v="0"/>
    <x v="0"/>
    <x v="0"/>
  </r>
  <r>
    <n v="7777897141"/>
    <d v="2015-10-28T00:00:00"/>
    <x v="6"/>
    <x v="9"/>
    <n v="20.75"/>
    <x v="1"/>
    <x v="3"/>
    <n v="30.75"/>
    <n v="1"/>
    <s v="Prosciutto di San Daniele, Arugula, Mozzarella Cheese"/>
    <s v="The Prosciutto and Arugula Pizza"/>
    <n v="20.75"/>
    <n v="30.75"/>
    <n v="10"/>
    <x v="0"/>
    <x v="0"/>
    <x v="0"/>
  </r>
  <r>
    <n v="7777897142"/>
    <d v="2015-10-28T00:00:00"/>
    <x v="6"/>
    <x v="9"/>
    <n v="16.5"/>
    <x v="2"/>
    <x v="3"/>
    <n v="25"/>
    <n v="10"/>
    <s v="Prosciutto di San Daniele, Arugula, Mozzarella Cheese"/>
    <s v="The Prosciutto and Arugula Pizza"/>
    <n v="165"/>
    <n v="250"/>
    <n v="85"/>
    <x v="0"/>
    <x v="0"/>
    <x v="0"/>
  </r>
  <r>
    <n v="7777897143"/>
    <d v="2015-10-28T00:00:00"/>
    <x v="6"/>
    <x v="9"/>
    <n v="20.75"/>
    <x v="1"/>
    <x v="2"/>
    <n v="28.75"/>
    <n v="3"/>
    <s v="Chicken, Pineapple, Tomatoes, Red Peppers, Thai Sweet Chilli Sauce"/>
    <s v="The Thai Chicken Pizza"/>
    <n v="62.25"/>
    <n v="86.25"/>
    <n v="24"/>
    <x v="0"/>
    <x v="1"/>
    <x v="0"/>
  </r>
  <r>
    <n v="7777897144"/>
    <d v="2015-10-28T00:00:00"/>
    <x v="6"/>
    <x v="9"/>
    <n v="25.5"/>
    <x v="3"/>
    <x v="1"/>
    <n v="26.5"/>
    <n v="7"/>
    <s v="Kalamata Olives, Feta Cheese, Tomatoes, Garlic, Beef Chuck Roast, Red Onions"/>
    <s v="The Greek Pizza"/>
    <n v="178.5"/>
    <n v="185.5"/>
    <n v="7"/>
    <x v="1"/>
    <x v="0"/>
    <x v="0"/>
  </r>
  <r>
    <n v="7777897145"/>
    <d v="2015-10-28T00:00:00"/>
    <x v="6"/>
    <x v="9"/>
    <n v="12"/>
    <x v="0"/>
    <x v="0"/>
    <n v="16"/>
    <n v="8"/>
    <s v="Tomatoes, Red Peppers, Jalapeno Peppers, Red Onions, Cilantro, Corn, Chipotle Sauce, Garlic"/>
    <s v="The Mexicana Pizza"/>
    <n v="96"/>
    <n v="128"/>
    <n v="32"/>
    <x v="1"/>
    <x v="1"/>
    <x v="0"/>
  </r>
  <r>
    <n v="7777897146"/>
    <d v="2015-10-29T00:00:00"/>
    <x v="0"/>
    <x v="9"/>
    <n v="16.5"/>
    <x v="2"/>
    <x v="3"/>
    <n v="25"/>
    <n v="2"/>
    <s v="Prosciutto di San Daniele, Arugula, Mozzarella Cheese"/>
    <s v="The Prosciutto and Arugula Pizza"/>
    <n v="33"/>
    <n v="50"/>
    <n v="17"/>
    <x v="1"/>
    <x v="1"/>
    <x v="0"/>
  </r>
  <r>
    <n v="7777897147"/>
    <d v="2015-10-30T00:00:00"/>
    <x v="1"/>
    <x v="9"/>
    <n v="20.25"/>
    <x v="1"/>
    <x v="0"/>
    <n v="27.25"/>
    <n v="2"/>
    <s v="Mushrooms, Tomatoes, Red Peppers, Green Peppers, Red Onions, Zucchini, Spinach, Garlic"/>
    <s v="The Vegetables + Vegetables Pizza"/>
    <n v="40.5"/>
    <n v="54.5"/>
    <n v="14"/>
    <x v="0"/>
    <x v="1"/>
    <x v="0"/>
  </r>
  <r>
    <n v="7777897148"/>
    <d v="2015-10-30T00:00:00"/>
    <x v="1"/>
    <x v="9"/>
    <n v="20.5"/>
    <x v="1"/>
    <x v="1"/>
    <n v="26.5"/>
    <n v="1"/>
    <s v="Capocollo, Red Peppers, Tomatoes, Goat Cheese, Garlic, Oregano"/>
    <s v="The Italian Capocollo Pizza"/>
    <n v="20.5"/>
    <n v="26.5"/>
    <n v="6"/>
    <x v="0"/>
    <x v="1"/>
    <x v="0"/>
  </r>
  <r>
    <n v="7777897149"/>
    <d v="2015-10-30T00:00:00"/>
    <x v="1"/>
    <x v="9"/>
    <n v="20.25"/>
    <x v="1"/>
    <x v="0"/>
    <n v="27.25"/>
    <n v="6"/>
    <s v="Mushrooms, Tomatoes, Red Peppers, Green Peppers, Red Onions, Zucchini, Spinach, Garlic"/>
    <s v="The Vegetables + Vegetables Pizza"/>
    <n v="121.5"/>
    <n v="163.5"/>
    <n v="42"/>
    <x v="0"/>
    <x v="0"/>
    <x v="0"/>
  </r>
  <r>
    <n v="7777897150"/>
    <d v="2015-10-30T00:00:00"/>
    <x v="1"/>
    <x v="9"/>
    <n v="12"/>
    <x v="0"/>
    <x v="0"/>
    <n v="16"/>
    <n v="1"/>
    <s v="Spinach, Mushrooms, Red Onions, Feta Cheese, Garlic"/>
    <s v="The Spinach and Feta Pizza"/>
    <n v="12"/>
    <n v="16"/>
    <n v="4"/>
    <x v="0"/>
    <x v="0"/>
    <x v="0"/>
  </r>
  <r>
    <n v="7777897151"/>
    <d v="2015-10-30T00:00:00"/>
    <x v="1"/>
    <x v="9"/>
    <n v="20.5"/>
    <x v="1"/>
    <x v="1"/>
    <n v="26.5"/>
    <n v="2"/>
    <s v="Capocollo, Red Peppers, Tomatoes, Goat Cheese, Garlic, Oregano"/>
    <s v="The Italian Capocollo Pizza"/>
    <n v="41"/>
    <n v="53"/>
    <n v="12"/>
    <x v="1"/>
    <x v="1"/>
    <x v="0"/>
  </r>
  <r>
    <n v="7777897152"/>
    <d v="2015-10-30T00:00:00"/>
    <x v="1"/>
    <x v="9"/>
    <n v="25.5"/>
    <x v="3"/>
    <x v="1"/>
    <n v="26.5"/>
    <n v="4"/>
    <s v="Kalamata Olives, Feta Cheese, Tomatoes, Garlic, Beef Chuck Roast, Red Onions"/>
    <s v="The Greek Pizza"/>
    <n v="102"/>
    <n v="106"/>
    <n v="4"/>
    <x v="0"/>
    <x v="1"/>
    <x v="0"/>
  </r>
  <r>
    <n v="7777897153"/>
    <d v="2015-10-30T00:00:00"/>
    <x v="1"/>
    <x v="9"/>
    <n v="14.5"/>
    <x v="2"/>
    <x v="1"/>
    <n v="19"/>
    <n v="11"/>
    <s v="Pepperoni, Mushrooms, Green Peppers"/>
    <s v="The Pepperoni, Mushroom, and Peppers Pizza"/>
    <n v="159.5"/>
    <n v="209"/>
    <n v="49.5"/>
    <x v="0"/>
    <x v="1"/>
    <x v="0"/>
  </r>
  <r>
    <n v="7777897154"/>
    <d v="2015-10-31T00:00:00"/>
    <x v="2"/>
    <x v="9"/>
    <n v="12.5"/>
    <x v="0"/>
    <x v="3"/>
    <n v="19.5"/>
    <n v="7"/>
    <s v="Prosciutto di San Daniele, Arugula, Mozzarella Cheese"/>
    <s v="The Prosciutto and Arugula Pizza"/>
    <n v="87.5"/>
    <n v="136.5"/>
    <n v="49"/>
    <x v="1"/>
    <x v="0"/>
    <x v="0"/>
  </r>
  <r>
    <n v="7777897155"/>
    <d v="2015-10-31T00:00:00"/>
    <x v="2"/>
    <x v="9"/>
    <n v="20.75"/>
    <x v="1"/>
    <x v="2"/>
    <n v="28.75"/>
    <n v="2"/>
    <s v="Chicken, Tomatoes, Red Peppers, Red Onions, Jalapeno Peppers, Corn, Cilantro, Chipotle Sauce"/>
    <s v="The Southwest Chicken Pizza"/>
    <n v="41.5"/>
    <n v="57.5"/>
    <n v="16"/>
    <x v="0"/>
    <x v="1"/>
    <x v="0"/>
  </r>
  <r>
    <n v="7777897156"/>
    <d v="2015-10-31T00:00:00"/>
    <x v="2"/>
    <x v="9"/>
    <n v="16"/>
    <x v="2"/>
    <x v="1"/>
    <n v="20.5"/>
    <n v="9"/>
    <s v="Capocollo, Red Peppers, Tomatoes, Goat Cheese, Garlic, Oregano"/>
    <s v="The Italian Capocollo Pizza"/>
    <n v="144"/>
    <n v="184.5"/>
    <n v="40.5"/>
    <x v="1"/>
    <x v="0"/>
    <x v="0"/>
  </r>
  <r>
    <n v="7777897157"/>
    <d v="2015-10-31T00:00:00"/>
    <x v="2"/>
    <x v="9"/>
    <n v="12.75"/>
    <x v="0"/>
    <x v="2"/>
    <n v="17.75"/>
    <n v="10"/>
    <s v="Chicken, Tomatoes, Red Peppers, Spinach, Garlic, Pesto Sauce"/>
    <s v="The Chicken Pesto Pizza"/>
    <n v="127.5"/>
    <n v="177.5"/>
    <n v="50"/>
    <x v="0"/>
    <x v="1"/>
    <x v="0"/>
  </r>
  <r>
    <n v="7777897158"/>
    <d v="2015-10-31T00:00:00"/>
    <x v="2"/>
    <x v="9"/>
    <n v="20.75"/>
    <x v="1"/>
    <x v="2"/>
    <n v="28.75"/>
    <n v="3"/>
    <s v="Chicken, Tomatoes, Red Peppers, Red Onions, Jalapeno Peppers, Corn, Cilantro, Chipotle Sauce"/>
    <s v="The Southwest Chicken Pizza"/>
    <n v="62.25"/>
    <n v="86.25"/>
    <n v="24"/>
    <x v="0"/>
    <x v="1"/>
    <x v="0"/>
  </r>
  <r>
    <n v="7777897159"/>
    <d v="2015-10-31T00:00:00"/>
    <x v="2"/>
    <x v="9"/>
    <n v="16.5"/>
    <x v="2"/>
    <x v="3"/>
    <n v="25"/>
    <n v="4"/>
    <s v="Spinach, Red Onions, Pepperoni, Tomatoes, Artichokes, Kalamata Olives, Garlic, Asiago Cheese"/>
    <s v="The Spinach Supreme Pizza"/>
    <n v="66"/>
    <n v="100"/>
    <n v="34"/>
    <x v="0"/>
    <x v="0"/>
    <x v="0"/>
  </r>
  <r>
    <n v="7777897160"/>
    <d v="2015-10-31T00:00:00"/>
    <x v="2"/>
    <x v="9"/>
    <n v="20.5"/>
    <x v="1"/>
    <x v="1"/>
    <n v="26.5"/>
    <n v="7"/>
    <s v="Capocollo, Red Peppers, Tomatoes, Goat Cheese, Garlic, Oregano"/>
    <s v="The Italian Capocollo Pizza"/>
    <n v="143.5"/>
    <n v="185.5"/>
    <n v="42"/>
    <x v="1"/>
    <x v="0"/>
    <x v="0"/>
  </r>
  <r>
    <n v="7777897161"/>
    <d v="2015-10-31T00:00:00"/>
    <x v="2"/>
    <x v="9"/>
    <n v="11"/>
    <x v="0"/>
    <x v="1"/>
    <n v="14"/>
    <n v="9"/>
    <s v="Pepperoni, Mushrooms, Green Peppers"/>
    <s v="The Pepperoni, Mushroom, and Peppers Pizza"/>
    <n v="99"/>
    <n v="126"/>
    <n v="27"/>
    <x v="0"/>
    <x v="0"/>
    <x v="0"/>
  </r>
  <r>
    <n v="7777897162"/>
    <d v="2015-10-31T00:00:00"/>
    <x v="2"/>
    <x v="9"/>
    <n v="16.75"/>
    <x v="2"/>
    <x v="2"/>
    <n v="23.25"/>
    <n v="9"/>
    <s v="Chicken, Red Onions, Red Peppers, Mushrooms, Asiago Cheese, Alfredo Sauce"/>
    <s v="The Chicken Alfredo Pizza"/>
    <n v="150.75"/>
    <n v="209.25"/>
    <n v="58.5"/>
    <x v="1"/>
    <x v="1"/>
    <x v="0"/>
  </r>
  <r>
    <n v="7777897163"/>
    <d v="2015-11-01T00:00:00"/>
    <x v="3"/>
    <x v="10"/>
    <n v="20.75"/>
    <x v="1"/>
    <x v="2"/>
    <n v="28.75"/>
    <n v="12"/>
    <s v="Chicken, Pineapple, Tomatoes, Red Peppers, Thai Sweet Chilli Sauce"/>
    <s v="The Thai Chicken Pizza"/>
    <n v="249"/>
    <n v="345"/>
    <n v="96"/>
    <x v="0"/>
    <x v="1"/>
    <x v="0"/>
  </r>
  <r>
    <n v="7777897164"/>
    <d v="2015-11-01T00:00:00"/>
    <x v="3"/>
    <x v="10"/>
    <n v="20.75"/>
    <x v="1"/>
    <x v="2"/>
    <n v="28.75"/>
    <n v="11"/>
    <s v="Chicken, Red Onions, Red Peppers, Mushrooms, Asiago Cheese, Alfredo Sauce"/>
    <s v="The Chicken Alfredo Pizza"/>
    <n v="228.25"/>
    <n v="316.25"/>
    <n v="88"/>
    <x v="1"/>
    <x v="0"/>
    <x v="0"/>
  </r>
  <r>
    <n v="7777897165"/>
    <d v="2015-11-01T00:00:00"/>
    <x v="3"/>
    <x v="10"/>
    <n v="16.75"/>
    <x v="2"/>
    <x v="2"/>
    <n v="23.25"/>
    <n v="9"/>
    <s v="Barbecued Chicken, Red Peppers, Green Peppers, Tomatoes, Red Onions, Barbecue Sauce"/>
    <s v="The Barbecue Chicken Pizza"/>
    <n v="150.75"/>
    <n v="209.25"/>
    <n v="58.5"/>
    <x v="1"/>
    <x v="1"/>
    <x v="0"/>
  </r>
  <r>
    <n v="7777897166"/>
    <d v="2015-11-02T00:00:00"/>
    <x v="4"/>
    <x v="10"/>
    <n v="9.75"/>
    <x v="0"/>
    <x v="1"/>
    <n v="12.75"/>
    <n v="11"/>
    <s v="Mozzarella Cheese, Pepperoni"/>
    <s v="The Pepperoni Pizza"/>
    <n v="107.25"/>
    <n v="140.25"/>
    <n v="33"/>
    <x v="0"/>
    <x v="1"/>
    <x v="0"/>
  </r>
  <r>
    <n v="7777897167"/>
    <d v="2015-11-02T00:00:00"/>
    <x v="4"/>
    <x v="10"/>
    <n v="16.5"/>
    <x v="2"/>
    <x v="3"/>
    <n v="25"/>
    <n v="8"/>
    <s v="Prosciutto di San Daniele, Arugula, Mozzarella Cheese"/>
    <s v="The Prosciutto and Arugula Pizza"/>
    <n v="132"/>
    <n v="200"/>
    <n v="68"/>
    <x v="1"/>
    <x v="0"/>
    <x v="0"/>
  </r>
  <r>
    <n v="7777897168"/>
    <d v="2015-11-02T00:00:00"/>
    <x v="4"/>
    <x v="10"/>
    <n v="16"/>
    <x v="2"/>
    <x v="0"/>
    <n v="21.5"/>
    <n v="2"/>
    <s v="Spinach, Mushrooms, Red Onions, Feta Cheese, Garlic"/>
    <s v="The Spinach and Feta Pizza"/>
    <n v="32"/>
    <n v="43"/>
    <n v="11"/>
    <x v="1"/>
    <x v="1"/>
    <x v="0"/>
  </r>
  <r>
    <n v="7777897169"/>
    <d v="2015-11-02T00:00:00"/>
    <x v="4"/>
    <x v="10"/>
    <n v="20.75"/>
    <x v="1"/>
    <x v="2"/>
    <n v="28.75"/>
    <n v="2"/>
    <s v="Chicken, Tomatoes, Red Peppers, Red Onions, Jalapeno Peppers, Corn, Cilantro, Chipotle Sauce"/>
    <s v="The Southwest Chicken Pizza"/>
    <n v="41.5"/>
    <n v="57.5"/>
    <n v="16"/>
    <x v="1"/>
    <x v="1"/>
    <x v="0"/>
  </r>
  <r>
    <n v="7777897170"/>
    <d v="2015-11-02T00:00:00"/>
    <x v="4"/>
    <x v="10"/>
    <n v="20.75"/>
    <x v="1"/>
    <x v="2"/>
    <n v="28.75"/>
    <n v="12"/>
    <s v="Barbecued Chicken, Red Peppers, Green Peppers, Tomatoes, Red Onions, Barbecue Sauce"/>
    <s v="The Barbecue Chicken Pizza"/>
    <n v="249"/>
    <n v="345"/>
    <n v="96"/>
    <x v="1"/>
    <x v="1"/>
    <x v="0"/>
  </r>
  <r>
    <n v="7777897171"/>
    <d v="2015-11-03T00:00:00"/>
    <x v="5"/>
    <x v="10"/>
    <n v="20.75"/>
    <x v="1"/>
    <x v="3"/>
    <n v="30.75"/>
    <n v="10"/>
    <s v="Spinach, Red Onions, Pepperoni, Tomatoes, Artichokes, Kalamata Olives, Garlic, Asiago Cheese"/>
    <s v="The Spinach Supreme Pizza"/>
    <n v="207.5"/>
    <n v="307.5"/>
    <n v="100"/>
    <x v="0"/>
    <x v="1"/>
    <x v="0"/>
  </r>
  <r>
    <n v="7777897172"/>
    <d v="2015-11-03T00:00:00"/>
    <x v="5"/>
    <x v="10"/>
    <n v="16.25"/>
    <x v="2"/>
    <x v="3"/>
    <n v="24.75"/>
    <n v="8"/>
    <s v="Coarse Sicilian Salami, Tomatoes, Green Olives, Luganega Sausage, Onions, Garlic"/>
    <s v="The Sicilian Pizza"/>
    <n v="130"/>
    <n v="198"/>
    <n v="68"/>
    <x v="1"/>
    <x v="1"/>
    <x v="0"/>
  </r>
  <r>
    <n v="7777897173"/>
    <d v="2015-11-03T00:00:00"/>
    <x v="5"/>
    <x v="10"/>
    <n v="16"/>
    <x v="2"/>
    <x v="1"/>
    <n v="20.5"/>
    <n v="4"/>
    <s v="Capocollo, Red Peppers, Tomatoes, Goat Cheese, Garlic, Oregano"/>
    <s v="The Italian Capocollo Pizza"/>
    <n v="64"/>
    <n v="82"/>
    <n v="18"/>
    <x v="0"/>
    <x v="1"/>
    <x v="0"/>
  </r>
  <r>
    <n v="7777897174"/>
    <d v="2015-11-03T00:00:00"/>
    <x v="5"/>
    <x v="10"/>
    <n v="20.75"/>
    <x v="1"/>
    <x v="2"/>
    <n v="28.75"/>
    <n v="6"/>
    <s v="Chicken, Pineapple, Tomatoes, Red Peppers, Thai Sweet Chilli Sauce"/>
    <s v="The Thai Chicken Pizza"/>
    <n v="124.5"/>
    <n v="172.5"/>
    <n v="48"/>
    <x v="0"/>
    <x v="1"/>
    <x v="0"/>
  </r>
  <r>
    <n v="7777897175"/>
    <d v="2015-11-04T00:00:00"/>
    <x v="6"/>
    <x v="10"/>
    <n v="16"/>
    <x v="2"/>
    <x v="0"/>
    <n v="21.5"/>
    <n v="1"/>
    <s v="Spinach, Mushrooms, Red Onions, Feta Cheese, Garlic"/>
    <s v="The Spinach and Feta Pizza"/>
    <n v="16"/>
    <n v="21.5"/>
    <n v="5.5"/>
    <x v="1"/>
    <x v="0"/>
    <x v="0"/>
  </r>
  <r>
    <n v="7777897176"/>
    <d v="2015-11-04T00:00:00"/>
    <x v="6"/>
    <x v="10"/>
    <n v="20.75"/>
    <x v="1"/>
    <x v="3"/>
    <n v="30.75"/>
    <n v="9"/>
    <s v="Calabrese Salami, Capocollo, Tomatoes, Red Onions, Green Olives, Garlic"/>
    <s v="The Italian Supreme Pizza"/>
    <n v="186.75"/>
    <n v="276.75"/>
    <n v="90"/>
    <x v="1"/>
    <x v="0"/>
    <x v="0"/>
  </r>
  <r>
    <n v="7777897177"/>
    <d v="2015-11-04T00:00:00"/>
    <x v="6"/>
    <x v="10"/>
    <n v="12.5"/>
    <x v="0"/>
    <x v="0"/>
    <n v="16.5"/>
    <n v="10"/>
    <s v="Spinach, Artichokes, Tomatoes, Sun-dried Tomatoes, Garlic, Pesto Sauce"/>
    <s v="The Spinach Pesto Pizza"/>
    <n v="125"/>
    <n v="165"/>
    <n v="40"/>
    <x v="0"/>
    <x v="0"/>
    <x v="0"/>
  </r>
  <r>
    <n v="7777897178"/>
    <d v="2015-11-04T00:00:00"/>
    <x v="6"/>
    <x v="10"/>
    <n v="12"/>
    <x v="0"/>
    <x v="0"/>
    <n v="16"/>
    <n v="1"/>
    <s v="Mushrooms, Tomatoes, Red Peppers, Green Peppers, Red Onions, Zucchini, Spinach, Garlic"/>
    <s v="The Vegetables + Vegetables Pizza"/>
    <n v="12"/>
    <n v="16"/>
    <n v="4"/>
    <x v="0"/>
    <x v="1"/>
    <x v="0"/>
  </r>
  <r>
    <n v="7777897179"/>
    <d v="2015-11-04T00:00:00"/>
    <x v="6"/>
    <x v="10"/>
    <n v="12.75"/>
    <x v="0"/>
    <x v="0"/>
    <n v="16.75"/>
    <n v="5"/>
    <s v="Eggplant, Artichokes, Tomatoes, Zucchini, Red Peppers, Garlic, Pesto Sauce"/>
    <s v="The Italian Vegetables Pizza"/>
    <n v="63.75"/>
    <n v="83.75"/>
    <n v="20"/>
    <x v="1"/>
    <x v="0"/>
    <x v="0"/>
  </r>
  <r>
    <n v="7777897180"/>
    <d v="2015-11-05T00:00:00"/>
    <x v="0"/>
    <x v="10"/>
    <n v="16.75"/>
    <x v="2"/>
    <x v="2"/>
    <n v="23.25"/>
    <n v="12"/>
    <s v="Chicken, Pineapple, Tomatoes, Red Peppers, Thai Sweet Chilli Sauce"/>
    <s v="The Thai Chicken Pizza"/>
    <n v="201"/>
    <n v="279"/>
    <n v="78"/>
    <x v="0"/>
    <x v="0"/>
    <x v="0"/>
  </r>
  <r>
    <n v="7777897181"/>
    <d v="2015-11-05T00:00:00"/>
    <x v="0"/>
    <x v="10"/>
    <n v="12.75"/>
    <x v="0"/>
    <x v="2"/>
    <n v="17.75"/>
    <n v="5"/>
    <s v="Chicken, Tomatoes, Red Peppers, Red Onions, Jalapeno Peppers, Corn, Cilantro, Chipotle Sauce"/>
    <s v="The Southwest Chicken Pizza"/>
    <n v="63.75"/>
    <n v="88.75"/>
    <n v="25"/>
    <x v="1"/>
    <x v="0"/>
    <x v="0"/>
  </r>
  <r>
    <n v="7777897182"/>
    <d v="2015-11-05T00:00:00"/>
    <x v="0"/>
    <x v="10"/>
    <n v="12.25"/>
    <x v="0"/>
    <x v="3"/>
    <n v="19.25"/>
    <n v="8"/>
    <s v="?duja Salami, Pancetta, Tomatoes, Red Onions, Friggitello Peppers, Garlic"/>
    <s v="The Calabrese Pizza"/>
    <n v="98"/>
    <n v="154"/>
    <n v="56"/>
    <x v="0"/>
    <x v="1"/>
    <x v="0"/>
  </r>
  <r>
    <n v="7777897183"/>
    <d v="2015-11-05T00:00:00"/>
    <x v="0"/>
    <x v="10"/>
    <n v="20.75"/>
    <x v="1"/>
    <x v="3"/>
    <n v="30.75"/>
    <n v="8"/>
    <s v="Genoa Salami, Capocollo, Pepperoni, Tomatoes, Asiago Cheese, Garlic"/>
    <s v="The Pepper Salami Pizza"/>
    <n v="166"/>
    <n v="246"/>
    <n v="80"/>
    <x v="1"/>
    <x v="1"/>
    <x v="0"/>
  </r>
  <r>
    <n v="7777897184"/>
    <d v="2015-11-05T00:00:00"/>
    <x v="0"/>
    <x v="10"/>
    <n v="16"/>
    <x v="2"/>
    <x v="0"/>
    <n v="21.5"/>
    <n v="7"/>
    <s v="Spinach, Mushrooms, Red Onions, Feta Cheese, Garlic"/>
    <s v="The Spinach and Feta Pizza"/>
    <n v="112"/>
    <n v="150.5"/>
    <n v="38.5"/>
    <x v="1"/>
    <x v="1"/>
    <x v="0"/>
  </r>
  <r>
    <n v="7777897185"/>
    <d v="2015-11-05T00:00:00"/>
    <x v="0"/>
    <x v="10"/>
    <n v="10.5"/>
    <x v="0"/>
    <x v="1"/>
    <n v="13.5"/>
    <n v="6"/>
    <s v="Sliced Ham, Pineapple, Mozzarella Cheese"/>
    <s v="The Hawaiian Pizza"/>
    <n v="63"/>
    <n v="81"/>
    <n v="18"/>
    <x v="1"/>
    <x v="1"/>
    <x v="0"/>
  </r>
  <r>
    <n v="7777897186"/>
    <d v="2015-11-05T00:00:00"/>
    <x v="0"/>
    <x v="10"/>
    <n v="12.5"/>
    <x v="0"/>
    <x v="3"/>
    <n v="19.5"/>
    <n v="2"/>
    <s v="Genoa Salami, Capocollo, Pepperoni, Tomatoes, Asiago Cheese, Garlic"/>
    <s v="The Pepper Salami Pizza"/>
    <n v="25"/>
    <n v="39"/>
    <n v="14"/>
    <x v="0"/>
    <x v="1"/>
    <x v="0"/>
  </r>
  <r>
    <n v="7777897187"/>
    <d v="2015-11-06T00:00:00"/>
    <x v="1"/>
    <x v="10"/>
    <n v="18.5"/>
    <x v="1"/>
    <x v="0"/>
    <n v="25.5"/>
    <n v="5"/>
    <s v="Mozzarella Cheese, Provolone Cheese, Smoked Gouda Cheese, Romano Cheese, Blue Cheese, Garlic"/>
    <s v="The Five Cheese Pizza"/>
    <n v="92.5"/>
    <n v="127.5"/>
    <n v="35"/>
    <x v="0"/>
    <x v="0"/>
    <x v="0"/>
  </r>
  <r>
    <n v="7777897188"/>
    <d v="2015-11-06T00:00:00"/>
    <x v="1"/>
    <x v="10"/>
    <n v="16"/>
    <x v="2"/>
    <x v="1"/>
    <n v="20.5"/>
    <n v="1"/>
    <s v="Kalamata Olives, Feta Cheese, Tomatoes, Garlic, Beef Chuck Roast, Red Onions"/>
    <s v="The Greek Pizza"/>
    <n v="16"/>
    <n v="20.5"/>
    <n v="4.5"/>
    <x v="1"/>
    <x v="0"/>
    <x v="0"/>
  </r>
  <r>
    <n v="7777897189"/>
    <d v="2015-11-06T00:00:00"/>
    <x v="1"/>
    <x v="10"/>
    <n v="18.5"/>
    <x v="1"/>
    <x v="0"/>
    <n v="25.5"/>
    <n v="9"/>
    <s v="Mozzarella Cheese, Provolone Cheese, Smoked Gouda Cheese, Romano Cheese, Blue Cheese, Garlic"/>
    <s v="The Five Cheese Pizza"/>
    <n v="166.5"/>
    <n v="229.5"/>
    <n v="63"/>
    <x v="1"/>
    <x v="1"/>
    <x v="0"/>
  </r>
  <r>
    <n v="7777897190"/>
    <d v="2015-11-06T00:00:00"/>
    <x v="1"/>
    <x v="10"/>
    <n v="12.5"/>
    <x v="0"/>
    <x v="3"/>
    <n v="19.5"/>
    <n v="2"/>
    <s v="Genoa Salami, Capocollo, Pepperoni, Tomatoes, Asiago Cheese, Garlic"/>
    <s v="The Pepper Salami Pizza"/>
    <n v="25"/>
    <n v="39"/>
    <n v="14"/>
    <x v="1"/>
    <x v="0"/>
    <x v="0"/>
  </r>
  <r>
    <n v="7777897191"/>
    <d v="2015-11-06T00:00:00"/>
    <x v="1"/>
    <x v="10"/>
    <n v="12"/>
    <x v="0"/>
    <x v="1"/>
    <n v="15"/>
    <n v="9"/>
    <s v="Bacon, Pepperoni, Italian Sausage, Chorizo Sausage"/>
    <s v="The Big Meat Pizza"/>
    <n v="108"/>
    <n v="135"/>
    <n v="27"/>
    <x v="0"/>
    <x v="0"/>
    <x v="0"/>
  </r>
  <r>
    <n v="7777897192"/>
    <d v="2015-11-06T00:00:00"/>
    <x v="1"/>
    <x v="10"/>
    <n v="16.25"/>
    <x v="2"/>
    <x v="3"/>
    <n v="24.75"/>
    <n v="6"/>
    <s v="Coarse Sicilian Salami, Tomatoes, Green Olives, Luganega Sausage, Onions, Garlic"/>
    <s v="The Sicilian Pizza"/>
    <n v="97.5"/>
    <n v="148.5"/>
    <n v="51"/>
    <x v="1"/>
    <x v="1"/>
    <x v="0"/>
  </r>
  <r>
    <n v="7777897193"/>
    <d v="2015-11-06T00:00:00"/>
    <x v="1"/>
    <x v="10"/>
    <n v="20.25"/>
    <x v="1"/>
    <x v="0"/>
    <n v="27.25"/>
    <n v="10"/>
    <s v="Tomatoes, Red Peppers, Jalapeno Peppers, Red Onions, Cilantro, Corn, Chipotle Sauce, Garlic"/>
    <s v="The Mexicana Pizza"/>
    <n v="202.5"/>
    <n v="272.5"/>
    <n v="70"/>
    <x v="1"/>
    <x v="1"/>
    <x v="0"/>
  </r>
  <r>
    <n v="7777897194"/>
    <d v="2015-11-07T00:00:00"/>
    <x v="2"/>
    <x v="10"/>
    <n v="12.75"/>
    <x v="0"/>
    <x v="2"/>
    <n v="17.75"/>
    <n v="3"/>
    <s v="Chicken, Tomatoes, Red Peppers, Red Onions, Jalapeno Peppers, Corn, Cilantro, Chipotle Sauce"/>
    <s v="The Southwest Chicken Pizza"/>
    <n v="38.25"/>
    <n v="53.25"/>
    <n v="15"/>
    <x v="0"/>
    <x v="0"/>
    <x v="0"/>
  </r>
  <r>
    <n v="7777897195"/>
    <d v="2015-11-07T00:00:00"/>
    <x v="2"/>
    <x v="10"/>
    <n v="17.95"/>
    <x v="1"/>
    <x v="0"/>
    <n v="24.95"/>
    <n v="7"/>
    <s v="Ricotta Cheese, Gorgonzola Piccante Cheese, Mozzarella Cheese, Parmigiano Reggiano Cheese, Garlic"/>
    <s v="The Four Cheese Pizza"/>
    <n v="125.64999999999999"/>
    <n v="174.65"/>
    <n v="49"/>
    <x v="0"/>
    <x v="0"/>
    <x v="0"/>
  </r>
  <r>
    <n v="7777897196"/>
    <d v="2015-11-07T00:00:00"/>
    <x v="2"/>
    <x v="10"/>
    <n v="12"/>
    <x v="0"/>
    <x v="0"/>
    <n v="16"/>
    <n v="1"/>
    <s v="Spinach, Mushrooms, Red Onions, Feta Cheese, Garlic"/>
    <s v="The Spinach and Feta Pizza"/>
    <n v="12"/>
    <n v="16"/>
    <n v="4"/>
    <x v="1"/>
    <x v="1"/>
    <x v="0"/>
  </r>
  <r>
    <n v="7777897197"/>
    <d v="2015-11-08T00:00:00"/>
    <x v="3"/>
    <x v="10"/>
    <n v="20.75"/>
    <x v="1"/>
    <x v="0"/>
    <n v="27.75"/>
    <n v="12"/>
    <s v="Spinach, Artichokes, Tomatoes, Sun-dried Tomatoes, Garlic, Pesto Sauce"/>
    <s v="The Spinach Pesto Pizza"/>
    <n v="249"/>
    <n v="333"/>
    <n v="84"/>
    <x v="1"/>
    <x v="1"/>
    <x v="0"/>
  </r>
  <r>
    <n v="7777897198"/>
    <d v="2015-11-08T00:00:00"/>
    <x v="3"/>
    <x v="10"/>
    <n v="10.5"/>
    <x v="0"/>
    <x v="1"/>
    <n v="13.5"/>
    <n v="9"/>
    <s v="Sliced Ham, Pineapple, Mozzarella Cheese"/>
    <s v="The Hawaiian Pizza"/>
    <n v="94.5"/>
    <n v="121.5"/>
    <n v="27"/>
    <x v="0"/>
    <x v="1"/>
    <x v="0"/>
  </r>
  <r>
    <n v="7777897199"/>
    <d v="2015-11-08T00:00:00"/>
    <x v="3"/>
    <x v="10"/>
    <n v="20.75"/>
    <x v="1"/>
    <x v="2"/>
    <n v="28.75"/>
    <n v="11"/>
    <s v="Chicken, Tomatoes, Red Peppers, Spinach, Garlic, Pesto Sauce"/>
    <s v="The Chicken Pesto Pizza"/>
    <n v="228.25"/>
    <n v="316.25"/>
    <n v="88"/>
    <x v="0"/>
    <x v="1"/>
    <x v="0"/>
  </r>
  <r>
    <n v="7777897200"/>
    <d v="2015-11-08T00:00:00"/>
    <x v="3"/>
    <x v="10"/>
    <n v="12.5"/>
    <x v="0"/>
    <x v="3"/>
    <n v="19.5"/>
    <n v="8"/>
    <s v="Capocollo, Tomatoes, Goat Cheese, Artichokes, Peperoncini verdi, Garlic"/>
    <s v="The Spicy Italian Pizza"/>
    <n v="100"/>
    <n v="156"/>
    <n v="56"/>
    <x v="1"/>
    <x v="1"/>
    <x v="0"/>
  </r>
  <r>
    <n v="7777897201"/>
    <d v="2015-11-08T00:00:00"/>
    <x v="3"/>
    <x v="10"/>
    <n v="20.75"/>
    <x v="1"/>
    <x v="2"/>
    <n v="28.75"/>
    <n v="5"/>
    <s v="Chicken, Pineapple, Tomatoes, Red Peppers, Thai Sweet Chilli Sauce"/>
    <s v="The Thai Chicken Pizza"/>
    <n v="103.75"/>
    <n v="143.75"/>
    <n v="40"/>
    <x v="0"/>
    <x v="1"/>
    <x v="0"/>
  </r>
  <r>
    <n v="7777897202"/>
    <d v="2015-11-08T00:00:00"/>
    <x v="3"/>
    <x v="10"/>
    <n v="12"/>
    <x v="0"/>
    <x v="1"/>
    <n v="15"/>
    <n v="4"/>
    <s v="Pepperoni, Mushrooms, Red Onions, Red Peppers, Bacon"/>
    <s v="The Classic Deluxe Pizza"/>
    <n v="48"/>
    <n v="60"/>
    <n v="12"/>
    <x v="1"/>
    <x v="0"/>
    <x v="0"/>
  </r>
  <r>
    <n v="7777897203"/>
    <d v="2015-11-08T00:00:00"/>
    <x v="3"/>
    <x v="10"/>
    <n v="15.25"/>
    <x v="1"/>
    <x v="1"/>
    <n v="21.25"/>
    <n v="10"/>
    <s v="Mozzarella Cheese, Pepperoni"/>
    <s v="The Pepperoni Pizza"/>
    <n v="152.5"/>
    <n v="212.5"/>
    <n v="60"/>
    <x v="0"/>
    <x v="0"/>
    <x v="0"/>
  </r>
  <r>
    <n v="7777897204"/>
    <d v="2015-11-09T00:00:00"/>
    <x v="4"/>
    <x v="10"/>
    <n v="12.75"/>
    <x v="0"/>
    <x v="2"/>
    <n v="17.75"/>
    <n v="5"/>
    <s v="Chicken, Tomatoes, Red Peppers, Red Onions, Jalapeno Peppers, Corn, Cilantro, Chipotle Sauce"/>
    <s v="The Southwest Chicken Pizza"/>
    <n v="63.75"/>
    <n v="88.75"/>
    <n v="25"/>
    <x v="1"/>
    <x v="0"/>
    <x v="0"/>
  </r>
  <r>
    <n v="7777897205"/>
    <d v="2015-11-09T00:00:00"/>
    <x v="4"/>
    <x v="10"/>
    <n v="16.5"/>
    <x v="2"/>
    <x v="3"/>
    <n v="25"/>
    <n v="7"/>
    <s v="Soppressata Salami, Fontina Cheese, Mozzarella Cheese, Mushrooms, Garlic"/>
    <s v="The Soppressata Pizza"/>
    <n v="115.5"/>
    <n v="175"/>
    <n v="59.5"/>
    <x v="0"/>
    <x v="0"/>
    <x v="0"/>
  </r>
  <r>
    <n v="7777897206"/>
    <d v="2015-11-09T00:00:00"/>
    <x v="4"/>
    <x v="10"/>
    <n v="12"/>
    <x v="0"/>
    <x v="1"/>
    <n v="15"/>
    <n v="2"/>
    <s v="Kalamata Olives, Feta Cheese, Tomatoes, Garlic, Beef Chuck Roast, Red Onions"/>
    <s v="The Greek Pizza"/>
    <n v="24"/>
    <n v="30"/>
    <n v="6"/>
    <x v="1"/>
    <x v="1"/>
    <x v="0"/>
  </r>
  <r>
    <n v="7777897207"/>
    <d v="2015-11-09T00:00:00"/>
    <x v="4"/>
    <x v="10"/>
    <n v="20.25"/>
    <x v="1"/>
    <x v="0"/>
    <n v="27.25"/>
    <n v="7"/>
    <s v="Tomatoes, Red Peppers, Jalapeno Peppers, Red Onions, Cilantro, Corn, Chipotle Sauce, Garlic"/>
    <s v="The Mexicana Pizza"/>
    <n v="141.75"/>
    <n v="190.75"/>
    <n v="49"/>
    <x v="1"/>
    <x v="0"/>
    <x v="0"/>
  </r>
  <r>
    <n v="7777897208"/>
    <d v="2015-11-09T00:00:00"/>
    <x v="4"/>
    <x v="10"/>
    <n v="12"/>
    <x v="0"/>
    <x v="1"/>
    <n v="15"/>
    <n v="11"/>
    <s v="Kalamata Olives, Feta Cheese, Tomatoes, Garlic, Beef Chuck Roast, Red Onions"/>
    <s v="The Greek Pizza"/>
    <n v="132"/>
    <n v="165"/>
    <n v="33"/>
    <x v="0"/>
    <x v="1"/>
    <x v="0"/>
  </r>
  <r>
    <n v="7777897209"/>
    <d v="2015-11-09T00:00:00"/>
    <x v="4"/>
    <x v="10"/>
    <n v="16.75"/>
    <x v="2"/>
    <x v="2"/>
    <n v="23.25"/>
    <n v="6"/>
    <s v="Chicken, Pineapple, Tomatoes, Red Peppers, Thai Sweet Chilli Sauce"/>
    <s v="The Thai Chicken Pizza"/>
    <n v="100.5"/>
    <n v="139.5"/>
    <n v="39"/>
    <x v="1"/>
    <x v="1"/>
    <x v="0"/>
  </r>
  <r>
    <n v="7777897210"/>
    <d v="2015-11-09T00:00:00"/>
    <x v="4"/>
    <x v="10"/>
    <n v="16.25"/>
    <x v="2"/>
    <x v="3"/>
    <n v="24.75"/>
    <n v="4"/>
    <s v="Coarse Sicilian Salami, Tomatoes, Green Olives, Luganega Sausage, Onions, Garlic"/>
    <s v="The Sicilian Pizza"/>
    <n v="65"/>
    <n v="99"/>
    <n v="34"/>
    <x v="1"/>
    <x v="0"/>
    <x v="0"/>
  </r>
  <r>
    <n v="7777897211"/>
    <d v="2015-11-09T00:00:00"/>
    <x v="4"/>
    <x v="10"/>
    <n v="12"/>
    <x v="0"/>
    <x v="1"/>
    <n v="15"/>
    <n v="9"/>
    <s v="Pepperoni, Mushrooms, Red Onions, Red Peppers, Bacon"/>
    <s v="The Classic Deluxe Pizza"/>
    <n v="108"/>
    <n v="135"/>
    <n v="27"/>
    <x v="1"/>
    <x v="0"/>
    <x v="0"/>
  </r>
  <r>
    <n v="7777897212"/>
    <d v="2015-11-09T00:00:00"/>
    <x v="4"/>
    <x v="10"/>
    <n v="12.75"/>
    <x v="0"/>
    <x v="2"/>
    <n v="17.75"/>
    <n v="6"/>
    <s v="Barbecued Chicken, Red Peppers, Green Peppers, Tomatoes, Red Onions, Barbecue Sauce"/>
    <s v="The Barbecue Chicken Pizza"/>
    <n v="76.5"/>
    <n v="106.5"/>
    <n v="30"/>
    <x v="0"/>
    <x v="1"/>
    <x v="0"/>
  </r>
  <r>
    <n v="7777897213"/>
    <d v="2015-11-09T00:00:00"/>
    <x v="4"/>
    <x v="10"/>
    <n v="20.5"/>
    <x v="1"/>
    <x v="1"/>
    <n v="26.5"/>
    <n v="4"/>
    <s v="Tomatoes, Anchovies, Green Olives, Red Onions, Garlic"/>
    <s v="The Napolitana Pizza"/>
    <n v="82"/>
    <n v="106"/>
    <n v="24"/>
    <x v="1"/>
    <x v="1"/>
    <x v="0"/>
  </r>
  <r>
    <n v="7777897214"/>
    <d v="2015-11-09T00:00:00"/>
    <x v="4"/>
    <x v="10"/>
    <n v="12.75"/>
    <x v="0"/>
    <x v="2"/>
    <n v="17.75"/>
    <n v="2"/>
    <s v="Chicken, Artichoke, Spinach, Garlic, Jalapeno Peppers, Fontina Cheese, Gouda Cheese"/>
    <s v="The California Chicken Pizza"/>
    <n v="25.5"/>
    <n v="35.5"/>
    <n v="10"/>
    <x v="0"/>
    <x v="0"/>
    <x v="0"/>
  </r>
  <r>
    <n v="7777897215"/>
    <d v="2015-11-10T00:00:00"/>
    <x v="5"/>
    <x v="10"/>
    <n v="16.25"/>
    <x v="2"/>
    <x v="3"/>
    <n v="24.75"/>
    <n v="4"/>
    <s v="Coarse Sicilian Salami, Tomatoes, Green Olives, Luganega Sausage, Onions, Garlic"/>
    <s v="The Sicilian Pizza"/>
    <n v="65"/>
    <n v="99"/>
    <n v="34"/>
    <x v="0"/>
    <x v="0"/>
    <x v="0"/>
  </r>
  <r>
    <n v="7777897216"/>
    <d v="2015-11-10T00:00:00"/>
    <x v="5"/>
    <x v="10"/>
    <n v="20.75"/>
    <x v="1"/>
    <x v="3"/>
    <n v="30.75"/>
    <n v="11"/>
    <s v="Capocollo, Tomatoes, Goat Cheese, Artichokes, Peperoncini verdi, Garlic"/>
    <s v="The Spicy Italian Pizza"/>
    <n v="228.25"/>
    <n v="338.25"/>
    <n v="110"/>
    <x v="1"/>
    <x v="1"/>
    <x v="0"/>
  </r>
  <r>
    <n v="7777897217"/>
    <d v="2015-11-10T00:00:00"/>
    <x v="5"/>
    <x v="10"/>
    <n v="17.95"/>
    <x v="1"/>
    <x v="0"/>
    <n v="24.95"/>
    <n v="8"/>
    <s v="Ricotta Cheese, Gorgonzola Piccante Cheese, Mozzarella Cheese, Parmigiano Reggiano Cheese, Garlic"/>
    <s v="The Four Cheese Pizza"/>
    <n v="143.6"/>
    <n v="199.6"/>
    <n v="56"/>
    <x v="0"/>
    <x v="0"/>
    <x v="0"/>
  </r>
  <r>
    <n v="7777897218"/>
    <d v="2015-11-10T00:00:00"/>
    <x v="5"/>
    <x v="10"/>
    <n v="16.75"/>
    <x v="2"/>
    <x v="2"/>
    <n v="23.25"/>
    <n v="5"/>
    <s v="Barbecued Chicken, Red Peppers, Green Peppers, Tomatoes, Red Onions, Barbecue Sauce"/>
    <s v="The Barbecue Chicken Pizza"/>
    <n v="83.75"/>
    <n v="116.25"/>
    <n v="32.5"/>
    <x v="0"/>
    <x v="0"/>
    <x v="0"/>
  </r>
  <r>
    <n v="7777897219"/>
    <d v="2015-11-11T00:00:00"/>
    <x v="6"/>
    <x v="10"/>
    <n v="20.75"/>
    <x v="1"/>
    <x v="2"/>
    <n v="28.75"/>
    <n v="10"/>
    <s v="Chicken, Tomatoes, Red Peppers, Spinach, Garlic, Pesto Sauce"/>
    <s v="The Chicken Pesto Pizza"/>
    <n v="207.5"/>
    <n v="287.5"/>
    <n v="80"/>
    <x v="1"/>
    <x v="0"/>
    <x v="0"/>
  </r>
  <r>
    <n v="7777897220"/>
    <d v="2015-11-11T00:00:00"/>
    <x v="6"/>
    <x v="10"/>
    <n v="20.75"/>
    <x v="1"/>
    <x v="2"/>
    <n v="28.75"/>
    <n v="6"/>
    <s v="Chicken, Tomatoes, Red Peppers, Spinach, Garlic, Pesto Sauce"/>
    <s v="The Chicken Pesto Pizza"/>
    <n v="124.5"/>
    <n v="172.5"/>
    <n v="48"/>
    <x v="1"/>
    <x v="1"/>
    <x v="0"/>
  </r>
  <r>
    <n v="7777897221"/>
    <d v="2015-11-11T00:00:00"/>
    <x v="6"/>
    <x v="10"/>
    <n v="16"/>
    <x v="2"/>
    <x v="1"/>
    <n v="20.5"/>
    <n v="1"/>
    <s v="Pepperoni, Mushrooms, Red Onions, Red Peppers, Bacon"/>
    <s v="The Classic Deluxe Pizza"/>
    <n v="16"/>
    <n v="20.5"/>
    <n v="4.5"/>
    <x v="0"/>
    <x v="1"/>
    <x v="0"/>
  </r>
  <r>
    <n v="7777897222"/>
    <d v="2015-11-11T00:00:00"/>
    <x v="6"/>
    <x v="10"/>
    <n v="20.25"/>
    <x v="1"/>
    <x v="0"/>
    <n v="27.25"/>
    <n v="12"/>
    <s v="Spinach, Mushrooms, Red Onions, Feta Cheese, Garlic"/>
    <s v="The Spinach and Feta Pizza"/>
    <n v="243"/>
    <n v="327"/>
    <n v="84"/>
    <x v="0"/>
    <x v="1"/>
    <x v="0"/>
  </r>
  <r>
    <n v="7777897223"/>
    <d v="2015-11-11T00:00:00"/>
    <x v="6"/>
    <x v="10"/>
    <n v="14.75"/>
    <x v="2"/>
    <x v="0"/>
    <n v="20.25"/>
    <n v="11"/>
    <s v="Ricotta Cheese, Gorgonzola Piccante Cheese, Mozzarella Cheese, Parmigiano Reggiano Cheese, Garlic"/>
    <s v="The Four Cheese Pizza"/>
    <n v="162.25"/>
    <n v="222.75"/>
    <n v="60.5"/>
    <x v="1"/>
    <x v="0"/>
    <x v="0"/>
  </r>
  <r>
    <n v="7777897224"/>
    <d v="2015-11-11T00:00:00"/>
    <x v="6"/>
    <x v="10"/>
    <n v="12.75"/>
    <x v="0"/>
    <x v="2"/>
    <n v="17.75"/>
    <n v="8"/>
    <s v="Chicken, Artichoke, Spinach, Garlic, Jalapeno Peppers, Fontina Cheese, Gouda Cheese"/>
    <s v="The California Chicken Pizza"/>
    <n v="102"/>
    <n v="142"/>
    <n v="40"/>
    <x v="1"/>
    <x v="0"/>
    <x v="0"/>
  </r>
  <r>
    <n v="7777897225"/>
    <d v="2015-11-12T00:00:00"/>
    <x v="0"/>
    <x v="10"/>
    <n v="20.25"/>
    <x v="1"/>
    <x v="0"/>
    <n v="27.25"/>
    <n v="2"/>
    <s v="Spinach, Mushrooms, Red Onions, Feta Cheese, Garlic"/>
    <s v="The Spinach and Feta Pizza"/>
    <n v="40.5"/>
    <n v="54.5"/>
    <n v="14"/>
    <x v="1"/>
    <x v="0"/>
    <x v="0"/>
  </r>
  <r>
    <n v="7777897226"/>
    <d v="2015-11-12T00:00:00"/>
    <x v="0"/>
    <x v="10"/>
    <n v="16"/>
    <x v="2"/>
    <x v="1"/>
    <n v="20.5"/>
    <n v="2"/>
    <s v="Pepperoni, Mushrooms, Red Onions, Red Peppers, Bacon"/>
    <s v="The Classic Deluxe Pizza"/>
    <n v="32"/>
    <n v="41"/>
    <n v="9"/>
    <x v="0"/>
    <x v="1"/>
    <x v="0"/>
  </r>
  <r>
    <n v="7777897227"/>
    <d v="2015-11-12T00:00:00"/>
    <x v="0"/>
    <x v="10"/>
    <n v="16.5"/>
    <x v="2"/>
    <x v="3"/>
    <n v="25"/>
    <n v="4"/>
    <s v="Calabrese Salami, Capocollo, Tomatoes, Red Onions, Green Olives, Garlic"/>
    <s v="The Italian Supreme Pizza"/>
    <n v="66"/>
    <n v="100"/>
    <n v="34"/>
    <x v="1"/>
    <x v="1"/>
    <x v="0"/>
  </r>
  <r>
    <n v="7777897228"/>
    <d v="2015-11-12T00:00:00"/>
    <x v="0"/>
    <x v="10"/>
    <n v="16"/>
    <x v="2"/>
    <x v="0"/>
    <n v="21.5"/>
    <n v="10"/>
    <s v="Spinach, Artichokes, Kalamata Olives, Sun-dried Tomatoes, Feta Cheese, Plum Tomatoes, Red Onions"/>
    <s v="The Mediterranean Pizza"/>
    <n v="160"/>
    <n v="215"/>
    <n v="55"/>
    <x v="0"/>
    <x v="1"/>
    <x v="0"/>
  </r>
  <r>
    <n v="7777897229"/>
    <d v="2015-11-12T00:00:00"/>
    <x v="0"/>
    <x v="10"/>
    <n v="16.75"/>
    <x v="2"/>
    <x v="0"/>
    <n v="22.25"/>
    <n v="4"/>
    <s v="Eggplant, Artichokes, Tomatoes, Zucchini, Red Peppers, Garlic, Pesto Sauce"/>
    <s v="The Italian Vegetables Pizza"/>
    <n v="67"/>
    <n v="89"/>
    <n v="22"/>
    <x v="0"/>
    <x v="0"/>
    <x v="0"/>
  </r>
  <r>
    <n v="7777897230"/>
    <d v="2015-11-12T00:00:00"/>
    <x v="0"/>
    <x v="10"/>
    <n v="12"/>
    <x v="0"/>
    <x v="1"/>
    <n v="15"/>
    <n v="8"/>
    <s v="Pepperoni, Mushrooms, Red Onions, Red Peppers, Bacon"/>
    <s v="The Classic Deluxe Pizza"/>
    <n v="96"/>
    <n v="120"/>
    <n v="24"/>
    <x v="0"/>
    <x v="0"/>
    <x v="0"/>
  </r>
  <r>
    <n v="7777897231"/>
    <d v="2015-11-12T00:00:00"/>
    <x v="0"/>
    <x v="10"/>
    <n v="20.75"/>
    <x v="1"/>
    <x v="2"/>
    <n v="28.75"/>
    <n v="8"/>
    <s v="Chicken, Artichoke, Spinach, Garlic, Jalapeno Peppers, Fontina Cheese, Gouda Cheese"/>
    <s v="The California Chicken Pizza"/>
    <n v="166"/>
    <n v="230"/>
    <n v="64"/>
    <x v="1"/>
    <x v="0"/>
    <x v="0"/>
  </r>
  <r>
    <n v="7777897232"/>
    <d v="2015-11-12T00:00:00"/>
    <x v="0"/>
    <x v="10"/>
    <n v="16.5"/>
    <x v="2"/>
    <x v="3"/>
    <n v="25"/>
    <n v="1"/>
    <s v="Spinach, Red Onions, Pepperoni, Tomatoes, Artichokes, Kalamata Olives, Garlic, Asiago Cheese"/>
    <s v="The Spinach Supreme Pizza"/>
    <n v="16.5"/>
    <n v="25"/>
    <n v="8.5"/>
    <x v="1"/>
    <x v="1"/>
    <x v="0"/>
  </r>
  <r>
    <n v="7777897233"/>
    <d v="2015-11-12T00:00:00"/>
    <x v="0"/>
    <x v="10"/>
    <n v="20.5"/>
    <x v="1"/>
    <x v="1"/>
    <n v="26.5"/>
    <n v="1"/>
    <s v="Pepperoni, Mushrooms, Red Onions, Red Peppers, Bacon"/>
    <s v="The Classic Deluxe Pizza"/>
    <n v="20.5"/>
    <n v="26.5"/>
    <n v="6"/>
    <x v="0"/>
    <x v="1"/>
    <x v="0"/>
  </r>
  <r>
    <n v="7777897234"/>
    <d v="2015-11-12T00:00:00"/>
    <x v="0"/>
    <x v="10"/>
    <n v="10.5"/>
    <x v="0"/>
    <x v="1"/>
    <n v="13.5"/>
    <n v="2"/>
    <s v="Sliced Ham, Pineapple, Mozzarella Cheese"/>
    <s v="The Hawaiian Pizza"/>
    <n v="21"/>
    <n v="27"/>
    <n v="6"/>
    <x v="0"/>
    <x v="1"/>
    <x v="0"/>
  </r>
  <r>
    <n v="7777897235"/>
    <d v="2015-11-13T00:00:00"/>
    <x v="1"/>
    <x v="10"/>
    <n v="20.5"/>
    <x v="1"/>
    <x v="1"/>
    <n v="26.5"/>
    <n v="9"/>
    <s v="Tomatoes, Anchovies, Green Olives, Red Onions, Garlic"/>
    <s v="The Napolitana Pizza"/>
    <n v="184.5"/>
    <n v="238.5"/>
    <n v="54"/>
    <x v="0"/>
    <x v="1"/>
    <x v="0"/>
  </r>
  <r>
    <n v="7777897236"/>
    <d v="2015-11-13T00:00:00"/>
    <x v="1"/>
    <x v="10"/>
    <n v="20.75"/>
    <x v="1"/>
    <x v="2"/>
    <n v="28.75"/>
    <n v="10"/>
    <s v="Barbecued Chicken, Red Peppers, Green Peppers, Tomatoes, Red Onions, Barbecue Sauce"/>
    <s v="The Barbecue Chicken Pizza"/>
    <n v="207.5"/>
    <n v="287.5"/>
    <n v="80"/>
    <x v="1"/>
    <x v="0"/>
    <x v="0"/>
  </r>
  <r>
    <n v="7777897237"/>
    <d v="2015-11-13T00:00:00"/>
    <x v="1"/>
    <x v="10"/>
    <n v="15.25"/>
    <x v="1"/>
    <x v="1"/>
    <n v="21.25"/>
    <n v="8"/>
    <s v="Mozzarella Cheese, Pepperoni"/>
    <s v="The Pepperoni Pizza"/>
    <n v="122"/>
    <n v="170"/>
    <n v="48"/>
    <x v="0"/>
    <x v="0"/>
    <x v="0"/>
  </r>
  <r>
    <n v="7777897238"/>
    <d v="2015-11-13T00:00:00"/>
    <x v="1"/>
    <x v="10"/>
    <n v="12"/>
    <x v="0"/>
    <x v="0"/>
    <n v="16"/>
    <n v="6"/>
    <s v="Mushrooms, Tomatoes, Red Peppers, Green Peppers, Red Onions, Zucchini, Spinach, Garlic"/>
    <s v="The Vegetables + Vegetables Pizza"/>
    <n v="72"/>
    <n v="96"/>
    <n v="24"/>
    <x v="1"/>
    <x v="0"/>
    <x v="0"/>
  </r>
  <r>
    <n v="7777897239"/>
    <d v="2015-11-14T00:00:00"/>
    <x v="2"/>
    <x v="10"/>
    <n v="16.5"/>
    <x v="1"/>
    <x v="1"/>
    <n v="22.5"/>
    <n v="6"/>
    <s v="Sliced Ham, Pineapple, Mozzarella Cheese"/>
    <s v="The Hawaiian Pizza"/>
    <n v="99"/>
    <n v="135"/>
    <n v="36"/>
    <x v="0"/>
    <x v="1"/>
    <x v="0"/>
  </r>
  <r>
    <n v="7777897240"/>
    <d v="2015-11-14T00:00:00"/>
    <x v="2"/>
    <x v="10"/>
    <n v="16"/>
    <x v="2"/>
    <x v="0"/>
    <n v="21.5"/>
    <n v="9"/>
    <s v="Mushrooms, Tomatoes, Red Peppers, Green Peppers, Red Onions, Zucchini, Spinach, Garlic"/>
    <s v="The Vegetables + Vegetables Pizza"/>
    <n v="144"/>
    <n v="193.5"/>
    <n v="49.5"/>
    <x v="1"/>
    <x v="1"/>
    <x v="0"/>
  </r>
  <r>
    <n v="7777897241"/>
    <d v="2015-11-14T00:00:00"/>
    <x v="2"/>
    <x v="10"/>
    <n v="16"/>
    <x v="2"/>
    <x v="1"/>
    <n v="20.5"/>
    <n v="2"/>
    <s v="Kalamata Olives, Feta Cheese, Tomatoes, Garlic, Beef Chuck Roast, Red Onions"/>
    <s v="The Greek Pizza"/>
    <n v="32"/>
    <n v="41"/>
    <n v="9"/>
    <x v="1"/>
    <x v="1"/>
    <x v="0"/>
  </r>
  <r>
    <n v="7777897242"/>
    <d v="2015-11-14T00:00:00"/>
    <x v="2"/>
    <x v="10"/>
    <n v="15.25"/>
    <x v="1"/>
    <x v="1"/>
    <n v="21.25"/>
    <n v="10"/>
    <s v="Mozzarella Cheese, Pepperoni"/>
    <s v="The Pepperoni Pizza"/>
    <n v="152.5"/>
    <n v="212.5"/>
    <n v="60"/>
    <x v="1"/>
    <x v="1"/>
    <x v="0"/>
  </r>
  <r>
    <n v="7777897243"/>
    <d v="2015-11-14T00:00:00"/>
    <x v="2"/>
    <x v="10"/>
    <n v="20.5"/>
    <x v="1"/>
    <x v="1"/>
    <n v="26.5"/>
    <n v="2"/>
    <s v="Pepperoni, Mushrooms, Red Onions, Red Peppers, Bacon"/>
    <s v="The Classic Deluxe Pizza"/>
    <n v="41"/>
    <n v="53"/>
    <n v="12"/>
    <x v="0"/>
    <x v="0"/>
    <x v="0"/>
  </r>
  <r>
    <n v="7777897244"/>
    <d v="2015-11-14T00:00:00"/>
    <x v="2"/>
    <x v="10"/>
    <n v="20.5"/>
    <x v="1"/>
    <x v="1"/>
    <n v="26.5"/>
    <n v="12"/>
    <s v="Tomatoes, Anchovies, Green Olives, Red Onions, Garlic"/>
    <s v="The Napolitana Pizza"/>
    <n v="246"/>
    <n v="318"/>
    <n v="72"/>
    <x v="1"/>
    <x v="1"/>
    <x v="0"/>
  </r>
  <r>
    <n v="7777897245"/>
    <d v="2015-11-15T00:00:00"/>
    <x v="3"/>
    <x v="10"/>
    <n v="16.75"/>
    <x v="2"/>
    <x v="2"/>
    <n v="23.25"/>
    <n v="7"/>
    <s v="Chicken, Tomatoes, Red Peppers, Red Onions, Jalapeno Peppers, Corn, Cilantro, Chipotle Sauce"/>
    <s v="The Southwest Chicken Pizza"/>
    <n v="117.25"/>
    <n v="162.75"/>
    <n v="45.5"/>
    <x v="1"/>
    <x v="0"/>
    <x v="0"/>
  </r>
  <r>
    <n v="7777897246"/>
    <d v="2015-11-15T00:00:00"/>
    <x v="3"/>
    <x v="10"/>
    <n v="16.25"/>
    <x v="2"/>
    <x v="3"/>
    <n v="24.75"/>
    <n v="9"/>
    <s v="Coarse Sicilian Salami, Tomatoes, Green Olives, Luganega Sausage, Onions, Garlic"/>
    <s v="The Sicilian Pizza"/>
    <n v="146.25"/>
    <n v="222.75"/>
    <n v="76.5"/>
    <x v="0"/>
    <x v="0"/>
    <x v="0"/>
  </r>
  <r>
    <n v="7777897247"/>
    <d v="2015-11-15T00:00:00"/>
    <x v="3"/>
    <x v="10"/>
    <n v="12"/>
    <x v="0"/>
    <x v="1"/>
    <n v="15"/>
    <n v="6"/>
    <s v="Bacon, Pepperoni, Italian Sausage, Chorizo Sausage"/>
    <s v="The Big Meat Pizza"/>
    <n v="72"/>
    <n v="90"/>
    <n v="18"/>
    <x v="0"/>
    <x v="0"/>
    <x v="0"/>
  </r>
  <r>
    <n v="7777897248"/>
    <d v="2015-11-15T00:00:00"/>
    <x v="3"/>
    <x v="10"/>
    <n v="16"/>
    <x v="2"/>
    <x v="0"/>
    <n v="21.5"/>
    <n v="6"/>
    <s v="Spinach, Mushrooms, Red Onions, Feta Cheese, Garlic"/>
    <s v="The Spinach and Feta Pizza"/>
    <n v="96"/>
    <n v="129"/>
    <n v="33"/>
    <x v="0"/>
    <x v="1"/>
    <x v="0"/>
  </r>
  <r>
    <n v="7777897249"/>
    <d v="2015-11-16T00:00:00"/>
    <x v="4"/>
    <x v="10"/>
    <n v="20.75"/>
    <x v="1"/>
    <x v="2"/>
    <n v="28.75"/>
    <n v="3"/>
    <s v="Chicken, Pineapple, Tomatoes, Red Peppers, Thai Sweet Chilli Sauce"/>
    <s v="The Thai Chicken Pizza"/>
    <n v="62.25"/>
    <n v="86.25"/>
    <n v="24"/>
    <x v="1"/>
    <x v="1"/>
    <x v="0"/>
  </r>
  <r>
    <n v="7777897250"/>
    <d v="2015-11-16T00:00:00"/>
    <x v="4"/>
    <x v="10"/>
    <n v="16.75"/>
    <x v="2"/>
    <x v="2"/>
    <n v="23.25"/>
    <n v="9"/>
    <s v="Chicken, Red Onions, Red Peppers, Mushrooms, Asiago Cheese, Alfredo Sauce"/>
    <s v="The Chicken Alfredo Pizza"/>
    <n v="150.75"/>
    <n v="209.25"/>
    <n v="58.5"/>
    <x v="1"/>
    <x v="1"/>
    <x v="0"/>
  </r>
  <r>
    <n v="7777897251"/>
    <d v="2015-11-16T00:00:00"/>
    <x v="4"/>
    <x v="10"/>
    <n v="12"/>
    <x v="0"/>
    <x v="1"/>
    <n v="15"/>
    <n v="5"/>
    <s v="Pepperoni, Mushrooms, Red Onions, Red Peppers, Bacon"/>
    <s v="The Classic Deluxe Pizza"/>
    <n v="60"/>
    <n v="75"/>
    <n v="15"/>
    <x v="0"/>
    <x v="0"/>
    <x v="0"/>
  </r>
  <r>
    <n v="7777897252"/>
    <d v="2015-11-16T00:00:00"/>
    <x v="4"/>
    <x v="10"/>
    <n v="14.75"/>
    <x v="2"/>
    <x v="0"/>
    <n v="20.25"/>
    <n v="9"/>
    <s v="Ricotta Cheese, Gorgonzola Piccante Cheese, Mozzarella Cheese, Parmigiano Reggiano Cheese, Garlic"/>
    <s v="The Four Cheese Pizza"/>
    <n v="132.75"/>
    <n v="182.25"/>
    <n v="49.5"/>
    <x v="0"/>
    <x v="0"/>
    <x v="0"/>
  </r>
  <r>
    <n v="7777897253"/>
    <d v="2015-11-17T00:00:00"/>
    <x v="5"/>
    <x v="10"/>
    <n v="16.5"/>
    <x v="2"/>
    <x v="3"/>
    <n v="25"/>
    <n v="12"/>
    <s v="Spinach, Red Onions, Pepperoni, Tomatoes, Artichokes, Kalamata Olives, Garlic, Asiago Cheese"/>
    <s v="The Spinach Supreme Pizza"/>
    <n v="198"/>
    <n v="300"/>
    <n v="102"/>
    <x v="0"/>
    <x v="0"/>
    <x v="0"/>
  </r>
  <r>
    <n v="7777897254"/>
    <d v="2015-11-17T00:00:00"/>
    <x v="5"/>
    <x v="10"/>
    <n v="16"/>
    <x v="2"/>
    <x v="1"/>
    <n v="20.5"/>
    <n v="9"/>
    <s v="Pepperoni, Mushrooms, Red Onions, Red Peppers, Bacon"/>
    <s v="The Classic Deluxe Pizza"/>
    <n v="144"/>
    <n v="184.5"/>
    <n v="40.5"/>
    <x v="1"/>
    <x v="0"/>
    <x v="0"/>
  </r>
  <r>
    <n v="7777897255"/>
    <d v="2015-11-17T00:00:00"/>
    <x v="5"/>
    <x v="10"/>
    <n v="10.5"/>
    <x v="0"/>
    <x v="1"/>
    <n v="13.5"/>
    <n v="12"/>
    <s v="Sliced Ham, Pineapple, Mozzarella Cheese"/>
    <s v="The Hawaiian Pizza"/>
    <n v="126"/>
    <n v="162"/>
    <n v="36"/>
    <x v="1"/>
    <x v="1"/>
    <x v="0"/>
  </r>
  <r>
    <n v="7777897256"/>
    <d v="2015-11-17T00:00:00"/>
    <x v="5"/>
    <x v="10"/>
    <n v="20.75"/>
    <x v="1"/>
    <x v="3"/>
    <n v="30.75"/>
    <n v="3"/>
    <s v="Soppressata Salami, Fontina Cheese, Mozzarella Cheese, Mushrooms, Garlic"/>
    <s v="The Soppressata Pizza"/>
    <n v="62.25"/>
    <n v="92.25"/>
    <n v="30"/>
    <x v="0"/>
    <x v="1"/>
    <x v="0"/>
  </r>
  <r>
    <n v="7777897257"/>
    <d v="2015-11-17T00:00:00"/>
    <x v="5"/>
    <x v="10"/>
    <n v="11"/>
    <x v="0"/>
    <x v="1"/>
    <n v="14"/>
    <n v="2"/>
    <s v="Pepperoni, Mushrooms, Green Peppers"/>
    <s v="The Pepperoni, Mushroom, and Peppers Pizza"/>
    <n v="22"/>
    <n v="28"/>
    <n v="6"/>
    <x v="0"/>
    <x v="0"/>
    <x v="0"/>
  </r>
  <r>
    <n v="7777897258"/>
    <d v="2015-11-17T00:00:00"/>
    <x v="5"/>
    <x v="10"/>
    <n v="10.5"/>
    <x v="0"/>
    <x v="1"/>
    <n v="13.5"/>
    <n v="7"/>
    <s v="Sliced Ham, Pineapple, Mozzarella Cheese"/>
    <s v="The Hawaiian Pizza"/>
    <n v="73.5"/>
    <n v="94.5"/>
    <n v="21"/>
    <x v="0"/>
    <x v="0"/>
    <x v="0"/>
  </r>
  <r>
    <n v="7777897259"/>
    <d v="2015-11-18T00:00:00"/>
    <x v="6"/>
    <x v="10"/>
    <n v="12.5"/>
    <x v="0"/>
    <x v="3"/>
    <n v="19.5"/>
    <n v="3"/>
    <s v="Spinach, Red Onions, Pepperoni, Tomatoes, Artichokes, Kalamata Olives, Garlic, Asiago Cheese"/>
    <s v="The Spinach Supreme Pizza"/>
    <n v="37.5"/>
    <n v="58.5"/>
    <n v="21"/>
    <x v="0"/>
    <x v="0"/>
    <x v="0"/>
  </r>
  <r>
    <n v="7777897260"/>
    <d v="2015-11-18T00:00:00"/>
    <x v="6"/>
    <x v="10"/>
    <n v="18.5"/>
    <x v="1"/>
    <x v="0"/>
    <n v="25.5"/>
    <n v="6"/>
    <s v="Mozzarella Cheese, Provolone Cheese, Smoked Gouda Cheese, Romano Cheese, Blue Cheese, Garlic"/>
    <s v="The Five Cheese Pizza"/>
    <n v="111"/>
    <n v="153"/>
    <n v="42"/>
    <x v="0"/>
    <x v="1"/>
    <x v="0"/>
  </r>
  <r>
    <n v="7777897261"/>
    <d v="2015-11-18T00:00:00"/>
    <x v="6"/>
    <x v="10"/>
    <n v="12.5"/>
    <x v="0"/>
    <x v="3"/>
    <n v="19.5"/>
    <n v="9"/>
    <s v="Genoa Salami, Capocollo, Pepperoni, Tomatoes, Asiago Cheese, Garlic"/>
    <s v="The Pepper Salami Pizza"/>
    <n v="112.5"/>
    <n v="175.5"/>
    <n v="63"/>
    <x v="0"/>
    <x v="1"/>
    <x v="0"/>
  </r>
  <r>
    <n v="7777897262"/>
    <d v="2015-11-18T00:00:00"/>
    <x v="6"/>
    <x v="10"/>
    <n v="12.75"/>
    <x v="0"/>
    <x v="2"/>
    <n v="17.75"/>
    <n v="8"/>
    <s v="Barbecued Chicken, Red Peppers, Green Peppers, Tomatoes, Red Onions, Barbecue Sauce"/>
    <s v="The Barbecue Chicken Pizza"/>
    <n v="102"/>
    <n v="142"/>
    <n v="40"/>
    <x v="0"/>
    <x v="1"/>
    <x v="0"/>
  </r>
  <r>
    <n v="7777897263"/>
    <d v="2015-11-18T00:00:00"/>
    <x v="6"/>
    <x v="10"/>
    <n v="12.75"/>
    <x v="0"/>
    <x v="2"/>
    <n v="17.75"/>
    <n v="9"/>
    <s v="Chicken, Artichoke, Spinach, Garlic, Jalapeno Peppers, Fontina Cheese, Gouda Cheese"/>
    <s v="The California Chicken Pizza"/>
    <n v="114.75"/>
    <n v="159.75"/>
    <n v="45"/>
    <x v="0"/>
    <x v="1"/>
    <x v="0"/>
  </r>
  <r>
    <n v="7777897264"/>
    <d v="2015-11-18T00:00:00"/>
    <x v="6"/>
    <x v="10"/>
    <n v="12"/>
    <x v="0"/>
    <x v="0"/>
    <n v="16"/>
    <n v="9"/>
    <s v="Mushrooms, Tomatoes, Red Peppers, Green Peppers, Red Onions, Zucchini, Spinach, Garlic"/>
    <s v="The Vegetables + Vegetables Pizza"/>
    <n v="108"/>
    <n v="144"/>
    <n v="36"/>
    <x v="1"/>
    <x v="1"/>
    <x v="0"/>
  </r>
  <r>
    <n v="7777897265"/>
    <d v="2015-11-18T00:00:00"/>
    <x v="6"/>
    <x v="10"/>
    <n v="12"/>
    <x v="0"/>
    <x v="1"/>
    <n v="15"/>
    <n v="4"/>
    <s v="Bacon, Pepperoni, Italian Sausage, Chorizo Sausage"/>
    <s v="The Big Meat Pizza"/>
    <n v="48"/>
    <n v="60"/>
    <n v="12"/>
    <x v="0"/>
    <x v="1"/>
    <x v="0"/>
  </r>
  <r>
    <n v="7777897266"/>
    <d v="2015-11-18T00:00:00"/>
    <x v="6"/>
    <x v="10"/>
    <n v="20.25"/>
    <x v="1"/>
    <x v="3"/>
    <n v="30.25"/>
    <n v="12"/>
    <s v="Coarse Sicilian Salami, Tomatoes, Green Olives, Luganega Sausage, Onions, Garlic"/>
    <s v="The Sicilian Pizza"/>
    <n v="243"/>
    <n v="363"/>
    <n v="120"/>
    <x v="0"/>
    <x v="1"/>
    <x v="0"/>
  </r>
  <r>
    <n v="7777897267"/>
    <d v="2015-11-19T00:00:00"/>
    <x v="0"/>
    <x v="10"/>
    <n v="13.25"/>
    <x v="2"/>
    <x v="1"/>
    <n v="17.75"/>
    <n v="5"/>
    <s v="Sliced Ham, Pineapple, Mozzarella Cheese"/>
    <s v="The Hawaiian Pizza"/>
    <n v="66.25"/>
    <n v="88.75"/>
    <n v="22.5"/>
    <x v="0"/>
    <x v="0"/>
    <x v="0"/>
  </r>
  <r>
    <n v="7777897268"/>
    <d v="2015-11-19T00:00:00"/>
    <x v="0"/>
    <x v="10"/>
    <n v="12.75"/>
    <x v="0"/>
    <x v="0"/>
    <n v="16.75"/>
    <n v="8"/>
    <s v="Eggplant, Artichokes, Tomatoes, Zucchini, Red Peppers, Garlic, Pesto Sauce"/>
    <s v="The Italian Vegetables Pizza"/>
    <n v="102"/>
    <n v="134"/>
    <n v="32"/>
    <x v="0"/>
    <x v="1"/>
    <x v="0"/>
  </r>
  <r>
    <n v="7777897269"/>
    <d v="2015-11-19T00:00:00"/>
    <x v="0"/>
    <x v="10"/>
    <n v="16"/>
    <x v="2"/>
    <x v="1"/>
    <n v="20.5"/>
    <n v="3"/>
    <s v="Tomatoes, Anchovies, Green Olives, Red Onions, Garlic"/>
    <s v="The Napolitana Pizza"/>
    <n v="48"/>
    <n v="61.5"/>
    <n v="13.5"/>
    <x v="1"/>
    <x v="0"/>
    <x v="0"/>
  </r>
  <r>
    <n v="7777897270"/>
    <d v="2015-11-19T00:00:00"/>
    <x v="0"/>
    <x v="10"/>
    <n v="12.75"/>
    <x v="0"/>
    <x v="2"/>
    <n v="17.75"/>
    <n v="9"/>
    <s v="Chicken, Tomatoes, Red Peppers, Spinach, Garlic, Pesto Sauce"/>
    <s v="The Chicken Pesto Pizza"/>
    <n v="114.75"/>
    <n v="159.75"/>
    <n v="45"/>
    <x v="1"/>
    <x v="0"/>
    <x v="0"/>
  </r>
  <r>
    <n v="7777897271"/>
    <d v="2015-11-20T00:00:00"/>
    <x v="1"/>
    <x v="10"/>
    <n v="12"/>
    <x v="0"/>
    <x v="1"/>
    <n v="15"/>
    <n v="8"/>
    <s v="Capocollo, Red Peppers, Tomatoes, Goat Cheese, Garlic, Oregano"/>
    <s v="The Italian Capocollo Pizza"/>
    <n v="96"/>
    <n v="120"/>
    <n v="24"/>
    <x v="0"/>
    <x v="1"/>
    <x v="0"/>
  </r>
  <r>
    <n v="7777897272"/>
    <d v="2015-11-20T00:00:00"/>
    <x v="1"/>
    <x v="10"/>
    <n v="16.5"/>
    <x v="1"/>
    <x v="1"/>
    <n v="22.5"/>
    <n v="8"/>
    <s v="Sliced Ham, Pineapple, Mozzarella Cheese"/>
    <s v="The Hawaiian Pizza"/>
    <n v="132"/>
    <n v="180"/>
    <n v="48"/>
    <x v="1"/>
    <x v="1"/>
    <x v="0"/>
  </r>
  <r>
    <n v="7777897273"/>
    <d v="2015-11-20T00:00:00"/>
    <x v="1"/>
    <x v="10"/>
    <n v="21"/>
    <x v="1"/>
    <x v="0"/>
    <n v="28"/>
    <n v="7"/>
    <s v="Eggplant, Artichokes, Tomatoes, Zucchini, Red Peppers, Garlic, Pesto Sauce"/>
    <s v="The Italian Vegetables Pizza"/>
    <n v="147"/>
    <n v="196"/>
    <n v="49"/>
    <x v="1"/>
    <x v="0"/>
    <x v="0"/>
  </r>
  <r>
    <n v="7777897274"/>
    <d v="2015-11-20T00:00:00"/>
    <x v="1"/>
    <x v="10"/>
    <n v="20.75"/>
    <x v="1"/>
    <x v="3"/>
    <n v="30.75"/>
    <n v="5"/>
    <s v="Genoa Salami, Capocollo, Pepperoni, Tomatoes, Asiago Cheese, Garlic"/>
    <s v="The Pepper Salami Pizza"/>
    <n v="103.75"/>
    <n v="153.75"/>
    <n v="50"/>
    <x v="0"/>
    <x v="0"/>
    <x v="0"/>
  </r>
  <r>
    <n v="7777897275"/>
    <d v="2015-11-20T00:00:00"/>
    <x v="1"/>
    <x v="10"/>
    <n v="12.5"/>
    <x v="2"/>
    <x v="1"/>
    <n v="17"/>
    <n v="5"/>
    <s v="Mozzarella Cheese, Pepperoni"/>
    <s v="The Pepperoni Pizza"/>
    <n v="62.5"/>
    <n v="85"/>
    <n v="22.5"/>
    <x v="1"/>
    <x v="0"/>
    <x v="0"/>
  </r>
  <r>
    <n v="7777897276"/>
    <d v="2015-11-21T00:00:00"/>
    <x v="2"/>
    <x v="10"/>
    <n v="20.75"/>
    <x v="1"/>
    <x v="3"/>
    <n v="30.75"/>
    <n v="2"/>
    <s v="Capocollo, Tomatoes, Goat Cheese, Artichokes, Peperoncini verdi, Garlic"/>
    <s v="The Spicy Italian Pizza"/>
    <n v="41.5"/>
    <n v="61.5"/>
    <n v="20"/>
    <x v="0"/>
    <x v="0"/>
    <x v="0"/>
  </r>
  <r>
    <n v="7777897277"/>
    <d v="2015-11-21T00:00:00"/>
    <x v="2"/>
    <x v="10"/>
    <n v="16"/>
    <x v="2"/>
    <x v="0"/>
    <n v="21.5"/>
    <n v="11"/>
    <s v="Spinach, Mushrooms, Tomatoes, Green Olives, Feta Cheese"/>
    <s v="The Green Garden Pizza"/>
    <n v="176"/>
    <n v="236.5"/>
    <n v="60.5"/>
    <x v="1"/>
    <x v="0"/>
    <x v="0"/>
  </r>
  <r>
    <n v="7777897278"/>
    <d v="2015-11-21T00:00:00"/>
    <x v="2"/>
    <x v="10"/>
    <n v="20.25"/>
    <x v="1"/>
    <x v="3"/>
    <n v="30.25"/>
    <n v="4"/>
    <s v="Coarse Sicilian Salami, Tomatoes, Green Olives, Luganega Sausage, Onions, Garlic"/>
    <s v="The Sicilian Pizza"/>
    <n v="81"/>
    <n v="121"/>
    <n v="40"/>
    <x v="0"/>
    <x v="0"/>
    <x v="0"/>
  </r>
  <r>
    <n v="7777897279"/>
    <d v="2015-11-21T00:00:00"/>
    <x v="2"/>
    <x v="10"/>
    <n v="20.75"/>
    <x v="1"/>
    <x v="3"/>
    <n v="30.75"/>
    <n v="10"/>
    <s v="Genoa Salami, Capocollo, Pepperoni, Tomatoes, Asiago Cheese, Garlic"/>
    <s v="The Pepper Salami Pizza"/>
    <n v="207.5"/>
    <n v="307.5"/>
    <n v="100"/>
    <x v="0"/>
    <x v="0"/>
    <x v="0"/>
  </r>
  <r>
    <n v="7777897280"/>
    <d v="2015-11-21T00:00:00"/>
    <x v="2"/>
    <x v="10"/>
    <n v="12"/>
    <x v="0"/>
    <x v="1"/>
    <n v="15"/>
    <n v="9"/>
    <s v="Kalamata Olives, Feta Cheese, Tomatoes, Garlic, Beef Chuck Roast, Red Onions"/>
    <s v="The Greek Pizza"/>
    <n v="108"/>
    <n v="135"/>
    <n v="27"/>
    <x v="0"/>
    <x v="0"/>
    <x v="0"/>
  </r>
  <r>
    <n v="7777897281"/>
    <d v="2015-11-21T00:00:00"/>
    <x v="2"/>
    <x v="10"/>
    <n v="16.5"/>
    <x v="2"/>
    <x v="0"/>
    <n v="22"/>
    <n v="12"/>
    <s v="Spinach, Artichokes, Tomatoes, Sun-dried Tomatoes, Garlic, Pesto Sauce"/>
    <s v="The Spinach Pesto Pizza"/>
    <n v="198"/>
    <n v="264"/>
    <n v="66"/>
    <x v="1"/>
    <x v="0"/>
    <x v="0"/>
  </r>
  <r>
    <n v="7777897282"/>
    <d v="2015-11-22T00:00:00"/>
    <x v="3"/>
    <x v="10"/>
    <n v="16.75"/>
    <x v="2"/>
    <x v="2"/>
    <n v="23.25"/>
    <n v="9"/>
    <s v="Chicken, Red Onions, Red Peppers, Mushrooms, Asiago Cheese, Alfredo Sauce"/>
    <s v="The Chicken Alfredo Pizza"/>
    <n v="150.75"/>
    <n v="209.25"/>
    <n v="58.5"/>
    <x v="0"/>
    <x v="1"/>
    <x v="0"/>
  </r>
  <r>
    <n v="7777897283"/>
    <d v="2015-11-22T00:00:00"/>
    <x v="3"/>
    <x v="10"/>
    <n v="12"/>
    <x v="0"/>
    <x v="1"/>
    <n v="15"/>
    <n v="3"/>
    <s v="Tomatoes, Anchovies, Green Olives, Red Onions, Garlic"/>
    <s v="The Napolitana Pizza"/>
    <n v="36"/>
    <n v="45"/>
    <n v="9"/>
    <x v="1"/>
    <x v="1"/>
    <x v="0"/>
  </r>
  <r>
    <n v="7777897284"/>
    <d v="2015-11-22T00:00:00"/>
    <x v="3"/>
    <x v="10"/>
    <n v="23.65"/>
    <x v="0"/>
    <x v="3"/>
    <n v="30.65"/>
    <n v="5"/>
    <s v="Brie Carre Cheese, Prosciutto, Caramelized Onions, Pears, Thyme, Garlic"/>
    <s v="The Brie Carre Pizza"/>
    <n v="118.25"/>
    <n v="153.25"/>
    <n v="35"/>
    <x v="0"/>
    <x v="0"/>
    <x v="0"/>
  </r>
  <r>
    <n v="7777897285"/>
    <d v="2015-11-22T00:00:00"/>
    <x v="3"/>
    <x v="10"/>
    <n v="21"/>
    <x v="1"/>
    <x v="0"/>
    <n v="28"/>
    <n v="12"/>
    <s v="Eggplant, Artichokes, Tomatoes, Zucchini, Red Peppers, Garlic, Pesto Sauce"/>
    <s v="The Italian Vegetables Pizza"/>
    <n v="252"/>
    <n v="336"/>
    <n v="84"/>
    <x v="1"/>
    <x v="0"/>
    <x v="0"/>
  </r>
  <r>
    <n v="7777897286"/>
    <d v="2015-11-22T00:00:00"/>
    <x v="3"/>
    <x v="10"/>
    <n v="12.25"/>
    <x v="0"/>
    <x v="3"/>
    <n v="19.25"/>
    <n v="12"/>
    <s v="Coarse Sicilian Salami, Tomatoes, Green Olives, Luganega Sausage, Onions, Garlic"/>
    <s v="The Sicilian Pizza"/>
    <n v="147"/>
    <n v="231"/>
    <n v="84"/>
    <x v="1"/>
    <x v="0"/>
    <x v="0"/>
  </r>
  <r>
    <n v="7777897287"/>
    <d v="2015-11-22T00:00:00"/>
    <x v="3"/>
    <x v="10"/>
    <n v="16.75"/>
    <x v="2"/>
    <x v="2"/>
    <n v="23.25"/>
    <n v="7"/>
    <s v="Chicken, Red Onions, Red Peppers, Mushrooms, Asiago Cheese, Alfredo Sauce"/>
    <s v="The Chicken Alfredo Pizza"/>
    <n v="117.25"/>
    <n v="162.75"/>
    <n v="45.5"/>
    <x v="1"/>
    <x v="1"/>
    <x v="0"/>
  </r>
  <r>
    <n v="7777897288"/>
    <d v="2015-11-23T00:00:00"/>
    <x v="4"/>
    <x v="10"/>
    <n v="20.5"/>
    <x v="1"/>
    <x v="1"/>
    <n v="26.5"/>
    <n v="9"/>
    <s v="Pepperoni, Mushrooms, Red Onions, Red Peppers, Bacon"/>
    <s v="The Classic Deluxe Pizza"/>
    <n v="184.5"/>
    <n v="238.5"/>
    <n v="54"/>
    <x v="0"/>
    <x v="0"/>
    <x v="0"/>
  </r>
  <r>
    <n v="7777897289"/>
    <d v="2015-11-23T00:00:00"/>
    <x v="4"/>
    <x v="10"/>
    <n v="14.5"/>
    <x v="2"/>
    <x v="1"/>
    <n v="19"/>
    <n v="8"/>
    <s v="Pepperoni, Mushrooms, Green Peppers"/>
    <s v="The Pepperoni, Mushroom, and Peppers Pizza"/>
    <n v="116"/>
    <n v="152"/>
    <n v="36"/>
    <x v="1"/>
    <x v="1"/>
    <x v="0"/>
  </r>
  <r>
    <n v="7777897290"/>
    <d v="2015-11-23T00:00:00"/>
    <x v="4"/>
    <x v="10"/>
    <n v="12"/>
    <x v="0"/>
    <x v="1"/>
    <n v="15"/>
    <n v="2"/>
    <s v="Pepperoni, Mushrooms, Red Onions, Red Peppers, Bacon"/>
    <s v="The Classic Deluxe Pizza"/>
    <n v="24"/>
    <n v="30"/>
    <n v="6"/>
    <x v="0"/>
    <x v="0"/>
    <x v="0"/>
  </r>
  <r>
    <n v="7777897291"/>
    <d v="2015-11-23T00:00:00"/>
    <x v="4"/>
    <x v="10"/>
    <n v="16.75"/>
    <x v="2"/>
    <x v="2"/>
    <n v="23.25"/>
    <n v="7"/>
    <s v="Chicken, Artichoke, Spinach, Garlic, Jalapeno Peppers, Fontina Cheese, Gouda Cheese"/>
    <s v="The California Chicken Pizza"/>
    <n v="117.25"/>
    <n v="162.75"/>
    <n v="45.5"/>
    <x v="0"/>
    <x v="0"/>
    <x v="0"/>
  </r>
  <r>
    <n v="7777897292"/>
    <d v="2015-11-23T00:00:00"/>
    <x v="4"/>
    <x v="10"/>
    <n v="16.75"/>
    <x v="2"/>
    <x v="2"/>
    <n v="23.25"/>
    <n v="11"/>
    <s v="Chicken, Pineapple, Tomatoes, Red Peppers, Thai Sweet Chilli Sauce"/>
    <s v="The Thai Chicken Pizza"/>
    <n v="184.25"/>
    <n v="255.75"/>
    <n v="71.5"/>
    <x v="1"/>
    <x v="0"/>
    <x v="0"/>
  </r>
  <r>
    <n v="7777897293"/>
    <d v="2015-11-24T00:00:00"/>
    <x v="5"/>
    <x v="10"/>
    <n v="10.5"/>
    <x v="0"/>
    <x v="1"/>
    <n v="13.5"/>
    <n v="12"/>
    <s v="Sliced Ham, Pineapple, Mozzarella Cheese"/>
    <s v="The Hawaiian Pizza"/>
    <n v="126"/>
    <n v="162"/>
    <n v="36"/>
    <x v="1"/>
    <x v="0"/>
    <x v="0"/>
  </r>
  <r>
    <n v="7777897294"/>
    <d v="2015-11-24T00:00:00"/>
    <x v="5"/>
    <x v="10"/>
    <n v="17.95"/>
    <x v="1"/>
    <x v="0"/>
    <n v="24.95"/>
    <n v="10"/>
    <s v="Ricotta Cheese, Gorgonzola Piccante Cheese, Mozzarella Cheese, Parmigiano Reggiano Cheese, Garlic"/>
    <s v="The Four Cheese Pizza"/>
    <n v="179.5"/>
    <n v="249.5"/>
    <n v="70"/>
    <x v="1"/>
    <x v="0"/>
    <x v="0"/>
  </r>
  <r>
    <n v="7777897295"/>
    <d v="2015-11-24T00:00:00"/>
    <x v="5"/>
    <x v="10"/>
    <n v="20.5"/>
    <x v="1"/>
    <x v="1"/>
    <n v="26.5"/>
    <n v="10"/>
    <s v="Kalamata Olives, Feta Cheese, Tomatoes, Garlic, Beef Chuck Roast, Red Onions"/>
    <s v="The Greek Pizza"/>
    <n v="205"/>
    <n v="265"/>
    <n v="60"/>
    <x v="1"/>
    <x v="0"/>
    <x v="0"/>
  </r>
  <r>
    <n v="7777897296"/>
    <d v="2015-11-24T00:00:00"/>
    <x v="5"/>
    <x v="10"/>
    <n v="20.75"/>
    <x v="1"/>
    <x v="0"/>
    <n v="27.75"/>
    <n v="2"/>
    <s v="Spinach, Artichokes, Tomatoes, Sun-dried Tomatoes, Garlic, Pesto Sauce"/>
    <s v="The Spinach Pesto Pizza"/>
    <n v="41.5"/>
    <n v="55.5"/>
    <n v="14"/>
    <x v="0"/>
    <x v="1"/>
    <x v="0"/>
  </r>
  <r>
    <n v="7777897297"/>
    <d v="2015-11-24T00:00:00"/>
    <x v="5"/>
    <x v="10"/>
    <n v="16.25"/>
    <x v="2"/>
    <x v="3"/>
    <n v="24.75"/>
    <n v="5"/>
    <s v="?duja Salami, Pancetta, Tomatoes, Red Onions, Friggitello Peppers, Garlic"/>
    <s v="The Calabrese Pizza"/>
    <n v="81.25"/>
    <n v="123.75"/>
    <n v="42.5"/>
    <x v="1"/>
    <x v="0"/>
    <x v="0"/>
  </r>
  <r>
    <n v="7777897298"/>
    <d v="2015-11-24T00:00:00"/>
    <x v="5"/>
    <x v="10"/>
    <n v="18.5"/>
    <x v="1"/>
    <x v="0"/>
    <n v="25.5"/>
    <n v="8"/>
    <s v="Mozzarella Cheese, Provolone Cheese, Smoked Gouda Cheese, Romano Cheese, Blue Cheese, Garlic"/>
    <s v="The Five Cheese Pizza"/>
    <n v="148"/>
    <n v="204"/>
    <n v="56"/>
    <x v="0"/>
    <x v="0"/>
    <x v="0"/>
  </r>
  <r>
    <n v="7777897299"/>
    <d v="2015-11-25T00:00:00"/>
    <x v="6"/>
    <x v="10"/>
    <n v="17.95"/>
    <x v="1"/>
    <x v="0"/>
    <n v="24.95"/>
    <n v="9"/>
    <s v="Ricotta Cheese, Gorgonzola Piccante Cheese, Mozzarella Cheese, Parmigiano Reggiano Cheese, Garlic"/>
    <s v="The Four Cheese Pizza"/>
    <n v="161.54999999999998"/>
    <n v="224.54999999999998"/>
    <n v="63"/>
    <x v="1"/>
    <x v="0"/>
    <x v="0"/>
  </r>
  <r>
    <n v="7777897300"/>
    <d v="2015-11-25T00:00:00"/>
    <x v="6"/>
    <x v="10"/>
    <n v="20.75"/>
    <x v="1"/>
    <x v="3"/>
    <n v="30.75"/>
    <n v="2"/>
    <s v="Genoa Salami, Capocollo, Pepperoni, Tomatoes, Asiago Cheese, Garlic"/>
    <s v="The Pepper Salami Pizza"/>
    <n v="41.5"/>
    <n v="61.5"/>
    <n v="20"/>
    <x v="1"/>
    <x v="0"/>
    <x v="0"/>
  </r>
  <r>
    <n v="7777897301"/>
    <d v="2015-11-25T00:00:00"/>
    <x v="6"/>
    <x v="10"/>
    <n v="16"/>
    <x v="2"/>
    <x v="1"/>
    <n v="20.5"/>
    <n v="5"/>
    <s v="Capocollo, Red Peppers, Tomatoes, Goat Cheese, Garlic, Oregano"/>
    <s v="The Italian Capocollo Pizza"/>
    <n v="80"/>
    <n v="102.5"/>
    <n v="22.5"/>
    <x v="1"/>
    <x v="0"/>
    <x v="0"/>
  </r>
  <r>
    <n v="7777897302"/>
    <d v="2015-11-26T00:00:00"/>
    <x v="0"/>
    <x v="10"/>
    <n v="20.5"/>
    <x v="1"/>
    <x v="1"/>
    <n v="26.5"/>
    <n v="7"/>
    <s v="Capocollo, Red Peppers, Tomatoes, Goat Cheese, Garlic, Oregano"/>
    <s v="The Italian Capocollo Pizza"/>
    <n v="143.5"/>
    <n v="185.5"/>
    <n v="42"/>
    <x v="1"/>
    <x v="0"/>
    <x v="0"/>
  </r>
  <r>
    <n v="7777897303"/>
    <d v="2015-11-26T00:00:00"/>
    <x v="0"/>
    <x v="10"/>
    <n v="10.5"/>
    <x v="0"/>
    <x v="1"/>
    <n v="13.5"/>
    <n v="10"/>
    <s v="Sliced Ham, Pineapple, Mozzarella Cheese"/>
    <s v="The Hawaiian Pizza"/>
    <n v="105"/>
    <n v="135"/>
    <n v="30"/>
    <x v="0"/>
    <x v="0"/>
    <x v="0"/>
  </r>
  <r>
    <n v="7777897304"/>
    <d v="2015-11-26T00:00:00"/>
    <x v="0"/>
    <x v="10"/>
    <n v="12.25"/>
    <x v="0"/>
    <x v="3"/>
    <n v="19.25"/>
    <n v="11"/>
    <s v="?duja Salami, Pancetta, Tomatoes, Red Onions, Friggitello Peppers, Garlic"/>
    <s v="The Calabrese Pizza"/>
    <n v="134.75"/>
    <n v="211.75"/>
    <n v="77"/>
    <x v="1"/>
    <x v="0"/>
    <x v="0"/>
  </r>
  <r>
    <n v="7777897305"/>
    <d v="2015-11-26T00:00:00"/>
    <x v="0"/>
    <x v="10"/>
    <n v="12"/>
    <x v="0"/>
    <x v="1"/>
    <n v="15"/>
    <n v="3"/>
    <s v="Bacon, Pepperoni, Italian Sausage, Chorizo Sausage"/>
    <s v="The Big Meat Pizza"/>
    <n v="36"/>
    <n v="45"/>
    <n v="9"/>
    <x v="1"/>
    <x v="0"/>
    <x v="0"/>
  </r>
  <r>
    <n v="7777897306"/>
    <d v="2015-11-26T00:00:00"/>
    <x v="0"/>
    <x v="10"/>
    <n v="12.25"/>
    <x v="0"/>
    <x v="3"/>
    <n v="19.25"/>
    <n v="5"/>
    <s v="Coarse Sicilian Salami, Tomatoes, Green Olives, Luganega Sausage, Onions, Garlic"/>
    <s v="The Sicilian Pizza"/>
    <n v="61.25"/>
    <n v="96.25"/>
    <n v="35"/>
    <x v="1"/>
    <x v="1"/>
    <x v="0"/>
  </r>
  <r>
    <n v="7777897307"/>
    <d v="2015-11-26T00:00:00"/>
    <x v="0"/>
    <x v="10"/>
    <n v="20.75"/>
    <x v="1"/>
    <x v="2"/>
    <n v="28.75"/>
    <n v="2"/>
    <s v="Chicken, Tomatoes, Red Peppers, Red Onions, Jalapeno Peppers, Corn, Cilantro, Chipotle Sauce"/>
    <s v="The Southwest Chicken Pizza"/>
    <n v="41.5"/>
    <n v="57.5"/>
    <n v="16"/>
    <x v="0"/>
    <x v="0"/>
    <x v="0"/>
  </r>
  <r>
    <n v="7777897308"/>
    <d v="2015-11-27T00:00:00"/>
    <x v="1"/>
    <x v="10"/>
    <n v="16.5"/>
    <x v="2"/>
    <x v="3"/>
    <n v="25"/>
    <n v="3"/>
    <s v="Calabrese Salami, Capocollo, Tomatoes, Red Onions, Green Olives, Garlic"/>
    <s v="The Italian Supreme Pizza"/>
    <n v="49.5"/>
    <n v="75"/>
    <n v="25.5"/>
    <x v="1"/>
    <x v="1"/>
    <x v="0"/>
  </r>
  <r>
    <n v="7777897309"/>
    <d v="2015-11-27T00:00:00"/>
    <x v="1"/>
    <x v="10"/>
    <n v="12"/>
    <x v="0"/>
    <x v="1"/>
    <n v="15"/>
    <n v="10"/>
    <s v="Kalamata Olives, Feta Cheese, Tomatoes, Garlic, Beef Chuck Roast, Red Onions"/>
    <s v="The Greek Pizza"/>
    <n v="120"/>
    <n v="150"/>
    <n v="30"/>
    <x v="1"/>
    <x v="1"/>
    <x v="0"/>
  </r>
  <r>
    <n v="7777897310"/>
    <d v="2015-11-27T00:00:00"/>
    <x v="1"/>
    <x v="10"/>
    <n v="12.5"/>
    <x v="2"/>
    <x v="1"/>
    <n v="17"/>
    <n v="8"/>
    <s v="Mozzarella Cheese, Pepperoni"/>
    <s v="The Pepperoni Pizza"/>
    <n v="100"/>
    <n v="136"/>
    <n v="36"/>
    <x v="1"/>
    <x v="0"/>
    <x v="0"/>
  </r>
  <r>
    <n v="7777897311"/>
    <d v="2015-11-27T00:00:00"/>
    <x v="1"/>
    <x v="10"/>
    <n v="20.75"/>
    <x v="1"/>
    <x v="3"/>
    <n v="30.75"/>
    <n v="1"/>
    <s v="Spinach, Red Onions, Pepperoni, Tomatoes, Artichokes, Kalamata Olives, Garlic, Asiago Cheese"/>
    <s v="The Spinach Supreme Pizza"/>
    <n v="20.75"/>
    <n v="30.75"/>
    <n v="10"/>
    <x v="1"/>
    <x v="1"/>
    <x v="0"/>
  </r>
  <r>
    <n v="7777897312"/>
    <d v="2015-11-27T00:00:00"/>
    <x v="1"/>
    <x v="10"/>
    <n v="15.25"/>
    <x v="1"/>
    <x v="1"/>
    <n v="21.25"/>
    <n v="4"/>
    <s v="Mozzarella Cheese, Pepperoni"/>
    <s v="The Pepperoni Pizza"/>
    <n v="61"/>
    <n v="85"/>
    <n v="24"/>
    <x v="1"/>
    <x v="0"/>
    <x v="0"/>
  </r>
  <r>
    <n v="7777897313"/>
    <d v="2015-11-27T00:00:00"/>
    <x v="1"/>
    <x v="10"/>
    <n v="12"/>
    <x v="0"/>
    <x v="0"/>
    <n v="16"/>
    <n v="5"/>
    <s v="Spinach, Mushrooms, Red Onions, Feta Cheese, Garlic"/>
    <s v="The Spinach and Feta Pizza"/>
    <n v="60"/>
    <n v="80"/>
    <n v="20"/>
    <x v="1"/>
    <x v="1"/>
    <x v="0"/>
  </r>
  <r>
    <n v="7777897314"/>
    <d v="2015-11-28T00:00:00"/>
    <x v="2"/>
    <x v="10"/>
    <n v="16.5"/>
    <x v="2"/>
    <x v="3"/>
    <n v="25"/>
    <n v="5"/>
    <s v="Prosciutto di San Daniele, Arugula, Mozzarella Cheese"/>
    <s v="The Prosciutto and Arugula Pizza"/>
    <n v="82.5"/>
    <n v="125"/>
    <n v="42.5"/>
    <x v="0"/>
    <x v="0"/>
    <x v="0"/>
  </r>
  <r>
    <n v="7777897315"/>
    <d v="2015-11-28T00:00:00"/>
    <x v="2"/>
    <x v="10"/>
    <n v="15.25"/>
    <x v="1"/>
    <x v="1"/>
    <n v="21.25"/>
    <n v="10"/>
    <s v="Mozzarella Cheese, Pepperoni"/>
    <s v="The Pepperoni Pizza"/>
    <n v="152.5"/>
    <n v="212.5"/>
    <n v="60"/>
    <x v="0"/>
    <x v="0"/>
    <x v="0"/>
  </r>
  <r>
    <n v="7777897316"/>
    <d v="2015-11-28T00:00:00"/>
    <x v="2"/>
    <x v="10"/>
    <n v="20.75"/>
    <x v="1"/>
    <x v="3"/>
    <n v="30.75"/>
    <n v="11"/>
    <s v="Prosciutto di San Daniele, Arugula, Mozzarella Cheese"/>
    <s v="The Prosciutto and Arugula Pizza"/>
    <n v="228.25"/>
    <n v="338.25"/>
    <n v="110"/>
    <x v="1"/>
    <x v="0"/>
    <x v="0"/>
  </r>
  <r>
    <n v="7777897317"/>
    <d v="2015-11-28T00:00:00"/>
    <x v="2"/>
    <x v="10"/>
    <n v="20.25"/>
    <x v="1"/>
    <x v="0"/>
    <n v="27.25"/>
    <n v="5"/>
    <s v="Spinach, Artichokes, Kalamata Olives, Sun-dried Tomatoes, Feta Cheese, Plum Tomatoes, Red Onions"/>
    <s v="The Mediterranean Pizza"/>
    <n v="101.25"/>
    <n v="136.25"/>
    <n v="35"/>
    <x v="0"/>
    <x v="0"/>
    <x v="0"/>
  </r>
  <r>
    <n v="7777897318"/>
    <d v="2015-11-28T00:00:00"/>
    <x v="2"/>
    <x v="10"/>
    <n v="20.25"/>
    <x v="1"/>
    <x v="3"/>
    <n v="30.25"/>
    <n v="5"/>
    <s v="?duja Salami, Pancetta, Tomatoes, Red Onions, Friggitello Peppers, Garlic"/>
    <s v="The Calabrese Pizza"/>
    <n v="101.25"/>
    <n v="151.25"/>
    <n v="50"/>
    <x v="1"/>
    <x v="1"/>
    <x v="0"/>
  </r>
  <r>
    <n v="7777897319"/>
    <d v="2015-11-28T00:00:00"/>
    <x v="2"/>
    <x v="10"/>
    <n v="12.75"/>
    <x v="0"/>
    <x v="2"/>
    <n v="17.75"/>
    <n v="1"/>
    <s v="Chicken, Pineapple, Tomatoes, Red Peppers, Thai Sweet Chilli Sauce"/>
    <s v="The Thai Chicken Pizza"/>
    <n v="12.75"/>
    <n v="17.75"/>
    <n v="5"/>
    <x v="0"/>
    <x v="1"/>
    <x v="0"/>
  </r>
  <r>
    <n v="7777897320"/>
    <d v="2015-11-28T00:00:00"/>
    <x v="2"/>
    <x v="10"/>
    <n v="16.75"/>
    <x v="2"/>
    <x v="2"/>
    <n v="23.25"/>
    <n v="5"/>
    <s v="Barbecued Chicken, Red Peppers, Green Peppers, Tomatoes, Red Onions, Barbecue Sauce"/>
    <s v="The Barbecue Chicken Pizza"/>
    <n v="83.75"/>
    <n v="116.25"/>
    <n v="32.5"/>
    <x v="1"/>
    <x v="1"/>
    <x v="0"/>
  </r>
  <r>
    <n v="7777897321"/>
    <d v="2015-11-29T00:00:00"/>
    <x v="3"/>
    <x v="10"/>
    <n v="16.75"/>
    <x v="2"/>
    <x v="2"/>
    <n v="23.25"/>
    <n v="4"/>
    <s v="Chicken, Red Onions, Red Peppers, Mushrooms, Asiago Cheese, Alfredo Sauce"/>
    <s v="The Chicken Alfredo Pizza"/>
    <n v="67"/>
    <n v="93"/>
    <n v="26"/>
    <x v="0"/>
    <x v="0"/>
    <x v="0"/>
  </r>
  <r>
    <n v="7777897322"/>
    <d v="2015-11-29T00:00:00"/>
    <x v="3"/>
    <x v="10"/>
    <n v="10.5"/>
    <x v="0"/>
    <x v="1"/>
    <n v="13.5"/>
    <n v="4"/>
    <s v="Sliced Ham, Pineapple, Mozzarella Cheese"/>
    <s v="The Hawaiian Pizza"/>
    <n v="42"/>
    <n v="54"/>
    <n v="12"/>
    <x v="0"/>
    <x v="1"/>
    <x v="0"/>
  </r>
  <r>
    <n v="7777897323"/>
    <d v="2015-11-29T00:00:00"/>
    <x v="3"/>
    <x v="10"/>
    <n v="16.75"/>
    <x v="2"/>
    <x v="0"/>
    <n v="22.25"/>
    <n v="3"/>
    <s v="Eggplant, Artichokes, Tomatoes, Zucchini, Red Peppers, Garlic, Pesto Sauce"/>
    <s v="The Italian Vegetables Pizza"/>
    <n v="50.25"/>
    <n v="66.75"/>
    <n v="16.5"/>
    <x v="1"/>
    <x v="0"/>
    <x v="0"/>
  </r>
  <r>
    <n v="7777897324"/>
    <d v="2015-11-29T00:00:00"/>
    <x v="3"/>
    <x v="10"/>
    <n v="20.75"/>
    <x v="1"/>
    <x v="3"/>
    <n v="30.75"/>
    <n v="12"/>
    <s v="Prosciutto di San Daniele, Arugula, Mozzarella Cheese"/>
    <s v="The Prosciutto and Arugula Pizza"/>
    <n v="249"/>
    <n v="369"/>
    <n v="120"/>
    <x v="1"/>
    <x v="0"/>
    <x v="0"/>
  </r>
  <r>
    <n v="7777897325"/>
    <d v="2015-11-29T00:00:00"/>
    <x v="3"/>
    <x v="10"/>
    <n v="20.75"/>
    <x v="1"/>
    <x v="2"/>
    <n v="28.75"/>
    <n v="4"/>
    <s v="Barbecued Chicken, Red Peppers, Green Peppers, Tomatoes, Red Onions, Barbecue Sauce"/>
    <s v="The Barbecue Chicken Pizza"/>
    <n v="83"/>
    <n v="115"/>
    <n v="32"/>
    <x v="1"/>
    <x v="1"/>
    <x v="0"/>
  </r>
  <r>
    <n v="7777897326"/>
    <d v="2015-11-29T00:00:00"/>
    <x v="3"/>
    <x v="10"/>
    <n v="12.75"/>
    <x v="0"/>
    <x v="2"/>
    <n v="17.75"/>
    <n v="2"/>
    <s v="Chicken, Artichoke, Spinach, Garlic, Jalapeno Peppers, Fontina Cheese, Gouda Cheese"/>
    <s v="The California Chicken Pizza"/>
    <n v="25.5"/>
    <n v="35.5"/>
    <n v="10"/>
    <x v="0"/>
    <x v="0"/>
    <x v="0"/>
  </r>
  <r>
    <n v="7777897327"/>
    <d v="2015-11-29T00:00:00"/>
    <x v="3"/>
    <x v="10"/>
    <n v="16"/>
    <x v="2"/>
    <x v="0"/>
    <n v="21.5"/>
    <n v="3"/>
    <s v="Spinach, Mushrooms, Red Onions, Feta Cheese, Garlic"/>
    <s v="The Spinach and Feta Pizza"/>
    <n v="48"/>
    <n v="64.5"/>
    <n v="16.5"/>
    <x v="0"/>
    <x v="0"/>
    <x v="0"/>
  </r>
  <r>
    <n v="7777897328"/>
    <d v="2015-11-29T00:00:00"/>
    <x v="3"/>
    <x v="10"/>
    <n v="17.5"/>
    <x v="1"/>
    <x v="1"/>
    <n v="23.5"/>
    <n v="1"/>
    <s v="Pepperoni, Mushrooms, Green Peppers"/>
    <s v="The Pepperoni, Mushroom, and Peppers Pizza"/>
    <n v="17.5"/>
    <n v="23.5"/>
    <n v="6"/>
    <x v="1"/>
    <x v="1"/>
    <x v="0"/>
  </r>
  <r>
    <n v="7777897329"/>
    <d v="2015-11-29T00:00:00"/>
    <x v="3"/>
    <x v="10"/>
    <n v="18.5"/>
    <x v="1"/>
    <x v="0"/>
    <n v="25.5"/>
    <n v="3"/>
    <s v="Mozzarella Cheese, Provolone Cheese, Smoked Gouda Cheese, Romano Cheese, Blue Cheese, Garlic"/>
    <s v="The Five Cheese Pizza"/>
    <n v="55.5"/>
    <n v="76.5"/>
    <n v="21"/>
    <x v="0"/>
    <x v="1"/>
    <x v="0"/>
  </r>
  <r>
    <n v="7777897330"/>
    <d v="2015-11-29T00:00:00"/>
    <x v="3"/>
    <x v="10"/>
    <n v="12.5"/>
    <x v="2"/>
    <x v="1"/>
    <n v="17"/>
    <n v="3"/>
    <s v="Mozzarella Cheese, Pepperoni"/>
    <s v="The Pepperoni Pizza"/>
    <n v="37.5"/>
    <n v="51"/>
    <n v="13.5"/>
    <x v="1"/>
    <x v="0"/>
    <x v="0"/>
  </r>
  <r>
    <n v="7777897331"/>
    <d v="2015-11-30T00:00:00"/>
    <x v="4"/>
    <x v="10"/>
    <n v="20.75"/>
    <x v="1"/>
    <x v="3"/>
    <n v="30.75"/>
    <n v="2"/>
    <s v="Calabrese Salami, Capocollo, Tomatoes, Red Onions, Green Olives, Garlic"/>
    <s v="The Italian Supreme Pizza"/>
    <n v="41.5"/>
    <n v="61.5"/>
    <n v="20"/>
    <x v="1"/>
    <x v="1"/>
    <x v="0"/>
  </r>
  <r>
    <n v="7777897332"/>
    <d v="2015-11-30T00:00:00"/>
    <x v="4"/>
    <x v="10"/>
    <n v="16"/>
    <x v="2"/>
    <x v="0"/>
    <n v="21.5"/>
    <n v="6"/>
    <s v="Tomatoes, Red Peppers, Jalapeno Peppers, Red Onions, Cilantro, Corn, Chipotle Sauce, Garlic"/>
    <s v="The Mexicana Pizza"/>
    <n v="96"/>
    <n v="129"/>
    <n v="33"/>
    <x v="1"/>
    <x v="1"/>
    <x v="0"/>
  </r>
  <r>
    <n v="7777897333"/>
    <d v="2015-11-30T00:00:00"/>
    <x v="4"/>
    <x v="10"/>
    <n v="15.25"/>
    <x v="1"/>
    <x v="1"/>
    <n v="21.25"/>
    <n v="11"/>
    <s v="Mozzarella Cheese, Pepperoni"/>
    <s v="The Pepperoni Pizza"/>
    <n v="167.75"/>
    <n v="233.75"/>
    <n v="66"/>
    <x v="1"/>
    <x v="0"/>
    <x v="0"/>
  </r>
  <r>
    <n v="7777897334"/>
    <d v="2015-11-30T00:00:00"/>
    <x v="4"/>
    <x v="10"/>
    <n v="20.75"/>
    <x v="1"/>
    <x v="2"/>
    <n v="28.75"/>
    <n v="10"/>
    <s v="Barbecued Chicken, Red Peppers, Green Peppers, Tomatoes, Red Onions, Barbecue Sauce"/>
    <s v="The Barbecue Chicken Pizza"/>
    <n v="207.5"/>
    <n v="287.5"/>
    <n v="80"/>
    <x v="1"/>
    <x v="0"/>
    <x v="0"/>
  </r>
  <r>
    <n v="7777897335"/>
    <d v="2015-11-30T00:00:00"/>
    <x v="4"/>
    <x v="10"/>
    <n v="20.5"/>
    <x v="1"/>
    <x v="1"/>
    <n v="26.5"/>
    <n v="11"/>
    <s v="Pepperoni, Mushrooms, Red Onions, Red Peppers, Bacon"/>
    <s v="The Classic Deluxe Pizza"/>
    <n v="225.5"/>
    <n v="291.5"/>
    <n v="66"/>
    <x v="1"/>
    <x v="0"/>
    <x v="0"/>
  </r>
  <r>
    <n v="7777897336"/>
    <d v="2015-12-01T00:00:00"/>
    <x v="5"/>
    <x v="11"/>
    <n v="16"/>
    <x v="2"/>
    <x v="1"/>
    <n v="20.5"/>
    <n v="12"/>
    <s v="Capocollo, Red Peppers, Tomatoes, Goat Cheese, Garlic, Oregano"/>
    <s v="The Italian Capocollo Pizza"/>
    <n v="192"/>
    <n v="246"/>
    <n v="54"/>
    <x v="1"/>
    <x v="0"/>
    <x v="0"/>
  </r>
  <r>
    <n v="7777897337"/>
    <d v="2015-12-01T00:00:00"/>
    <x v="5"/>
    <x v="11"/>
    <n v="20.25"/>
    <x v="1"/>
    <x v="0"/>
    <n v="27.25"/>
    <n v="7"/>
    <s v="Spinach, Artichokes, Kalamata Olives, Sun-dried Tomatoes, Feta Cheese, Plum Tomatoes, Red Onions"/>
    <s v="The Mediterranean Pizza"/>
    <n v="141.75"/>
    <n v="190.75"/>
    <n v="49"/>
    <x v="0"/>
    <x v="1"/>
    <x v="0"/>
  </r>
  <r>
    <n v="7777897338"/>
    <d v="2015-12-01T00:00:00"/>
    <x v="5"/>
    <x v="11"/>
    <n v="17.95"/>
    <x v="1"/>
    <x v="0"/>
    <n v="24.95"/>
    <n v="8"/>
    <s v="Ricotta Cheese, Gorgonzola Piccante Cheese, Mozzarella Cheese, Parmigiano Reggiano Cheese, Garlic"/>
    <s v="The Four Cheese Pizza"/>
    <n v="143.6"/>
    <n v="199.6"/>
    <n v="56"/>
    <x v="1"/>
    <x v="1"/>
    <x v="0"/>
  </r>
  <r>
    <n v="7777897339"/>
    <d v="2015-12-01T00:00:00"/>
    <x v="5"/>
    <x v="11"/>
    <n v="11"/>
    <x v="0"/>
    <x v="1"/>
    <n v="14"/>
    <n v="10"/>
    <s v="Pepperoni, Mushrooms, Green Peppers"/>
    <s v="The Pepperoni, Mushroom, and Peppers Pizza"/>
    <n v="110"/>
    <n v="140"/>
    <n v="30"/>
    <x v="1"/>
    <x v="1"/>
    <x v="0"/>
  </r>
  <r>
    <n v="7777897340"/>
    <d v="2015-12-01T00:00:00"/>
    <x v="5"/>
    <x v="11"/>
    <n v="16.75"/>
    <x v="2"/>
    <x v="2"/>
    <n v="23.25"/>
    <n v="2"/>
    <s v="Barbecued Chicken, Red Peppers, Green Peppers, Tomatoes, Red Onions, Barbecue Sauce"/>
    <s v="The Barbecue Chicken Pizza"/>
    <n v="33.5"/>
    <n v="46.5"/>
    <n v="13"/>
    <x v="0"/>
    <x v="1"/>
    <x v="0"/>
  </r>
  <r>
    <n v="7777897341"/>
    <d v="2015-12-01T00:00:00"/>
    <x v="5"/>
    <x v="11"/>
    <n v="20.25"/>
    <x v="1"/>
    <x v="0"/>
    <n v="27.25"/>
    <n v="1"/>
    <s v="Tomatoes, Red Peppers, Jalapeno Peppers, Red Onions, Cilantro, Corn, Chipotle Sauce, Garlic"/>
    <s v="The Mexicana Pizza"/>
    <n v="20.25"/>
    <n v="27.25"/>
    <n v="7"/>
    <x v="1"/>
    <x v="0"/>
    <x v="0"/>
  </r>
  <r>
    <n v="7777897342"/>
    <d v="2015-12-01T00:00:00"/>
    <x v="5"/>
    <x v="11"/>
    <n v="20.5"/>
    <x v="1"/>
    <x v="1"/>
    <n v="26.5"/>
    <n v="1"/>
    <s v="Tomatoes, Anchovies, Green Olives, Red Onions, Garlic"/>
    <s v="The Napolitana Pizza"/>
    <n v="20.5"/>
    <n v="26.5"/>
    <n v="6"/>
    <x v="1"/>
    <x v="1"/>
    <x v="0"/>
  </r>
  <r>
    <n v="7777897343"/>
    <d v="2015-12-02T00:00:00"/>
    <x v="6"/>
    <x v="11"/>
    <n v="16.75"/>
    <x v="2"/>
    <x v="0"/>
    <n v="22.25"/>
    <n v="7"/>
    <s v="Eggplant, Artichokes, Tomatoes, Zucchini, Red Peppers, Garlic, Pesto Sauce"/>
    <s v="The Italian Vegetables Pizza"/>
    <n v="117.25"/>
    <n v="155.75"/>
    <n v="38.5"/>
    <x v="1"/>
    <x v="0"/>
    <x v="0"/>
  </r>
  <r>
    <n v="7777897344"/>
    <d v="2015-12-02T00:00:00"/>
    <x v="6"/>
    <x v="11"/>
    <n v="14.5"/>
    <x v="2"/>
    <x v="1"/>
    <n v="19"/>
    <n v="10"/>
    <s v="Pepperoni, Mushrooms, Green Peppers"/>
    <s v="The Pepperoni, Mushroom, and Peppers Pizza"/>
    <n v="145"/>
    <n v="190"/>
    <n v="45"/>
    <x v="1"/>
    <x v="1"/>
    <x v="0"/>
  </r>
  <r>
    <n v="7777897345"/>
    <d v="2015-12-02T00:00:00"/>
    <x v="6"/>
    <x v="11"/>
    <n v="16.5"/>
    <x v="2"/>
    <x v="0"/>
    <n v="22"/>
    <n v="11"/>
    <s v="Spinach, Artichokes, Tomatoes, Sun-dried Tomatoes, Garlic, Pesto Sauce"/>
    <s v="The Spinach Pesto Pizza"/>
    <n v="181.5"/>
    <n v="242"/>
    <n v="60.5"/>
    <x v="1"/>
    <x v="0"/>
    <x v="0"/>
  </r>
  <r>
    <n v="7777897346"/>
    <d v="2015-12-02T00:00:00"/>
    <x v="6"/>
    <x v="11"/>
    <n v="16"/>
    <x v="2"/>
    <x v="1"/>
    <n v="20.5"/>
    <n v="11"/>
    <s v="Tomatoes, Anchovies, Green Olives, Red Onions, Garlic"/>
    <s v="The Napolitana Pizza"/>
    <n v="176"/>
    <n v="225.5"/>
    <n v="49.5"/>
    <x v="0"/>
    <x v="1"/>
    <x v="0"/>
  </r>
  <r>
    <n v="7777897347"/>
    <d v="2015-12-02T00:00:00"/>
    <x v="6"/>
    <x v="11"/>
    <n v="12.75"/>
    <x v="0"/>
    <x v="2"/>
    <n v="17.75"/>
    <n v="4"/>
    <s v="Barbecued Chicken, Red Peppers, Green Peppers, Tomatoes, Red Onions, Barbecue Sauce"/>
    <s v="The Barbecue Chicken Pizza"/>
    <n v="51"/>
    <n v="71"/>
    <n v="20"/>
    <x v="0"/>
    <x v="1"/>
    <x v="0"/>
  </r>
  <r>
    <n v="7777897348"/>
    <d v="2015-12-02T00:00:00"/>
    <x v="6"/>
    <x v="11"/>
    <n v="12.75"/>
    <x v="0"/>
    <x v="2"/>
    <n v="17.75"/>
    <n v="5"/>
    <s v="Chicken, Tomatoes, Red Peppers, Spinach, Garlic, Pesto Sauce"/>
    <s v="The Chicken Pesto Pizza"/>
    <n v="63.75"/>
    <n v="88.75"/>
    <n v="25"/>
    <x v="1"/>
    <x v="1"/>
    <x v="0"/>
  </r>
  <r>
    <n v="7777897349"/>
    <d v="2015-12-02T00:00:00"/>
    <x v="6"/>
    <x v="11"/>
    <n v="20.25"/>
    <x v="1"/>
    <x v="0"/>
    <n v="27.25"/>
    <n v="10"/>
    <s v="Spinach, Artichokes, Kalamata Olives, Sun-dried Tomatoes, Feta Cheese, Plum Tomatoes, Red Onions"/>
    <s v="The Mediterranean Pizza"/>
    <n v="202.5"/>
    <n v="272.5"/>
    <n v="70"/>
    <x v="1"/>
    <x v="0"/>
    <x v="0"/>
  </r>
  <r>
    <n v="7777897350"/>
    <d v="2015-12-03T00:00:00"/>
    <x v="0"/>
    <x v="11"/>
    <n v="16.5"/>
    <x v="1"/>
    <x v="1"/>
    <n v="22.5"/>
    <n v="6"/>
    <s v="Sliced Ham, Pineapple, Mozzarella Cheese"/>
    <s v="The Hawaiian Pizza"/>
    <n v="99"/>
    <n v="135"/>
    <n v="36"/>
    <x v="0"/>
    <x v="1"/>
    <x v="0"/>
  </r>
  <r>
    <n v="7777897351"/>
    <d v="2015-12-03T00:00:00"/>
    <x v="0"/>
    <x v="11"/>
    <n v="16.75"/>
    <x v="2"/>
    <x v="2"/>
    <n v="23.25"/>
    <n v="11"/>
    <s v="Chicken, Red Onions, Red Peppers, Mushrooms, Asiago Cheese, Alfredo Sauce"/>
    <s v="The Chicken Alfredo Pizza"/>
    <n v="184.25"/>
    <n v="255.75"/>
    <n v="71.5"/>
    <x v="0"/>
    <x v="1"/>
    <x v="0"/>
  </r>
  <r>
    <n v="7777897352"/>
    <d v="2015-12-03T00:00:00"/>
    <x v="0"/>
    <x v="11"/>
    <n v="16.5"/>
    <x v="2"/>
    <x v="3"/>
    <n v="25"/>
    <n v="12"/>
    <s v="Prosciutto di San Daniele, Arugula, Mozzarella Cheese"/>
    <s v="The Prosciutto and Arugula Pizza"/>
    <n v="198"/>
    <n v="300"/>
    <n v="102"/>
    <x v="0"/>
    <x v="0"/>
    <x v="0"/>
  </r>
  <r>
    <n v="7777897353"/>
    <d v="2015-12-04T00:00:00"/>
    <x v="1"/>
    <x v="11"/>
    <n v="11"/>
    <x v="0"/>
    <x v="1"/>
    <n v="14"/>
    <n v="1"/>
    <s v="Pepperoni, Mushrooms, Green Peppers"/>
    <s v="The Pepperoni, Mushroom, and Peppers Pizza"/>
    <n v="11"/>
    <n v="14"/>
    <n v="3"/>
    <x v="0"/>
    <x v="1"/>
    <x v="0"/>
  </r>
  <r>
    <n v="7777897354"/>
    <d v="2015-12-04T00:00:00"/>
    <x v="1"/>
    <x v="11"/>
    <n v="12"/>
    <x v="0"/>
    <x v="1"/>
    <n v="15"/>
    <n v="10"/>
    <s v="Tomatoes, Anchovies, Green Olives, Red Onions, Garlic"/>
    <s v="The Napolitana Pizza"/>
    <n v="120"/>
    <n v="150"/>
    <n v="30"/>
    <x v="0"/>
    <x v="1"/>
    <x v="0"/>
  </r>
  <r>
    <n v="7777897355"/>
    <d v="2015-12-04T00:00:00"/>
    <x v="1"/>
    <x v="11"/>
    <n v="18.5"/>
    <x v="1"/>
    <x v="0"/>
    <n v="25.5"/>
    <n v="6"/>
    <s v="Mozzarella Cheese, Provolone Cheese, Smoked Gouda Cheese, Romano Cheese, Blue Cheese, Garlic"/>
    <s v="The Five Cheese Pizza"/>
    <n v="111"/>
    <n v="153"/>
    <n v="42"/>
    <x v="1"/>
    <x v="1"/>
    <x v="0"/>
  </r>
  <r>
    <n v="7777897356"/>
    <d v="2015-12-04T00:00:00"/>
    <x v="1"/>
    <x v="11"/>
    <n v="12"/>
    <x v="0"/>
    <x v="1"/>
    <n v="15"/>
    <n v="7"/>
    <s v="Bacon, Pepperoni, Italian Sausage, Chorizo Sausage"/>
    <s v="The Big Meat Pizza"/>
    <n v="84"/>
    <n v="105"/>
    <n v="21"/>
    <x v="1"/>
    <x v="1"/>
    <x v="0"/>
  </r>
  <r>
    <n v="7777897357"/>
    <d v="2015-12-04T00:00:00"/>
    <x v="1"/>
    <x v="11"/>
    <n v="18.5"/>
    <x v="1"/>
    <x v="0"/>
    <n v="25.5"/>
    <n v="2"/>
    <s v="Mozzarella Cheese, Provolone Cheese, Smoked Gouda Cheese, Romano Cheese, Blue Cheese, Garlic"/>
    <s v="The Five Cheese Pizza"/>
    <n v="37"/>
    <n v="51"/>
    <n v="14"/>
    <x v="0"/>
    <x v="1"/>
    <x v="0"/>
  </r>
  <r>
    <n v="7777897358"/>
    <d v="2015-12-04T00:00:00"/>
    <x v="1"/>
    <x v="11"/>
    <n v="20.75"/>
    <x v="1"/>
    <x v="2"/>
    <n v="28.75"/>
    <n v="11"/>
    <s v="Chicken, Artichoke, Spinach, Garlic, Jalapeno Peppers, Fontina Cheese, Gouda Cheese"/>
    <s v="The California Chicken Pizza"/>
    <n v="228.25"/>
    <n v="316.25"/>
    <n v="88"/>
    <x v="0"/>
    <x v="0"/>
    <x v="0"/>
  </r>
  <r>
    <n v="7777897359"/>
    <d v="2015-12-04T00:00:00"/>
    <x v="1"/>
    <x v="11"/>
    <n v="16.25"/>
    <x v="2"/>
    <x v="3"/>
    <n v="24.75"/>
    <n v="11"/>
    <s v="?duja Salami, Pancetta, Tomatoes, Red Onions, Friggitello Peppers, Garlic"/>
    <s v="The Calabrese Pizza"/>
    <n v="178.75"/>
    <n v="272.25"/>
    <n v="93.5"/>
    <x v="0"/>
    <x v="1"/>
    <x v="0"/>
  </r>
  <r>
    <n v="7777897360"/>
    <d v="2015-12-04T00:00:00"/>
    <x v="1"/>
    <x v="11"/>
    <n v="16.25"/>
    <x v="2"/>
    <x v="3"/>
    <n v="24.75"/>
    <n v="9"/>
    <s v="Coarse Sicilian Salami, Tomatoes, Green Olives, Luganega Sausage, Onions, Garlic"/>
    <s v="The Sicilian Pizza"/>
    <n v="146.25"/>
    <n v="222.75"/>
    <n v="76.5"/>
    <x v="1"/>
    <x v="1"/>
    <x v="0"/>
  </r>
  <r>
    <n v="7777897361"/>
    <d v="2015-12-05T00:00:00"/>
    <x v="2"/>
    <x v="11"/>
    <n v="12.75"/>
    <x v="0"/>
    <x v="2"/>
    <n v="17.75"/>
    <n v="11"/>
    <s v="Barbecued Chicken, Red Peppers, Green Peppers, Tomatoes, Red Onions, Barbecue Sauce"/>
    <s v="The Barbecue Chicken Pizza"/>
    <n v="140.25"/>
    <n v="195.25"/>
    <n v="55"/>
    <x v="0"/>
    <x v="0"/>
    <x v="0"/>
  </r>
  <r>
    <n v="7777897362"/>
    <d v="2015-12-05T00:00:00"/>
    <x v="2"/>
    <x v="11"/>
    <n v="14.75"/>
    <x v="2"/>
    <x v="0"/>
    <n v="20.25"/>
    <n v="5"/>
    <s v="Ricotta Cheese, Gorgonzola Piccante Cheese, Mozzarella Cheese, Parmigiano Reggiano Cheese, Garlic"/>
    <s v="The Four Cheese Pizza"/>
    <n v="73.75"/>
    <n v="101.25"/>
    <n v="27.5"/>
    <x v="1"/>
    <x v="0"/>
    <x v="0"/>
  </r>
  <r>
    <n v="7777897363"/>
    <d v="2015-12-05T00:00:00"/>
    <x v="2"/>
    <x v="11"/>
    <n v="16.75"/>
    <x v="2"/>
    <x v="0"/>
    <n v="22.25"/>
    <n v="1"/>
    <s v="Eggplant, Artichokes, Tomatoes, Zucchini, Red Peppers, Garlic, Pesto Sauce"/>
    <s v="The Italian Vegetables Pizza"/>
    <n v="16.75"/>
    <n v="22.25"/>
    <n v="5.5"/>
    <x v="1"/>
    <x v="1"/>
    <x v="0"/>
  </r>
  <r>
    <n v="7777897364"/>
    <d v="2015-12-05T00:00:00"/>
    <x v="2"/>
    <x v="11"/>
    <n v="12.5"/>
    <x v="0"/>
    <x v="3"/>
    <n v="19.5"/>
    <n v="1"/>
    <s v="Prosciutto di San Daniele, Arugula, Mozzarella Cheese"/>
    <s v="The Prosciutto and Arugula Pizza"/>
    <n v="12.5"/>
    <n v="19.5"/>
    <n v="7"/>
    <x v="0"/>
    <x v="0"/>
    <x v="0"/>
  </r>
  <r>
    <n v="7777897365"/>
    <d v="2015-12-05T00:00:00"/>
    <x v="2"/>
    <x v="11"/>
    <n v="16.75"/>
    <x v="2"/>
    <x v="2"/>
    <n v="23.25"/>
    <n v="5"/>
    <s v="Chicken, Red Onions, Red Peppers, Mushrooms, Asiago Cheese, Alfredo Sauce"/>
    <s v="The Chicken Alfredo Pizza"/>
    <n v="83.75"/>
    <n v="116.25"/>
    <n v="32.5"/>
    <x v="0"/>
    <x v="1"/>
    <x v="0"/>
  </r>
  <r>
    <n v="7777897366"/>
    <d v="2015-12-05T00:00:00"/>
    <x v="2"/>
    <x v="11"/>
    <n v="16.75"/>
    <x v="2"/>
    <x v="2"/>
    <n v="23.25"/>
    <n v="5"/>
    <s v="Barbecued Chicken, Red Peppers, Green Peppers, Tomatoes, Red Onions, Barbecue Sauce"/>
    <s v="The Barbecue Chicken Pizza"/>
    <n v="83.75"/>
    <n v="116.25"/>
    <n v="32.5"/>
    <x v="1"/>
    <x v="0"/>
    <x v="0"/>
  </r>
  <r>
    <n v="7777897367"/>
    <d v="2015-12-05T00:00:00"/>
    <x v="2"/>
    <x v="11"/>
    <n v="12"/>
    <x v="0"/>
    <x v="1"/>
    <n v="15"/>
    <n v="9"/>
    <s v="Capocollo, Red Peppers, Tomatoes, Goat Cheese, Garlic, Oregano"/>
    <s v="The Italian Capocollo Pizza"/>
    <n v="108"/>
    <n v="135"/>
    <n v="27"/>
    <x v="1"/>
    <x v="0"/>
    <x v="0"/>
  </r>
  <r>
    <n v="7777897368"/>
    <d v="2015-12-05T00:00:00"/>
    <x v="2"/>
    <x v="11"/>
    <n v="16.5"/>
    <x v="2"/>
    <x v="3"/>
    <n v="25"/>
    <n v="9"/>
    <s v="Prosciutto di San Daniele, Arugula, Mozzarella Cheese"/>
    <s v="The Prosciutto and Arugula Pizza"/>
    <n v="148.5"/>
    <n v="225"/>
    <n v="76.5"/>
    <x v="1"/>
    <x v="1"/>
    <x v="0"/>
  </r>
  <r>
    <n v="7777897369"/>
    <d v="2015-12-06T00:00:00"/>
    <x v="3"/>
    <x v="11"/>
    <n v="20.75"/>
    <x v="1"/>
    <x v="2"/>
    <n v="28.75"/>
    <n v="8"/>
    <s v="Chicken, Tomatoes, Red Peppers, Red Onions, Jalapeno Peppers, Corn, Cilantro, Chipotle Sauce"/>
    <s v="The Southwest Chicken Pizza"/>
    <n v="166"/>
    <n v="230"/>
    <n v="64"/>
    <x v="0"/>
    <x v="1"/>
    <x v="0"/>
  </r>
  <r>
    <n v="7777897370"/>
    <d v="2015-12-06T00:00:00"/>
    <x v="3"/>
    <x v="11"/>
    <n v="20.75"/>
    <x v="1"/>
    <x v="2"/>
    <n v="28.75"/>
    <n v="1"/>
    <s v="Chicken, Pineapple, Tomatoes, Red Peppers, Thai Sweet Chilli Sauce"/>
    <s v="The Thai Chicken Pizza"/>
    <n v="20.75"/>
    <n v="28.75"/>
    <n v="8"/>
    <x v="1"/>
    <x v="0"/>
    <x v="0"/>
  </r>
  <r>
    <n v="7777897371"/>
    <d v="2015-12-06T00:00:00"/>
    <x v="3"/>
    <x v="11"/>
    <n v="16"/>
    <x v="2"/>
    <x v="0"/>
    <n v="21.5"/>
    <n v="12"/>
    <s v="Spinach, Mushrooms, Tomatoes, Green Olives, Feta Cheese"/>
    <s v="The Green Garden Pizza"/>
    <n v="192"/>
    <n v="258"/>
    <n v="66"/>
    <x v="0"/>
    <x v="0"/>
    <x v="0"/>
  </r>
  <r>
    <n v="7777897372"/>
    <d v="2015-12-06T00:00:00"/>
    <x v="3"/>
    <x v="11"/>
    <n v="12.25"/>
    <x v="0"/>
    <x v="3"/>
    <n v="19.25"/>
    <n v="6"/>
    <s v="Coarse Sicilian Salami, Tomatoes, Green Olives, Luganega Sausage, Onions, Garlic"/>
    <s v="The Sicilian Pizza"/>
    <n v="73.5"/>
    <n v="115.5"/>
    <n v="42"/>
    <x v="1"/>
    <x v="1"/>
    <x v="0"/>
  </r>
  <r>
    <n v="7777897373"/>
    <d v="2015-12-06T00:00:00"/>
    <x v="3"/>
    <x v="11"/>
    <n v="20.25"/>
    <x v="1"/>
    <x v="0"/>
    <n v="27.25"/>
    <n v="5"/>
    <s v="Spinach, Mushrooms, Red Onions, Feta Cheese, Garlic"/>
    <s v="The Spinach and Feta Pizza"/>
    <n v="101.25"/>
    <n v="136.25"/>
    <n v="35"/>
    <x v="0"/>
    <x v="0"/>
    <x v="0"/>
  </r>
  <r>
    <n v="7777897374"/>
    <d v="2015-12-06T00:00:00"/>
    <x v="3"/>
    <x v="11"/>
    <n v="14.5"/>
    <x v="2"/>
    <x v="1"/>
    <n v="19"/>
    <n v="10"/>
    <s v="Pepperoni, Mushrooms, Green Peppers"/>
    <s v="The Pepperoni, Mushroom, and Peppers Pizza"/>
    <n v="145"/>
    <n v="190"/>
    <n v="45"/>
    <x v="0"/>
    <x v="0"/>
    <x v="0"/>
  </r>
  <r>
    <n v="7777897375"/>
    <d v="2015-12-06T00:00:00"/>
    <x v="3"/>
    <x v="11"/>
    <n v="18.5"/>
    <x v="1"/>
    <x v="0"/>
    <n v="25.5"/>
    <n v="3"/>
    <s v="Mozzarella Cheese, Provolone Cheese, Smoked Gouda Cheese, Romano Cheese, Blue Cheese, Garlic"/>
    <s v="The Five Cheese Pizza"/>
    <n v="55.5"/>
    <n v="76.5"/>
    <n v="21"/>
    <x v="1"/>
    <x v="1"/>
    <x v="0"/>
  </r>
  <r>
    <n v="7777897376"/>
    <d v="2015-12-07T00:00:00"/>
    <x v="4"/>
    <x v="11"/>
    <n v="16.25"/>
    <x v="2"/>
    <x v="3"/>
    <n v="24.75"/>
    <n v="5"/>
    <s v="Coarse Sicilian Salami, Tomatoes, Green Olives, Luganega Sausage, Onions, Garlic"/>
    <s v="The Sicilian Pizza"/>
    <n v="81.25"/>
    <n v="123.75"/>
    <n v="42.5"/>
    <x v="1"/>
    <x v="0"/>
    <x v="0"/>
  </r>
  <r>
    <n v="7777897377"/>
    <d v="2015-12-07T00:00:00"/>
    <x v="4"/>
    <x v="11"/>
    <n v="18.5"/>
    <x v="1"/>
    <x v="0"/>
    <n v="25.5"/>
    <n v="8"/>
    <s v="Mozzarella Cheese, Provolone Cheese, Smoked Gouda Cheese, Romano Cheese, Blue Cheese, Garlic"/>
    <s v="The Five Cheese Pizza"/>
    <n v="148"/>
    <n v="204"/>
    <n v="56"/>
    <x v="0"/>
    <x v="0"/>
    <x v="0"/>
  </r>
  <r>
    <n v="7777897378"/>
    <d v="2015-12-07T00:00:00"/>
    <x v="4"/>
    <x v="11"/>
    <n v="16.5"/>
    <x v="2"/>
    <x v="3"/>
    <n v="25"/>
    <n v="6"/>
    <s v="Capocollo, Tomatoes, Goat Cheese, Artichokes, Peperoncini verdi, Garlic"/>
    <s v="The Spicy Italian Pizza"/>
    <n v="99"/>
    <n v="150"/>
    <n v="51"/>
    <x v="1"/>
    <x v="1"/>
    <x v="0"/>
  </r>
  <r>
    <n v="7777897379"/>
    <d v="2015-12-07T00:00:00"/>
    <x v="4"/>
    <x v="11"/>
    <n v="16.75"/>
    <x v="2"/>
    <x v="2"/>
    <n v="23.25"/>
    <n v="3"/>
    <s v="Chicken, Red Onions, Red Peppers, Mushrooms, Asiago Cheese, Alfredo Sauce"/>
    <s v="The Chicken Alfredo Pizza"/>
    <n v="50.25"/>
    <n v="69.75"/>
    <n v="19.5"/>
    <x v="0"/>
    <x v="0"/>
    <x v="0"/>
  </r>
  <r>
    <n v="7777897380"/>
    <d v="2015-12-07T00:00:00"/>
    <x v="4"/>
    <x v="11"/>
    <n v="20.75"/>
    <x v="1"/>
    <x v="3"/>
    <n v="30.75"/>
    <n v="11"/>
    <s v="Genoa Salami, Capocollo, Pepperoni, Tomatoes, Asiago Cheese, Garlic"/>
    <s v="The Pepper Salami Pizza"/>
    <n v="228.25"/>
    <n v="338.25"/>
    <n v="110"/>
    <x v="1"/>
    <x v="0"/>
    <x v="0"/>
  </r>
  <r>
    <n v="7777897381"/>
    <d v="2015-12-07T00:00:00"/>
    <x v="4"/>
    <x v="11"/>
    <n v="14.5"/>
    <x v="2"/>
    <x v="1"/>
    <n v="19"/>
    <n v="2"/>
    <s v="Pepperoni, Mushrooms, Green Peppers"/>
    <s v="The Pepperoni, Mushroom, and Peppers Pizza"/>
    <n v="29"/>
    <n v="38"/>
    <n v="9"/>
    <x v="0"/>
    <x v="1"/>
    <x v="0"/>
  </r>
  <r>
    <n v="7777897382"/>
    <d v="2015-12-07T00:00:00"/>
    <x v="4"/>
    <x v="11"/>
    <n v="20.75"/>
    <x v="1"/>
    <x v="3"/>
    <n v="30.75"/>
    <n v="4"/>
    <s v="Capocollo, Tomatoes, Goat Cheese, Artichokes, Peperoncini verdi, Garlic"/>
    <s v="The Spicy Italian Pizza"/>
    <n v="83"/>
    <n v="123"/>
    <n v="40"/>
    <x v="1"/>
    <x v="1"/>
    <x v="0"/>
  </r>
  <r>
    <n v="7777897383"/>
    <d v="2015-12-08T00:00:00"/>
    <x v="5"/>
    <x v="11"/>
    <n v="17.95"/>
    <x v="1"/>
    <x v="0"/>
    <n v="24.95"/>
    <n v="1"/>
    <s v="Ricotta Cheese, Gorgonzola Piccante Cheese, Mozzarella Cheese, Parmigiano Reggiano Cheese, Garlic"/>
    <s v="The Four Cheese Pizza"/>
    <n v="17.95"/>
    <n v="24.95"/>
    <n v="7"/>
    <x v="1"/>
    <x v="1"/>
    <x v="0"/>
  </r>
  <r>
    <n v="7777897384"/>
    <d v="2015-12-08T00:00:00"/>
    <x v="5"/>
    <x v="11"/>
    <n v="17.95"/>
    <x v="1"/>
    <x v="0"/>
    <n v="24.95"/>
    <n v="8"/>
    <s v="Ricotta Cheese, Gorgonzola Piccante Cheese, Mozzarella Cheese, Parmigiano Reggiano Cheese, Garlic"/>
    <s v="The Four Cheese Pizza"/>
    <n v="143.6"/>
    <n v="199.6"/>
    <n v="56"/>
    <x v="0"/>
    <x v="1"/>
    <x v="0"/>
  </r>
  <r>
    <n v="7777897385"/>
    <d v="2015-12-08T00:00:00"/>
    <x v="5"/>
    <x v="11"/>
    <n v="10.5"/>
    <x v="0"/>
    <x v="1"/>
    <n v="13.5"/>
    <n v="3"/>
    <s v="Sliced Ham, Pineapple, Mozzarella Cheese"/>
    <s v="The Hawaiian Pizza"/>
    <n v="31.5"/>
    <n v="40.5"/>
    <n v="9"/>
    <x v="0"/>
    <x v="0"/>
    <x v="0"/>
  </r>
  <r>
    <n v="7777897386"/>
    <d v="2015-12-08T00:00:00"/>
    <x v="5"/>
    <x v="11"/>
    <n v="16.5"/>
    <x v="2"/>
    <x v="3"/>
    <n v="25"/>
    <n v="5"/>
    <s v="Spinach, Red Onions, Pepperoni, Tomatoes, Artichokes, Kalamata Olives, Garlic, Asiago Cheese"/>
    <s v="The Spinach Supreme Pizza"/>
    <n v="82.5"/>
    <n v="125"/>
    <n v="42.5"/>
    <x v="0"/>
    <x v="0"/>
    <x v="0"/>
  </r>
  <r>
    <n v="7777897387"/>
    <d v="2015-12-08T00:00:00"/>
    <x v="5"/>
    <x v="11"/>
    <n v="16"/>
    <x v="2"/>
    <x v="1"/>
    <n v="20.5"/>
    <n v="11"/>
    <s v="Pepperoni, Mushrooms, Red Onions, Red Peppers, Bacon"/>
    <s v="The Classic Deluxe Pizza"/>
    <n v="176"/>
    <n v="225.5"/>
    <n v="49.5"/>
    <x v="1"/>
    <x v="1"/>
    <x v="0"/>
  </r>
  <r>
    <n v="7777897388"/>
    <d v="2015-12-08T00:00:00"/>
    <x v="5"/>
    <x v="11"/>
    <n v="10.5"/>
    <x v="0"/>
    <x v="1"/>
    <n v="13.5"/>
    <n v="11"/>
    <s v="Sliced Ham, Pineapple, Mozzarella Cheese"/>
    <s v="The Hawaiian Pizza"/>
    <n v="115.5"/>
    <n v="148.5"/>
    <n v="33"/>
    <x v="1"/>
    <x v="0"/>
    <x v="0"/>
  </r>
  <r>
    <n v="7777897389"/>
    <d v="2015-12-08T00:00:00"/>
    <x v="5"/>
    <x v="11"/>
    <n v="16.75"/>
    <x v="2"/>
    <x v="2"/>
    <n v="23.25"/>
    <n v="11"/>
    <s v="Chicken, Tomatoes, Red Peppers, Red Onions, Jalapeno Peppers, Corn, Cilantro, Chipotle Sauce"/>
    <s v="The Southwest Chicken Pizza"/>
    <n v="184.25"/>
    <n v="255.75"/>
    <n v="71.5"/>
    <x v="0"/>
    <x v="0"/>
    <x v="0"/>
  </r>
  <r>
    <n v="7777897390"/>
    <d v="2015-12-08T00:00:00"/>
    <x v="5"/>
    <x v="11"/>
    <n v="16"/>
    <x v="2"/>
    <x v="1"/>
    <n v="20.5"/>
    <n v="9"/>
    <s v="Kalamata Olives, Feta Cheese, Tomatoes, Garlic, Beef Chuck Roast, Red Onions"/>
    <s v="The Greek Pizza"/>
    <n v="144"/>
    <n v="184.5"/>
    <n v="40.5"/>
    <x v="1"/>
    <x v="1"/>
    <x v="0"/>
  </r>
  <r>
    <n v="7777897391"/>
    <d v="2015-12-09T00:00:00"/>
    <x v="6"/>
    <x v="11"/>
    <n v="20.75"/>
    <x v="1"/>
    <x v="2"/>
    <n v="28.75"/>
    <n v="11"/>
    <s v="Chicken, Pineapple, Tomatoes, Red Peppers, Thai Sweet Chilli Sauce"/>
    <s v="The Thai Chicken Pizza"/>
    <n v="228.25"/>
    <n v="316.25"/>
    <n v="88"/>
    <x v="0"/>
    <x v="0"/>
    <x v="0"/>
  </r>
  <r>
    <n v="7777897392"/>
    <d v="2015-12-09T00:00:00"/>
    <x v="6"/>
    <x v="11"/>
    <n v="20.75"/>
    <x v="1"/>
    <x v="3"/>
    <n v="30.75"/>
    <n v="4"/>
    <s v="Genoa Salami, Capocollo, Pepperoni, Tomatoes, Asiago Cheese, Garlic"/>
    <s v="The Pepper Salami Pizza"/>
    <n v="83"/>
    <n v="123"/>
    <n v="40"/>
    <x v="0"/>
    <x v="0"/>
    <x v="0"/>
  </r>
  <r>
    <n v="7777897393"/>
    <d v="2015-12-09T00:00:00"/>
    <x v="6"/>
    <x v="11"/>
    <n v="9.75"/>
    <x v="0"/>
    <x v="1"/>
    <n v="12.75"/>
    <n v="7"/>
    <s v="Mozzarella Cheese, Pepperoni"/>
    <s v="The Pepperoni Pizza"/>
    <n v="68.25"/>
    <n v="89.25"/>
    <n v="21"/>
    <x v="0"/>
    <x v="1"/>
    <x v="0"/>
  </r>
  <r>
    <n v="7777897394"/>
    <d v="2015-12-09T00:00:00"/>
    <x v="6"/>
    <x v="11"/>
    <n v="16.25"/>
    <x v="2"/>
    <x v="3"/>
    <n v="24.75"/>
    <n v="4"/>
    <s v="Coarse Sicilian Salami, Tomatoes, Green Olives, Luganega Sausage, Onions, Garlic"/>
    <s v="The Sicilian Pizza"/>
    <n v="65"/>
    <n v="99"/>
    <n v="34"/>
    <x v="1"/>
    <x v="0"/>
    <x v="0"/>
  </r>
  <r>
    <n v="7777897395"/>
    <d v="2015-12-10T00:00:00"/>
    <x v="0"/>
    <x v="11"/>
    <n v="18.5"/>
    <x v="1"/>
    <x v="0"/>
    <n v="25.5"/>
    <n v="1"/>
    <s v="Mozzarella Cheese, Provolone Cheese, Smoked Gouda Cheese, Romano Cheese, Blue Cheese, Garlic"/>
    <s v="The Five Cheese Pizza"/>
    <n v="18.5"/>
    <n v="25.5"/>
    <n v="7"/>
    <x v="1"/>
    <x v="1"/>
    <x v="0"/>
  </r>
  <r>
    <n v="7777897396"/>
    <d v="2015-12-11T00:00:00"/>
    <x v="1"/>
    <x v="11"/>
    <n v="12"/>
    <x v="0"/>
    <x v="1"/>
    <n v="15"/>
    <n v="9"/>
    <s v="Bacon, Pepperoni, Italian Sausage, Chorizo Sausage"/>
    <s v="The Big Meat Pizza"/>
    <n v="108"/>
    <n v="135"/>
    <n v="27"/>
    <x v="0"/>
    <x v="1"/>
    <x v="0"/>
  </r>
  <r>
    <n v="7777897397"/>
    <d v="2015-12-11T00:00:00"/>
    <x v="1"/>
    <x v="11"/>
    <n v="16.25"/>
    <x v="2"/>
    <x v="3"/>
    <n v="24.75"/>
    <n v="5"/>
    <s v="Coarse Sicilian Salami, Tomatoes, Green Olives, Luganega Sausage, Onions, Garlic"/>
    <s v="The Sicilian Pizza"/>
    <n v="81.25"/>
    <n v="123.75"/>
    <n v="42.5"/>
    <x v="1"/>
    <x v="0"/>
    <x v="0"/>
  </r>
  <r>
    <n v="7777897398"/>
    <d v="2015-12-11T00:00:00"/>
    <x v="1"/>
    <x v="11"/>
    <n v="16.25"/>
    <x v="2"/>
    <x v="3"/>
    <n v="24.75"/>
    <n v="4"/>
    <s v="?duja Salami, Pancetta, Tomatoes, Red Onions, Friggitello Peppers, Garlic"/>
    <s v="The Calabrese Pizza"/>
    <n v="65"/>
    <n v="99"/>
    <n v="34"/>
    <x v="1"/>
    <x v="1"/>
    <x v="0"/>
  </r>
  <r>
    <n v="7777897399"/>
    <d v="2015-12-12T00:00:00"/>
    <x v="2"/>
    <x v="11"/>
    <n v="14.75"/>
    <x v="2"/>
    <x v="0"/>
    <n v="20.25"/>
    <n v="2"/>
    <s v="Ricotta Cheese, Gorgonzola Piccante Cheese, Mozzarella Cheese, Parmigiano Reggiano Cheese, Garlic"/>
    <s v="The Four Cheese Pizza"/>
    <n v="29.5"/>
    <n v="40.5"/>
    <n v="11"/>
    <x v="1"/>
    <x v="1"/>
    <x v="0"/>
  </r>
  <r>
    <n v="7777897400"/>
    <d v="2015-12-12T00:00:00"/>
    <x v="2"/>
    <x v="11"/>
    <n v="9.75"/>
    <x v="0"/>
    <x v="1"/>
    <n v="12.75"/>
    <n v="11"/>
    <s v="Mozzarella Cheese, Pepperoni"/>
    <s v="The Pepperoni Pizza"/>
    <n v="107.25"/>
    <n v="140.25"/>
    <n v="33"/>
    <x v="1"/>
    <x v="1"/>
    <x v="0"/>
  </r>
  <r>
    <n v="7777897401"/>
    <d v="2015-12-12T00:00:00"/>
    <x v="2"/>
    <x v="11"/>
    <n v="12"/>
    <x v="0"/>
    <x v="0"/>
    <n v="16"/>
    <n v="12"/>
    <s v="Mushrooms, Tomatoes, Red Peppers, Green Peppers, Red Onions, Zucchini, Spinach, Garlic"/>
    <s v="The Vegetables + Vegetables Pizza"/>
    <n v="144"/>
    <n v="192"/>
    <n v="48"/>
    <x v="0"/>
    <x v="0"/>
    <x v="0"/>
  </r>
  <r>
    <n v="7777897402"/>
    <d v="2015-12-12T00:00:00"/>
    <x v="2"/>
    <x v="11"/>
    <n v="16.5"/>
    <x v="2"/>
    <x v="3"/>
    <n v="25"/>
    <n v="3"/>
    <s v="Genoa Salami, Capocollo, Pepperoni, Tomatoes, Asiago Cheese, Garlic"/>
    <s v="The Pepper Salami Pizza"/>
    <n v="49.5"/>
    <n v="75"/>
    <n v="25.5"/>
    <x v="1"/>
    <x v="1"/>
    <x v="0"/>
  </r>
  <r>
    <n v="7777897403"/>
    <d v="2015-12-12T00:00:00"/>
    <x v="2"/>
    <x v="11"/>
    <n v="12"/>
    <x v="0"/>
    <x v="1"/>
    <n v="15"/>
    <n v="4"/>
    <s v="Pepperoni, Mushrooms, Red Onions, Red Peppers, Bacon"/>
    <s v="The Classic Deluxe Pizza"/>
    <n v="48"/>
    <n v="60"/>
    <n v="12"/>
    <x v="0"/>
    <x v="1"/>
    <x v="0"/>
  </r>
  <r>
    <n v="7777897404"/>
    <d v="2015-12-13T00:00:00"/>
    <x v="3"/>
    <x v="11"/>
    <n v="20.75"/>
    <x v="1"/>
    <x v="2"/>
    <n v="28.75"/>
    <n v="4"/>
    <s v="Chicken, Artichoke, Spinach, Garlic, Jalapeno Peppers, Fontina Cheese, Gouda Cheese"/>
    <s v="The California Chicken Pizza"/>
    <n v="83"/>
    <n v="115"/>
    <n v="32"/>
    <x v="0"/>
    <x v="0"/>
    <x v="0"/>
  </r>
  <r>
    <n v="7777897405"/>
    <d v="2015-12-13T00:00:00"/>
    <x v="3"/>
    <x v="11"/>
    <n v="12"/>
    <x v="0"/>
    <x v="1"/>
    <n v="15"/>
    <n v="10"/>
    <s v="Kalamata Olives, Feta Cheese, Tomatoes, Garlic, Beef Chuck Roast, Red Onions"/>
    <s v="The Greek Pizza"/>
    <n v="120"/>
    <n v="150"/>
    <n v="30"/>
    <x v="1"/>
    <x v="1"/>
    <x v="0"/>
  </r>
  <r>
    <n v="7777897406"/>
    <d v="2015-12-13T00:00:00"/>
    <x v="3"/>
    <x v="11"/>
    <n v="12"/>
    <x v="0"/>
    <x v="1"/>
    <n v="15"/>
    <n v="8"/>
    <s v="Bacon, Pepperoni, Italian Sausage, Chorizo Sausage"/>
    <s v="The Big Meat Pizza"/>
    <n v="96"/>
    <n v="120"/>
    <n v="24"/>
    <x v="1"/>
    <x v="0"/>
    <x v="0"/>
  </r>
  <r>
    <n v="7777897407"/>
    <d v="2015-12-13T00:00:00"/>
    <x v="3"/>
    <x v="11"/>
    <n v="12.75"/>
    <x v="0"/>
    <x v="0"/>
    <n v="16.75"/>
    <n v="10"/>
    <s v="Eggplant, Artichokes, Tomatoes, Zucchini, Red Peppers, Garlic, Pesto Sauce"/>
    <s v="The Italian Vegetables Pizza"/>
    <n v="127.5"/>
    <n v="167.5"/>
    <n v="40"/>
    <x v="1"/>
    <x v="1"/>
    <x v="0"/>
  </r>
  <r>
    <n v="7777897408"/>
    <d v="2015-12-13T00:00:00"/>
    <x v="3"/>
    <x v="11"/>
    <n v="20.75"/>
    <x v="1"/>
    <x v="3"/>
    <n v="30.75"/>
    <n v="7"/>
    <s v="Spinach, Red Onions, Pepperoni, Tomatoes, Artichokes, Kalamata Olives, Garlic, Asiago Cheese"/>
    <s v="The Spinach Supreme Pizza"/>
    <n v="145.25"/>
    <n v="215.25"/>
    <n v="70"/>
    <x v="1"/>
    <x v="1"/>
    <x v="0"/>
  </r>
  <r>
    <n v="7777897409"/>
    <d v="2015-12-13T00:00:00"/>
    <x v="3"/>
    <x v="11"/>
    <n v="20.5"/>
    <x v="1"/>
    <x v="1"/>
    <n v="26.5"/>
    <n v="5"/>
    <s v="Kalamata Olives, Feta Cheese, Tomatoes, Garlic, Beef Chuck Roast, Red Onions"/>
    <s v="The Greek Pizza"/>
    <n v="102.5"/>
    <n v="132.5"/>
    <n v="30"/>
    <x v="1"/>
    <x v="0"/>
    <x v="0"/>
  </r>
  <r>
    <n v="7777897410"/>
    <d v="2015-12-13T00:00:00"/>
    <x v="3"/>
    <x v="11"/>
    <n v="16"/>
    <x v="2"/>
    <x v="0"/>
    <n v="21.5"/>
    <n v="1"/>
    <s v="Mushrooms, Tomatoes, Red Peppers, Green Peppers, Red Onions, Zucchini, Spinach, Garlic"/>
    <s v="The Vegetables + Vegetables Pizza"/>
    <n v="16"/>
    <n v="21.5"/>
    <n v="5.5"/>
    <x v="0"/>
    <x v="0"/>
    <x v="0"/>
  </r>
  <r>
    <n v="7777897411"/>
    <d v="2015-12-13T00:00:00"/>
    <x v="3"/>
    <x v="11"/>
    <n v="16"/>
    <x v="2"/>
    <x v="0"/>
    <n v="21.5"/>
    <n v="8"/>
    <s v="Spinach, Artichokes, Kalamata Olives, Sun-dried Tomatoes, Feta Cheese, Plum Tomatoes, Red Onions"/>
    <s v="The Mediterranean Pizza"/>
    <n v="128"/>
    <n v="172"/>
    <n v="44"/>
    <x v="1"/>
    <x v="1"/>
    <x v="0"/>
  </r>
  <r>
    <n v="7777897412"/>
    <d v="2015-12-14T00:00:00"/>
    <x v="4"/>
    <x v="11"/>
    <n v="11"/>
    <x v="0"/>
    <x v="1"/>
    <n v="14"/>
    <n v="10"/>
    <s v="Pepperoni, Mushrooms, Green Peppers"/>
    <s v="The Pepperoni, Mushroom, and Peppers Pizza"/>
    <n v="110"/>
    <n v="140"/>
    <n v="30"/>
    <x v="1"/>
    <x v="1"/>
    <x v="0"/>
  </r>
  <r>
    <n v="7777897413"/>
    <d v="2015-12-14T00:00:00"/>
    <x v="4"/>
    <x v="11"/>
    <n v="10.5"/>
    <x v="0"/>
    <x v="1"/>
    <n v="13.5"/>
    <n v="1"/>
    <s v="Sliced Ham, Pineapple, Mozzarella Cheese"/>
    <s v="The Hawaiian Pizza"/>
    <n v="10.5"/>
    <n v="13.5"/>
    <n v="3"/>
    <x v="1"/>
    <x v="0"/>
    <x v="0"/>
  </r>
  <r>
    <n v="7777897414"/>
    <d v="2015-12-14T00:00:00"/>
    <x v="4"/>
    <x v="11"/>
    <n v="20.75"/>
    <x v="1"/>
    <x v="3"/>
    <n v="30.75"/>
    <n v="11"/>
    <s v="Soppressata Salami, Fontina Cheese, Mozzarella Cheese, Mushrooms, Garlic"/>
    <s v="The Soppressata Pizza"/>
    <n v="228.25"/>
    <n v="338.25"/>
    <n v="110"/>
    <x v="0"/>
    <x v="0"/>
    <x v="0"/>
  </r>
  <r>
    <n v="7777897415"/>
    <d v="2015-12-14T00:00:00"/>
    <x v="4"/>
    <x v="11"/>
    <n v="12"/>
    <x v="0"/>
    <x v="1"/>
    <n v="15"/>
    <n v="1"/>
    <s v="Bacon, Pepperoni, Italian Sausage, Chorizo Sausage"/>
    <s v="The Big Meat Pizza"/>
    <n v="12"/>
    <n v="15"/>
    <n v="3"/>
    <x v="1"/>
    <x v="0"/>
    <x v="0"/>
  </r>
  <r>
    <n v="7777897416"/>
    <d v="2015-12-14T00:00:00"/>
    <x v="4"/>
    <x v="11"/>
    <n v="16"/>
    <x v="2"/>
    <x v="0"/>
    <n v="21.5"/>
    <n v="8"/>
    <s v="Spinach, Mushrooms, Red Onions, Feta Cheese, Garlic"/>
    <s v="The Spinach and Feta Pizza"/>
    <n v="128"/>
    <n v="172"/>
    <n v="44"/>
    <x v="1"/>
    <x v="1"/>
    <x v="0"/>
  </r>
  <r>
    <n v="7777897417"/>
    <d v="2015-12-15T00:00:00"/>
    <x v="5"/>
    <x v="11"/>
    <n v="20.25"/>
    <x v="1"/>
    <x v="0"/>
    <n v="27.25"/>
    <n v="8"/>
    <s v="Spinach, Artichokes, Kalamata Olives, Sun-dried Tomatoes, Feta Cheese, Plum Tomatoes, Red Onions"/>
    <s v="The Mediterranean Pizza"/>
    <n v="162"/>
    <n v="218"/>
    <n v="56"/>
    <x v="1"/>
    <x v="0"/>
    <x v="0"/>
  </r>
  <r>
    <n v="7777897418"/>
    <d v="2015-12-15T00:00:00"/>
    <x v="5"/>
    <x v="11"/>
    <n v="20.75"/>
    <x v="1"/>
    <x v="2"/>
    <n v="28.75"/>
    <n v="12"/>
    <s v="Chicken, Tomatoes, Red Peppers, Red Onions, Jalapeno Peppers, Corn, Cilantro, Chipotle Sauce"/>
    <s v="The Southwest Chicken Pizza"/>
    <n v="249"/>
    <n v="345"/>
    <n v="96"/>
    <x v="1"/>
    <x v="1"/>
    <x v="0"/>
  </r>
  <r>
    <n v="7777897419"/>
    <d v="2015-12-15T00:00:00"/>
    <x v="5"/>
    <x v="11"/>
    <n v="25.5"/>
    <x v="3"/>
    <x v="1"/>
    <n v="26.5"/>
    <n v="12"/>
    <s v="Kalamata Olives, Feta Cheese, Tomatoes, Garlic, Beef Chuck Roast, Red Onions"/>
    <s v="The Greek Pizza"/>
    <n v="306"/>
    <n v="318"/>
    <n v="12"/>
    <x v="1"/>
    <x v="0"/>
    <x v="0"/>
  </r>
  <r>
    <n v="7777897420"/>
    <d v="2015-12-15T00:00:00"/>
    <x v="5"/>
    <x v="11"/>
    <n v="16"/>
    <x v="2"/>
    <x v="0"/>
    <n v="21.5"/>
    <n v="10"/>
    <s v="Spinach, Mushrooms, Red Onions, Feta Cheese, Garlic"/>
    <s v="The Spinach and Feta Pizza"/>
    <n v="160"/>
    <n v="215"/>
    <n v="55"/>
    <x v="0"/>
    <x v="1"/>
    <x v="0"/>
  </r>
  <r>
    <n v="7777897421"/>
    <d v="2015-12-15T00:00:00"/>
    <x v="5"/>
    <x v="11"/>
    <n v="17.95"/>
    <x v="1"/>
    <x v="0"/>
    <n v="24.95"/>
    <n v="1"/>
    <s v="Ricotta Cheese, Gorgonzola Piccante Cheese, Mozzarella Cheese, Parmigiano Reggiano Cheese, Garlic"/>
    <s v="The Four Cheese Pizza"/>
    <n v="17.95"/>
    <n v="24.95"/>
    <n v="7"/>
    <x v="1"/>
    <x v="0"/>
    <x v="0"/>
  </r>
  <r>
    <n v="7777897422"/>
    <d v="2015-12-15T00:00:00"/>
    <x v="5"/>
    <x v="11"/>
    <n v="12"/>
    <x v="0"/>
    <x v="1"/>
    <n v="15"/>
    <n v="9"/>
    <s v="Bacon, Pepperoni, Italian Sausage, Chorizo Sausage"/>
    <s v="The Big Meat Pizza"/>
    <n v="108"/>
    <n v="135"/>
    <n v="27"/>
    <x v="1"/>
    <x v="1"/>
    <x v="0"/>
  </r>
  <r>
    <n v="7777897423"/>
    <d v="2015-12-16T00:00:00"/>
    <x v="6"/>
    <x v="11"/>
    <n v="20.5"/>
    <x v="1"/>
    <x v="1"/>
    <n v="26.5"/>
    <n v="8"/>
    <s v="Capocollo, Red Peppers, Tomatoes, Goat Cheese, Garlic, Oregano"/>
    <s v="The Italian Capocollo Pizza"/>
    <n v="164"/>
    <n v="212"/>
    <n v="48"/>
    <x v="1"/>
    <x v="0"/>
    <x v="0"/>
  </r>
  <r>
    <n v="7777897424"/>
    <d v="2015-12-16T00:00:00"/>
    <x v="6"/>
    <x v="11"/>
    <n v="23.65"/>
    <x v="0"/>
    <x v="3"/>
    <n v="30.65"/>
    <n v="11"/>
    <s v="Brie Carre Cheese, Prosciutto, Caramelized Onions, Pears, Thyme, Garlic"/>
    <s v="The Brie Carre Pizza"/>
    <n v="260.14999999999998"/>
    <n v="337.15"/>
    <n v="77"/>
    <x v="0"/>
    <x v="0"/>
    <x v="0"/>
  </r>
  <r>
    <n v="7777897425"/>
    <d v="2015-12-16T00:00:00"/>
    <x v="6"/>
    <x v="11"/>
    <n v="9.75"/>
    <x v="0"/>
    <x v="1"/>
    <n v="12.75"/>
    <n v="5"/>
    <s v="Mozzarella Cheese, Pepperoni"/>
    <s v="The Pepperoni Pizza"/>
    <n v="48.75"/>
    <n v="63.75"/>
    <n v="15"/>
    <x v="0"/>
    <x v="1"/>
    <x v="0"/>
  </r>
  <r>
    <n v="7777897426"/>
    <d v="2015-12-17T00:00:00"/>
    <x v="0"/>
    <x v="11"/>
    <n v="20.5"/>
    <x v="1"/>
    <x v="1"/>
    <n v="26.5"/>
    <n v="3"/>
    <s v="Capocollo, Red Peppers, Tomatoes, Goat Cheese, Garlic, Oregano"/>
    <s v="The Italian Capocollo Pizza"/>
    <n v="61.5"/>
    <n v="79.5"/>
    <n v="18"/>
    <x v="0"/>
    <x v="0"/>
    <x v="0"/>
  </r>
  <r>
    <n v="7777897427"/>
    <d v="2015-12-17T00:00:00"/>
    <x v="0"/>
    <x v="11"/>
    <n v="20.75"/>
    <x v="1"/>
    <x v="2"/>
    <n v="28.75"/>
    <n v="2"/>
    <s v="Chicken, Artichoke, Spinach, Garlic, Jalapeno Peppers, Fontina Cheese, Gouda Cheese"/>
    <s v="The California Chicken Pizza"/>
    <n v="41.5"/>
    <n v="57.5"/>
    <n v="16"/>
    <x v="1"/>
    <x v="0"/>
    <x v="0"/>
  </r>
  <r>
    <n v="7777897428"/>
    <d v="2015-12-17T00:00:00"/>
    <x v="0"/>
    <x v="11"/>
    <n v="12.75"/>
    <x v="0"/>
    <x v="2"/>
    <n v="17.75"/>
    <n v="7"/>
    <s v="Chicken, Red Onions, Red Peppers, Mushrooms, Asiago Cheese, Alfredo Sauce"/>
    <s v="The Chicken Alfredo Pizza"/>
    <n v="89.25"/>
    <n v="124.25"/>
    <n v="35"/>
    <x v="0"/>
    <x v="0"/>
    <x v="0"/>
  </r>
  <r>
    <n v="7777897429"/>
    <d v="2015-12-17T00:00:00"/>
    <x v="0"/>
    <x v="11"/>
    <n v="20.75"/>
    <x v="1"/>
    <x v="2"/>
    <n v="28.75"/>
    <n v="5"/>
    <s v="Chicken, Pineapple, Tomatoes, Red Peppers, Thai Sweet Chilli Sauce"/>
    <s v="The Thai Chicken Pizza"/>
    <n v="103.75"/>
    <n v="143.75"/>
    <n v="40"/>
    <x v="0"/>
    <x v="0"/>
    <x v="0"/>
  </r>
  <r>
    <n v="7777897430"/>
    <d v="2015-12-17T00:00:00"/>
    <x v="0"/>
    <x v="11"/>
    <n v="16.75"/>
    <x v="2"/>
    <x v="0"/>
    <n v="22.25"/>
    <n v="6"/>
    <s v="Eggplant, Artichokes, Tomatoes, Zucchini, Red Peppers, Garlic, Pesto Sauce"/>
    <s v="The Italian Vegetables Pizza"/>
    <n v="100.5"/>
    <n v="133.5"/>
    <n v="33"/>
    <x v="0"/>
    <x v="0"/>
    <x v="0"/>
  </r>
  <r>
    <n v="7777897431"/>
    <d v="2015-12-17T00:00:00"/>
    <x v="0"/>
    <x v="11"/>
    <n v="20.75"/>
    <x v="1"/>
    <x v="2"/>
    <n v="28.75"/>
    <n v="2"/>
    <s v="Chicken, Artichoke, Spinach, Garlic, Jalapeno Peppers, Fontina Cheese, Gouda Cheese"/>
    <s v="The California Chicken Pizza"/>
    <n v="41.5"/>
    <n v="57.5"/>
    <n v="16"/>
    <x v="1"/>
    <x v="1"/>
    <x v="0"/>
  </r>
  <r>
    <n v="7777897432"/>
    <d v="2015-12-18T00:00:00"/>
    <x v="1"/>
    <x v="11"/>
    <n v="16.5"/>
    <x v="2"/>
    <x v="3"/>
    <n v="25"/>
    <n v="5"/>
    <s v="Prosciutto di San Daniele, Arugula, Mozzarella Cheese"/>
    <s v="The Prosciutto and Arugula Pizza"/>
    <n v="82.5"/>
    <n v="125"/>
    <n v="42.5"/>
    <x v="0"/>
    <x v="1"/>
    <x v="0"/>
  </r>
  <r>
    <n v="7777897433"/>
    <d v="2015-12-18T00:00:00"/>
    <x v="1"/>
    <x v="11"/>
    <n v="16"/>
    <x v="2"/>
    <x v="0"/>
    <n v="21.5"/>
    <n v="8"/>
    <s v="Mushrooms, Tomatoes, Red Peppers, Green Peppers, Red Onions, Zucchini, Spinach, Garlic"/>
    <s v="The Vegetables + Vegetables Pizza"/>
    <n v="128"/>
    <n v="172"/>
    <n v="44"/>
    <x v="1"/>
    <x v="1"/>
    <x v="0"/>
  </r>
  <r>
    <n v="7777897434"/>
    <d v="2015-12-18T00:00:00"/>
    <x v="1"/>
    <x v="11"/>
    <n v="12.5"/>
    <x v="0"/>
    <x v="3"/>
    <n v="19.5"/>
    <n v="6"/>
    <s v="Spinach, Red Onions, Pepperoni, Tomatoes, Artichokes, Kalamata Olives, Garlic, Asiago Cheese"/>
    <s v="The Spinach Supreme Pizza"/>
    <n v="75"/>
    <n v="117"/>
    <n v="42"/>
    <x v="0"/>
    <x v="0"/>
    <x v="0"/>
  </r>
  <r>
    <n v="7777897435"/>
    <d v="2015-12-19T00:00:00"/>
    <x v="2"/>
    <x v="11"/>
    <n v="20.25"/>
    <x v="1"/>
    <x v="0"/>
    <n v="27.25"/>
    <n v="5"/>
    <s v="Tomatoes, Red Peppers, Jalapeno Peppers, Red Onions, Cilantro, Corn, Chipotle Sauce, Garlic"/>
    <s v="The Mexicana Pizza"/>
    <n v="101.25"/>
    <n v="136.25"/>
    <n v="35"/>
    <x v="0"/>
    <x v="0"/>
    <x v="0"/>
  </r>
  <r>
    <n v="7777897436"/>
    <d v="2015-12-19T00:00:00"/>
    <x v="2"/>
    <x v="11"/>
    <n v="23.65"/>
    <x v="0"/>
    <x v="3"/>
    <n v="30.65"/>
    <n v="4"/>
    <s v="Brie Carre Cheese, Prosciutto, Caramelized Onions, Pears, Thyme, Garlic"/>
    <s v="The Brie Carre Pizza"/>
    <n v="94.6"/>
    <n v="122.6"/>
    <n v="28"/>
    <x v="0"/>
    <x v="0"/>
    <x v="0"/>
  </r>
  <r>
    <n v="7777897437"/>
    <d v="2015-12-19T00:00:00"/>
    <x v="2"/>
    <x v="11"/>
    <n v="16"/>
    <x v="2"/>
    <x v="0"/>
    <n v="21.5"/>
    <n v="3"/>
    <s v="Spinach, Mushrooms, Red Onions, Feta Cheese, Garlic"/>
    <s v="The Spinach and Feta Pizza"/>
    <n v="48"/>
    <n v="64.5"/>
    <n v="16.5"/>
    <x v="0"/>
    <x v="1"/>
    <x v="0"/>
  </r>
  <r>
    <n v="7777897438"/>
    <d v="2015-12-19T00:00:00"/>
    <x v="2"/>
    <x v="11"/>
    <n v="12.75"/>
    <x v="0"/>
    <x v="0"/>
    <n v="16.75"/>
    <n v="11"/>
    <s v="Eggplant, Artichokes, Tomatoes, Zucchini, Red Peppers, Garlic, Pesto Sauce"/>
    <s v="The Italian Vegetables Pizza"/>
    <n v="140.25"/>
    <n v="184.25"/>
    <n v="44"/>
    <x v="0"/>
    <x v="1"/>
    <x v="0"/>
  </r>
  <r>
    <n v="7777897439"/>
    <d v="2015-12-19T00:00:00"/>
    <x v="2"/>
    <x v="11"/>
    <n v="12.75"/>
    <x v="0"/>
    <x v="2"/>
    <n v="17.75"/>
    <n v="1"/>
    <s v="Chicken, Tomatoes, Red Peppers, Red Onions, Jalapeno Peppers, Corn, Cilantro, Chipotle Sauce"/>
    <s v="The Southwest Chicken Pizza"/>
    <n v="12.75"/>
    <n v="17.75"/>
    <n v="5"/>
    <x v="0"/>
    <x v="0"/>
    <x v="0"/>
  </r>
  <r>
    <n v="7777897440"/>
    <d v="2015-12-19T00:00:00"/>
    <x v="2"/>
    <x v="11"/>
    <n v="25.5"/>
    <x v="3"/>
    <x v="1"/>
    <n v="26.5"/>
    <n v="1"/>
    <s v="Kalamata Olives, Feta Cheese, Tomatoes, Garlic, Beef Chuck Roast, Red Onions"/>
    <s v="The Greek Pizza"/>
    <n v="25.5"/>
    <n v="26.5"/>
    <n v="1"/>
    <x v="1"/>
    <x v="1"/>
    <x v="0"/>
  </r>
  <r>
    <n v="7777897441"/>
    <d v="2015-12-20T00:00:00"/>
    <x v="3"/>
    <x v="11"/>
    <n v="18.5"/>
    <x v="1"/>
    <x v="0"/>
    <n v="25.5"/>
    <n v="5"/>
    <s v="Mozzarella Cheese, Provolone Cheese, Smoked Gouda Cheese, Romano Cheese, Blue Cheese, Garlic"/>
    <s v="The Five Cheese Pizza"/>
    <n v="92.5"/>
    <n v="127.5"/>
    <n v="35"/>
    <x v="0"/>
    <x v="1"/>
    <x v="0"/>
  </r>
  <r>
    <n v="7777897442"/>
    <d v="2015-12-20T00:00:00"/>
    <x v="3"/>
    <x v="11"/>
    <n v="12"/>
    <x v="0"/>
    <x v="1"/>
    <n v="15"/>
    <n v="8"/>
    <s v="Pepperoni, Mushrooms, Red Onions, Red Peppers, Bacon"/>
    <s v="The Classic Deluxe Pizza"/>
    <n v="96"/>
    <n v="120"/>
    <n v="24"/>
    <x v="1"/>
    <x v="0"/>
    <x v="0"/>
  </r>
  <r>
    <n v="7777897443"/>
    <d v="2015-12-20T00:00:00"/>
    <x v="3"/>
    <x v="11"/>
    <n v="20.75"/>
    <x v="1"/>
    <x v="2"/>
    <n v="28.75"/>
    <n v="12"/>
    <s v="Chicken, Tomatoes, Red Peppers, Red Onions, Jalapeno Peppers, Corn, Cilantro, Chipotle Sauce"/>
    <s v="The Southwest Chicken Pizza"/>
    <n v="249"/>
    <n v="345"/>
    <n v="96"/>
    <x v="0"/>
    <x v="0"/>
    <x v="0"/>
  </r>
  <r>
    <n v="7777897444"/>
    <d v="2015-12-20T00:00:00"/>
    <x v="3"/>
    <x v="11"/>
    <n v="12"/>
    <x v="0"/>
    <x v="0"/>
    <n v="16"/>
    <n v="8"/>
    <s v="Spinach, Artichokes, Kalamata Olives, Sun-dried Tomatoes, Feta Cheese, Plum Tomatoes, Red Onions"/>
    <s v="The Mediterranean Pizza"/>
    <n v="96"/>
    <n v="128"/>
    <n v="32"/>
    <x v="1"/>
    <x v="1"/>
    <x v="0"/>
  </r>
  <r>
    <n v="7777897445"/>
    <d v="2015-12-20T00:00:00"/>
    <x v="3"/>
    <x v="11"/>
    <n v="18.5"/>
    <x v="1"/>
    <x v="0"/>
    <n v="25.5"/>
    <n v="8"/>
    <s v="Mozzarella Cheese, Provolone Cheese, Smoked Gouda Cheese, Romano Cheese, Blue Cheese, Garlic"/>
    <s v="The Five Cheese Pizza"/>
    <n v="148"/>
    <n v="204"/>
    <n v="56"/>
    <x v="1"/>
    <x v="1"/>
    <x v="0"/>
  </r>
  <r>
    <n v="7777897446"/>
    <d v="2015-12-21T00:00:00"/>
    <x v="4"/>
    <x v="11"/>
    <n v="12"/>
    <x v="0"/>
    <x v="0"/>
    <n v="16"/>
    <n v="8"/>
    <s v="Spinach, Mushrooms, Red Onions, Feta Cheese, Garlic"/>
    <s v="The Spinach and Feta Pizza"/>
    <n v="96"/>
    <n v="128"/>
    <n v="32"/>
    <x v="1"/>
    <x v="0"/>
    <x v="0"/>
  </r>
  <r>
    <n v="7777897447"/>
    <d v="2015-12-21T00:00:00"/>
    <x v="4"/>
    <x v="11"/>
    <n v="18.5"/>
    <x v="1"/>
    <x v="0"/>
    <n v="25.5"/>
    <n v="9"/>
    <s v="Mozzarella Cheese, Provolone Cheese, Smoked Gouda Cheese, Romano Cheese, Blue Cheese, Garlic"/>
    <s v="The Five Cheese Pizza"/>
    <n v="166.5"/>
    <n v="229.5"/>
    <n v="63"/>
    <x v="1"/>
    <x v="1"/>
    <x v="0"/>
  </r>
  <r>
    <n v="7777897448"/>
    <d v="2015-12-22T00:00:00"/>
    <x v="5"/>
    <x v="11"/>
    <n v="14.75"/>
    <x v="2"/>
    <x v="0"/>
    <n v="20.25"/>
    <n v="8"/>
    <s v="Ricotta Cheese, Gorgonzola Piccante Cheese, Mozzarella Cheese, Parmigiano Reggiano Cheese, Garlic"/>
    <s v="The Four Cheese Pizza"/>
    <n v="118"/>
    <n v="162"/>
    <n v="44"/>
    <x v="0"/>
    <x v="1"/>
    <x v="0"/>
  </r>
  <r>
    <n v="7777897449"/>
    <d v="2015-12-22T00:00:00"/>
    <x v="5"/>
    <x v="11"/>
    <n v="20.25"/>
    <x v="1"/>
    <x v="0"/>
    <n v="27.25"/>
    <n v="6"/>
    <s v="Mushrooms, Tomatoes, Red Peppers, Green Peppers, Red Onions, Zucchini, Spinach, Garlic"/>
    <s v="The Vegetables + Vegetables Pizza"/>
    <n v="121.5"/>
    <n v="163.5"/>
    <n v="42"/>
    <x v="0"/>
    <x v="0"/>
    <x v="0"/>
  </r>
  <r>
    <n v="7777897450"/>
    <d v="2015-12-22T00:00:00"/>
    <x v="5"/>
    <x v="11"/>
    <n v="20.75"/>
    <x v="1"/>
    <x v="2"/>
    <n v="28.75"/>
    <n v="9"/>
    <s v="Chicken, Tomatoes, Red Peppers, Spinach, Garlic, Pesto Sauce"/>
    <s v="The Chicken Pesto Pizza"/>
    <n v="186.75"/>
    <n v="258.75"/>
    <n v="72"/>
    <x v="0"/>
    <x v="0"/>
    <x v="0"/>
  </r>
  <r>
    <n v="7777897451"/>
    <d v="2015-12-22T00:00:00"/>
    <x v="5"/>
    <x v="11"/>
    <n v="23.65"/>
    <x v="0"/>
    <x v="3"/>
    <n v="30.65"/>
    <n v="1"/>
    <s v="Brie Carre Cheese, Prosciutto, Caramelized Onions, Pears, Thyme, Garlic"/>
    <s v="The Brie Carre Pizza"/>
    <n v="23.65"/>
    <n v="30.65"/>
    <n v="7"/>
    <x v="1"/>
    <x v="0"/>
    <x v="0"/>
  </r>
  <r>
    <n v="7777897452"/>
    <d v="2015-12-22T00:00:00"/>
    <x v="5"/>
    <x v="11"/>
    <n v="20.25"/>
    <x v="1"/>
    <x v="0"/>
    <n v="27.25"/>
    <n v="12"/>
    <s v="Tomatoes, Red Peppers, Jalapeno Peppers, Red Onions, Cilantro, Corn, Chipotle Sauce, Garlic"/>
    <s v="The Mexicana Pizza"/>
    <n v="243"/>
    <n v="327"/>
    <n v="84"/>
    <x v="0"/>
    <x v="1"/>
    <x v="0"/>
  </r>
  <r>
    <n v="7777897453"/>
    <d v="2015-12-22T00:00:00"/>
    <x v="5"/>
    <x v="11"/>
    <n v="17.95"/>
    <x v="1"/>
    <x v="0"/>
    <n v="24.95"/>
    <n v="10"/>
    <s v="Ricotta Cheese, Gorgonzola Piccante Cheese, Mozzarella Cheese, Parmigiano Reggiano Cheese, Garlic"/>
    <s v="The Four Cheese Pizza"/>
    <n v="179.5"/>
    <n v="249.5"/>
    <n v="70"/>
    <x v="0"/>
    <x v="1"/>
    <x v="0"/>
  </r>
  <r>
    <n v="7777897454"/>
    <d v="2015-12-22T00:00:00"/>
    <x v="5"/>
    <x v="11"/>
    <n v="18.5"/>
    <x v="1"/>
    <x v="0"/>
    <n v="25.5"/>
    <n v="1"/>
    <s v="Mozzarella Cheese, Provolone Cheese, Smoked Gouda Cheese, Romano Cheese, Blue Cheese, Garlic"/>
    <s v="The Five Cheese Pizza"/>
    <n v="18.5"/>
    <n v="25.5"/>
    <n v="7"/>
    <x v="0"/>
    <x v="1"/>
    <x v="0"/>
  </r>
  <r>
    <n v="7777897455"/>
    <d v="2015-12-23T00:00:00"/>
    <x v="6"/>
    <x v="11"/>
    <n v="16.5"/>
    <x v="2"/>
    <x v="3"/>
    <n v="25"/>
    <n v="7"/>
    <s v="Spinach, Red Onions, Pepperoni, Tomatoes, Artichokes, Kalamata Olives, Garlic, Asiago Cheese"/>
    <s v="The Spinach Supreme Pizza"/>
    <n v="115.5"/>
    <n v="175"/>
    <n v="59.5"/>
    <x v="0"/>
    <x v="1"/>
    <x v="0"/>
  </r>
  <r>
    <n v="7777897456"/>
    <d v="2015-12-23T00:00:00"/>
    <x v="6"/>
    <x v="11"/>
    <n v="12.75"/>
    <x v="0"/>
    <x v="0"/>
    <n v="16.75"/>
    <n v="9"/>
    <s v="Eggplant, Artichokes, Tomatoes, Zucchini, Red Peppers, Garlic, Pesto Sauce"/>
    <s v="The Italian Vegetables Pizza"/>
    <n v="114.75"/>
    <n v="150.75"/>
    <n v="36"/>
    <x v="1"/>
    <x v="0"/>
    <x v="0"/>
  </r>
  <r>
    <n v="7777897457"/>
    <d v="2015-12-23T00:00:00"/>
    <x v="6"/>
    <x v="11"/>
    <n v="25.5"/>
    <x v="3"/>
    <x v="1"/>
    <n v="26.5"/>
    <n v="4"/>
    <s v="Kalamata Olives, Feta Cheese, Tomatoes, Garlic, Beef Chuck Roast, Red Onions"/>
    <s v="The Greek Pizza"/>
    <n v="102"/>
    <n v="106"/>
    <n v="4"/>
    <x v="0"/>
    <x v="1"/>
    <x v="0"/>
  </r>
  <r>
    <n v="7777897458"/>
    <d v="2015-12-23T00:00:00"/>
    <x v="6"/>
    <x v="11"/>
    <n v="16.75"/>
    <x v="2"/>
    <x v="2"/>
    <n v="23.25"/>
    <n v="5"/>
    <s v="Chicken, Artichoke, Spinach, Garlic, Jalapeno Peppers, Fontina Cheese, Gouda Cheese"/>
    <s v="The California Chicken Pizza"/>
    <n v="83.75"/>
    <n v="116.25"/>
    <n v="32.5"/>
    <x v="1"/>
    <x v="0"/>
    <x v="0"/>
  </r>
  <r>
    <n v="7777897459"/>
    <d v="2015-12-23T00:00:00"/>
    <x v="6"/>
    <x v="11"/>
    <n v="12"/>
    <x v="0"/>
    <x v="0"/>
    <n v="16"/>
    <n v="1"/>
    <s v="Spinach, Mushrooms, Tomatoes, Green Olives, Feta Cheese"/>
    <s v="The Green Garden Pizza"/>
    <n v="12"/>
    <n v="16"/>
    <n v="4"/>
    <x v="1"/>
    <x v="1"/>
    <x v="0"/>
  </r>
  <r>
    <n v="7777897460"/>
    <d v="2015-12-23T00:00:00"/>
    <x v="6"/>
    <x v="11"/>
    <n v="20.75"/>
    <x v="1"/>
    <x v="3"/>
    <n v="30.75"/>
    <n v="12"/>
    <s v="Capocollo, Tomatoes, Goat Cheese, Artichokes, Peperoncini verdi, Garlic"/>
    <s v="The Spicy Italian Pizza"/>
    <n v="249"/>
    <n v="369"/>
    <n v="120"/>
    <x v="1"/>
    <x v="1"/>
    <x v="0"/>
  </r>
  <r>
    <n v="7777897461"/>
    <d v="2015-12-23T00:00:00"/>
    <x v="6"/>
    <x v="11"/>
    <n v="16.5"/>
    <x v="2"/>
    <x v="3"/>
    <n v="25"/>
    <n v="6"/>
    <s v="Calabrese Salami, Capocollo, Tomatoes, Red Onions, Green Olives, Garlic"/>
    <s v="The Italian Supreme Pizza"/>
    <n v="99"/>
    <n v="150"/>
    <n v="51"/>
    <x v="0"/>
    <x v="1"/>
    <x v="0"/>
  </r>
  <r>
    <n v="7777897462"/>
    <d v="2015-12-23T00:00:00"/>
    <x v="6"/>
    <x v="11"/>
    <n v="12.5"/>
    <x v="2"/>
    <x v="1"/>
    <n v="17"/>
    <n v="9"/>
    <s v="Mozzarella Cheese, Pepperoni"/>
    <s v="The Pepperoni Pizza"/>
    <n v="112.5"/>
    <n v="153"/>
    <n v="40.5"/>
    <x v="1"/>
    <x v="1"/>
    <x v="0"/>
  </r>
  <r>
    <n v="7777897463"/>
    <d v="2015-12-23T00:00:00"/>
    <x v="6"/>
    <x v="11"/>
    <n v="16.75"/>
    <x v="2"/>
    <x v="2"/>
    <n v="23.25"/>
    <n v="5"/>
    <s v="Barbecued Chicken, Red Peppers, Green Peppers, Tomatoes, Red Onions, Barbecue Sauce"/>
    <s v="The Barbecue Chicken Pizza"/>
    <n v="83.75"/>
    <n v="116.25"/>
    <n v="32.5"/>
    <x v="0"/>
    <x v="1"/>
    <x v="0"/>
  </r>
  <r>
    <n v="7777897464"/>
    <d v="2015-12-23T00:00:00"/>
    <x v="6"/>
    <x v="11"/>
    <n v="12.5"/>
    <x v="0"/>
    <x v="3"/>
    <n v="19.5"/>
    <n v="2"/>
    <s v="Capocollo, Tomatoes, Goat Cheese, Artichokes, Peperoncini verdi, Garlic"/>
    <s v="The Spicy Italian Pizza"/>
    <n v="25"/>
    <n v="39"/>
    <n v="14"/>
    <x v="0"/>
    <x v="1"/>
    <x v="0"/>
  </r>
  <r>
    <n v="7777897465"/>
    <d v="2015-12-24T00:00:00"/>
    <x v="0"/>
    <x v="11"/>
    <n v="16"/>
    <x v="2"/>
    <x v="0"/>
    <n v="21.5"/>
    <n v="4"/>
    <s v="Tomatoes, Red Peppers, Jalapeno Peppers, Red Onions, Cilantro, Corn, Chipotle Sauce, Garlic"/>
    <s v="The Mexicana Pizza"/>
    <n v="64"/>
    <n v="86"/>
    <n v="22"/>
    <x v="0"/>
    <x v="0"/>
    <x v="0"/>
  </r>
  <r>
    <n v="7777897466"/>
    <d v="2015-12-24T00:00:00"/>
    <x v="0"/>
    <x v="11"/>
    <n v="16.25"/>
    <x v="2"/>
    <x v="3"/>
    <n v="24.75"/>
    <n v="8"/>
    <s v="Coarse Sicilian Salami, Tomatoes, Green Olives, Luganega Sausage, Onions, Garlic"/>
    <s v="The Sicilian Pizza"/>
    <n v="130"/>
    <n v="198"/>
    <n v="68"/>
    <x v="1"/>
    <x v="0"/>
    <x v="0"/>
  </r>
  <r>
    <n v="7777897467"/>
    <d v="2015-12-24T00:00:00"/>
    <x v="0"/>
    <x v="11"/>
    <n v="16.5"/>
    <x v="1"/>
    <x v="1"/>
    <n v="22.5"/>
    <n v="3"/>
    <s v="Sliced Ham, Pineapple, Mozzarella Cheese"/>
    <s v="The Hawaiian Pizza"/>
    <n v="49.5"/>
    <n v="67.5"/>
    <n v="18"/>
    <x v="0"/>
    <x v="0"/>
    <x v="0"/>
  </r>
  <r>
    <n v="7777897468"/>
    <d v="2015-12-24T00:00:00"/>
    <x v="0"/>
    <x v="11"/>
    <n v="12.5"/>
    <x v="2"/>
    <x v="1"/>
    <n v="17"/>
    <n v="10"/>
    <s v="Mozzarella Cheese, Pepperoni"/>
    <s v="The Pepperoni Pizza"/>
    <n v="125"/>
    <n v="170"/>
    <n v="45"/>
    <x v="0"/>
    <x v="0"/>
    <x v="0"/>
  </r>
  <r>
    <n v="7777897469"/>
    <d v="2015-12-24T00:00:00"/>
    <x v="0"/>
    <x v="11"/>
    <n v="16"/>
    <x v="2"/>
    <x v="1"/>
    <n v="20.5"/>
    <n v="7"/>
    <s v="Pepperoni, Mushrooms, Red Onions, Red Peppers, Bacon"/>
    <s v="The Classic Deluxe Pizza"/>
    <n v="112"/>
    <n v="143.5"/>
    <n v="31.5"/>
    <x v="0"/>
    <x v="1"/>
    <x v="0"/>
  </r>
  <r>
    <n v="7777897470"/>
    <d v="2015-12-24T00:00:00"/>
    <x v="0"/>
    <x v="11"/>
    <n v="20.75"/>
    <x v="1"/>
    <x v="3"/>
    <n v="30.75"/>
    <n v="7"/>
    <s v="Capocollo, Tomatoes, Goat Cheese, Artichokes, Peperoncini verdi, Garlic"/>
    <s v="The Spicy Italian Pizza"/>
    <n v="145.25"/>
    <n v="215.25"/>
    <n v="70"/>
    <x v="1"/>
    <x v="1"/>
    <x v="0"/>
  </r>
  <r>
    <n v="7777897471"/>
    <d v="2015-12-24T00:00:00"/>
    <x v="0"/>
    <x v="11"/>
    <n v="16"/>
    <x v="2"/>
    <x v="0"/>
    <n v="21.5"/>
    <n v="12"/>
    <s v="Mushrooms, Tomatoes, Red Peppers, Green Peppers, Red Onions, Zucchini, Spinach, Garlic"/>
    <s v="The Vegetables + Vegetables Pizza"/>
    <n v="192"/>
    <n v="258"/>
    <n v="66"/>
    <x v="0"/>
    <x v="0"/>
    <x v="0"/>
  </r>
  <r>
    <n v="7777897472"/>
    <d v="2015-12-25T00:00:00"/>
    <x v="1"/>
    <x v="11"/>
    <n v="17.95"/>
    <x v="1"/>
    <x v="0"/>
    <n v="24.95"/>
    <n v="7"/>
    <s v="Ricotta Cheese, Gorgonzola Piccante Cheese, Mozzarella Cheese, Parmigiano Reggiano Cheese, Garlic"/>
    <s v="The Four Cheese Pizza"/>
    <n v="125.64999999999999"/>
    <n v="174.65"/>
    <n v="49"/>
    <x v="1"/>
    <x v="0"/>
    <x v="0"/>
  </r>
  <r>
    <n v="7777897473"/>
    <d v="2015-12-25T00:00:00"/>
    <x v="1"/>
    <x v="11"/>
    <n v="16"/>
    <x v="2"/>
    <x v="1"/>
    <n v="20.5"/>
    <n v="8"/>
    <s v="Capocollo, Red Peppers, Tomatoes, Goat Cheese, Garlic, Oregano"/>
    <s v="The Italian Capocollo Pizza"/>
    <n v="128"/>
    <n v="164"/>
    <n v="36"/>
    <x v="1"/>
    <x v="1"/>
    <x v="0"/>
  </r>
  <r>
    <n v="7777897474"/>
    <d v="2015-12-25T00:00:00"/>
    <x v="1"/>
    <x v="11"/>
    <n v="20.75"/>
    <x v="1"/>
    <x v="3"/>
    <n v="30.75"/>
    <n v="10"/>
    <s v="Capocollo, Tomatoes, Goat Cheese, Artichokes, Peperoncini verdi, Garlic"/>
    <s v="The Spicy Italian Pizza"/>
    <n v="207.5"/>
    <n v="307.5"/>
    <n v="100"/>
    <x v="0"/>
    <x v="0"/>
    <x v="0"/>
  </r>
  <r>
    <n v="7777897475"/>
    <d v="2015-12-25T00:00:00"/>
    <x v="1"/>
    <x v="11"/>
    <n v="20.75"/>
    <x v="1"/>
    <x v="2"/>
    <n v="28.75"/>
    <n v="6"/>
    <s v="Chicken, Tomatoes, Red Peppers, Red Onions, Jalapeno Peppers, Corn, Cilantro, Chipotle Sauce"/>
    <s v="The Southwest Chicken Pizza"/>
    <n v="124.5"/>
    <n v="172.5"/>
    <n v="48"/>
    <x v="0"/>
    <x v="0"/>
    <x v="0"/>
  </r>
  <r>
    <n v="7777897476"/>
    <d v="2015-12-25T00:00:00"/>
    <x v="1"/>
    <x v="11"/>
    <n v="16.5"/>
    <x v="2"/>
    <x v="3"/>
    <n v="25"/>
    <n v="2"/>
    <s v="Calabrese Salami, Capocollo, Tomatoes, Red Onions, Green Olives, Garlic"/>
    <s v="The Italian Supreme Pizza"/>
    <n v="33"/>
    <n v="50"/>
    <n v="17"/>
    <x v="0"/>
    <x v="1"/>
    <x v="0"/>
  </r>
  <r>
    <n v="7777897477"/>
    <d v="2015-12-25T00:00:00"/>
    <x v="1"/>
    <x v="11"/>
    <n v="18.5"/>
    <x v="1"/>
    <x v="0"/>
    <n v="25.5"/>
    <n v="5"/>
    <s v="Mozzarella Cheese, Provolone Cheese, Smoked Gouda Cheese, Romano Cheese, Blue Cheese, Garlic"/>
    <s v="The Five Cheese Pizza"/>
    <n v="92.5"/>
    <n v="127.5"/>
    <n v="35"/>
    <x v="1"/>
    <x v="1"/>
    <x v="0"/>
  </r>
  <r>
    <n v="7777897478"/>
    <d v="2015-12-25T00:00:00"/>
    <x v="1"/>
    <x v="11"/>
    <n v="10.5"/>
    <x v="0"/>
    <x v="1"/>
    <n v="13.5"/>
    <n v="11"/>
    <s v="Sliced Ham, Pineapple, Mozzarella Cheese"/>
    <s v="The Hawaiian Pizza"/>
    <n v="115.5"/>
    <n v="148.5"/>
    <n v="33"/>
    <x v="1"/>
    <x v="1"/>
    <x v="0"/>
  </r>
  <r>
    <n v="7777897479"/>
    <d v="2015-12-25T00:00:00"/>
    <x v="1"/>
    <x v="11"/>
    <n v="16.5"/>
    <x v="2"/>
    <x v="3"/>
    <n v="25"/>
    <n v="1"/>
    <s v="Calabrese Salami, Capocollo, Tomatoes, Red Onions, Green Olives, Garlic"/>
    <s v="The Italian Supreme Pizza"/>
    <n v="16.5"/>
    <n v="25"/>
    <n v="8.5"/>
    <x v="0"/>
    <x v="0"/>
    <x v="0"/>
  </r>
  <r>
    <n v="7777897480"/>
    <d v="2015-12-25T00:00:00"/>
    <x v="1"/>
    <x v="11"/>
    <n v="16"/>
    <x v="2"/>
    <x v="1"/>
    <n v="20.5"/>
    <n v="3"/>
    <s v="Kalamata Olives, Feta Cheese, Tomatoes, Garlic, Beef Chuck Roast, Red Onions"/>
    <s v="The Greek Pizza"/>
    <n v="48"/>
    <n v="61.5"/>
    <n v="13.5"/>
    <x v="1"/>
    <x v="1"/>
    <x v="0"/>
  </r>
  <r>
    <n v="7777897481"/>
    <d v="2015-12-25T00:00:00"/>
    <x v="1"/>
    <x v="11"/>
    <n v="25.5"/>
    <x v="3"/>
    <x v="1"/>
    <n v="26.5"/>
    <n v="7"/>
    <s v="Kalamata Olives, Feta Cheese, Tomatoes, Garlic, Beef Chuck Roast, Red Onions"/>
    <s v="The Greek Pizza"/>
    <n v="178.5"/>
    <n v="185.5"/>
    <n v="7"/>
    <x v="1"/>
    <x v="0"/>
    <x v="0"/>
  </r>
  <r>
    <n v="7777897482"/>
    <d v="2015-12-26T00:00:00"/>
    <x v="2"/>
    <x v="11"/>
    <n v="20.25"/>
    <x v="1"/>
    <x v="3"/>
    <n v="30.25"/>
    <n v="1"/>
    <s v="?duja Salami, Pancetta, Tomatoes, Red Onions, Friggitello Peppers, Garlic"/>
    <s v="The Calabrese Pizza"/>
    <n v="20.25"/>
    <n v="30.25"/>
    <n v="10"/>
    <x v="0"/>
    <x v="1"/>
    <x v="0"/>
  </r>
  <r>
    <n v="7777897483"/>
    <d v="2015-12-26T00:00:00"/>
    <x v="2"/>
    <x v="11"/>
    <n v="14.5"/>
    <x v="2"/>
    <x v="1"/>
    <n v="19"/>
    <n v="7"/>
    <s v="Pepperoni, Mushrooms, Green Peppers"/>
    <s v="The Pepperoni, Mushroom, and Peppers Pizza"/>
    <n v="101.5"/>
    <n v="133"/>
    <n v="31.5"/>
    <x v="1"/>
    <x v="1"/>
    <x v="0"/>
  </r>
  <r>
    <n v="7777897484"/>
    <d v="2015-12-26T00:00:00"/>
    <x v="2"/>
    <x v="11"/>
    <n v="20.5"/>
    <x v="1"/>
    <x v="1"/>
    <n v="26.5"/>
    <n v="12"/>
    <s v="Tomatoes, Anchovies, Green Olives, Red Onions, Garlic"/>
    <s v="The Napolitana Pizza"/>
    <n v="246"/>
    <n v="318"/>
    <n v="72"/>
    <x v="1"/>
    <x v="0"/>
    <x v="0"/>
  </r>
  <r>
    <n v="7777897485"/>
    <d v="2015-12-26T00:00:00"/>
    <x v="2"/>
    <x v="11"/>
    <n v="16"/>
    <x v="2"/>
    <x v="0"/>
    <n v="21.5"/>
    <n v="1"/>
    <s v="Mushrooms, Tomatoes, Red Peppers, Green Peppers, Red Onions, Zucchini, Spinach, Garlic"/>
    <s v="The Vegetables + Vegetables Pizza"/>
    <n v="16"/>
    <n v="21.5"/>
    <n v="5.5"/>
    <x v="1"/>
    <x v="1"/>
    <x v="0"/>
  </r>
  <r>
    <n v="7777897486"/>
    <d v="2015-12-26T00:00:00"/>
    <x v="2"/>
    <x v="11"/>
    <n v="12.75"/>
    <x v="0"/>
    <x v="0"/>
    <n v="16.75"/>
    <n v="2"/>
    <s v="Eggplant, Artichokes, Tomatoes, Zucchini, Red Peppers, Garlic, Pesto Sauce"/>
    <s v="The Italian Vegetables Pizza"/>
    <n v="25.5"/>
    <n v="33.5"/>
    <n v="8"/>
    <x v="0"/>
    <x v="1"/>
    <x v="0"/>
  </r>
  <r>
    <n v="7777897487"/>
    <d v="2015-12-26T00:00:00"/>
    <x v="2"/>
    <x v="11"/>
    <n v="12.5"/>
    <x v="2"/>
    <x v="1"/>
    <n v="17"/>
    <n v="2"/>
    <s v="Mozzarella Cheese, Pepperoni"/>
    <s v="The Pepperoni Pizza"/>
    <n v="25"/>
    <n v="34"/>
    <n v="9"/>
    <x v="0"/>
    <x v="0"/>
    <x v="0"/>
  </r>
  <r>
    <n v="7777897488"/>
    <d v="2015-12-26T00:00:00"/>
    <x v="2"/>
    <x v="11"/>
    <n v="20.75"/>
    <x v="1"/>
    <x v="3"/>
    <n v="30.75"/>
    <n v="3"/>
    <s v="Calabrese Salami, Capocollo, Tomatoes, Red Onions, Green Olives, Garlic"/>
    <s v="The Italian Supreme Pizza"/>
    <n v="62.25"/>
    <n v="92.25"/>
    <n v="30"/>
    <x v="0"/>
    <x v="1"/>
    <x v="0"/>
  </r>
  <r>
    <n v="7777897489"/>
    <d v="2015-12-27T00:00:00"/>
    <x v="3"/>
    <x v="11"/>
    <n v="20.5"/>
    <x v="1"/>
    <x v="1"/>
    <n v="26.5"/>
    <n v="8"/>
    <s v="Pepperoni, Mushrooms, Red Onions, Red Peppers, Bacon"/>
    <s v="The Classic Deluxe Pizza"/>
    <n v="164"/>
    <n v="212"/>
    <n v="48"/>
    <x v="1"/>
    <x v="1"/>
    <x v="0"/>
  </r>
  <r>
    <n v="7777897490"/>
    <d v="2015-12-27T00:00:00"/>
    <x v="3"/>
    <x v="11"/>
    <n v="16.5"/>
    <x v="2"/>
    <x v="3"/>
    <n v="25"/>
    <n v="4"/>
    <s v="Prosciutto di San Daniele, Arugula, Mozzarella Cheese"/>
    <s v="The Prosciutto and Arugula Pizza"/>
    <n v="66"/>
    <n v="100"/>
    <n v="34"/>
    <x v="1"/>
    <x v="0"/>
    <x v="0"/>
  </r>
  <r>
    <n v="7777897491"/>
    <d v="2015-12-27T00:00:00"/>
    <x v="3"/>
    <x v="11"/>
    <n v="23.65"/>
    <x v="0"/>
    <x v="3"/>
    <n v="30.65"/>
    <n v="12"/>
    <s v="Brie Carre Cheese, Prosciutto, Caramelized Onions, Pears, Thyme, Garlic"/>
    <s v="The Brie Carre Pizza"/>
    <n v="283.79999999999995"/>
    <n v="367.79999999999995"/>
    <n v="84"/>
    <x v="1"/>
    <x v="0"/>
    <x v="0"/>
  </r>
  <r>
    <n v="7777897492"/>
    <d v="2015-12-27T00:00:00"/>
    <x v="3"/>
    <x v="11"/>
    <n v="12.5"/>
    <x v="2"/>
    <x v="1"/>
    <n v="17"/>
    <n v="8"/>
    <s v="Mozzarella Cheese, Pepperoni"/>
    <s v="The Pepperoni Pizza"/>
    <n v="100"/>
    <n v="136"/>
    <n v="36"/>
    <x v="1"/>
    <x v="1"/>
    <x v="0"/>
  </r>
  <r>
    <n v="7777897493"/>
    <d v="2015-12-27T00:00:00"/>
    <x v="3"/>
    <x v="11"/>
    <n v="12.75"/>
    <x v="0"/>
    <x v="2"/>
    <n v="17.75"/>
    <n v="9"/>
    <s v="Chicken, Tomatoes, Red Peppers, Red Onions, Jalapeno Peppers, Corn, Cilantro, Chipotle Sauce"/>
    <s v="The Southwest Chicken Pizza"/>
    <n v="114.75"/>
    <n v="159.75"/>
    <n v="45"/>
    <x v="0"/>
    <x v="1"/>
    <x v="0"/>
  </r>
  <r>
    <n v="7777897494"/>
    <d v="2015-12-28T00:00:00"/>
    <x v="4"/>
    <x v="11"/>
    <n v="12.5"/>
    <x v="0"/>
    <x v="3"/>
    <n v="19.5"/>
    <n v="12"/>
    <s v="Prosciutto di San Daniele, Arugula, Mozzarella Cheese"/>
    <s v="The Prosciutto and Arugula Pizza"/>
    <n v="150"/>
    <n v="234"/>
    <n v="84"/>
    <x v="1"/>
    <x v="0"/>
    <x v="0"/>
  </r>
  <r>
    <n v="7777897495"/>
    <d v="2015-12-28T00:00:00"/>
    <x v="4"/>
    <x v="11"/>
    <n v="12.5"/>
    <x v="0"/>
    <x v="3"/>
    <n v="19.5"/>
    <n v="8"/>
    <s v="Capocollo, Tomatoes, Goat Cheese, Artichokes, Peperoncini verdi, Garlic"/>
    <s v="The Spicy Italian Pizza"/>
    <n v="100"/>
    <n v="156"/>
    <n v="56"/>
    <x v="0"/>
    <x v="1"/>
    <x v="0"/>
  </r>
  <r>
    <n v="7777897496"/>
    <d v="2015-12-28T00:00:00"/>
    <x v="4"/>
    <x v="11"/>
    <n v="20.5"/>
    <x v="1"/>
    <x v="1"/>
    <n v="26.5"/>
    <n v="9"/>
    <s v="Pepperoni, Mushrooms, Red Onions, Red Peppers, Bacon"/>
    <s v="The Classic Deluxe Pizza"/>
    <n v="184.5"/>
    <n v="238.5"/>
    <n v="54"/>
    <x v="0"/>
    <x v="0"/>
    <x v="0"/>
  </r>
  <r>
    <n v="7777897497"/>
    <d v="2015-12-28T00:00:00"/>
    <x v="4"/>
    <x v="11"/>
    <n v="16"/>
    <x v="2"/>
    <x v="0"/>
    <n v="21.5"/>
    <n v="8"/>
    <s v="Mushrooms, Tomatoes, Red Peppers, Green Peppers, Red Onions, Zucchini, Spinach, Garlic"/>
    <s v="The Vegetables + Vegetables Pizza"/>
    <n v="128"/>
    <n v="172"/>
    <n v="44"/>
    <x v="1"/>
    <x v="1"/>
    <x v="0"/>
  </r>
  <r>
    <n v="7777897498"/>
    <d v="2015-12-28T00:00:00"/>
    <x v="4"/>
    <x v="11"/>
    <n v="12.25"/>
    <x v="0"/>
    <x v="3"/>
    <n v="19.25"/>
    <n v="2"/>
    <s v="Coarse Sicilian Salami, Tomatoes, Green Olives, Luganega Sausage, Onions, Garlic"/>
    <s v="The Sicilian Pizza"/>
    <n v="24.5"/>
    <n v="38.5"/>
    <n v="14"/>
    <x v="1"/>
    <x v="0"/>
    <x v="0"/>
  </r>
  <r>
    <n v="7777897499"/>
    <d v="2015-12-28T00:00:00"/>
    <x v="4"/>
    <x v="11"/>
    <n v="9.75"/>
    <x v="0"/>
    <x v="1"/>
    <n v="12.75"/>
    <n v="1"/>
    <s v="Mozzarella Cheese, Pepperoni"/>
    <s v="The Pepperoni Pizza"/>
    <n v="9.75"/>
    <n v="12.75"/>
    <n v="3"/>
    <x v="1"/>
    <x v="0"/>
    <x v="0"/>
  </r>
  <r>
    <n v="7777897500"/>
    <d v="2015-12-29T00:00:00"/>
    <x v="5"/>
    <x v="11"/>
    <n v="20.25"/>
    <x v="1"/>
    <x v="0"/>
    <n v="27.25"/>
    <n v="5"/>
    <s v="Tomatoes, Red Peppers, Jalapeno Peppers, Red Onions, Cilantro, Corn, Chipotle Sauce, Garlic"/>
    <s v="The Mexicana Pizza"/>
    <n v="101.25"/>
    <n v="136.25"/>
    <n v="35"/>
    <x v="1"/>
    <x v="1"/>
    <x v="0"/>
  </r>
  <r>
    <n v="7777897501"/>
    <d v="2015-12-29T00:00:00"/>
    <x v="5"/>
    <x v="11"/>
    <n v="20.75"/>
    <x v="1"/>
    <x v="3"/>
    <n v="30.75"/>
    <n v="4"/>
    <s v="Soppressata Salami, Fontina Cheese, Mozzarella Cheese, Mushrooms, Garlic"/>
    <s v="The Soppressata Pizza"/>
    <n v="83"/>
    <n v="123"/>
    <n v="40"/>
    <x v="0"/>
    <x v="0"/>
    <x v="0"/>
  </r>
  <r>
    <n v="7777897502"/>
    <d v="2015-12-29T00:00:00"/>
    <x v="5"/>
    <x v="11"/>
    <n v="9.75"/>
    <x v="0"/>
    <x v="1"/>
    <n v="12.75"/>
    <n v="5"/>
    <s v="Mozzarella Cheese, Pepperoni"/>
    <s v="The Pepperoni Pizza"/>
    <n v="48.75"/>
    <n v="63.75"/>
    <n v="15"/>
    <x v="0"/>
    <x v="1"/>
    <x v="0"/>
  </r>
  <r>
    <n v="7777897503"/>
    <d v="2015-12-29T00:00:00"/>
    <x v="5"/>
    <x v="11"/>
    <n v="20.75"/>
    <x v="1"/>
    <x v="2"/>
    <n v="28.75"/>
    <n v="2"/>
    <s v="Chicken, Artichoke, Spinach, Garlic, Jalapeno Peppers, Fontina Cheese, Gouda Cheese"/>
    <s v="The California Chicken Pizza"/>
    <n v="41.5"/>
    <n v="57.5"/>
    <n v="16"/>
    <x v="0"/>
    <x v="0"/>
    <x v="0"/>
  </r>
  <r>
    <n v="7777897504"/>
    <d v="2015-12-29T00:00:00"/>
    <x v="5"/>
    <x v="11"/>
    <n v="18.5"/>
    <x v="1"/>
    <x v="0"/>
    <n v="25.5"/>
    <n v="7"/>
    <s v="Mozzarella Cheese, Provolone Cheese, Smoked Gouda Cheese, Romano Cheese, Blue Cheese, Garlic"/>
    <s v="The Five Cheese Pizza"/>
    <n v="129.5"/>
    <n v="178.5"/>
    <n v="49"/>
    <x v="1"/>
    <x v="1"/>
    <x v="0"/>
  </r>
  <r>
    <n v="7777897505"/>
    <d v="2015-12-29T00:00:00"/>
    <x v="5"/>
    <x v="11"/>
    <n v="16.75"/>
    <x v="2"/>
    <x v="0"/>
    <n v="22.25"/>
    <n v="9"/>
    <s v="Eggplant, Artichokes, Tomatoes, Zucchini, Red Peppers, Garlic, Pesto Sauce"/>
    <s v="The Italian Vegetables Pizza"/>
    <n v="150.75"/>
    <n v="200.25"/>
    <n v="49.5"/>
    <x v="1"/>
    <x v="0"/>
    <x v="0"/>
  </r>
  <r>
    <n v="7777897506"/>
    <d v="2015-12-29T00:00:00"/>
    <x v="5"/>
    <x v="11"/>
    <n v="16.5"/>
    <x v="2"/>
    <x v="3"/>
    <n v="25"/>
    <n v="7"/>
    <s v="Calabrese Salami, Capocollo, Tomatoes, Red Onions, Green Olives, Garlic"/>
    <s v="The Italian Supreme Pizza"/>
    <n v="115.5"/>
    <n v="175"/>
    <n v="59.5"/>
    <x v="0"/>
    <x v="0"/>
    <x v="0"/>
  </r>
  <r>
    <n v="7777897507"/>
    <d v="2015-12-29T00:00:00"/>
    <x v="5"/>
    <x v="11"/>
    <n v="10.5"/>
    <x v="0"/>
    <x v="1"/>
    <n v="13.5"/>
    <n v="5"/>
    <s v="Sliced Ham, Pineapple, Mozzarella Cheese"/>
    <s v="The Hawaiian Pizza"/>
    <n v="52.5"/>
    <n v="67.5"/>
    <n v="15"/>
    <x v="0"/>
    <x v="1"/>
    <x v="0"/>
  </r>
  <r>
    <n v="7777897508"/>
    <d v="2015-12-29T00:00:00"/>
    <x v="5"/>
    <x v="11"/>
    <n v="20.5"/>
    <x v="1"/>
    <x v="1"/>
    <n v="26.5"/>
    <n v="10"/>
    <s v="Kalamata Olives, Feta Cheese, Tomatoes, Garlic, Beef Chuck Roast, Red Onions"/>
    <s v="The Greek Pizza"/>
    <n v="205"/>
    <n v="265"/>
    <n v="60"/>
    <x v="0"/>
    <x v="1"/>
    <x v="0"/>
  </r>
  <r>
    <n v="7777897509"/>
    <d v="2015-12-29T00:00:00"/>
    <x v="5"/>
    <x v="11"/>
    <n v="16"/>
    <x v="2"/>
    <x v="0"/>
    <n v="21.5"/>
    <n v="9"/>
    <s v="Tomatoes, Red Peppers, Jalapeno Peppers, Red Onions, Cilantro, Corn, Chipotle Sauce, Garlic"/>
    <s v="The Mexicana Pizza"/>
    <n v="144"/>
    <n v="193.5"/>
    <n v="49.5"/>
    <x v="1"/>
    <x v="0"/>
    <x v="0"/>
  </r>
  <r>
    <n v="7777897510"/>
    <d v="2015-12-30T00:00:00"/>
    <x v="6"/>
    <x v="11"/>
    <n v="20.5"/>
    <x v="1"/>
    <x v="1"/>
    <n v="26.5"/>
    <n v="5"/>
    <s v="Pepperoni, Mushrooms, Red Onions, Red Peppers, Bacon"/>
    <s v="The Classic Deluxe Pizza"/>
    <n v="102.5"/>
    <n v="132.5"/>
    <n v="30"/>
    <x v="1"/>
    <x v="1"/>
    <x v="0"/>
  </r>
  <r>
    <n v="7777897511"/>
    <d v="2015-12-30T00:00:00"/>
    <x v="6"/>
    <x v="11"/>
    <n v="14.75"/>
    <x v="2"/>
    <x v="0"/>
    <n v="20.25"/>
    <n v="11"/>
    <s v="Ricotta Cheese, Gorgonzola Piccante Cheese, Mozzarella Cheese, Parmigiano Reggiano Cheese, Garlic"/>
    <s v="The Four Cheese Pizza"/>
    <n v="162.25"/>
    <n v="222.75"/>
    <n v="60.5"/>
    <x v="1"/>
    <x v="1"/>
    <x v="0"/>
  </r>
  <r>
    <n v="7777897512"/>
    <d v="2015-12-31T00:00:00"/>
    <x v="0"/>
    <x v="11"/>
    <n v="16.25"/>
    <x v="2"/>
    <x v="3"/>
    <n v="24.75"/>
    <n v="3"/>
    <s v="Coarse Sicilian Salami, Tomatoes, Green Olives, Luganega Sausage, Onions, Garlic"/>
    <s v="The Sicilian Pizza"/>
    <n v="48.75"/>
    <n v="74.25"/>
    <n v="25.5"/>
    <x v="0"/>
    <x v="0"/>
    <x v="0"/>
  </r>
  <r>
    <n v="7777897513"/>
    <d v="2015-12-31T00:00:00"/>
    <x v="0"/>
    <x v="11"/>
    <n v="12.5"/>
    <x v="2"/>
    <x v="1"/>
    <n v="17"/>
    <n v="5"/>
    <s v="Mozzarella Cheese, Pepperoni"/>
    <s v="The Pepperoni Pizza"/>
    <n v="62.5"/>
    <n v="85"/>
    <n v="22.5"/>
    <x v="0"/>
    <x v="0"/>
    <x v="0"/>
  </r>
  <r>
    <n v="7777897514"/>
    <d v="2015-12-31T00:00:00"/>
    <x v="0"/>
    <x v="11"/>
    <n v="16.75"/>
    <x v="2"/>
    <x v="2"/>
    <n v="23.25"/>
    <n v="11"/>
    <s v="Chicken, Artichoke, Spinach, Garlic, Jalapeno Peppers, Fontina Cheese, Gouda Cheese"/>
    <s v="The California Chicken Pizza"/>
    <n v="184.25"/>
    <n v="255.75"/>
    <n v="71.5"/>
    <x v="0"/>
    <x v="0"/>
    <x v="0"/>
  </r>
  <r>
    <n v="7777897515"/>
    <d v="2016-01-01T00:00:00"/>
    <x v="1"/>
    <x v="0"/>
    <n v="20.75"/>
    <x v="1"/>
    <x v="2"/>
    <n v="28.75"/>
    <n v="9"/>
    <s v="Chicken, Tomatoes, Red Peppers, Red Onions, Jalapeno Peppers, Corn, Cilantro, Chipotle Sauce"/>
    <s v="The Southwest Chicken Pizza"/>
    <n v="186.75"/>
    <n v="258.75"/>
    <n v="72"/>
    <x v="0"/>
    <x v="0"/>
    <x v="1"/>
  </r>
  <r>
    <n v="7777897516"/>
    <d v="2016-01-01T00:00:00"/>
    <x v="1"/>
    <x v="0"/>
    <n v="12.25"/>
    <x v="0"/>
    <x v="3"/>
    <n v="19.25"/>
    <n v="3"/>
    <s v="Coarse Sicilian Salami, Tomatoes, Green Olives, Luganega Sausage, Onions, Garlic"/>
    <s v="The Sicilian Pizza"/>
    <n v="36.75"/>
    <n v="57.75"/>
    <n v="21"/>
    <x v="0"/>
    <x v="0"/>
    <x v="1"/>
  </r>
  <r>
    <n v="7777897517"/>
    <d v="2016-01-01T00:00:00"/>
    <x v="1"/>
    <x v="0"/>
    <n v="16"/>
    <x v="2"/>
    <x v="1"/>
    <n v="20.5"/>
    <n v="3"/>
    <s v="Pepperoni, Mushrooms, Red Onions, Red Peppers, Bacon"/>
    <s v="The Classic Deluxe Pizza"/>
    <n v="48"/>
    <n v="61.5"/>
    <n v="13.5"/>
    <x v="1"/>
    <x v="0"/>
    <x v="1"/>
  </r>
  <r>
    <n v="7777897518"/>
    <d v="2016-01-01T00:00:00"/>
    <x v="1"/>
    <x v="0"/>
    <n v="20.75"/>
    <x v="1"/>
    <x v="2"/>
    <n v="28.75"/>
    <n v="10"/>
    <s v="Barbecued Chicken, Red Peppers, Green Peppers, Tomatoes, Red Onions, Barbecue Sauce"/>
    <s v="The Barbecue Chicken Pizza"/>
    <n v="207.5"/>
    <n v="287.5"/>
    <n v="80"/>
    <x v="0"/>
    <x v="0"/>
    <x v="1"/>
  </r>
  <r>
    <n v="7777897519"/>
    <d v="2016-01-01T00:00:00"/>
    <x v="1"/>
    <x v="0"/>
    <n v="18.5"/>
    <x v="1"/>
    <x v="0"/>
    <n v="25.5"/>
    <n v="3"/>
    <s v="Mozzarella Cheese, Provolone Cheese, Smoked Gouda Cheese, Romano Cheese, Blue Cheese, Garlic"/>
    <s v="The Five Cheese Pizza"/>
    <n v="55.5"/>
    <n v="76.5"/>
    <n v="21"/>
    <x v="1"/>
    <x v="1"/>
    <x v="1"/>
  </r>
  <r>
    <n v="7777897520"/>
    <d v="2016-01-01T00:00:00"/>
    <x v="1"/>
    <x v="0"/>
    <n v="17.95"/>
    <x v="1"/>
    <x v="0"/>
    <n v="24.95"/>
    <n v="12"/>
    <s v="Ricotta Cheese, Gorgonzola Piccante Cheese, Mozzarella Cheese, Parmigiano Reggiano Cheese, Garlic"/>
    <s v="The Four Cheese Pizza"/>
    <n v="215.39999999999998"/>
    <n v="299.39999999999998"/>
    <n v="84"/>
    <x v="1"/>
    <x v="0"/>
    <x v="1"/>
  </r>
  <r>
    <n v="7777897521"/>
    <d v="2016-01-01T00:00:00"/>
    <x v="1"/>
    <x v="0"/>
    <n v="10.5"/>
    <x v="0"/>
    <x v="1"/>
    <n v="13.5"/>
    <n v="9"/>
    <s v="Sliced Ham, Pineapple, Mozzarella Cheese"/>
    <s v="The Hawaiian Pizza"/>
    <n v="94.5"/>
    <n v="121.5"/>
    <n v="27"/>
    <x v="0"/>
    <x v="0"/>
    <x v="1"/>
  </r>
  <r>
    <n v="7777897522"/>
    <d v="2016-01-01T00:00:00"/>
    <x v="1"/>
    <x v="0"/>
    <n v="12.75"/>
    <x v="0"/>
    <x v="2"/>
    <n v="17.75"/>
    <n v="5"/>
    <s v="Chicken, Artichoke, Spinach, Garlic, Jalapeno Peppers, Fontina Cheese, Gouda Cheese"/>
    <s v="The California Chicken Pizza"/>
    <n v="63.75"/>
    <n v="88.75"/>
    <n v="25"/>
    <x v="1"/>
    <x v="0"/>
    <x v="1"/>
  </r>
  <r>
    <n v="7777897523"/>
    <d v="2016-01-01T00:00:00"/>
    <x v="1"/>
    <x v="0"/>
    <n v="9.75"/>
    <x v="0"/>
    <x v="1"/>
    <n v="12.75"/>
    <n v="6"/>
    <s v="Mozzarella Cheese, Pepperoni"/>
    <s v="The Pepperoni Pizza"/>
    <n v="58.5"/>
    <n v="76.5"/>
    <n v="18"/>
    <x v="0"/>
    <x v="1"/>
    <x v="1"/>
  </r>
  <r>
    <n v="7777897524"/>
    <d v="2016-01-01T00:00:00"/>
    <x v="1"/>
    <x v="0"/>
    <n v="20.75"/>
    <x v="1"/>
    <x v="0"/>
    <n v="27.75"/>
    <n v="12"/>
    <s v="Spinach, Artichokes, Tomatoes, Sun-dried Tomatoes, Garlic, Pesto Sauce"/>
    <s v="The Spinach Pesto Pizza"/>
    <n v="249"/>
    <n v="333"/>
    <n v="84"/>
    <x v="0"/>
    <x v="0"/>
    <x v="1"/>
  </r>
  <r>
    <n v="7777897525"/>
    <d v="2016-01-01T00:00:00"/>
    <x v="1"/>
    <x v="0"/>
    <n v="12.5"/>
    <x v="0"/>
    <x v="3"/>
    <n v="19.5"/>
    <n v="10"/>
    <s v="Spinach, Red Onions, Pepperoni, Tomatoes, Artichokes, Kalamata Olives, Garlic, Asiago Cheese"/>
    <s v="The Spinach Supreme Pizza"/>
    <n v="125"/>
    <n v="195"/>
    <n v="70"/>
    <x v="1"/>
    <x v="1"/>
    <x v="1"/>
  </r>
  <r>
    <n v="7777897526"/>
    <d v="2016-01-02T00:00:00"/>
    <x v="2"/>
    <x v="0"/>
    <n v="16.75"/>
    <x v="2"/>
    <x v="2"/>
    <n v="23.25"/>
    <n v="5"/>
    <s v="Chicken, Artichoke, Spinach, Garlic, Jalapeno Peppers, Fontina Cheese, Gouda Cheese"/>
    <s v="The California Chicken Pizza"/>
    <n v="83.75"/>
    <n v="116.25"/>
    <n v="32.5"/>
    <x v="1"/>
    <x v="1"/>
    <x v="1"/>
  </r>
  <r>
    <n v="7777897527"/>
    <d v="2016-01-02T00:00:00"/>
    <x v="2"/>
    <x v="0"/>
    <n v="15.25"/>
    <x v="1"/>
    <x v="1"/>
    <n v="21.25"/>
    <n v="4"/>
    <s v="Mozzarella Cheese, Pepperoni"/>
    <s v="The Pepperoni Pizza"/>
    <n v="61"/>
    <n v="85"/>
    <n v="24"/>
    <x v="0"/>
    <x v="0"/>
    <x v="1"/>
  </r>
  <r>
    <n v="7777897528"/>
    <d v="2016-01-02T00:00:00"/>
    <x v="2"/>
    <x v="0"/>
    <n v="25.5"/>
    <x v="3"/>
    <x v="1"/>
    <n v="26.5"/>
    <n v="11"/>
    <s v="Kalamata Olives, Feta Cheese, Tomatoes, Garlic, Beef Chuck Roast, Red Onions"/>
    <s v="The Greek Pizza"/>
    <n v="280.5"/>
    <n v="291.5"/>
    <n v="11"/>
    <x v="1"/>
    <x v="1"/>
    <x v="1"/>
  </r>
  <r>
    <n v="7777897529"/>
    <d v="2016-01-03T00:00:00"/>
    <x v="3"/>
    <x v="0"/>
    <n v="11"/>
    <x v="0"/>
    <x v="1"/>
    <n v="14"/>
    <n v="7"/>
    <s v="Pepperoni, Mushrooms, Green Peppers"/>
    <s v="The Pepperoni, Mushroom, and Peppers Pizza"/>
    <n v="77"/>
    <n v="98"/>
    <n v="21"/>
    <x v="1"/>
    <x v="1"/>
    <x v="1"/>
  </r>
  <r>
    <n v="7777897530"/>
    <d v="2016-01-03T00:00:00"/>
    <x v="3"/>
    <x v="0"/>
    <n v="15.25"/>
    <x v="1"/>
    <x v="1"/>
    <n v="21.25"/>
    <n v="12"/>
    <s v="Mozzarella Cheese, Pepperoni"/>
    <s v="The Pepperoni Pizza"/>
    <n v="183"/>
    <n v="255"/>
    <n v="72"/>
    <x v="1"/>
    <x v="0"/>
    <x v="1"/>
  </r>
  <r>
    <n v="7777897531"/>
    <d v="2016-01-03T00:00:00"/>
    <x v="3"/>
    <x v="0"/>
    <n v="20.75"/>
    <x v="1"/>
    <x v="3"/>
    <n v="30.75"/>
    <n v="9"/>
    <s v="Capocollo, Tomatoes, Goat Cheese, Artichokes, Peperoncini verdi, Garlic"/>
    <s v="The Spicy Italian Pizza"/>
    <n v="186.75"/>
    <n v="276.75"/>
    <n v="90"/>
    <x v="0"/>
    <x v="1"/>
    <x v="1"/>
  </r>
  <r>
    <n v="7777897532"/>
    <d v="2016-01-03T00:00:00"/>
    <x v="3"/>
    <x v="0"/>
    <n v="12"/>
    <x v="0"/>
    <x v="0"/>
    <n v="16"/>
    <n v="10"/>
    <s v="Mushrooms, Tomatoes, Red Peppers, Green Peppers, Red Onions, Zucchini, Spinach, Garlic"/>
    <s v="The Vegetables + Vegetables Pizza"/>
    <n v="120"/>
    <n v="160"/>
    <n v="40"/>
    <x v="1"/>
    <x v="1"/>
    <x v="1"/>
  </r>
  <r>
    <n v="7777897533"/>
    <d v="2016-01-04T00:00:00"/>
    <x v="4"/>
    <x v="0"/>
    <n v="20.25"/>
    <x v="1"/>
    <x v="0"/>
    <n v="27.25"/>
    <n v="11"/>
    <s v="Tomatoes, Red Peppers, Jalapeno Peppers, Red Onions, Cilantro, Corn, Chipotle Sauce, Garlic"/>
    <s v="The Mexicana Pizza"/>
    <n v="222.75"/>
    <n v="299.75"/>
    <n v="77"/>
    <x v="1"/>
    <x v="1"/>
    <x v="1"/>
  </r>
  <r>
    <n v="7777897534"/>
    <d v="2016-01-04T00:00:00"/>
    <x v="4"/>
    <x v="0"/>
    <n v="16"/>
    <x v="2"/>
    <x v="0"/>
    <n v="21.5"/>
    <n v="12"/>
    <s v="Mushrooms, Tomatoes, Red Peppers, Green Peppers, Red Onions, Zucchini, Spinach, Garlic"/>
    <s v="The Vegetables + Vegetables Pizza"/>
    <n v="192"/>
    <n v="258"/>
    <n v="66"/>
    <x v="1"/>
    <x v="0"/>
    <x v="1"/>
  </r>
  <r>
    <n v="7777897535"/>
    <d v="2016-01-04T00:00:00"/>
    <x v="4"/>
    <x v="0"/>
    <n v="16.75"/>
    <x v="2"/>
    <x v="2"/>
    <n v="23.25"/>
    <n v="8"/>
    <s v="Chicken, Artichoke, Spinach, Garlic, Jalapeno Peppers, Fontina Cheese, Gouda Cheese"/>
    <s v="The California Chicken Pizza"/>
    <n v="134"/>
    <n v="186"/>
    <n v="52"/>
    <x v="0"/>
    <x v="0"/>
    <x v="1"/>
  </r>
  <r>
    <n v="7777897536"/>
    <d v="2016-01-04T00:00:00"/>
    <x v="4"/>
    <x v="0"/>
    <n v="16.75"/>
    <x v="2"/>
    <x v="0"/>
    <n v="22.25"/>
    <n v="5"/>
    <s v="Eggplant, Artichokes, Tomatoes, Zucchini, Red Peppers, Garlic, Pesto Sauce"/>
    <s v="The Italian Vegetables Pizza"/>
    <n v="83.75"/>
    <n v="111.25"/>
    <n v="27.5"/>
    <x v="0"/>
    <x v="1"/>
    <x v="1"/>
  </r>
  <r>
    <n v="7777897537"/>
    <d v="2016-01-04T00:00:00"/>
    <x v="4"/>
    <x v="0"/>
    <n v="12"/>
    <x v="0"/>
    <x v="1"/>
    <n v="15"/>
    <n v="11"/>
    <s v="Bacon, Pepperoni, Italian Sausage, Chorizo Sausage"/>
    <s v="The Big Meat Pizza"/>
    <n v="132"/>
    <n v="165"/>
    <n v="33"/>
    <x v="0"/>
    <x v="0"/>
    <x v="1"/>
  </r>
  <r>
    <n v="7777897538"/>
    <d v="2016-01-04T00:00:00"/>
    <x v="4"/>
    <x v="0"/>
    <n v="20.25"/>
    <x v="1"/>
    <x v="3"/>
    <n v="30.25"/>
    <n v="9"/>
    <s v="?duja Salami, Pancetta, Tomatoes, Red Onions, Friggitello Peppers, Garlic"/>
    <s v="The Calabrese Pizza"/>
    <n v="182.25"/>
    <n v="272.25"/>
    <n v="90"/>
    <x v="1"/>
    <x v="0"/>
    <x v="1"/>
  </r>
  <r>
    <n v="7777897539"/>
    <d v="2016-01-04T00:00:00"/>
    <x v="4"/>
    <x v="0"/>
    <n v="16.5"/>
    <x v="2"/>
    <x v="3"/>
    <n v="25"/>
    <n v="12"/>
    <s v="Genoa Salami, Capocollo, Pepperoni, Tomatoes, Asiago Cheese, Garlic"/>
    <s v="The Pepper Salami Pizza"/>
    <n v="198"/>
    <n v="300"/>
    <n v="102"/>
    <x v="1"/>
    <x v="1"/>
    <x v="1"/>
  </r>
  <r>
    <n v="7777897540"/>
    <d v="2016-01-05T00:00:00"/>
    <x v="5"/>
    <x v="0"/>
    <n v="12"/>
    <x v="0"/>
    <x v="0"/>
    <n v="16"/>
    <n v="2"/>
    <s v="Spinach, Mushrooms, Red Onions, Feta Cheese, Garlic"/>
    <s v="The Spinach and Feta Pizza"/>
    <n v="24"/>
    <n v="32"/>
    <n v="8"/>
    <x v="0"/>
    <x v="0"/>
    <x v="1"/>
  </r>
  <r>
    <n v="7777897541"/>
    <d v="2016-01-05T00:00:00"/>
    <x v="5"/>
    <x v="0"/>
    <n v="12.75"/>
    <x v="0"/>
    <x v="2"/>
    <n v="17.75"/>
    <n v="9"/>
    <s v="Barbecued Chicken, Red Peppers, Green Peppers, Tomatoes, Red Onions, Barbecue Sauce"/>
    <s v="The Barbecue Chicken Pizza"/>
    <n v="114.75"/>
    <n v="159.75"/>
    <n v="45"/>
    <x v="0"/>
    <x v="0"/>
    <x v="1"/>
  </r>
  <r>
    <n v="7777897542"/>
    <d v="2016-01-05T00:00:00"/>
    <x v="5"/>
    <x v="0"/>
    <n v="16.75"/>
    <x v="2"/>
    <x v="2"/>
    <n v="23.25"/>
    <n v="5"/>
    <s v="Chicken, Red Onions, Red Peppers, Mushrooms, Asiago Cheese, Alfredo Sauce"/>
    <s v="The Chicken Alfredo Pizza"/>
    <n v="83.75"/>
    <n v="116.25"/>
    <n v="32.5"/>
    <x v="1"/>
    <x v="1"/>
    <x v="1"/>
  </r>
  <r>
    <n v="7777897543"/>
    <d v="2016-01-05T00:00:00"/>
    <x v="5"/>
    <x v="0"/>
    <n v="12"/>
    <x v="0"/>
    <x v="0"/>
    <n v="16"/>
    <n v="9"/>
    <s v="Spinach, Mushrooms, Red Onions, Feta Cheese, Garlic"/>
    <s v="The Spinach and Feta Pizza"/>
    <n v="108"/>
    <n v="144"/>
    <n v="36"/>
    <x v="0"/>
    <x v="1"/>
    <x v="1"/>
  </r>
  <r>
    <n v="7777897544"/>
    <d v="2016-01-05T00:00:00"/>
    <x v="5"/>
    <x v="0"/>
    <n v="20.75"/>
    <x v="1"/>
    <x v="2"/>
    <n v="28.75"/>
    <n v="8"/>
    <s v="Chicken, Pineapple, Tomatoes, Red Peppers, Thai Sweet Chilli Sauce"/>
    <s v="The Thai Chicken Pizza"/>
    <n v="166"/>
    <n v="230"/>
    <n v="64"/>
    <x v="0"/>
    <x v="0"/>
    <x v="1"/>
  </r>
  <r>
    <n v="7777897545"/>
    <d v="2016-01-05T00:00:00"/>
    <x v="5"/>
    <x v="0"/>
    <n v="16.75"/>
    <x v="2"/>
    <x v="2"/>
    <n v="23.25"/>
    <n v="6"/>
    <s v="Chicken, Artichoke, Spinach, Garlic, Jalapeno Peppers, Fontina Cheese, Gouda Cheese"/>
    <s v="The California Chicken Pizza"/>
    <n v="100.5"/>
    <n v="139.5"/>
    <n v="39"/>
    <x v="1"/>
    <x v="0"/>
    <x v="1"/>
  </r>
  <r>
    <n v="7777897546"/>
    <d v="2016-01-06T00:00:00"/>
    <x v="6"/>
    <x v="0"/>
    <n v="18.5"/>
    <x v="1"/>
    <x v="0"/>
    <n v="25.5"/>
    <n v="1"/>
    <s v="Mozzarella Cheese, Provolone Cheese, Smoked Gouda Cheese, Romano Cheese, Blue Cheese, Garlic"/>
    <s v="The Five Cheese Pizza"/>
    <n v="18.5"/>
    <n v="25.5"/>
    <n v="7"/>
    <x v="1"/>
    <x v="0"/>
    <x v="1"/>
  </r>
  <r>
    <n v="7777897547"/>
    <d v="2016-01-06T00:00:00"/>
    <x v="6"/>
    <x v="0"/>
    <n v="20.5"/>
    <x v="1"/>
    <x v="1"/>
    <n v="26.5"/>
    <n v="5"/>
    <s v="Tomatoes, Anchovies, Green Olives, Red Onions, Garlic"/>
    <s v="The Napolitana Pizza"/>
    <n v="102.5"/>
    <n v="132.5"/>
    <n v="30"/>
    <x v="1"/>
    <x v="1"/>
    <x v="1"/>
  </r>
  <r>
    <n v="7777897548"/>
    <d v="2016-01-06T00:00:00"/>
    <x v="6"/>
    <x v="0"/>
    <n v="16.5"/>
    <x v="2"/>
    <x v="3"/>
    <n v="25"/>
    <n v="7"/>
    <s v="Prosciutto di San Daniele, Arugula, Mozzarella Cheese"/>
    <s v="The Prosciutto and Arugula Pizza"/>
    <n v="115.5"/>
    <n v="175"/>
    <n v="59.5"/>
    <x v="1"/>
    <x v="0"/>
    <x v="1"/>
  </r>
  <r>
    <n v="7777897549"/>
    <d v="2016-01-07T00:00:00"/>
    <x v="0"/>
    <x v="0"/>
    <n v="12.75"/>
    <x v="0"/>
    <x v="2"/>
    <n v="17.75"/>
    <n v="7"/>
    <s v="Chicken, Pineapple, Tomatoes, Red Peppers, Thai Sweet Chilli Sauce"/>
    <s v="The Thai Chicken Pizza"/>
    <n v="89.25"/>
    <n v="124.25"/>
    <n v="35"/>
    <x v="1"/>
    <x v="1"/>
    <x v="1"/>
  </r>
  <r>
    <n v="7777897550"/>
    <d v="2016-01-07T00:00:00"/>
    <x v="0"/>
    <x v="0"/>
    <n v="17.95"/>
    <x v="1"/>
    <x v="0"/>
    <n v="24.95"/>
    <n v="6"/>
    <s v="Ricotta Cheese, Gorgonzola Piccante Cheese, Mozzarella Cheese, Parmigiano Reggiano Cheese, Garlic"/>
    <s v="The Four Cheese Pizza"/>
    <n v="107.69999999999999"/>
    <n v="149.69999999999999"/>
    <n v="42"/>
    <x v="0"/>
    <x v="0"/>
    <x v="1"/>
  </r>
  <r>
    <n v="7777897551"/>
    <d v="2016-01-07T00:00:00"/>
    <x v="0"/>
    <x v="0"/>
    <n v="20.25"/>
    <x v="1"/>
    <x v="0"/>
    <n v="27.25"/>
    <n v="10"/>
    <s v="Spinach, Mushrooms, Tomatoes, Green Olives, Feta Cheese"/>
    <s v="The Green Garden Pizza"/>
    <n v="202.5"/>
    <n v="272.5"/>
    <n v="70"/>
    <x v="1"/>
    <x v="0"/>
    <x v="1"/>
  </r>
  <r>
    <n v="7777897552"/>
    <d v="2016-01-07T00:00:00"/>
    <x v="0"/>
    <x v="0"/>
    <n v="12.75"/>
    <x v="0"/>
    <x v="0"/>
    <n v="16.75"/>
    <n v="9"/>
    <s v="Eggplant, Artichokes, Tomatoes, Zucchini, Red Peppers, Garlic, Pesto Sauce"/>
    <s v="The Italian Vegetables Pizza"/>
    <n v="114.75"/>
    <n v="150.75"/>
    <n v="36"/>
    <x v="1"/>
    <x v="1"/>
    <x v="1"/>
  </r>
  <r>
    <n v="7777897553"/>
    <d v="2016-01-07T00:00:00"/>
    <x v="0"/>
    <x v="0"/>
    <n v="20.75"/>
    <x v="1"/>
    <x v="0"/>
    <n v="27.75"/>
    <n v="5"/>
    <s v="Spinach, Artichokes, Tomatoes, Sun-dried Tomatoes, Garlic, Pesto Sauce"/>
    <s v="The Spinach Pesto Pizza"/>
    <n v="103.75"/>
    <n v="138.75"/>
    <n v="35"/>
    <x v="1"/>
    <x v="0"/>
    <x v="1"/>
  </r>
  <r>
    <n v="7777897554"/>
    <d v="2016-01-07T00:00:00"/>
    <x v="0"/>
    <x v="0"/>
    <n v="15.25"/>
    <x v="1"/>
    <x v="1"/>
    <n v="21.25"/>
    <n v="8"/>
    <s v="Mozzarella Cheese, Pepperoni"/>
    <s v="The Pepperoni Pizza"/>
    <n v="122"/>
    <n v="170"/>
    <n v="48"/>
    <x v="1"/>
    <x v="0"/>
    <x v="1"/>
  </r>
  <r>
    <n v="7777897555"/>
    <d v="2016-01-07T00:00:00"/>
    <x v="0"/>
    <x v="0"/>
    <n v="12.75"/>
    <x v="0"/>
    <x v="2"/>
    <n v="17.75"/>
    <n v="5"/>
    <s v="Chicken, Artichoke, Spinach, Garlic, Jalapeno Peppers, Fontina Cheese, Gouda Cheese"/>
    <s v="The California Chicken Pizza"/>
    <n v="63.75"/>
    <n v="88.75"/>
    <n v="25"/>
    <x v="1"/>
    <x v="1"/>
    <x v="1"/>
  </r>
  <r>
    <n v="7777897556"/>
    <d v="2016-01-07T00:00:00"/>
    <x v="0"/>
    <x v="0"/>
    <n v="16.5"/>
    <x v="2"/>
    <x v="0"/>
    <n v="22"/>
    <n v="7"/>
    <s v="Spinach, Artichokes, Tomatoes, Sun-dried Tomatoes, Garlic, Pesto Sauce"/>
    <s v="The Spinach Pesto Pizza"/>
    <n v="115.5"/>
    <n v="154"/>
    <n v="38.5"/>
    <x v="1"/>
    <x v="0"/>
    <x v="1"/>
  </r>
  <r>
    <n v="7777897557"/>
    <d v="2016-01-08T00:00:00"/>
    <x v="1"/>
    <x v="0"/>
    <n v="20.75"/>
    <x v="1"/>
    <x v="3"/>
    <n v="30.75"/>
    <n v="5"/>
    <s v="Capocollo, Tomatoes, Goat Cheese, Artichokes, Peperoncini verdi, Garlic"/>
    <s v="The Spicy Italian Pizza"/>
    <n v="103.75"/>
    <n v="153.75"/>
    <n v="50"/>
    <x v="1"/>
    <x v="0"/>
    <x v="1"/>
  </r>
  <r>
    <n v="7777897558"/>
    <d v="2016-01-08T00:00:00"/>
    <x v="1"/>
    <x v="0"/>
    <n v="12.75"/>
    <x v="0"/>
    <x v="2"/>
    <n v="17.75"/>
    <n v="6"/>
    <s v="Barbecued Chicken, Red Peppers, Green Peppers, Tomatoes, Red Onions, Barbecue Sauce"/>
    <s v="The Barbecue Chicken Pizza"/>
    <n v="76.5"/>
    <n v="106.5"/>
    <n v="30"/>
    <x v="1"/>
    <x v="0"/>
    <x v="1"/>
  </r>
  <r>
    <n v="7777897559"/>
    <d v="2016-01-08T00:00:00"/>
    <x v="1"/>
    <x v="0"/>
    <n v="20.5"/>
    <x v="1"/>
    <x v="1"/>
    <n v="26.5"/>
    <n v="11"/>
    <s v="Capocollo, Red Peppers, Tomatoes, Goat Cheese, Garlic, Oregano"/>
    <s v="The Italian Capocollo Pizza"/>
    <n v="225.5"/>
    <n v="291.5"/>
    <n v="66"/>
    <x v="1"/>
    <x v="1"/>
    <x v="1"/>
  </r>
  <r>
    <n v="7777897560"/>
    <d v="2016-01-08T00:00:00"/>
    <x v="1"/>
    <x v="0"/>
    <n v="12"/>
    <x v="0"/>
    <x v="1"/>
    <n v="15"/>
    <n v="8"/>
    <s v="Bacon, Pepperoni, Italian Sausage, Chorizo Sausage"/>
    <s v="The Big Meat Pizza"/>
    <n v="96"/>
    <n v="120"/>
    <n v="24"/>
    <x v="0"/>
    <x v="0"/>
    <x v="1"/>
  </r>
  <r>
    <n v="7777897561"/>
    <d v="2016-01-08T00:00:00"/>
    <x v="1"/>
    <x v="0"/>
    <n v="17.5"/>
    <x v="1"/>
    <x v="1"/>
    <n v="23.5"/>
    <n v="10"/>
    <s v="Pepperoni, Mushrooms, Green Peppers"/>
    <s v="The Pepperoni, Mushroom, and Peppers Pizza"/>
    <n v="175"/>
    <n v="235"/>
    <n v="60"/>
    <x v="1"/>
    <x v="1"/>
    <x v="1"/>
  </r>
  <r>
    <n v="7777897562"/>
    <d v="2016-01-08T00:00:00"/>
    <x v="1"/>
    <x v="0"/>
    <n v="16.75"/>
    <x v="2"/>
    <x v="2"/>
    <n v="23.25"/>
    <n v="3"/>
    <s v="Chicken, Artichoke, Spinach, Garlic, Jalapeno Peppers, Fontina Cheese, Gouda Cheese"/>
    <s v="The California Chicken Pizza"/>
    <n v="50.25"/>
    <n v="69.75"/>
    <n v="19.5"/>
    <x v="0"/>
    <x v="0"/>
    <x v="1"/>
  </r>
  <r>
    <n v="7777897563"/>
    <d v="2016-01-08T00:00:00"/>
    <x v="1"/>
    <x v="0"/>
    <n v="20.75"/>
    <x v="1"/>
    <x v="2"/>
    <n v="28.75"/>
    <n v="4"/>
    <s v="Chicken, Tomatoes, Red Peppers, Spinach, Garlic, Pesto Sauce"/>
    <s v="The Chicken Pesto Pizza"/>
    <n v="83"/>
    <n v="115"/>
    <n v="32"/>
    <x v="0"/>
    <x v="1"/>
    <x v="1"/>
  </r>
  <r>
    <n v="7777897564"/>
    <d v="2016-01-08T00:00:00"/>
    <x v="1"/>
    <x v="0"/>
    <n v="16.25"/>
    <x v="2"/>
    <x v="3"/>
    <n v="24.75"/>
    <n v="12"/>
    <s v="Coarse Sicilian Salami, Tomatoes, Green Olives, Luganega Sausage, Onions, Garlic"/>
    <s v="The Sicilian Pizza"/>
    <n v="195"/>
    <n v="297"/>
    <n v="102"/>
    <x v="1"/>
    <x v="1"/>
    <x v="1"/>
  </r>
  <r>
    <n v="7777897565"/>
    <d v="2016-01-09T00:00:00"/>
    <x v="2"/>
    <x v="0"/>
    <n v="12"/>
    <x v="0"/>
    <x v="1"/>
    <n v="15"/>
    <n v="12"/>
    <s v="Bacon, Pepperoni, Italian Sausage, Chorizo Sausage"/>
    <s v="The Big Meat Pizza"/>
    <n v="144"/>
    <n v="180"/>
    <n v="36"/>
    <x v="1"/>
    <x v="1"/>
    <x v="1"/>
  </r>
  <r>
    <n v="7777897566"/>
    <d v="2016-01-09T00:00:00"/>
    <x v="2"/>
    <x v="0"/>
    <n v="14.75"/>
    <x v="2"/>
    <x v="0"/>
    <n v="20.25"/>
    <n v="10"/>
    <s v="Ricotta Cheese, Gorgonzola Piccante Cheese, Mozzarella Cheese, Parmigiano Reggiano Cheese, Garlic"/>
    <s v="The Four Cheese Pizza"/>
    <n v="147.5"/>
    <n v="202.5"/>
    <n v="55"/>
    <x v="0"/>
    <x v="0"/>
    <x v="1"/>
  </r>
  <r>
    <n v="7777897567"/>
    <d v="2016-01-09T00:00:00"/>
    <x v="2"/>
    <x v="0"/>
    <n v="12"/>
    <x v="0"/>
    <x v="0"/>
    <n v="16"/>
    <n v="3"/>
    <s v="Spinach, Mushrooms, Tomatoes, Green Olives, Feta Cheese"/>
    <s v="The Green Garden Pizza"/>
    <n v="36"/>
    <n v="48"/>
    <n v="12"/>
    <x v="1"/>
    <x v="1"/>
    <x v="1"/>
  </r>
  <r>
    <n v="7777897568"/>
    <d v="2016-01-09T00:00:00"/>
    <x v="2"/>
    <x v="0"/>
    <n v="20.75"/>
    <x v="1"/>
    <x v="3"/>
    <n v="30.75"/>
    <n v="3"/>
    <s v="Capocollo, Tomatoes, Goat Cheese, Artichokes, Peperoncini verdi, Garlic"/>
    <s v="The Spicy Italian Pizza"/>
    <n v="62.25"/>
    <n v="92.25"/>
    <n v="30"/>
    <x v="1"/>
    <x v="1"/>
    <x v="1"/>
  </r>
  <r>
    <n v="7777897569"/>
    <d v="2016-01-09T00:00:00"/>
    <x v="2"/>
    <x v="0"/>
    <n v="16"/>
    <x v="2"/>
    <x v="0"/>
    <n v="21.5"/>
    <n v="6"/>
    <s v="Spinach, Mushrooms, Red Onions, Feta Cheese, Garlic"/>
    <s v="The Spinach and Feta Pizza"/>
    <n v="96"/>
    <n v="129"/>
    <n v="33"/>
    <x v="0"/>
    <x v="1"/>
    <x v="1"/>
  </r>
  <r>
    <n v="7777897570"/>
    <d v="2016-01-09T00:00:00"/>
    <x v="2"/>
    <x v="0"/>
    <n v="16.75"/>
    <x v="2"/>
    <x v="2"/>
    <n v="23.25"/>
    <n v="12"/>
    <s v="Chicken, Pineapple, Tomatoes, Red Peppers, Thai Sweet Chilli Sauce"/>
    <s v="The Thai Chicken Pizza"/>
    <n v="201"/>
    <n v="279"/>
    <n v="78"/>
    <x v="0"/>
    <x v="1"/>
    <x v="1"/>
  </r>
  <r>
    <n v="7777897571"/>
    <d v="2016-01-10T00:00:00"/>
    <x v="3"/>
    <x v="0"/>
    <n v="12.25"/>
    <x v="0"/>
    <x v="3"/>
    <n v="19.25"/>
    <n v="1"/>
    <s v="Coarse Sicilian Salami, Tomatoes, Green Olives, Luganega Sausage, Onions, Garlic"/>
    <s v="The Sicilian Pizza"/>
    <n v="12.25"/>
    <n v="19.25"/>
    <n v="7"/>
    <x v="0"/>
    <x v="0"/>
    <x v="1"/>
  </r>
  <r>
    <n v="7777897572"/>
    <d v="2016-01-10T00:00:00"/>
    <x v="3"/>
    <x v="0"/>
    <n v="20.25"/>
    <x v="1"/>
    <x v="0"/>
    <n v="27.25"/>
    <n v="1"/>
    <s v="Spinach, Mushrooms, Red Onions, Feta Cheese, Garlic"/>
    <s v="The Spinach and Feta Pizza"/>
    <n v="20.25"/>
    <n v="27.25"/>
    <n v="7"/>
    <x v="1"/>
    <x v="0"/>
    <x v="1"/>
  </r>
  <r>
    <n v="7777897573"/>
    <d v="2016-01-10T00:00:00"/>
    <x v="3"/>
    <x v="0"/>
    <n v="16"/>
    <x v="2"/>
    <x v="0"/>
    <n v="21.5"/>
    <n v="1"/>
    <s v="Spinach, Artichokes, Kalamata Olives, Sun-dried Tomatoes, Feta Cheese, Plum Tomatoes, Red Onions"/>
    <s v="The Mediterranean Pizza"/>
    <n v="16"/>
    <n v="21.5"/>
    <n v="5.5"/>
    <x v="1"/>
    <x v="0"/>
    <x v="1"/>
  </r>
  <r>
    <n v="7777897574"/>
    <d v="2016-01-10T00:00:00"/>
    <x v="3"/>
    <x v="0"/>
    <n v="10.5"/>
    <x v="0"/>
    <x v="1"/>
    <n v="13.5"/>
    <n v="3"/>
    <s v="Sliced Ham, Pineapple, Mozzarella Cheese"/>
    <s v="The Hawaiian Pizza"/>
    <n v="31.5"/>
    <n v="40.5"/>
    <n v="9"/>
    <x v="1"/>
    <x v="1"/>
    <x v="1"/>
  </r>
  <r>
    <n v="7777897575"/>
    <d v="2016-01-11T00:00:00"/>
    <x v="4"/>
    <x v="0"/>
    <n v="12"/>
    <x v="0"/>
    <x v="1"/>
    <n v="15"/>
    <n v="6"/>
    <s v="Capocollo, Red Peppers, Tomatoes, Goat Cheese, Garlic, Oregano"/>
    <s v="The Italian Capocollo Pizza"/>
    <n v="72"/>
    <n v="90"/>
    <n v="18"/>
    <x v="0"/>
    <x v="1"/>
    <x v="1"/>
  </r>
  <r>
    <n v="7777897576"/>
    <d v="2016-01-11T00:00:00"/>
    <x v="4"/>
    <x v="0"/>
    <n v="16"/>
    <x v="2"/>
    <x v="0"/>
    <n v="21.5"/>
    <n v="5"/>
    <s v="Tomatoes, Red Peppers, Jalapeno Peppers, Red Onions, Cilantro, Corn, Chipotle Sauce, Garlic"/>
    <s v="The Mexicana Pizza"/>
    <n v="80"/>
    <n v="107.5"/>
    <n v="27.5"/>
    <x v="0"/>
    <x v="1"/>
    <x v="1"/>
  </r>
  <r>
    <n v="7777897577"/>
    <d v="2016-01-11T00:00:00"/>
    <x v="4"/>
    <x v="0"/>
    <n v="16"/>
    <x v="2"/>
    <x v="1"/>
    <n v="20.5"/>
    <n v="9"/>
    <s v="Pepperoni, Mushrooms, Red Onions, Red Peppers, Bacon"/>
    <s v="The Classic Deluxe Pizza"/>
    <n v="144"/>
    <n v="184.5"/>
    <n v="40.5"/>
    <x v="0"/>
    <x v="0"/>
    <x v="1"/>
  </r>
  <r>
    <n v="7777897578"/>
    <d v="2016-01-11T00:00:00"/>
    <x v="4"/>
    <x v="0"/>
    <n v="20.75"/>
    <x v="1"/>
    <x v="3"/>
    <n v="30.75"/>
    <n v="4"/>
    <s v="Capocollo, Tomatoes, Goat Cheese, Artichokes, Peperoncini verdi, Garlic"/>
    <s v="The Spicy Italian Pizza"/>
    <n v="83"/>
    <n v="123"/>
    <n v="40"/>
    <x v="1"/>
    <x v="0"/>
    <x v="1"/>
  </r>
  <r>
    <n v="7777897579"/>
    <d v="2016-01-12T00:00:00"/>
    <x v="5"/>
    <x v="0"/>
    <n v="16.75"/>
    <x v="2"/>
    <x v="2"/>
    <n v="23.25"/>
    <n v="1"/>
    <s v="Chicken, Red Onions, Red Peppers, Mushrooms, Asiago Cheese, Alfredo Sauce"/>
    <s v="The Chicken Alfredo Pizza"/>
    <n v="16.75"/>
    <n v="23.25"/>
    <n v="6.5"/>
    <x v="1"/>
    <x v="0"/>
    <x v="1"/>
  </r>
  <r>
    <n v="7777897580"/>
    <d v="2016-01-12T00:00:00"/>
    <x v="5"/>
    <x v="0"/>
    <n v="16"/>
    <x v="2"/>
    <x v="1"/>
    <n v="20.5"/>
    <n v="9"/>
    <s v="Pepperoni, Mushrooms, Red Onions, Red Peppers, Bacon"/>
    <s v="The Classic Deluxe Pizza"/>
    <n v="144"/>
    <n v="184.5"/>
    <n v="40.5"/>
    <x v="1"/>
    <x v="1"/>
    <x v="1"/>
  </r>
  <r>
    <n v="7777897581"/>
    <d v="2016-01-12T00:00:00"/>
    <x v="5"/>
    <x v="0"/>
    <n v="20.75"/>
    <x v="1"/>
    <x v="3"/>
    <n v="30.75"/>
    <n v="10"/>
    <s v="Calabrese Salami, Capocollo, Tomatoes, Red Onions, Green Olives, Garlic"/>
    <s v="The Italian Supreme Pizza"/>
    <n v="207.5"/>
    <n v="307.5"/>
    <n v="100"/>
    <x v="1"/>
    <x v="0"/>
    <x v="1"/>
  </r>
  <r>
    <n v="7777897582"/>
    <d v="2016-01-12T00:00:00"/>
    <x v="5"/>
    <x v="0"/>
    <n v="20.25"/>
    <x v="1"/>
    <x v="3"/>
    <n v="30.25"/>
    <n v="2"/>
    <s v="Coarse Sicilian Salami, Tomatoes, Green Olives, Luganega Sausage, Onions, Garlic"/>
    <s v="The Sicilian Pizza"/>
    <n v="40.5"/>
    <n v="60.5"/>
    <n v="20"/>
    <x v="0"/>
    <x v="1"/>
    <x v="1"/>
  </r>
  <r>
    <n v="7777897583"/>
    <d v="2016-01-12T00:00:00"/>
    <x v="5"/>
    <x v="0"/>
    <n v="15.25"/>
    <x v="1"/>
    <x v="1"/>
    <n v="21.25"/>
    <n v="3"/>
    <s v="Mozzarella Cheese, Pepperoni"/>
    <s v="The Pepperoni Pizza"/>
    <n v="45.75"/>
    <n v="63.75"/>
    <n v="18"/>
    <x v="1"/>
    <x v="0"/>
    <x v="1"/>
  </r>
  <r>
    <n v="7777897584"/>
    <d v="2016-01-12T00:00:00"/>
    <x v="5"/>
    <x v="0"/>
    <n v="9.75"/>
    <x v="0"/>
    <x v="1"/>
    <n v="12.75"/>
    <n v="2"/>
    <s v="Mozzarella Cheese, Pepperoni"/>
    <s v="The Pepperoni Pizza"/>
    <n v="19.5"/>
    <n v="25.5"/>
    <n v="6"/>
    <x v="0"/>
    <x v="0"/>
    <x v="1"/>
  </r>
  <r>
    <n v="7777897585"/>
    <d v="2016-01-13T00:00:00"/>
    <x v="6"/>
    <x v="0"/>
    <n v="20.25"/>
    <x v="1"/>
    <x v="0"/>
    <n v="27.25"/>
    <n v="11"/>
    <s v="Tomatoes, Red Peppers, Jalapeno Peppers, Red Onions, Cilantro, Corn, Chipotle Sauce, Garlic"/>
    <s v="The Mexicana Pizza"/>
    <n v="222.75"/>
    <n v="299.75"/>
    <n v="77"/>
    <x v="1"/>
    <x v="1"/>
    <x v="1"/>
  </r>
  <r>
    <n v="7777897586"/>
    <d v="2016-01-13T00:00:00"/>
    <x v="6"/>
    <x v="0"/>
    <n v="12"/>
    <x v="0"/>
    <x v="1"/>
    <n v="15"/>
    <n v="4"/>
    <s v="Pepperoni, Mushrooms, Red Onions, Red Peppers, Bacon"/>
    <s v="The Classic Deluxe Pizza"/>
    <n v="48"/>
    <n v="60"/>
    <n v="12"/>
    <x v="1"/>
    <x v="0"/>
    <x v="1"/>
  </r>
  <r>
    <n v="7777897587"/>
    <d v="2016-01-13T00:00:00"/>
    <x v="6"/>
    <x v="0"/>
    <n v="16"/>
    <x v="2"/>
    <x v="0"/>
    <n v="21.5"/>
    <n v="12"/>
    <s v="Spinach, Mushrooms, Tomatoes, Green Olives, Feta Cheese"/>
    <s v="The Green Garden Pizza"/>
    <n v="192"/>
    <n v="258"/>
    <n v="66"/>
    <x v="1"/>
    <x v="1"/>
    <x v="1"/>
  </r>
  <r>
    <n v="7777897588"/>
    <d v="2016-01-13T00:00:00"/>
    <x v="6"/>
    <x v="0"/>
    <n v="20.25"/>
    <x v="1"/>
    <x v="0"/>
    <n v="27.25"/>
    <n v="8"/>
    <s v="Spinach, Artichokes, Kalamata Olives, Sun-dried Tomatoes, Feta Cheese, Plum Tomatoes, Red Onions"/>
    <s v="The Mediterranean Pizza"/>
    <n v="162"/>
    <n v="218"/>
    <n v="56"/>
    <x v="1"/>
    <x v="0"/>
    <x v="1"/>
  </r>
  <r>
    <n v="7777897589"/>
    <d v="2016-01-13T00:00:00"/>
    <x v="6"/>
    <x v="0"/>
    <n v="15.25"/>
    <x v="1"/>
    <x v="1"/>
    <n v="21.25"/>
    <n v="3"/>
    <s v="Mozzarella Cheese, Pepperoni"/>
    <s v="The Pepperoni Pizza"/>
    <n v="45.75"/>
    <n v="63.75"/>
    <n v="18"/>
    <x v="0"/>
    <x v="0"/>
    <x v="1"/>
  </r>
  <r>
    <n v="7777897590"/>
    <d v="2016-01-13T00:00:00"/>
    <x v="6"/>
    <x v="0"/>
    <n v="14.5"/>
    <x v="2"/>
    <x v="1"/>
    <n v="19"/>
    <n v="6"/>
    <s v="Pepperoni, Mushrooms, Green Peppers"/>
    <s v="The Pepperoni, Mushroom, and Peppers Pizza"/>
    <n v="87"/>
    <n v="114"/>
    <n v="27"/>
    <x v="0"/>
    <x v="0"/>
    <x v="1"/>
  </r>
  <r>
    <n v="7777897591"/>
    <d v="2016-01-14T00:00:00"/>
    <x v="0"/>
    <x v="0"/>
    <n v="20.75"/>
    <x v="1"/>
    <x v="2"/>
    <n v="28.75"/>
    <n v="7"/>
    <s v="Chicken, Pineapple, Tomatoes, Red Peppers, Thai Sweet Chilli Sauce"/>
    <s v="The Thai Chicken Pizza"/>
    <n v="145.25"/>
    <n v="201.25"/>
    <n v="56"/>
    <x v="0"/>
    <x v="1"/>
    <x v="1"/>
  </r>
  <r>
    <n v="7777897592"/>
    <d v="2016-01-14T00:00:00"/>
    <x v="0"/>
    <x v="0"/>
    <n v="12.75"/>
    <x v="0"/>
    <x v="2"/>
    <n v="17.75"/>
    <n v="1"/>
    <s v="Barbecued Chicken, Red Peppers, Green Peppers, Tomatoes, Red Onions, Barbecue Sauce"/>
    <s v="The Barbecue Chicken Pizza"/>
    <n v="12.75"/>
    <n v="17.75"/>
    <n v="5"/>
    <x v="0"/>
    <x v="1"/>
    <x v="1"/>
  </r>
  <r>
    <n v="7777897593"/>
    <d v="2016-01-14T00:00:00"/>
    <x v="0"/>
    <x v="0"/>
    <n v="12"/>
    <x v="0"/>
    <x v="1"/>
    <n v="15"/>
    <n v="10"/>
    <s v="Bacon, Pepperoni, Italian Sausage, Chorizo Sausage"/>
    <s v="The Big Meat Pizza"/>
    <n v="120"/>
    <n v="150"/>
    <n v="30"/>
    <x v="0"/>
    <x v="0"/>
    <x v="1"/>
  </r>
  <r>
    <n v="7777897594"/>
    <d v="2016-01-14T00:00:00"/>
    <x v="0"/>
    <x v="0"/>
    <n v="23.65"/>
    <x v="0"/>
    <x v="3"/>
    <n v="30.65"/>
    <n v="5"/>
    <s v="Brie Carre Cheese, Prosciutto, Caramelized Onions, Pears, Thyme, Garlic"/>
    <s v="The Brie Carre Pizza"/>
    <n v="118.25"/>
    <n v="153.25"/>
    <n v="35"/>
    <x v="0"/>
    <x v="0"/>
    <x v="1"/>
  </r>
  <r>
    <n v="7777897595"/>
    <d v="2016-01-14T00:00:00"/>
    <x v="0"/>
    <x v="0"/>
    <n v="16.5"/>
    <x v="1"/>
    <x v="1"/>
    <n v="22.5"/>
    <n v="2"/>
    <s v="Sliced Ham, Pineapple, Mozzarella Cheese"/>
    <s v="The Hawaiian Pizza"/>
    <n v="33"/>
    <n v="45"/>
    <n v="12"/>
    <x v="0"/>
    <x v="1"/>
    <x v="1"/>
  </r>
  <r>
    <n v="7777897596"/>
    <d v="2016-01-14T00:00:00"/>
    <x v="0"/>
    <x v="0"/>
    <n v="10.5"/>
    <x v="0"/>
    <x v="1"/>
    <n v="13.5"/>
    <n v="2"/>
    <s v="Sliced Ham, Pineapple, Mozzarella Cheese"/>
    <s v="The Hawaiian Pizza"/>
    <n v="21"/>
    <n v="27"/>
    <n v="6"/>
    <x v="1"/>
    <x v="1"/>
    <x v="1"/>
  </r>
  <r>
    <n v="7777897597"/>
    <d v="2016-01-15T00:00:00"/>
    <x v="1"/>
    <x v="0"/>
    <n v="20.75"/>
    <x v="1"/>
    <x v="3"/>
    <n v="30.75"/>
    <n v="4"/>
    <s v="Calabrese Salami, Capocollo, Tomatoes, Red Onions, Green Olives, Garlic"/>
    <s v="The Italian Supreme Pizza"/>
    <n v="83"/>
    <n v="123"/>
    <n v="40"/>
    <x v="0"/>
    <x v="1"/>
    <x v="1"/>
  </r>
  <r>
    <n v="7777897598"/>
    <d v="2016-01-15T00:00:00"/>
    <x v="1"/>
    <x v="0"/>
    <n v="16.5"/>
    <x v="2"/>
    <x v="3"/>
    <n v="25"/>
    <n v="12"/>
    <s v="Calabrese Salami, Capocollo, Tomatoes, Red Onions, Green Olives, Garlic"/>
    <s v="The Italian Supreme Pizza"/>
    <n v="198"/>
    <n v="300"/>
    <n v="102"/>
    <x v="0"/>
    <x v="1"/>
    <x v="1"/>
  </r>
  <r>
    <n v="7777897599"/>
    <d v="2016-01-15T00:00:00"/>
    <x v="1"/>
    <x v="0"/>
    <n v="20.25"/>
    <x v="1"/>
    <x v="0"/>
    <n v="27.25"/>
    <n v="7"/>
    <s v="Spinach, Artichokes, Kalamata Olives, Sun-dried Tomatoes, Feta Cheese, Plum Tomatoes, Red Onions"/>
    <s v="The Mediterranean Pizza"/>
    <n v="141.75"/>
    <n v="190.75"/>
    <n v="49"/>
    <x v="1"/>
    <x v="0"/>
    <x v="1"/>
  </r>
  <r>
    <n v="7777897600"/>
    <d v="2016-01-15T00:00:00"/>
    <x v="1"/>
    <x v="0"/>
    <n v="20.75"/>
    <x v="1"/>
    <x v="3"/>
    <n v="30.75"/>
    <n v="6"/>
    <s v="Genoa Salami, Capocollo, Pepperoni, Tomatoes, Asiago Cheese, Garlic"/>
    <s v="The Pepper Salami Pizza"/>
    <n v="124.5"/>
    <n v="184.5"/>
    <n v="60"/>
    <x v="1"/>
    <x v="1"/>
    <x v="1"/>
  </r>
  <r>
    <n v="7777897601"/>
    <d v="2016-01-15T00:00:00"/>
    <x v="1"/>
    <x v="0"/>
    <n v="12.5"/>
    <x v="0"/>
    <x v="3"/>
    <n v="19.5"/>
    <n v="10"/>
    <s v="Capocollo, Tomatoes, Goat Cheese, Artichokes, Peperoncini verdi, Garlic"/>
    <s v="The Spicy Italian Pizza"/>
    <n v="125"/>
    <n v="195"/>
    <n v="70"/>
    <x v="1"/>
    <x v="0"/>
    <x v="1"/>
  </r>
  <r>
    <n v="7777897602"/>
    <d v="2016-01-15T00:00:00"/>
    <x v="1"/>
    <x v="0"/>
    <n v="16.75"/>
    <x v="2"/>
    <x v="2"/>
    <n v="23.25"/>
    <n v="5"/>
    <s v="Chicken, Pineapple, Tomatoes, Red Peppers, Thai Sweet Chilli Sauce"/>
    <s v="The Thai Chicken Pizza"/>
    <n v="83.75"/>
    <n v="116.25"/>
    <n v="32.5"/>
    <x v="1"/>
    <x v="1"/>
    <x v="1"/>
  </r>
  <r>
    <n v="7777897603"/>
    <d v="2016-01-15T00:00:00"/>
    <x v="1"/>
    <x v="0"/>
    <n v="16.5"/>
    <x v="2"/>
    <x v="0"/>
    <n v="22"/>
    <n v="11"/>
    <s v="Spinach, Artichokes, Tomatoes, Sun-dried Tomatoes, Garlic, Pesto Sauce"/>
    <s v="The Spinach Pesto Pizza"/>
    <n v="181.5"/>
    <n v="242"/>
    <n v="60.5"/>
    <x v="1"/>
    <x v="0"/>
    <x v="1"/>
  </r>
  <r>
    <n v="7777897604"/>
    <d v="2016-01-15T00:00:00"/>
    <x v="1"/>
    <x v="0"/>
    <n v="20.75"/>
    <x v="1"/>
    <x v="2"/>
    <n v="28.75"/>
    <n v="5"/>
    <s v="Chicken, Artichoke, Spinach, Garlic, Jalapeno Peppers, Fontina Cheese, Gouda Cheese"/>
    <s v="The California Chicken Pizza"/>
    <n v="103.75"/>
    <n v="143.75"/>
    <n v="40"/>
    <x v="1"/>
    <x v="1"/>
    <x v="1"/>
  </r>
  <r>
    <n v="7777897605"/>
    <d v="2016-01-15T00:00:00"/>
    <x v="1"/>
    <x v="0"/>
    <n v="12"/>
    <x v="0"/>
    <x v="1"/>
    <n v="15"/>
    <n v="10"/>
    <s v="Tomatoes, Anchovies, Green Olives, Red Onions, Garlic"/>
    <s v="The Napolitana Pizza"/>
    <n v="120"/>
    <n v="150"/>
    <n v="30"/>
    <x v="0"/>
    <x v="1"/>
    <x v="1"/>
  </r>
  <r>
    <n v="7777897606"/>
    <d v="2016-01-15T00:00:00"/>
    <x v="1"/>
    <x v="0"/>
    <n v="20.25"/>
    <x v="1"/>
    <x v="3"/>
    <n v="30.25"/>
    <n v="3"/>
    <s v="Coarse Sicilian Salami, Tomatoes, Green Olives, Luganega Sausage, Onions, Garlic"/>
    <s v="The Sicilian Pizza"/>
    <n v="60.75"/>
    <n v="90.75"/>
    <n v="30"/>
    <x v="1"/>
    <x v="0"/>
    <x v="1"/>
  </r>
  <r>
    <n v="7777897607"/>
    <d v="2016-01-15T00:00:00"/>
    <x v="1"/>
    <x v="0"/>
    <n v="12.5"/>
    <x v="0"/>
    <x v="3"/>
    <n v="19.5"/>
    <n v="10"/>
    <s v="Spinach, Red Onions, Pepperoni, Tomatoes, Artichokes, Kalamata Olives, Garlic, Asiago Cheese"/>
    <s v="The Spinach Supreme Pizza"/>
    <n v="125"/>
    <n v="195"/>
    <n v="70"/>
    <x v="0"/>
    <x v="0"/>
    <x v="1"/>
  </r>
  <r>
    <n v="7777897608"/>
    <d v="2016-01-15T00:00:00"/>
    <x v="1"/>
    <x v="0"/>
    <n v="20.75"/>
    <x v="1"/>
    <x v="2"/>
    <n v="28.75"/>
    <n v="9"/>
    <s v="Chicken, Pineapple, Tomatoes, Red Peppers, Thai Sweet Chilli Sauce"/>
    <s v="The Thai Chicken Pizza"/>
    <n v="186.75"/>
    <n v="258.75"/>
    <n v="72"/>
    <x v="1"/>
    <x v="1"/>
    <x v="1"/>
  </r>
  <r>
    <n v="7777897609"/>
    <d v="2016-01-16T00:00:00"/>
    <x v="2"/>
    <x v="0"/>
    <n v="16.75"/>
    <x v="2"/>
    <x v="2"/>
    <n v="23.25"/>
    <n v="10"/>
    <s v="Chicken, Pineapple, Tomatoes, Red Peppers, Thai Sweet Chilli Sauce"/>
    <s v="The Thai Chicken Pizza"/>
    <n v="167.5"/>
    <n v="232.5"/>
    <n v="65"/>
    <x v="1"/>
    <x v="0"/>
    <x v="1"/>
  </r>
  <r>
    <n v="7777897610"/>
    <d v="2016-01-16T00:00:00"/>
    <x v="2"/>
    <x v="0"/>
    <n v="20.75"/>
    <x v="1"/>
    <x v="2"/>
    <n v="28.75"/>
    <n v="7"/>
    <s v="Barbecued Chicken, Red Peppers, Green Peppers, Tomatoes, Red Onions, Barbecue Sauce"/>
    <s v="The Barbecue Chicken Pizza"/>
    <n v="145.25"/>
    <n v="201.25"/>
    <n v="56"/>
    <x v="0"/>
    <x v="0"/>
    <x v="1"/>
  </r>
  <r>
    <n v="7777897611"/>
    <d v="2016-01-16T00:00:00"/>
    <x v="2"/>
    <x v="0"/>
    <n v="17.95"/>
    <x v="1"/>
    <x v="0"/>
    <n v="24.95"/>
    <n v="4"/>
    <s v="Ricotta Cheese, Gorgonzola Piccante Cheese, Mozzarella Cheese, Parmigiano Reggiano Cheese, Garlic"/>
    <s v="The Four Cheese Pizza"/>
    <n v="71.8"/>
    <n v="99.8"/>
    <n v="28"/>
    <x v="1"/>
    <x v="0"/>
    <x v="1"/>
  </r>
  <r>
    <n v="7777897612"/>
    <d v="2016-01-16T00:00:00"/>
    <x v="2"/>
    <x v="0"/>
    <n v="16.5"/>
    <x v="1"/>
    <x v="1"/>
    <n v="22.5"/>
    <n v="8"/>
    <s v="Sliced Ham, Pineapple, Mozzarella Cheese"/>
    <s v="The Hawaiian Pizza"/>
    <n v="132"/>
    <n v="180"/>
    <n v="48"/>
    <x v="0"/>
    <x v="0"/>
    <x v="1"/>
  </r>
  <r>
    <n v="7777897613"/>
    <d v="2016-01-17T00:00:00"/>
    <x v="3"/>
    <x v="0"/>
    <n v="15.25"/>
    <x v="1"/>
    <x v="1"/>
    <n v="21.25"/>
    <n v="4"/>
    <s v="Mozzarella Cheese, Pepperoni"/>
    <s v="The Pepperoni Pizza"/>
    <n v="61"/>
    <n v="85"/>
    <n v="24"/>
    <x v="1"/>
    <x v="1"/>
    <x v="1"/>
  </r>
  <r>
    <n v="7777897614"/>
    <d v="2016-01-17T00:00:00"/>
    <x v="3"/>
    <x v="0"/>
    <n v="20.75"/>
    <x v="1"/>
    <x v="2"/>
    <n v="28.75"/>
    <n v="2"/>
    <s v="Chicken, Tomatoes, Red Peppers, Red Onions, Jalapeno Peppers, Corn, Cilantro, Chipotle Sauce"/>
    <s v="The Southwest Chicken Pizza"/>
    <n v="41.5"/>
    <n v="57.5"/>
    <n v="16"/>
    <x v="0"/>
    <x v="1"/>
    <x v="1"/>
  </r>
  <r>
    <n v="7777897615"/>
    <d v="2016-01-17T00:00:00"/>
    <x v="3"/>
    <x v="0"/>
    <n v="12"/>
    <x v="0"/>
    <x v="1"/>
    <n v="15"/>
    <n v="3"/>
    <s v="Bacon, Pepperoni, Italian Sausage, Chorizo Sausage"/>
    <s v="The Big Meat Pizza"/>
    <n v="36"/>
    <n v="45"/>
    <n v="9"/>
    <x v="0"/>
    <x v="1"/>
    <x v="1"/>
  </r>
  <r>
    <n v="7777897616"/>
    <d v="2016-01-17T00:00:00"/>
    <x v="3"/>
    <x v="0"/>
    <n v="12"/>
    <x v="0"/>
    <x v="1"/>
    <n v="15"/>
    <n v="11"/>
    <s v="Capocollo, Red Peppers, Tomatoes, Goat Cheese, Garlic, Oregano"/>
    <s v="The Italian Capocollo Pizza"/>
    <n v="132"/>
    <n v="165"/>
    <n v="33"/>
    <x v="1"/>
    <x v="1"/>
    <x v="1"/>
  </r>
  <r>
    <n v="7777897617"/>
    <d v="2016-01-17T00:00:00"/>
    <x v="3"/>
    <x v="0"/>
    <n v="13.25"/>
    <x v="2"/>
    <x v="1"/>
    <n v="17.75"/>
    <n v="12"/>
    <s v="Sliced Ham, Pineapple, Mozzarella Cheese"/>
    <s v="The Hawaiian Pizza"/>
    <n v="159"/>
    <n v="213"/>
    <n v="54"/>
    <x v="0"/>
    <x v="0"/>
    <x v="1"/>
  </r>
  <r>
    <n v="7777897618"/>
    <d v="2016-01-17T00:00:00"/>
    <x v="3"/>
    <x v="0"/>
    <n v="16.75"/>
    <x v="2"/>
    <x v="0"/>
    <n v="22.25"/>
    <n v="6"/>
    <s v="Eggplant, Artichokes, Tomatoes, Zucchini, Red Peppers, Garlic, Pesto Sauce"/>
    <s v="The Italian Vegetables Pizza"/>
    <n v="100.5"/>
    <n v="133.5"/>
    <n v="33"/>
    <x v="0"/>
    <x v="0"/>
    <x v="1"/>
  </r>
  <r>
    <n v="7777897619"/>
    <d v="2016-01-17T00:00:00"/>
    <x v="3"/>
    <x v="0"/>
    <n v="12.5"/>
    <x v="0"/>
    <x v="3"/>
    <n v="19.5"/>
    <n v="4"/>
    <s v="Soppressata Salami, Fontina Cheese, Mozzarella Cheese, Mushrooms, Garlic"/>
    <s v="The Soppressata Pizza"/>
    <n v="50"/>
    <n v="78"/>
    <n v="28"/>
    <x v="0"/>
    <x v="1"/>
    <x v="1"/>
  </r>
  <r>
    <n v="7777897620"/>
    <d v="2016-01-17T00:00:00"/>
    <x v="3"/>
    <x v="0"/>
    <n v="16"/>
    <x v="2"/>
    <x v="0"/>
    <n v="21.5"/>
    <n v="6"/>
    <s v="Mushrooms, Tomatoes, Red Peppers, Green Peppers, Red Onions, Zucchini, Spinach, Garlic"/>
    <s v="The Vegetables + Vegetables Pizza"/>
    <n v="96"/>
    <n v="129"/>
    <n v="33"/>
    <x v="0"/>
    <x v="1"/>
    <x v="1"/>
  </r>
  <r>
    <n v="7777897621"/>
    <d v="2016-01-18T00:00:00"/>
    <x v="4"/>
    <x v="0"/>
    <n v="20.75"/>
    <x v="1"/>
    <x v="2"/>
    <n v="28.75"/>
    <n v="3"/>
    <s v="Barbecued Chicken, Red Peppers, Green Peppers, Tomatoes, Red Onions, Barbecue Sauce"/>
    <s v="The Barbecue Chicken Pizza"/>
    <n v="62.25"/>
    <n v="86.25"/>
    <n v="24"/>
    <x v="0"/>
    <x v="1"/>
    <x v="1"/>
  </r>
  <r>
    <n v="7777897622"/>
    <d v="2016-01-18T00:00:00"/>
    <x v="4"/>
    <x v="0"/>
    <n v="20.25"/>
    <x v="1"/>
    <x v="3"/>
    <n v="30.25"/>
    <n v="7"/>
    <s v="?duja Salami, Pancetta, Tomatoes, Red Onions, Friggitello Peppers, Garlic"/>
    <s v="The Calabrese Pizza"/>
    <n v="141.75"/>
    <n v="211.75"/>
    <n v="70"/>
    <x v="1"/>
    <x v="1"/>
    <x v="1"/>
  </r>
  <r>
    <n v="7777897623"/>
    <d v="2016-01-18T00:00:00"/>
    <x v="4"/>
    <x v="0"/>
    <n v="12.5"/>
    <x v="0"/>
    <x v="3"/>
    <n v="19.5"/>
    <n v="6"/>
    <s v="Prosciutto di San Daniele, Arugula, Mozzarella Cheese"/>
    <s v="The Prosciutto and Arugula Pizza"/>
    <n v="75"/>
    <n v="117"/>
    <n v="42"/>
    <x v="1"/>
    <x v="1"/>
    <x v="1"/>
  </r>
  <r>
    <n v="7777897624"/>
    <d v="2016-01-18T00:00:00"/>
    <x v="4"/>
    <x v="0"/>
    <n v="21"/>
    <x v="1"/>
    <x v="0"/>
    <n v="28"/>
    <n v="2"/>
    <s v="Eggplant, Artichokes, Tomatoes, Zucchini, Red Peppers, Garlic, Pesto Sauce"/>
    <s v="The Italian Vegetables Pizza"/>
    <n v="42"/>
    <n v="56"/>
    <n v="14"/>
    <x v="0"/>
    <x v="1"/>
    <x v="1"/>
  </r>
  <r>
    <n v="7777897625"/>
    <d v="2016-01-19T00:00:00"/>
    <x v="5"/>
    <x v="0"/>
    <n v="10.5"/>
    <x v="0"/>
    <x v="1"/>
    <n v="13.5"/>
    <n v="1"/>
    <s v="Sliced Ham, Pineapple, Mozzarella Cheese"/>
    <s v="The Hawaiian Pizza"/>
    <n v="10.5"/>
    <n v="13.5"/>
    <n v="3"/>
    <x v="1"/>
    <x v="0"/>
    <x v="1"/>
  </r>
  <r>
    <n v="7777897626"/>
    <d v="2016-01-20T00:00:00"/>
    <x v="6"/>
    <x v="0"/>
    <n v="9.75"/>
    <x v="0"/>
    <x v="1"/>
    <n v="12.75"/>
    <n v="3"/>
    <s v="Mozzarella Cheese, Pepperoni"/>
    <s v="The Pepperoni Pizza"/>
    <n v="29.25"/>
    <n v="38.25"/>
    <n v="9"/>
    <x v="1"/>
    <x v="0"/>
    <x v="1"/>
  </r>
  <r>
    <n v="7777897627"/>
    <d v="2016-01-20T00:00:00"/>
    <x v="6"/>
    <x v="0"/>
    <n v="12"/>
    <x v="0"/>
    <x v="1"/>
    <n v="15"/>
    <n v="4"/>
    <s v="Bacon, Pepperoni, Italian Sausage, Chorizo Sausage"/>
    <s v="The Big Meat Pizza"/>
    <n v="48"/>
    <n v="60"/>
    <n v="12"/>
    <x v="1"/>
    <x v="1"/>
    <x v="1"/>
  </r>
  <r>
    <n v="7777897628"/>
    <d v="2016-01-20T00:00:00"/>
    <x v="6"/>
    <x v="0"/>
    <n v="12.5"/>
    <x v="0"/>
    <x v="3"/>
    <n v="19.5"/>
    <n v="6"/>
    <s v="Soppressata Salami, Fontina Cheese, Mozzarella Cheese, Mushrooms, Garlic"/>
    <s v="The Soppressata Pizza"/>
    <n v="75"/>
    <n v="117"/>
    <n v="42"/>
    <x v="0"/>
    <x v="0"/>
    <x v="1"/>
  </r>
  <r>
    <n v="7777897629"/>
    <d v="2016-01-20T00:00:00"/>
    <x v="6"/>
    <x v="0"/>
    <n v="16.5"/>
    <x v="2"/>
    <x v="3"/>
    <n v="25"/>
    <n v="6"/>
    <s v="Calabrese Salami, Capocollo, Tomatoes, Red Onions, Green Olives, Garlic"/>
    <s v="The Italian Supreme Pizza"/>
    <n v="99"/>
    <n v="150"/>
    <n v="51"/>
    <x v="0"/>
    <x v="0"/>
    <x v="1"/>
  </r>
  <r>
    <n v="7777897630"/>
    <d v="2016-01-20T00:00:00"/>
    <x v="6"/>
    <x v="0"/>
    <n v="16.75"/>
    <x v="2"/>
    <x v="2"/>
    <n v="23.25"/>
    <n v="3"/>
    <s v="Barbecued Chicken, Red Peppers, Green Peppers, Tomatoes, Red Onions, Barbecue Sauce"/>
    <s v="The Barbecue Chicken Pizza"/>
    <n v="50.25"/>
    <n v="69.75"/>
    <n v="19.5"/>
    <x v="0"/>
    <x v="0"/>
    <x v="1"/>
  </r>
  <r>
    <n v="7777897631"/>
    <d v="2016-01-20T00:00:00"/>
    <x v="6"/>
    <x v="0"/>
    <n v="16.75"/>
    <x v="2"/>
    <x v="2"/>
    <n v="23.25"/>
    <n v="8"/>
    <s v="Chicken, Artichoke, Spinach, Garlic, Jalapeno Peppers, Fontina Cheese, Gouda Cheese"/>
    <s v="The California Chicken Pizza"/>
    <n v="134"/>
    <n v="186"/>
    <n v="52"/>
    <x v="0"/>
    <x v="0"/>
    <x v="1"/>
  </r>
  <r>
    <n v="7777897632"/>
    <d v="2016-01-21T00:00:00"/>
    <x v="0"/>
    <x v="0"/>
    <n v="10.5"/>
    <x v="0"/>
    <x v="1"/>
    <n v="13.5"/>
    <n v="7"/>
    <s v="Sliced Ham, Pineapple, Mozzarella Cheese"/>
    <s v="The Hawaiian Pizza"/>
    <n v="73.5"/>
    <n v="94.5"/>
    <n v="21"/>
    <x v="1"/>
    <x v="0"/>
    <x v="1"/>
  </r>
  <r>
    <n v="7777897633"/>
    <d v="2016-01-21T00:00:00"/>
    <x v="0"/>
    <x v="0"/>
    <n v="20.75"/>
    <x v="1"/>
    <x v="2"/>
    <n v="28.75"/>
    <n v="4"/>
    <s v="Chicken, Pineapple, Tomatoes, Red Peppers, Thai Sweet Chilli Sauce"/>
    <s v="The Thai Chicken Pizza"/>
    <n v="83"/>
    <n v="115"/>
    <n v="32"/>
    <x v="0"/>
    <x v="0"/>
    <x v="1"/>
  </r>
  <r>
    <n v="7777897634"/>
    <d v="2016-01-22T00:00:00"/>
    <x v="1"/>
    <x v="0"/>
    <n v="12.75"/>
    <x v="0"/>
    <x v="2"/>
    <n v="17.75"/>
    <n v="8"/>
    <s v="Chicken, Pineapple, Tomatoes, Red Peppers, Thai Sweet Chilli Sauce"/>
    <s v="The Thai Chicken Pizza"/>
    <n v="102"/>
    <n v="142"/>
    <n v="40"/>
    <x v="0"/>
    <x v="1"/>
    <x v="1"/>
  </r>
  <r>
    <n v="7777897635"/>
    <d v="2016-01-22T00:00:00"/>
    <x v="1"/>
    <x v="0"/>
    <n v="20.75"/>
    <x v="1"/>
    <x v="2"/>
    <n v="28.75"/>
    <n v="11"/>
    <s v="Chicken, Artichoke, Spinach, Garlic, Jalapeno Peppers, Fontina Cheese, Gouda Cheese"/>
    <s v="The California Chicken Pizza"/>
    <n v="228.25"/>
    <n v="316.25"/>
    <n v="88"/>
    <x v="1"/>
    <x v="0"/>
    <x v="1"/>
  </r>
  <r>
    <n v="7777897636"/>
    <d v="2016-01-22T00:00:00"/>
    <x v="1"/>
    <x v="0"/>
    <n v="16"/>
    <x v="2"/>
    <x v="1"/>
    <n v="20.5"/>
    <n v="7"/>
    <s v="Capocollo, Red Peppers, Tomatoes, Goat Cheese, Garlic, Oregano"/>
    <s v="The Italian Capocollo Pizza"/>
    <n v="112"/>
    <n v="143.5"/>
    <n v="31.5"/>
    <x v="0"/>
    <x v="1"/>
    <x v="1"/>
  </r>
  <r>
    <n v="7777897637"/>
    <d v="2016-01-22T00:00:00"/>
    <x v="1"/>
    <x v="0"/>
    <n v="12"/>
    <x v="0"/>
    <x v="1"/>
    <n v="15"/>
    <n v="11"/>
    <s v="Capocollo, Red Peppers, Tomatoes, Goat Cheese, Garlic, Oregano"/>
    <s v="The Italian Capocollo Pizza"/>
    <n v="132"/>
    <n v="165"/>
    <n v="33"/>
    <x v="0"/>
    <x v="1"/>
    <x v="1"/>
  </r>
  <r>
    <n v="7777897638"/>
    <d v="2016-01-22T00:00:00"/>
    <x v="1"/>
    <x v="0"/>
    <n v="20.5"/>
    <x v="1"/>
    <x v="1"/>
    <n v="26.5"/>
    <n v="1"/>
    <s v="Tomatoes, Anchovies, Green Olives, Red Onions, Garlic"/>
    <s v="The Napolitana Pizza"/>
    <n v="20.5"/>
    <n v="26.5"/>
    <n v="6"/>
    <x v="1"/>
    <x v="1"/>
    <x v="1"/>
  </r>
  <r>
    <n v="7777897639"/>
    <d v="2016-01-22T00:00:00"/>
    <x v="1"/>
    <x v="0"/>
    <n v="12.5"/>
    <x v="0"/>
    <x v="0"/>
    <n v="16.5"/>
    <n v="3"/>
    <s v="Spinach, Artichokes, Tomatoes, Sun-dried Tomatoes, Garlic, Pesto Sauce"/>
    <s v="The Spinach Pesto Pizza"/>
    <n v="37.5"/>
    <n v="49.5"/>
    <n v="12"/>
    <x v="1"/>
    <x v="0"/>
    <x v="1"/>
  </r>
  <r>
    <n v="7777897640"/>
    <d v="2016-01-22T00:00:00"/>
    <x v="1"/>
    <x v="0"/>
    <n v="16"/>
    <x v="2"/>
    <x v="0"/>
    <n v="21.5"/>
    <n v="2"/>
    <s v="Tomatoes, Red Peppers, Jalapeno Peppers, Red Onions, Cilantro, Corn, Chipotle Sauce, Garlic"/>
    <s v="The Mexicana Pizza"/>
    <n v="32"/>
    <n v="43"/>
    <n v="11"/>
    <x v="1"/>
    <x v="0"/>
    <x v="1"/>
  </r>
  <r>
    <n v="7777897641"/>
    <d v="2016-01-22T00:00:00"/>
    <x v="1"/>
    <x v="0"/>
    <n v="20.5"/>
    <x v="1"/>
    <x v="1"/>
    <n v="26.5"/>
    <n v="9"/>
    <s v="Capocollo, Red Peppers, Tomatoes, Goat Cheese, Garlic, Oregano"/>
    <s v="The Italian Capocollo Pizza"/>
    <n v="184.5"/>
    <n v="238.5"/>
    <n v="54"/>
    <x v="0"/>
    <x v="0"/>
    <x v="1"/>
  </r>
  <r>
    <n v="7777897642"/>
    <d v="2016-01-22T00:00:00"/>
    <x v="1"/>
    <x v="0"/>
    <n v="16.75"/>
    <x v="2"/>
    <x v="2"/>
    <n v="23.25"/>
    <n v="1"/>
    <s v="Chicken, Tomatoes, Red Peppers, Red Onions, Jalapeno Peppers, Corn, Cilantro, Chipotle Sauce"/>
    <s v="The Southwest Chicken Pizza"/>
    <n v="16.75"/>
    <n v="23.25"/>
    <n v="6.5"/>
    <x v="0"/>
    <x v="1"/>
    <x v="1"/>
  </r>
  <r>
    <n v="7777897643"/>
    <d v="2016-01-23T00:00:00"/>
    <x v="2"/>
    <x v="0"/>
    <n v="23.65"/>
    <x v="0"/>
    <x v="3"/>
    <n v="30.65"/>
    <n v="3"/>
    <s v="Brie Carre Cheese, Prosciutto, Caramelized Onions, Pears, Thyme, Garlic"/>
    <s v="The Brie Carre Pizza"/>
    <n v="70.949999999999989"/>
    <n v="91.949999999999989"/>
    <n v="21"/>
    <x v="0"/>
    <x v="0"/>
    <x v="1"/>
  </r>
  <r>
    <n v="7777897644"/>
    <d v="2016-01-23T00:00:00"/>
    <x v="2"/>
    <x v="0"/>
    <n v="20.25"/>
    <x v="1"/>
    <x v="0"/>
    <n v="27.25"/>
    <n v="10"/>
    <s v="Spinach, Artichokes, Kalamata Olives, Sun-dried Tomatoes, Feta Cheese, Plum Tomatoes, Red Onions"/>
    <s v="The Mediterranean Pizza"/>
    <n v="202.5"/>
    <n v="272.5"/>
    <n v="70"/>
    <x v="1"/>
    <x v="1"/>
    <x v="1"/>
  </r>
  <r>
    <n v="7777897645"/>
    <d v="2016-01-24T00:00:00"/>
    <x v="3"/>
    <x v="0"/>
    <n v="12"/>
    <x v="0"/>
    <x v="1"/>
    <n v="15"/>
    <n v="8"/>
    <s v="Bacon, Pepperoni, Italian Sausage, Chorizo Sausage"/>
    <s v="The Big Meat Pizza"/>
    <n v="96"/>
    <n v="120"/>
    <n v="24"/>
    <x v="0"/>
    <x v="1"/>
    <x v="1"/>
  </r>
  <r>
    <n v="7777897646"/>
    <d v="2016-01-24T00:00:00"/>
    <x v="3"/>
    <x v="0"/>
    <n v="15.25"/>
    <x v="1"/>
    <x v="1"/>
    <n v="21.25"/>
    <n v="12"/>
    <s v="Mozzarella Cheese, Pepperoni"/>
    <s v="The Pepperoni Pizza"/>
    <n v="183"/>
    <n v="255"/>
    <n v="72"/>
    <x v="0"/>
    <x v="1"/>
    <x v="1"/>
  </r>
  <r>
    <n v="7777897647"/>
    <d v="2016-01-24T00:00:00"/>
    <x v="3"/>
    <x v="0"/>
    <n v="20.75"/>
    <x v="1"/>
    <x v="3"/>
    <n v="30.75"/>
    <n v="1"/>
    <s v="Capocollo, Tomatoes, Goat Cheese, Artichokes, Peperoncini verdi, Garlic"/>
    <s v="The Spicy Italian Pizza"/>
    <n v="20.75"/>
    <n v="30.75"/>
    <n v="10"/>
    <x v="1"/>
    <x v="0"/>
    <x v="1"/>
  </r>
  <r>
    <n v="7777897648"/>
    <d v="2016-01-24T00:00:00"/>
    <x v="3"/>
    <x v="0"/>
    <n v="16.75"/>
    <x v="2"/>
    <x v="2"/>
    <n v="23.25"/>
    <n v="8"/>
    <s v="Barbecued Chicken, Red Peppers, Green Peppers, Tomatoes, Red Onions, Barbecue Sauce"/>
    <s v="The Barbecue Chicken Pizza"/>
    <n v="134"/>
    <n v="186"/>
    <n v="52"/>
    <x v="0"/>
    <x v="0"/>
    <x v="1"/>
  </r>
  <r>
    <n v="7777897649"/>
    <d v="2016-01-24T00:00:00"/>
    <x v="3"/>
    <x v="0"/>
    <n v="16.75"/>
    <x v="2"/>
    <x v="2"/>
    <n v="23.25"/>
    <n v="9"/>
    <s v="Chicken, Tomatoes, Red Peppers, Spinach, Garlic, Pesto Sauce"/>
    <s v="The Chicken Pesto Pizza"/>
    <n v="150.75"/>
    <n v="209.25"/>
    <n v="58.5"/>
    <x v="1"/>
    <x v="1"/>
    <x v="1"/>
  </r>
  <r>
    <n v="7777897650"/>
    <d v="2016-01-24T00:00:00"/>
    <x v="3"/>
    <x v="0"/>
    <n v="20.75"/>
    <x v="1"/>
    <x v="2"/>
    <n v="28.75"/>
    <n v="7"/>
    <s v="Chicken, Artichoke, Spinach, Garlic, Jalapeno Peppers, Fontina Cheese, Gouda Cheese"/>
    <s v="The California Chicken Pizza"/>
    <n v="145.25"/>
    <n v="201.25"/>
    <n v="56"/>
    <x v="0"/>
    <x v="0"/>
    <x v="1"/>
  </r>
  <r>
    <n v="7777897651"/>
    <d v="2016-01-24T00:00:00"/>
    <x v="3"/>
    <x v="0"/>
    <n v="16.75"/>
    <x v="2"/>
    <x v="2"/>
    <n v="23.25"/>
    <n v="5"/>
    <s v="Chicken, Artichoke, Spinach, Garlic, Jalapeno Peppers, Fontina Cheese, Gouda Cheese"/>
    <s v="The California Chicken Pizza"/>
    <n v="83.75"/>
    <n v="116.25"/>
    <n v="32.5"/>
    <x v="0"/>
    <x v="1"/>
    <x v="1"/>
  </r>
  <r>
    <n v="7777897652"/>
    <d v="2016-01-24T00:00:00"/>
    <x v="3"/>
    <x v="0"/>
    <n v="9.75"/>
    <x v="0"/>
    <x v="1"/>
    <n v="12.75"/>
    <n v="5"/>
    <s v="Mozzarella Cheese, Pepperoni"/>
    <s v="The Pepperoni Pizza"/>
    <n v="48.75"/>
    <n v="63.75"/>
    <n v="15"/>
    <x v="0"/>
    <x v="0"/>
    <x v="1"/>
  </r>
  <r>
    <n v="7777897653"/>
    <d v="2016-01-24T00:00:00"/>
    <x v="3"/>
    <x v="0"/>
    <n v="25.5"/>
    <x v="3"/>
    <x v="1"/>
    <n v="26.5"/>
    <n v="7"/>
    <s v="Kalamata Olives, Feta Cheese, Tomatoes, Garlic, Beef Chuck Roast, Red Onions"/>
    <s v="The Greek Pizza"/>
    <n v="178.5"/>
    <n v="185.5"/>
    <n v="7"/>
    <x v="1"/>
    <x v="0"/>
    <x v="1"/>
  </r>
  <r>
    <n v="7777897654"/>
    <d v="2016-01-24T00:00:00"/>
    <x v="3"/>
    <x v="0"/>
    <n v="20.75"/>
    <x v="1"/>
    <x v="2"/>
    <n v="28.75"/>
    <n v="7"/>
    <s v="Barbecued Chicken, Red Peppers, Green Peppers, Tomatoes, Red Onions, Barbecue Sauce"/>
    <s v="The Barbecue Chicken Pizza"/>
    <n v="145.25"/>
    <n v="201.25"/>
    <n v="56"/>
    <x v="0"/>
    <x v="0"/>
    <x v="1"/>
  </r>
  <r>
    <n v="7777897655"/>
    <d v="2016-01-24T00:00:00"/>
    <x v="3"/>
    <x v="0"/>
    <n v="12.25"/>
    <x v="0"/>
    <x v="3"/>
    <n v="19.25"/>
    <n v="9"/>
    <s v="Coarse Sicilian Salami, Tomatoes, Green Olives, Luganega Sausage, Onions, Garlic"/>
    <s v="The Sicilian Pizza"/>
    <n v="110.25"/>
    <n v="173.25"/>
    <n v="63"/>
    <x v="0"/>
    <x v="0"/>
    <x v="1"/>
  </r>
  <r>
    <n v="7777897656"/>
    <d v="2016-01-24T00:00:00"/>
    <x v="3"/>
    <x v="0"/>
    <n v="20.75"/>
    <x v="1"/>
    <x v="2"/>
    <n v="28.75"/>
    <n v="7"/>
    <s v="Chicken, Pineapple, Tomatoes, Red Peppers, Thai Sweet Chilli Sauce"/>
    <s v="The Thai Chicken Pizza"/>
    <n v="145.25"/>
    <n v="201.25"/>
    <n v="56"/>
    <x v="1"/>
    <x v="0"/>
    <x v="1"/>
  </r>
  <r>
    <n v="7777897657"/>
    <d v="2016-01-24T00:00:00"/>
    <x v="3"/>
    <x v="0"/>
    <n v="12"/>
    <x v="0"/>
    <x v="0"/>
    <n v="16"/>
    <n v="9"/>
    <s v="Mushrooms, Tomatoes, Red Peppers, Green Peppers, Red Onions, Zucchini, Spinach, Garlic"/>
    <s v="The Vegetables + Vegetables Pizza"/>
    <n v="108"/>
    <n v="144"/>
    <n v="36"/>
    <x v="1"/>
    <x v="1"/>
    <x v="1"/>
  </r>
  <r>
    <n v="7777897658"/>
    <d v="2016-01-24T00:00:00"/>
    <x v="3"/>
    <x v="0"/>
    <n v="20.25"/>
    <x v="1"/>
    <x v="0"/>
    <n v="27.25"/>
    <n v="10"/>
    <s v="Mushrooms, Tomatoes, Red Peppers, Green Peppers, Red Onions, Zucchini, Spinach, Garlic"/>
    <s v="The Vegetables + Vegetables Pizza"/>
    <n v="202.5"/>
    <n v="272.5"/>
    <n v="70"/>
    <x v="1"/>
    <x v="1"/>
    <x v="1"/>
  </r>
  <r>
    <n v="7777897659"/>
    <d v="2016-01-25T00:00:00"/>
    <x v="4"/>
    <x v="0"/>
    <n v="16"/>
    <x v="2"/>
    <x v="1"/>
    <n v="20.5"/>
    <n v="8"/>
    <s v="Pepperoni, Mushrooms, Red Onions, Red Peppers, Bacon"/>
    <s v="The Classic Deluxe Pizza"/>
    <n v="128"/>
    <n v="164"/>
    <n v="36"/>
    <x v="1"/>
    <x v="0"/>
    <x v="1"/>
  </r>
  <r>
    <n v="7777897660"/>
    <d v="2016-01-25T00:00:00"/>
    <x v="4"/>
    <x v="0"/>
    <n v="16"/>
    <x v="2"/>
    <x v="1"/>
    <n v="20.5"/>
    <n v="7"/>
    <s v="Kalamata Olives, Feta Cheese, Tomatoes, Garlic, Beef Chuck Roast, Red Onions"/>
    <s v="The Greek Pizza"/>
    <n v="112"/>
    <n v="143.5"/>
    <n v="31.5"/>
    <x v="0"/>
    <x v="1"/>
    <x v="1"/>
  </r>
  <r>
    <n v="7777897661"/>
    <d v="2016-01-25T00:00:00"/>
    <x v="4"/>
    <x v="0"/>
    <n v="16"/>
    <x v="2"/>
    <x v="1"/>
    <n v="20.5"/>
    <n v="12"/>
    <s v="Pepperoni, Mushrooms, Red Onions, Red Peppers, Bacon"/>
    <s v="The Classic Deluxe Pizza"/>
    <n v="192"/>
    <n v="246"/>
    <n v="54"/>
    <x v="1"/>
    <x v="0"/>
    <x v="1"/>
  </r>
  <r>
    <n v="7777897662"/>
    <d v="2016-01-25T00:00:00"/>
    <x v="4"/>
    <x v="0"/>
    <n v="16"/>
    <x v="2"/>
    <x v="0"/>
    <n v="21.5"/>
    <n v="6"/>
    <s v="Spinach, Mushrooms, Tomatoes, Green Olives, Feta Cheese"/>
    <s v="The Green Garden Pizza"/>
    <n v="96"/>
    <n v="129"/>
    <n v="33"/>
    <x v="0"/>
    <x v="0"/>
    <x v="1"/>
  </r>
  <r>
    <n v="7777897663"/>
    <d v="2016-01-25T00:00:00"/>
    <x v="4"/>
    <x v="0"/>
    <n v="12"/>
    <x v="0"/>
    <x v="1"/>
    <n v="15"/>
    <n v="5"/>
    <s v="Bacon, Pepperoni, Italian Sausage, Chorizo Sausage"/>
    <s v="The Big Meat Pizza"/>
    <n v="60"/>
    <n v="75"/>
    <n v="15"/>
    <x v="0"/>
    <x v="1"/>
    <x v="1"/>
  </r>
  <r>
    <n v="7777897664"/>
    <d v="2016-01-25T00:00:00"/>
    <x v="4"/>
    <x v="0"/>
    <n v="20.75"/>
    <x v="1"/>
    <x v="2"/>
    <n v="28.75"/>
    <n v="7"/>
    <s v="Chicken, Red Onions, Red Peppers, Mushrooms, Asiago Cheese, Alfredo Sauce"/>
    <s v="The Chicken Alfredo Pizza"/>
    <n v="145.25"/>
    <n v="201.25"/>
    <n v="56"/>
    <x v="1"/>
    <x v="0"/>
    <x v="1"/>
  </r>
  <r>
    <n v="7777897665"/>
    <d v="2016-01-25T00:00:00"/>
    <x v="4"/>
    <x v="0"/>
    <n v="21"/>
    <x v="1"/>
    <x v="0"/>
    <n v="28"/>
    <n v="12"/>
    <s v="Eggplant, Artichokes, Tomatoes, Zucchini, Red Peppers, Garlic, Pesto Sauce"/>
    <s v="The Italian Vegetables Pizza"/>
    <n v="252"/>
    <n v="336"/>
    <n v="84"/>
    <x v="0"/>
    <x v="0"/>
    <x v="1"/>
  </r>
  <r>
    <n v="7777897666"/>
    <d v="2016-01-26T00:00:00"/>
    <x v="5"/>
    <x v="0"/>
    <n v="11"/>
    <x v="0"/>
    <x v="1"/>
    <n v="14"/>
    <n v="3"/>
    <s v="Pepperoni, Mushrooms, Green Peppers"/>
    <s v="The Pepperoni, Mushroom, and Peppers Pizza"/>
    <n v="33"/>
    <n v="42"/>
    <n v="9"/>
    <x v="0"/>
    <x v="1"/>
    <x v="1"/>
  </r>
  <r>
    <n v="7777897667"/>
    <d v="2016-01-26T00:00:00"/>
    <x v="5"/>
    <x v="0"/>
    <n v="16"/>
    <x v="2"/>
    <x v="0"/>
    <n v="21.5"/>
    <n v="12"/>
    <s v="Spinach, Mushrooms, Tomatoes, Green Olives, Feta Cheese"/>
    <s v="The Green Garden Pizza"/>
    <n v="192"/>
    <n v="258"/>
    <n v="66"/>
    <x v="1"/>
    <x v="0"/>
    <x v="1"/>
  </r>
  <r>
    <n v="7777897668"/>
    <d v="2016-01-26T00:00:00"/>
    <x v="5"/>
    <x v="0"/>
    <n v="20.75"/>
    <x v="1"/>
    <x v="3"/>
    <n v="30.75"/>
    <n v="11"/>
    <s v="Prosciutto di San Daniele, Arugula, Mozzarella Cheese"/>
    <s v="The Prosciutto and Arugula Pizza"/>
    <n v="228.25"/>
    <n v="338.25"/>
    <n v="110"/>
    <x v="1"/>
    <x v="1"/>
    <x v="1"/>
  </r>
  <r>
    <n v="7777897669"/>
    <d v="2016-01-26T00:00:00"/>
    <x v="5"/>
    <x v="0"/>
    <n v="16.5"/>
    <x v="2"/>
    <x v="3"/>
    <n v="25"/>
    <n v="5"/>
    <s v="Soppressata Salami, Fontina Cheese, Mozzarella Cheese, Mushrooms, Garlic"/>
    <s v="The Soppressata Pizza"/>
    <n v="82.5"/>
    <n v="125"/>
    <n v="42.5"/>
    <x v="1"/>
    <x v="1"/>
    <x v="1"/>
  </r>
  <r>
    <n v="7777897670"/>
    <d v="2016-01-26T00:00:00"/>
    <x v="5"/>
    <x v="0"/>
    <n v="16.5"/>
    <x v="2"/>
    <x v="3"/>
    <n v="25"/>
    <n v="11"/>
    <s v="Spinach, Red Onions, Pepperoni, Tomatoes, Artichokes, Kalamata Olives, Garlic, Asiago Cheese"/>
    <s v="The Spinach Supreme Pizza"/>
    <n v="181.5"/>
    <n v="275"/>
    <n v="93.5"/>
    <x v="0"/>
    <x v="1"/>
    <x v="1"/>
  </r>
  <r>
    <n v="7777897671"/>
    <d v="2016-01-26T00:00:00"/>
    <x v="5"/>
    <x v="0"/>
    <n v="20.75"/>
    <x v="1"/>
    <x v="2"/>
    <n v="28.75"/>
    <n v="2"/>
    <s v="Chicken, Tomatoes, Red Peppers, Spinach, Garlic, Pesto Sauce"/>
    <s v="The Chicken Pesto Pizza"/>
    <n v="41.5"/>
    <n v="57.5"/>
    <n v="16"/>
    <x v="0"/>
    <x v="1"/>
    <x v="1"/>
  </r>
  <r>
    <n v="7777897672"/>
    <d v="2016-01-26T00:00:00"/>
    <x v="5"/>
    <x v="0"/>
    <n v="9.75"/>
    <x v="0"/>
    <x v="1"/>
    <n v="12.75"/>
    <n v="3"/>
    <s v="Mozzarella Cheese, Pepperoni"/>
    <s v="The Pepperoni Pizza"/>
    <n v="29.25"/>
    <n v="38.25"/>
    <n v="9"/>
    <x v="1"/>
    <x v="0"/>
    <x v="1"/>
  </r>
  <r>
    <n v="7777897673"/>
    <d v="2016-01-27T00:00:00"/>
    <x v="6"/>
    <x v="0"/>
    <n v="12.5"/>
    <x v="0"/>
    <x v="3"/>
    <n v="19.5"/>
    <n v="11"/>
    <s v="Prosciutto di San Daniele, Arugula, Mozzarella Cheese"/>
    <s v="The Prosciutto and Arugula Pizza"/>
    <n v="137.5"/>
    <n v="214.5"/>
    <n v="77"/>
    <x v="0"/>
    <x v="0"/>
    <x v="1"/>
  </r>
  <r>
    <n v="7777897674"/>
    <d v="2016-01-27T00:00:00"/>
    <x v="6"/>
    <x v="0"/>
    <n v="20.75"/>
    <x v="1"/>
    <x v="2"/>
    <n v="28.75"/>
    <n v="8"/>
    <s v="Chicken, Tomatoes, Red Peppers, Red Onions, Jalapeno Peppers, Corn, Cilantro, Chipotle Sauce"/>
    <s v="The Southwest Chicken Pizza"/>
    <n v="166"/>
    <n v="230"/>
    <n v="64"/>
    <x v="1"/>
    <x v="0"/>
    <x v="1"/>
  </r>
  <r>
    <n v="7777897675"/>
    <d v="2016-01-27T00:00:00"/>
    <x v="6"/>
    <x v="0"/>
    <n v="20.75"/>
    <x v="1"/>
    <x v="2"/>
    <n v="28.75"/>
    <n v="10"/>
    <s v="Chicken, Pineapple, Tomatoes, Red Peppers, Thai Sweet Chilli Sauce"/>
    <s v="The Thai Chicken Pizza"/>
    <n v="207.5"/>
    <n v="287.5"/>
    <n v="80"/>
    <x v="0"/>
    <x v="0"/>
    <x v="1"/>
  </r>
  <r>
    <n v="7777897676"/>
    <d v="2016-01-28T00:00:00"/>
    <x v="0"/>
    <x v="0"/>
    <n v="16.75"/>
    <x v="2"/>
    <x v="2"/>
    <n v="23.25"/>
    <n v="11"/>
    <s v="Chicken, Artichoke, Spinach, Garlic, Jalapeno Peppers, Fontina Cheese, Gouda Cheese"/>
    <s v="The California Chicken Pizza"/>
    <n v="184.25"/>
    <n v="255.75"/>
    <n v="71.5"/>
    <x v="1"/>
    <x v="0"/>
    <x v="1"/>
  </r>
  <r>
    <n v="7777897677"/>
    <d v="2016-01-28T00:00:00"/>
    <x v="0"/>
    <x v="0"/>
    <n v="13.25"/>
    <x v="2"/>
    <x v="1"/>
    <n v="17.75"/>
    <n v="3"/>
    <s v="Sliced Ham, Pineapple, Mozzarella Cheese"/>
    <s v="The Hawaiian Pizza"/>
    <n v="39.75"/>
    <n v="53.25"/>
    <n v="13.5"/>
    <x v="0"/>
    <x v="0"/>
    <x v="1"/>
  </r>
  <r>
    <n v="7777897678"/>
    <d v="2016-01-28T00:00:00"/>
    <x v="0"/>
    <x v="0"/>
    <n v="12.25"/>
    <x v="0"/>
    <x v="3"/>
    <n v="19.25"/>
    <n v="7"/>
    <s v="Coarse Sicilian Salami, Tomatoes, Green Olives, Luganega Sausage, Onions, Garlic"/>
    <s v="The Sicilian Pizza"/>
    <n v="85.75"/>
    <n v="134.75"/>
    <n v="49"/>
    <x v="0"/>
    <x v="1"/>
    <x v="1"/>
  </r>
  <r>
    <n v="7777897679"/>
    <d v="2016-01-28T00:00:00"/>
    <x v="0"/>
    <x v="0"/>
    <n v="16.75"/>
    <x v="2"/>
    <x v="2"/>
    <n v="23.25"/>
    <n v="3"/>
    <s v="Chicken, Artichoke, Spinach, Garlic, Jalapeno Peppers, Fontina Cheese, Gouda Cheese"/>
    <s v="The California Chicken Pizza"/>
    <n v="50.25"/>
    <n v="69.75"/>
    <n v="19.5"/>
    <x v="1"/>
    <x v="1"/>
    <x v="1"/>
  </r>
  <r>
    <n v="7777897680"/>
    <d v="2016-01-28T00:00:00"/>
    <x v="0"/>
    <x v="0"/>
    <n v="20.75"/>
    <x v="1"/>
    <x v="2"/>
    <n v="28.75"/>
    <n v="4"/>
    <s v="Barbecued Chicken, Red Peppers, Green Peppers, Tomatoes, Red Onions, Barbecue Sauce"/>
    <s v="The Barbecue Chicken Pizza"/>
    <n v="83"/>
    <n v="115"/>
    <n v="32"/>
    <x v="1"/>
    <x v="0"/>
    <x v="1"/>
  </r>
  <r>
    <n v="7777897681"/>
    <d v="2016-01-29T00:00:00"/>
    <x v="1"/>
    <x v="0"/>
    <n v="12.75"/>
    <x v="0"/>
    <x v="2"/>
    <n v="17.75"/>
    <n v="4"/>
    <s v="Chicken, Artichoke, Spinach, Garlic, Jalapeno Peppers, Fontina Cheese, Gouda Cheese"/>
    <s v="The California Chicken Pizza"/>
    <n v="51"/>
    <n v="71"/>
    <n v="20"/>
    <x v="0"/>
    <x v="0"/>
    <x v="1"/>
  </r>
  <r>
    <n v="7777897682"/>
    <d v="2016-01-29T00:00:00"/>
    <x v="1"/>
    <x v="0"/>
    <n v="11"/>
    <x v="0"/>
    <x v="1"/>
    <n v="14"/>
    <n v="7"/>
    <s v="Pepperoni, Mushrooms, Green Peppers"/>
    <s v="The Pepperoni, Mushroom, and Peppers Pizza"/>
    <n v="77"/>
    <n v="98"/>
    <n v="21"/>
    <x v="1"/>
    <x v="0"/>
    <x v="1"/>
  </r>
  <r>
    <n v="7777897683"/>
    <d v="2016-01-29T00:00:00"/>
    <x v="1"/>
    <x v="0"/>
    <n v="10.5"/>
    <x v="0"/>
    <x v="1"/>
    <n v="13.5"/>
    <n v="4"/>
    <s v="Sliced Ham, Pineapple, Mozzarella Cheese"/>
    <s v="The Hawaiian Pizza"/>
    <n v="42"/>
    <n v="54"/>
    <n v="12"/>
    <x v="0"/>
    <x v="0"/>
    <x v="1"/>
  </r>
  <r>
    <n v="7777897684"/>
    <d v="2016-01-29T00:00:00"/>
    <x v="1"/>
    <x v="0"/>
    <n v="12.5"/>
    <x v="0"/>
    <x v="3"/>
    <n v="19.5"/>
    <n v="2"/>
    <s v="Soppressata Salami, Fontina Cheese, Mozzarella Cheese, Mushrooms, Garlic"/>
    <s v="The Soppressata Pizza"/>
    <n v="25"/>
    <n v="39"/>
    <n v="14"/>
    <x v="0"/>
    <x v="1"/>
    <x v="1"/>
  </r>
  <r>
    <n v="7777897685"/>
    <d v="2016-01-29T00:00:00"/>
    <x v="1"/>
    <x v="0"/>
    <n v="12.5"/>
    <x v="0"/>
    <x v="0"/>
    <n v="16.5"/>
    <n v="10"/>
    <s v="Spinach, Artichokes, Tomatoes, Sun-dried Tomatoes, Garlic, Pesto Sauce"/>
    <s v="The Spinach Pesto Pizza"/>
    <n v="125"/>
    <n v="165"/>
    <n v="40"/>
    <x v="1"/>
    <x v="0"/>
    <x v="1"/>
  </r>
  <r>
    <n v="7777897686"/>
    <d v="2016-01-29T00:00:00"/>
    <x v="1"/>
    <x v="0"/>
    <n v="20.75"/>
    <x v="1"/>
    <x v="2"/>
    <n v="28.75"/>
    <n v="12"/>
    <s v="Barbecued Chicken, Red Peppers, Green Peppers, Tomatoes, Red Onions, Barbecue Sauce"/>
    <s v="The Barbecue Chicken Pizza"/>
    <n v="249"/>
    <n v="345"/>
    <n v="96"/>
    <x v="1"/>
    <x v="1"/>
    <x v="1"/>
  </r>
  <r>
    <n v="7777897687"/>
    <d v="2016-01-29T00:00:00"/>
    <x v="1"/>
    <x v="0"/>
    <n v="12.75"/>
    <x v="0"/>
    <x v="2"/>
    <n v="17.75"/>
    <n v="7"/>
    <s v="Barbecued Chicken, Red Peppers, Green Peppers, Tomatoes, Red Onions, Barbecue Sauce"/>
    <s v="The Barbecue Chicken Pizza"/>
    <n v="89.25"/>
    <n v="124.25"/>
    <n v="35"/>
    <x v="1"/>
    <x v="0"/>
    <x v="1"/>
  </r>
  <r>
    <n v="7777897688"/>
    <d v="2016-01-30T00:00:00"/>
    <x v="2"/>
    <x v="0"/>
    <n v="12.5"/>
    <x v="2"/>
    <x v="1"/>
    <n v="17"/>
    <n v="2"/>
    <s v="Mozzarella Cheese, Pepperoni"/>
    <s v="The Pepperoni Pizza"/>
    <n v="25"/>
    <n v="34"/>
    <n v="9"/>
    <x v="1"/>
    <x v="0"/>
    <x v="1"/>
  </r>
  <r>
    <n v="7777897689"/>
    <d v="2016-01-30T00:00:00"/>
    <x v="2"/>
    <x v="0"/>
    <n v="20.75"/>
    <x v="1"/>
    <x v="2"/>
    <n v="28.75"/>
    <n v="6"/>
    <s v="Chicken, Tomatoes, Red Peppers, Red Onions, Jalapeno Peppers, Corn, Cilantro, Chipotle Sauce"/>
    <s v="The Southwest Chicken Pizza"/>
    <n v="124.5"/>
    <n v="172.5"/>
    <n v="48"/>
    <x v="0"/>
    <x v="1"/>
    <x v="1"/>
  </r>
  <r>
    <n v="7777897690"/>
    <d v="2016-01-30T00:00:00"/>
    <x v="2"/>
    <x v="0"/>
    <n v="20.75"/>
    <x v="1"/>
    <x v="2"/>
    <n v="28.75"/>
    <n v="6"/>
    <s v="Barbecued Chicken, Red Peppers, Green Peppers, Tomatoes, Red Onions, Barbecue Sauce"/>
    <s v="The Barbecue Chicken Pizza"/>
    <n v="124.5"/>
    <n v="172.5"/>
    <n v="48"/>
    <x v="0"/>
    <x v="1"/>
    <x v="1"/>
  </r>
  <r>
    <n v="7777897691"/>
    <d v="2016-01-31T00:00:00"/>
    <x v="3"/>
    <x v="0"/>
    <n v="20.75"/>
    <x v="1"/>
    <x v="2"/>
    <n v="28.75"/>
    <n v="8"/>
    <s v="Chicken, Artichoke, Spinach, Garlic, Jalapeno Peppers, Fontina Cheese, Gouda Cheese"/>
    <s v="The California Chicken Pizza"/>
    <n v="166"/>
    <n v="230"/>
    <n v="64"/>
    <x v="1"/>
    <x v="1"/>
    <x v="1"/>
  </r>
  <r>
    <n v="7777897692"/>
    <d v="2016-01-31T00:00:00"/>
    <x v="3"/>
    <x v="0"/>
    <n v="12"/>
    <x v="0"/>
    <x v="0"/>
    <n v="16"/>
    <n v="5"/>
    <s v="Spinach, Artichokes, Kalamata Olives, Sun-dried Tomatoes, Feta Cheese, Plum Tomatoes, Red Onions"/>
    <s v="The Mediterranean Pizza"/>
    <n v="60"/>
    <n v="80"/>
    <n v="20"/>
    <x v="0"/>
    <x v="0"/>
    <x v="1"/>
  </r>
  <r>
    <n v="7777897693"/>
    <d v="2016-01-31T00:00:00"/>
    <x v="3"/>
    <x v="0"/>
    <n v="12.5"/>
    <x v="2"/>
    <x v="1"/>
    <n v="17"/>
    <n v="9"/>
    <s v="Mozzarella Cheese, Pepperoni"/>
    <s v="The Pepperoni Pizza"/>
    <n v="112.5"/>
    <n v="153"/>
    <n v="40.5"/>
    <x v="1"/>
    <x v="1"/>
    <x v="1"/>
  </r>
  <r>
    <n v="7777897694"/>
    <d v="2016-01-31T00:00:00"/>
    <x v="3"/>
    <x v="0"/>
    <n v="20.75"/>
    <x v="1"/>
    <x v="2"/>
    <n v="28.75"/>
    <n v="5"/>
    <s v="Chicken, Pineapple, Tomatoes, Red Peppers, Thai Sweet Chilli Sauce"/>
    <s v="The Thai Chicken Pizza"/>
    <n v="103.75"/>
    <n v="143.75"/>
    <n v="40"/>
    <x v="1"/>
    <x v="0"/>
    <x v="1"/>
  </r>
  <r>
    <n v="7777897695"/>
    <d v="2016-01-31T00:00:00"/>
    <x v="3"/>
    <x v="0"/>
    <n v="16"/>
    <x v="2"/>
    <x v="1"/>
    <n v="20.5"/>
    <n v="1"/>
    <s v="Capocollo, Red Peppers, Tomatoes, Goat Cheese, Garlic, Oregano"/>
    <s v="The Italian Capocollo Pizza"/>
    <n v="16"/>
    <n v="20.5"/>
    <n v="4.5"/>
    <x v="1"/>
    <x v="1"/>
    <x v="1"/>
  </r>
  <r>
    <n v="7777897696"/>
    <d v="2016-01-31T00:00:00"/>
    <x v="3"/>
    <x v="0"/>
    <n v="20.75"/>
    <x v="1"/>
    <x v="2"/>
    <n v="28.75"/>
    <n v="12"/>
    <s v="Barbecued Chicken, Red Peppers, Green Peppers, Tomatoes, Red Onions, Barbecue Sauce"/>
    <s v="The Barbecue Chicken Pizza"/>
    <n v="249"/>
    <n v="345"/>
    <n v="96"/>
    <x v="1"/>
    <x v="0"/>
    <x v="1"/>
  </r>
  <r>
    <n v="7777897697"/>
    <d v="2016-01-31T00:00:00"/>
    <x v="3"/>
    <x v="0"/>
    <n v="11"/>
    <x v="0"/>
    <x v="1"/>
    <n v="14"/>
    <n v="5"/>
    <s v="Pepperoni, Mushrooms, Green Peppers"/>
    <s v="The Pepperoni, Mushroom, and Peppers Pizza"/>
    <n v="55"/>
    <n v="70"/>
    <n v="15"/>
    <x v="1"/>
    <x v="0"/>
    <x v="1"/>
  </r>
  <r>
    <n v="7777897698"/>
    <d v="2016-01-31T00:00:00"/>
    <x v="3"/>
    <x v="0"/>
    <n v="15.25"/>
    <x v="1"/>
    <x v="1"/>
    <n v="21.25"/>
    <n v="10"/>
    <s v="Mozzarella Cheese, Pepperoni"/>
    <s v="The Pepperoni Pizza"/>
    <n v="152.5"/>
    <n v="212.5"/>
    <n v="60"/>
    <x v="1"/>
    <x v="0"/>
    <x v="1"/>
  </r>
  <r>
    <n v="7777897699"/>
    <d v="2016-02-01T00:00:00"/>
    <x v="4"/>
    <x v="1"/>
    <n v="20.25"/>
    <x v="1"/>
    <x v="0"/>
    <n v="27.25"/>
    <n v="12"/>
    <s v="Mushrooms, Tomatoes, Red Peppers, Green Peppers, Red Onions, Zucchini, Spinach, Garlic"/>
    <s v="The Vegetables + Vegetables Pizza"/>
    <n v="243"/>
    <n v="327"/>
    <n v="84"/>
    <x v="1"/>
    <x v="1"/>
    <x v="1"/>
  </r>
  <r>
    <n v="7777897700"/>
    <d v="2016-02-01T00:00:00"/>
    <x v="4"/>
    <x v="1"/>
    <n v="20.75"/>
    <x v="1"/>
    <x v="2"/>
    <n v="28.75"/>
    <n v="7"/>
    <s v="Chicken, Artichoke, Spinach, Garlic, Jalapeno Peppers, Fontina Cheese, Gouda Cheese"/>
    <s v="The California Chicken Pizza"/>
    <n v="145.25"/>
    <n v="201.25"/>
    <n v="56"/>
    <x v="1"/>
    <x v="1"/>
    <x v="1"/>
  </r>
  <r>
    <n v="7777897701"/>
    <d v="2016-02-01T00:00:00"/>
    <x v="4"/>
    <x v="1"/>
    <n v="20.5"/>
    <x v="1"/>
    <x v="1"/>
    <n v="26.5"/>
    <n v="2"/>
    <s v="Pepperoni, Mushrooms, Red Onions, Red Peppers, Bacon"/>
    <s v="The Classic Deluxe Pizza"/>
    <n v="41"/>
    <n v="53"/>
    <n v="12"/>
    <x v="1"/>
    <x v="1"/>
    <x v="1"/>
  </r>
  <r>
    <n v="7777897702"/>
    <d v="2016-02-01T00:00:00"/>
    <x v="4"/>
    <x v="1"/>
    <n v="17.95"/>
    <x v="1"/>
    <x v="0"/>
    <n v="24.95"/>
    <n v="1"/>
    <s v="Ricotta Cheese, Gorgonzola Piccante Cheese, Mozzarella Cheese, Parmigiano Reggiano Cheese, Garlic"/>
    <s v="The Four Cheese Pizza"/>
    <n v="17.95"/>
    <n v="24.95"/>
    <n v="7"/>
    <x v="0"/>
    <x v="1"/>
    <x v="1"/>
  </r>
  <r>
    <n v="7777897703"/>
    <d v="2016-02-01T00:00:00"/>
    <x v="4"/>
    <x v="1"/>
    <n v="20.5"/>
    <x v="1"/>
    <x v="1"/>
    <n v="26.5"/>
    <n v="2"/>
    <s v="Tomatoes, Anchovies, Green Olives, Red Onions, Garlic"/>
    <s v="The Napolitana Pizza"/>
    <n v="41"/>
    <n v="53"/>
    <n v="12"/>
    <x v="1"/>
    <x v="1"/>
    <x v="1"/>
  </r>
  <r>
    <n v="7777897704"/>
    <d v="2016-02-01T00:00:00"/>
    <x v="4"/>
    <x v="1"/>
    <n v="20.25"/>
    <x v="1"/>
    <x v="3"/>
    <n v="30.25"/>
    <n v="9"/>
    <s v="Coarse Sicilian Salami, Tomatoes, Green Olives, Luganega Sausage, Onions, Garlic"/>
    <s v="The Sicilian Pizza"/>
    <n v="182.25"/>
    <n v="272.25"/>
    <n v="90"/>
    <x v="1"/>
    <x v="1"/>
    <x v="1"/>
  </r>
  <r>
    <n v="7777897705"/>
    <d v="2016-02-02T00:00:00"/>
    <x v="5"/>
    <x v="1"/>
    <n v="16.25"/>
    <x v="2"/>
    <x v="3"/>
    <n v="24.75"/>
    <n v="5"/>
    <s v="Coarse Sicilian Salami, Tomatoes, Green Olives, Luganega Sausage, Onions, Garlic"/>
    <s v="The Sicilian Pizza"/>
    <n v="81.25"/>
    <n v="123.75"/>
    <n v="42.5"/>
    <x v="1"/>
    <x v="1"/>
    <x v="1"/>
  </r>
  <r>
    <n v="7777897706"/>
    <d v="2016-02-02T00:00:00"/>
    <x v="5"/>
    <x v="1"/>
    <n v="20.5"/>
    <x v="1"/>
    <x v="1"/>
    <n v="26.5"/>
    <n v="3"/>
    <s v="Kalamata Olives, Feta Cheese, Tomatoes, Garlic, Beef Chuck Roast, Red Onions"/>
    <s v="The Greek Pizza"/>
    <n v="61.5"/>
    <n v="79.5"/>
    <n v="18"/>
    <x v="0"/>
    <x v="1"/>
    <x v="1"/>
  </r>
  <r>
    <n v="7777897707"/>
    <d v="2016-02-02T00:00:00"/>
    <x v="5"/>
    <x v="1"/>
    <n v="9.75"/>
    <x v="0"/>
    <x v="1"/>
    <n v="12.75"/>
    <n v="7"/>
    <s v="Mozzarella Cheese, Pepperoni"/>
    <s v="The Pepperoni Pizza"/>
    <n v="68.25"/>
    <n v="89.25"/>
    <n v="21"/>
    <x v="1"/>
    <x v="1"/>
    <x v="1"/>
  </r>
  <r>
    <n v="7777897708"/>
    <d v="2016-02-02T00:00:00"/>
    <x v="5"/>
    <x v="1"/>
    <n v="20.75"/>
    <x v="1"/>
    <x v="3"/>
    <n v="30.75"/>
    <n v="7"/>
    <s v="Genoa Salami, Capocollo, Pepperoni, Tomatoes, Asiago Cheese, Garlic"/>
    <s v="The Pepper Salami Pizza"/>
    <n v="145.25"/>
    <n v="215.25"/>
    <n v="70"/>
    <x v="0"/>
    <x v="1"/>
    <x v="1"/>
  </r>
  <r>
    <n v="7777897709"/>
    <d v="2016-02-02T00:00:00"/>
    <x v="5"/>
    <x v="1"/>
    <n v="12.25"/>
    <x v="0"/>
    <x v="3"/>
    <n v="19.25"/>
    <n v="10"/>
    <s v="Coarse Sicilian Salami, Tomatoes, Green Olives, Luganega Sausage, Onions, Garlic"/>
    <s v="The Sicilian Pizza"/>
    <n v="122.5"/>
    <n v="192.5"/>
    <n v="70"/>
    <x v="1"/>
    <x v="0"/>
    <x v="1"/>
  </r>
  <r>
    <n v="7777897710"/>
    <d v="2016-02-02T00:00:00"/>
    <x v="5"/>
    <x v="1"/>
    <n v="20.75"/>
    <x v="1"/>
    <x v="3"/>
    <n v="30.75"/>
    <n v="5"/>
    <s v="Capocollo, Tomatoes, Goat Cheese, Artichokes, Peperoncini verdi, Garlic"/>
    <s v="The Spicy Italian Pizza"/>
    <n v="103.75"/>
    <n v="153.75"/>
    <n v="50"/>
    <x v="0"/>
    <x v="0"/>
    <x v="1"/>
  </r>
  <r>
    <n v="7777897711"/>
    <d v="2016-02-03T00:00:00"/>
    <x v="6"/>
    <x v="1"/>
    <n v="20.5"/>
    <x v="1"/>
    <x v="1"/>
    <n v="26.5"/>
    <n v="8"/>
    <s v="Pepperoni, Mushrooms, Red Onions, Red Peppers, Bacon"/>
    <s v="The Classic Deluxe Pizza"/>
    <n v="164"/>
    <n v="212"/>
    <n v="48"/>
    <x v="1"/>
    <x v="0"/>
    <x v="1"/>
  </r>
  <r>
    <n v="7777897712"/>
    <d v="2016-02-03T00:00:00"/>
    <x v="6"/>
    <x v="1"/>
    <n v="16.5"/>
    <x v="1"/>
    <x v="1"/>
    <n v="22.5"/>
    <n v="4"/>
    <s v="Sliced Ham, Pineapple, Mozzarella Cheese"/>
    <s v="The Hawaiian Pizza"/>
    <n v="66"/>
    <n v="90"/>
    <n v="24"/>
    <x v="1"/>
    <x v="1"/>
    <x v="1"/>
  </r>
  <r>
    <n v="7777897713"/>
    <d v="2016-02-03T00:00:00"/>
    <x v="6"/>
    <x v="1"/>
    <n v="20.75"/>
    <x v="1"/>
    <x v="2"/>
    <n v="28.75"/>
    <n v="6"/>
    <s v="Barbecued Chicken, Red Peppers, Green Peppers, Tomatoes, Red Onions, Barbecue Sauce"/>
    <s v="The Barbecue Chicken Pizza"/>
    <n v="124.5"/>
    <n v="172.5"/>
    <n v="48"/>
    <x v="1"/>
    <x v="1"/>
    <x v="1"/>
  </r>
  <r>
    <n v="7777897714"/>
    <d v="2016-02-03T00:00:00"/>
    <x v="6"/>
    <x v="1"/>
    <n v="16.75"/>
    <x v="2"/>
    <x v="2"/>
    <n v="23.25"/>
    <n v="9"/>
    <s v="Chicken, Artichoke, Spinach, Garlic, Jalapeno Peppers, Fontina Cheese, Gouda Cheese"/>
    <s v="The California Chicken Pizza"/>
    <n v="150.75"/>
    <n v="209.25"/>
    <n v="58.5"/>
    <x v="0"/>
    <x v="1"/>
    <x v="1"/>
  </r>
  <r>
    <n v="7777897715"/>
    <d v="2016-02-03T00:00:00"/>
    <x v="6"/>
    <x v="1"/>
    <n v="16.75"/>
    <x v="2"/>
    <x v="2"/>
    <n v="23.25"/>
    <n v="2"/>
    <s v="Barbecued Chicken, Red Peppers, Green Peppers, Tomatoes, Red Onions, Barbecue Sauce"/>
    <s v="The Barbecue Chicken Pizza"/>
    <n v="33.5"/>
    <n v="46.5"/>
    <n v="13"/>
    <x v="1"/>
    <x v="0"/>
    <x v="1"/>
  </r>
  <r>
    <n v="7777897716"/>
    <d v="2016-02-03T00:00:00"/>
    <x v="6"/>
    <x v="1"/>
    <n v="20.25"/>
    <x v="1"/>
    <x v="0"/>
    <n v="27.25"/>
    <n v="9"/>
    <s v="Tomatoes, Red Peppers, Jalapeno Peppers, Red Onions, Cilantro, Corn, Chipotle Sauce, Garlic"/>
    <s v="The Mexicana Pizza"/>
    <n v="182.25"/>
    <n v="245.25"/>
    <n v="63"/>
    <x v="0"/>
    <x v="1"/>
    <x v="1"/>
  </r>
  <r>
    <n v="7777897717"/>
    <d v="2016-02-03T00:00:00"/>
    <x v="6"/>
    <x v="1"/>
    <n v="20.5"/>
    <x v="1"/>
    <x v="1"/>
    <n v="26.5"/>
    <n v="12"/>
    <s v="Tomatoes, Anchovies, Green Olives, Red Onions, Garlic"/>
    <s v="The Napolitana Pizza"/>
    <n v="246"/>
    <n v="318"/>
    <n v="72"/>
    <x v="0"/>
    <x v="0"/>
    <x v="1"/>
  </r>
  <r>
    <n v="7777897718"/>
    <d v="2016-02-03T00:00:00"/>
    <x v="6"/>
    <x v="1"/>
    <n v="12"/>
    <x v="0"/>
    <x v="1"/>
    <n v="15"/>
    <n v="11"/>
    <s v="Tomatoes, Anchovies, Green Olives, Red Onions, Garlic"/>
    <s v="The Napolitana Pizza"/>
    <n v="132"/>
    <n v="165"/>
    <n v="33"/>
    <x v="1"/>
    <x v="1"/>
    <x v="1"/>
  </r>
  <r>
    <n v="7777897719"/>
    <d v="2016-02-04T00:00:00"/>
    <x v="0"/>
    <x v="1"/>
    <n v="15.25"/>
    <x v="1"/>
    <x v="1"/>
    <n v="21.25"/>
    <n v="12"/>
    <s v="Mozzarella Cheese, Pepperoni"/>
    <s v="The Pepperoni Pizza"/>
    <n v="183"/>
    <n v="255"/>
    <n v="72"/>
    <x v="0"/>
    <x v="0"/>
    <x v="1"/>
  </r>
  <r>
    <n v="7777897720"/>
    <d v="2016-02-04T00:00:00"/>
    <x v="0"/>
    <x v="1"/>
    <n v="16.25"/>
    <x v="2"/>
    <x v="3"/>
    <n v="24.75"/>
    <n v="9"/>
    <s v="Coarse Sicilian Salami, Tomatoes, Green Olives, Luganega Sausage, Onions, Garlic"/>
    <s v="The Sicilian Pizza"/>
    <n v="146.25"/>
    <n v="222.75"/>
    <n v="76.5"/>
    <x v="1"/>
    <x v="1"/>
    <x v="1"/>
  </r>
  <r>
    <n v="7777897721"/>
    <d v="2016-02-04T00:00:00"/>
    <x v="0"/>
    <x v="1"/>
    <n v="20.75"/>
    <x v="1"/>
    <x v="3"/>
    <n v="30.75"/>
    <n v="5"/>
    <s v="Soppressata Salami, Fontina Cheese, Mozzarella Cheese, Mushrooms, Garlic"/>
    <s v="The Soppressata Pizza"/>
    <n v="103.75"/>
    <n v="153.75"/>
    <n v="50"/>
    <x v="0"/>
    <x v="0"/>
    <x v="1"/>
  </r>
  <r>
    <n v="7777897722"/>
    <d v="2016-02-04T00:00:00"/>
    <x v="0"/>
    <x v="1"/>
    <n v="12"/>
    <x v="0"/>
    <x v="0"/>
    <n v="16"/>
    <n v="8"/>
    <s v="Spinach, Mushrooms, Red Onions, Feta Cheese, Garlic"/>
    <s v="The Spinach and Feta Pizza"/>
    <n v="96"/>
    <n v="128"/>
    <n v="32"/>
    <x v="0"/>
    <x v="0"/>
    <x v="1"/>
  </r>
  <r>
    <n v="7777897723"/>
    <d v="2016-02-04T00:00:00"/>
    <x v="0"/>
    <x v="1"/>
    <n v="16.75"/>
    <x v="2"/>
    <x v="2"/>
    <n v="23.25"/>
    <n v="10"/>
    <s v="Chicken, Artichoke, Spinach, Garlic, Jalapeno Peppers, Fontina Cheese, Gouda Cheese"/>
    <s v="The California Chicken Pizza"/>
    <n v="167.5"/>
    <n v="232.5"/>
    <n v="65"/>
    <x v="0"/>
    <x v="0"/>
    <x v="1"/>
  </r>
  <r>
    <n v="7777897724"/>
    <d v="2016-02-04T00:00:00"/>
    <x v="0"/>
    <x v="1"/>
    <n v="20.25"/>
    <x v="1"/>
    <x v="0"/>
    <n v="27.25"/>
    <n v="5"/>
    <s v="Spinach, Mushrooms, Tomatoes, Green Olives, Feta Cheese"/>
    <s v="The Green Garden Pizza"/>
    <n v="101.25"/>
    <n v="136.25"/>
    <n v="35"/>
    <x v="1"/>
    <x v="0"/>
    <x v="1"/>
  </r>
  <r>
    <n v="7777897725"/>
    <d v="2016-02-05T00:00:00"/>
    <x v="1"/>
    <x v="1"/>
    <n v="16.5"/>
    <x v="2"/>
    <x v="3"/>
    <n v="25"/>
    <n v="3"/>
    <s v="Calabrese Salami, Capocollo, Tomatoes, Red Onions, Green Olives, Garlic"/>
    <s v="The Italian Supreme Pizza"/>
    <n v="49.5"/>
    <n v="75"/>
    <n v="25.5"/>
    <x v="1"/>
    <x v="0"/>
    <x v="1"/>
  </r>
  <r>
    <n v="7777897726"/>
    <d v="2016-02-05T00:00:00"/>
    <x v="1"/>
    <x v="1"/>
    <n v="12"/>
    <x v="0"/>
    <x v="0"/>
    <n v="16"/>
    <n v="6"/>
    <s v="Spinach, Artichokes, Kalamata Olives, Sun-dried Tomatoes, Feta Cheese, Plum Tomatoes, Red Onions"/>
    <s v="The Mediterranean Pizza"/>
    <n v="72"/>
    <n v="96"/>
    <n v="24"/>
    <x v="0"/>
    <x v="0"/>
    <x v="1"/>
  </r>
  <r>
    <n v="7777897727"/>
    <d v="2016-02-05T00:00:00"/>
    <x v="1"/>
    <x v="1"/>
    <n v="16"/>
    <x v="2"/>
    <x v="1"/>
    <n v="20.5"/>
    <n v="9"/>
    <s v="Pepperoni, Mushrooms, Red Onions, Red Peppers, Bacon"/>
    <s v="The Classic Deluxe Pizza"/>
    <n v="144"/>
    <n v="184.5"/>
    <n v="40.5"/>
    <x v="1"/>
    <x v="0"/>
    <x v="1"/>
  </r>
  <r>
    <n v="7777897728"/>
    <d v="2016-02-05T00:00:00"/>
    <x v="1"/>
    <x v="1"/>
    <n v="16.5"/>
    <x v="2"/>
    <x v="3"/>
    <n v="25"/>
    <n v="2"/>
    <s v="Calabrese Salami, Capocollo, Tomatoes, Red Onions, Green Olives, Garlic"/>
    <s v="The Italian Supreme Pizza"/>
    <n v="33"/>
    <n v="50"/>
    <n v="17"/>
    <x v="1"/>
    <x v="0"/>
    <x v="1"/>
  </r>
  <r>
    <n v="7777897729"/>
    <d v="2016-02-06T00:00:00"/>
    <x v="2"/>
    <x v="1"/>
    <n v="20.25"/>
    <x v="1"/>
    <x v="0"/>
    <n v="27.25"/>
    <n v="4"/>
    <s v="Tomatoes, Red Peppers, Jalapeno Peppers, Red Onions, Cilantro, Corn, Chipotle Sauce, Garlic"/>
    <s v="The Mexicana Pizza"/>
    <n v="81"/>
    <n v="109"/>
    <n v="28"/>
    <x v="0"/>
    <x v="0"/>
    <x v="1"/>
  </r>
  <r>
    <n v="7777897730"/>
    <d v="2016-02-06T00:00:00"/>
    <x v="2"/>
    <x v="1"/>
    <n v="20.75"/>
    <x v="1"/>
    <x v="2"/>
    <n v="28.75"/>
    <n v="11"/>
    <s v="Chicken, Pineapple, Tomatoes, Red Peppers, Thai Sweet Chilli Sauce"/>
    <s v="The Thai Chicken Pizza"/>
    <n v="228.25"/>
    <n v="316.25"/>
    <n v="88"/>
    <x v="1"/>
    <x v="1"/>
    <x v="1"/>
  </r>
  <r>
    <n v="7777897731"/>
    <d v="2016-02-06T00:00:00"/>
    <x v="2"/>
    <x v="1"/>
    <n v="12"/>
    <x v="0"/>
    <x v="1"/>
    <n v="15"/>
    <n v="8"/>
    <s v="Bacon, Pepperoni, Italian Sausage, Chorizo Sausage"/>
    <s v="The Big Meat Pizza"/>
    <n v="96"/>
    <n v="120"/>
    <n v="24"/>
    <x v="0"/>
    <x v="0"/>
    <x v="1"/>
  </r>
  <r>
    <n v="7777897732"/>
    <d v="2016-02-06T00:00:00"/>
    <x v="2"/>
    <x v="1"/>
    <n v="12.75"/>
    <x v="0"/>
    <x v="2"/>
    <n v="17.75"/>
    <n v="4"/>
    <s v="Chicken, Tomatoes, Red Peppers, Spinach, Garlic, Pesto Sauce"/>
    <s v="The Chicken Pesto Pizza"/>
    <n v="51"/>
    <n v="71"/>
    <n v="20"/>
    <x v="0"/>
    <x v="0"/>
    <x v="1"/>
  </r>
  <r>
    <n v="7777897733"/>
    <d v="2016-02-06T00:00:00"/>
    <x v="2"/>
    <x v="1"/>
    <n v="16"/>
    <x v="2"/>
    <x v="1"/>
    <n v="20.5"/>
    <n v="7"/>
    <s v="Pepperoni, Mushrooms, Red Onions, Red Peppers, Bacon"/>
    <s v="The Classic Deluxe Pizza"/>
    <n v="112"/>
    <n v="143.5"/>
    <n v="31.5"/>
    <x v="0"/>
    <x v="1"/>
    <x v="1"/>
  </r>
  <r>
    <n v="7777897734"/>
    <d v="2016-02-06T00:00:00"/>
    <x v="2"/>
    <x v="1"/>
    <n v="16.5"/>
    <x v="2"/>
    <x v="3"/>
    <n v="25"/>
    <n v="1"/>
    <s v="Calabrese Salami, Capocollo, Tomatoes, Red Onions, Green Olives, Garlic"/>
    <s v="The Italian Supreme Pizza"/>
    <n v="16.5"/>
    <n v="25"/>
    <n v="8.5"/>
    <x v="0"/>
    <x v="1"/>
    <x v="1"/>
  </r>
  <r>
    <n v="7777897735"/>
    <d v="2016-02-06T00:00:00"/>
    <x v="2"/>
    <x v="1"/>
    <n v="16.5"/>
    <x v="1"/>
    <x v="1"/>
    <n v="22.5"/>
    <n v="10"/>
    <s v="Sliced Ham, Pineapple, Mozzarella Cheese"/>
    <s v="The Hawaiian Pizza"/>
    <n v="165"/>
    <n v="225"/>
    <n v="60"/>
    <x v="1"/>
    <x v="0"/>
    <x v="1"/>
  </r>
  <r>
    <n v="7777897736"/>
    <d v="2016-02-06T00:00:00"/>
    <x v="2"/>
    <x v="1"/>
    <n v="15.25"/>
    <x v="1"/>
    <x v="1"/>
    <n v="21.25"/>
    <n v="1"/>
    <s v="Mozzarella Cheese, Pepperoni"/>
    <s v="The Pepperoni Pizza"/>
    <n v="15.25"/>
    <n v="21.25"/>
    <n v="6"/>
    <x v="1"/>
    <x v="0"/>
    <x v="1"/>
  </r>
  <r>
    <n v="7777897737"/>
    <d v="2016-02-06T00:00:00"/>
    <x v="2"/>
    <x v="1"/>
    <n v="20.5"/>
    <x v="1"/>
    <x v="1"/>
    <n v="26.5"/>
    <n v="3"/>
    <s v="Pepperoni, Mushrooms, Red Onions, Red Peppers, Bacon"/>
    <s v="The Classic Deluxe Pizza"/>
    <n v="61.5"/>
    <n v="79.5"/>
    <n v="18"/>
    <x v="1"/>
    <x v="0"/>
    <x v="1"/>
  </r>
  <r>
    <n v="7777897738"/>
    <d v="2016-02-06T00:00:00"/>
    <x v="2"/>
    <x v="1"/>
    <n v="20.75"/>
    <x v="1"/>
    <x v="3"/>
    <n v="30.75"/>
    <n v="9"/>
    <s v="Genoa Salami, Capocollo, Pepperoni, Tomatoes, Asiago Cheese, Garlic"/>
    <s v="The Pepper Salami Pizza"/>
    <n v="186.75"/>
    <n v="276.75"/>
    <n v="90"/>
    <x v="1"/>
    <x v="1"/>
    <x v="1"/>
  </r>
  <r>
    <n v="7777897739"/>
    <d v="2016-02-07T00:00:00"/>
    <x v="3"/>
    <x v="1"/>
    <n v="20.75"/>
    <x v="1"/>
    <x v="2"/>
    <n v="28.75"/>
    <n v="7"/>
    <s v="Chicken, Pineapple, Tomatoes, Red Peppers, Thai Sweet Chilli Sauce"/>
    <s v="The Thai Chicken Pizza"/>
    <n v="145.25"/>
    <n v="201.25"/>
    <n v="56"/>
    <x v="0"/>
    <x v="0"/>
    <x v="1"/>
  </r>
  <r>
    <n v="7777897740"/>
    <d v="2016-02-07T00:00:00"/>
    <x v="3"/>
    <x v="1"/>
    <n v="12.25"/>
    <x v="0"/>
    <x v="3"/>
    <n v="19.25"/>
    <n v="6"/>
    <s v="Coarse Sicilian Salami, Tomatoes, Green Olives, Luganega Sausage, Onions, Garlic"/>
    <s v="The Sicilian Pizza"/>
    <n v="73.5"/>
    <n v="115.5"/>
    <n v="42"/>
    <x v="1"/>
    <x v="1"/>
    <x v="1"/>
  </r>
  <r>
    <n v="7777897741"/>
    <d v="2016-02-07T00:00:00"/>
    <x v="3"/>
    <x v="1"/>
    <n v="11"/>
    <x v="0"/>
    <x v="1"/>
    <n v="14"/>
    <n v="3"/>
    <s v="Pepperoni, Mushrooms, Green Peppers"/>
    <s v="The Pepperoni, Mushroom, and Peppers Pizza"/>
    <n v="33"/>
    <n v="42"/>
    <n v="9"/>
    <x v="0"/>
    <x v="1"/>
    <x v="1"/>
  </r>
  <r>
    <n v="7777897742"/>
    <d v="2016-02-07T00:00:00"/>
    <x v="3"/>
    <x v="1"/>
    <n v="14.75"/>
    <x v="2"/>
    <x v="0"/>
    <n v="20.25"/>
    <n v="8"/>
    <s v="Ricotta Cheese, Gorgonzola Piccante Cheese, Mozzarella Cheese, Parmigiano Reggiano Cheese, Garlic"/>
    <s v="The Four Cheese Pizza"/>
    <n v="118"/>
    <n v="162"/>
    <n v="44"/>
    <x v="0"/>
    <x v="1"/>
    <x v="1"/>
  </r>
  <r>
    <n v="7777897743"/>
    <d v="2016-02-08T00:00:00"/>
    <x v="4"/>
    <x v="1"/>
    <n v="9.75"/>
    <x v="0"/>
    <x v="1"/>
    <n v="12.75"/>
    <n v="6"/>
    <s v="Mozzarella Cheese, Pepperoni"/>
    <s v="The Pepperoni Pizza"/>
    <n v="58.5"/>
    <n v="76.5"/>
    <n v="18"/>
    <x v="1"/>
    <x v="1"/>
    <x v="1"/>
  </r>
  <r>
    <n v="7777897744"/>
    <d v="2016-02-08T00:00:00"/>
    <x v="4"/>
    <x v="1"/>
    <n v="20.75"/>
    <x v="1"/>
    <x v="3"/>
    <n v="30.75"/>
    <n v="6"/>
    <s v="Genoa Salami, Capocollo, Pepperoni, Tomatoes, Asiago Cheese, Garlic"/>
    <s v="The Pepper Salami Pizza"/>
    <n v="124.5"/>
    <n v="184.5"/>
    <n v="60"/>
    <x v="0"/>
    <x v="0"/>
    <x v="1"/>
  </r>
  <r>
    <n v="7777897745"/>
    <d v="2016-02-08T00:00:00"/>
    <x v="4"/>
    <x v="1"/>
    <n v="16.5"/>
    <x v="2"/>
    <x v="3"/>
    <n v="25"/>
    <n v="5"/>
    <s v="Prosciutto di San Daniele, Arugula, Mozzarella Cheese"/>
    <s v="The Prosciutto and Arugula Pizza"/>
    <n v="82.5"/>
    <n v="125"/>
    <n v="42.5"/>
    <x v="0"/>
    <x v="0"/>
    <x v="1"/>
  </r>
  <r>
    <n v="7777897746"/>
    <d v="2016-02-09T00:00:00"/>
    <x v="5"/>
    <x v="1"/>
    <n v="12.25"/>
    <x v="0"/>
    <x v="3"/>
    <n v="19.25"/>
    <n v="1"/>
    <s v="Coarse Sicilian Salami, Tomatoes, Green Olives, Luganega Sausage, Onions, Garlic"/>
    <s v="The Sicilian Pizza"/>
    <n v="12.25"/>
    <n v="19.25"/>
    <n v="7"/>
    <x v="0"/>
    <x v="1"/>
    <x v="1"/>
  </r>
  <r>
    <n v="7777897747"/>
    <d v="2016-02-09T00:00:00"/>
    <x v="5"/>
    <x v="1"/>
    <n v="16.75"/>
    <x v="2"/>
    <x v="2"/>
    <n v="23.25"/>
    <n v="11"/>
    <s v="Chicken, Tomatoes, Red Peppers, Red Onions, Jalapeno Peppers, Corn, Cilantro, Chipotle Sauce"/>
    <s v="The Southwest Chicken Pizza"/>
    <n v="184.25"/>
    <n v="255.75"/>
    <n v="71.5"/>
    <x v="1"/>
    <x v="0"/>
    <x v="1"/>
  </r>
  <r>
    <n v="7777897748"/>
    <d v="2016-02-09T00:00:00"/>
    <x v="5"/>
    <x v="1"/>
    <n v="12.5"/>
    <x v="0"/>
    <x v="3"/>
    <n v="19.5"/>
    <n v="9"/>
    <s v="Capocollo, Tomatoes, Goat Cheese, Artichokes, Peperoncini verdi, Garlic"/>
    <s v="The Spicy Italian Pizza"/>
    <n v="112.5"/>
    <n v="175.5"/>
    <n v="63"/>
    <x v="0"/>
    <x v="0"/>
    <x v="1"/>
  </r>
  <r>
    <n v="7777897749"/>
    <d v="2016-02-09T00:00:00"/>
    <x v="5"/>
    <x v="1"/>
    <n v="16"/>
    <x v="2"/>
    <x v="0"/>
    <n v="21.5"/>
    <n v="8"/>
    <s v="Spinach, Mushrooms, Red Onions, Feta Cheese, Garlic"/>
    <s v="The Spinach and Feta Pizza"/>
    <n v="128"/>
    <n v="172"/>
    <n v="44"/>
    <x v="1"/>
    <x v="1"/>
    <x v="1"/>
  </r>
  <r>
    <n v="7777897750"/>
    <d v="2016-02-09T00:00:00"/>
    <x v="5"/>
    <x v="1"/>
    <n v="25.5"/>
    <x v="3"/>
    <x v="1"/>
    <n v="26.5"/>
    <n v="1"/>
    <s v="Kalamata Olives, Feta Cheese, Tomatoes, Garlic, Beef Chuck Roast, Red Onions"/>
    <s v="The Greek Pizza"/>
    <n v="25.5"/>
    <n v="26.5"/>
    <n v="1"/>
    <x v="0"/>
    <x v="1"/>
    <x v="1"/>
  </r>
  <r>
    <n v="7777897751"/>
    <d v="2016-02-09T00:00:00"/>
    <x v="5"/>
    <x v="1"/>
    <n v="16.75"/>
    <x v="2"/>
    <x v="2"/>
    <n v="23.25"/>
    <n v="5"/>
    <s v="Chicken, Artichoke, Spinach, Garlic, Jalapeno Peppers, Fontina Cheese, Gouda Cheese"/>
    <s v="The California Chicken Pizza"/>
    <n v="83.75"/>
    <n v="116.25"/>
    <n v="32.5"/>
    <x v="1"/>
    <x v="0"/>
    <x v="1"/>
  </r>
  <r>
    <n v="7777897752"/>
    <d v="2016-02-09T00:00:00"/>
    <x v="5"/>
    <x v="1"/>
    <n v="12"/>
    <x v="0"/>
    <x v="1"/>
    <n v="15"/>
    <n v="2"/>
    <s v="Pepperoni, Mushrooms, Red Onions, Red Peppers, Bacon"/>
    <s v="The Classic Deluxe Pizza"/>
    <n v="24"/>
    <n v="30"/>
    <n v="6"/>
    <x v="0"/>
    <x v="0"/>
    <x v="1"/>
  </r>
  <r>
    <n v="7777897753"/>
    <d v="2016-02-09T00:00:00"/>
    <x v="5"/>
    <x v="1"/>
    <n v="12.75"/>
    <x v="0"/>
    <x v="2"/>
    <n v="17.75"/>
    <n v="4"/>
    <s v="Barbecued Chicken, Red Peppers, Green Peppers, Tomatoes, Red Onions, Barbecue Sauce"/>
    <s v="The Barbecue Chicken Pizza"/>
    <n v="51"/>
    <n v="71"/>
    <n v="20"/>
    <x v="0"/>
    <x v="0"/>
    <x v="1"/>
  </r>
  <r>
    <n v="7777897754"/>
    <d v="2016-02-10T00:00:00"/>
    <x v="6"/>
    <x v="1"/>
    <n v="17.95"/>
    <x v="1"/>
    <x v="0"/>
    <n v="24.95"/>
    <n v="6"/>
    <s v="Ricotta Cheese, Gorgonzola Piccante Cheese, Mozzarella Cheese, Parmigiano Reggiano Cheese, Garlic"/>
    <s v="The Four Cheese Pizza"/>
    <n v="107.69999999999999"/>
    <n v="149.69999999999999"/>
    <n v="42"/>
    <x v="1"/>
    <x v="0"/>
    <x v="1"/>
  </r>
  <r>
    <n v="7777897755"/>
    <d v="2016-02-10T00:00:00"/>
    <x v="6"/>
    <x v="1"/>
    <n v="9.75"/>
    <x v="0"/>
    <x v="1"/>
    <n v="12.75"/>
    <n v="4"/>
    <s v="Mozzarella Cheese, Pepperoni"/>
    <s v="The Pepperoni Pizza"/>
    <n v="39"/>
    <n v="51"/>
    <n v="12"/>
    <x v="0"/>
    <x v="0"/>
    <x v="1"/>
  </r>
  <r>
    <n v="7777897756"/>
    <d v="2016-02-10T00:00:00"/>
    <x v="6"/>
    <x v="1"/>
    <n v="20.25"/>
    <x v="1"/>
    <x v="0"/>
    <n v="27.25"/>
    <n v="2"/>
    <s v="Mushrooms, Tomatoes, Red Peppers, Green Peppers, Red Onions, Zucchini, Spinach, Garlic"/>
    <s v="The Vegetables + Vegetables Pizza"/>
    <n v="40.5"/>
    <n v="54.5"/>
    <n v="14"/>
    <x v="0"/>
    <x v="0"/>
    <x v="1"/>
  </r>
  <r>
    <n v="7777897757"/>
    <d v="2016-02-10T00:00:00"/>
    <x v="6"/>
    <x v="1"/>
    <n v="20.75"/>
    <x v="1"/>
    <x v="2"/>
    <n v="28.75"/>
    <n v="10"/>
    <s v="Barbecued Chicken, Red Peppers, Green Peppers, Tomatoes, Red Onions, Barbecue Sauce"/>
    <s v="The Barbecue Chicken Pizza"/>
    <n v="207.5"/>
    <n v="287.5"/>
    <n v="80"/>
    <x v="1"/>
    <x v="0"/>
    <x v="1"/>
  </r>
  <r>
    <n v="7777897758"/>
    <d v="2016-02-10T00:00:00"/>
    <x v="6"/>
    <x v="1"/>
    <n v="12"/>
    <x v="0"/>
    <x v="0"/>
    <n v="16"/>
    <n v="1"/>
    <s v="Spinach, Mushrooms, Red Onions, Feta Cheese, Garlic"/>
    <s v="The Spinach and Feta Pizza"/>
    <n v="12"/>
    <n v="16"/>
    <n v="4"/>
    <x v="1"/>
    <x v="1"/>
    <x v="1"/>
  </r>
  <r>
    <n v="7777897759"/>
    <d v="2016-02-10T00:00:00"/>
    <x v="6"/>
    <x v="1"/>
    <n v="20.75"/>
    <x v="1"/>
    <x v="2"/>
    <n v="28.75"/>
    <n v="7"/>
    <s v="Chicken, Artichoke, Spinach, Garlic, Jalapeno Peppers, Fontina Cheese, Gouda Cheese"/>
    <s v="The California Chicken Pizza"/>
    <n v="145.25"/>
    <n v="201.25"/>
    <n v="56"/>
    <x v="1"/>
    <x v="0"/>
    <x v="1"/>
  </r>
  <r>
    <n v="7777897760"/>
    <d v="2016-02-10T00:00:00"/>
    <x v="6"/>
    <x v="1"/>
    <n v="16.5"/>
    <x v="2"/>
    <x v="3"/>
    <n v="25"/>
    <n v="1"/>
    <s v="Genoa Salami, Capocollo, Pepperoni, Tomatoes, Asiago Cheese, Garlic"/>
    <s v="The Pepper Salami Pizza"/>
    <n v="16.5"/>
    <n v="25"/>
    <n v="8.5"/>
    <x v="0"/>
    <x v="0"/>
    <x v="1"/>
  </r>
  <r>
    <n v="7777897761"/>
    <d v="2016-02-10T00:00:00"/>
    <x v="6"/>
    <x v="1"/>
    <n v="20.75"/>
    <x v="1"/>
    <x v="3"/>
    <n v="30.75"/>
    <n v="12"/>
    <s v="Soppressata Salami, Fontina Cheese, Mozzarella Cheese, Mushrooms, Garlic"/>
    <s v="The Soppressata Pizza"/>
    <n v="249"/>
    <n v="369"/>
    <n v="120"/>
    <x v="1"/>
    <x v="1"/>
    <x v="1"/>
  </r>
  <r>
    <n v="7777897762"/>
    <d v="2016-02-11T00:00:00"/>
    <x v="0"/>
    <x v="1"/>
    <n v="16.75"/>
    <x v="2"/>
    <x v="2"/>
    <n v="23.25"/>
    <n v="10"/>
    <s v="Chicken, Artichoke, Spinach, Garlic, Jalapeno Peppers, Fontina Cheese, Gouda Cheese"/>
    <s v="The California Chicken Pizza"/>
    <n v="167.5"/>
    <n v="232.5"/>
    <n v="65"/>
    <x v="1"/>
    <x v="1"/>
    <x v="1"/>
  </r>
  <r>
    <n v="7777897763"/>
    <d v="2016-02-11T00:00:00"/>
    <x v="0"/>
    <x v="1"/>
    <n v="15.25"/>
    <x v="1"/>
    <x v="1"/>
    <n v="21.25"/>
    <n v="1"/>
    <s v="Mozzarella Cheese, Pepperoni"/>
    <s v="The Pepperoni Pizza"/>
    <n v="15.25"/>
    <n v="21.25"/>
    <n v="6"/>
    <x v="0"/>
    <x v="1"/>
    <x v="1"/>
  </r>
  <r>
    <n v="7777897764"/>
    <d v="2016-02-11T00:00:00"/>
    <x v="0"/>
    <x v="1"/>
    <n v="16.5"/>
    <x v="2"/>
    <x v="3"/>
    <n v="25"/>
    <n v="2"/>
    <s v="Spinach, Red Onions, Pepperoni, Tomatoes, Artichokes, Kalamata Olives, Garlic, Asiago Cheese"/>
    <s v="The Spinach Supreme Pizza"/>
    <n v="33"/>
    <n v="50"/>
    <n v="17"/>
    <x v="1"/>
    <x v="0"/>
    <x v="1"/>
  </r>
  <r>
    <n v="7777897765"/>
    <d v="2016-02-11T00:00:00"/>
    <x v="0"/>
    <x v="1"/>
    <n v="16.75"/>
    <x v="2"/>
    <x v="2"/>
    <n v="23.25"/>
    <n v="5"/>
    <s v="Barbecued Chicken, Red Peppers, Green Peppers, Tomatoes, Red Onions, Barbecue Sauce"/>
    <s v="The Barbecue Chicken Pizza"/>
    <n v="83.75"/>
    <n v="116.25"/>
    <n v="32.5"/>
    <x v="1"/>
    <x v="0"/>
    <x v="1"/>
  </r>
  <r>
    <n v="7777897766"/>
    <d v="2016-02-11T00:00:00"/>
    <x v="0"/>
    <x v="1"/>
    <n v="9.75"/>
    <x v="0"/>
    <x v="1"/>
    <n v="12.75"/>
    <n v="6"/>
    <s v="Mozzarella Cheese, Pepperoni"/>
    <s v="The Pepperoni Pizza"/>
    <n v="58.5"/>
    <n v="76.5"/>
    <n v="18"/>
    <x v="0"/>
    <x v="0"/>
    <x v="1"/>
  </r>
  <r>
    <n v="7777897767"/>
    <d v="2016-02-11T00:00:00"/>
    <x v="0"/>
    <x v="1"/>
    <n v="12"/>
    <x v="0"/>
    <x v="1"/>
    <n v="15"/>
    <n v="7"/>
    <s v="Bacon, Pepperoni, Italian Sausage, Chorizo Sausage"/>
    <s v="The Big Meat Pizza"/>
    <n v="84"/>
    <n v="105"/>
    <n v="21"/>
    <x v="0"/>
    <x v="1"/>
    <x v="1"/>
  </r>
  <r>
    <n v="7777897768"/>
    <d v="2016-02-11T00:00:00"/>
    <x v="0"/>
    <x v="1"/>
    <n v="16.75"/>
    <x v="2"/>
    <x v="2"/>
    <n v="23.25"/>
    <n v="10"/>
    <s v="Barbecued Chicken, Red Peppers, Green Peppers, Tomatoes, Red Onions, Barbecue Sauce"/>
    <s v="The Barbecue Chicken Pizza"/>
    <n v="167.5"/>
    <n v="232.5"/>
    <n v="65"/>
    <x v="0"/>
    <x v="1"/>
    <x v="1"/>
  </r>
  <r>
    <n v="7777897769"/>
    <d v="2016-02-11T00:00:00"/>
    <x v="0"/>
    <x v="1"/>
    <n v="16.5"/>
    <x v="2"/>
    <x v="3"/>
    <n v="25"/>
    <n v="9"/>
    <s v="Prosciutto di San Daniele, Arugula, Mozzarella Cheese"/>
    <s v="The Prosciutto and Arugula Pizza"/>
    <n v="148.5"/>
    <n v="225"/>
    <n v="76.5"/>
    <x v="1"/>
    <x v="1"/>
    <x v="1"/>
  </r>
  <r>
    <n v="7777897770"/>
    <d v="2016-02-12T00:00:00"/>
    <x v="1"/>
    <x v="1"/>
    <n v="16.75"/>
    <x v="2"/>
    <x v="2"/>
    <n v="23.25"/>
    <n v="6"/>
    <s v="Chicken, Pineapple, Tomatoes, Red Peppers, Thai Sweet Chilli Sauce"/>
    <s v="The Thai Chicken Pizza"/>
    <n v="100.5"/>
    <n v="139.5"/>
    <n v="39"/>
    <x v="0"/>
    <x v="1"/>
    <x v="1"/>
  </r>
  <r>
    <n v="7777897771"/>
    <d v="2016-02-12T00:00:00"/>
    <x v="1"/>
    <x v="1"/>
    <n v="10.5"/>
    <x v="0"/>
    <x v="1"/>
    <n v="13.5"/>
    <n v="11"/>
    <s v="Sliced Ham, Pineapple, Mozzarella Cheese"/>
    <s v="The Hawaiian Pizza"/>
    <n v="115.5"/>
    <n v="148.5"/>
    <n v="33"/>
    <x v="1"/>
    <x v="0"/>
    <x v="1"/>
  </r>
  <r>
    <n v="7777897772"/>
    <d v="2016-02-12T00:00:00"/>
    <x v="1"/>
    <x v="1"/>
    <n v="15.25"/>
    <x v="1"/>
    <x v="1"/>
    <n v="21.25"/>
    <n v="11"/>
    <s v="Mozzarella Cheese, Pepperoni"/>
    <s v="The Pepperoni Pizza"/>
    <n v="167.75"/>
    <n v="233.75"/>
    <n v="66"/>
    <x v="1"/>
    <x v="0"/>
    <x v="1"/>
  </r>
  <r>
    <n v="7777897773"/>
    <d v="2016-02-12T00:00:00"/>
    <x v="1"/>
    <x v="1"/>
    <n v="12.75"/>
    <x v="0"/>
    <x v="2"/>
    <n v="17.75"/>
    <n v="2"/>
    <s v="Chicken, Artichoke, Spinach, Garlic, Jalapeno Peppers, Fontina Cheese, Gouda Cheese"/>
    <s v="The California Chicken Pizza"/>
    <n v="25.5"/>
    <n v="35.5"/>
    <n v="10"/>
    <x v="0"/>
    <x v="0"/>
    <x v="1"/>
  </r>
  <r>
    <n v="7777897774"/>
    <d v="2016-02-13T00:00:00"/>
    <x v="2"/>
    <x v="1"/>
    <n v="16.75"/>
    <x v="2"/>
    <x v="2"/>
    <n v="23.25"/>
    <n v="3"/>
    <s v="Barbecued Chicken, Red Peppers, Green Peppers, Tomatoes, Red Onions, Barbecue Sauce"/>
    <s v="The Barbecue Chicken Pizza"/>
    <n v="50.25"/>
    <n v="69.75"/>
    <n v="19.5"/>
    <x v="0"/>
    <x v="1"/>
    <x v="1"/>
  </r>
  <r>
    <n v="7777897775"/>
    <d v="2016-02-13T00:00:00"/>
    <x v="2"/>
    <x v="1"/>
    <n v="16"/>
    <x v="2"/>
    <x v="0"/>
    <n v="21.5"/>
    <n v="8"/>
    <s v="Tomatoes, Red Peppers, Jalapeno Peppers, Red Onions, Cilantro, Corn, Chipotle Sauce, Garlic"/>
    <s v="The Mexicana Pizza"/>
    <n v="128"/>
    <n v="172"/>
    <n v="44"/>
    <x v="0"/>
    <x v="0"/>
    <x v="1"/>
  </r>
  <r>
    <n v="7777897776"/>
    <d v="2016-02-13T00:00:00"/>
    <x v="2"/>
    <x v="1"/>
    <n v="15.25"/>
    <x v="1"/>
    <x v="1"/>
    <n v="21.25"/>
    <n v="7"/>
    <s v="Mozzarella Cheese, Pepperoni"/>
    <s v="The Pepperoni Pizza"/>
    <n v="106.75"/>
    <n v="148.75"/>
    <n v="42"/>
    <x v="0"/>
    <x v="0"/>
    <x v="1"/>
  </r>
  <r>
    <n v="7777897777"/>
    <d v="2016-02-13T00:00:00"/>
    <x v="2"/>
    <x v="1"/>
    <n v="20.75"/>
    <x v="1"/>
    <x v="3"/>
    <n v="30.75"/>
    <n v="11"/>
    <s v="Spinach, Red Onions, Pepperoni, Tomatoes, Artichokes, Kalamata Olives, Garlic, Asiago Cheese"/>
    <s v="The Spinach Supreme Pizza"/>
    <n v="228.25"/>
    <n v="338.25"/>
    <n v="110"/>
    <x v="0"/>
    <x v="0"/>
    <x v="1"/>
  </r>
  <r>
    <n v="7777897778"/>
    <d v="2016-02-13T00:00:00"/>
    <x v="2"/>
    <x v="1"/>
    <n v="20.25"/>
    <x v="1"/>
    <x v="0"/>
    <n v="27.25"/>
    <n v="9"/>
    <s v="Tomatoes, Red Peppers, Jalapeno Peppers, Red Onions, Cilantro, Corn, Chipotle Sauce, Garlic"/>
    <s v="The Mexicana Pizza"/>
    <n v="182.25"/>
    <n v="245.25"/>
    <n v="63"/>
    <x v="1"/>
    <x v="0"/>
    <x v="1"/>
  </r>
  <r>
    <n v="7777897779"/>
    <d v="2016-02-13T00:00:00"/>
    <x v="2"/>
    <x v="1"/>
    <n v="12.5"/>
    <x v="0"/>
    <x v="0"/>
    <n v="16.5"/>
    <n v="7"/>
    <s v="Spinach, Artichokes, Tomatoes, Sun-dried Tomatoes, Garlic, Pesto Sauce"/>
    <s v="The Spinach Pesto Pizza"/>
    <n v="87.5"/>
    <n v="115.5"/>
    <n v="28"/>
    <x v="0"/>
    <x v="0"/>
    <x v="1"/>
  </r>
  <r>
    <n v="7777897780"/>
    <d v="2016-02-13T00:00:00"/>
    <x v="2"/>
    <x v="1"/>
    <n v="12.5"/>
    <x v="0"/>
    <x v="3"/>
    <n v="19.5"/>
    <n v="3"/>
    <s v="Prosciutto di San Daniele, Arugula, Mozzarella Cheese"/>
    <s v="The Prosciutto and Arugula Pizza"/>
    <n v="37.5"/>
    <n v="58.5"/>
    <n v="21"/>
    <x v="0"/>
    <x v="0"/>
    <x v="1"/>
  </r>
  <r>
    <n v="7777897781"/>
    <d v="2016-02-13T00:00:00"/>
    <x v="2"/>
    <x v="1"/>
    <n v="12.5"/>
    <x v="0"/>
    <x v="3"/>
    <n v="19.5"/>
    <n v="6"/>
    <s v="Spinach, Red Onions, Pepperoni, Tomatoes, Artichokes, Kalamata Olives, Garlic, Asiago Cheese"/>
    <s v="The Spinach Supreme Pizza"/>
    <n v="75"/>
    <n v="117"/>
    <n v="42"/>
    <x v="1"/>
    <x v="1"/>
    <x v="1"/>
  </r>
  <r>
    <n v="7777897782"/>
    <d v="2016-02-14T00:00:00"/>
    <x v="3"/>
    <x v="1"/>
    <n v="16.5"/>
    <x v="2"/>
    <x v="3"/>
    <n v="25"/>
    <n v="9"/>
    <s v="Calabrese Salami, Capocollo, Tomatoes, Red Onions, Green Olives, Garlic"/>
    <s v="The Italian Supreme Pizza"/>
    <n v="148.5"/>
    <n v="225"/>
    <n v="76.5"/>
    <x v="0"/>
    <x v="0"/>
    <x v="1"/>
  </r>
  <r>
    <n v="7777897783"/>
    <d v="2016-02-14T00:00:00"/>
    <x v="3"/>
    <x v="1"/>
    <n v="20.5"/>
    <x v="1"/>
    <x v="1"/>
    <n v="26.5"/>
    <n v="12"/>
    <s v="Tomatoes, Anchovies, Green Olives, Red Onions, Garlic"/>
    <s v="The Napolitana Pizza"/>
    <n v="246"/>
    <n v="318"/>
    <n v="72"/>
    <x v="0"/>
    <x v="1"/>
    <x v="1"/>
  </r>
  <r>
    <n v="7777897784"/>
    <d v="2016-02-14T00:00:00"/>
    <x v="3"/>
    <x v="1"/>
    <n v="12"/>
    <x v="0"/>
    <x v="1"/>
    <n v="15"/>
    <n v="10"/>
    <s v="Bacon, Pepperoni, Italian Sausage, Chorizo Sausage"/>
    <s v="The Big Meat Pizza"/>
    <n v="120"/>
    <n v="150"/>
    <n v="30"/>
    <x v="1"/>
    <x v="0"/>
    <x v="1"/>
  </r>
  <r>
    <n v="7777897785"/>
    <d v="2016-02-14T00:00:00"/>
    <x v="3"/>
    <x v="1"/>
    <n v="16.25"/>
    <x v="2"/>
    <x v="3"/>
    <n v="24.75"/>
    <n v="8"/>
    <s v="?duja Salami, Pancetta, Tomatoes, Red Onions, Friggitello Peppers, Garlic"/>
    <s v="The Calabrese Pizza"/>
    <n v="130"/>
    <n v="198"/>
    <n v="68"/>
    <x v="1"/>
    <x v="1"/>
    <x v="1"/>
  </r>
  <r>
    <n v="7777897786"/>
    <d v="2016-02-14T00:00:00"/>
    <x v="3"/>
    <x v="1"/>
    <n v="12"/>
    <x v="0"/>
    <x v="0"/>
    <n v="16"/>
    <n v="7"/>
    <s v="Tomatoes, Red Peppers, Jalapeno Peppers, Red Onions, Cilantro, Corn, Chipotle Sauce, Garlic"/>
    <s v="The Mexicana Pizza"/>
    <n v="84"/>
    <n v="112"/>
    <n v="28"/>
    <x v="0"/>
    <x v="1"/>
    <x v="1"/>
  </r>
  <r>
    <n v="7777897787"/>
    <d v="2016-02-14T00:00:00"/>
    <x v="3"/>
    <x v="1"/>
    <n v="12.5"/>
    <x v="0"/>
    <x v="3"/>
    <n v="19.5"/>
    <n v="10"/>
    <s v="Prosciutto di San Daniele, Arugula, Mozzarella Cheese"/>
    <s v="The Prosciutto and Arugula Pizza"/>
    <n v="125"/>
    <n v="195"/>
    <n v="70"/>
    <x v="0"/>
    <x v="1"/>
    <x v="1"/>
  </r>
  <r>
    <n v="7777897788"/>
    <d v="2016-02-15T00:00:00"/>
    <x v="4"/>
    <x v="1"/>
    <n v="16.75"/>
    <x v="2"/>
    <x v="2"/>
    <n v="23.25"/>
    <n v="1"/>
    <s v="Barbecued Chicken, Red Peppers, Green Peppers, Tomatoes, Red Onions, Barbecue Sauce"/>
    <s v="The Barbecue Chicken Pizza"/>
    <n v="16.75"/>
    <n v="23.25"/>
    <n v="6.5"/>
    <x v="1"/>
    <x v="1"/>
    <x v="1"/>
  </r>
  <r>
    <n v="7777897789"/>
    <d v="2016-02-15T00:00:00"/>
    <x v="4"/>
    <x v="1"/>
    <n v="20.75"/>
    <x v="1"/>
    <x v="2"/>
    <n v="28.75"/>
    <n v="11"/>
    <s v="Chicken, Artichoke, Spinach, Garlic, Jalapeno Peppers, Fontina Cheese, Gouda Cheese"/>
    <s v="The California Chicken Pizza"/>
    <n v="228.25"/>
    <n v="316.25"/>
    <n v="88"/>
    <x v="0"/>
    <x v="1"/>
    <x v="1"/>
  </r>
  <r>
    <n v="7777897790"/>
    <d v="2016-02-15T00:00:00"/>
    <x v="4"/>
    <x v="1"/>
    <n v="20.75"/>
    <x v="1"/>
    <x v="2"/>
    <n v="28.75"/>
    <n v="8"/>
    <s v="Chicken, Tomatoes, Red Peppers, Spinach, Garlic, Pesto Sauce"/>
    <s v="The Chicken Pesto Pizza"/>
    <n v="166"/>
    <n v="230"/>
    <n v="64"/>
    <x v="1"/>
    <x v="0"/>
    <x v="1"/>
  </r>
  <r>
    <n v="7777897791"/>
    <d v="2016-02-15T00:00:00"/>
    <x v="4"/>
    <x v="1"/>
    <n v="16"/>
    <x v="2"/>
    <x v="0"/>
    <n v="21.5"/>
    <n v="5"/>
    <s v="Mushrooms, Tomatoes, Red Peppers, Green Peppers, Red Onions, Zucchini, Spinach, Garlic"/>
    <s v="The Vegetables + Vegetables Pizza"/>
    <n v="80"/>
    <n v="107.5"/>
    <n v="27.5"/>
    <x v="0"/>
    <x v="0"/>
    <x v="1"/>
  </r>
  <r>
    <n v="7777897792"/>
    <d v="2016-02-16T00:00:00"/>
    <x v="5"/>
    <x v="1"/>
    <n v="16.75"/>
    <x v="2"/>
    <x v="2"/>
    <n v="23.25"/>
    <n v="5"/>
    <s v="Chicken, Artichoke, Spinach, Garlic, Jalapeno Peppers, Fontina Cheese, Gouda Cheese"/>
    <s v="The California Chicken Pizza"/>
    <n v="83.75"/>
    <n v="116.25"/>
    <n v="32.5"/>
    <x v="1"/>
    <x v="0"/>
    <x v="1"/>
  </r>
  <r>
    <n v="7777897793"/>
    <d v="2016-02-16T00:00:00"/>
    <x v="5"/>
    <x v="1"/>
    <n v="16"/>
    <x v="2"/>
    <x v="1"/>
    <n v="20.5"/>
    <n v="6"/>
    <s v="Pepperoni, Mushrooms, Red Onions, Red Peppers, Bacon"/>
    <s v="The Classic Deluxe Pizza"/>
    <n v="96"/>
    <n v="123"/>
    <n v="27"/>
    <x v="1"/>
    <x v="0"/>
    <x v="1"/>
  </r>
  <r>
    <n v="7777897794"/>
    <d v="2016-02-16T00:00:00"/>
    <x v="5"/>
    <x v="1"/>
    <n v="12.75"/>
    <x v="0"/>
    <x v="0"/>
    <n v="16.75"/>
    <n v="2"/>
    <s v="Eggplant, Artichokes, Tomatoes, Zucchini, Red Peppers, Garlic, Pesto Sauce"/>
    <s v="The Italian Vegetables Pizza"/>
    <n v="25.5"/>
    <n v="33.5"/>
    <n v="8"/>
    <x v="0"/>
    <x v="1"/>
    <x v="1"/>
  </r>
  <r>
    <n v="7777897795"/>
    <d v="2016-02-16T00:00:00"/>
    <x v="5"/>
    <x v="1"/>
    <n v="11"/>
    <x v="0"/>
    <x v="1"/>
    <n v="14"/>
    <n v="5"/>
    <s v="Pepperoni, Mushrooms, Green Peppers"/>
    <s v="The Pepperoni, Mushroom, and Peppers Pizza"/>
    <n v="55"/>
    <n v="70"/>
    <n v="15"/>
    <x v="1"/>
    <x v="1"/>
    <x v="1"/>
  </r>
  <r>
    <n v="7777897796"/>
    <d v="2016-02-16T00:00:00"/>
    <x v="5"/>
    <x v="1"/>
    <n v="20.75"/>
    <x v="1"/>
    <x v="2"/>
    <n v="28.75"/>
    <n v="8"/>
    <s v="Chicken, Artichoke, Spinach, Garlic, Jalapeno Peppers, Fontina Cheese, Gouda Cheese"/>
    <s v="The California Chicken Pizza"/>
    <n v="166"/>
    <n v="230"/>
    <n v="64"/>
    <x v="0"/>
    <x v="0"/>
    <x v="1"/>
  </r>
  <r>
    <n v="7777897797"/>
    <d v="2016-02-16T00:00:00"/>
    <x v="5"/>
    <x v="1"/>
    <n v="16.5"/>
    <x v="1"/>
    <x v="1"/>
    <n v="22.5"/>
    <n v="1"/>
    <s v="Sliced Ham, Pineapple, Mozzarella Cheese"/>
    <s v="The Hawaiian Pizza"/>
    <n v="16.5"/>
    <n v="22.5"/>
    <n v="6"/>
    <x v="1"/>
    <x v="1"/>
    <x v="1"/>
  </r>
  <r>
    <n v="7777897798"/>
    <d v="2016-02-16T00:00:00"/>
    <x v="5"/>
    <x v="1"/>
    <n v="20.75"/>
    <x v="1"/>
    <x v="3"/>
    <n v="30.75"/>
    <n v="7"/>
    <s v="Genoa Salami, Capocollo, Pepperoni, Tomatoes, Asiago Cheese, Garlic"/>
    <s v="The Pepper Salami Pizza"/>
    <n v="145.25"/>
    <n v="215.25"/>
    <n v="70"/>
    <x v="1"/>
    <x v="0"/>
    <x v="1"/>
  </r>
  <r>
    <n v="7777897799"/>
    <d v="2016-02-16T00:00:00"/>
    <x v="5"/>
    <x v="1"/>
    <n v="16.25"/>
    <x v="2"/>
    <x v="3"/>
    <n v="24.75"/>
    <n v="1"/>
    <s v="Coarse Sicilian Salami, Tomatoes, Green Olives, Luganega Sausage, Onions, Garlic"/>
    <s v="The Sicilian Pizza"/>
    <n v="16.25"/>
    <n v="24.75"/>
    <n v="8.5"/>
    <x v="0"/>
    <x v="0"/>
    <x v="1"/>
  </r>
  <r>
    <n v="7777897800"/>
    <d v="2016-02-17T00:00:00"/>
    <x v="6"/>
    <x v="1"/>
    <n v="20.75"/>
    <x v="1"/>
    <x v="2"/>
    <n v="28.75"/>
    <n v="6"/>
    <s v="Chicken, Tomatoes, Red Peppers, Red Onions, Jalapeno Peppers, Corn, Cilantro, Chipotle Sauce"/>
    <s v="The Southwest Chicken Pizza"/>
    <n v="124.5"/>
    <n v="172.5"/>
    <n v="48"/>
    <x v="0"/>
    <x v="0"/>
    <x v="1"/>
  </r>
  <r>
    <n v="7777897801"/>
    <d v="2016-02-17T00:00:00"/>
    <x v="6"/>
    <x v="1"/>
    <n v="12"/>
    <x v="0"/>
    <x v="1"/>
    <n v="15"/>
    <n v="3"/>
    <s v="Bacon, Pepperoni, Italian Sausage, Chorizo Sausage"/>
    <s v="The Big Meat Pizza"/>
    <n v="36"/>
    <n v="45"/>
    <n v="9"/>
    <x v="1"/>
    <x v="1"/>
    <x v="1"/>
  </r>
  <r>
    <n v="7777897802"/>
    <d v="2016-02-17T00:00:00"/>
    <x v="6"/>
    <x v="1"/>
    <n v="12.25"/>
    <x v="0"/>
    <x v="3"/>
    <n v="19.25"/>
    <n v="9"/>
    <s v="Coarse Sicilian Salami, Tomatoes, Green Olives, Luganega Sausage, Onions, Garlic"/>
    <s v="The Sicilian Pizza"/>
    <n v="110.25"/>
    <n v="173.25"/>
    <n v="63"/>
    <x v="0"/>
    <x v="1"/>
    <x v="1"/>
  </r>
  <r>
    <n v="7777897803"/>
    <d v="2016-02-17T00:00:00"/>
    <x v="6"/>
    <x v="1"/>
    <n v="12.75"/>
    <x v="0"/>
    <x v="2"/>
    <n v="17.75"/>
    <n v="6"/>
    <s v="Chicken, Pineapple, Tomatoes, Red Peppers, Thai Sweet Chilli Sauce"/>
    <s v="The Thai Chicken Pizza"/>
    <n v="76.5"/>
    <n v="106.5"/>
    <n v="30"/>
    <x v="0"/>
    <x v="0"/>
    <x v="1"/>
  </r>
  <r>
    <n v="7777897804"/>
    <d v="2016-02-17T00:00:00"/>
    <x v="6"/>
    <x v="1"/>
    <n v="16.75"/>
    <x v="2"/>
    <x v="2"/>
    <n v="23.25"/>
    <n v="10"/>
    <s v="Barbecued Chicken, Red Peppers, Green Peppers, Tomatoes, Red Onions, Barbecue Sauce"/>
    <s v="The Barbecue Chicken Pizza"/>
    <n v="167.5"/>
    <n v="232.5"/>
    <n v="65"/>
    <x v="1"/>
    <x v="1"/>
    <x v="1"/>
  </r>
  <r>
    <n v="7777897805"/>
    <d v="2016-02-17T00:00:00"/>
    <x v="6"/>
    <x v="1"/>
    <n v="15.25"/>
    <x v="1"/>
    <x v="1"/>
    <n v="21.25"/>
    <n v="9"/>
    <s v="Mozzarella Cheese, Pepperoni"/>
    <s v="The Pepperoni Pizza"/>
    <n v="137.25"/>
    <n v="191.25"/>
    <n v="54"/>
    <x v="1"/>
    <x v="1"/>
    <x v="1"/>
  </r>
  <r>
    <n v="7777897806"/>
    <d v="2016-02-17T00:00:00"/>
    <x v="6"/>
    <x v="1"/>
    <n v="14.5"/>
    <x v="2"/>
    <x v="1"/>
    <n v="19"/>
    <n v="4"/>
    <s v="Pepperoni, Mushrooms, Green Peppers"/>
    <s v="The Pepperoni, Mushroom, and Peppers Pizza"/>
    <n v="58"/>
    <n v="76"/>
    <n v="18"/>
    <x v="1"/>
    <x v="1"/>
    <x v="1"/>
  </r>
  <r>
    <n v="7777897807"/>
    <d v="2016-02-18T00:00:00"/>
    <x v="0"/>
    <x v="1"/>
    <n v="12.5"/>
    <x v="0"/>
    <x v="3"/>
    <n v="19.5"/>
    <n v="1"/>
    <s v="Genoa Salami, Capocollo, Pepperoni, Tomatoes, Asiago Cheese, Garlic"/>
    <s v="The Pepper Salami Pizza"/>
    <n v="12.5"/>
    <n v="19.5"/>
    <n v="7"/>
    <x v="0"/>
    <x v="0"/>
    <x v="1"/>
  </r>
  <r>
    <n v="7777897808"/>
    <d v="2016-02-18T00:00:00"/>
    <x v="0"/>
    <x v="1"/>
    <n v="16.5"/>
    <x v="2"/>
    <x v="0"/>
    <n v="22"/>
    <n v="1"/>
    <s v="Spinach, Artichokes, Tomatoes, Sun-dried Tomatoes, Garlic, Pesto Sauce"/>
    <s v="The Spinach Pesto Pizza"/>
    <n v="16.5"/>
    <n v="22"/>
    <n v="5.5"/>
    <x v="1"/>
    <x v="1"/>
    <x v="1"/>
  </r>
  <r>
    <n v="7777897809"/>
    <d v="2016-02-18T00:00:00"/>
    <x v="0"/>
    <x v="1"/>
    <n v="12"/>
    <x v="0"/>
    <x v="1"/>
    <n v="15"/>
    <n v="9"/>
    <s v="Pepperoni, Mushrooms, Red Onions, Red Peppers, Bacon"/>
    <s v="The Classic Deluxe Pizza"/>
    <n v="108"/>
    <n v="135"/>
    <n v="27"/>
    <x v="1"/>
    <x v="1"/>
    <x v="1"/>
  </r>
  <r>
    <n v="7777897810"/>
    <d v="2016-02-18T00:00:00"/>
    <x v="0"/>
    <x v="1"/>
    <n v="18.5"/>
    <x v="1"/>
    <x v="0"/>
    <n v="25.5"/>
    <n v="7"/>
    <s v="Mozzarella Cheese, Provolone Cheese, Smoked Gouda Cheese, Romano Cheese, Blue Cheese, Garlic"/>
    <s v="The Five Cheese Pizza"/>
    <n v="129.5"/>
    <n v="178.5"/>
    <n v="49"/>
    <x v="1"/>
    <x v="0"/>
    <x v="1"/>
  </r>
  <r>
    <n v="7777897811"/>
    <d v="2016-02-19T00:00:00"/>
    <x v="1"/>
    <x v="1"/>
    <n v="14.75"/>
    <x v="2"/>
    <x v="0"/>
    <n v="20.25"/>
    <n v="12"/>
    <s v="Ricotta Cheese, Gorgonzola Piccante Cheese, Mozzarella Cheese, Parmigiano Reggiano Cheese, Garlic"/>
    <s v="The Four Cheese Pizza"/>
    <n v="177"/>
    <n v="243"/>
    <n v="66"/>
    <x v="1"/>
    <x v="1"/>
    <x v="1"/>
  </r>
  <r>
    <n v="7777897812"/>
    <d v="2016-02-19T00:00:00"/>
    <x v="1"/>
    <x v="1"/>
    <n v="18.5"/>
    <x v="1"/>
    <x v="0"/>
    <n v="25.5"/>
    <n v="2"/>
    <s v="Mozzarella Cheese, Provolone Cheese, Smoked Gouda Cheese, Romano Cheese, Blue Cheese, Garlic"/>
    <s v="The Five Cheese Pizza"/>
    <n v="37"/>
    <n v="51"/>
    <n v="14"/>
    <x v="0"/>
    <x v="1"/>
    <x v="1"/>
  </r>
  <r>
    <n v="7777897813"/>
    <d v="2016-02-19T00:00:00"/>
    <x v="1"/>
    <x v="1"/>
    <n v="20.75"/>
    <x v="1"/>
    <x v="3"/>
    <n v="30.75"/>
    <n v="12"/>
    <s v="Capocollo, Tomatoes, Goat Cheese, Artichokes, Peperoncini verdi, Garlic"/>
    <s v="The Spicy Italian Pizza"/>
    <n v="249"/>
    <n v="369"/>
    <n v="120"/>
    <x v="1"/>
    <x v="1"/>
    <x v="1"/>
  </r>
  <r>
    <n v="7777897814"/>
    <d v="2016-02-19T00:00:00"/>
    <x v="1"/>
    <x v="1"/>
    <n v="16.5"/>
    <x v="2"/>
    <x v="0"/>
    <n v="22"/>
    <n v="7"/>
    <s v="Spinach, Artichokes, Tomatoes, Sun-dried Tomatoes, Garlic, Pesto Sauce"/>
    <s v="The Spinach Pesto Pizza"/>
    <n v="115.5"/>
    <n v="154"/>
    <n v="38.5"/>
    <x v="1"/>
    <x v="0"/>
    <x v="1"/>
  </r>
  <r>
    <n v="7777897815"/>
    <d v="2016-02-19T00:00:00"/>
    <x v="1"/>
    <x v="1"/>
    <n v="21"/>
    <x v="1"/>
    <x v="0"/>
    <n v="28"/>
    <n v="8"/>
    <s v="Eggplant, Artichokes, Tomatoes, Zucchini, Red Peppers, Garlic, Pesto Sauce"/>
    <s v="The Italian Vegetables Pizza"/>
    <n v="168"/>
    <n v="224"/>
    <n v="56"/>
    <x v="1"/>
    <x v="0"/>
    <x v="1"/>
  </r>
  <r>
    <n v="7777897816"/>
    <d v="2016-02-19T00:00:00"/>
    <x v="1"/>
    <x v="1"/>
    <n v="20.25"/>
    <x v="1"/>
    <x v="0"/>
    <n v="27.25"/>
    <n v="6"/>
    <s v="Tomatoes, Red Peppers, Jalapeno Peppers, Red Onions, Cilantro, Corn, Chipotle Sauce, Garlic"/>
    <s v="The Mexicana Pizza"/>
    <n v="121.5"/>
    <n v="163.5"/>
    <n v="42"/>
    <x v="1"/>
    <x v="1"/>
    <x v="1"/>
  </r>
  <r>
    <n v="7777897817"/>
    <d v="2016-02-19T00:00:00"/>
    <x v="1"/>
    <x v="1"/>
    <n v="16.5"/>
    <x v="2"/>
    <x v="3"/>
    <n v="25"/>
    <n v="6"/>
    <s v="Calabrese Salami, Capocollo, Tomatoes, Red Onions, Green Olives, Garlic"/>
    <s v="The Italian Supreme Pizza"/>
    <n v="99"/>
    <n v="150"/>
    <n v="51"/>
    <x v="1"/>
    <x v="0"/>
    <x v="1"/>
  </r>
  <r>
    <n v="7777897818"/>
    <d v="2016-02-19T00:00:00"/>
    <x v="1"/>
    <x v="1"/>
    <n v="15.25"/>
    <x v="1"/>
    <x v="1"/>
    <n v="21.25"/>
    <n v="4"/>
    <s v="Mozzarella Cheese, Pepperoni"/>
    <s v="The Pepperoni Pizza"/>
    <n v="61"/>
    <n v="85"/>
    <n v="24"/>
    <x v="0"/>
    <x v="0"/>
    <x v="1"/>
  </r>
  <r>
    <n v="7777897819"/>
    <d v="2016-02-20T00:00:00"/>
    <x v="2"/>
    <x v="1"/>
    <n v="16.75"/>
    <x v="2"/>
    <x v="2"/>
    <n v="23.25"/>
    <n v="6"/>
    <s v="Chicken, Red Onions, Red Peppers, Mushrooms, Asiago Cheese, Alfredo Sauce"/>
    <s v="The Chicken Alfredo Pizza"/>
    <n v="100.5"/>
    <n v="139.5"/>
    <n v="39"/>
    <x v="0"/>
    <x v="0"/>
    <x v="1"/>
  </r>
  <r>
    <n v="7777897820"/>
    <d v="2016-02-20T00:00:00"/>
    <x v="2"/>
    <x v="1"/>
    <n v="17.95"/>
    <x v="1"/>
    <x v="0"/>
    <n v="24.95"/>
    <n v="3"/>
    <s v="Ricotta Cheese, Gorgonzola Piccante Cheese, Mozzarella Cheese, Parmigiano Reggiano Cheese, Garlic"/>
    <s v="The Four Cheese Pizza"/>
    <n v="53.849999999999994"/>
    <n v="74.849999999999994"/>
    <n v="21"/>
    <x v="0"/>
    <x v="1"/>
    <x v="1"/>
  </r>
  <r>
    <n v="7777897821"/>
    <d v="2016-02-21T00:00:00"/>
    <x v="3"/>
    <x v="1"/>
    <n v="20.5"/>
    <x v="1"/>
    <x v="1"/>
    <n v="26.5"/>
    <n v="2"/>
    <s v="Capocollo, Red Peppers, Tomatoes, Goat Cheese, Garlic, Oregano"/>
    <s v="The Italian Capocollo Pizza"/>
    <n v="41"/>
    <n v="53"/>
    <n v="12"/>
    <x v="1"/>
    <x v="1"/>
    <x v="1"/>
  </r>
  <r>
    <n v="7777897822"/>
    <d v="2016-02-21T00:00:00"/>
    <x v="3"/>
    <x v="1"/>
    <n v="12"/>
    <x v="0"/>
    <x v="0"/>
    <n v="16"/>
    <n v="10"/>
    <s v="Spinach, Mushrooms, Tomatoes, Green Olives, Feta Cheese"/>
    <s v="The Green Garden Pizza"/>
    <n v="120"/>
    <n v="160"/>
    <n v="40"/>
    <x v="0"/>
    <x v="0"/>
    <x v="1"/>
  </r>
  <r>
    <n v="7777897823"/>
    <d v="2016-02-21T00:00:00"/>
    <x v="3"/>
    <x v="1"/>
    <n v="15.25"/>
    <x v="1"/>
    <x v="1"/>
    <n v="21.25"/>
    <n v="12"/>
    <s v="Mozzarella Cheese, Pepperoni"/>
    <s v="The Pepperoni Pizza"/>
    <n v="183"/>
    <n v="255"/>
    <n v="72"/>
    <x v="1"/>
    <x v="1"/>
    <x v="1"/>
  </r>
  <r>
    <n v="7777897824"/>
    <d v="2016-02-21T00:00:00"/>
    <x v="3"/>
    <x v="1"/>
    <n v="12.75"/>
    <x v="0"/>
    <x v="2"/>
    <n v="17.75"/>
    <n v="5"/>
    <s v="Chicken, Pineapple, Tomatoes, Red Peppers, Thai Sweet Chilli Sauce"/>
    <s v="The Thai Chicken Pizza"/>
    <n v="63.75"/>
    <n v="88.75"/>
    <n v="25"/>
    <x v="1"/>
    <x v="0"/>
    <x v="1"/>
  </r>
  <r>
    <n v="7777897825"/>
    <d v="2016-02-22T00:00:00"/>
    <x v="4"/>
    <x v="1"/>
    <n v="16.75"/>
    <x v="2"/>
    <x v="0"/>
    <n v="22.25"/>
    <n v="7"/>
    <s v="Eggplant, Artichokes, Tomatoes, Zucchini, Red Peppers, Garlic, Pesto Sauce"/>
    <s v="The Italian Vegetables Pizza"/>
    <n v="117.25"/>
    <n v="155.75"/>
    <n v="38.5"/>
    <x v="0"/>
    <x v="1"/>
    <x v="1"/>
  </r>
  <r>
    <n v="7777897826"/>
    <d v="2016-02-22T00:00:00"/>
    <x v="4"/>
    <x v="1"/>
    <n v="20.25"/>
    <x v="1"/>
    <x v="3"/>
    <n v="30.25"/>
    <n v="2"/>
    <s v="Coarse Sicilian Salami, Tomatoes, Green Olives, Luganega Sausage, Onions, Garlic"/>
    <s v="The Sicilian Pizza"/>
    <n v="40.5"/>
    <n v="60.5"/>
    <n v="20"/>
    <x v="0"/>
    <x v="1"/>
    <x v="1"/>
  </r>
  <r>
    <n v="7777897827"/>
    <d v="2016-02-22T00:00:00"/>
    <x v="4"/>
    <x v="1"/>
    <n v="12.5"/>
    <x v="0"/>
    <x v="3"/>
    <n v="19.5"/>
    <n v="12"/>
    <s v="Soppressata Salami, Fontina Cheese, Mozzarella Cheese, Mushrooms, Garlic"/>
    <s v="The Soppressata Pizza"/>
    <n v="150"/>
    <n v="234"/>
    <n v="84"/>
    <x v="1"/>
    <x v="1"/>
    <x v="1"/>
  </r>
  <r>
    <n v="7777897828"/>
    <d v="2016-02-22T00:00:00"/>
    <x v="4"/>
    <x v="1"/>
    <n v="16.5"/>
    <x v="2"/>
    <x v="3"/>
    <n v="25"/>
    <n v="4"/>
    <s v="Capocollo, Tomatoes, Goat Cheese, Artichokes, Peperoncini verdi, Garlic"/>
    <s v="The Spicy Italian Pizza"/>
    <n v="66"/>
    <n v="100"/>
    <n v="34"/>
    <x v="0"/>
    <x v="1"/>
    <x v="1"/>
  </r>
  <r>
    <n v="7777897829"/>
    <d v="2016-02-23T00:00:00"/>
    <x v="5"/>
    <x v="1"/>
    <n v="18.5"/>
    <x v="1"/>
    <x v="0"/>
    <n v="25.5"/>
    <n v="8"/>
    <s v="Mozzarella Cheese, Provolone Cheese, Smoked Gouda Cheese, Romano Cheese, Blue Cheese, Garlic"/>
    <s v="The Five Cheese Pizza"/>
    <n v="148"/>
    <n v="204"/>
    <n v="56"/>
    <x v="1"/>
    <x v="1"/>
    <x v="1"/>
  </r>
  <r>
    <n v="7777897830"/>
    <d v="2016-02-23T00:00:00"/>
    <x v="5"/>
    <x v="1"/>
    <n v="20.75"/>
    <x v="1"/>
    <x v="3"/>
    <n v="30.75"/>
    <n v="2"/>
    <s v="Genoa Salami, Capocollo, Pepperoni, Tomatoes, Asiago Cheese, Garlic"/>
    <s v="The Pepper Salami Pizza"/>
    <n v="41.5"/>
    <n v="61.5"/>
    <n v="20"/>
    <x v="0"/>
    <x v="1"/>
    <x v="1"/>
  </r>
  <r>
    <n v="7777897831"/>
    <d v="2016-02-23T00:00:00"/>
    <x v="5"/>
    <x v="1"/>
    <n v="20.75"/>
    <x v="1"/>
    <x v="2"/>
    <n v="28.75"/>
    <n v="1"/>
    <s v="Chicken, Pineapple, Tomatoes, Red Peppers, Thai Sweet Chilli Sauce"/>
    <s v="The Thai Chicken Pizza"/>
    <n v="20.75"/>
    <n v="28.75"/>
    <n v="8"/>
    <x v="1"/>
    <x v="0"/>
    <x v="1"/>
  </r>
  <r>
    <n v="7777897832"/>
    <d v="2016-02-23T00:00:00"/>
    <x v="5"/>
    <x v="1"/>
    <n v="20.75"/>
    <x v="1"/>
    <x v="2"/>
    <n v="28.75"/>
    <n v="11"/>
    <s v="Chicken, Tomatoes, Red Peppers, Red Onions, Jalapeno Peppers, Corn, Cilantro, Chipotle Sauce"/>
    <s v="The Southwest Chicken Pizza"/>
    <n v="228.25"/>
    <n v="316.25"/>
    <n v="88"/>
    <x v="1"/>
    <x v="0"/>
    <x v="1"/>
  </r>
  <r>
    <n v="7777897833"/>
    <d v="2016-02-24T00:00:00"/>
    <x v="6"/>
    <x v="1"/>
    <n v="12"/>
    <x v="0"/>
    <x v="1"/>
    <n v="15"/>
    <n v="8"/>
    <s v="Bacon, Pepperoni, Italian Sausage, Chorizo Sausage"/>
    <s v="The Big Meat Pizza"/>
    <n v="96"/>
    <n v="120"/>
    <n v="24"/>
    <x v="1"/>
    <x v="1"/>
    <x v="1"/>
  </r>
  <r>
    <n v="7777897834"/>
    <d v="2016-02-24T00:00:00"/>
    <x v="6"/>
    <x v="1"/>
    <n v="10.5"/>
    <x v="0"/>
    <x v="1"/>
    <n v="13.5"/>
    <n v="8"/>
    <s v="Sliced Ham, Pineapple, Mozzarella Cheese"/>
    <s v="The Hawaiian Pizza"/>
    <n v="84"/>
    <n v="108"/>
    <n v="24"/>
    <x v="1"/>
    <x v="0"/>
    <x v="1"/>
  </r>
  <r>
    <n v="7777897835"/>
    <d v="2016-02-24T00:00:00"/>
    <x v="6"/>
    <x v="1"/>
    <n v="20.75"/>
    <x v="1"/>
    <x v="2"/>
    <n v="28.75"/>
    <n v="1"/>
    <s v="Chicken, Tomatoes, Red Peppers, Red Onions, Jalapeno Peppers, Corn, Cilantro, Chipotle Sauce"/>
    <s v="The Southwest Chicken Pizza"/>
    <n v="20.75"/>
    <n v="28.75"/>
    <n v="8"/>
    <x v="0"/>
    <x v="0"/>
    <x v="1"/>
  </r>
  <r>
    <n v="7777897836"/>
    <d v="2016-02-24T00:00:00"/>
    <x v="6"/>
    <x v="1"/>
    <n v="20.25"/>
    <x v="1"/>
    <x v="0"/>
    <n v="27.25"/>
    <n v="11"/>
    <s v="Spinach, Mushrooms, Red Onions, Feta Cheese, Garlic"/>
    <s v="The Spinach and Feta Pizza"/>
    <n v="222.75"/>
    <n v="299.75"/>
    <n v="77"/>
    <x v="1"/>
    <x v="1"/>
    <x v="1"/>
  </r>
  <r>
    <n v="7777897837"/>
    <d v="2016-02-24T00:00:00"/>
    <x v="6"/>
    <x v="1"/>
    <n v="12.75"/>
    <x v="0"/>
    <x v="2"/>
    <n v="17.75"/>
    <n v="10"/>
    <s v="Barbecued Chicken, Red Peppers, Green Peppers, Tomatoes, Red Onions, Barbecue Sauce"/>
    <s v="The Barbecue Chicken Pizza"/>
    <n v="127.5"/>
    <n v="177.5"/>
    <n v="50"/>
    <x v="1"/>
    <x v="1"/>
    <x v="1"/>
  </r>
  <r>
    <n v="7777897838"/>
    <d v="2016-02-24T00:00:00"/>
    <x v="6"/>
    <x v="1"/>
    <n v="20.25"/>
    <x v="1"/>
    <x v="0"/>
    <n v="27.25"/>
    <n v="11"/>
    <s v="Spinach, Artichokes, Kalamata Olives, Sun-dried Tomatoes, Feta Cheese, Plum Tomatoes, Red Onions"/>
    <s v="The Mediterranean Pizza"/>
    <n v="222.75"/>
    <n v="299.75"/>
    <n v="77"/>
    <x v="1"/>
    <x v="1"/>
    <x v="1"/>
  </r>
  <r>
    <n v="7777897839"/>
    <d v="2016-02-25T00:00:00"/>
    <x v="0"/>
    <x v="1"/>
    <n v="17.95"/>
    <x v="1"/>
    <x v="0"/>
    <n v="24.95"/>
    <n v="9"/>
    <s v="Ricotta Cheese, Gorgonzola Piccante Cheese, Mozzarella Cheese, Parmigiano Reggiano Cheese, Garlic"/>
    <s v="The Four Cheese Pizza"/>
    <n v="161.54999999999998"/>
    <n v="224.54999999999998"/>
    <n v="63"/>
    <x v="1"/>
    <x v="1"/>
    <x v="1"/>
  </r>
  <r>
    <n v="7777897840"/>
    <d v="2016-02-25T00:00:00"/>
    <x v="0"/>
    <x v="1"/>
    <n v="16"/>
    <x v="2"/>
    <x v="0"/>
    <n v="21.5"/>
    <n v="2"/>
    <s v="Spinach, Mushrooms, Red Onions, Feta Cheese, Garlic"/>
    <s v="The Spinach and Feta Pizza"/>
    <n v="32"/>
    <n v="43"/>
    <n v="11"/>
    <x v="1"/>
    <x v="0"/>
    <x v="1"/>
  </r>
  <r>
    <n v="7777897841"/>
    <d v="2016-02-26T00:00:00"/>
    <x v="1"/>
    <x v="1"/>
    <n v="12"/>
    <x v="0"/>
    <x v="1"/>
    <n v="15"/>
    <n v="4"/>
    <s v="Bacon, Pepperoni, Italian Sausage, Chorizo Sausage"/>
    <s v="The Big Meat Pizza"/>
    <n v="48"/>
    <n v="60"/>
    <n v="12"/>
    <x v="0"/>
    <x v="1"/>
    <x v="1"/>
  </r>
  <r>
    <n v="7777897842"/>
    <d v="2016-02-26T00:00:00"/>
    <x v="1"/>
    <x v="1"/>
    <n v="20.25"/>
    <x v="1"/>
    <x v="0"/>
    <n v="27.25"/>
    <n v="8"/>
    <s v="Spinach, Artichokes, Kalamata Olives, Sun-dried Tomatoes, Feta Cheese, Plum Tomatoes, Red Onions"/>
    <s v="The Mediterranean Pizza"/>
    <n v="162"/>
    <n v="218"/>
    <n v="56"/>
    <x v="1"/>
    <x v="1"/>
    <x v="1"/>
  </r>
  <r>
    <n v="7777897843"/>
    <d v="2016-02-26T00:00:00"/>
    <x v="1"/>
    <x v="1"/>
    <n v="15.25"/>
    <x v="1"/>
    <x v="1"/>
    <n v="21.25"/>
    <n v="11"/>
    <s v="Mozzarella Cheese, Pepperoni"/>
    <s v="The Pepperoni Pizza"/>
    <n v="167.75"/>
    <n v="233.75"/>
    <n v="66"/>
    <x v="0"/>
    <x v="0"/>
    <x v="1"/>
  </r>
  <r>
    <n v="7777897844"/>
    <d v="2016-02-26T00:00:00"/>
    <x v="1"/>
    <x v="1"/>
    <n v="12.75"/>
    <x v="0"/>
    <x v="2"/>
    <n v="17.75"/>
    <n v="12"/>
    <s v="Chicken, Pineapple, Tomatoes, Red Peppers, Thai Sweet Chilli Sauce"/>
    <s v="The Thai Chicken Pizza"/>
    <n v="153"/>
    <n v="213"/>
    <n v="60"/>
    <x v="1"/>
    <x v="0"/>
    <x v="1"/>
  </r>
  <r>
    <n v="7777897845"/>
    <d v="2016-02-26T00:00:00"/>
    <x v="1"/>
    <x v="1"/>
    <n v="25.5"/>
    <x v="3"/>
    <x v="1"/>
    <n v="26.5"/>
    <n v="12"/>
    <s v="Kalamata Olives, Feta Cheese, Tomatoes, Garlic, Beef Chuck Roast, Red Onions"/>
    <s v="The Greek Pizza"/>
    <n v="306"/>
    <n v="318"/>
    <n v="12"/>
    <x v="1"/>
    <x v="1"/>
    <x v="1"/>
  </r>
  <r>
    <n v="7777897846"/>
    <d v="2016-02-27T00:00:00"/>
    <x v="2"/>
    <x v="1"/>
    <n v="12"/>
    <x v="0"/>
    <x v="1"/>
    <n v="15"/>
    <n v="12"/>
    <s v="Bacon, Pepperoni, Italian Sausage, Chorizo Sausage"/>
    <s v="The Big Meat Pizza"/>
    <n v="144"/>
    <n v="180"/>
    <n v="36"/>
    <x v="1"/>
    <x v="1"/>
    <x v="1"/>
  </r>
  <r>
    <n v="7777897847"/>
    <d v="2016-02-27T00:00:00"/>
    <x v="2"/>
    <x v="1"/>
    <n v="20.75"/>
    <x v="1"/>
    <x v="2"/>
    <n v="28.75"/>
    <n v="9"/>
    <s v="Chicken, Tomatoes, Red Peppers, Spinach, Garlic, Pesto Sauce"/>
    <s v="The Chicken Pesto Pizza"/>
    <n v="186.75"/>
    <n v="258.75"/>
    <n v="72"/>
    <x v="0"/>
    <x v="0"/>
    <x v="1"/>
  </r>
  <r>
    <n v="7777897848"/>
    <d v="2016-02-27T00:00:00"/>
    <x v="2"/>
    <x v="1"/>
    <n v="16.5"/>
    <x v="2"/>
    <x v="0"/>
    <n v="22"/>
    <n v="7"/>
    <s v="Spinach, Artichokes, Tomatoes, Sun-dried Tomatoes, Garlic, Pesto Sauce"/>
    <s v="The Spinach Pesto Pizza"/>
    <n v="115.5"/>
    <n v="154"/>
    <n v="38.5"/>
    <x v="1"/>
    <x v="0"/>
    <x v="1"/>
  </r>
  <r>
    <n v="7777897849"/>
    <d v="2016-02-27T00:00:00"/>
    <x v="2"/>
    <x v="1"/>
    <n v="20.75"/>
    <x v="1"/>
    <x v="2"/>
    <n v="28.75"/>
    <n v="11"/>
    <s v="Barbecued Chicken, Red Peppers, Green Peppers, Tomatoes, Red Onions, Barbecue Sauce"/>
    <s v="The Barbecue Chicken Pizza"/>
    <n v="228.25"/>
    <n v="316.25"/>
    <n v="88"/>
    <x v="0"/>
    <x v="1"/>
    <x v="1"/>
  </r>
  <r>
    <n v="7777897850"/>
    <d v="2016-02-28T00:00:00"/>
    <x v="3"/>
    <x v="1"/>
    <n v="16.75"/>
    <x v="2"/>
    <x v="2"/>
    <n v="23.25"/>
    <n v="4"/>
    <s v="Chicken, Artichoke, Spinach, Garlic, Jalapeno Peppers, Fontina Cheese, Gouda Cheese"/>
    <s v="The California Chicken Pizza"/>
    <n v="67"/>
    <n v="93"/>
    <n v="26"/>
    <x v="1"/>
    <x v="1"/>
    <x v="1"/>
  </r>
  <r>
    <n v="7777897851"/>
    <d v="2016-02-29T00:00:00"/>
    <x v="4"/>
    <x v="1"/>
    <n v="16.5"/>
    <x v="1"/>
    <x v="1"/>
    <n v="22.5"/>
    <n v="3"/>
    <s v="Sliced Ham, Pineapple, Mozzarella Cheese"/>
    <s v="The Hawaiian Pizza"/>
    <n v="49.5"/>
    <n v="67.5"/>
    <n v="18"/>
    <x v="0"/>
    <x v="0"/>
    <x v="1"/>
  </r>
  <r>
    <n v="7777897852"/>
    <d v="2016-02-29T00:00:00"/>
    <x v="4"/>
    <x v="1"/>
    <n v="12.5"/>
    <x v="0"/>
    <x v="3"/>
    <n v="19.5"/>
    <n v="4"/>
    <s v="Calabrese Salami, Capocollo, Tomatoes, Red Onions, Green Olives, Garlic"/>
    <s v="The Italian Supreme Pizza"/>
    <n v="50"/>
    <n v="78"/>
    <n v="28"/>
    <x v="0"/>
    <x v="0"/>
    <x v="1"/>
  </r>
  <r>
    <n v="7777897853"/>
    <d v="2016-02-29T00:00:00"/>
    <x v="4"/>
    <x v="1"/>
    <n v="16.75"/>
    <x v="2"/>
    <x v="0"/>
    <n v="22.25"/>
    <n v="5"/>
    <s v="Eggplant, Artichokes, Tomatoes, Zucchini, Red Peppers, Garlic, Pesto Sauce"/>
    <s v="The Italian Vegetables Pizza"/>
    <n v="83.75"/>
    <n v="111.25"/>
    <n v="27.5"/>
    <x v="0"/>
    <x v="0"/>
    <x v="1"/>
  </r>
  <r>
    <n v="7777897854"/>
    <d v="2016-02-29T00:00:00"/>
    <x v="4"/>
    <x v="1"/>
    <n v="12.75"/>
    <x v="0"/>
    <x v="0"/>
    <n v="16.75"/>
    <n v="9"/>
    <s v="Eggplant, Artichokes, Tomatoes, Zucchini, Red Peppers, Garlic, Pesto Sauce"/>
    <s v="The Italian Vegetables Pizza"/>
    <n v="114.75"/>
    <n v="150.75"/>
    <n v="36"/>
    <x v="1"/>
    <x v="0"/>
    <x v="1"/>
  </r>
  <r>
    <n v="7777897855"/>
    <d v="2016-03-01T00:00:00"/>
    <x v="5"/>
    <x v="2"/>
    <n v="20.5"/>
    <x v="1"/>
    <x v="1"/>
    <n v="26.5"/>
    <n v="1"/>
    <s v="Tomatoes, Anchovies, Green Olives, Red Onions, Garlic"/>
    <s v="The Napolitana Pizza"/>
    <n v="20.5"/>
    <n v="26.5"/>
    <n v="6"/>
    <x v="0"/>
    <x v="1"/>
    <x v="1"/>
  </r>
  <r>
    <n v="7777897856"/>
    <d v="2016-03-01T00:00:00"/>
    <x v="5"/>
    <x v="2"/>
    <n v="9.75"/>
    <x v="0"/>
    <x v="1"/>
    <n v="12.75"/>
    <n v="6"/>
    <s v="Mozzarella Cheese, Pepperoni"/>
    <s v="The Pepperoni Pizza"/>
    <n v="58.5"/>
    <n v="76.5"/>
    <n v="18"/>
    <x v="0"/>
    <x v="0"/>
    <x v="1"/>
  </r>
  <r>
    <n v="7777897857"/>
    <d v="2016-03-01T00:00:00"/>
    <x v="5"/>
    <x v="2"/>
    <n v="20.75"/>
    <x v="1"/>
    <x v="2"/>
    <n v="28.75"/>
    <n v="10"/>
    <s v="Barbecued Chicken, Red Peppers, Green Peppers, Tomatoes, Red Onions, Barbecue Sauce"/>
    <s v="The Barbecue Chicken Pizza"/>
    <n v="207.5"/>
    <n v="287.5"/>
    <n v="80"/>
    <x v="0"/>
    <x v="1"/>
    <x v="1"/>
  </r>
  <r>
    <n v="7777897858"/>
    <d v="2016-03-01T00:00:00"/>
    <x v="5"/>
    <x v="2"/>
    <n v="12.75"/>
    <x v="0"/>
    <x v="2"/>
    <n v="17.75"/>
    <n v="3"/>
    <s v="Chicken, Artichoke, Spinach, Garlic, Jalapeno Peppers, Fontina Cheese, Gouda Cheese"/>
    <s v="The California Chicken Pizza"/>
    <n v="38.25"/>
    <n v="53.25"/>
    <n v="15"/>
    <x v="0"/>
    <x v="0"/>
    <x v="1"/>
  </r>
  <r>
    <n v="7777897859"/>
    <d v="2016-03-01T00:00:00"/>
    <x v="5"/>
    <x v="2"/>
    <n v="10.5"/>
    <x v="0"/>
    <x v="1"/>
    <n v="13.5"/>
    <n v="9"/>
    <s v="Sliced Ham, Pineapple, Mozzarella Cheese"/>
    <s v="The Hawaiian Pizza"/>
    <n v="94.5"/>
    <n v="121.5"/>
    <n v="27"/>
    <x v="1"/>
    <x v="1"/>
    <x v="1"/>
  </r>
  <r>
    <n v="7777897860"/>
    <d v="2016-03-01T00:00:00"/>
    <x v="5"/>
    <x v="2"/>
    <n v="16"/>
    <x v="2"/>
    <x v="1"/>
    <n v="20.5"/>
    <n v="1"/>
    <s v="Pepperoni, Mushrooms, Red Onions, Red Peppers, Bacon"/>
    <s v="The Classic Deluxe Pizza"/>
    <n v="16"/>
    <n v="20.5"/>
    <n v="4.5"/>
    <x v="0"/>
    <x v="1"/>
    <x v="1"/>
  </r>
  <r>
    <n v="7777897861"/>
    <d v="2016-03-01T00:00:00"/>
    <x v="5"/>
    <x v="2"/>
    <n v="16.5"/>
    <x v="2"/>
    <x v="3"/>
    <n v="25"/>
    <n v="11"/>
    <s v="Calabrese Salami, Capocollo, Tomatoes, Red Onions, Green Olives, Garlic"/>
    <s v="The Italian Supreme Pizza"/>
    <n v="181.5"/>
    <n v="275"/>
    <n v="93.5"/>
    <x v="1"/>
    <x v="0"/>
    <x v="1"/>
  </r>
  <r>
    <n v="7777897862"/>
    <d v="2016-03-01T00:00:00"/>
    <x v="5"/>
    <x v="2"/>
    <n v="20.5"/>
    <x v="1"/>
    <x v="1"/>
    <n v="26.5"/>
    <n v="6"/>
    <s v="Tomatoes, Anchovies, Green Olives, Red Onions, Garlic"/>
    <s v="The Napolitana Pizza"/>
    <n v="123"/>
    <n v="159"/>
    <n v="36"/>
    <x v="1"/>
    <x v="1"/>
    <x v="1"/>
  </r>
  <r>
    <n v="7777897863"/>
    <d v="2016-03-02T00:00:00"/>
    <x v="6"/>
    <x v="2"/>
    <n v="15.25"/>
    <x v="1"/>
    <x v="1"/>
    <n v="21.25"/>
    <n v="3"/>
    <s v="Mozzarella Cheese, Pepperoni"/>
    <s v="The Pepperoni Pizza"/>
    <n v="45.75"/>
    <n v="63.75"/>
    <n v="18"/>
    <x v="0"/>
    <x v="1"/>
    <x v="1"/>
  </r>
  <r>
    <n v="7777897864"/>
    <d v="2016-03-02T00:00:00"/>
    <x v="6"/>
    <x v="2"/>
    <n v="12.5"/>
    <x v="0"/>
    <x v="3"/>
    <n v="19.5"/>
    <n v="3"/>
    <s v="Prosciutto di San Daniele, Arugula, Mozzarella Cheese"/>
    <s v="The Prosciutto and Arugula Pizza"/>
    <n v="37.5"/>
    <n v="58.5"/>
    <n v="21"/>
    <x v="1"/>
    <x v="1"/>
    <x v="1"/>
  </r>
  <r>
    <n v="7777897865"/>
    <d v="2016-03-02T00:00:00"/>
    <x v="6"/>
    <x v="2"/>
    <n v="23.65"/>
    <x v="0"/>
    <x v="3"/>
    <n v="30.65"/>
    <n v="12"/>
    <s v="Brie Carre Cheese, Prosciutto, Caramelized Onions, Pears, Thyme, Garlic"/>
    <s v="The Brie Carre Pizza"/>
    <n v="283.79999999999995"/>
    <n v="367.79999999999995"/>
    <n v="84"/>
    <x v="0"/>
    <x v="0"/>
    <x v="1"/>
  </r>
  <r>
    <n v="7777897866"/>
    <d v="2016-03-02T00:00:00"/>
    <x v="6"/>
    <x v="2"/>
    <n v="20.75"/>
    <x v="1"/>
    <x v="2"/>
    <n v="28.75"/>
    <n v="4"/>
    <s v="Chicken, Tomatoes, Red Peppers, Spinach, Garlic, Pesto Sauce"/>
    <s v="The Chicken Pesto Pizza"/>
    <n v="83"/>
    <n v="115"/>
    <n v="32"/>
    <x v="1"/>
    <x v="1"/>
    <x v="1"/>
  </r>
  <r>
    <n v="7777897867"/>
    <d v="2016-03-02T00:00:00"/>
    <x v="6"/>
    <x v="2"/>
    <n v="12.75"/>
    <x v="0"/>
    <x v="2"/>
    <n v="17.75"/>
    <n v="6"/>
    <s v="Chicken, Artichoke, Spinach, Garlic, Jalapeno Peppers, Fontina Cheese, Gouda Cheese"/>
    <s v="The California Chicken Pizza"/>
    <n v="76.5"/>
    <n v="106.5"/>
    <n v="30"/>
    <x v="1"/>
    <x v="0"/>
    <x v="1"/>
  </r>
  <r>
    <n v="7777897868"/>
    <d v="2016-03-02T00:00:00"/>
    <x v="6"/>
    <x v="2"/>
    <n v="17.95"/>
    <x v="1"/>
    <x v="0"/>
    <n v="24.95"/>
    <n v="8"/>
    <s v="Ricotta Cheese, Gorgonzola Piccante Cheese, Mozzarella Cheese, Parmigiano Reggiano Cheese, Garlic"/>
    <s v="The Four Cheese Pizza"/>
    <n v="143.6"/>
    <n v="199.6"/>
    <n v="56"/>
    <x v="0"/>
    <x v="1"/>
    <x v="1"/>
  </r>
  <r>
    <n v="7777897869"/>
    <d v="2016-03-02T00:00:00"/>
    <x v="6"/>
    <x v="2"/>
    <n v="20.75"/>
    <x v="1"/>
    <x v="2"/>
    <n v="28.75"/>
    <n v="8"/>
    <s v="Chicken, Tomatoes, Red Peppers, Spinach, Garlic, Pesto Sauce"/>
    <s v="The Chicken Pesto Pizza"/>
    <n v="166"/>
    <n v="230"/>
    <n v="64"/>
    <x v="0"/>
    <x v="0"/>
    <x v="1"/>
  </r>
  <r>
    <n v="7777897870"/>
    <d v="2016-03-03T00:00:00"/>
    <x v="0"/>
    <x v="2"/>
    <n v="18.5"/>
    <x v="1"/>
    <x v="0"/>
    <n v="25.5"/>
    <n v="2"/>
    <s v="Mozzarella Cheese, Provolone Cheese, Smoked Gouda Cheese, Romano Cheese, Blue Cheese, Garlic"/>
    <s v="The Five Cheese Pizza"/>
    <n v="37"/>
    <n v="51"/>
    <n v="14"/>
    <x v="0"/>
    <x v="0"/>
    <x v="1"/>
  </r>
  <r>
    <n v="7777897871"/>
    <d v="2016-03-03T00:00:00"/>
    <x v="0"/>
    <x v="2"/>
    <n v="17.95"/>
    <x v="1"/>
    <x v="0"/>
    <n v="24.95"/>
    <n v="2"/>
    <s v="Ricotta Cheese, Gorgonzola Piccante Cheese, Mozzarella Cheese, Parmigiano Reggiano Cheese, Garlic"/>
    <s v="The Four Cheese Pizza"/>
    <n v="35.9"/>
    <n v="49.9"/>
    <n v="14"/>
    <x v="1"/>
    <x v="0"/>
    <x v="1"/>
  </r>
  <r>
    <n v="7777897872"/>
    <d v="2016-03-03T00:00:00"/>
    <x v="0"/>
    <x v="2"/>
    <n v="20.25"/>
    <x v="1"/>
    <x v="0"/>
    <n v="27.25"/>
    <n v="4"/>
    <s v="Spinach, Artichokes, Kalamata Olives, Sun-dried Tomatoes, Feta Cheese, Plum Tomatoes, Red Onions"/>
    <s v="The Mediterranean Pizza"/>
    <n v="81"/>
    <n v="109"/>
    <n v="28"/>
    <x v="0"/>
    <x v="1"/>
    <x v="1"/>
  </r>
  <r>
    <n v="7777897873"/>
    <d v="2016-03-03T00:00:00"/>
    <x v="0"/>
    <x v="2"/>
    <n v="12"/>
    <x v="0"/>
    <x v="0"/>
    <n v="16"/>
    <n v="3"/>
    <s v="Spinach, Artichokes, Kalamata Olives, Sun-dried Tomatoes, Feta Cheese, Plum Tomatoes, Red Onions"/>
    <s v="The Mediterranean Pizza"/>
    <n v="36"/>
    <n v="48"/>
    <n v="12"/>
    <x v="0"/>
    <x v="1"/>
    <x v="1"/>
  </r>
  <r>
    <n v="7777897874"/>
    <d v="2016-03-03T00:00:00"/>
    <x v="0"/>
    <x v="2"/>
    <n v="20.5"/>
    <x v="1"/>
    <x v="1"/>
    <n v="26.5"/>
    <n v="8"/>
    <s v="Tomatoes, Anchovies, Green Olives, Red Onions, Garlic"/>
    <s v="The Napolitana Pizza"/>
    <n v="164"/>
    <n v="212"/>
    <n v="48"/>
    <x v="0"/>
    <x v="1"/>
    <x v="1"/>
  </r>
  <r>
    <n v="7777897875"/>
    <d v="2016-03-04T00:00:00"/>
    <x v="1"/>
    <x v="2"/>
    <n v="16"/>
    <x v="2"/>
    <x v="1"/>
    <n v="20.5"/>
    <n v="12"/>
    <s v="Tomatoes, Anchovies, Green Olives, Red Onions, Garlic"/>
    <s v="The Napolitana Pizza"/>
    <n v="192"/>
    <n v="246"/>
    <n v="54"/>
    <x v="0"/>
    <x v="0"/>
    <x v="1"/>
  </r>
  <r>
    <n v="7777897876"/>
    <d v="2016-03-04T00:00:00"/>
    <x v="1"/>
    <x v="2"/>
    <n v="17.5"/>
    <x v="1"/>
    <x v="1"/>
    <n v="23.5"/>
    <n v="9"/>
    <s v="Pepperoni, Mushrooms, Green Peppers"/>
    <s v="The Pepperoni, Mushroom, and Peppers Pizza"/>
    <n v="157.5"/>
    <n v="211.5"/>
    <n v="54"/>
    <x v="0"/>
    <x v="0"/>
    <x v="1"/>
  </r>
  <r>
    <n v="7777897877"/>
    <d v="2016-03-04T00:00:00"/>
    <x v="1"/>
    <x v="2"/>
    <n v="20.75"/>
    <x v="1"/>
    <x v="3"/>
    <n v="30.75"/>
    <n v="4"/>
    <s v="Prosciutto di San Daniele, Arugula, Mozzarella Cheese"/>
    <s v="The Prosciutto and Arugula Pizza"/>
    <n v="83"/>
    <n v="123"/>
    <n v="40"/>
    <x v="0"/>
    <x v="1"/>
    <x v="1"/>
  </r>
  <r>
    <n v="7777897878"/>
    <d v="2016-03-04T00:00:00"/>
    <x v="1"/>
    <x v="2"/>
    <n v="20.75"/>
    <x v="1"/>
    <x v="3"/>
    <n v="30.75"/>
    <n v="10"/>
    <s v="Soppressata Salami, Fontina Cheese, Mozzarella Cheese, Mushrooms, Garlic"/>
    <s v="The Soppressata Pizza"/>
    <n v="207.5"/>
    <n v="307.5"/>
    <n v="100"/>
    <x v="1"/>
    <x v="1"/>
    <x v="1"/>
  </r>
  <r>
    <n v="7777897879"/>
    <d v="2016-03-04T00:00:00"/>
    <x v="1"/>
    <x v="2"/>
    <n v="20.75"/>
    <x v="1"/>
    <x v="3"/>
    <n v="30.75"/>
    <n v="10"/>
    <s v="Capocollo, Tomatoes, Goat Cheese, Artichokes, Peperoncini verdi, Garlic"/>
    <s v="The Spicy Italian Pizza"/>
    <n v="207.5"/>
    <n v="307.5"/>
    <n v="100"/>
    <x v="0"/>
    <x v="0"/>
    <x v="1"/>
  </r>
  <r>
    <n v="7777897880"/>
    <d v="2016-03-04T00:00:00"/>
    <x v="1"/>
    <x v="2"/>
    <n v="20.25"/>
    <x v="1"/>
    <x v="0"/>
    <n v="27.25"/>
    <n v="9"/>
    <s v="Mushrooms, Tomatoes, Red Peppers, Green Peppers, Red Onions, Zucchini, Spinach, Garlic"/>
    <s v="The Vegetables + Vegetables Pizza"/>
    <n v="182.25"/>
    <n v="245.25"/>
    <n v="63"/>
    <x v="1"/>
    <x v="1"/>
    <x v="1"/>
  </r>
  <r>
    <n v="7777897881"/>
    <d v="2016-03-05T00:00:00"/>
    <x v="2"/>
    <x v="2"/>
    <n v="20.75"/>
    <x v="1"/>
    <x v="2"/>
    <n v="28.75"/>
    <n v="3"/>
    <s v="Barbecued Chicken, Red Peppers, Green Peppers, Tomatoes, Red Onions, Barbecue Sauce"/>
    <s v="The Barbecue Chicken Pizza"/>
    <n v="62.25"/>
    <n v="86.25"/>
    <n v="24"/>
    <x v="1"/>
    <x v="1"/>
    <x v="1"/>
  </r>
  <r>
    <n v="7777897882"/>
    <d v="2016-03-05T00:00:00"/>
    <x v="2"/>
    <x v="2"/>
    <n v="20.5"/>
    <x v="1"/>
    <x v="1"/>
    <n v="26.5"/>
    <n v="9"/>
    <s v="Tomatoes, Anchovies, Green Olives, Red Onions, Garlic"/>
    <s v="The Napolitana Pizza"/>
    <n v="184.5"/>
    <n v="238.5"/>
    <n v="54"/>
    <x v="0"/>
    <x v="0"/>
    <x v="1"/>
  </r>
  <r>
    <n v="7777897883"/>
    <d v="2016-03-05T00:00:00"/>
    <x v="2"/>
    <x v="2"/>
    <n v="20.5"/>
    <x v="1"/>
    <x v="1"/>
    <n v="26.5"/>
    <n v="7"/>
    <s v="Kalamata Olives, Feta Cheese, Tomatoes, Garlic, Beef Chuck Roast, Red Onions"/>
    <s v="The Greek Pizza"/>
    <n v="143.5"/>
    <n v="185.5"/>
    <n v="42"/>
    <x v="1"/>
    <x v="0"/>
    <x v="1"/>
  </r>
  <r>
    <n v="7777897884"/>
    <d v="2016-03-05T00:00:00"/>
    <x v="2"/>
    <x v="2"/>
    <n v="16.5"/>
    <x v="2"/>
    <x v="3"/>
    <n v="25"/>
    <n v="3"/>
    <s v="Calabrese Salami, Capocollo, Tomatoes, Red Onions, Green Olives, Garlic"/>
    <s v="The Italian Supreme Pizza"/>
    <n v="49.5"/>
    <n v="75"/>
    <n v="25.5"/>
    <x v="1"/>
    <x v="0"/>
    <x v="1"/>
  </r>
  <r>
    <n v="7777897885"/>
    <d v="2016-03-06T00:00:00"/>
    <x v="3"/>
    <x v="2"/>
    <n v="12"/>
    <x v="0"/>
    <x v="0"/>
    <n v="16"/>
    <n v="5"/>
    <s v="Spinach, Artichokes, Kalamata Olives, Sun-dried Tomatoes, Feta Cheese, Plum Tomatoes, Red Onions"/>
    <s v="The Mediterranean Pizza"/>
    <n v="60"/>
    <n v="80"/>
    <n v="20"/>
    <x v="1"/>
    <x v="0"/>
    <x v="1"/>
  </r>
  <r>
    <n v="7777897886"/>
    <d v="2016-03-06T00:00:00"/>
    <x v="3"/>
    <x v="2"/>
    <n v="16.75"/>
    <x v="2"/>
    <x v="2"/>
    <n v="23.25"/>
    <n v="10"/>
    <s v="Chicken, Red Onions, Red Peppers, Mushrooms, Asiago Cheese, Alfredo Sauce"/>
    <s v="The Chicken Alfredo Pizza"/>
    <n v="167.5"/>
    <n v="232.5"/>
    <n v="65"/>
    <x v="1"/>
    <x v="1"/>
    <x v="1"/>
  </r>
  <r>
    <n v="7777897887"/>
    <d v="2016-03-06T00:00:00"/>
    <x v="3"/>
    <x v="2"/>
    <n v="12"/>
    <x v="0"/>
    <x v="0"/>
    <n v="16"/>
    <n v="11"/>
    <s v="Spinach, Mushrooms, Tomatoes, Green Olives, Feta Cheese"/>
    <s v="The Green Garden Pizza"/>
    <n v="132"/>
    <n v="176"/>
    <n v="44"/>
    <x v="0"/>
    <x v="1"/>
    <x v="1"/>
  </r>
  <r>
    <n v="7777897888"/>
    <d v="2016-03-06T00:00:00"/>
    <x v="3"/>
    <x v="2"/>
    <n v="20.25"/>
    <x v="1"/>
    <x v="0"/>
    <n v="27.25"/>
    <n v="10"/>
    <s v="Tomatoes, Red Peppers, Jalapeno Peppers, Red Onions, Cilantro, Corn, Chipotle Sauce, Garlic"/>
    <s v="The Mexicana Pizza"/>
    <n v="202.5"/>
    <n v="272.5"/>
    <n v="70"/>
    <x v="0"/>
    <x v="1"/>
    <x v="1"/>
  </r>
  <r>
    <n v="7777897889"/>
    <d v="2016-03-06T00:00:00"/>
    <x v="3"/>
    <x v="2"/>
    <n v="16"/>
    <x v="2"/>
    <x v="1"/>
    <n v="20.5"/>
    <n v="5"/>
    <s v="Tomatoes, Anchovies, Green Olives, Red Onions, Garlic"/>
    <s v="The Napolitana Pizza"/>
    <n v="80"/>
    <n v="102.5"/>
    <n v="22.5"/>
    <x v="0"/>
    <x v="0"/>
    <x v="1"/>
  </r>
  <r>
    <n v="7777897890"/>
    <d v="2016-03-06T00:00:00"/>
    <x v="3"/>
    <x v="2"/>
    <n v="20.75"/>
    <x v="1"/>
    <x v="2"/>
    <n v="28.75"/>
    <n v="2"/>
    <s v="Chicken, Pineapple, Tomatoes, Red Peppers, Thai Sweet Chilli Sauce"/>
    <s v="The Thai Chicken Pizza"/>
    <n v="41.5"/>
    <n v="57.5"/>
    <n v="16"/>
    <x v="0"/>
    <x v="1"/>
    <x v="1"/>
  </r>
  <r>
    <n v="7777897891"/>
    <d v="2016-03-06T00:00:00"/>
    <x v="3"/>
    <x v="2"/>
    <n v="20.75"/>
    <x v="1"/>
    <x v="2"/>
    <n v="28.75"/>
    <n v="3"/>
    <s v="Chicken, Artichoke, Spinach, Garlic, Jalapeno Peppers, Fontina Cheese, Gouda Cheese"/>
    <s v="The California Chicken Pizza"/>
    <n v="62.25"/>
    <n v="86.25"/>
    <n v="24"/>
    <x v="1"/>
    <x v="1"/>
    <x v="1"/>
  </r>
  <r>
    <n v="7777897892"/>
    <d v="2016-03-06T00:00:00"/>
    <x v="3"/>
    <x v="2"/>
    <n v="12"/>
    <x v="0"/>
    <x v="1"/>
    <n v="15"/>
    <n v="11"/>
    <s v="Capocollo, Red Peppers, Tomatoes, Goat Cheese, Garlic, Oregano"/>
    <s v="The Italian Capocollo Pizza"/>
    <n v="132"/>
    <n v="165"/>
    <n v="33"/>
    <x v="1"/>
    <x v="0"/>
    <x v="1"/>
  </r>
  <r>
    <n v="7777897893"/>
    <d v="2016-03-07T00:00:00"/>
    <x v="4"/>
    <x v="2"/>
    <n v="12"/>
    <x v="0"/>
    <x v="1"/>
    <n v="15"/>
    <n v="12"/>
    <s v="Kalamata Olives, Feta Cheese, Tomatoes, Garlic, Beef Chuck Roast, Red Onions"/>
    <s v="The Greek Pizza"/>
    <n v="144"/>
    <n v="180"/>
    <n v="36"/>
    <x v="0"/>
    <x v="1"/>
    <x v="1"/>
  </r>
  <r>
    <n v="7777897894"/>
    <d v="2016-03-07T00:00:00"/>
    <x v="4"/>
    <x v="2"/>
    <n v="16.75"/>
    <x v="2"/>
    <x v="2"/>
    <n v="23.25"/>
    <n v="10"/>
    <s v="Chicken, Artichoke, Spinach, Garlic, Jalapeno Peppers, Fontina Cheese, Gouda Cheese"/>
    <s v="The California Chicken Pizza"/>
    <n v="167.5"/>
    <n v="232.5"/>
    <n v="65"/>
    <x v="1"/>
    <x v="1"/>
    <x v="1"/>
  </r>
  <r>
    <n v="7777897895"/>
    <d v="2016-03-07T00:00:00"/>
    <x v="4"/>
    <x v="2"/>
    <n v="12.75"/>
    <x v="0"/>
    <x v="2"/>
    <n v="17.75"/>
    <n v="3"/>
    <s v="Chicken, Tomatoes, Red Peppers, Spinach, Garlic, Pesto Sauce"/>
    <s v="The Chicken Pesto Pizza"/>
    <n v="38.25"/>
    <n v="53.25"/>
    <n v="15"/>
    <x v="1"/>
    <x v="0"/>
    <x v="1"/>
  </r>
  <r>
    <n v="7777897896"/>
    <d v="2016-03-07T00:00:00"/>
    <x v="4"/>
    <x v="2"/>
    <n v="12"/>
    <x v="0"/>
    <x v="0"/>
    <n v="16"/>
    <n v="10"/>
    <s v="Spinach, Mushrooms, Tomatoes, Green Olives, Feta Cheese"/>
    <s v="The Green Garden Pizza"/>
    <n v="120"/>
    <n v="160"/>
    <n v="40"/>
    <x v="0"/>
    <x v="0"/>
    <x v="1"/>
  </r>
  <r>
    <n v="7777897897"/>
    <d v="2016-03-07T00:00:00"/>
    <x v="4"/>
    <x v="2"/>
    <n v="16.75"/>
    <x v="2"/>
    <x v="0"/>
    <n v="22.25"/>
    <n v="3"/>
    <s v="Eggplant, Artichokes, Tomatoes, Zucchini, Red Peppers, Garlic, Pesto Sauce"/>
    <s v="The Italian Vegetables Pizza"/>
    <n v="50.25"/>
    <n v="66.75"/>
    <n v="16.5"/>
    <x v="0"/>
    <x v="1"/>
    <x v="1"/>
  </r>
  <r>
    <n v="7777897898"/>
    <d v="2016-03-07T00:00:00"/>
    <x v="4"/>
    <x v="2"/>
    <n v="16.25"/>
    <x v="2"/>
    <x v="3"/>
    <n v="24.75"/>
    <n v="4"/>
    <s v="?duja Salami, Pancetta, Tomatoes, Red Onions, Friggitello Peppers, Garlic"/>
    <s v="The Calabrese Pizza"/>
    <n v="65"/>
    <n v="99"/>
    <n v="34"/>
    <x v="1"/>
    <x v="1"/>
    <x v="1"/>
  </r>
  <r>
    <n v="7777897899"/>
    <d v="2016-03-07T00:00:00"/>
    <x v="4"/>
    <x v="2"/>
    <n v="16.75"/>
    <x v="2"/>
    <x v="2"/>
    <n v="23.25"/>
    <n v="9"/>
    <s v="Chicken, Red Onions, Red Peppers, Mushrooms, Asiago Cheese, Alfredo Sauce"/>
    <s v="The Chicken Alfredo Pizza"/>
    <n v="150.75"/>
    <n v="209.25"/>
    <n v="58.5"/>
    <x v="0"/>
    <x v="0"/>
    <x v="1"/>
  </r>
  <r>
    <n v="7777897900"/>
    <d v="2016-03-08T00:00:00"/>
    <x v="5"/>
    <x v="2"/>
    <n v="20.75"/>
    <x v="1"/>
    <x v="2"/>
    <n v="28.75"/>
    <n v="2"/>
    <s v="Chicken, Pineapple, Tomatoes, Red Peppers, Thai Sweet Chilli Sauce"/>
    <s v="The Thai Chicken Pizza"/>
    <n v="41.5"/>
    <n v="57.5"/>
    <n v="16"/>
    <x v="0"/>
    <x v="0"/>
    <x v="1"/>
  </r>
  <r>
    <n v="7777897901"/>
    <d v="2016-03-08T00:00:00"/>
    <x v="5"/>
    <x v="2"/>
    <n v="20.25"/>
    <x v="1"/>
    <x v="3"/>
    <n v="30.25"/>
    <n v="12"/>
    <s v="Coarse Sicilian Salami, Tomatoes, Green Olives, Luganega Sausage, Onions, Garlic"/>
    <s v="The Sicilian Pizza"/>
    <n v="243"/>
    <n v="363"/>
    <n v="120"/>
    <x v="0"/>
    <x v="1"/>
    <x v="1"/>
  </r>
  <r>
    <n v="7777897902"/>
    <d v="2016-03-08T00:00:00"/>
    <x v="5"/>
    <x v="2"/>
    <n v="16.5"/>
    <x v="2"/>
    <x v="3"/>
    <n v="25"/>
    <n v="8"/>
    <s v="Soppressata Salami, Fontina Cheese, Mozzarella Cheese, Mushrooms, Garlic"/>
    <s v="The Soppressata Pizza"/>
    <n v="132"/>
    <n v="200"/>
    <n v="68"/>
    <x v="0"/>
    <x v="0"/>
    <x v="1"/>
  </r>
  <r>
    <n v="7777897903"/>
    <d v="2016-03-09T00:00:00"/>
    <x v="6"/>
    <x v="2"/>
    <n v="20.25"/>
    <x v="1"/>
    <x v="3"/>
    <n v="30.25"/>
    <n v="10"/>
    <s v="Coarse Sicilian Salami, Tomatoes, Green Olives, Luganega Sausage, Onions, Garlic"/>
    <s v="The Sicilian Pizza"/>
    <n v="202.5"/>
    <n v="302.5"/>
    <n v="100"/>
    <x v="1"/>
    <x v="1"/>
    <x v="1"/>
  </r>
  <r>
    <n v="7777897904"/>
    <d v="2016-03-09T00:00:00"/>
    <x v="6"/>
    <x v="2"/>
    <n v="17.5"/>
    <x v="1"/>
    <x v="1"/>
    <n v="23.5"/>
    <n v="10"/>
    <s v="Pepperoni, Mushrooms, Green Peppers"/>
    <s v="The Pepperoni, Mushroom, and Peppers Pizza"/>
    <n v="175"/>
    <n v="235"/>
    <n v="60"/>
    <x v="1"/>
    <x v="0"/>
    <x v="1"/>
  </r>
  <r>
    <n v="7777897905"/>
    <d v="2016-03-09T00:00:00"/>
    <x v="6"/>
    <x v="2"/>
    <n v="15.25"/>
    <x v="1"/>
    <x v="1"/>
    <n v="21.25"/>
    <n v="2"/>
    <s v="Mozzarella Cheese, Pepperoni"/>
    <s v="The Pepperoni Pizza"/>
    <n v="30.5"/>
    <n v="42.5"/>
    <n v="12"/>
    <x v="0"/>
    <x v="1"/>
    <x v="1"/>
  </r>
  <r>
    <n v="7777897906"/>
    <d v="2016-03-09T00:00:00"/>
    <x v="6"/>
    <x v="2"/>
    <n v="16.5"/>
    <x v="1"/>
    <x v="1"/>
    <n v="22.5"/>
    <n v="11"/>
    <s v="Sliced Ham, Pineapple, Mozzarella Cheese"/>
    <s v="The Hawaiian Pizza"/>
    <n v="181.5"/>
    <n v="247.5"/>
    <n v="66"/>
    <x v="1"/>
    <x v="0"/>
    <x v="1"/>
  </r>
  <r>
    <n v="7777897907"/>
    <d v="2016-03-09T00:00:00"/>
    <x v="6"/>
    <x v="2"/>
    <n v="16"/>
    <x v="2"/>
    <x v="0"/>
    <n v="21.5"/>
    <n v="9"/>
    <s v="Spinach, Mushrooms, Red Onions, Feta Cheese, Garlic"/>
    <s v="The Spinach and Feta Pizza"/>
    <n v="144"/>
    <n v="193.5"/>
    <n v="49.5"/>
    <x v="1"/>
    <x v="0"/>
    <x v="1"/>
  </r>
  <r>
    <n v="7777897908"/>
    <d v="2016-03-09T00:00:00"/>
    <x v="6"/>
    <x v="2"/>
    <n v="16.5"/>
    <x v="2"/>
    <x v="3"/>
    <n v="25"/>
    <n v="5"/>
    <s v="Calabrese Salami, Capocollo, Tomatoes, Red Onions, Green Olives, Garlic"/>
    <s v="The Italian Supreme Pizza"/>
    <n v="82.5"/>
    <n v="125"/>
    <n v="42.5"/>
    <x v="0"/>
    <x v="1"/>
    <x v="1"/>
  </r>
  <r>
    <n v="7777897909"/>
    <d v="2016-03-09T00:00:00"/>
    <x v="6"/>
    <x v="2"/>
    <n v="12.75"/>
    <x v="0"/>
    <x v="2"/>
    <n v="17.75"/>
    <n v="11"/>
    <s v="Chicken, Red Onions, Red Peppers, Mushrooms, Asiago Cheese, Alfredo Sauce"/>
    <s v="The Chicken Alfredo Pizza"/>
    <n v="140.25"/>
    <n v="195.25"/>
    <n v="55"/>
    <x v="0"/>
    <x v="1"/>
    <x v="1"/>
  </r>
  <r>
    <n v="7777897910"/>
    <d v="2016-03-10T00:00:00"/>
    <x v="0"/>
    <x v="2"/>
    <n v="16.5"/>
    <x v="1"/>
    <x v="1"/>
    <n v="22.5"/>
    <n v="11"/>
    <s v="Sliced Ham, Pineapple, Mozzarella Cheese"/>
    <s v="The Hawaiian Pizza"/>
    <n v="181.5"/>
    <n v="247.5"/>
    <n v="66"/>
    <x v="1"/>
    <x v="1"/>
    <x v="1"/>
  </r>
  <r>
    <n v="7777897911"/>
    <d v="2016-03-10T00:00:00"/>
    <x v="0"/>
    <x v="2"/>
    <n v="16"/>
    <x v="2"/>
    <x v="0"/>
    <n v="21.5"/>
    <n v="9"/>
    <s v="Spinach, Mushrooms, Red Onions, Feta Cheese, Garlic"/>
    <s v="The Spinach and Feta Pizza"/>
    <n v="144"/>
    <n v="193.5"/>
    <n v="49.5"/>
    <x v="0"/>
    <x v="1"/>
    <x v="1"/>
  </r>
  <r>
    <n v="7777897912"/>
    <d v="2016-03-10T00:00:00"/>
    <x v="0"/>
    <x v="2"/>
    <n v="25.5"/>
    <x v="3"/>
    <x v="1"/>
    <n v="26.5"/>
    <n v="7"/>
    <s v="Kalamata Olives, Feta Cheese, Tomatoes, Garlic, Beef Chuck Roast, Red Onions"/>
    <s v="The Greek Pizza"/>
    <n v="178.5"/>
    <n v="185.5"/>
    <n v="7"/>
    <x v="1"/>
    <x v="0"/>
    <x v="1"/>
  </r>
  <r>
    <n v="7777897913"/>
    <d v="2016-03-10T00:00:00"/>
    <x v="0"/>
    <x v="2"/>
    <n v="12"/>
    <x v="0"/>
    <x v="1"/>
    <n v="15"/>
    <n v="3"/>
    <s v="Bacon, Pepperoni, Italian Sausage, Chorizo Sausage"/>
    <s v="The Big Meat Pizza"/>
    <n v="36"/>
    <n v="45"/>
    <n v="9"/>
    <x v="1"/>
    <x v="1"/>
    <x v="1"/>
  </r>
  <r>
    <n v="7777897914"/>
    <d v="2016-03-10T00:00:00"/>
    <x v="0"/>
    <x v="2"/>
    <n v="13.25"/>
    <x v="2"/>
    <x v="1"/>
    <n v="17.75"/>
    <n v="9"/>
    <s v="Sliced Ham, Pineapple, Mozzarella Cheese"/>
    <s v="The Hawaiian Pizza"/>
    <n v="119.25"/>
    <n v="159.75"/>
    <n v="40.5"/>
    <x v="0"/>
    <x v="1"/>
    <x v="1"/>
  </r>
  <r>
    <n v="7777897915"/>
    <d v="2016-03-11T00:00:00"/>
    <x v="1"/>
    <x v="2"/>
    <n v="12"/>
    <x v="0"/>
    <x v="1"/>
    <n v="15"/>
    <n v="1"/>
    <s v="Bacon, Pepperoni, Italian Sausage, Chorizo Sausage"/>
    <s v="The Big Meat Pizza"/>
    <n v="12"/>
    <n v="15"/>
    <n v="3"/>
    <x v="0"/>
    <x v="0"/>
    <x v="1"/>
  </r>
  <r>
    <n v="7777897916"/>
    <d v="2016-03-11T00:00:00"/>
    <x v="1"/>
    <x v="2"/>
    <n v="18.5"/>
    <x v="1"/>
    <x v="0"/>
    <n v="25.5"/>
    <n v="9"/>
    <s v="Mozzarella Cheese, Provolone Cheese, Smoked Gouda Cheese, Romano Cheese, Blue Cheese, Garlic"/>
    <s v="The Five Cheese Pizza"/>
    <n v="166.5"/>
    <n v="229.5"/>
    <n v="63"/>
    <x v="0"/>
    <x v="0"/>
    <x v="1"/>
  </r>
  <r>
    <n v="7777897917"/>
    <d v="2016-03-11T00:00:00"/>
    <x v="1"/>
    <x v="2"/>
    <n v="12.25"/>
    <x v="0"/>
    <x v="3"/>
    <n v="19.25"/>
    <n v="1"/>
    <s v="Coarse Sicilian Salami, Tomatoes, Green Olives, Luganega Sausage, Onions, Garlic"/>
    <s v="The Sicilian Pizza"/>
    <n v="12.25"/>
    <n v="19.25"/>
    <n v="7"/>
    <x v="0"/>
    <x v="1"/>
    <x v="1"/>
  </r>
  <r>
    <n v="7777897918"/>
    <d v="2016-03-11T00:00:00"/>
    <x v="1"/>
    <x v="2"/>
    <n v="16.75"/>
    <x v="2"/>
    <x v="2"/>
    <n v="23.25"/>
    <n v="9"/>
    <s v="Chicken, Pineapple, Tomatoes, Red Peppers, Thai Sweet Chilli Sauce"/>
    <s v="The Thai Chicken Pizza"/>
    <n v="150.75"/>
    <n v="209.25"/>
    <n v="58.5"/>
    <x v="1"/>
    <x v="0"/>
    <x v="1"/>
  </r>
  <r>
    <n v="7777897919"/>
    <d v="2016-03-12T00:00:00"/>
    <x v="2"/>
    <x v="2"/>
    <n v="12"/>
    <x v="0"/>
    <x v="1"/>
    <n v="15"/>
    <n v="3"/>
    <s v="Pepperoni, Mushrooms, Red Onions, Red Peppers, Bacon"/>
    <s v="The Classic Deluxe Pizza"/>
    <n v="36"/>
    <n v="45"/>
    <n v="9"/>
    <x v="1"/>
    <x v="1"/>
    <x v="1"/>
  </r>
  <r>
    <n v="7777897920"/>
    <d v="2016-03-12T00:00:00"/>
    <x v="2"/>
    <x v="2"/>
    <n v="20.75"/>
    <x v="1"/>
    <x v="3"/>
    <n v="30.75"/>
    <n v="9"/>
    <s v="Prosciutto di San Daniele, Arugula, Mozzarella Cheese"/>
    <s v="The Prosciutto and Arugula Pizza"/>
    <n v="186.75"/>
    <n v="276.75"/>
    <n v="90"/>
    <x v="1"/>
    <x v="1"/>
    <x v="1"/>
  </r>
  <r>
    <n v="7777897921"/>
    <d v="2016-03-12T00:00:00"/>
    <x v="2"/>
    <x v="2"/>
    <n v="20.75"/>
    <x v="1"/>
    <x v="3"/>
    <n v="30.75"/>
    <n v="9"/>
    <s v="Capocollo, Tomatoes, Goat Cheese, Artichokes, Peperoncini verdi, Garlic"/>
    <s v="The Spicy Italian Pizza"/>
    <n v="186.75"/>
    <n v="276.75"/>
    <n v="90"/>
    <x v="1"/>
    <x v="0"/>
    <x v="1"/>
  </r>
  <r>
    <n v="7777897922"/>
    <d v="2016-03-12T00:00:00"/>
    <x v="2"/>
    <x v="2"/>
    <n v="20.75"/>
    <x v="1"/>
    <x v="0"/>
    <n v="27.75"/>
    <n v="2"/>
    <s v="Spinach, Artichokes, Tomatoes, Sun-dried Tomatoes, Garlic, Pesto Sauce"/>
    <s v="The Spinach Pesto Pizza"/>
    <n v="41.5"/>
    <n v="55.5"/>
    <n v="14"/>
    <x v="0"/>
    <x v="1"/>
    <x v="1"/>
  </r>
  <r>
    <n v="7777897923"/>
    <d v="2016-03-13T00:00:00"/>
    <x v="3"/>
    <x v="2"/>
    <n v="16.75"/>
    <x v="2"/>
    <x v="2"/>
    <n v="23.25"/>
    <n v="6"/>
    <s v="Chicken, Artichoke, Spinach, Garlic, Jalapeno Peppers, Fontina Cheese, Gouda Cheese"/>
    <s v="The California Chicken Pizza"/>
    <n v="100.5"/>
    <n v="139.5"/>
    <n v="39"/>
    <x v="1"/>
    <x v="0"/>
    <x v="1"/>
  </r>
  <r>
    <n v="7777897924"/>
    <d v="2016-03-13T00:00:00"/>
    <x v="3"/>
    <x v="2"/>
    <n v="16"/>
    <x v="2"/>
    <x v="0"/>
    <n v="21.5"/>
    <n v="8"/>
    <s v="Spinach, Mushrooms, Red Onions, Feta Cheese, Garlic"/>
    <s v="The Spinach and Feta Pizza"/>
    <n v="128"/>
    <n v="172"/>
    <n v="44"/>
    <x v="0"/>
    <x v="0"/>
    <x v="1"/>
  </r>
  <r>
    <n v="7777897925"/>
    <d v="2016-03-13T00:00:00"/>
    <x v="3"/>
    <x v="2"/>
    <n v="12"/>
    <x v="0"/>
    <x v="1"/>
    <n v="15"/>
    <n v="2"/>
    <s v="Bacon, Pepperoni, Italian Sausage, Chorizo Sausage"/>
    <s v="The Big Meat Pizza"/>
    <n v="24"/>
    <n v="30"/>
    <n v="6"/>
    <x v="1"/>
    <x v="0"/>
    <x v="1"/>
  </r>
  <r>
    <n v="7777897926"/>
    <d v="2016-03-13T00:00:00"/>
    <x v="3"/>
    <x v="2"/>
    <n v="20.5"/>
    <x v="1"/>
    <x v="1"/>
    <n v="26.5"/>
    <n v="7"/>
    <s v="Capocollo, Red Peppers, Tomatoes, Goat Cheese, Garlic, Oregano"/>
    <s v="The Italian Capocollo Pizza"/>
    <n v="143.5"/>
    <n v="185.5"/>
    <n v="42"/>
    <x v="0"/>
    <x v="0"/>
    <x v="1"/>
  </r>
  <r>
    <n v="7777897927"/>
    <d v="2016-03-14T00:00:00"/>
    <x v="4"/>
    <x v="2"/>
    <n v="14.75"/>
    <x v="2"/>
    <x v="0"/>
    <n v="20.25"/>
    <n v="7"/>
    <s v="Ricotta Cheese, Gorgonzola Piccante Cheese, Mozzarella Cheese, Parmigiano Reggiano Cheese, Garlic"/>
    <s v="The Four Cheese Pizza"/>
    <n v="103.25"/>
    <n v="141.75"/>
    <n v="38.5"/>
    <x v="0"/>
    <x v="1"/>
    <x v="1"/>
  </r>
  <r>
    <n v="7777897928"/>
    <d v="2016-03-14T00:00:00"/>
    <x v="4"/>
    <x v="2"/>
    <n v="17.5"/>
    <x v="1"/>
    <x v="1"/>
    <n v="23.5"/>
    <n v="12"/>
    <s v="Pepperoni, Mushrooms, Green Peppers"/>
    <s v="The Pepperoni, Mushroom, and Peppers Pizza"/>
    <n v="210"/>
    <n v="282"/>
    <n v="72"/>
    <x v="1"/>
    <x v="1"/>
    <x v="1"/>
  </r>
  <r>
    <n v="7777897929"/>
    <d v="2016-03-14T00:00:00"/>
    <x v="4"/>
    <x v="2"/>
    <n v="12"/>
    <x v="0"/>
    <x v="1"/>
    <n v="15"/>
    <n v="1"/>
    <s v="Bacon, Pepperoni, Italian Sausage, Chorizo Sausage"/>
    <s v="The Big Meat Pizza"/>
    <n v="12"/>
    <n v="15"/>
    <n v="3"/>
    <x v="0"/>
    <x v="1"/>
    <x v="1"/>
  </r>
  <r>
    <n v="7777897930"/>
    <d v="2016-03-14T00:00:00"/>
    <x v="4"/>
    <x v="2"/>
    <n v="25.5"/>
    <x v="3"/>
    <x v="1"/>
    <n v="26.5"/>
    <n v="8"/>
    <s v="Kalamata Olives, Feta Cheese, Tomatoes, Garlic, Beef Chuck Roast, Red Onions"/>
    <s v="The Greek Pizza"/>
    <n v="204"/>
    <n v="212"/>
    <n v="8"/>
    <x v="1"/>
    <x v="1"/>
    <x v="1"/>
  </r>
  <r>
    <n v="7777897931"/>
    <d v="2016-03-14T00:00:00"/>
    <x v="4"/>
    <x v="2"/>
    <n v="12"/>
    <x v="0"/>
    <x v="1"/>
    <n v="15"/>
    <n v="9"/>
    <s v="Pepperoni, Mushrooms, Red Onions, Red Peppers, Bacon"/>
    <s v="The Classic Deluxe Pizza"/>
    <n v="108"/>
    <n v="135"/>
    <n v="27"/>
    <x v="1"/>
    <x v="1"/>
    <x v="1"/>
  </r>
  <r>
    <n v="7777897932"/>
    <d v="2016-03-14T00:00:00"/>
    <x v="4"/>
    <x v="2"/>
    <n v="20.75"/>
    <x v="1"/>
    <x v="2"/>
    <n v="28.75"/>
    <n v="5"/>
    <s v="Chicken, Tomatoes, Red Peppers, Red Onions, Jalapeno Peppers, Corn, Cilantro, Chipotle Sauce"/>
    <s v="The Southwest Chicken Pizza"/>
    <n v="103.75"/>
    <n v="143.75"/>
    <n v="40"/>
    <x v="0"/>
    <x v="1"/>
    <x v="1"/>
  </r>
  <r>
    <n v="7777897933"/>
    <d v="2016-03-15T00:00:00"/>
    <x v="5"/>
    <x v="2"/>
    <n v="20.25"/>
    <x v="1"/>
    <x v="0"/>
    <n v="27.25"/>
    <n v="8"/>
    <s v="Spinach, Mushrooms, Red Onions, Feta Cheese, Garlic"/>
    <s v="The Spinach and Feta Pizza"/>
    <n v="162"/>
    <n v="218"/>
    <n v="56"/>
    <x v="1"/>
    <x v="1"/>
    <x v="1"/>
  </r>
  <r>
    <n v="7777897934"/>
    <d v="2016-03-15T00:00:00"/>
    <x v="5"/>
    <x v="2"/>
    <n v="12.75"/>
    <x v="0"/>
    <x v="2"/>
    <n v="17.75"/>
    <n v="2"/>
    <s v="Chicken, Pineapple, Tomatoes, Red Peppers, Thai Sweet Chilli Sauce"/>
    <s v="The Thai Chicken Pizza"/>
    <n v="25.5"/>
    <n v="35.5"/>
    <n v="10"/>
    <x v="1"/>
    <x v="1"/>
    <x v="1"/>
  </r>
  <r>
    <n v="7777897935"/>
    <d v="2016-03-15T00:00:00"/>
    <x v="5"/>
    <x v="2"/>
    <n v="16.75"/>
    <x v="2"/>
    <x v="2"/>
    <n v="23.25"/>
    <n v="1"/>
    <s v="Barbecued Chicken, Red Peppers, Green Peppers, Tomatoes, Red Onions, Barbecue Sauce"/>
    <s v="The Barbecue Chicken Pizza"/>
    <n v="16.75"/>
    <n v="23.25"/>
    <n v="6.5"/>
    <x v="1"/>
    <x v="0"/>
    <x v="1"/>
  </r>
  <r>
    <n v="7777897936"/>
    <d v="2016-03-15T00:00:00"/>
    <x v="5"/>
    <x v="2"/>
    <n v="10.5"/>
    <x v="0"/>
    <x v="1"/>
    <n v="13.5"/>
    <n v="7"/>
    <s v="Sliced Ham, Pineapple, Mozzarella Cheese"/>
    <s v="The Hawaiian Pizza"/>
    <n v="73.5"/>
    <n v="94.5"/>
    <n v="21"/>
    <x v="0"/>
    <x v="0"/>
    <x v="1"/>
  </r>
  <r>
    <n v="7777897937"/>
    <d v="2016-03-15T00:00:00"/>
    <x v="5"/>
    <x v="2"/>
    <n v="16.25"/>
    <x v="2"/>
    <x v="3"/>
    <n v="24.75"/>
    <n v="10"/>
    <s v="?duja Salami, Pancetta, Tomatoes, Red Onions, Friggitello Peppers, Garlic"/>
    <s v="The Calabrese Pizza"/>
    <n v="162.5"/>
    <n v="247.5"/>
    <n v="85"/>
    <x v="0"/>
    <x v="1"/>
    <x v="1"/>
  </r>
  <r>
    <n v="7777897938"/>
    <d v="2016-03-16T00:00:00"/>
    <x v="6"/>
    <x v="2"/>
    <n v="16"/>
    <x v="2"/>
    <x v="1"/>
    <n v="20.5"/>
    <n v="8"/>
    <s v="Capocollo, Red Peppers, Tomatoes, Goat Cheese, Garlic, Oregano"/>
    <s v="The Italian Capocollo Pizza"/>
    <n v="128"/>
    <n v="164"/>
    <n v="36"/>
    <x v="1"/>
    <x v="0"/>
    <x v="1"/>
  </r>
  <r>
    <n v="7777897939"/>
    <d v="2016-03-16T00:00:00"/>
    <x v="6"/>
    <x v="2"/>
    <n v="10.5"/>
    <x v="0"/>
    <x v="1"/>
    <n v="13.5"/>
    <n v="6"/>
    <s v="Sliced Ham, Pineapple, Mozzarella Cheese"/>
    <s v="The Hawaiian Pizza"/>
    <n v="63"/>
    <n v="81"/>
    <n v="18"/>
    <x v="1"/>
    <x v="1"/>
    <x v="1"/>
  </r>
  <r>
    <n v="7777897940"/>
    <d v="2016-03-16T00:00:00"/>
    <x v="6"/>
    <x v="2"/>
    <n v="20.25"/>
    <x v="1"/>
    <x v="0"/>
    <n v="27.25"/>
    <n v="9"/>
    <s v="Tomatoes, Red Peppers, Jalapeno Peppers, Red Onions, Cilantro, Corn, Chipotle Sauce, Garlic"/>
    <s v="The Mexicana Pizza"/>
    <n v="182.25"/>
    <n v="245.25"/>
    <n v="63"/>
    <x v="0"/>
    <x v="0"/>
    <x v="1"/>
  </r>
  <r>
    <n v="7777897941"/>
    <d v="2016-03-16T00:00:00"/>
    <x v="6"/>
    <x v="2"/>
    <n v="12.75"/>
    <x v="0"/>
    <x v="2"/>
    <n v="17.75"/>
    <n v="4"/>
    <s v="Chicken, Tomatoes, Red Peppers, Red Onions, Jalapeno Peppers, Corn, Cilantro, Chipotle Sauce"/>
    <s v="The Southwest Chicken Pizza"/>
    <n v="51"/>
    <n v="71"/>
    <n v="20"/>
    <x v="0"/>
    <x v="1"/>
    <x v="1"/>
  </r>
  <r>
    <n v="7777897942"/>
    <d v="2016-03-16T00:00:00"/>
    <x v="6"/>
    <x v="2"/>
    <n v="20.5"/>
    <x v="1"/>
    <x v="1"/>
    <n v="26.5"/>
    <n v="1"/>
    <s v="Pepperoni, Mushrooms, Red Onions, Red Peppers, Bacon"/>
    <s v="The Classic Deluxe Pizza"/>
    <n v="20.5"/>
    <n v="26.5"/>
    <n v="6"/>
    <x v="0"/>
    <x v="0"/>
    <x v="1"/>
  </r>
  <r>
    <n v="7777897943"/>
    <d v="2016-03-16T00:00:00"/>
    <x v="6"/>
    <x v="2"/>
    <n v="11"/>
    <x v="0"/>
    <x v="1"/>
    <n v="14"/>
    <n v="10"/>
    <s v="Pepperoni, Mushrooms, Green Peppers"/>
    <s v="The Pepperoni, Mushroom, and Peppers Pizza"/>
    <n v="110"/>
    <n v="140"/>
    <n v="30"/>
    <x v="0"/>
    <x v="1"/>
    <x v="1"/>
  </r>
  <r>
    <n v="7777897944"/>
    <d v="2016-03-16T00:00:00"/>
    <x v="6"/>
    <x v="2"/>
    <n v="12"/>
    <x v="0"/>
    <x v="0"/>
    <n v="16"/>
    <n v="8"/>
    <s v="Mushrooms, Tomatoes, Red Peppers, Green Peppers, Red Onions, Zucchini, Spinach, Garlic"/>
    <s v="The Vegetables + Vegetables Pizza"/>
    <n v="96"/>
    <n v="128"/>
    <n v="32"/>
    <x v="0"/>
    <x v="1"/>
    <x v="1"/>
  </r>
  <r>
    <n v="7777897945"/>
    <d v="2016-03-16T00:00:00"/>
    <x v="6"/>
    <x v="2"/>
    <n v="16.75"/>
    <x v="2"/>
    <x v="2"/>
    <n v="23.25"/>
    <n v="11"/>
    <s v="Chicken, Artichoke, Spinach, Garlic, Jalapeno Peppers, Fontina Cheese, Gouda Cheese"/>
    <s v="The California Chicken Pizza"/>
    <n v="184.25"/>
    <n v="255.75"/>
    <n v="71.5"/>
    <x v="0"/>
    <x v="1"/>
    <x v="1"/>
  </r>
  <r>
    <n v="7777897946"/>
    <d v="2016-03-16T00:00:00"/>
    <x v="6"/>
    <x v="2"/>
    <n v="20.75"/>
    <x v="1"/>
    <x v="2"/>
    <n v="28.75"/>
    <n v="1"/>
    <s v="Chicken, Pineapple, Tomatoes, Red Peppers, Thai Sweet Chilli Sauce"/>
    <s v="The Thai Chicken Pizza"/>
    <n v="20.75"/>
    <n v="28.75"/>
    <n v="8"/>
    <x v="1"/>
    <x v="1"/>
    <x v="1"/>
  </r>
  <r>
    <n v="7777897947"/>
    <d v="2016-03-17T00:00:00"/>
    <x v="0"/>
    <x v="2"/>
    <n v="16.75"/>
    <x v="2"/>
    <x v="2"/>
    <n v="23.25"/>
    <n v="6"/>
    <s v="Chicken, Artichoke, Spinach, Garlic, Jalapeno Peppers, Fontina Cheese, Gouda Cheese"/>
    <s v="The California Chicken Pizza"/>
    <n v="100.5"/>
    <n v="139.5"/>
    <n v="39"/>
    <x v="1"/>
    <x v="1"/>
    <x v="1"/>
  </r>
  <r>
    <n v="7777897948"/>
    <d v="2016-03-17T00:00:00"/>
    <x v="0"/>
    <x v="2"/>
    <n v="16.5"/>
    <x v="1"/>
    <x v="1"/>
    <n v="22.5"/>
    <n v="7"/>
    <s v="Sliced Ham, Pineapple, Mozzarella Cheese"/>
    <s v="The Hawaiian Pizza"/>
    <n v="115.5"/>
    <n v="157.5"/>
    <n v="42"/>
    <x v="0"/>
    <x v="1"/>
    <x v="1"/>
  </r>
  <r>
    <n v="7777897949"/>
    <d v="2016-03-17T00:00:00"/>
    <x v="0"/>
    <x v="2"/>
    <n v="11"/>
    <x v="0"/>
    <x v="1"/>
    <n v="14"/>
    <n v="2"/>
    <s v="Pepperoni, Mushrooms, Green Peppers"/>
    <s v="The Pepperoni, Mushroom, and Peppers Pizza"/>
    <n v="22"/>
    <n v="28"/>
    <n v="6"/>
    <x v="0"/>
    <x v="0"/>
    <x v="1"/>
  </r>
  <r>
    <n v="7777897950"/>
    <d v="2016-03-17T00:00:00"/>
    <x v="0"/>
    <x v="2"/>
    <n v="18.5"/>
    <x v="1"/>
    <x v="0"/>
    <n v="25.5"/>
    <n v="10"/>
    <s v="Mozzarella Cheese, Provolone Cheese, Smoked Gouda Cheese, Romano Cheese, Blue Cheese, Garlic"/>
    <s v="The Five Cheese Pizza"/>
    <n v="185"/>
    <n v="255"/>
    <n v="70"/>
    <x v="0"/>
    <x v="0"/>
    <x v="1"/>
  </r>
  <r>
    <n v="7777897951"/>
    <d v="2016-03-17T00:00:00"/>
    <x v="0"/>
    <x v="2"/>
    <n v="20.75"/>
    <x v="1"/>
    <x v="3"/>
    <n v="30.75"/>
    <n v="9"/>
    <s v="Calabrese Salami, Capocollo, Tomatoes, Red Onions, Green Olives, Garlic"/>
    <s v="The Italian Supreme Pizza"/>
    <n v="186.75"/>
    <n v="276.75"/>
    <n v="90"/>
    <x v="1"/>
    <x v="0"/>
    <x v="1"/>
  </r>
  <r>
    <n v="7777897952"/>
    <d v="2016-03-17T00:00:00"/>
    <x v="0"/>
    <x v="2"/>
    <n v="20.25"/>
    <x v="1"/>
    <x v="0"/>
    <n v="27.25"/>
    <n v="4"/>
    <s v="Spinach, Mushrooms, Tomatoes, Green Olives, Feta Cheese"/>
    <s v="The Green Garden Pizza"/>
    <n v="81"/>
    <n v="109"/>
    <n v="28"/>
    <x v="0"/>
    <x v="1"/>
    <x v="1"/>
  </r>
  <r>
    <n v="7777897953"/>
    <d v="2016-03-18T00:00:00"/>
    <x v="1"/>
    <x v="2"/>
    <n v="12.5"/>
    <x v="2"/>
    <x v="1"/>
    <n v="17"/>
    <n v="7"/>
    <s v="Mozzarella Cheese, Pepperoni"/>
    <s v="The Pepperoni Pizza"/>
    <n v="87.5"/>
    <n v="119"/>
    <n v="31.5"/>
    <x v="0"/>
    <x v="0"/>
    <x v="1"/>
  </r>
  <r>
    <n v="7777897954"/>
    <d v="2016-03-18T00:00:00"/>
    <x v="1"/>
    <x v="2"/>
    <n v="12.75"/>
    <x v="0"/>
    <x v="2"/>
    <n v="17.75"/>
    <n v="7"/>
    <s v="Chicken, Artichoke, Spinach, Garlic, Jalapeno Peppers, Fontina Cheese, Gouda Cheese"/>
    <s v="The California Chicken Pizza"/>
    <n v="89.25"/>
    <n v="124.25"/>
    <n v="35"/>
    <x v="1"/>
    <x v="0"/>
    <x v="1"/>
  </r>
  <r>
    <n v="7777897955"/>
    <d v="2016-03-18T00:00:00"/>
    <x v="1"/>
    <x v="2"/>
    <n v="18.5"/>
    <x v="1"/>
    <x v="0"/>
    <n v="25.5"/>
    <n v="12"/>
    <s v="Mozzarella Cheese, Provolone Cheese, Smoked Gouda Cheese, Romano Cheese, Blue Cheese, Garlic"/>
    <s v="The Five Cheese Pizza"/>
    <n v="222"/>
    <n v="306"/>
    <n v="84"/>
    <x v="0"/>
    <x v="0"/>
    <x v="1"/>
  </r>
  <r>
    <n v="7777897956"/>
    <d v="2016-03-18T00:00:00"/>
    <x v="1"/>
    <x v="2"/>
    <n v="17.95"/>
    <x v="1"/>
    <x v="0"/>
    <n v="24.95"/>
    <n v="5"/>
    <s v="Ricotta Cheese, Gorgonzola Piccante Cheese, Mozzarella Cheese, Parmigiano Reggiano Cheese, Garlic"/>
    <s v="The Four Cheese Pizza"/>
    <n v="89.75"/>
    <n v="124.75"/>
    <n v="35"/>
    <x v="1"/>
    <x v="0"/>
    <x v="1"/>
  </r>
  <r>
    <n v="7777897957"/>
    <d v="2016-03-18T00:00:00"/>
    <x v="1"/>
    <x v="2"/>
    <n v="9.75"/>
    <x v="0"/>
    <x v="1"/>
    <n v="12.75"/>
    <n v="6"/>
    <s v="Mozzarella Cheese, Pepperoni"/>
    <s v="The Pepperoni Pizza"/>
    <n v="58.5"/>
    <n v="76.5"/>
    <n v="18"/>
    <x v="0"/>
    <x v="1"/>
    <x v="1"/>
  </r>
  <r>
    <n v="7777897958"/>
    <d v="2016-03-18T00:00:00"/>
    <x v="1"/>
    <x v="2"/>
    <n v="20.5"/>
    <x v="1"/>
    <x v="1"/>
    <n v="26.5"/>
    <n v="11"/>
    <s v="Capocollo, Red Peppers, Tomatoes, Goat Cheese, Garlic, Oregano"/>
    <s v="The Italian Capocollo Pizza"/>
    <n v="225.5"/>
    <n v="291.5"/>
    <n v="66"/>
    <x v="0"/>
    <x v="1"/>
    <x v="1"/>
  </r>
  <r>
    <n v="7777897959"/>
    <d v="2016-03-18T00:00:00"/>
    <x v="1"/>
    <x v="2"/>
    <n v="20.5"/>
    <x v="1"/>
    <x v="1"/>
    <n v="26.5"/>
    <n v="5"/>
    <s v="Tomatoes, Anchovies, Green Olives, Red Onions, Garlic"/>
    <s v="The Napolitana Pizza"/>
    <n v="102.5"/>
    <n v="132.5"/>
    <n v="30"/>
    <x v="1"/>
    <x v="0"/>
    <x v="1"/>
  </r>
  <r>
    <n v="7777897960"/>
    <d v="2016-03-19T00:00:00"/>
    <x v="2"/>
    <x v="2"/>
    <n v="17.5"/>
    <x v="1"/>
    <x v="1"/>
    <n v="23.5"/>
    <n v="2"/>
    <s v="Pepperoni, Mushrooms, Green Peppers"/>
    <s v="The Pepperoni, Mushroom, and Peppers Pizza"/>
    <n v="35"/>
    <n v="47"/>
    <n v="12"/>
    <x v="1"/>
    <x v="0"/>
    <x v="1"/>
  </r>
  <r>
    <n v="7777897961"/>
    <d v="2016-03-19T00:00:00"/>
    <x v="2"/>
    <x v="2"/>
    <n v="16"/>
    <x v="2"/>
    <x v="1"/>
    <n v="20.5"/>
    <n v="10"/>
    <s v="Kalamata Olives, Feta Cheese, Tomatoes, Garlic, Beef Chuck Roast, Red Onions"/>
    <s v="The Greek Pizza"/>
    <n v="160"/>
    <n v="205"/>
    <n v="45"/>
    <x v="0"/>
    <x v="0"/>
    <x v="1"/>
  </r>
  <r>
    <n v="7777897962"/>
    <d v="2016-03-19T00:00:00"/>
    <x v="2"/>
    <x v="2"/>
    <n v="11"/>
    <x v="0"/>
    <x v="1"/>
    <n v="14"/>
    <n v="2"/>
    <s v="Pepperoni, Mushrooms, Green Peppers"/>
    <s v="The Pepperoni, Mushroom, and Peppers Pizza"/>
    <n v="22"/>
    <n v="28"/>
    <n v="6"/>
    <x v="1"/>
    <x v="1"/>
    <x v="1"/>
  </r>
  <r>
    <n v="7777897963"/>
    <d v="2016-03-19T00:00:00"/>
    <x v="2"/>
    <x v="2"/>
    <n v="15.25"/>
    <x v="1"/>
    <x v="1"/>
    <n v="21.25"/>
    <n v="8"/>
    <s v="Mozzarella Cheese, Pepperoni"/>
    <s v="The Pepperoni Pizza"/>
    <n v="122"/>
    <n v="170"/>
    <n v="48"/>
    <x v="1"/>
    <x v="0"/>
    <x v="1"/>
  </r>
  <r>
    <n v="7777897964"/>
    <d v="2016-03-19T00:00:00"/>
    <x v="2"/>
    <x v="2"/>
    <n v="20.75"/>
    <x v="1"/>
    <x v="3"/>
    <n v="30.75"/>
    <n v="8"/>
    <s v="Calabrese Salami, Capocollo, Tomatoes, Red Onions, Green Olives, Garlic"/>
    <s v="The Italian Supreme Pizza"/>
    <n v="166"/>
    <n v="246"/>
    <n v="80"/>
    <x v="0"/>
    <x v="1"/>
    <x v="1"/>
  </r>
  <r>
    <n v="7777897965"/>
    <d v="2016-03-19T00:00:00"/>
    <x v="2"/>
    <x v="2"/>
    <n v="16.75"/>
    <x v="2"/>
    <x v="2"/>
    <n v="23.25"/>
    <n v="12"/>
    <s v="Chicken, Pineapple, Tomatoes, Red Peppers, Thai Sweet Chilli Sauce"/>
    <s v="The Thai Chicken Pizza"/>
    <n v="201"/>
    <n v="279"/>
    <n v="78"/>
    <x v="0"/>
    <x v="0"/>
    <x v="1"/>
  </r>
  <r>
    <n v="7777897966"/>
    <d v="2016-03-20T00:00:00"/>
    <x v="3"/>
    <x v="2"/>
    <n v="12"/>
    <x v="0"/>
    <x v="0"/>
    <n v="16"/>
    <n v="9"/>
    <s v="Mushrooms, Tomatoes, Red Peppers, Green Peppers, Red Onions, Zucchini, Spinach, Garlic"/>
    <s v="The Vegetables + Vegetables Pizza"/>
    <n v="108"/>
    <n v="144"/>
    <n v="36"/>
    <x v="0"/>
    <x v="0"/>
    <x v="1"/>
  </r>
  <r>
    <n v="7777897967"/>
    <d v="2016-03-20T00:00:00"/>
    <x v="3"/>
    <x v="2"/>
    <n v="20.75"/>
    <x v="1"/>
    <x v="3"/>
    <n v="30.75"/>
    <n v="4"/>
    <s v="Soppressata Salami, Fontina Cheese, Mozzarella Cheese, Mushrooms, Garlic"/>
    <s v="The Soppressata Pizza"/>
    <n v="83"/>
    <n v="123"/>
    <n v="40"/>
    <x v="1"/>
    <x v="0"/>
    <x v="1"/>
  </r>
  <r>
    <n v="7777897968"/>
    <d v="2016-03-20T00:00:00"/>
    <x v="3"/>
    <x v="2"/>
    <n v="16"/>
    <x v="2"/>
    <x v="0"/>
    <n v="21.5"/>
    <n v="5"/>
    <s v="Mushrooms, Tomatoes, Red Peppers, Green Peppers, Red Onions, Zucchini, Spinach, Garlic"/>
    <s v="The Vegetables + Vegetables Pizza"/>
    <n v="80"/>
    <n v="107.5"/>
    <n v="27.5"/>
    <x v="1"/>
    <x v="1"/>
    <x v="1"/>
  </r>
  <r>
    <n v="7777897969"/>
    <d v="2016-03-20T00:00:00"/>
    <x v="3"/>
    <x v="2"/>
    <n v="20.25"/>
    <x v="1"/>
    <x v="0"/>
    <n v="27.25"/>
    <n v="5"/>
    <s v="Tomatoes, Red Peppers, Jalapeno Peppers, Red Onions, Cilantro, Corn, Chipotle Sauce, Garlic"/>
    <s v="The Mexicana Pizza"/>
    <n v="101.25"/>
    <n v="136.25"/>
    <n v="35"/>
    <x v="1"/>
    <x v="1"/>
    <x v="1"/>
  </r>
  <r>
    <n v="7777897970"/>
    <d v="2016-03-20T00:00:00"/>
    <x v="3"/>
    <x v="2"/>
    <n v="12.5"/>
    <x v="0"/>
    <x v="3"/>
    <n v="19.5"/>
    <n v="7"/>
    <s v="Calabrese Salami, Capocollo, Tomatoes, Red Onions, Green Olives, Garlic"/>
    <s v="The Italian Supreme Pizza"/>
    <n v="87.5"/>
    <n v="136.5"/>
    <n v="49"/>
    <x v="0"/>
    <x v="1"/>
    <x v="1"/>
  </r>
  <r>
    <n v="7777897971"/>
    <d v="2016-03-21T00:00:00"/>
    <x v="4"/>
    <x v="2"/>
    <n v="12.25"/>
    <x v="0"/>
    <x v="3"/>
    <n v="19.25"/>
    <n v="4"/>
    <s v="Coarse Sicilian Salami, Tomatoes, Green Olives, Luganega Sausage, Onions, Garlic"/>
    <s v="The Sicilian Pizza"/>
    <n v="49"/>
    <n v="77"/>
    <n v="28"/>
    <x v="1"/>
    <x v="0"/>
    <x v="1"/>
  </r>
  <r>
    <n v="7777897972"/>
    <d v="2016-03-21T00:00:00"/>
    <x v="4"/>
    <x v="2"/>
    <n v="20.75"/>
    <x v="1"/>
    <x v="3"/>
    <n v="30.75"/>
    <n v="9"/>
    <s v="Capocollo, Tomatoes, Goat Cheese, Artichokes, Peperoncini verdi, Garlic"/>
    <s v="The Spicy Italian Pizza"/>
    <n v="186.75"/>
    <n v="276.75"/>
    <n v="90"/>
    <x v="1"/>
    <x v="0"/>
    <x v="1"/>
  </r>
  <r>
    <n v="7777897973"/>
    <d v="2016-03-21T00:00:00"/>
    <x v="4"/>
    <x v="2"/>
    <n v="12"/>
    <x v="0"/>
    <x v="1"/>
    <n v="15"/>
    <n v="2"/>
    <s v="Kalamata Olives, Feta Cheese, Tomatoes, Garlic, Beef Chuck Roast, Red Onions"/>
    <s v="The Greek Pizza"/>
    <n v="24"/>
    <n v="30"/>
    <n v="6"/>
    <x v="1"/>
    <x v="0"/>
    <x v="1"/>
  </r>
  <r>
    <n v="7777897974"/>
    <d v="2016-03-21T00:00:00"/>
    <x v="4"/>
    <x v="2"/>
    <n v="20.5"/>
    <x v="1"/>
    <x v="1"/>
    <n v="26.5"/>
    <n v="2"/>
    <s v="Capocollo, Red Peppers, Tomatoes, Goat Cheese, Garlic, Oregano"/>
    <s v="The Italian Capocollo Pizza"/>
    <n v="41"/>
    <n v="53"/>
    <n v="12"/>
    <x v="0"/>
    <x v="1"/>
    <x v="1"/>
  </r>
  <r>
    <n v="7777897975"/>
    <d v="2016-03-21T00:00:00"/>
    <x v="4"/>
    <x v="2"/>
    <n v="16.75"/>
    <x v="2"/>
    <x v="0"/>
    <n v="22.25"/>
    <n v="4"/>
    <s v="Eggplant, Artichokes, Tomatoes, Zucchini, Red Peppers, Garlic, Pesto Sauce"/>
    <s v="The Italian Vegetables Pizza"/>
    <n v="67"/>
    <n v="89"/>
    <n v="22"/>
    <x v="1"/>
    <x v="0"/>
    <x v="1"/>
  </r>
  <r>
    <n v="7777897976"/>
    <d v="2016-03-22T00:00:00"/>
    <x v="5"/>
    <x v="2"/>
    <n v="16"/>
    <x v="2"/>
    <x v="0"/>
    <n v="21.5"/>
    <n v="12"/>
    <s v="Tomatoes, Red Peppers, Jalapeno Peppers, Red Onions, Cilantro, Corn, Chipotle Sauce, Garlic"/>
    <s v="The Mexicana Pizza"/>
    <n v="192"/>
    <n v="258"/>
    <n v="66"/>
    <x v="1"/>
    <x v="1"/>
    <x v="1"/>
  </r>
  <r>
    <n v="7777897977"/>
    <d v="2016-03-22T00:00:00"/>
    <x v="5"/>
    <x v="2"/>
    <n v="12.5"/>
    <x v="2"/>
    <x v="1"/>
    <n v="17"/>
    <n v="9"/>
    <s v="Mozzarella Cheese, Pepperoni"/>
    <s v="The Pepperoni Pizza"/>
    <n v="112.5"/>
    <n v="153"/>
    <n v="40.5"/>
    <x v="1"/>
    <x v="0"/>
    <x v="1"/>
  </r>
  <r>
    <n v="7777897978"/>
    <d v="2016-03-22T00:00:00"/>
    <x v="5"/>
    <x v="2"/>
    <n v="25.5"/>
    <x v="3"/>
    <x v="1"/>
    <n v="26.5"/>
    <n v="10"/>
    <s v="Kalamata Olives, Feta Cheese, Tomatoes, Garlic, Beef Chuck Roast, Red Onions"/>
    <s v="The Greek Pizza"/>
    <n v="255"/>
    <n v="265"/>
    <n v="10"/>
    <x v="1"/>
    <x v="0"/>
    <x v="1"/>
  </r>
  <r>
    <n v="7777897979"/>
    <d v="2016-03-22T00:00:00"/>
    <x v="5"/>
    <x v="2"/>
    <n v="16"/>
    <x v="2"/>
    <x v="0"/>
    <n v="21.5"/>
    <n v="3"/>
    <s v="Spinach, Mushrooms, Red Onions, Feta Cheese, Garlic"/>
    <s v="The Spinach and Feta Pizza"/>
    <n v="48"/>
    <n v="64.5"/>
    <n v="16.5"/>
    <x v="1"/>
    <x v="0"/>
    <x v="1"/>
  </r>
  <r>
    <n v="7777897980"/>
    <d v="2016-03-23T00:00:00"/>
    <x v="6"/>
    <x v="2"/>
    <n v="20.25"/>
    <x v="1"/>
    <x v="3"/>
    <n v="30.25"/>
    <n v="12"/>
    <s v="Coarse Sicilian Salami, Tomatoes, Green Olives, Luganega Sausage, Onions, Garlic"/>
    <s v="The Sicilian Pizza"/>
    <n v="243"/>
    <n v="363"/>
    <n v="120"/>
    <x v="1"/>
    <x v="1"/>
    <x v="1"/>
  </r>
  <r>
    <n v="7777897981"/>
    <d v="2016-03-23T00:00:00"/>
    <x v="6"/>
    <x v="2"/>
    <n v="12"/>
    <x v="0"/>
    <x v="1"/>
    <n v="15"/>
    <n v="6"/>
    <s v="Bacon, Pepperoni, Italian Sausage, Chorizo Sausage"/>
    <s v="The Big Meat Pizza"/>
    <n v="72"/>
    <n v="90"/>
    <n v="18"/>
    <x v="1"/>
    <x v="1"/>
    <x v="1"/>
  </r>
  <r>
    <n v="7777897982"/>
    <d v="2016-03-23T00:00:00"/>
    <x v="6"/>
    <x v="2"/>
    <n v="18.5"/>
    <x v="1"/>
    <x v="0"/>
    <n v="25.5"/>
    <n v="5"/>
    <s v="Mozzarella Cheese, Provolone Cheese, Smoked Gouda Cheese, Romano Cheese, Blue Cheese, Garlic"/>
    <s v="The Five Cheese Pizza"/>
    <n v="92.5"/>
    <n v="127.5"/>
    <n v="35"/>
    <x v="1"/>
    <x v="1"/>
    <x v="1"/>
  </r>
  <r>
    <n v="7777897983"/>
    <d v="2016-03-23T00:00:00"/>
    <x v="6"/>
    <x v="2"/>
    <n v="20.75"/>
    <x v="1"/>
    <x v="3"/>
    <n v="30.75"/>
    <n v="6"/>
    <s v="Calabrese Salami, Capocollo, Tomatoes, Red Onions, Green Olives, Garlic"/>
    <s v="The Italian Supreme Pizza"/>
    <n v="124.5"/>
    <n v="184.5"/>
    <n v="60"/>
    <x v="0"/>
    <x v="1"/>
    <x v="1"/>
  </r>
  <r>
    <n v="7777897984"/>
    <d v="2016-03-23T00:00:00"/>
    <x v="6"/>
    <x v="2"/>
    <n v="20.25"/>
    <x v="1"/>
    <x v="0"/>
    <n v="27.25"/>
    <n v="1"/>
    <s v="Tomatoes, Red Peppers, Jalapeno Peppers, Red Onions, Cilantro, Corn, Chipotle Sauce, Garlic"/>
    <s v="The Mexicana Pizza"/>
    <n v="20.25"/>
    <n v="27.25"/>
    <n v="7"/>
    <x v="1"/>
    <x v="1"/>
    <x v="1"/>
  </r>
  <r>
    <n v="7777897985"/>
    <d v="2016-03-23T00:00:00"/>
    <x v="6"/>
    <x v="2"/>
    <n v="16.5"/>
    <x v="2"/>
    <x v="3"/>
    <n v="25"/>
    <n v="8"/>
    <s v="Prosciutto di San Daniele, Arugula, Mozzarella Cheese"/>
    <s v="The Prosciutto and Arugula Pizza"/>
    <n v="132"/>
    <n v="200"/>
    <n v="68"/>
    <x v="0"/>
    <x v="1"/>
    <x v="1"/>
  </r>
  <r>
    <n v="7777897986"/>
    <d v="2016-03-23T00:00:00"/>
    <x v="6"/>
    <x v="2"/>
    <n v="12.75"/>
    <x v="0"/>
    <x v="2"/>
    <n v="17.75"/>
    <n v="10"/>
    <s v="Chicken, Tomatoes, Red Peppers, Spinach, Garlic, Pesto Sauce"/>
    <s v="The Chicken Pesto Pizza"/>
    <n v="127.5"/>
    <n v="177.5"/>
    <n v="50"/>
    <x v="0"/>
    <x v="1"/>
    <x v="1"/>
  </r>
  <r>
    <n v="7777897987"/>
    <d v="2016-03-23T00:00:00"/>
    <x v="6"/>
    <x v="2"/>
    <n v="16"/>
    <x v="2"/>
    <x v="0"/>
    <n v="21.5"/>
    <n v="2"/>
    <s v="Spinach, Artichokes, Kalamata Olives, Sun-dried Tomatoes, Feta Cheese, Plum Tomatoes, Red Onions"/>
    <s v="The Mediterranean Pizza"/>
    <n v="32"/>
    <n v="43"/>
    <n v="11"/>
    <x v="0"/>
    <x v="0"/>
    <x v="1"/>
  </r>
  <r>
    <n v="7777897988"/>
    <d v="2016-03-23T00:00:00"/>
    <x v="6"/>
    <x v="2"/>
    <n v="16.5"/>
    <x v="2"/>
    <x v="3"/>
    <n v="25"/>
    <n v="12"/>
    <s v="Capocollo, Tomatoes, Goat Cheese, Artichokes, Peperoncini verdi, Garlic"/>
    <s v="The Spicy Italian Pizza"/>
    <n v="198"/>
    <n v="300"/>
    <n v="102"/>
    <x v="0"/>
    <x v="1"/>
    <x v="1"/>
  </r>
  <r>
    <n v="7777897989"/>
    <d v="2016-03-23T00:00:00"/>
    <x v="6"/>
    <x v="2"/>
    <n v="16.5"/>
    <x v="2"/>
    <x v="3"/>
    <n v="25"/>
    <n v="9"/>
    <s v="Spinach, Red Onions, Pepperoni, Tomatoes, Artichokes, Kalamata Olives, Garlic, Asiago Cheese"/>
    <s v="The Spinach Supreme Pizza"/>
    <n v="148.5"/>
    <n v="225"/>
    <n v="76.5"/>
    <x v="0"/>
    <x v="1"/>
    <x v="1"/>
  </r>
  <r>
    <n v="7777897990"/>
    <d v="2016-03-23T00:00:00"/>
    <x v="6"/>
    <x v="2"/>
    <n v="16.5"/>
    <x v="2"/>
    <x v="3"/>
    <n v="25"/>
    <n v="6"/>
    <s v="Spinach, Red Onions, Pepperoni, Tomatoes, Artichokes, Kalamata Olives, Garlic, Asiago Cheese"/>
    <s v="The Spinach Supreme Pizza"/>
    <n v="99"/>
    <n v="150"/>
    <n v="51"/>
    <x v="0"/>
    <x v="0"/>
    <x v="1"/>
  </r>
  <r>
    <n v="7777897991"/>
    <d v="2016-03-23T00:00:00"/>
    <x v="6"/>
    <x v="2"/>
    <n v="12.5"/>
    <x v="0"/>
    <x v="3"/>
    <n v="19.5"/>
    <n v="6"/>
    <s v="Soppressata Salami, Fontina Cheese, Mozzarella Cheese, Mushrooms, Garlic"/>
    <s v="The Soppressata Pizza"/>
    <n v="75"/>
    <n v="117"/>
    <n v="42"/>
    <x v="1"/>
    <x v="1"/>
    <x v="1"/>
  </r>
  <r>
    <n v="7777897992"/>
    <d v="2016-03-24T00:00:00"/>
    <x v="0"/>
    <x v="2"/>
    <n v="12"/>
    <x v="0"/>
    <x v="1"/>
    <n v="15"/>
    <n v="10"/>
    <s v="Bacon, Pepperoni, Italian Sausage, Chorizo Sausage"/>
    <s v="The Big Meat Pizza"/>
    <n v="120"/>
    <n v="150"/>
    <n v="30"/>
    <x v="0"/>
    <x v="1"/>
    <x v="1"/>
  </r>
  <r>
    <n v="7777897993"/>
    <d v="2016-03-24T00:00:00"/>
    <x v="0"/>
    <x v="2"/>
    <n v="16.5"/>
    <x v="2"/>
    <x v="3"/>
    <n v="25"/>
    <n v="2"/>
    <s v="Calabrese Salami, Capocollo, Tomatoes, Red Onions, Green Olives, Garlic"/>
    <s v="The Italian Supreme Pizza"/>
    <n v="33"/>
    <n v="50"/>
    <n v="17"/>
    <x v="0"/>
    <x v="0"/>
    <x v="1"/>
  </r>
  <r>
    <n v="7777897994"/>
    <d v="2016-03-24T00:00:00"/>
    <x v="0"/>
    <x v="2"/>
    <n v="16"/>
    <x v="2"/>
    <x v="0"/>
    <n v="21.5"/>
    <n v="7"/>
    <s v="Spinach, Mushrooms, Tomatoes, Green Olives, Feta Cheese"/>
    <s v="The Green Garden Pizza"/>
    <n v="112"/>
    <n v="150.5"/>
    <n v="38.5"/>
    <x v="1"/>
    <x v="1"/>
    <x v="1"/>
  </r>
  <r>
    <n v="7777897995"/>
    <d v="2016-03-24T00:00:00"/>
    <x v="0"/>
    <x v="2"/>
    <n v="20.75"/>
    <x v="1"/>
    <x v="3"/>
    <n v="30.75"/>
    <n v="10"/>
    <s v="Prosciutto di San Daniele, Arugula, Mozzarella Cheese"/>
    <s v="The Prosciutto and Arugula Pizza"/>
    <n v="207.5"/>
    <n v="307.5"/>
    <n v="100"/>
    <x v="0"/>
    <x v="1"/>
    <x v="1"/>
  </r>
  <r>
    <n v="7777897996"/>
    <d v="2016-03-25T00:00:00"/>
    <x v="1"/>
    <x v="2"/>
    <n v="12.75"/>
    <x v="0"/>
    <x v="2"/>
    <n v="17.75"/>
    <n v="12"/>
    <s v="Chicken, Artichoke, Spinach, Garlic, Jalapeno Peppers, Fontina Cheese, Gouda Cheese"/>
    <s v="The California Chicken Pizza"/>
    <n v="153"/>
    <n v="213"/>
    <n v="60"/>
    <x v="0"/>
    <x v="1"/>
    <x v="1"/>
  </r>
  <r>
    <n v="7777897997"/>
    <d v="2016-03-25T00:00:00"/>
    <x v="1"/>
    <x v="2"/>
    <n v="12.75"/>
    <x v="0"/>
    <x v="2"/>
    <n v="17.75"/>
    <n v="12"/>
    <s v="Chicken, Tomatoes, Red Peppers, Spinach, Garlic, Pesto Sauce"/>
    <s v="The Chicken Pesto Pizza"/>
    <n v="153"/>
    <n v="213"/>
    <n v="60"/>
    <x v="0"/>
    <x v="1"/>
    <x v="1"/>
  </r>
  <r>
    <n v="7777897998"/>
    <d v="2016-03-26T00:00:00"/>
    <x v="2"/>
    <x v="2"/>
    <n v="16"/>
    <x v="2"/>
    <x v="1"/>
    <n v="20.5"/>
    <n v="1"/>
    <s v="Pepperoni, Mushrooms, Red Onions, Red Peppers, Bacon"/>
    <s v="The Classic Deluxe Pizza"/>
    <n v="16"/>
    <n v="20.5"/>
    <n v="4.5"/>
    <x v="1"/>
    <x v="0"/>
    <x v="1"/>
  </r>
  <r>
    <n v="7777897999"/>
    <d v="2016-03-26T00:00:00"/>
    <x v="2"/>
    <x v="2"/>
    <n v="12"/>
    <x v="0"/>
    <x v="1"/>
    <n v="15"/>
    <n v="11"/>
    <s v="Pepperoni, Mushrooms, Red Onions, Red Peppers, Bacon"/>
    <s v="The Classic Deluxe Pizza"/>
    <n v="132"/>
    <n v="165"/>
    <n v="33"/>
    <x v="0"/>
    <x v="1"/>
    <x v="1"/>
  </r>
  <r>
    <n v="7777898000"/>
    <d v="2016-03-27T00:00:00"/>
    <x v="3"/>
    <x v="2"/>
    <n v="18.5"/>
    <x v="1"/>
    <x v="0"/>
    <n v="25.5"/>
    <n v="12"/>
    <s v="Mozzarella Cheese, Provolone Cheese, Smoked Gouda Cheese, Romano Cheese, Blue Cheese, Garlic"/>
    <s v="The Five Cheese Pizza"/>
    <n v="222"/>
    <n v="306"/>
    <n v="84"/>
    <x v="1"/>
    <x v="1"/>
    <x v="1"/>
  </r>
  <r>
    <n v="7777898001"/>
    <d v="2016-03-27T00:00:00"/>
    <x v="3"/>
    <x v="2"/>
    <n v="16"/>
    <x v="2"/>
    <x v="0"/>
    <n v="21.5"/>
    <n v="5"/>
    <s v="Spinach, Mushrooms, Tomatoes, Green Olives, Feta Cheese"/>
    <s v="The Green Garden Pizza"/>
    <n v="80"/>
    <n v="107.5"/>
    <n v="27.5"/>
    <x v="1"/>
    <x v="0"/>
    <x v="1"/>
  </r>
  <r>
    <n v="7777898002"/>
    <d v="2016-03-27T00:00:00"/>
    <x v="3"/>
    <x v="2"/>
    <n v="20.75"/>
    <x v="1"/>
    <x v="3"/>
    <n v="30.75"/>
    <n v="11"/>
    <s v="Calabrese Salami, Capocollo, Tomatoes, Red Onions, Green Olives, Garlic"/>
    <s v="The Italian Supreme Pizza"/>
    <n v="228.25"/>
    <n v="338.25"/>
    <n v="110"/>
    <x v="0"/>
    <x v="0"/>
    <x v="1"/>
  </r>
  <r>
    <n v="7777898003"/>
    <d v="2016-03-27T00:00:00"/>
    <x v="3"/>
    <x v="2"/>
    <n v="16"/>
    <x v="2"/>
    <x v="1"/>
    <n v="20.5"/>
    <n v="10"/>
    <s v="Tomatoes, Anchovies, Green Olives, Red Onions, Garlic"/>
    <s v="The Napolitana Pizza"/>
    <n v="160"/>
    <n v="205"/>
    <n v="45"/>
    <x v="1"/>
    <x v="1"/>
    <x v="1"/>
  </r>
  <r>
    <n v="7777898004"/>
    <d v="2016-03-27T00:00:00"/>
    <x v="3"/>
    <x v="2"/>
    <n v="12"/>
    <x v="0"/>
    <x v="1"/>
    <n v="15"/>
    <n v="3"/>
    <s v="Tomatoes, Anchovies, Green Olives, Red Onions, Garlic"/>
    <s v="The Napolitana Pizza"/>
    <n v="36"/>
    <n v="45"/>
    <n v="9"/>
    <x v="0"/>
    <x v="1"/>
    <x v="1"/>
  </r>
  <r>
    <n v="7777898005"/>
    <d v="2016-03-27T00:00:00"/>
    <x v="3"/>
    <x v="2"/>
    <n v="20.75"/>
    <x v="1"/>
    <x v="3"/>
    <n v="30.75"/>
    <n v="2"/>
    <s v="Soppressata Salami, Fontina Cheese, Mozzarella Cheese, Mushrooms, Garlic"/>
    <s v="The Soppressata Pizza"/>
    <n v="41.5"/>
    <n v="61.5"/>
    <n v="20"/>
    <x v="1"/>
    <x v="1"/>
    <x v="1"/>
  </r>
  <r>
    <n v="7777898006"/>
    <d v="2016-03-27T00:00:00"/>
    <x v="3"/>
    <x v="2"/>
    <n v="16.75"/>
    <x v="2"/>
    <x v="2"/>
    <n v="23.25"/>
    <n v="2"/>
    <s v="Chicken, Tomatoes, Red Peppers, Red Onions, Jalapeno Peppers, Corn, Cilantro, Chipotle Sauce"/>
    <s v="The Southwest Chicken Pizza"/>
    <n v="33.5"/>
    <n v="46.5"/>
    <n v="13"/>
    <x v="1"/>
    <x v="0"/>
    <x v="1"/>
  </r>
  <r>
    <n v="7777898007"/>
    <d v="2016-03-27T00:00:00"/>
    <x v="3"/>
    <x v="2"/>
    <n v="12.75"/>
    <x v="0"/>
    <x v="2"/>
    <n v="17.75"/>
    <n v="9"/>
    <s v="Chicken, Pineapple, Tomatoes, Red Peppers, Thai Sweet Chilli Sauce"/>
    <s v="The Thai Chicken Pizza"/>
    <n v="114.75"/>
    <n v="159.75"/>
    <n v="45"/>
    <x v="0"/>
    <x v="1"/>
    <x v="1"/>
  </r>
  <r>
    <n v="7777898008"/>
    <d v="2016-03-27T00:00:00"/>
    <x v="3"/>
    <x v="2"/>
    <n v="17.95"/>
    <x v="1"/>
    <x v="0"/>
    <n v="24.95"/>
    <n v="11"/>
    <s v="Ricotta Cheese, Gorgonzola Piccante Cheese, Mozzarella Cheese, Parmigiano Reggiano Cheese, Garlic"/>
    <s v="The Four Cheese Pizza"/>
    <n v="197.45"/>
    <n v="274.45"/>
    <n v="77"/>
    <x v="0"/>
    <x v="0"/>
    <x v="1"/>
  </r>
  <r>
    <n v="7777898009"/>
    <d v="2016-03-27T00:00:00"/>
    <x v="3"/>
    <x v="2"/>
    <n v="16.75"/>
    <x v="2"/>
    <x v="2"/>
    <n v="23.25"/>
    <n v="3"/>
    <s v="Chicken, Red Onions, Red Peppers, Mushrooms, Asiago Cheese, Alfredo Sauce"/>
    <s v="The Chicken Alfredo Pizza"/>
    <n v="50.25"/>
    <n v="69.75"/>
    <n v="19.5"/>
    <x v="0"/>
    <x v="1"/>
    <x v="1"/>
  </r>
  <r>
    <n v="7777898010"/>
    <d v="2016-03-28T00:00:00"/>
    <x v="4"/>
    <x v="2"/>
    <n v="12"/>
    <x v="0"/>
    <x v="1"/>
    <n v="15"/>
    <n v="12"/>
    <s v="Bacon, Pepperoni, Italian Sausage, Chorizo Sausage"/>
    <s v="The Big Meat Pizza"/>
    <n v="144"/>
    <n v="180"/>
    <n v="36"/>
    <x v="0"/>
    <x v="0"/>
    <x v="1"/>
  </r>
  <r>
    <n v="7777898011"/>
    <d v="2016-03-28T00:00:00"/>
    <x v="4"/>
    <x v="2"/>
    <n v="20.5"/>
    <x v="1"/>
    <x v="1"/>
    <n v="26.5"/>
    <n v="8"/>
    <s v="Pepperoni, Mushrooms, Red Onions, Red Peppers, Bacon"/>
    <s v="The Classic Deluxe Pizza"/>
    <n v="164"/>
    <n v="212"/>
    <n v="48"/>
    <x v="0"/>
    <x v="0"/>
    <x v="1"/>
  </r>
  <r>
    <n v="7777898012"/>
    <d v="2016-03-28T00:00:00"/>
    <x v="4"/>
    <x v="2"/>
    <n v="18.5"/>
    <x v="1"/>
    <x v="0"/>
    <n v="25.5"/>
    <n v="12"/>
    <s v="Mozzarella Cheese, Provolone Cheese, Smoked Gouda Cheese, Romano Cheese, Blue Cheese, Garlic"/>
    <s v="The Five Cheese Pizza"/>
    <n v="222"/>
    <n v="306"/>
    <n v="84"/>
    <x v="0"/>
    <x v="1"/>
    <x v="1"/>
  </r>
  <r>
    <n v="7777898013"/>
    <d v="2016-03-29T00:00:00"/>
    <x v="5"/>
    <x v="2"/>
    <n v="20.5"/>
    <x v="1"/>
    <x v="1"/>
    <n v="26.5"/>
    <n v="4"/>
    <s v="Capocollo, Red Peppers, Tomatoes, Goat Cheese, Garlic, Oregano"/>
    <s v="The Italian Capocollo Pizza"/>
    <n v="82"/>
    <n v="106"/>
    <n v="24"/>
    <x v="0"/>
    <x v="1"/>
    <x v="1"/>
  </r>
  <r>
    <n v="7777898014"/>
    <d v="2016-03-29T00:00:00"/>
    <x v="5"/>
    <x v="2"/>
    <n v="12.5"/>
    <x v="0"/>
    <x v="3"/>
    <n v="19.5"/>
    <n v="10"/>
    <s v="Calabrese Salami, Capocollo, Tomatoes, Red Onions, Green Olives, Garlic"/>
    <s v="The Italian Supreme Pizza"/>
    <n v="125"/>
    <n v="195"/>
    <n v="70"/>
    <x v="1"/>
    <x v="1"/>
    <x v="1"/>
  </r>
  <r>
    <n v="7777898015"/>
    <d v="2016-03-29T00:00:00"/>
    <x v="5"/>
    <x v="2"/>
    <n v="20.5"/>
    <x v="1"/>
    <x v="1"/>
    <n v="26.5"/>
    <n v="2"/>
    <s v="Tomatoes, Anchovies, Green Olives, Red Onions, Garlic"/>
    <s v="The Napolitana Pizza"/>
    <n v="41"/>
    <n v="53"/>
    <n v="12"/>
    <x v="1"/>
    <x v="0"/>
    <x v="1"/>
  </r>
  <r>
    <n v="7777898016"/>
    <d v="2016-03-30T00:00:00"/>
    <x v="6"/>
    <x v="2"/>
    <n v="16.5"/>
    <x v="2"/>
    <x v="3"/>
    <n v="25"/>
    <n v="6"/>
    <s v="Genoa Salami, Capocollo, Pepperoni, Tomatoes, Asiago Cheese, Garlic"/>
    <s v="The Pepper Salami Pizza"/>
    <n v="99"/>
    <n v="150"/>
    <n v="51"/>
    <x v="0"/>
    <x v="1"/>
    <x v="1"/>
  </r>
  <r>
    <n v="7777898017"/>
    <d v="2016-03-30T00:00:00"/>
    <x v="6"/>
    <x v="2"/>
    <n v="12.25"/>
    <x v="0"/>
    <x v="3"/>
    <n v="19.25"/>
    <n v="1"/>
    <s v="Coarse Sicilian Salami, Tomatoes, Green Olives, Luganega Sausage, Onions, Garlic"/>
    <s v="The Sicilian Pizza"/>
    <n v="12.25"/>
    <n v="19.25"/>
    <n v="7"/>
    <x v="0"/>
    <x v="0"/>
    <x v="1"/>
  </r>
  <r>
    <n v="7777898018"/>
    <d v="2016-03-30T00:00:00"/>
    <x v="6"/>
    <x v="2"/>
    <n v="16.5"/>
    <x v="2"/>
    <x v="3"/>
    <n v="25"/>
    <n v="8"/>
    <s v="Soppressata Salami, Fontina Cheese, Mozzarella Cheese, Mushrooms, Garlic"/>
    <s v="The Soppressata Pizza"/>
    <n v="132"/>
    <n v="200"/>
    <n v="68"/>
    <x v="0"/>
    <x v="0"/>
    <x v="1"/>
  </r>
  <r>
    <n v="7777898019"/>
    <d v="2016-03-30T00:00:00"/>
    <x v="6"/>
    <x v="2"/>
    <n v="16.75"/>
    <x v="2"/>
    <x v="2"/>
    <n v="23.25"/>
    <n v="6"/>
    <s v="Chicken, Tomatoes, Red Peppers, Red Onions, Jalapeno Peppers, Corn, Cilantro, Chipotle Sauce"/>
    <s v="The Southwest Chicken Pizza"/>
    <n v="100.5"/>
    <n v="139.5"/>
    <n v="39"/>
    <x v="0"/>
    <x v="0"/>
    <x v="1"/>
  </r>
  <r>
    <n v="7777898020"/>
    <d v="2016-03-30T00:00:00"/>
    <x v="6"/>
    <x v="2"/>
    <n v="16.5"/>
    <x v="2"/>
    <x v="3"/>
    <n v="25"/>
    <n v="4"/>
    <s v="Capocollo, Tomatoes, Goat Cheese, Artichokes, Peperoncini verdi, Garlic"/>
    <s v="The Spicy Italian Pizza"/>
    <n v="66"/>
    <n v="100"/>
    <n v="34"/>
    <x v="0"/>
    <x v="0"/>
    <x v="1"/>
  </r>
  <r>
    <n v="7777898021"/>
    <d v="2016-03-30T00:00:00"/>
    <x v="6"/>
    <x v="2"/>
    <n v="18.5"/>
    <x v="1"/>
    <x v="0"/>
    <n v="25.5"/>
    <n v="8"/>
    <s v="Mozzarella Cheese, Provolone Cheese, Smoked Gouda Cheese, Romano Cheese, Blue Cheese, Garlic"/>
    <s v="The Five Cheese Pizza"/>
    <n v="148"/>
    <n v="204"/>
    <n v="56"/>
    <x v="1"/>
    <x v="1"/>
    <x v="1"/>
  </r>
  <r>
    <n v="7777898022"/>
    <d v="2016-03-30T00:00:00"/>
    <x v="6"/>
    <x v="2"/>
    <n v="9.75"/>
    <x v="0"/>
    <x v="1"/>
    <n v="12.75"/>
    <n v="12"/>
    <s v="Mozzarella Cheese, Pepperoni"/>
    <s v="The Pepperoni Pizza"/>
    <n v="117"/>
    <n v="153"/>
    <n v="36"/>
    <x v="0"/>
    <x v="0"/>
    <x v="1"/>
  </r>
  <r>
    <n v="7777898023"/>
    <d v="2016-03-31T00:00:00"/>
    <x v="0"/>
    <x v="2"/>
    <n v="20.75"/>
    <x v="1"/>
    <x v="3"/>
    <n v="30.75"/>
    <n v="1"/>
    <s v="Prosciutto di San Daniele, Arugula, Mozzarella Cheese"/>
    <s v="The Prosciutto and Arugula Pizza"/>
    <n v="20.75"/>
    <n v="30.75"/>
    <n v="10"/>
    <x v="1"/>
    <x v="1"/>
    <x v="1"/>
  </r>
  <r>
    <n v="7777898024"/>
    <d v="2016-03-31T00:00:00"/>
    <x v="0"/>
    <x v="2"/>
    <n v="16.5"/>
    <x v="1"/>
    <x v="1"/>
    <n v="22.5"/>
    <n v="1"/>
    <s v="Sliced Ham, Pineapple, Mozzarella Cheese"/>
    <s v="The Hawaiian Pizza"/>
    <n v="16.5"/>
    <n v="22.5"/>
    <n v="6"/>
    <x v="0"/>
    <x v="0"/>
    <x v="1"/>
  </r>
  <r>
    <n v="7777898025"/>
    <d v="2016-03-31T00:00:00"/>
    <x v="0"/>
    <x v="2"/>
    <n v="16"/>
    <x v="2"/>
    <x v="1"/>
    <n v="20.5"/>
    <n v="2"/>
    <s v="Capocollo, Red Peppers, Tomatoes, Goat Cheese, Garlic, Oregano"/>
    <s v="The Italian Capocollo Pizza"/>
    <n v="32"/>
    <n v="41"/>
    <n v="9"/>
    <x v="0"/>
    <x v="0"/>
    <x v="1"/>
  </r>
  <r>
    <n v="7777898026"/>
    <d v="2016-03-31T00:00:00"/>
    <x v="0"/>
    <x v="2"/>
    <n v="12"/>
    <x v="0"/>
    <x v="1"/>
    <n v="15"/>
    <n v="2"/>
    <s v="Bacon, Pepperoni, Italian Sausage, Chorizo Sausage"/>
    <s v="The Big Meat Pizza"/>
    <n v="24"/>
    <n v="30"/>
    <n v="6"/>
    <x v="0"/>
    <x v="0"/>
    <x v="1"/>
  </r>
  <r>
    <n v="7777898027"/>
    <d v="2016-04-01T00:00:00"/>
    <x v="1"/>
    <x v="3"/>
    <n v="12"/>
    <x v="0"/>
    <x v="1"/>
    <n v="15"/>
    <n v="9"/>
    <s v="Tomatoes, Anchovies, Green Olives, Red Onions, Garlic"/>
    <s v="The Napolitana Pizza"/>
    <n v="108"/>
    <n v="135"/>
    <n v="27"/>
    <x v="0"/>
    <x v="1"/>
    <x v="1"/>
  </r>
  <r>
    <n v="7777898028"/>
    <d v="2016-04-01T00:00:00"/>
    <x v="1"/>
    <x v="3"/>
    <n v="20.75"/>
    <x v="1"/>
    <x v="2"/>
    <n v="28.75"/>
    <n v="12"/>
    <s v="Chicken, Artichoke, Spinach, Garlic, Jalapeno Peppers, Fontina Cheese, Gouda Cheese"/>
    <s v="The California Chicken Pizza"/>
    <n v="249"/>
    <n v="345"/>
    <n v="96"/>
    <x v="1"/>
    <x v="1"/>
    <x v="1"/>
  </r>
  <r>
    <n v="7777898029"/>
    <d v="2016-04-01T00:00:00"/>
    <x v="1"/>
    <x v="3"/>
    <n v="16.75"/>
    <x v="2"/>
    <x v="2"/>
    <n v="23.25"/>
    <n v="9"/>
    <s v="Chicken, Artichoke, Spinach, Garlic, Jalapeno Peppers, Fontina Cheese, Gouda Cheese"/>
    <s v="The California Chicken Pizza"/>
    <n v="150.75"/>
    <n v="209.25"/>
    <n v="58.5"/>
    <x v="1"/>
    <x v="1"/>
    <x v="1"/>
  </r>
  <r>
    <n v="7777898030"/>
    <d v="2016-04-01T00:00:00"/>
    <x v="1"/>
    <x v="3"/>
    <n v="16.75"/>
    <x v="2"/>
    <x v="2"/>
    <n v="23.25"/>
    <n v="7"/>
    <s v="Chicken, Pineapple, Tomatoes, Red Peppers, Thai Sweet Chilli Sauce"/>
    <s v="The Thai Chicken Pizza"/>
    <n v="117.25"/>
    <n v="162.75"/>
    <n v="45.5"/>
    <x v="1"/>
    <x v="0"/>
    <x v="1"/>
  </r>
  <r>
    <n v="7777898031"/>
    <d v="2016-04-01T00:00:00"/>
    <x v="1"/>
    <x v="3"/>
    <n v="20.75"/>
    <x v="1"/>
    <x v="2"/>
    <n v="28.75"/>
    <n v="9"/>
    <s v="Chicken, Artichoke, Spinach, Garlic, Jalapeno Peppers, Fontina Cheese, Gouda Cheese"/>
    <s v="The California Chicken Pizza"/>
    <n v="186.75"/>
    <n v="258.75"/>
    <n v="72"/>
    <x v="1"/>
    <x v="0"/>
    <x v="1"/>
  </r>
  <r>
    <n v="7777898032"/>
    <d v="2016-04-01T00:00:00"/>
    <x v="1"/>
    <x v="3"/>
    <n v="20.75"/>
    <x v="1"/>
    <x v="2"/>
    <n v="28.75"/>
    <n v="12"/>
    <s v="Chicken, Artichoke, Spinach, Garlic, Jalapeno Peppers, Fontina Cheese, Gouda Cheese"/>
    <s v="The California Chicken Pizza"/>
    <n v="249"/>
    <n v="345"/>
    <n v="96"/>
    <x v="1"/>
    <x v="0"/>
    <x v="1"/>
  </r>
  <r>
    <n v="7777898033"/>
    <d v="2016-04-01T00:00:00"/>
    <x v="1"/>
    <x v="3"/>
    <n v="16.5"/>
    <x v="2"/>
    <x v="3"/>
    <n v="25"/>
    <n v="1"/>
    <s v="Calabrese Salami, Capocollo, Tomatoes, Red Onions, Green Olives, Garlic"/>
    <s v="The Italian Supreme Pizza"/>
    <n v="16.5"/>
    <n v="25"/>
    <n v="8.5"/>
    <x v="1"/>
    <x v="0"/>
    <x v="1"/>
  </r>
  <r>
    <n v="7777898034"/>
    <d v="2016-04-01T00:00:00"/>
    <x v="1"/>
    <x v="3"/>
    <n v="11"/>
    <x v="0"/>
    <x v="1"/>
    <n v="14"/>
    <n v="7"/>
    <s v="Pepperoni, Mushrooms, Green Peppers"/>
    <s v="The Pepperoni, Mushroom, and Peppers Pizza"/>
    <n v="77"/>
    <n v="98"/>
    <n v="21"/>
    <x v="1"/>
    <x v="0"/>
    <x v="1"/>
  </r>
  <r>
    <n v="7777898035"/>
    <d v="2016-04-02T00:00:00"/>
    <x v="2"/>
    <x v="3"/>
    <n v="20.75"/>
    <x v="1"/>
    <x v="2"/>
    <n v="28.75"/>
    <n v="2"/>
    <s v="Chicken, Pineapple, Tomatoes, Red Peppers, Thai Sweet Chilli Sauce"/>
    <s v="The Thai Chicken Pizza"/>
    <n v="41.5"/>
    <n v="57.5"/>
    <n v="16"/>
    <x v="0"/>
    <x v="1"/>
    <x v="1"/>
  </r>
  <r>
    <n v="7777898036"/>
    <d v="2016-04-02T00:00:00"/>
    <x v="2"/>
    <x v="3"/>
    <n v="12.25"/>
    <x v="0"/>
    <x v="3"/>
    <n v="19.25"/>
    <n v="11"/>
    <s v="?duja Salami, Pancetta, Tomatoes, Red Onions, Friggitello Peppers, Garlic"/>
    <s v="The Calabrese Pizza"/>
    <n v="134.75"/>
    <n v="211.75"/>
    <n v="77"/>
    <x v="1"/>
    <x v="1"/>
    <x v="1"/>
  </r>
  <r>
    <n v="7777898037"/>
    <d v="2016-04-02T00:00:00"/>
    <x v="2"/>
    <x v="3"/>
    <n v="12.5"/>
    <x v="0"/>
    <x v="3"/>
    <n v="19.5"/>
    <n v="10"/>
    <s v="Spinach, Red Onions, Pepperoni, Tomatoes, Artichokes, Kalamata Olives, Garlic, Asiago Cheese"/>
    <s v="The Spinach Supreme Pizza"/>
    <n v="125"/>
    <n v="195"/>
    <n v="70"/>
    <x v="1"/>
    <x v="0"/>
    <x v="1"/>
  </r>
  <r>
    <n v="7777898038"/>
    <d v="2016-04-02T00:00:00"/>
    <x v="2"/>
    <x v="3"/>
    <n v="12.75"/>
    <x v="0"/>
    <x v="2"/>
    <n v="17.75"/>
    <n v="12"/>
    <s v="Chicken, Artichoke, Spinach, Garlic, Jalapeno Peppers, Fontina Cheese, Gouda Cheese"/>
    <s v="The California Chicken Pizza"/>
    <n v="153"/>
    <n v="213"/>
    <n v="60"/>
    <x v="0"/>
    <x v="1"/>
    <x v="1"/>
  </r>
  <r>
    <n v="7777898039"/>
    <d v="2016-04-02T00:00:00"/>
    <x v="2"/>
    <x v="3"/>
    <n v="17.5"/>
    <x v="1"/>
    <x v="1"/>
    <n v="23.5"/>
    <n v="6"/>
    <s v="Pepperoni, Mushrooms, Green Peppers"/>
    <s v="The Pepperoni, Mushroom, and Peppers Pizza"/>
    <n v="105"/>
    <n v="141"/>
    <n v="36"/>
    <x v="0"/>
    <x v="0"/>
    <x v="1"/>
  </r>
  <r>
    <n v="7777898040"/>
    <d v="2016-04-03T00:00:00"/>
    <x v="3"/>
    <x v="3"/>
    <n v="16"/>
    <x v="2"/>
    <x v="0"/>
    <n v="21.5"/>
    <n v="2"/>
    <s v="Mushrooms, Tomatoes, Red Peppers, Green Peppers, Red Onions, Zucchini, Spinach, Garlic"/>
    <s v="The Vegetables + Vegetables Pizza"/>
    <n v="32"/>
    <n v="43"/>
    <n v="11"/>
    <x v="0"/>
    <x v="1"/>
    <x v="1"/>
  </r>
  <r>
    <n v="7777898041"/>
    <d v="2016-04-03T00:00:00"/>
    <x v="3"/>
    <x v="3"/>
    <n v="18.5"/>
    <x v="1"/>
    <x v="0"/>
    <n v="25.5"/>
    <n v="6"/>
    <s v="Mozzarella Cheese, Provolone Cheese, Smoked Gouda Cheese, Romano Cheese, Blue Cheese, Garlic"/>
    <s v="The Five Cheese Pizza"/>
    <n v="111"/>
    <n v="153"/>
    <n v="42"/>
    <x v="1"/>
    <x v="1"/>
    <x v="1"/>
  </r>
  <r>
    <n v="7777898042"/>
    <d v="2016-04-04T00:00:00"/>
    <x v="4"/>
    <x v="3"/>
    <n v="20.75"/>
    <x v="1"/>
    <x v="3"/>
    <n v="30.75"/>
    <n v="11"/>
    <s v="Calabrese Salami, Capocollo, Tomatoes, Red Onions, Green Olives, Garlic"/>
    <s v="The Italian Supreme Pizza"/>
    <n v="228.25"/>
    <n v="338.25"/>
    <n v="110"/>
    <x v="0"/>
    <x v="1"/>
    <x v="1"/>
  </r>
  <r>
    <n v="7777898043"/>
    <d v="2016-04-04T00:00:00"/>
    <x v="4"/>
    <x v="3"/>
    <n v="12"/>
    <x v="0"/>
    <x v="0"/>
    <n v="16"/>
    <n v="3"/>
    <s v="Mushrooms, Tomatoes, Red Peppers, Green Peppers, Red Onions, Zucchini, Spinach, Garlic"/>
    <s v="The Vegetables + Vegetables Pizza"/>
    <n v="36"/>
    <n v="48"/>
    <n v="12"/>
    <x v="0"/>
    <x v="1"/>
    <x v="1"/>
  </r>
  <r>
    <n v="7777898044"/>
    <d v="2016-04-04T00:00:00"/>
    <x v="4"/>
    <x v="3"/>
    <n v="20.75"/>
    <x v="1"/>
    <x v="3"/>
    <n v="30.75"/>
    <n v="8"/>
    <s v="Prosciutto di San Daniele, Arugula, Mozzarella Cheese"/>
    <s v="The Prosciutto and Arugula Pizza"/>
    <n v="166"/>
    <n v="246"/>
    <n v="80"/>
    <x v="1"/>
    <x v="1"/>
    <x v="1"/>
  </r>
  <r>
    <n v="7777898045"/>
    <d v="2016-04-04T00:00:00"/>
    <x v="4"/>
    <x v="3"/>
    <n v="16"/>
    <x v="2"/>
    <x v="0"/>
    <n v="21.5"/>
    <n v="12"/>
    <s v="Mushrooms, Tomatoes, Red Peppers, Green Peppers, Red Onions, Zucchini, Spinach, Garlic"/>
    <s v="The Vegetables + Vegetables Pizza"/>
    <n v="192"/>
    <n v="258"/>
    <n v="66"/>
    <x v="1"/>
    <x v="1"/>
    <x v="1"/>
  </r>
  <r>
    <n v="7777898046"/>
    <d v="2016-04-04T00:00:00"/>
    <x v="4"/>
    <x v="3"/>
    <n v="20.5"/>
    <x v="1"/>
    <x v="1"/>
    <n v="26.5"/>
    <n v="2"/>
    <s v="Capocollo, Red Peppers, Tomatoes, Goat Cheese, Garlic, Oregano"/>
    <s v="The Italian Capocollo Pizza"/>
    <n v="41"/>
    <n v="53"/>
    <n v="12"/>
    <x v="1"/>
    <x v="0"/>
    <x v="1"/>
  </r>
  <r>
    <n v="7777898047"/>
    <d v="2016-04-05T00:00:00"/>
    <x v="5"/>
    <x v="3"/>
    <n v="16.75"/>
    <x v="2"/>
    <x v="0"/>
    <n v="22.25"/>
    <n v="7"/>
    <s v="Eggplant, Artichokes, Tomatoes, Zucchini, Red Peppers, Garlic, Pesto Sauce"/>
    <s v="The Italian Vegetables Pizza"/>
    <n v="117.25"/>
    <n v="155.75"/>
    <n v="38.5"/>
    <x v="0"/>
    <x v="0"/>
    <x v="1"/>
  </r>
  <r>
    <n v="7777898048"/>
    <d v="2016-04-05T00:00:00"/>
    <x v="5"/>
    <x v="3"/>
    <n v="12.5"/>
    <x v="2"/>
    <x v="1"/>
    <n v="17"/>
    <n v="12"/>
    <s v="Mozzarella Cheese, Pepperoni"/>
    <s v="The Pepperoni Pizza"/>
    <n v="150"/>
    <n v="204"/>
    <n v="54"/>
    <x v="1"/>
    <x v="1"/>
    <x v="1"/>
  </r>
  <r>
    <n v="7777898049"/>
    <d v="2016-04-05T00:00:00"/>
    <x v="5"/>
    <x v="3"/>
    <n v="16.75"/>
    <x v="2"/>
    <x v="2"/>
    <n v="23.25"/>
    <n v="4"/>
    <s v="Barbecued Chicken, Red Peppers, Green Peppers, Tomatoes, Red Onions, Barbecue Sauce"/>
    <s v="The Barbecue Chicken Pizza"/>
    <n v="67"/>
    <n v="93"/>
    <n v="26"/>
    <x v="1"/>
    <x v="1"/>
    <x v="1"/>
  </r>
  <r>
    <n v="7777898050"/>
    <d v="2016-04-06T00:00:00"/>
    <x v="6"/>
    <x v="3"/>
    <n v="12"/>
    <x v="0"/>
    <x v="1"/>
    <n v="15"/>
    <n v="4"/>
    <s v="Pepperoni, Mushrooms, Red Onions, Red Peppers, Bacon"/>
    <s v="The Classic Deluxe Pizza"/>
    <n v="48"/>
    <n v="60"/>
    <n v="12"/>
    <x v="1"/>
    <x v="1"/>
    <x v="1"/>
  </r>
  <r>
    <n v="7777898051"/>
    <d v="2016-04-06T00:00:00"/>
    <x v="6"/>
    <x v="3"/>
    <n v="16"/>
    <x v="2"/>
    <x v="1"/>
    <n v="20.5"/>
    <n v="8"/>
    <s v="Pepperoni, Mushrooms, Red Onions, Red Peppers, Bacon"/>
    <s v="The Classic Deluxe Pizza"/>
    <n v="128"/>
    <n v="164"/>
    <n v="36"/>
    <x v="0"/>
    <x v="0"/>
    <x v="1"/>
  </r>
  <r>
    <n v="7777898052"/>
    <d v="2016-04-06T00:00:00"/>
    <x v="6"/>
    <x v="3"/>
    <n v="12"/>
    <x v="0"/>
    <x v="1"/>
    <n v="15"/>
    <n v="10"/>
    <s v="Kalamata Olives, Feta Cheese, Tomatoes, Garlic, Beef Chuck Roast, Red Onions"/>
    <s v="The Greek Pizza"/>
    <n v="120"/>
    <n v="150"/>
    <n v="30"/>
    <x v="1"/>
    <x v="0"/>
    <x v="1"/>
  </r>
  <r>
    <n v="7777898053"/>
    <d v="2016-04-06T00:00:00"/>
    <x v="6"/>
    <x v="3"/>
    <n v="17.95"/>
    <x v="1"/>
    <x v="0"/>
    <n v="24.95"/>
    <n v="1"/>
    <s v="Ricotta Cheese, Gorgonzola Piccante Cheese, Mozzarella Cheese, Parmigiano Reggiano Cheese, Garlic"/>
    <s v="The Four Cheese Pizza"/>
    <n v="17.95"/>
    <n v="24.95"/>
    <n v="7"/>
    <x v="1"/>
    <x v="0"/>
    <x v="1"/>
  </r>
  <r>
    <n v="7777898054"/>
    <d v="2016-04-07T00:00:00"/>
    <x v="0"/>
    <x v="3"/>
    <n v="12"/>
    <x v="0"/>
    <x v="0"/>
    <n v="16"/>
    <n v="11"/>
    <s v="Mushrooms, Tomatoes, Red Peppers, Green Peppers, Red Onions, Zucchini, Spinach, Garlic"/>
    <s v="The Vegetables + Vegetables Pizza"/>
    <n v="132"/>
    <n v="176"/>
    <n v="44"/>
    <x v="1"/>
    <x v="1"/>
    <x v="1"/>
  </r>
  <r>
    <n v="7777898055"/>
    <d v="2016-04-07T00:00:00"/>
    <x v="0"/>
    <x v="3"/>
    <n v="20.75"/>
    <x v="1"/>
    <x v="3"/>
    <n v="30.75"/>
    <n v="5"/>
    <s v="Soppressata Salami, Fontina Cheese, Mozzarella Cheese, Mushrooms, Garlic"/>
    <s v="The Soppressata Pizza"/>
    <n v="103.75"/>
    <n v="153.75"/>
    <n v="50"/>
    <x v="1"/>
    <x v="0"/>
    <x v="1"/>
  </r>
  <r>
    <n v="7777898056"/>
    <d v="2016-04-07T00:00:00"/>
    <x v="0"/>
    <x v="3"/>
    <n v="12.5"/>
    <x v="0"/>
    <x v="3"/>
    <n v="19.5"/>
    <n v="6"/>
    <s v="Spinach, Red Onions, Pepperoni, Tomatoes, Artichokes, Kalamata Olives, Garlic, Asiago Cheese"/>
    <s v="The Spinach Supreme Pizza"/>
    <n v="75"/>
    <n v="117"/>
    <n v="42"/>
    <x v="0"/>
    <x v="1"/>
    <x v="1"/>
  </r>
  <r>
    <n v="7777898057"/>
    <d v="2016-04-07T00:00:00"/>
    <x v="0"/>
    <x v="3"/>
    <n v="12"/>
    <x v="0"/>
    <x v="1"/>
    <n v="15"/>
    <n v="12"/>
    <s v="Capocollo, Red Peppers, Tomatoes, Goat Cheese, Garlic, Oregano"/>
    <s v="The Italian Capocollo Pizza"/>
    <n v="144"/>
    <n v="180"/>
    <n v="36"/>
    <x v="0"/>
    <x v="1"/>
    <x v="1"/>
  </r>
  <r>
    <n v="7777898058"/>
    <d v="2016-04-07T00:00:00"/>
    <x v="0"/>
    <x v="3"/>
    <n v="16.5"/>
    <x v="2"/>
    <x v="3"/>
    <n v="25"/>
    <n v="4"/>
    <s v="Genoa Salami, Capocollo, Pepperoni, Tomatoes, Asiago Cheese, Garlic"/>
    <s v="The Pepper Salami Pizza"/>
    <n v="66"/>
    <n v="100"/>
    <n v="34"/>
    <x v="0"/>
    <x v="0"/>
    <x v="1"/>
  </r>
  <r>
    <n v="7777898059"/>
    <d v="2016-04-07T00:00:00"/>
    <x v="0"/>
    <x v="3"/>
    <n v="20.25"/>
    <x v="1"/>
    <x v="3"/>
    <n v="30.25"/>
    <n v="5"/>
    <s v="Coarse Sicilian Salami, Tomatoes, Green Olives, Luganega Sausage, Onions, Garlic"/>
    <s v="The Sicilian Pizza"/>
    <n v="101.25"/>
    <n v="151.25"/>
    <n v="50"/>
    <x v="1"/>
    <x v="1"/>
    <x v="1"/>
  </r>
  <r>
    <n v="7777898060"/>
    <d v="2016-04-07T00:00:00"/>
    <x v="0"/>
    <x v="3"/>
    <n v="20.75"/>
    <x v="1"/>
    <x v="3"/>
    <n v="30.75"/>
    <n v="10"/>
    <s v="Soppressata Salami, Fontina Cheese, Mozzarella Cheese, Mushrooms, Garlic"/>
    <s v="The Soppressata Pizza"/>
    <n v="207.5"/>
    <n v="307.5"/>
    <n v="100"/>
    <x v="0"/>
    <x v="1"/>
    <x v="1"/>
  </r>
  <r>
    <n v="7777898061"/>
    <d v="2016-04-07T00:00:00"/>
    <x v="0"/>
    <x v="3"/>
    <n v="16"/>
    <x v="2"/>
    <x v="1"/>
    <n v="20.5"/>
    <n v="8"/>
    <s v="Pepperoni, Mushrooms, Red Onions, Red Peppers, Bacon"/>
    <s v="The Classic Deluxe Pizza"/>
    <n v="128"/>
    <n v="164"/>
    <n v="36"/>
    <x v="0"/>
    <x v="0"/>
    <x v="1"/>
  </r>
  <r>
    <n v="7777898062"/>
    <d v="2016-04-08T00:00:00"/>
    <x v="1"/>
    <x v="3"/>
    <n v="16.5"/>
    <x v="2"/>
    <x v="3"/>
    <n v="25"/>
    <n v="12"/>
    <s v="Genoa Salami, Capocollo, Pepperoni, Tomatoes, Asiago Cheese, Garlic"/>
    <s v="The Pepper Salami Pizza"/>
    <n v="198"/>
    <n v="300"/>
    <n v="102"/>
    <x v="0"/>
    <x v="1"/>
    <x v="1"/>
  </r>
  <r>
    <n v="7777898063"/>
    <d v="2016-04-08T00:00:00"/>
    <x v="1"/>
    <x v="3"/>
    <n v="12.25"/>
    <x v="0"/>
    <x v="3"/>
    <n v="19.25"/>
    <n v="9"/>
    <s v="Coarse Sicilian Salami, Tomatoes, Green Olives, Luganega Sausage, Onions, Garlic"/>
    <s v="The Sicilian Pizza"/>
    <n v="110.25"/>
    <n v="173.25"/>
    <n v="63"/>
    <x v="1"/>
    <x v="1"/>
    <x v="1"/>
  </r>
  <r>
    <n v="7777898064"/>
    <d v="2016-04-08T00:00:00"/>
    <x v="1"/>
    <x v="3"/>
    <n v="12.5"/>
    <x v="0"/>
    <x v="3"/>
    <n v="19.5"/>
    <n v="1"/>
    <s v="Capocollo, Tomatoes, Goat Cheese, Artichokes, Peperoncini verdi, Garlic"/>
    <s v="The Spicy Italian Pizza"/>
    <n v="12.5"/>
    <n v="19.5"/>
    <n v="7"/>
    <x v="1"/>
    <x v="0"/>
    <x v="1"/>
  </r>
  <r>
    <n v="7777898065"/>
    <d v="2016-04-08T00:00:00"/>
    <x v="1"/>
    <x v="3"/>
    <n v="16"/>
    <x v="2"/>
    <x v="1"/>
    <n v="20.5"/>
    <n v="10"/>
    <s v="Pepperoni, Mushrooms, Red Onions, Red Peppers, Bacon"/>
    <s v="The Classic Deluxe Pizza"/>
    <n v="160"/>
    <n v="205"/>
    <n v="45"/>
    <x v="1"/>
    <x v="1"/>
    <x v="1"/>
  </r>
  <r>
    <n v="7777898066"/>
    <d v="2016-04-08T00:00:00"/>
    <x v="1"/>
    <x v="3"/>
    <n v="9.75"/>
    <x v="0"/>
    <x v="1"/>
    <n v="12.75"/>
    <n v="9"/>
    <s v="Mozzarella Cheese, Pepperoni"/>
    <s v="The Pepperoni Pizza"/>
    <n v="87.75"/>
    <n v="114.75"/>
    <n v="27"/>
    <x v="1"/>
    <x v="0"/>
    <x v="1"/>
  </r>
  <r>
    <n v="7777898067"/>
    <d v="2016-04-08T00:00:00"/>
    <x v="1"/>
    <x v="3"/>
    <n v="20.75"/>
    <x v="1"/>
    <x v="3"/>
    <n v="30.75"/>
    <n v="11"/>
    <s v="Capocollo, Tomatoes, Goat Cheese, Artichokes, Peperoncini verdi, Garlic"/>
    <s v="The Spicy Italian Pizza"/>
    <n v="228.25"/>
    <n v="338.25"/>
    <n v="110"/>
    <x v="0"/>
    <x v="0"/>
    <x v="1"/>
  </r>
  <r>
    <n v="7777898068"/>
    <d v="2016-04-08T00:00:00"/>
    <x v="1"/>
    <x v="3"/>
    <n v="20.75"/>
    <x v="1"/>
    <x v="3"/>
    <n v="30.75"/>
    <n v="3"/>
    <s v="Soppressata Salami, Fontina Cheese, Mozzarella Cheese, Mushrooms, Garlic"/>
    <s v="The Soppressata Pizza"/>
    <n v="62.25"/>
    <n v="92.25"/>
    <n v="30"/>
    <x v="1"/>
    <x v="1"/>
    <x v="1"/>
  </r>
  <r>
    <n v="7777898069"/>
    <d v="2016-04-08T00:00:00"/>
    <x v="1"/>
    <x v="3"/>
    <n v="23.65"/>
    <x v="0"/>
    <x v="3"/>
    <n v="30.65"/>
    <n v="9"/>
    <s v="Brie Carre Cheese, Prosciutto, Caramelized Onions, Pears, Thyme, Garlic"/>
    <s v="The Brie Carre Pizza"/>
    <n v="212.85"/>
    <n v="275.84999999999997"/>
    <n v="63"/>
    <x v="0"/>
    <x v="1"/>
    <x v="1"/>
  </r>
  <r>
    <n v="7777898070"/>
    <d v="2016-04-09T00:00:00"/>
    <x v="2"/>
    <x v="3"/>
    <n v="18.5"/>
    <x v="1"/>
    <x v="0"/>
    <n v="25.5"/>
    <n v="9"/>
    <s v="Mozzarella Cheese, Provolone Cheese, Smoked Gouda Cheese, Romano Cheese, Blue Cheese, Garlic"/>
    <s v="The Five Cheese Pizza"/>
    <n v="166.5"/>
    <n v="229.5"/>
    <n v="63"/>
    <x v="1"/>
    <x v="1"/>
    <x v="1"/>
  </r>
  <r>
    <n v="7777898071"/>
    <d v="2016-04-09T00:00:00"/>
    <x v="2"/>
    <x v="3"/>
    <n v="20.75"/>
    <x v="1"/>
    <x v="2"/>
    <n v="28.75"/>
    <n v="12"/>
    <s v="Chicken, Artichoke, Spinach, Garlic, Jalapeno Peppers, Fontina Cheese, Gouda Cheese"/>
    <s v="The California Chicken Pizza"/>
    <n v="249"/>
    <n v="345"/>
    <n v="96"/>
    <x v="0"/>
    <x v="0"/>
    <x v="1"/>
  </r>
  <r>
    <n v="7777898072"/>
    <d v="2016-04-09T00:00:00"/>
    <x v="2"/>
    <x v="3"/>
    <n v="16.75"/>
    <x v="2"/>
    <x v="2"/>
    <n v="23.25"/>
    <n v="3"/>
    <s v="Barbecued Chicken, Red Peppers, Green Peppers, Tomatoes, Red Onions, Barbecue Sauce"/>
    <s v="The Barbecue Chicken Pizza"/>
    <n v="50.25"/>
    <n v="69.75"/>
    <n v="19.5"/>
    <x v="0"/>
    <x v="0"/>
    <x v="1"/>
  </r>
  <r>
    <n v="7777898073"/>
    <d v="2016-04-09T00:00:00"/>
    <x v="2"/>
    <x v="3"/>
    <n v="23.65"/>
    <x v="0"/>
    <x v="3"/>
    <n v="30.65"/>
    <n v="12"/>
    <s v="Brie Carre Cheese, Prosciutto, Caramelized Onions, Pears, Thyme, Garlic"/>
    <s v="The Brie Carre Pizza"/>
    <n v="283.79999999999995"/>
    <n v="367.79999999999995"/>
    <n v="84"/>
    <x v="0"/>
    <x v="1"/>
    <x v="1"/>
  </r>
  <r>
    <n v="7777898074"/>
    <d v="2016-04-09T00:00:00"/>
    <x v="2"/>
    <x v="3"/>
    <n v="18.5"/>
    <x v="1"/>
    <x v="0"/>
    <n v="25.5"/>
    <n v="9"/>
    <s v="Mozzarella Cheese, Provolone Cheese, Smoked Gouda Cheese, Romano Cheese, Blue Cheese, Garlic"/>
    <s v="The Five Cheese Pizza"/>
    <n v="166.5"/>
    <n v="229.5"/>
    <n v="63"/>
    <x v="0"/>
    <x v="0"/>
    <x v="1"/>
  </r>
  <r>
    <n v="7777898075"/>
    <d v="2016-04-10T00:00:00"/>
    <x v="3"/>
    <x v="3"/>
    <n v="20.75"/>
    <x v="1"/>
    <x v="0"/>
    <n v="27.75"/>
    <n v="9"/>
    <s v="Spinach, Artichokes, Tomatoes, Sun-dried Tomatoes, Garlic, Pesto Sauce"/>
    <s v="The Spinach Pesto Pizza"/>
    <n v="186.75"/>
    <n v="249.75"/>
    <n v="63"/>
    <x v="1"/>
    <x v="0"/>
    <x v="1"/>
  </r>
  <r>
    <n v="7777898076"/>
    <d v="2016-04-10T00:00:00"/>
    <x v="3"/>
    <x v="3"/>
    <n v="20.75"/>
    <x v="1"/>
    <x v="2"/>
    <n v="28.75"/>
    <n v="8"/>
    <s v="Chicken, Artichoke, Spinach, Garlic, Jalapeno Peppers, Fontina Cheese, Gouda Cheese"/>
    <s v="The California Chicken Pizza"/>
    <n v="166"/>
    <n v="230"/>
    <n v="64"/>
    <x v="1"/>
    <x v="0"/>
    <x v="1"/>
  </r>
  <r>
    <n v="7777898077"/>
    <d v="2016-04-10T00:00:00"/>
    <x v="3"/>
    <x v="3"/>
    <n v="15.25"/>
    <x v="1"/>
    <x v="1"/>
    <n v="21.25"/>
    <n v="11"/>
    <s v="Mozzarella Cheese, Pepperoni"/>
    <s v="The Pepperoni Pizza"/>
    <n v="167.75"/>
    <n v="233.75"/>
    <n v="66"/>
    <x v="0"/>
    <x v="1"/>
    <x v="1"/>
  </r>
  <r>
    <n v="7777898078"/>
    <d v="2016-04-10T00:00:00"/>
    <x v="3"/>
    <x v="3"/>
    <n v="20.75"/>
    <x v="1"/>
    <x v="3"/>
    <n v="30.75"/>
    <n v="12"/>
    <s v="Spinach, Red Onions, Pepperoni, Tomatoes, Artichokes, Kalamata Olives, Garlic, Asiago Cheese"/>
    <s v="The Spinach Supreme Pizza"/>
    <n v="249"/>
    <n v="369"/>
    <n v="120"/>
    <x v="1"/>
    <x v="1"/>
    <x v="1"/>
  </r>
  <r>
    <n v="7777898079"/>
    <d v="2016-04-10T00:00:00"/>
    <x v="3"/>
    <x v="3"/>
    <n v="16.5"/>
    <x v="1"/>
    <x v="1"/>
    <n v="22.5"/>
    <n v="8"/>
    <s v="Sliced Ham, Pineapple, Mozzarella Cheese"/>
    <s v="The Hawaiian Pizza"/>
    <n v="132"/>
    <n v="180"/>
    <n v="48"/>
    <x v="0"/>
    <x v="0"/>
    <x v="1"/>
  </r>
  <r>
    <n v="7777898080"/>
    <d v="2016-04-11T00:00:00"/>
    <x v="4"/>
    <x v="3"/>
    <n v="17.95"/>
    <x v="1"/>
    <x v="0"/>
    <n v="24.95"/>
    <n v="4"/>
    <s v="Ricotta Cheese, Gorgonzola Piccante Cheese, Mozzarella Cheese, Parmigiano Reggiano Cheese, Garlic"/>
    <s v="The Four Cheese Pizza"/>
    <n v="71.8"/>
    <n v="99.8"/>
    <n v="28"/>
    <x v="0"/>
    <x v="1"/>
    <x v="1"/>
  </r>
  <r>
    <n v="7777898081"/>
    <d v="2016-04-11T00:00:00"/>
    <x v="4"/>
    <x v="3"/>
    <n v="20.75"/>
    <x v="1"/>
    <x v="2"/>
    <n v="28.75"/>
    <n v="9"/>
    <s v="Chicken, Pineapple, Tomatoes, Red Peppers, Thai Sweet Chilli Sauce"/>
    <s v="The Thai Chicken Pizza"/>
    <n v="186.75"/>
    <n v="258.75"/>
    <n v="72"/>
    <x v="0"/>
    <x v="0"/>
    <x v="1"/>
  </r>
  <r>
    <n v="7777898082"/>
    <d v="2016-04-11T00:00:00"/>
    <x v="4"/>
    <x v="3"/>
    <n v="16.75"/>
    <x v="2"/>
    <x v="2"/>
    <n v="23.25"/>
    <n v="2"/>
    <s v="Chicken, Tomatoes, Red Peppers, Red Onions, Jalapeno Peppers, Corn, Cilantro, Chipotle Sauce"/>
    <s v="The Southwest Chicken Pizza"/>
    <n v="33.5"/>
    <n v="46.5"/>
    <n v="13"/>
    <x v="1"/>
    <x v="1"/>
    <x v="1"/>
  </r>
  <r>
    <n v="7777898083"/>
    <d v="2016-04-11T00:00:00"/>
    <x v="4"/>
    <x v="3"/>
    <n v="20.75"/>
    <x v="1"/>
    <x v="3"/>
    <n v="30.75"/>
    <n v="11"/>
    <s v="Spinach, Red Onions, Pepperoni, Tomatoes, Artichokes, Kalamata Olives, Garlic, Asiago Cheese"/>
    <s v="The Spinach Supreme Pizza"/>
    <n v="228.25"/>
    <n v="338.25"/>
    <n v="110"/>
    <x v="0"/>
    <x v="1"/>
    <x v="1"/>
  </r>
  <r>
    <n v="7777898084"/>
    <d v="2016-04-11T00:00:00"/>
    <x v="4"/>
    <x v="3"/>
    <n v="16.75"/>
    <x v="2"/>
    <x v="2"/>
    <n v="23.25"/>
    <n v="6"/>
    <s v="Barbecued Chicken, Red Peppers, Green Peppers, Tomatoes, Red Onions, Barbecue Sauce"/>
    <s v="The Barbecue Chicken Pizza"/>
    <n v="100.5"/>
    <n v="139.5"/>
    <n v="39"/>
    <x v="1"/>
    <x v="1"/>
    <x v="1"/>
  </r>
  <r>
    <n v="7777898085"/>
    <d v="2016-04-11T00:00:00"/>
    <x v="4"/>
    <x v="3"/>
    <n v="16"/>
    <x v="2"/>
    <x v="1"/>
    <n v="20.5"/>
    <n v="3"/>
    <s v="Pepperoni, Mushrooms, Red Onions, Red Peppers, Bacon"/>
    <s v="The Classic Deluxe Pizza"/>
    <n v="48"/>
    <n v="61.5"/>
    <n v="13.5"/>
    <x v="0"/>
    <x v="1"/>
    <x v="1"/>
  </r>
  <r>
    <n v="7777898086"/>
    <d v="2016-04-11T00:00:00"/>
    <x v="4"/>
    <x v="3"/>
    <n v="20.75"/>
    <x v="1"/>
    <x v="3"/>
    <n v="30.75"/>
    <n v="6"/>
    <s v="Genoa Salami, Capocollo, Pepperoni, Tomatoes, Asiago Cheese, Garlic"/>
    <s v="The Pepper Salami Pizza"/>
    <n v="124.5"/>
    <n v="184.5"/>
    <n v="60"/>
    <x v="1"/>
    <x v="1"/>
    <x v="1"/>
  </r>
  <r>
    <n v="7777898087"/>
    <d v="2016-04-11T00:00:00"/>
    <x v="4"/>
    <x v="3"/>
    <n v="20.75"/>
    <x v="1"/>
    <x v="3"/>
    <n v="30.75"/>
    <n v="2"/>
    <s v="Calabrese Salami, Capocollo, Tomatoes, Red Onions, Green Olives, Garlic"/>
    <s v="The Italian Supreme Pizza"/>
    <n v="41.5"/>
    <n v="61.5"/>
    <n v="20"/>
    <x v="0"/>
    <x v="0"/>
    <x v="1"/>
  </r>
  <r>
    <n v="7777898088"/>
    <d v="2016-04-11T00:00:00"/>
    <x v="4"/>
    <x v="3"/>
    <n v="16"/>
    <x v="2"/>
    <x v="1"/>
    <n v="20.5"/>
    <n v="1"/>
    <s v="Tomatoes, Anchovies, Green Olives, Red Onions, Garlic"/>
    <s v="The Napolitana Pizza"/>
    <n v="16"/>
    <n v="20.5"/>
    <n v="4.5"/>
    <x v="0"/>
    <x v="1"/>
    <x v="1"/>
  </r>
  <r>
    <n v="7777898089"/>
    <d v="2016-04-11T00:00:00"/>
    <x v="4"/>
    <x v="3"/>
    <n v="20.75"/>
    <x v="1"/>
    <x v="2"/>
    <n v="28.75"/>
    <n v="3"/>
    <s v="Chicken, Pineapple, Tomatoes, Red Peppers, Thai Sweet Chilli Sauce"/>
    <s v="The Thai Chicken Pizza"/>
    <n v="62.25"/>
    <n v="86.25"/>
    <n v="24"/>
    <x v="0"/>
    <x v="0"/>
    <x v="1"/>
  </r>
  <r>
    <n v="7777898090"/>
    <d v="2016-04-12T00:00:00"/>
    <x v="5"/>
    <x v="3"/>
    <n v="16.75"/>
    <x v="2"/>
    <x v="2"/>
    <n v="23.25"/>
    <n v="7"/>
    <s v="Chicken, Artichoke, Spinach, Garlic, Jalapeno Peppers, Fontina Cheese, Gouda Cheese"/>
    <s v="The California Chicken Pizza"/>
    <n v="117.25"/>
    <n v="162.75"/>
    <n v="45.5"/>
    <x v="0"/>
    <x v="1"/>
    <x v="1"/>
  </r>
  <r>
    <n v="7777898091"/>
    <d v="2016-04-12T00:00:00"/>
    <x v="5"/>
    <x v="3"/>
    <n v="20.75"/>
    <x v="1"/>
    <x v="3"/>
    <n v="30.75"/>
    <n v="5"/>
    <s v="Genoa Salami, Capocollo, Pepperoni, Tomatoes, Asiago Cheese, Garlic"/>
    <s v="The Pepper Salami Pizza"/>
    <n v="103.75"/>
    <n v="153.75"/>
    <n v="50"/>
    <x v="0"/>
    <x v="0"/>
    <x v="1"/>
  </r>
  <r>
    <n v="7777898092"/>
    <d v="2016-04-12T00:00:00"/>
    <x v="5"/>
    <x v="3"/>
    <n v="12.25"/>
    <x v="0"/>
    <x v="3"/>
    <n v="19.25"/>
    <n v="6"/>
    <s v="Coarse Sicilian Salami, Tomatoes, Green Olives, Luganega Sausage, Onions, Garlic"/>
    <s v="The Sicilian Pizza"/>
    <n v="73.5"/>
    <n v="115.5"/>
    <n v="42"/>
    <x v="1"/>
    <x v="1"/>
    <x v="1"/>
  </r>
  <r>
    <n v="7777898093"/>
    <d v="2016-04-13T00:00:00"/>
    <x v="6"/>
    <x v="3"/>
    <n v="12"/>
    <x v="0"/>
    <x v="0"/>
    <n v="16"/>
    <n v="10"/>
    <s v="Mushrooms, Tomatoes, Red Peppers, Green Peppers, Red Onions, Zucchini, Spinach, Garlic"/>
    <s v="The Vegetables + Vegetables Pizza"/>
    <n v="120"/>
    <n v="160"/>
    <n v="40"/>
    <x v="1"/>
    <x v="1"/>
    <x v="1"/>
  </r>
  <r>
    <n v="7777898094"/>
    <d v="2016-04-13T00:00:00"/>
    <x v="6"/>
    <x v="3"/>
    <n v="20.75"/>
    <x v="1"/>
    <x v="3"/>
    <n v="30.75"/>
    <n v="12"/>
    <s v="Genoa Salami, Capocollo, Pepperoni, Tomatoes, Asiago Cheese, Garlic"/>
    <s v="The Pepper Salami Pizza"/>
    <n v="249"/>
    <n v="369"/>
    <n v="120"/>
    <x v="0"/>
    <x v="1"/>
    <x v="1"/>
  </r>
  <r>
    <n v="7777898095"/>
    <d v="2016-04-13T00:00:00"/>
    <x v="6"/>
    <x v="3"/>
    <n v="16.5"/>
    <x v="2"/>
    <x v="3"/>
    <n v="25"/>
    <n v="5"/>
    <s v="Capocollo, Tomatoes, Goat Cheese, Artichokes, Peperoncini verdi, Garlic"/>
    <s v="The Spicy Italian Pizza"/>
    <n v="82.5"/>
    <n v="125"/>
    <n v="42.5"/>
    <x v="0"/>
    <x v="0"/>
    <x v="1"/>
  </r>
  <r>
    <n v="7777898096"/>
    <d v="2016-04-13T00:00:00"/>
    <x v="6"/>
    <x v="3"/>
    <n v="12.75"/>
    <x v="0"/>
    <x v="2"/>
    <n v="17.75"/>
    <n v="11"/>
    <s v="Chicken, Artichoke, Spinach, Garlic, Jalapeno Peppers, Fontina Cheese, Gouda Cheese"/>
    <s v="The California Chicken Pizza"/>
    <n v="140.25"/>
    <n v="195.25"/>
    <n v="55"/>
    <x v="0"/>
    <x v="0"/>
    <x v="1"/>
  </r>
  <r>
    <n v="7777898097"/>
    <d v="2016-04-13T00:00:00"/>
    <x v="6"/>
    <x v="3"/>
    <n v="18.5"/>
    <x v="1"/>
    <x v="0"/>
    <n v="25.5"/>
    <n v="3"/>
    <s v="Mozzarella Cheese, Provolone Cheese, Smoked Gouda Cheese, Romano Cheese, Blue Cheese, Garlic"/>
    <s v="The Five Cheese Pizza"/>
    <n v="55.5"/>
    <n v="76.5"/>
    <n v="21"/>
    <x v="1"/>
    <x v="0"/>
    <x v="1"/>
  </r>
  <r>
    <n v="7777898098"/>
    <d v="2016-04-14T00:00:00"/>
    <x v="0"/>
    <x v="3"/>
    <n v="12.75"/>
    <x v="0"/>
    <x v="2"/>
    <n v="17.75"/>
    <n v="1"/>
    <s v="Chicken, Tomatoes, Red Peppers, Red Onions, Jalapeno Peppers, Corn, Cilantro, Chipotle Sauce"/>
    <s v="The Southwest Chicken Pizza"/>
    <n v="12.75"/>
    <n v="17.75"/>
    <n v="5"/>
    <x v="0"/>
    <x v="0"/>
    <x v="1"/>
  </r>
  <r>
    <n v="7777898099"/>
    <d v="2016-04-14T00:00:00"/>
    <x v="0"/>
    <x v="3"/>
    <n v="18.5"/>
    <x v="1"/>
    <x v="0"/>
    <n v="25.5"/>
    <n v="12"/>
    <s v="Mozzarella Cheese, Provolone Cheese, Smoked Gouda Cheese, Romano Cheese, Blue Cheese, Garlic"/>
    <s v="The Five Cheese Pizza"/>
    <n v="222"/>
    <n v="306"/>
    <n v="84"/>
    <x v="0"/>
    <x v="1"/>
    <x v="1"/>
  </r>
  <r>
    <n v="7777898100"/>
    <d v="2016-04-14T00:00:00"/>
    <x v="0"/>
    <x v="3"/>
    <n v="20.25"/>
    <x v="1"/>
    <x v="0"/>
    <n v="27.25"/>
    <n v="7"/>
    <s v="Spinach, Mushrooms, Red Onions, Feta Cheese, Garlic"/>
    <s v="The Spinach and Feta Pizza"/>
    <n v="141.75"/>
    <n v="190.75"/>
    <n v="49"/>
    <x v="1"/>
    <x v="1"/>
    <x v="1"/>
  </r>
  <r>
    <n v="7777898101"/>
    <d v="2016-04-14T00:00:00"/>
    <x v="0"/>
    <x v="3"/>
    <n v="12"/>
    <x v="0"/>
    <x v="0"/>
    <n v="16"/>
    <n v="5"/>
    <s v="Spinach, Mushrooms, Tomatoes, Green Olives, Feta Cheese"/>
    <s v="The Green Garden Pizza"/>
    <n v="60"/>
    <n v="80"/>
    <n v="20"/>
    <x v="1"/>
    <x v="1"/>
    <x v="1"/>
  </r>
  <r>
    <n v="7777898102"/>
    <d v="2016-04-14T00:00:00"/>
    <x v="0"/>
    <x v="3"/>
    <n v="12"/>
    <x v="0"/>
    <x v="0"/>
    <n v="16"/>
    <n v="8"/>
    <s v="Spinach, Artichokes, Kalamata Olives, Sun-dried Tomatoes, Feta Cheese, Plum Tomatoes, Red Onions"/>
    <s v="The Mediterranean Pizza"/>
    <n v="96"/>
    <n v="128"/>
    <n v="32"/>
    <x v="1"/>
    <x v="0"/>
    <x v="1"/>
  </r>
  <r>
    <n v="7777898103"/>
    <d v="2016-04-14T00:00:00"/>
    <x v="0"/>
    <x v="3"/>
    <n v="16.75"/>
    <x v="2"/>
    <x v="2"/>
    <n v="23.25"/>
    <n v="5"/>
    <s v="Chicken, Red Onions, Red Peppers, Mushrooms, Asiago Cheese, Alfredo Sauce"/>
    <s v="The Chicken Alfredo Pizza"/>
    <n v="83.75"/>
    <n v="116.25"/>
    <n v="32.5"/>
    <x v="0"/>
    <x v="1"/>
    <x v="1"/>
  </r>
  <r>
    <n v="7777898104"/>
    <d v="2016-04-14T00:00:00"/>
    <x v="0"/>
    <x v="3"/>
    <n v="16.75"/>
    <x v="2"/>
    <x v="2"/>
    <n v="23.25"/>
    <n v="3"/>
    <s v="Chicken, Red Onions, Red Peppers, Mushrooms, Asiago Cheese, Alfredo Sauce"/>
    <s v="The Chicken Alfredo Pizza"/>
    <n v="50.25"/>
    <n v="69.75"/>
    <n v="19.5"/>
    <x v="1"/>
    <x v="0"/>
    <x v="1"/>
  </r>
  <r>
    <n v="7777898105"/>
    <d v="2016-04-14T00:00:00"/>
    <x v="0"/>
    <x v="3"/>
    <n v="16.5"/>
    <x v="2"/>
    <x v="3"/>
    <n v="25"/>
    <n v="8"/>
    <s v="Prosciutto di San Daniele, Arugula, Mozzarella Cheese"/>
    <s v="The Prosciutto and Arugula Pizza"/>
    <n v="132"/>
    <n v="200"/>
    <n v="68"/>
    <x v="1"/>
    <x v="0"/>
    <x v="1"/>
  </r>
  <r>
    <n v="7777898106"/>
    <d v="2016-04-15T00:00:00"/>
    <x v="1"/>
    <x v="3"/>
    <n v="18.5"/>
    <x v="1"/>
    <x v="0"/>
    <n v="25.5"/>
    <n v="9"/>
    <s v="Mozzarella Cheese, Provolone Cheese, Smoked Gouda Cheese, Romano Cheese, Blue Cheese, Garlic"/>
    <s v="The Five Cheese Pizza"/>
    <n v="166.5"/>
    <n v="229.5"/>
    <n v="63"/>
    <x v="1"/>
    <x v="1"/>
    <x v="1"/>
  </r>
  <r>
    <n v="7777898107"/>
    <d v="2016-04-15T00:00:00"/>
    <x v="1"/>
    <x v="3"/>
    <n v="20.75"/>
    <x v="1"/>
    <x v="3"/>
    <n v="30.75"/>
    <n v="10"/>
    <s v="Capocollo, Tomatoes, Goat Cheese, Artichokes, Peperoncini verdi, Garlic"/>
    <s v="The Spicy Italian Pizza"/>
    <n v="207.5"/>
    <n v="307.5"/>
    <n v="100"/>
    <x v="0"/>
    <x v="1"/>
    <x v="1"/>
  </r>
  <r>
    <n v="7777898108"/>
    <d v="2016-04-15T00:00:00"/>
    <x v="1"/>
    <x v="3"/>
    <n v="12"/>
    <x v="0"/>
    <x v="1"/>
    <n v="15"/>
    <n v="6"/>
    <s v="Bacon, Pepperoni, Italian Sausage, Chorizo Sausage"/>
    <s v="The Big Meat Pizza"/>
    <n v="72"/>
    <n v="90"/>
    <n v="18"/>
    <x v="0"/>
    <x v="1"/>
    <x v="1"/>
  </r>
  <r>
    <n v="7777898109"/>
    <d v="2016-04-15T00:00:00"/>
    <x v="1"/>
    <x v="3"/>
    <n v="20.75"/>
    <x v="1"/>
    <x v="3"/>
    <n v="30.75"/>
    <n v="2"/>
    <s v="Calabrese Salami, Capocollo, Tomatoes, Red Onions, Green Olives, Garlic"/>
    <s v="The Italian Supreme Pizza"/>
    <n v="41.5"/>
    <n v="61.5"/>
    <n v="20"/>
    <x v="0"/>
    <x v="1"/>
    <x v="1"/>
  </r>
  <r>
    <n v="7777898110"/>
    <d v="2016-04-15T00:00:00"/>
    <x v="1"/>
    <x v="3"/>
    <n v="12"/>
    <x v="0"/>
    <x v="1"/>
    <n v="15"/>
    <n v="10"/>
    <s v="Bacon, Pepperoni, Italian Sausage, Chorizo Sausage"/>
    <s v="The Big Meat Pizza"/>
    <n v="120"/>
    <n v="150"/>
    <n v="30"/>
    <x v="1"/>
    <x v="1"/>
    <x v="1"/>
  </r>
  <r>
    <n v="7777898111"/>
    <d v="2016-04-15T00:00:00"/>
    <x v="1"/>
    <x v="3"/>
    <n v="16.5"/>
    <x v="1"/>
    <x v="1"/>
    <n v="22.5"/>
    <n v="4"/>
    <s v="Sliced Ham, Pineapple, Mozzarella Cheese"/>
    <s v="The Hawaiian Pizza"/>
    <n v="66"/>
    <n v="90"/>
    <n v="24"/>
    <x v="1"/>
    <x v="0"/>
    <x v="1"/>
  </r>
  <r>
    <n v="7777898112"/>
    <d v="2016-04-15T00:00:00"/>
    <x v="1"/>
    <x v="3"/>
    <n v="12.25"/>
    <x v="0"/>
    <x v="3"/>
    <n v="19.25"/>
    <n v="8"/>
    <s v="Coarse Sicilian Salami, Tomatoes, Green Olives, Luganega Sausage, Onions, Garlic"/>
    <s v="The Sicilian Pizza"/>
    <n v="98"/>
    <n v="154"/>
    <n v="56"/>
    <x v="1"/>
    <x v="0"/>
    <x v="1"/>
  </r>
  <r>
    <n v="7777898113"/>
    <d v="2016-04-16T00:00:00"/>
    <x v="2"/>
    <x v="3"/>
    <n v="16"/>
    <x v="2"/>
    <x v="0"/>
    <n v="21.5"/>
    <n v="9"/>
    <s v="Mushrooms, Tomatoes, Red Peppers, Green Peppers, Red Onions, Zucchini, Spinach, Garlic"/>
    <s v="The Vegetables + Vegetables Pizza"/>
    <n v="144"/>
    <n v="193.5"/>
    <n v="49.5"/>
    <x v="1"/>
    <x v="0"/>
    <x v="1"/>
  </r>
  <r>
    <n v="7777898114"/>
    <d v="2016-04-16T00:00:00"/>
    <x v="2"/>
    <x v="3"/>
    <n v="16"/>
    <x v="2"/>
    <x v="0"/>
    <n v="21.5"/>
    <n v="10"/>
    <s v="Mushrooms, Tomatoes, Red Peppers, Green Peppers, Red Onions, Zucchini, Spinach, Garlic"/>
    <s v="The Vegetables + Vegetables Pizza"/>
    <n v="160"/>
    <n v="215"/>
    <n v="55"/>
    <x v="0"/>
    <x v="1"/>
    <x v="1"/>
  </r>
  <r>
    <n v="7777898115"/>
    <d v="2016-04-16T00:00:00"/>
    <x v="2"/>
    <x v="3"/>
    <n v="12.75"/>
    <x v="0"/>
    <x v="2"/>
    <n v="17.75"/>
    <n v="12"/>
    <s v="Chicken, Artichoke, Spinach, Garlic, Jalapeno Peppers, Fontina Cheese, Gouda Cheese"/>
    <s v="The California Chicken Pizza"/>
    <n v="153"/>
    <n v="213"/>
    <n v="60"/>
    <x v="0"/>
    <x v="0"/>
    <x v="1"/>
  </r>
  <r>
    <n v="7777898116"/>
    <d v="2016-04-16T00:00:00"/>
    <x v="2"/>
    <x v="3"/>
    <n v="16"/>
    <x v="2"/>
    <x v="1"/>
    <n v="20.5"/>
    <n v="8"/>
    <s v="Pepperoni, Mushrooms, Red Onions, Red Peppers, Bacon"/>
    <s v="The Classic Deluxe Pizza"/>
    <n v="128"/>
    <n v="164"/>
    <n v="36"/>
    <x v="0"/>
    <x v="0"/>
    <x v="1"/>
  </r>
  <r>
    <n v="7777898117"/>
    <d v="2016-04-16T00:00:00"/>
    <x v="2"/>
    <x v="3"/>
    <n v="18.5"/>
    <x v="1"/>
    <x v="0"/>
    <n v="25.5"/>
    <n v="2"/>
    <s v="Mozzarella Cheese, Provolone Cheese, Smoked Gouda Cheese, Romano Cheese, Blue Cheese, Garlic"/>
    <s v="The Five Cheese Pizza"/>
    <n v="37"/>
    <n v="51"/>
    <n v="14"/>
    <x v="0"/>
    <x v="0"/>
    <x v="1"/>
  </r>
  <r>
    <n v="7777898118"/>
    <d v="2016-04-17T00:00:00"/>
    <x v="3"/>
    <x v="3"/>
    <n v="16.5"/>
    <x v="1"/>
    <x v="1"/>
    <n v="22.5"/>
    <n v="3"/>
    <s v="Sliced Ham, Pineapple, Mozzarella Cheese"/>
    <s v="The Hawaiian Pizza"/>
    <n v="49.5"/>
    <n v="67.5"/>
    <n v="18"/>
    <x v="1"/>
    <x v="0"/>
    <x v="1"/>
  </r>
  <r>
    <n v="7777898119"/>
    <d v="2016-04-17T00:00:00"/>
    <x v="3"/>
    <x v="3"/>
    <n v="16"/>
    <x v="2"/>
    <x v="1"/>
    <n v="20.5"/>
    <n v="8"/>
    <s v="Capocollo, Red Peppers, Tomatoes, Goat Cheese, Garlic, Oregano"/>
    <s v="The Italian Capocollo Pizza"/>
    <n v="128"/>
    <n v="164"/>
    <n v="36"/>
    <x v="0"/>
    <x v="1"/>
    <x v="1"/>
  </r>
  <r>
    <n v="7777898120"/>
    <d v="2016-04-17T00:00:00"/>
    <x v="3"/>
    <x v="3"/>
    <n v="16.5"/>
    <x v="2"/>
    <x v="3"/>
    <n v="25"/>
    <n v="11"/>
    <s v="Calabrese Salami, Capocollo, Tomatoes, Red Onions, Green Olives, Garlic"/>
    <s v="The Italian Supreme Pizza"/>
    <n v="181.5"/>
    <n v="275"/>
    <n v="93.5"/>
    <x v="1"/>
    <x v="1"/>
    <x v="1"/>
  </r>
  <r>
    <n v="7777898121"/>
    <d v="2016-04-17T00:00:00"/>
    <x v="3"/>
    <x v="3"/>
    <n v="20.75"/>
    <x v="1"/>
    <x v="3"/>
    <n v="30.75"/>
    <n v="9"/>
    <s v="Prosciutto di San Daniele, Arugula, Mozzarella Cheese"/>
    <s v="The Prosciutto and Arugula Pizza"/>
    <n v="186.75"/>
    <n v="276.75"/>
    <n v="90"/>
    <x v="0"/>
    <x v="1"/>
    <x v="1"/>
  </r>
  <r>
    <n v="7777898122"/>
    <d v="2016-04-17T00:00:00"/>
    <x v="3"/>
    <x v="3"/>
    <n v="20.25"/>
    <x v="1"/>
    <x v="3"/>
    <n v="30.25"/>
    <n v="11"/>
    <s v="Coarse Sicilian Salami, Tomatoes, Green Olives, Luganega Sausage, Onions, Garlic"/>
    <s v="The Sicilian Pizza"/>
    <n v="222.75"/>
    <n v="332.75"/>
    <n v="110"/>
    <x v="1"/>
    <x v="0"/>
    <x v="1"/>
  </r>
  <r>
    <n v="7777898123"/>
    <d v="2016-04-17T00:00:00"/>
    <x v="3"/>
    <x v="3"/>
    <n v="12.25"/>
    <x v="0"/>
    <x v="3"/>
    <n v="19.25"/>
    <n v="6"/>
    <s v="Coarse Sicilian Salami, Tomatoes, Green Olives, Luganega Sausage, Onions, Garlic"/>
    <s v="The Sicilian Pizza"/>
    <n v="73.5"/>
    <n v="115.5"/>
    <n v="42"/>
    <x v="1"/>
    <x v="0"/>
    <x v="1"/>
  </r>
  <r>
    <n v="7777898124"/>
    <d v="2016-04-17T00:00:00"/>
    <x v="3"/>
    <x v="3"/>
    <n v="20.75"/>
    <x v="1"/>
    <x v="2"/>
    <n v="28.75"/>
    <n v="1"/>
    <s v="Chicken, Pineapple, Tomatoes, Red Peppers, Thai Sweet Chilli Sauce"/>
    <s v="The Thai Chicken Pizza"/>
    <n v="20.75"/>
    <n v="28.75"/>
    <n v="8"/>
    <x v="0"/>
    <x v="0"/>
    <x v="1"/>
  </r>
  <r>
    <n v="7777898125"/>
    <d v="2016-04-18T00:00:00"/>
    <x v="4"/>
    <x v="3"/>
    <n v="16.25"/>
    <x v="2"/>
    <x v="3"/>
    <n v="24.75"/>
    <n v="9"/>
    <s v="?duja Salami, Pancetta, Tomatoes, Red Onions, Friggitello Peppers, Garlic"/>
    <s v="The Calabrese Pizza"/>
    <n v="146.25"/>
    <n v="222.75"/>
    <n v="76.5"/>
    <x v="0"/>
    <x v="1"/>
    <x v="1"/>
  </r>
  <r>
    <n v="7777898126"/>
    <d v="2016-04-18T00:00:00"/>
    <x v="4"/>
    <x v="3"/>
    <n v="12.5"/>
    <x v="0"/>
    <x v="3"/>
    <n v="19.5"/>
    <n v="5"/>
    <s v="Spinach, Red Onions, Pepperoni, Tomatoes, Artichokes, Kalamata Olives, Garlic, Asiago Cheese"/>
    <s v="The Spinach Supreme Pizza"/>
    <n v="62.5"/>
    <n v="97.5"/>
    <n v="35"/>
    <x v="1"/>
    <x v="1"/>
    <x v="1"/>
  </r>
  <r>
    <n v="7777898127"/>
    <d v="2016-04-18T00:00:00"/>
    <x v="4"/>
    <x v="3"/>
    <n v="12"/>
    <x v="0"/>
    <x v="1"/>
    <n v="15"/>
    <n v="5"/>
    <s v="Capocollo, Red Peppers, Tomatoes, Goat Cheese, Garlic, Oregano"/>
    <s v="The Italian Capocollo Pizza"/>
    <n v="60"/>
    <n v="75"/>
    <n v="15"/>
    <x v="0"/>
    <x v="0"/>
    <x v="1"/>
  </r>
  <r>
    <n v="7777898128"/>
    <d v="2016-04-18T00:00:00"/>
    <x v="4"/>
    <x v="3"/>
    <n v="17.95"/>
    <x v="1"/>
    <x v="0"/>
    <n v="24.95"/>
    <n v="2"/>
    <s v="Ricotta Cheese, Gorgonzola Piccante Cheese, Mozzarella Cheese, Parmigiano Reggiano Cheese, Garlic"/>
    <s v="The Four Cheese Pizza"/>
    <n v="35.9"/>
    <n v="49.9"/>
    <n v="14"/>
    <x v="1"/>
    <x v="1"/>
    <x v="1"/>
  </r>
  <r>
    <n v="7777898129"/>
    <d v="2016-04-18T00:00:00"/>
    <x v="4"/>
    <x v="3"/>
    <n v="12"/>
    <x v="0"/>
    <x v="0"/>
    <n v="16"/>
    <n v="4"/>
    <s v="Mushrooms, Tomatoes, Red Peppers, Green Peppers, Red Onions, Zucchini, Spinach, Garlic"/>
    <s v="The Vegetables + Vegetables Pizza"/>
    <n v="48"/>
    <n v="64"/>
    <n v="16"/>
    <x v="0"/>
    <x v="0"/>
    <x v="1"/>
  </r>
  <r>
    <n v="7777898130"/>
    <d v="2016-04-19T00:00:00"/>
    <x v="5"/>
    <x v="3"/>
    <n v="16.75"/>
    <x v="2"/>
    <x v="2"/>
    <n v="23.25"/>
    <n v="11"/>
    <s v="Chicken, Artichoke, Spinach, Garlic, Jalapeno Peppers, Fontina Cheese, Gouda Cheese"/>
    <s v="The California Chicken Pizza"/>
    <n v="184.25"/>
    <n v="255.75"/>
    <n v="71.5"/>
    <x v="1"/>
    <x v="1"/>
    <x v="1"/>
  </r>
  <r>
    <n v="7777898131"/>
    <d v="2016-04-19T00:00:00"/>
    <x v="5"/>
    <x v="3"/>
    <n v="12.5"/>
    <x v="0"/>
    <x v="0"/>
    <n v="16.5"/>
    <n v="2"/>
    <s v="Spinach, Artichokes, Tomatoes, Sun-dried Tomatoes, Garlic, Pesto Sauce"/>
    <s v="The Spinach Pesto Pizza"/>
    <n v="25"/>
    <n v="33"/>
    <n v="8"/>
    <x v="0"/>
    <x v="0"/>
    <x v="1"/>
  </r>
  <r>
    <n v="7777898132"/>
    <d v="2016-04-19T00:00:00"/>
    <x v="5"/>
    <x v="3"/>
    <n v="12"/>
    <x v="0"/>
    <x v="0"/>
    <n v="16"/>
    <n v="3"/>
    <s v="Spinach, Artichokes, Kalamata Olives, Sun-dried Tomatoes, Feta Cheese, Plum Tomatoes, Red Onions"/>
    <s v="The Mediterranean Pizza"/>
    <n v="36"/>
    <n v="48"/>
    <n v="12"/>
    <x v="0"/>
    <x v="0"/>
    <x v="1"/>
  </r>
  <r>
    <n v="7777898133"/>
    <d v="2016-04-19T00:00:00"/>
    <x v="5"/>
    <x v="3"/>
    <n v="15.25"/>
    <x v="1"/>
    <x v="1"/>
    <n v="21.25"/>
    <n v="6"/>
    <s v="Mozzarella Cheese, Pepperoni"/>
    <s v="The Pepperoni Pizza"/>
    <n v="91.5"/>
    <n v="127.5"/>
    <n v="36"/>
    <x v="0"/>
    <x v="0"/>
    <x v="1"/>
  </r>
  <r>
    <n v="7777898134"/>
    <d v="2016-04-19T00:00:00"/>
    <x v="5"/>
    <x v="3"/>
    <n v="9.75"/>
    <x v="0"/>
    <x v="1"/>
    <n v="12.75"/>
    <n v="6"/>
    <s v="Mozzarella Cheese, Pepperoni"/>
    <s v="The Pepperoni Pizza"/>
    <n v="58.5"/>
    <n v="76.5"/>
    <n v="18"/>
    <x v="1"/>
    <x v="0"/>
    <x v="1"/>
  </r>
  <r>
    <n v="7777898135"/>
    <d v="2016-04-19T00:00:00"/>
    <x v="5"/>
    <x v="3"/>
    <n v="12.75"/>
    <x v="0"/>
    <x v="2"/>
    <n v="17.75"/>
    <n v="7"/>
    <s v="Chicken, Tomatoes, Red Peppers, Red Onions, Jalapeno Peppers, Corn, Cilantro, Chipotle Sauce"/>
    <s v="The Southwest Chicken Pizza"/>
    <n v="89.25"/>
    <n v="124.25"/>
    <n v="35"/>
    <x v="1"/>
    <x v="0"/>
    <x v="1"/>
  </r>
  <r>
    <n v="7777898136"/>
    <d v="2016-04-20T00:00:00"/>
    <x v="6"/>
    <x v="3"/>
    <n v="16.75"/>
    <x v="2"/>
    <x v="2"/>
    <n v="23.25"/>
    <n v="9"/>
    <s v="Barbecued Chicken, Red Peppers, Green Peppers, Tomatoes, Red Onions, Barbecue Sauce"/>
    <s v="The Barbecue Chicken Pizza"/>
    <n v="150.75"/>
    <n v="209.25"/>
    <n v="58.5"/>
    <x v="1"/>
    <x v="1"/>
    <x v="1"/>
  </r>
  <r>
    <n v="7777898137"/>
    <d v="2016-04-20T00:00:00"/>
    <x v="6"/>
    <x v="3"/>
    <n v="16.75"/>
    <x v="2"/>
    <x v="2"/>
    <n v="23.25"/>
    <n v="3"/>
    <s v="Chicken, Artichoke, Spinach, Garlic, Jalapeno Peppers, Fontina Cheese, Gouda Cheese"/>
    <s v="The California Chicken Pizza"/>
    <n v="50.25"/>
    <n v="69.75"/>
    <n v="19.5"/>
    <x v="0"/>
    <x v="0"/>
    <x v="1"/>
  </r>
  <r>
    <n v="7777898138"/>
    <d v="2016-04-20T00:00:00"/>
    <x v="6"/>
    <x v="3"/>
    <n v="17.95"/>
    <x v="1"/>
    <x v="0"/>
    <n v="24.95"/>
    <n v="4"/>
    <s v="Ricotta Cheese, Gorgonzola Piccante Cheese, Mozzarella Cheese, Parmigiano Reggiano Cheese, Garlic"/>
    <s v="The Four Cheese Pizza"/>
    <n v="71.8"/>
    <n v="99.8"/>
    <n v="28"/>
    <x v="0"/>
    <x v="1"/>
    <x v="1"/>
  </r>
  <r>
    <n v="7777898139"/>
    <d v="2016-04-20T00:00:00"/>
    <x v="6"/>
    <x v="3"/>
    <n v="20.5"/>
    <x v="1"/>
    <x v="1"/>
    <n v="26.5"/>
    <n v="5"/>
    <s v="Capocollo, Red Peppers, Tomatoes, Goat Cheese, Garlic, Oregano"/>
    <s v="The Italian Capocollo Pizza"/>
    <n v="102.5"/>
    <n v="132.5"/>
    <n v="30"/>
    <x v="1"/>
    <x v="1"/>
    <x v="1"/>
  </r>
  <r>
    <n v="7777898140"/>
    <d v="2016-04-20T00:00:00"/>
    <x v="6"/>
    <x v="3"/>
    <n v="20.75"/>
    <x v="1"/>
    <x v="3"/>
    <n v="30.75"/>
    <n v="1"/>
    <s v="Calabrese Salami, Capocollo, Tomatoes, Red Onions, Green Olives, Garlic"/>
    <s v="The Italian Supreme Pizza"/>
    <n v="20.75"/>
    <n v="30.75"/>
    <n v="10"/>
    <x v="0"/>
    <x v="0"/>
    <x v="1"/>
  </r>
  <r>
    <n v="7777898141"/>
    <d v="2016-04-21T00:00:00"/>
    <x v="0"/>
    <x v="3"/>
    <n v="16.5"/>
    <x v="2"/>
    <x v="3"/>
    <n v="25"/>
    <n v="5"/>
    <s v="Calabrese Salami, Capocollo, Tomatoes, Red Onions, Green Olives, Garlic"/>
    <s v="The Italian Supreme Pizza"/>
    <n v="82.5"/>
    <n v="125"/>
    <n v="42.5"/>
    <x v="0"/>
    <x v="1"/>
    <x v="1"/>
  </r>
  <r>
    <n v="7777898142"/>
    <d v="2016-04-21T00:00:00"/>
    <x v="0"/>
    <x v="3"/>
    <n v="21"/>
    <x v="1"/>
    <x v="0"/>
    <n v="28"/>
    <n v="11"/>
    <s v="Eggplant, Artichokes, Tomatoes, Zucchini, Red Peppers, Garlic, Pesto Sauce"/>
    <s v="The Italian Vegetables Pizza"/>
    <n v="231"/>
    <n v="308"/>
    <n v="77"/>
    <x v="0"/>
    <x v="0"/>
    <x v="1"/>
  </r>
  <r>
    <n v="7777898143"/>
    <d v="2016-04-21T00:00:00"/>
    <x v="0"/>
    <x v="3"/>
    <n v="16"/>
    <x v="2"/>
    <x v="0"/>
    <n v="21.5"/>
    <n v="11"/>
    <s v="Tomatoes, Red Peppers, Jalapeno Peppers, Red Onions, Cilantro, Corn, Chipotle Sauce, Garlic"/>
    <s v="The Mexicana Pizza"/>
    <n v="176"/>
    <n v="236.5"/>
    <n v="60.5"/>
    <x v="1"/>
    <x v="1"/>
    <x v="1"/>
  </r>
  <r>
    <n v="7777898144"/>
    <d v="2016-04-21T00:00:00"/>
    <x v="0"/>
    <x v="3"/>
    <n v="20.75"/>
    <x v="1"/>
    <x v="2"/>
    <n v="28.75"/>
    <n v="4"/>
    <s v="Chicken, Tomatoes, Red Peppers, Red Onions, Jalapeno Peppers, Corn, Cilantro, Chipotle Sauce"/>
    <s v="The Southwest Chicken Pizza"/>
    <n v="83"/>
    <n v="115"/>
    <n v="32"/>
    <x v="0"/>
    <x v="0"/>
    <x v="1"/>
  </r>
  <r>
    <n v="7777898145"/>
    <d v="2016-04-21T00:00:00"/>
    <x v="0"/>
    <x v="3"/>
    <n v="16"/>
    <x v="2"/>
    <x v="0"/>
    <n v="21.5"/>
    <n v="2"/>
    <s v="Mushrooms, Tomatoes, Red Peppers, Green Peppers, Red Onions, Zucchini, Spinach, Garlic"/>
    <s v="The Vegetables + Vegetables Pizza"/>
    <n v="32"/>
    <n v="43"/>
    <n v="11"/>
    <x v="1"/>
    <x v="1"/>
    <x v="1"/>
  </r>
  <r>
    <n v="7777898146"/>
    <d v="2016-04-22T00:00:00"/>
    <x v="1"/>
    <x v="3"/>
    <n v="12"/>
    <x v="0"/>
    <x v="0"/>
    <n v="16"/>
    <n v="12"/>
    <s v="Mushrooms, Tomatoes, Red Peppers, Green Peppers, Red Onions, Zucchini, Spinach, Garlic"/>
    <s v="The Vegetables + Vegetables Pizza"/>
    <n v="144"/>
    <n v="192"/>
    <n v="48"/>
    <x v="1"/>
    <x v="0"/>
    <x v="1"/>
  </r>
  <r>
    <n v="7777898147"/>
    <d v="2016-04-22T00:00:00"/>
    <x v="1"/>
    <x v="3"/>
    <n v="20.25"/>
    <x v="1"/>
    <x v="0"/>
    <n v="27.25"/>
    <n v="6"/>
    <s v="Spinach, Mushrooms, Red Onions, Feta Cheese, Garlic"/>
    <s v="The Spinach and Feta Pizza"/>
    <n v="121.5"/>
    <n v="163.5"/>
    <n v="42"/>
    <x v="1"/>
    <x v="1"/>
    <x v="1"/>
  </r>
  <r>
    <n v="7777898148"/>
    <d v="2016-04-22T00:00:00"/>
    <x v="1"/>
    <x v="3"/>
    <n v="16.75"/>
    <x v="2"/>
    <x v="2"/>
    <n v="23.25"/>
    <n v="9"/>
    <s v="Barbecued Chicken, Red Peppers, Green Peppers, Tomatoes, Red Onions, Barbecue Sauce"/>
    <s v="The Barbecue Chicken Pizza"/>
    <n v="150.75"/>
    <n v="209.25"/>
    <n v="58.5"/>
    <x v="0"/>
    <x v="0"/>
    <x v="1"/>
  </r>
  <r>
    <n v="7777898149"/>
    <d v="2016-04-22T00:00:00"/>
    <x v="1"/>
    <x v="3"/>
    <n v="12.75"/>
    <x v="0"/>
    <x v="2"/>
    <n v="17.75"/>
    <n v="2"/>
    <s v="Chicken, Artichoke, Spinach, Garlic, Jalapeno Peppers, Fontina Cheese, Gouda Cheese"/>
    <s v="The California Chicken Pizza"/>
    <n v="25.5"/>
    <n v="35.5"/>
    <n v="10"/>
    <x v="0"/>
    <x v="1"/>
    <x v="1"/>
  </r>
  <r>
    <n v="7777898150"/>
    <d v="2016-04-22T00:00:00"/>
    <x v="1"/>
    <x v="3"/>
    <n v="15.25"/>
    <x v="1"/>
    <x v="1"/>
    <n v="21.25"/>
    <n v="4"/>
    <s v="Mozzarella Cheese, Pepperoni"/>
    <s v="The Pepperoni Pizza"/>
    <n v="61"/>
    <n v="85"/>
    <n v="24"/>
    <x v="1"/>
    <x v="0"/>
    <x v="1"/>
  </r>
  <r>
    <n v="7777898151"/>
    <d v="2016-04-22T00:00:00"/>
    <x v="1"/>
    <x v="3"/>
    <n v="20.75"/>
    <x v="1"/>
    <x v="3"/>
    <n v="30.75"/>
    <n v="7"/>
    <s v="Genoa Salami, Capocollo, Pepperoni, Tomatoes, Asiago Cheese, Garlic"/>
    <s v="The Pepper Salami Pizza"/>
    <n v="145.25"/>
    <n v="215.25"/>
    <n v="70"/>
    <x v="0"/>
    <x v="0"/>
    <x v="1"/>
  </r>
  <r>
    <n v="7777898152"/>
    <d v="2016-04-23T00:00:00"/>
    <x v="2"/>
    <x v="3"/>
    <n v="12.5"/>
    <x v="0"/>
    <x v="3"/>
    <n v="19.5"/>
    <n v="8"/>
    <s v="Capocollo, Tomatoes, Goat Cheese, Artichokes, Peperoncini verdi, Garlic"/>
    <s v="The Spicy Italian Pizza"/>
    <n v="100"/>
    <n v="156"/>
    <n v="56"/>
    <x v="0"/>
    <x v="0"/>
    <x v="1"/>
  </r>
  <r>
    <n v="7777898153"/>
    <d v="2016-04-23T00:00:00"/>
    <x v="2"/>
    <x v="3"/>
    <n v="12"/>
    <x v="0"/>
    <x v="0"/>
    <n v="16"/>
    <n v="1"/>
    <s v="Spinach, Mushrooms, Red Onions, Feta Cheese, Garlic"/>
    <s v="The Spinach and Feta Pizza"/>
    <n v="12"/>
    <n v="16"/>
    <n v="4"/>
    <x v="1"/>
    <x v="1"/>
    <x v="1"/>
  </r>
  <r>
    <n v="7777898154"/>
    <d v="2016-04-23T00:00:00"/>
    <x v="2"/>
    <x v="3"/>
    <n v="11"/>
    <x v="0"/>
    <x v="1"/>
    <n v="14"/>
    <n v="1"/>
    <s v="Pepperoni, Mushrooms, Green Peppers"/>
    <s v="The Pepperoni, Mushroom, and Peppers Pizza"/>
    <n v="11"/>
    <n v="14"/>
    <n v="3"/>
    <x v="0"/>
    <x v="0"/>
    <x v="1"/>
  </r>
  <r>
    <n v="7777898155"/>
    <d v="2016-04-24T00:00:00"/>
    <x v="3"/>
    <x v="3"/>
    <n v="20.25"/>
    <x v="1"/>
    <x v="3"/>
    <n v="30.25"/>
    <n v="4"/>
    <s v="Coarse Sicilian Salami, Tomatoes, Green Olives, Luganega Sausage, Onions, Garlic"/>
    <s v="The Sicilian Pizza"/>
    <n v="81"/>
    <n v="121"/>
    <n v="40"/>
    <x v="0"/>
    <x v="0"/>
    <x v="1"/>
  </r>
  <r>
    <n v="7777898156"/>
    <d v="2016-04-24T00:00:00"/>
    <x v="3"/>
    <x v="3"/>
    <n v="20.5"/>
    <x v="1"/>
    <x v="1"/>
    <n v="26.5"/>
    <n v="2"/>
    <s v="Kalamata Olives, Feta Cheese, Tomatoes, Garlic, Beef Chuck Roast, Red Onions"/>
    <s v="The Greek Pizza"/>
    <n v="41"/>
    <n v="53"/>
    <n v="12"/>
    <x v="1"/>
    <x v="1"/>
    <x v="1"/>
  </r>
  <r>
    <n v="7777898157"/>
    <d v="2016-04-24T00:00:00"/>
    <x v="3"/>
    <x v="3"/>
    <n v="16"/>
    <x v="2"/>
    <x v="0"/>
    <n v="21.5"/>
    <n v="4"/>
    <s v="Mushrooms, Tomatoes, Red Peppers, Green Peppers, Red Onions, Zucchini, Spinach, Garlic"/>
    <s v="The Vegetables + Vegetables Pizza"/>
    <n v="64"/>
    <n v="86"/>
    <n v="22"/>
    <x v="1"/>
    <x v="1"/>
    <x v="1"/>
  </r>
  <r>
    <n v="7777898158"/>
    <d v="2016-04-24T00:00:00"/>
    <x v="3"/>
    <x v="3"/>
    <n v="16.25"/>
    <x v="2"/>
    <x v="3"/>
    <n v="24.75"/>
    <n v="2"/>
    <s v="?duja Salami, Pancetta, Tomatoes, Red Onions, Friggitello Peppers, Garlic"/>
    <s v="The Calabrese Pizza"/>
    <n v="32.5"/>
    <n v="49.5"/>
    <n v="17"/>
    <x v="0"/>
    <x v="0"/>
    <x v="1"/>
  </r>
  <r>
    <n v="7777898159"/>
    <d v="2016-04-24T00:00:00"/>
    <x v="3"/>
    <x v="3"/>
    <n v="12.75"/>
    <x v="0"/>
    <x v="2"/>
    <n v="17.75"/>
    <n v="11"/>
    <s v="Chicken, Tomatoes, Red Peppers, Spinach, Garlic, Pesto Sauce"/>
    <s v="The Chicken Pesto Pizza"/>
    <n v="140.25"/>
    <n v="195.25"/>
    <n v="55"/>
    <x v="0"/>
    <x v="1"/>
    <x v="1"/>
  </r>
  <r>
    <n v="7777898160"/>
    <d v="2016-04-25T00:00:00"/>
    <x v="4"/>
    <x v="3"/>
    <n v="9.75"/>
    <x v="0"/>
    <x v="1"/>
    <n v="12.75"/>
    <n v="11"/>
    <s v="Mozzarella Cheese, Pepperoni"/>
    <s v="The Pepperoni Pizza"/>
    <n v="107.25"/>
    <n v="140.25"/>
    <n v="33"/>
    <x v="1"/>
    <x v="0"/>
    <x v="1"/>
  </r>
  <r>
    <n v="7777898161"/>
    <d v="2016-04-25T00:00:00"/>
    <x v="4"/>
    <x v="3"/>
    <n v="16"/>
    <x v="2"/>
    <x v="1"/>
    <n v="20.5"/>
    <n v="10"/>
    <s v="Pepperoni, Mushrooms, Red Onions, Red Peppers, Bacon"/>
    <s v="The Classic Deluxe Pizza"/>
    <n v="160"/>
    <n v="205"/>
    <n v="45"/>
    <x v="0"/>
    <x v="1"/>
    <x v="1"/>
  </r>
  <r>
    <n v="7777898162"/>
    <d v="2016-04-25T00:00:00"/>
    <x v="4"/>
    <x v="3"/>
    <n v="20.75"/>
    <x v="1"/>
    <x v="2"/>
    <n v="28.75"/>
    <n v="5"/>
    <s v="Chicken, Pineapple, Tomatoes, Red Peppers, Thai Sweet Chilli Sauce"/>
    <s v="The Thai Chicken Pizza"/>
    <n v="103.75"/>
    <n v="143.75"/>
    <n v="40"/>
    <x v="0"/>
    <x v="0"/>
    <x v="1"/>
  </r>
  <r>
    <n v="7777898163"/>
    <d v="2016-04-25T00:00:00"/>
    <x v="4"/>
    <x v="3"/>
    <n v="16.5"/>
    <x v="2"/>
    <x v="3"/>
    <n v="25"/>
    <n v="1"/>
    <s v="Prosciutto di San Daniele, Arugula, Mozzarella Cheese"/>
    <s v="The Prosciutto and Arugula Pizza"/>
    <n v="16.5"/>
    <n v="25"/>
    <n v="8.5"/>
    <x v="0"/>
    <x v="0"/>
    <x v="1"/>
  </r>
  <r>
    <n v="7777898164"/>
    <d v="2016-04-26T00:00:00"/>
    <x v="5"/>
    <x v="3"/>
    <n v="12"/>
    <x v="0"/>
    <x v="1"/>
    <n v="15"/>
    <n v="10"/>
    <s v="Tomatoes, Anchovies, Green Olives, Red Onions, Garlic"/>
    <s v="The Napolitana Pizza"/>
    <n v="120"/>
    <n v="150"/>
    <n v="30"/>
    <x v="0"/>
    <x v="0"/>
    <x v="1"/>
  </r>
  <r>
    <n v="7777898165"/>
    <d v="2016-04-26T00:00:00"/>
    <x v="5"/>
    <x v="3"/>
    <n v="20.75"/>
    <x v="1"/>
    <x v="2"/>
    <n v="28.75"/>
    <n v="12"/>
    <s v="Chicken, Pineapple, Tomatoes, Red Peppers, Thai Sweet Chilli Sauce"/>
    <s v="The Thai Chicken Pizza"/>
    <n v="249"/>
    <n v="345"/>
    <n v="96"/>
    <x v="1"/>
    <x v="1"/>
    <x v="1"/>
  </r>
  <r>
    <n v="7777898166"/>
    <d v="2016-04-26T00:00:00"/>
    <x v="5"/>
    <x v="3"/>
    <n v="9.75"/>
    <x v="0"/>
    <x v="1"/>
    <n v="12.75"/>
    <n v="3"/>
    <s v="Mozzarella Cheese, Pepperoni"/>
    <s v="The Pepperoni Pizza"/>
    <n v="29.25"/>
    <n v="38.25"/>
    <n v="9"/>
    <x v="1"/>
    <x v="1"/>
    <x v="1"/>
  </r>
  <r>
    <n v="7777898167"/>
    <d v="2016-04-26T00:00:00"/>
    <x v="5"/>
    <x v="3"/>
    <n v="12.25"/>
    <x v="0"/>
    <x v="3"/>
    <n v="19.25"/>
    <n v="4"/>
    <s v="Coarse Sicilian Salami, Tomatoes, Green Olives, Luganega Sausage, Onions, Garlic"/>
    <s v="The Sicilian Pizza"/>
    <n v="49"/>
    <n v="77"/>
    <n v="28"/>
    <x v="1"/>
    <x v="0"/>
    <x v="1"/>
  </r>
  <r>
    <n v="7777898168"/>
    <d v="2016-04-26T00:00:00"/>
    <x v="5"/>
    <x v="3"/>
    <n v="12"/>
    <x v="0"/>
    <x v="1"/>
    <n v="15"/>
    <n v="11"/>
    <s v="Bacon, Pepperoni, Italian Sausage, Chorizo Sausage"/>
    <s v="The Big Meat Pizza"/>
    <n v="132"/>
    <n v="165"/>
    <n v="33"/>
    <x v="1"/>
    <x v="0"/>
    <x v="1"/>
  </r>
  <r>
    <n v="7777898169"/>
    <d v="2016-04-26T00:00:00"/>
    <x v="5"/>
    <x v="3"/>
    <n v="17.95"/>
    <x v="1"/>
    <x v="0"/>
    <n v="24.95"/>
    <n v="6"/>
    <s v="Ricotta Cheese, Gorgonzola Piccante Cheese, Mozzarella Cheese, Parmigiano Reggiano Cheese, Garlic"/>
    <s v="The Four Cheese Pizza"/>
    <n v="107.69999999999999"/>
    <n v="149.69999999999999"/>
    <n v="42"/>
    <x v="1"/>
    <x v="0"/>
    <x v="1"/>
  </r>
  <r>
    <n v="7777898170"/>
    <d v="2016-04-26T00:00:00"/>
    <x v="5"/>
    <x v="3"/>
    <n v="16"/>
    <x v="2"/>
    <x v="1"/>
    <n v="20.5"/>
    <n v="4"/>
    <s v="Capocollo, Red Peppers, Tomatoes, Goat Cheese, Garlic, Oregano"/>
    <s v="The Italian Capocollo Pizza"/>
    <n v="64"/>
    <n v="82"/>
    <n v="18"/>
    <x v="0"/>
    <x v="0"/>
    <x v="1"/>
  </r>
  <r>
    <n v="7777898171"/>
    <d v="2016-04-26T00:00:00"/>
    <x v="5"/>
    <x v="3"/>
    <n v="12"/>
    <x v="0"/>
    <x v="1"/>
    <n v="15"/>
    <n v="1"/>
    <s v="Tomatoes, Anchovies, Green Olives, Red Onions, Garlic"/>
    <s v="The Napolitana Pizza"/>
    <n v="12"/>
    <n v="15"/>
    <n v="3"/>
    <x v="0"/>
    <x v="0"/>
    <x v="1"/>
  </r>
  <r>
    <n v="7777898172"/>
    <d v="2016-04-27T00:00:00"/>
    <x v="6"/>
    <x v="3"/>
    <n v="10.5"/>
    <x v="0"/>
    <x v="1"/>
    <n v="13.5"/>
    <n v="10"/>
    <s v="Sliced Ham, Pineapple, Mozzarella Cheese"/>
    <s v="The Hawaiian Pizza"/>
    <n v="105"/>
    <n v="135"/>
    <n v="30"/>
    <x v="0"/>
    <x v="0"/>
    <x v="1"/>
  </r>
  <r>
    <n v="7777898173"/>
    <d v="2016-04-27T00:00:00"/>
    <x v="6"/>
    <x v="3"/>
    <n v="16.75"/>
    <x v="2"/>
    <x v="0"/>
    <n v="22.25"/>
    <n v="12"/>
    <s v="Eggplant, Artichokes, Tomatoes, Zucchini, Red Peppers, Garlic, Pesto Sauce"/>
    <s v="The Italian Vegetables Pizza"/>
    <n v="201"/>
    <n v="267"/>
    <n v="66"/>
    <x v="1"/>
    <x v="0"/>
    <x v="1"/>
  </r>
  <r>
    <n v="7777898174"/>
    <d v="2016-04-28T00:00:00"/>
    <x v="0"/>
    <x v="3"/>
    <n v="12"/>
    <x v="0"/>
    <x v="1"/>
    <n v="15"/>
    <n v="6"/>
    <s v="Tomatoes, Anchovies, Green Olives, Red Onions, Garlic"/>
    <s v="The Napolitana Pizza"/>
    <n v="72"/>
    <n v="90"/>
    <n v="18"/>
    <x v="1"/>
    <x v="0"/>
    <x v="1"/>
  </r>
  <r>
    <n v="7777898175"/>
    <d v="2016-04-28T00:00:00"/>
    <x v="0"/>
    <x v="3"/>
    <n v="10.5"/>
    <x v="0"/>
    <x v="1"/>
    <n v="13.5"/>
    <n v="2"/>
    <s v="Sliced Ham, Pineapple, Mozzarella Cheese"/>
    <s v="The Hawaiian Pizza"/>
    <n v="21"/>
    <n v="27"/>
    <n v="6"/>
    <x v="1"/>
    <x v="1"/>
    <x v="1"/>
  </r>
  <r>
    <n v="7777898176"/>
    <d v="2016-04-28T00:00:00"/>
    <x v="0"/>
    <x v="3"/>
    <n v="21"/>
    <x v="1"/>
    <x v="0"/>
    <n v="28"/>
    <n v="4"/>
    <s v="Eggplant, Artichokes, Tomatoes, Zucchini, Red Peppers, Garlic, Pesto Sauce"/>
    <s v="The Italian Vegetables Pizza"/>
    <n v="84"/>
    <n v="112"/>
    <n v="28"/>
    <x v="1"/>
    <x v="1"/>
    <x v="1"/>
  </r>
  <r>
    <n v="7777898177"/>
    <d v="2016-04-28T00:00:00"/>
    <x v="0"/>
    <x v="3"/>
    <n v="14.5"/>
    <x v="2"/>
    <x v="1"/>
    <n v="19"/>
    <n v="8"/>
    <s v="Pepperoni, Mushrooms, Green Peppers"/>
    <s v="The Pepperoni, Mushroom, and Peppers Pizza"/>
    <n v="116"/>
    <n v="152"/>
    <n v="36"/>
    <x v="0"/>
    <x v="1"/>
    <x v="1"/>
  </r>
  <r>
    <n v="7777898178"/>
    <d v="2016-04-29T00:00:00"/>
    <x v="1"/>
    <x v="3"/>
    <n v="12.5"/>
    <x v="0"/>
    <x v="3"/>
    <n v="19.5"/>
    <n v="10"/>
    <s v="Spinach, Red Onions, Pepperoni, Tomatoes, Artichokes, Kalamata Olives, Garlic, Asiago Cheese"/>
    <s v="The Spinach Supreme Pizza"/>
    <n v="125"/>
    <n v="195"/>
    <n v="70"/>
    <x v="0"/>
    <x v="1"/>
    <x v="1"/>
  </r>
  <r>
    <n v="7777898179"/>
    <d v="2016-04-29T00:00:00"/>
    <x v="1"/>
    <x v="3"/>
    <n v="20.75"/>
    <x v="1"/>
    <x v="2"/>
    <n v="28.75"/>
    <n v="8"/>
    <s v="Chicken, Pineapple, Tomatoes, Red Peppers, Thai Sweet Chilli Sauce"/>
    <s v="The Thai Chicken Pizza"/>
    <n v="166"/>
    <n v="230"/>
    <n v="64"/>
    <x v="0"/>
    <x v="1"/>
    <x v="1"/>
  </r>
  <r>
    <n v="7777898180"/>
    <d v="2016-04-29T00:00:00"/>
    <x v="1"/>
    <x v="3"/>
    <n v="16.75"/>
    <x v="2"/>
    <x v="2"/>
    <n v="23.25"/>
    <n v="9"/>
    <s v="Chicken, Artichoke, Spinach, Garlic, Jalapeno Peppers, Fontina Cheese, Gouda Cheese"/>
    <s v="The California Chicken Pizza"/>
    <n v="150.75"/>
    <n v="209.25"/>
    <n v="58.5"/>
    <x v="1"/>
    <x v="0"/>
    <x v="1"/>
  </r>
  <r>
    <n v="7777898181"/>
    <d v="2016-04-29T00:00:00"/>
    <x v="1"/>
    <x v="3"/>
    <n v="16.5"/>
    <x v="2"/>
    <x v="3"/>
    <n v="25"/>
    <n v="6"/>
    <s v="Capocollo, Tomatoes, Goat Cheese, Artichokes, Peperoncini verdi, Garlic"/>
    <s v="The Spicy Italian Pizza"/>
    <n v="99"/>
    <n v="150"/>
    <n v="51"/>
    <x v="0"/>
    <x v="1"/>
    <x v="1"/>
  </r>
  <r>
    <n v="7777898182"/>
    <d v="2016-04-29T00:00:00"/>
    <x v="1"/>
    <x v="3"/>
    <n v="12.5"/>
    <x v="2"/>
    <x v="1"/>
    <n v="17"/>
    <n v="5"/>
    <s v="Mozzarella Cheese, Pepperoni"/>
    <s v="The Pepperoni Pizza"/>
    <n v="62.5"/>
    <n v="85"/>
    <n v="22.5"/>
    <x v="1"/>
    <x v="0"/>
    <x v="1"/>
  </r>
  <r>
    <n v="7777898183"/>
    <d v="2016-04-29T00:00:00"/>
    <x v="1"/>
    <x v="3"/>
    <n v="20.75"/>
    <x v="1"/>
    <x v="3"/>
    <n v="30.75"/>
    <n v="6"/>
    <s v="Prosciutto di San Daniele, Arugula, Mozzarella Cheese"/>
    <s v="The Prosciutto and Arugula Pizza"/>
    <n v="124.5"/>
    <n v="184.5"/>
    <n v="60"/>
    <x v="0"/>
    <x v="1"/>
    <x v="1"/>
  </r>
  <r>
    <n v="7777898184"/>
    <d v="2016-04-30T00:00:00"/>
    <x v="2"/>
    <x v="3"/>
    <n v="20.75"/>
    <x v="1"/>
    <x v="3"/>
    <n v="30.75"/>
    <n v="7"/>
    <s v="Soppressata Salami, Fontina Cheese, Mozzarella Cheese, Mushrooms, Garlic"/>
    <s v="The Soppressata Pizza"/>
    <n v="145.25"/>
    <n v="215.25"/>
    <n v="70"/>
    <x v="1"/>
    <x v="0"/>
    <x v="1"/>
  </r>
  <r>
    <n v="7777898185"/>
    <d v="2016-04-30T00:00:00"/>
    <x v="2"/>
    <x v="3"/>
    <n v="16"/>
    <x v="2"/>
    <x v="0"/>
    <n v="21.5"/>
    <n v="7"/>
    <s v="Mushrooms, Tomatoes, Red Peppers, Green Peppers, Red Onions, Zucchini, Spinach, Garlic"/>
    <s v="The Vegetables + Vegetables Pizza"/>
    <n v="112"/>
    <n v="150.5"/>
    <n v="38.5"/>
    <x v="1"/>
    <x v="1"/>
    <x v="1"/>
  </r>
  <r>
    <n v="7777898186"/>
    <d v="2016-04-30T00:00:00"/>
    <x v="2"/>
    <x v="3"/>
    <n v="16.75"/>
    <x v="2"/>
    <x v="2"/>
    <n v="23.25"/>
    <n v="3"/>
    <s v="Chicken, Artichoke, Spinach, Garlic, Jalapeno Peppers, Fontina Cheese, Gouda Cheese"/>
    <s v="The California Chicken Pizza"/>
    <n v="50.25"/>
    <n v="69.75"/>
    <n v="19.5"/>
    <x v="1"/>
    <x v="1"/>
    <x v="1"/>
  </r>
  <r>
    <n v="7777898187"/>
    <d v="2016-04-30T00:00:00"/>
    <x v="2"/>
    <x v="3"/>
    <n v="17.95"/>
    <x v="1"/>
    <x v="0"/>
    <n v="24.95"/>
    <n v="5"/>
    <s v="Ricotta Cheese, Gorgonzola Piccante Cheese, Mozzarella Cheese, Parmigiano Reggiano Cheese, Garlic"/>
    <s v="The Four Cheese Pizza"/>
    <n v="89.75"/>
    <n v="124.75"/>
    <n v="35"/>
    <x v="1"/>
    <x v="1"/>
    <x v="1"/>
  </r>
  <r>
    <n v="7777898188"/>
    <d v="2016-04-30T00:00:00"/>
    <x v="2"/>
    <x v="3"/>
    <n v="12"/>
    <x v="0"/>
    <x v="0"/>
    <n v="16"/>
    <n v="8"/>
    <s v="Spinach, Mushrooms, Tomatoes, Green Olives, Feta Cheese"/>
    <s v="The Green Garden Pizza"/>
    <n v="96"/>
    <n v="128"/>
    <n v="32"/>
    <x v="1"/>
    <x v="0"/>
    <x v="1"/>
  </r>
  <r>
    <n v="7777898189"/>
    <d v="2016-05-01T00:00:00"/>
    <x v="3"/>
    <x v="4"/>
    <n v="12"/>
    <x v="0"/>
    <x v="1"/>
    <n v="15"/>
    <n v="4"/>
    <s v="Capocollo, Red Peppers, Tomatoes, Goat Cheese, Garlic, Oregano"/>
    <s v="The Italian Capocollo Pizza"/>
    <n v="48"/>
    <n v="60"/>
    <n v="12"/>
    <x v="0"/>
    <x v="0"/>
    <x v="1"/>
  </r>
  <r>
    <n v="7777898190"/>
    <d v="2016-05-01T00:00:00"/>
    <x v="3"/>
    <x v="4"/>
    <n v="13.25"/>
    <x v="2"/>
    <x v="1"/>
    <n v="17.75"/>
    <n v="2"/>
    <s v="Sliced Ham, Pineapple, Mozzarella Cheese"/>
    <s v="The Hawaiian Pizza"/>
    <n v="26.5"/>
    <n v="35.5"/>
    <n v="9"/>
    <x v="1"/>
    <x v="1"/>
    <x v="1"/>
  </r>
  <r>
    <n v="7777898191"/>
    <d v="2016-05-01T00:00:00"/>
    <x v="3"/>
    <x v="4"/>
    <n v="16"/>
    <x v="2"/>
    <x v="0"/>
    <n v="21.5"/>
    <n v="6"/>
    <s v="Spinach, Mushrooms, Red Onions, Feta Cheese, Garlic"/>
    <s v="The Spinach and Feta Pizza"/>
    <n v="96"/>
    <n v="129"/>
    <n v="33"/>
    <x v="0"/>
    <x v="0"/>
    <x v="1"/>
  </r>
  <r>
    <n v="7777898192"/>
    <d v="2016-05-01T00:00:00"/>
    <x v="3"/>
    <x v="4"/>
    <n v="16"/>
    <x v="2"/>
    <x v="0"/>
    <n v="21.5"/>
    <n v="7"/>
    <s v="Spinach, Mushrooms, Tomatoes, Green Olives, Feta Cheese"/>
    <s v="The Green Garden Pizza"/>
    <n v="112"/>
    <n v="150.5"/>
    <n v="38.5"/>
    <x v="0"/>
    <x v="1"/>
    <x v="1"/>
  </r>
  <r>
    <n v="7777898193"/>
    <d v="2016-05-01T00:00:00"/>
    <x v="3"/>
    <x v="4"/>
    <n v="14.5"/>
    <x v="2"/>
    <x v="1"/>
    <n v="19"/>
    <n v="7"/>
    <s v="Pepperoni, Mushrooms, Green Peppers"/>
    <s v="The Pepperoni, Mushroom, and Peppers Pizza"/>
    <n v="101.5"/>
    <n v="133"/>
    <n v="31.5"/>
    <x v="0"/>
    <x v="0"/>
    <x v="1"/>
  </r>
  <r>
    <n v="7777898194"/>
    <d v="2016-05-02T00:00:00"/>
    <x v="4"/>
    <x v="4"/>
    <n v="20.75"/>
    <x v="1"/>
    <x v="2"/>
    <n v="28.75"/>
    <n v="12"/>
    <s v="Chicken, Pineapple, Tomatoes, Red Peppers, Thai Sweet Chilli Sauce"/>
    <s v="The Thai Chicken Pizza"/>
    <n v="249"/>
    <n v="345"/>
    <n v="96"/>
    <x v="1"/>
    <x v="0"/>
    <x v="1"/>
  </r>
  <r>
    <n v="7777898195"/>
    <d v="2016-05-02T00:00:00"/>
    <x v="4"/>
    <x v="4"/>
    <n v="20.25"/>
    <x v="1"/>
    <x v="0"/>
    <n v="27.25"/>
    <n v="2"/>
    <s v="Spinach, Artichokes, Kalamata Olives, Sun-dried Tomatoes, Feta Cheese, Plum Tomatoes, Red Onions"/>
    <s v="The Mediterranean Pizza"/>
    <n v="40.5"/>
    <n v="54.5"/>
    <n v="14"/>
    <x v="1"/>
    <x v="0"/>
    <x v="1"/>
  </r>
  <r>
    <n v="7777898196"/>
    <d v="2016-05-02T00:00:00"/>
    <x v="4"/>
    <x v="4"/>
    <n v="16.25"/>
    <x v="2"/>
    <x v="3"/>
    <n v="24.75"/>
    <n v="7"/>
    <s v="?duja Salami, Pancetta, Tomatoes, Red Onions, Friggitello Peppers, Garlic"/>
    <s v="The Calabrese Pizza"/>
    <n v="113.75"/>
    <n v="173.25"/>
    <n v="59.5"/>
    <x v="0"/>
    <x v="1"/>
    <x v="1"/>
  </r>
  <r>
    <n v="7777898197"/>
    <d v="2016-05-02T00:00:00"/>
    <x v="4"/>
    <x v="4"/>
    <n v="12.25"/>
    <x v="0"/>
    <x v="3"/>
    <n v="19.25"/>
    <n v="10"/>
    <s v="Coarse Sicilian Salami, Tomatoes, Green Olives, Luganega Sausage, Onions, Garlic"/>
    <s v="The Sicilian Pizza"/>
    <n v="122.5"/>
    <n v="192.5"/>
    <n v="70"/>
    <x v="0"/>
    <x v="0"/>
    <x v="1"/>
  </r>
  <r>
    <n v="7777898198"/>
    <d v="2016-05-02T00:00:00"/>
    <x v="4"/>
    <x v="4"/>
    <n v="20.75"/>
    <x v="1"/>
    <x v="2"/>
    <n v="28.75"/>
    <n v="12"/>
    <s v="Chicken, Tomatoes, Red Peppers, Spinach, Garlic, Pesto Sauce"/>
    <s v="The Chicken Pesto Pizza"/>
    <n v="249"/>
    <n v="345"/>
    <n v="96"/>
    <x v="0"/>
    <x v="1"/>
    <x v="1"/>
  </r>
  <r>
    <n v="7777898199"/>
    <d v="2016-05-02T00:00:00"/>
    <x v="4"/>
    <x v="4"/>
    <n v="18.5"/>
    <x v="1"/>
    <x v="0"/>
    <n v="25.5"/>
    <n v="12"/>
    <s v="Mozzarella Cheese, Provolone Cheese, Smoked Gouda Cheese, Romano Cheese, Blue Cheese, Garlic"/>
    <s v="The Five Cheese Pizza"/>
    <n v="222"/>
    <n v="306"/>
    <n v="84"/>
    <x v="0"/>
    <x v="1"/>
    <x v="1"/>
  </r>
  <r>
    <n v="7777898200"/>
    <d v="2016-05-02T00:00:00"/>
    <x v="4"/>
    <x v="4"/>
    <n v="12"/>
    <x v="0"/>
    <x v="0"/>
    <n v="16"/>
    <n v="9"/>
    <s v="Spinach, Artichokes, Kalamata Olives, Sun-dried Tomatoes, Feta Cheese, Plum Tomatoes, Red Onions"/>
    <s v="The Mediterranean Pizza"/>
    <n v="108"/>
    <n v="144"/>
    <n v="36"/>
    <x v="0"/>
    <x v="0"/>
    <x v="1"/>
  </r>
  <r>
    <n v="7777898201"/>
    <d v="2016-05-03T00:00:00"/>
    <x v="5"/>
    <x v="4"/>
    <n v="12.75"/>
    <x v="0"/>
    <x v="2"/>
    <n v="17.75"/>
    <n v="1"/>
    <s v="Chicken, Pineapple, Tomatoes, Red Peppers, Thai Sweet Chilli Sauce"/>
    <s v="The Thai Chicken Pizza"/>
    <n v="12.75"/>
    <n v="17.75"/>
    <n v="5"/>
    <x v="0"/>
    <x v="0"/>
    <x v="1"/>
  </r>
  <r>
    <n v="7777898202"/>
    <d v="2016-05-03T00:00:00"/>
    <x v="5"/>
    <x v="4"/>
    <n v="12.75"/>
    <x v="0"/>
    <x v="2"/>
    <n v="17.75"/>
    <n v="3"/>
    <s v="Chicken, Artichoke, Spinach, Garlic, Jalapeno Peppers, Fontina Cheese, Gouda Cheese"/>
    <s v="The California Chicken Pizza"/>
    <n v="38.25"/>
    <n v="53.25"/>
    <n v="15"/>
    <x v="1"/>
    <x v="0"/>
    <x v="1"/>
  </r>
  <r>
    <n v="7777898203"/>
    <d v="2016-05-03T00:00:00"/>
    <x v="5"/>
    <x v="4"/>
    <n v="16.75"/>
    <x v="2"/>
    <x v="2"/>
    <n v="23.25"/>
    <n v="11"/>
    <s v="Chicken, Red Onions, Red Peppers, Mushrooms, Asiago Cheese, Alfredo Sauce"/>
    <s v="The Chicken Alfredo Pizza"/>
    <n v="184.25"/>
    <n v="255.75"/>
    <n v="71.5"/>
    <x v="1"/>
    <x v="1"/>
    <x v="1"/>
  </r>
  <r>
    <n v="7777898204"/>
    <d v="2016-05-03T00:00:00"/>
    <x v="5"/>
    <x v="4"/>
    <n v="12.5"/>
    <x v="0"/>
    <x v="3"/>
    <n v="19.5"/>
    <n v="9"/>
    <s v="Soppressata Salami, Fontina Cheese, Mozzarella Cheese, Mushrooms, Garlic"/>
    <s v="The Soppressata Pizza"/>
    <n v="112.5"/>
    <n v="175.5"/>
    <n v="63"/>
    <x v="0"/>
    <x v="1"/>
    <x v="1"/>
  </r>
  <r>
    <n v="7777898205"/>
    <d v="2016-05-03T00:00:00"/>
    <x v="5"/>
    <x v="4"/>
    <n v="16"/>
    <x v="2"/>
    <x v="0"/>
    <n v="21.5"/>
    <n v="10"/>
    <s v="Mushrooms, Tomatoes, Red Peppers, Green Peppers, Red Onions, Zucchini, Spinach, Garlic"/>
    <s v="The Vegetables + Vegetables Pizza"/>
    <n v="160"/>
    <n v="215"/>
    <n v="55"/>
    <x v="0"/>
    <x v="1"/>
    <x v="1"/>
  </r>
  <r>
    <n v="7777898206"/>
    <d v="2016-05-03T00:00:00"/>
    <x v="5"/>
    <x v="4"/>
    <n v="20.75"/>
    <x v="1"/>
    <x v="2"/>
    <n v="28.75"/>
    <n v="2"/>
    <s v="Barbecued Chicken, Red Peppers, Green Peppers, Tomatoes, Red Onions, Barbecue Sauce"/>
    <s v="The Barbecue Chicken Pizza"/>
    <n v="41.5"/>
    <n v="57.5"/>
    <n v="16"/>
    <x v="0"/>
    <x v="1"/>
    <x v="1"/>
  </r>
  <r>
    <n v="7777898207"/>
    <d v="2016-05-03T00:00:00"/>
    <x v="5"/>
    <x v="4"/>
    <n v="12.75"/>
    <x v="0"/>
    <x v="2"/>
    <n v="17.75"/>
    <n v="5"/>
    <s v="Chicken, Tomatoes, Red Peppers, Spinach, Garlic, Pesto Sauce"/>
    <s v="The Chicken Pesto Pizza"/>
    <n v="63.75"/>
    <n v="88.75"/>
    <n v="25"/>
    <x v="0"/>
    <x v="1"/>
    <x v="1"/>
  </r>
  <r>
    <n v="7777898208"/>
    <d v="2016-05-03T00:00:00"/>
    <x v="5"/>
    <x v="4"/>
    <n v="20.25"/>
    <x v="1"/>
    <x v="0"/>
    <n v="27.25"/>
    <n v="6"/>
    <s v="Spinach, Mushrooms, Red Onions, Feta Cheese, Garlic"/>
    <s v="The Spinach and Feta Pizza"/>
    <n v="121.5"/>
    <n v="163.5"/>
    <n v="42"/>
    <x v="0"/>
    <x v="0"/>
    <x v="1"/>
  </r>
  <r>
    <n v="7777898209"/>
    <d v="2016-05-04T00:00:00"/>
    <x v="6"/>
    <x v="4"/>
    <n v="16.25"/>
    <x v="2"/>
    <x v="3"/>
    <n v="24.75"/>
    <n v="3"/>
    <s v="Coarse Sicilian Salami, Tomatoes, Green Olives, Luganega Sausage, Onions, Garlic"/>
    <s v="The Sicilian Pizza"/>
    <n v="48.75"/>
    <n v="74.25"/>
    <n v="25.5"/>
    <x v="0"/>
    <x v="0"/>
    <x v="1"/>
  </r>
  <r>
    <n v="7777898210"/>
    <d v="2016-05-04T00:00:00"/>
    <x v="6"/>
    <x v="4"/>
    <n v="12.25"/>
    <x v="0"/>
    <x v="3"/>
    <n v="19.25"/>
    <n v="8"/>
    <s v="Coarse Sicilian Salami, Tomatoes, Green Olives, Luganega Sausage, Onions, Garlic"/>
    <s v="The Sicilian Pizza"/>
    <n v="98"/>
    <n v="154"/>
    <n v="56"/>
    <x v="1"/>
    <x v="0"/>
    <x v="1"/>
  </r>
  <r>
    <n v="7777898211"/>
    <d v="2016-05-04T00:00:00"/>
    <x v="6"/>
    <x v="4"/>
    <n v="20.75"/>
    <x v="1"/>
    <x v="2"/>
    <n v="28.75"/>
    <n v="7"/>
    <s v="Chicken, Pineapple, Tomatoes, Red Peppers, Thai Sweet Chilli Sauce"/>
    <s v="The Thai Chicken Pizza"/>
    <n v="145.25"/>
    <n v="201.25"/>
    <n v="56"/>
    <x v="1"/>
    <x v="1"/>
    <x v="1"/>
  </r>
  <r>
    <n v="7777898212"/>
    <d v="2016-05-04T00:00:00"/>
    <x v="6"/>
    <x v="4"/>
    <n v="25.5"/>
    <x v="3"/>
    <x v="1"/>
    <n v="26.5"/>
    <n v="7"/>
    <s v="Kalamata Olives, Feta Cheese, Tomatoes, Garlic, Beef Chuck Roast, Red Onions"/>
    <s v="The Greek Pizza"/>
    <n v="178.5"/>
    <n v="185.5"/>
    <n v="7"/>
    <x v="0"/>
    <x v="0"/>
    <x v="1"/>
  </r>
  <r>
    <n v="7777898213"/>
    <d v="2016-05-04T00:00:00"/>
    <x v="6"/>
    <x v="4"/>
    <n v="16.5"/>
    <x v="2"/>
    <x v="3"/>
    <n v="25"/>
    <n v="3"/>
    <s v="Genoa Salami, Capocollo, Pepperoni, Tomatoes, Asiago Cheese, Garlic"/>
    <s v="The Pepper Salami Pizza"/>
    <n v="49.5"/>
    <n v="75"/>
    <n v="25.5"/>
    <x v="1"/>
    <x v="0"/>
    <x v="1"/>
  </r>
  <r>
    <n v="7777898214"/>
    <d v="2016-05-05T00:00:00"/>
    <x v="0"/>
    <x v="4"/>
    <n v="12.5"/>
    <x v="0"/>
    <x v="3"/>
    <n v="19.5"/>
    <n v="2"/>
    <s v="Capocollo, Tomatoes, Goat Cheese, Artichokes, Peperoncini verdi, Garlic"/>
    <s v="The Spicy Italian Pizza"/>
    <n v="25"/>
    <n v="39"/>
    <n v="14"/>
    <x v="1"/>
    <x v="0"/>
    <x v="1"/>
  </r>
  <r>
    <n v="7777898215"/>
    <d v="2016-05-05T00:00:00"/>
    <x v="0"/>
    <x v="4"/>
    <n v="12.75"/>
    <x v="0"/>
    <x v="2"/>
    <n v="17.75"/>
    <n v="3"/>
    <s v="Barbecued Chicken, Red Peppers, Green Peppers, Tomatoes, Red Onions, Barbecue Sauce"/>
    <s v="The Barbecue Chicken Pizza"/>
    <n v="38.25"/>
    <n v="53.25"/>
    <n v="15"/>
    <x v="0"/>
    <x v="1"/>
    <x v="1"/>
  </r>
  <r>
    <n v="7777898216"/>
    <d v="2016-05-05T00:00:00"/>
    <x v="0"/>
    <x v="4"/>
    <n v="23.65"/>
    <x v="0"/>
    <x v="3"/>
    <n v="30.65"/>
    <n v="7"/>
    <s v="Brie Carre Cheese, Prosciutto, Caramelized Onions, Pears, Thyme, Garlic"/>
    <s v="The Brie Carre Pizza"/>
    <n v="165.54999999999998"/>
    <n v="214.54999999999998"/>
    <n v="49"/>
    <x v="0"/>
    <x v="1"/>
    <x v="1"/>
  </r>
  <r>
    <n v="7777898217"/>
    <d v="2016-05-05T00:00:00"/>
    <x v="0"/>
    <x v="4"/>
    <n v="16"/>
    <x v="2"/>
    <x v="1"/>
    <n v="20.5"/>
    <n v="6"/>
    <s v="Tomatoes, Anchovies, Green Olives, Red Onions, Garlic"/>
    <s v="The Napolitana Pizza"/>
    <n v="96"/>
    <n v="123"/>
    <n v="27"/>
    <x v="0"/>
    <x v="1"/>
    <x v="1"/>
  </r>
  <r>
    <n v="7777898218"/>
    <d v="2016-05-05T00:00:00"/>
    <x v="0"/>
    <x v="4"/>
    <n v="15.25"/>
    <x v="1"/>
    <x v="1"/>
    <n v="21.25"/>
    <n v="1"/>
    <s v="Mozzarella Cheese, Pepperoni"/>
    <s v="The Pepperoni Pizza"/>
    <n v="15.25"/>
    <n v="21.25"/>
    <n v="6"/>
    <x v="0"/>
    <x v="0"/>
    <x v="1"/>
  </r>
  <r>
    <n v="7777898219"/>
    <d v="2016-05-05T00:00:00"/>
    <x v="0"/>
    <x v="4"/>
    <n v="16.75"/>
    <x v="2"/>
    <x v="2"/>
    <n v="23.25"/>
    <n v="7"/>
    <s v="Chicken, Red Onions, Red Peppers, Mushrooms, Asiago Cheese, Alfredo Sauce"/>
    <s v="The Chicken Alfredo Pizza"/>
    <n v="117.25"/>
    <n v="162.75"/>
    <n v="45.5"/>
    <x v="1"/>
    <x v="0"/>
    <x v="1"/>
  </r>
  <r>
    <n v="7777898220"/>
    <d v="2016-05-05T00:00:00"/>
    <x v="0"/>
    <x v="4"/>
    <n v="12"/>
    <x v="0"/>
    <x v="1"/>
    <n v="15"/>
    <n v="9"/>
    <s v="Bacon, Pepperoni, Italian Sausage, Chorizo Sausage"/>
    <s v="The Big Meat Pizza"/>
    <n v="108"/>
    <n v="135"/>
    <n v="27"/>
    <x v="0"/>
    <x v="1"/>
    <x v="1"/>
  </r>
  <r>
    <n v="7777898221"/>
    <d v="2016-05-05T00:00:00"/>
    <x v="0"/>
    <x v="4"/>
    <n v="18.5"/>
    <x v="1"/>
    <x v="0"/>
    <n v="25.5"/>
    <n v="10"/>
    <s v="Mozzarella Cheese, Provolone Cheese, Smoked Gouda Cheese, Romano Cheese, Blue Cheese, Garlic"/>
    <s v="The Five Cheese Pizza"/>
    <n v="185"/>
    <n v="255"/>
    <n v="70"/>
    <x v="1"/>
    <x v="0"/>
    <x v="1"/>
  </r>
  <r>
    <n v="7777898222"/>
    <d v="2016-05-05T00:00:00"/>
    <x v="0"/>
    <x v="4"/>
    <n v="12.5"/>
    <x v="0"/>
    <x v="3"/>
    <n v="19.5"/>
    <n v="10"/>
    <s v="Spinach, Red Onions, Pepperoni, Tomatoes, Artichokes, Kalamata Olives, Garlic, Asiago Cheese"/>
    <s v="The Spinach Supreme Pizza"/>
    <n v="125"/>
    <n v="195"/>
    <n v="70"/>
    <x v="0"/>
    <x v="1"/>
    <x v="1"/>
  </r>
  <r>
    <n v="7777898223"/>
    <d v="2016-05-06T00:00:00"/>
    <x v="1"/>
    <x v="4"/>
    <n v="16"/>
    <x v="2"/>
    <x v="1"/>
    <n v="20.5"/>
    <n v="8"/>
    <s v="Pepperoni, Mushrooms, Red Onions, Red Peppers, Bacon"/>
    <s v="The Classic Deluxe Pizza"/>
    <n v="128"/>
    <n v="164"/>
    <n v="36"/>
    <x v="0"/>
    <x v="1"/>
    <x v="1"/>
  </r>
  <r>
    <n v="7777898224"/>
    <d v="2016-05-06T00:00:00"/>
    <x v="1"/>
    <x v="4"/>
    <n v="17.95"/>
    <x v="1"/>
    <x v="0"/>
    <n v="24.95"/>
    <n v="9"/>
    <s v="Ricotta Cheese, Gorgonzola Piccante Cheese, Mozzarella Cheese, Parmigiano Reggiano Cheese, Garlic"/>
    <s v="The Four Cheese Pizza"/>
    <n v="161.54999999999998"/>
    <n v="224.54999999999998"/>
    <n v="63"/>
    <x v="0"/>
    <x v="1"/>
    <x v="1"/>
  </r>
  <r>
    <n v="7777898225"/>
    <d v="2016-05-06T00:00:00"/>
    <x v="1"/>
    <x v="4"/>
    <n v="10.5"/>
    <x v="0"/>
    <x v="1"/>
    <n v="13.5"/>
    <n v="5"/>
    <s v="Sliced Ham, Pineapple, Mozzarella Cheese"/>
    <s v="The Hawaiian Pizza"/>
    <n v="52.5"/>
    <n v="67.5"/>
    <n v="15"/>
    <x v="1"/>
    <x v="1"/>
    <x v="1"/>
  </r>
  <r>
    <n v="7777898226"/>
    <d v="2016-05-07T00:00:00"/>
    <x v="2"/>
    <x v="4"/>
    <n v="12.5"/>
    <x v="0"/>
    <x v="3"/>
    <n v="19.5"/>
    <n v="9"/>
    <s v="Spinach, Red Onions, Pepperoni, Tomatoes, Artichokes, Kalamata Olives, Garlic, Asiago Cheese"/>
    <s v="The Spinach Supreme Pizza"/>
    <n v="112.5"/>
    <n v="175.5"/>
    <n v="63"/>
    <x v="1"/>
    <x v="0"/>
    <x v="1"/>
  </r>
  <r>
    <n v="7777898227"/>
    <d v="2016-05-07T00:00:00"/>
    <x v="2"/>
    <x v="4"/>
    <n v="17.95"/>
    <x v="1"/>
    <x v="0"/>
    <n v="24.95"/>
    <n v="10"/>
    <s v="Ricotta Cheese, Gorgonzola Piccante Cheese, Mozzarella Cheese, Parmigiano Reggiano Cheese, Garlic"/>
    <s v="The Four Cheese Pizza"/>
    <n v="179.5"/>
    <n v="249.5"/>
    <n v="70"/>
    <x v="0"/>
    <x v="0"/>
    <x v="1"/>
  </r>
  <r>
    <n v="7777898228"/>
    <d v="2016-05-07T00:00:00"/>
    <x v="2"/>
    <x v="4"/>
    <n v="12.5"/>
    <x v="0"/>
    <x v="3"/>
    <n v="19.5"/>
    <n v="12"/>
    <s v="Spinach, Red Onions, Pepperoni, Tomatoes, Artichokes, Kalamata Olives, Garlic, Asiago Cheese"/>
    <s v="The Spinach Supreme Pizza"/>
    <n v="150"/>
    <n v="234"/>
    <n v="84"/>
    <x v="0"/>
    <x v="1"/>
    <x v="1"/>
  </r>
  <r>
    <n v="7777898229"/>
    <d v="2016-05-07T00:00:00"/>
    <x v="2"/>
    <x v="4"/>
    <n v="12"/>
    <x v="0"/>
    <x v="1"/>
    <n v="15"/>
    <n v="9"/>
    <s v="Bacon, Pepperoni, Italian Sausage, Chorizo Sausage"/>
    <s v="The Big Meat Pizza"/>
    <n v="108"/>
    <n v="135"/>
    <n v="27"/>
    <x v="1"/>
    <x v="0"/>
    <x v="1"/>
  </r>
  <r>
    <n v="7777898230"/>
    <d v="2016-05-07T00:00:00"/>
    <x v="2"/>
    <x v="4"/>
    <n v="16.75"/>
    <x v="2"/>
    <x v="0"/>
    <n v="22.25"/>
    <n v="7"/>
    <s v="Eggplant, Artichokes, Tomatoes, Zucchini, Red Peppers, Garlic, Pesto Sauce"/>
    <s v="The Italian Vegetables Pizza"/>
    <n v="117.25"/>
    <n v="155.75"/>
    <n v="38.5"/>
    <x v="1"/>
    <x v="0"/>
    <x v="1"/>
  </r>
  <r>
    <n v="7777898231"/>
    <d v="2016-05-07T00:00:00"/>
    <x v="2"/>
    <x v="4"/>
    <n v="12.5"/>
    <x v="2"/>
    <x v="1"/>
    <n v="17"/>
    <n v="7"/>
    <s v="Mozzarella Cheese, Pepperoni"/>
    <s v="The Pepperoni Pizza"/>
    <n v="87.5"/>
    <n v="119"/>
    <n v="31.5"/>
    <x v="0"/>
    <x v="1"/>
    <x v="1"/>
  </r>
  <r>
    <n v="7777898232"/>
    <d v="2016-05-07T00:00:00"/>
    <x v="2"/>
    <x v="4"/>
    <n v="16.5"/>
    <x v="2"/>
    <x v="3"/>
    <n v="25"/>
    <n v="8"/>
    <s v="Genoa Salami, Capocollo, Pepperoni, Tomatoes, Asiago Cheese, Garlic"/>
    <s v="The Pepper Salami Pizza"/>
    <n v="132"/>
    <n v="200"/>
    <n v="68"/>
    <x v="0"/>
    <x v="0"/>
    <x v="1"/>
  </r>
  <r>
    <n v="7777898233"/>
    <d v="2016-05-08T00:00:00"/>
    <x v="3"/>
    <x v="4"/>
    <n v="16.5"/>
    <x v="2"/>
    <x v="3"/>
    <n v="25"/>
    <n v="8"/>
    <s v="Genoa Salami, Capocollo, Pepperoni, Tomatoes, Asiago Cheese, Garlic"/>
    <s v="The Pepper Salami Pizza"/>
    <n v="132"/>
    <n v="200"/>
    <n v="68"/>
    <x v="0"/>
    <x v="0"/>
    <x v="1"/>
  </r>
  <r>
    <n v="7777898234"/>
    <d v="2016-05-08T00:00:00"/>
    <x v="3"/>
    <x v="4"/>
    <n v="20.75"/>
    <x v="1"/>
    <x v="2"/>
    <n v="28.75"/>
    <n v="10"/>
    <s v="Chicken, Artichoke, Spinach, Garlic, Jalapeno Peppers, Fontina Cheese, Gouda Cheese"/>
    <s v="The California Chicken Pizza"/>
    <n v="207.5"/>
    <n v="287.5"/>
    <n v="80"/>
    <x v="0"/>
    <x v="1"/>
    <x v="1"/>
  </r>
  <r>
    <n v="7777898235"/>
    <d v="2016-05-08T00:00:00"/>
    <x v="3"/>
    <x v="4"/>
    <n v="20.25"/>
    <x v="1"/>
    <x v="0"/>
    <n v="27.25"/>
    <n v="11"/>
    <s v="Spinach, Artichokes, Kalamata Olives, Sun-dried Tomatoes, Feta Cheese, Plum Tomatoes, Red Onions"/>
    <s v="The Mediterranean Pizza"/>
    <n v="222.75"/>
    <n v="299.75"/>
    <n v="77"/>
    <x v="1"/>
    <x v="1"/>
    <x v="1"/>
  </r>
  <r>
    <n v="7777898236"/>
    <d v="2016-05-08T00:00:00"/>
    <x v="3"/>
    <x v="4"/>
    <n v="16.75"/>
    <x v="2"/>
    <x v="2"/>
    <n v="23.25"/>
    <n v="7"/>
    <s v="Chicken, Tomatoes, Red Peppers, Red Onions, Jalapeno Peppers, Corn, Cilantro, Chipotle Sauce"/>
    <s v="The Southwest Chicken Pizza"/>
    <n v="117.25"/>
    <n v="162.75"/>
    <n v="45.5"/>
    <x v="0"/>
    <x v="1"/>
    <x v="1"/>
  </r>
  <r>
    <n v="7777898237"/>
    <d v="2016-05-08T00:00:00"/>
    <x v="3"/>
    <x v="4"/>
    <n v="23.65"/>
    <x v="0"/>
    <x v="3"/>
    <n v="30.65"/>
    <n v="12"/>
    <s v="Brie Carre Cheese, Prosciutto, Caramelized Onions, Pears, Thyme, Garlic"/>
    <s v="The Brie Carre Pizza"/>
    <n v="283.79999999999995"/>
    <n v="367.79999999999995"/>
    <n v="84"/>
    <x v="1"/>
    <x v="1"/>
    <x v="1"/>
  </r>
  <r>
    <n v="7777898238"/>
    <d v="2016-05-08T00:00:00"/>
    <x v="3"/>
    <x v="4"/>
    <n v="20.25"/>
    <x v="1"/>
    <x v="3"/>
    <n v="30.25"/>
    <n v="11"/>
    <s v="Coarse Sicilian Salami, Tomatoes, Green Olives, Luganega Sausage, Onions, Garlic"/>
    <s v="The Sicilian Pizza"/>
    <n v="222.75"/>
    <n v="332.75"/>
    <n v="110"/>
    <x v="0"/>
    <x v="0"/>
    <x v="1"/>
  </r>
  <r>
    <n v="7777898239"/>
    <d v="2016-05-08T00:00:00"/>
    <x v="3"/>
    <x v="4"/>
    <n v="12.75"/>
    <x v="0"/>
    <x v="0"/>
    <n v="16.75"/>
    <n v="7"/>
    <s v="Eggplant, Artichokes, Tomatoes, Zucchini, Red Peppers, Garlic, Pesto Sauce"/>
    <s v="The Italian Vegetables Pizza"/>
    <n v="89.25"/>
    <n v="117.25"/>
    <n v="28"/>
    <x v="0"/>
    <x v="0"/>
    <x v="1"/>
  </r>
  <r>
    <n v="7777898240"/>
    <d v="2016-05-08T00:00:00"/>
    <x v="3"/>
    <x v="4"/>
    <n v="12"/>
    <x v="0"/>
    <x v="0"/>
    <n v="16"/>
    <n v="9"/>
    <s v="Spinach, Mushrooms, Red Onions, Feta Cheese, Garlic"/>
    <s v="The Spinach and Feta Pizza"/>
    <n v="108"/>
    <n v="144"/>
    <n v="36"/>
    <x v="0"/>
    <x v="0"/>
    <x v="1"/>
  </r>
  <r>
    <n v="7777898241"/>
    <d v="2016-05-08T00:00:00"/>
    <x v="3"/>
    <x v="4"/>
    <n v="12"/>
    <x v="0"/>
    <x v="0"/>
    <n v="16"/>
    <n v="9"/>
    <s v="Mushrooms, Tomatoes, Red Peppers, Green Peppers, Red Onions, Zucchini, Spinach, Garlic"/>
    <s v="The Vegetables + Vegetables Pizza"/>
    <n v="108"/>
    <n v="144"/>
    <n v="36"/>
    <x v="1"/>
    <x v="1"/>
    <x v="1"/>
  </r>
  <r>
    <n v="7777898242"/>
    <d v="2016-05-08T00:00:00"/>
    <x v="3"/>
    <x v="4"/>
    <n v="12.5"/>
    <x v="0"/>
    <x v="3"/>
    <n v="19.5"/>
    <n v="9"/>
    <s v="Calabrese Salami, Capocollo, Tomatoes, Red Onions, Green Olives, Garlic"/>
    <s v="The Italian Supreme Pizza"/>
    <n v="112.5"/>
    <n v="175.5"/>
    <n v="63"/>
    <x v="1"/>
    <x v="1"/>
    <x v="1"/>
  </r>
  <r>
    <n v="7777898243"/>
    <d v="2016-05-09T00:00:00"/>
    <x v="4"/>
    <x v="4"/>
    <n v="14.75"/>
    <x v="2"/>
    <x v="0"/>
    <n v="20.25"/>
    <n v="5"/>
    <s v="Ricotta Cheese, Gorgonzola Piccante Cheese, Mozzarella Cheese, Parmigiano Reggiano Cheese, Garlic"/>
    <s v="The Four Cheese Pizza"/>
    <n v="73.75"/>
    <n v="101.25"/>
    <n v="27.5"/>
    <x v="0"/>
    <x v="0"/>
    <x v="1"/>
  </r>
  <r>
    <n v="7777898244"/>
    <d v="2016-05-09T00:00:00"/>
    <x v="4"/>
    <x v="4"/>
    <n v="16.25"/>
    <x v="2"/>
    <x v="3"/>
    <n v="24.75"/>
    <n v="10"/>
    <s v="Coarse Sicilian Salami, Tomatoes, Green Olives, Luganega Sausage, Onions, Garlic"/>
    <s v="The Sicilian Pizza"/>
    <n v="162.5"/>
    <n v="247.5"/>
    <n v="85"/>
    <x v="0"/>
    <x v="1"/>
    <x v="1"/>
  </r>
  <r>
    <n v="7777898245"/>
    <d v="2016-05-09T00:00:00"/>
    <x v="4"/>
    <x v="4"/>
    <n v="16"/>
    <x v="2"/>
    <x v="0"/>
    <n v="21.5"/>
    <n v="2"/>
    <s v="Mushrooms, Tomatoes, Red Peppers, Green Peppers, Red Onions, Zucchini, Spinach, Garlic"/>
    <s v="The Vegetables + Vegetables Pizza"/>
    <n v="32"/>
    <n v="43"/>
    <n v="11"/>
    <x v="1"/>
    <x v="1"/>
    <x v="1"/>
  </r>
  <r>
    <n v="7777898246"/>
    <d v="2016-05-10T00:00:00"/>
    <x v="5"/>
    <x v="4"/>
    <n v="16.75"/>
    <x v="2"/>
    <x v="2"/>
    <n v="23.25"/>
    <n v="6"/>
    <s v="Chicken, Artichoke, Spinach, Garlic, Jalapeno Peppers, Fontina Cheese, Gouda Cheese"/>
    <s v="The California Chicken Pizza"/>
    <n v="100.5"/>
    <n v="139.5"/>
    <n v="39"/>
    <x v="1"/>
    <x v="1"/>
    <x v="1"/>
  </r>
  <r>
    <n v="7777898247"/>
    <d v="2016-05-10T00:00:00"/>
    <x v="5"/>
    <x v="4"/>
    <n v="12.75"/>
    <x v="0"/>
    <x v="2"/>
    <n v="17.75"/>
    <n v="5"/>
    <s v="Barbecued Chicken, Red Peppers, Green Peppers, Tomatoes, Red Onions, Barbecue Sauce"/>
    <s v="The Barbecue Chicken Pizza"/>
    <n v="63.75"/>
    <n v="88.75"/>
    <n v="25"/>
    <x v="1"/>
    <x v="1"/>
    <x v="1"/>
  </r>
  <r>
    <n v="7777898248"/>
    <d v="2016-05-10T00:00:00"/>
    <x v="5"/>
    <x v="4"/>
    <n v="12"/>
    <x v="0"/>
    <x v="0"/>
    <n v="16"/>
    <n v="9"/>
    <s v="Mushrooms, Tomatoes, Red Peppers, Green Peppers, Red Onions, Zucchini, Spinach, Garlic"/>
    <s v="The Vegetables + Vegetables Pizza"/>
    <n v="108"/>
    <n v="144"/>
    <n v="36"/>
    <x v="1"/>
    <x v="1"/>
    <x v="1"/>
  </r>
  <r>
    <n v="7777898249"/>
    <d v="2016-05-10T00:00:00"/>
    <x v="5"/>
    <x v="4"/>
    <n v="12"/>
    <x v="0"/>
    <x v="1"/>
    <n v="15"/>
    <n v="4"/>
    <s v="Bacon, Pepperoni, Italian Sausage, Chorizo Sausage"/>
    <s v="The Big Meat Pizza"/>
    <n v="48"/>
    <n v="60"/>
    <n v="12"/>
    <x v="0"/>
    <x v="0"/>
    <x v="1"/>
  </r>
  <r>
    <n v="7777898250"/>
    <d v="2016-05-10T00:00:00"/>
    <x v="5"/>
    <x v="4"/>
    <n v="12.75"/>
    <x v="0"/>
    <x v="2"/>
    <n v="17.75"/>
    <n v="11"/>
    <s v="Chicken, Tomatoes, Red Peppers, Spinach, Garlic, Pesto Sauce"/>
    <s v="The Chicken Pesto Pizza"/>
    <n v="140.25"/>
    <n v="195.25"/>
    <n v="55"/>
    <x v="1"/>
    <x v="0"/>
    <x v="1"/>
  </r>
  <r>
    <n v="7777898251"/>
    <d v="2016-05-10T00:00:00"/>
    <x v="5"/>
    <x v="4"/>
    <n v="9.75"/>
    <x v="0"/>
    <x v="1"/>
    <n v="12.75"/>
    <n v="3"/>
    <s v="Mozzarella Cheese, Pepperoni"/>
    <s v="The Pepperoni Pizza"/>
    <n v="29.25"/>
    <n v="38.25"/>
    <n v="9"/>
    <x v="0"/>
    <x v="1"/>
    <x v="1"/>
  </r>
  <r>
    <n v="7777898252"/>
    <d v="2016-05-11T00:00:00"/>
    <x v="6"/>
    <x v="4"/>
    <n v="25.5"/>
    <x v="3"/>
    <x v="1"/>
    <n v="26.5"/>
    <n v="12"/>
    <s v="Kalamata Olives, Feta Cheese, Tomatoes, Garlic, Beef Chuck Roast, Red Onions"/>
    <s v="The Greek Pizza"/>
    <n v="306"/>
    <n v="318"/>
    <n v="12"/>
    <x v="0"/>
    <x v="1"/>
    <x v="1"/>
  </r>
  <r>
    <n v="7777898253"/>
    <d v="2016-05-11T00:00:00"/>
    <x v="6"/>
    <x v="4"/>
    <n v="12"/>
    <x v="0"/>
    <x v="0"/>
    <n v="16"/>
    <n v="7"/>
    <s v="Tomatoes, Red Peppers, Jalapeno Peppers, Red Onions, Cilantro, Corn, Chipotle Sauce, Garlic"/>
    <s v="The Mexicana Pizza"/>
    <n v="84"/>
    <n v="112"/>
    <n v="28"/>
    <x v="1"/>
    <x v="0"/>
    <x v="1"/>
  </r>
  <r>
    <n v="7777898254"/>
    <d v="2016-05-11T00:00:00"/>
    <x v="6"/>
    <x v="4"/>
    <n v="18.5"/>
    <x v="1"/>
    <x v="0"/>
    <n v="25.5"/>
    <n v="12"/>
    <s v="Mozzarella Cheese, Provolone Cheese, Smoked Gouda Cheese, Romano Cheese, Blue Cheese, Garlic"/>
    <s v="The Five Cheese Pizza"/>
    <n v="222"/>
    <n v="306"/>
    <n v="84"/>
    <x v="1"/>
    <x v="0"/>
    <x v="1"/>
  </r>
  <r>
    <n v="7777898255"/>
    <d v="2016-05-11T00:00:00"/>
    <x v="6"/>
    <x v="4"/>
    <n v="20.75"/>
    <x v="1"/>
    <x v="3"/>
    <n v="30.75"/>
    <n v="5"/>
    <s v="Capocollo, Tomatoes, Goat Cheese, Artichokes, Peperoncini verdi, Garlic"/>
    <s v="The Spicy Italian Pizza"/>
    <n v="103.75"/>
    <n v="153.75"/>
    <n v="50"/>
    <x v="1"/>
    <x v="1"/>
    <x v="1"/>
  </r>
  <r>
    <n v="7777898256"/>
    <d v="2016-05-11T00:00:00"/>
    <x v="6"/>
    <x v="4"/>
    <n v="16"/>
    <x v="2"/>
    <x v="0"/>
    <n v="21.5"/>
    <n v="5"/>
    <s v="Spinach, Mushrooms, Red Onions, Feta Cheese, Garlic"/>
    <s v="The Spinach and Feta Pizza"/>
    <n v="80"/>
    <n v="107.5"/>
    <n v="27.5"/>
    <x v="1"/>
    <x v="0"/>
    <x v="1"/>
  </r>
  <r>
    <n v="7777898257"/>
    <d v="2016-05-12T00:00:00"/>
    <x v="0"/>
    <x v="4"/>
    <n v="16.75"/>
    <x v="2"/>
    <x v="2"/>
    <n v="23.25"/>
    <n v="9"/>
    <s v="Barbecued Chicken, Red Peppers, Green Peppers, Tomatoes, Red Onions, Barbecue Sauce"/>
    <s v="The Barbecue Chicken Pizza"/>
    <n v="150.75"/>
    <n v="209.25"/>
    <n v="58.5"/>
    <x v="0"/>
    <x v="1"/>
    <x v="1"/>
  </r>
  <r>
    <n v="7777898258"/>
    <d v="2016-05-12T00:00:00"/>
    <x v="0"/>
    <x v="4"/>
    <n v="18.5"/>
    <x v="1"/>
    <x v="0"/>
    <n v="25.5"/>
    <n v="3"/>
    <s v="Mozzarella Cheese, Provolone Cheese, Smoked Gouda Cheese, Romano Cheese, Blue Cheese, Garlic"/>
    <s v="The Five Cheese Pizza"/>
    <n v="55.5"/>
    <n v="76.5"/>
    <n v="21"/>
    <x v="0"/>
    <x v="0"/>
    <x v="1"/>
  </r>
  <r>
    <n v="7777898259"/>
    <d v="2016-05-12T00:00:00"/>
    <x v="0"/>
    <x v="4"/>
    <n v="10.5"/>
    <x v="0"/>
    <x v="1"/>
    <n v="13.5"/>
    <n v="1"/>
    <s v="Sliced Ham, Pineapple, Mozzarella Cheese"/>
    <s v="The Hawaiian Pizza"/>
    <n v="10.5"/>
    <n v="13.5"/>
    <n v="3"/>
    <x v="0"/>
    <x v="0"/>
    <x v="1"/>
  </r>
  <r>
    <n v="7777898260"/>
    <d v="2016-05-12T00:00:00"/>
    <x v="0"/>
    <x v="4"/>
    <n v="21"/>
    <x v="1"/>
    <x v="0"/>
    <n v="28"/>
    <n v="8"/>
    <s v="Eggplant, Artichokes, Tomatoes, Zucchini, Red Peppers, Garlic, Pesto Sauce"/>
    <s v="The Italian Vegetables Pizza"/>
    <n v="168"/>
    <n v="224"/>
    <n v="56"/>
    <x v="0"/>
    <x v="0"/>
    <x v="1"/>
  </r>
  <r>
    <n v="7777898261"/>
    <d v="2016-05-12T00:00:00"/>
    <x v="0"/>
    <x v="4"/>
    <n v="16"/>
    <x v="2"/>
    <x v="0"/>
    <n v="21.5"/>
    <n v="10"/>
    <s v="Spinach, Artichokes, Kalamata Olives, Sun-dried Tomatoes, Feta Cheese, Plum Tomatoes, Red Onions"/>
    <s v="The Mediterranean Pizza"/>
    <n v="160"/>
    <n v="215"/>
    <n v="55"/>
    <x v="0"/>
    <x v="0"/>
    <x v="1"/>
  </r>
  <r>
    <n v="7777898262"/>
    <d v="2016-05-12T00:00:00"/>
    <x v="0"/>
    <x v="4"/>
    <n v="20.5"/>
    <x v="1"/>
    <x v="1"/>
    <n v="26.5"/>
    <n v="10"/>
    <s v="Tomatoes, Anchovies, Green Olives, Red Onions, Garlic"/>
    <s v="The Napolitana Pizza"/>
    <n v="205"/>
    <n v="265"/>
    <n v="60"/>
    <x v="1"/>
    <x v="1"/>
    <x v="1"/>
  </r>
  <r>
    <n v="7777898263"/>
    <d v="2016-05-13T00:00:00"/>
    <x v="1"/>
    <x v="4"/>
    <n v="11"/>
    <x v="0"/>
    <x v="1"/>
    <n v="14"/>
    <n v="2"/>
    <s v="Pepperoni, Mushrooms, Green Peppers"/>
    <s v="The Pepperoni, Mushroom, and Peppers Pizza"/>
    <n v="22"/>
    <n v="28"/>
    <n v="6"/>
    <x v="0"/>
    <x v="0"/>
    <x v="1"/>
  </r>
  <r>
    <n v="7777898264"/>
    <d v="2016-05-14T00:00:00"/>
    <x v="2"/>
    <x v="4"/>
    <n v="12.75"/>
    <x v="0"/>
    <x v="2"/>
    <n v="17.75"/>
    <n v="12"/>
    <s v="Chicken, Tomatoes, Red Peppers, Red Onions, Jalapeno Peppers, Corn, Cilantro, Chipotle Sauce"/>
    <s v="The Southwest Chicken Pizza"/>
    <n v="153"/>
    <n v="213"/>
    <n v="60"/>
    <x v="0"/>
    <x v="1"/>
    <x v="1"/>
  </r>
  <r>
    <n v="7777898265"/>
    <d v="2016-05-14T00:00:00"/>
    <x v="2"/>
    <x v="4"/>
    <n v="12.5"/>
    <x v="0"/>
    <x v="0"/>
    <n v="16.5"/>
    <n v="6"/>
    <s v="Spinach, Artichokes, Tomatoes, Sun-dried Tomatoes, Garlic, Pesto Sauce"/>
    <s v="The Spinach Pesto Pizza"/>
    <n v="75"/>
    <n v="99"/>
    <n v="24"/>
    <x v="1"/>
    <x v="0"/>
    <x v="1"/>
  </r>
  <r>
    <n v="7777898266"/>
    <d v="2016-05-14T00:00:00"/>
    <x v="2"/>
    <x v="4"/>
    <n v="16.75"/>
    <x v="2"/>
    <x v="2"/>
    <n v="23.25"/>
    <n v="8"/>
    <s v="Chicken, Pineapple, Tomatoes, Red Peppers, Thai Sweet Chilli Sauce"/>
    <s v="The Thai Chicken Pizza"/>
    <n v="134"/>
    <n v="186"/>
    <n v="52"/>
    <x v="1"/>
    <x v="0"/>
    <x v="1"/>
  </r>
  <r>
    <n v="7777898267"/>
    <d v="2016-05-14T00:00:00"/>
    <x v="2"/>
    <x v="4"/>
    <n v="16"/>
    <x v="2"/>
    <x v="0"/>
    <n v="21.5"/>
    <n v="11"/>
    <s v="Mushrooms, Tomatoes, Red Peppers, Green Peppers, Red Onions, Zucchini, Spinach, Garlic"/>
    <s v="The Vegetables + Vegetables Pizza"/>
    <n v="176"/>
    <n v="236.5"/>
    <n v="60.5"/>
    <x v="1"/>
    <x v="1"/>
    <x v="1"/>
  </r>
  <r>
    <n v="7777898268"/>
    <d v="2016-05-15T00:00:00"/>
    <x v="3"/>
    <x v="4"/>
    <n v="16.75"/>
    <x v="2"/>
    <x v="2"/>
    <n v="23.25"/>
    <n v="11"/>
    <s v="Barbecued Chicken, Red Peppers, Green Peppers, Tomatoes, Red Onions, Barbecue Sauce"/>
    <s v="The Barbecue Chicken Pizza"/>
    <n v="184.25"/>
    <n v="255.75"/>
    <n v="71.5"/>
    <x v="1"/>
    <x v="0"/>
    <x v="1"/>
  </r>
  <r>
    <n v="7777898269"/>
    <d v="2016-05-15T00:00:00"/>
    <x v="3"/>
    <x v="4"/>
    <n v="16.75"/>
    <x v="2"/>
    <x v="2"/>
    <n v="23.25"/>
    <n v="11"/>
    <s v="Chicken, Tomatoes, Red Peppers, Spinach, Garlic, Pesto Sauce"/>
    <s v="The Chicken Pesto Pizza"/>
    <n v="184.25"/>
    <n v="255.75"/>
    <n v="71.5"/>
    <x v="1"/>
    <x v="0"/>
    <x v="1"/>
  </r>
  <r>
    <n v="7777898270"/>
    <d v="2016-05-15T00:00:00"/>
    <x v="3"/>
    <x v="4"/>
    <n v="14.5"/>
    <x v="2"/>
    <x v="1"/>
    <n v="19"/>
    <n v="9"/>
    <s v="Pepperoni, Mushrooms, Green Peppers"/>
    <s v="The Pepperoni, Mushroom, and Peppers Pizza"/>
    <n v="130.5"/>
    <n v="171"/>
    <n v="40.5"/>
    <x v="1"/>
    <x v="1"/>
    <x v="1"/>
  </r>
  <r>
    <n v="7777898271"/>
    <d v="2016-05-16T00:00:00"/>
    <x v="4"/>
    <x v="4"/>
    <n v="16.5"/>
    <x v="1"/>
    <x v="1"/>
    <n v="22.5"/>
    <n v="8"/>
    <s v="Sliced Ham, Pineapple, Mozzarella Cheese"/>
    <s v="The Hawaiian Pizza"/>
    <n v="132"/>
    <n v="180"/>
    <n v="48"/>
    <x v="0"/>
    <x v="1"/>
    <x v="1"/>
  </r>
  <r>
    <n v="7777898272"/>
    <d v="2016-05-16T00:00:00"/>
    <x v="4"/>
    <x v="4"/>
    <n v="16.5"/>
    <x v="2"/>
    <x v="3"/>
    <n v="25"/>
    <n v="6"/>
    <s v="Calabrese Salami, Capocollo, Tomatoes, Red Onions, Green Olives, Garlic"/>
    <s v="The Italian Supreme Pizza"/>
    <n v="99"/>
    <n v="150"/>
    <n v="51"/>
    <x v="1"/>
    <x v="0"/>
    <x v="1"/>
  </r>
  <r>
    <n v="7777898273"/>
    <d v="2016-05-16T00:00:00"/>
    <x v="4"/>
    <x v="4"/>
    <n v="20.75"/>
    <x v="1"/>
    <x v="2"/>
    <n v="28.75"/>
    <n v="9"/>
    <s v="Chicken, Pineapple, Tomatoes, Red Peppers, Thai Sweet Chilli Sauce"/>
    <s v="The Thai Chicken Pizza"/>
    <n v="186.75"/>
    <n v="258.75"/>
    <n v="72"/>
    <x v="0"/>
    <x v="0"/>
    <x v="1"/>
  </r>
  <r>
    <n v="7777898274"/>
    <d v="2016-05-16T00:00:00"/>
    <x v="4"/>
    <x v="4"/>
    <n v="16.25"/>
    <x v="2"/>
    <x v="3"/>
    <n v="24.75"/>
    <n v="4"/>
    <s v="?duja Salami, Pancetta, Tomatoes, Red Onions, Friggitello Peppers, Garlic"/>
    <s v="The Calabrese Pizza"/>
    <n v="65"/>
    <n v="99"/>
    <n v="34"/>
    <x v="0"/>
    <x v="1"/>
    <x v="1"/>
  </r>
  <r>
    <n v="7777898275"/>
    <d v="2016-05-16T00:00:00"/>
    <x v="4"/>
    <x v="4"/>
    <n v="16"/>
    <x v="2"/>
    <x v="0"/>
    <n v="21.5"/>
    <n v="3"/>
    <s v="Mushrooms, Tomatoes, Red Peppers, Green Peppers, Red Onions, Zucchini, Spinach, Garlic"/>
    <s v="The Vegetables + Vegetables Pizza"/>
    <n v="48"/>
    <n v="64.5"/>
    <n v="16.5"/>
    <x v="1"/>
    <x v="1"/>
    <x v="1"/>
  </r>
  <r>
    <n v="7777898276"/>
    <d v="2016-05-17T00:00:00"/>
    <x v="5"/>
    <x v="4"/>
    <n v="16"/>
    <x v="2"/>
    <x v="1"/>
    <n v="20.5"/>
    <n v="5"/>
    <s v="Pepperoni, Mushrooms, Red Onions, Red Peppers, Bacon"/>
    <s v="The Classic Deluxe Pizza"/>
    <n v="80"/>
    <n v="102.5"/>
    <n v="22.5"/>
    <x v="1"/>
    <x v="0"/>
    <x v="1"/>
  </r>
  <r>
    <n v="7777898277"/>
    <d v="2016-05-17T00:00:00"/>
    <x v="5"/>
    <x v="4"/>
    <n v="12"/>
    <x v="0"/>
    <x v="1"/>
    <n v="15"/>
    <n v="9"/>
    <s v="Tomatoes, Anchovies, Green Olives, Red Onions, Garlic"/>
    <s v="The Napolitana Pizza"/>
    <n v="108"/>
    <n v="135"/>
    <n v="27"/>
    <x v="0"/>
    <x v="1"/>
    <x v="1"/>
  </r>
  <r>
    <n v="7777898278"/>
    <d v="2016-05-17T00:00:00"/>
    <x v="5"/>
    <x v="4"/>
    <n v="20.75"/>
    <x v="1"/>
    <x v="2"/>
    <n v="28.75"/>
    <n v="2"/>
    <s v="Chicken, Tomatoes, Red Peppers, Red Onions, Jalapeno Peppers, Corn, Cilantro, Chipotle Sauce"/>
    <s v="The Southwest Chicken Pizza"/>
    <n v="41.5"/>
    <n v="57.5"/>
    <n v="16"/>
    <x v="1"/>
    <x v="0"/>
    <x v="1"/>
  </r>
  <r>
    <n v="7777898279"/>
    <d v="2016-05-18T00:00:00"/>
    <x v="6"/>
    <x v="4"/>
    <n v="12.75"/>
    <x v="0"/>
    <x v="2"/>
    <n v="17.75"/>
    <n v="7"/>
    <s v="Chicken, Tomatoes, Red Peppers, Spinach, Garlic, Pesto Sauce"/>
    <s v="The Chicken Pesto Pizza"/>
    <n v="89.25"/>
    <n v="124.25"/>
    <n v="35"/>
    <x v="0"/>
    <x v="1"/>
    <x v="1"/>
  </r>
  <r>
    <n v="7777898280"/>
    <d v="2016-05-18T00:00:00"/>
    <x v="6"/>
    <x v="4"/>
    <n v="12"/>
    <x v="0"/>
    <x v="0"/>
    <n v="16"/>
    <n v="8"/>
    <s v="Tomatoes, Red Peppers, Jalapeno Peppers, Red Onions, Cilantro, Corn, Chipotle Sauce, Garlic"/>
    <s v="The Mexicana Pizza"/>
    <n v="96"/>
    <n v="128"/>
    <n v="32"/>
    <x v="0"/>
    <x v="0"/>
    <x v="1"/>
  </r>
  <r>
    <n v="7777898281"/>
    <d v="2016-05-18T00:00:00"/>
    <x v="6"/>
    <x v="4"/>
    <n v="12"/>
    <x v="0"/>
    <x v="1"/>
    <n v="15"/>
    <n v="4"/>
    <s v="Bacon, Pepperoni, Italian Sausage, Chorizo Sausage"/>
    <s v="The Big Meat Pizza"/>
    <n v="48"/>
    <n v="60"/>
    <n v="12"/>
    <x v="0"/>
    <x v="0"/>
    <x v="1"/>
  </r>
  <r>
    <n v="7777898282"/>
    <d v="2016-05-18T00:00:00"/>
    <x v="6"/>
    <x v="4"/>
    <n v="16.75"/>
    <x v="2"/>
    <x v="2"/>
    <n v="23.25"/>
    <n v="10"/>
    <s v="Barbecued Chicken, Red Peppers, Green Peppers, Tomatoes, Red Onions, Barbecue Sauce"/>
    <s v="The Barbecue Chicken Pizza"/>
    <n v="167.5"/>
    <n v="232.5"/>
    <n v="65"/>
    <x v="0"/>
    <x v="0"/>
    <x v="1"/>
  </r>
  <r>
    <n v="7777898283"/>
    <d v="2016-05-18T00:00:00"/>
    <x v="6"/>
    <x v="4"/>
    <n v="12.75"/>
    <x v="0"/>
    <x v="2"/>
    <n v="17.75"/>
    <n v="12"/>
    <s v="Barbecued Chicken, Red Peppers, Green Peppers, Tomatoes, Red Onions, Barbecue Sauce"/>
    <s v="The Barbecue Chicken Pizza"/>
    <n v="153"/>
    <n v="213"/>
    <n v="60"/>
    <x v="1"/>
    <x v="0"/>
    <x v="1"/>
  </r>
  <r>
    <n v="7777898284"/>
    <d v="2016-05-18T00:00:00"/>
    <x v="6"/>
    <x v="4"/>
    <n v="20.75"/>
    <x v="1"/>
    <x v="2"/>
    <n v="28.75"/>
    <n v="12"/>
    <s v="Chicken, Artichoke, Spinach, Garlic, Jalapeno Peppers, Fontina Cheese, Gouda Cheese"/>
    <s v="The California Chicken Pizza"/>
    <n v="249"/>
    <n v="345"/>
    <n v="96"/>
    <x v="0"/>
    <x v="0"/>
    <x v="1"/>
  </r>
  <r>
    <n v="7777898285"/>
    <d v="2016-05-18T00:00:00"/>
    <x v="6"/>
    <x v="4"/>
    <n v="20.75"/>
    <x v="1"/>
    <x v="2"/>
    <n v="28.75"/>
    <n v="11"/>
    <s v="Chicken, Red Onions, Red Peppers, Mushrooms, Asiago Cheese, Alfredo Sauce"/>
    <s v="The Chicken Alfredo Pizza"/>
    <n v="228.25"/>
    <n v="316.25"/>
    <n v="88"/>
    <x v="0"/>
    <x v="1"/>
    <x v="1"/>
  </r>
  <r>
    <n v="7777898286"/>
    <d v="2016-05-18T00:00:00"/>
    <x v="6"/>
    <x v="4"/>
    <n v="20.75"/>
    <x v="1"/>
    <x v="2"/>
    <n v="28.75"/>
    <n v="5"/>
    <s v="Chicken, Tomatoes, Red Peppers, Spinach, Garlic, Pesto Sauce"/>
    <s v="The Chicken Pesto Pizza"/>
    <n v="103.75"/>
    <n v="143.75"/>
    <n v="40"/>
    <x v="0"/>
    <x v="1"/>
    <x v="1"/>
  </r>
  <r>
    <n v="7777898287"/>
    <d v="2016-05-18T00:00:00"/>
    <x v="6"/>
    <x v="4"/>
    <n v="12"/>
    <x v="0"/>
    <x v="1"/>
    <n v="15"/>
    <n v="10"/>
    <s v="Pepperoni, Mushrooms, Red Onions, Red Peppers, Bacon"/>
    <s v="The Classic Deluxe Pizza"/>
    <n v="120"/>
    <n v="150"/>
    <n v="30"/>
    <x v="1"/>
    <x v="0"/>
    <x v="1"/>
  </r>
  <r>
    <n v="7777898288"/>
    <d v="2016-05-18T00:00:00"/>
    <x v="6"/>
    <x v="4"/>
    <n v="17.95"/>
    <x v="1"/>
    <x v="0"/>
    <n v="24.95"/>
    <n v="5"/>
    <s v="Ricotta Cheese, Gorgonzola Piccante Cheese, Mozzarella Cheese, Parmigiano Reggiano Cheese, Garlic"/>
    <s v="The Four Cheese Pizza"/>
    <n v="89.75"/>
    <n v="124.75"/>
    <n v="35"/>
    <x v="1"/>
    <x v="1"/>
    <x v="1"/>
  </r>
  <r>
    <n v="7777898289"/>
    <d v="2016-05-18T00:00:00"/>
    <x v="6"/>
    <x v="4"/>
    <n v="10.5"/>
    <x v="0"/>
    <x v="1"/>
    <n v="13.5"/>
    <n v="10"/>
    <s v="Sliced Ham, Pineapple, Mozzarella Cheese"/>
    <s v="The Hawaiian Pizza"/>
    <n v="105"/>
    <n v="135"/>
    <n v="30"/>
    <x v="1"/>
    <x v="1"/>
    <x v="1"/>
  </r>
  <r>
    <n v="7777898290"/>
    <d v="2016-05-19T00:00:00"/>
    <x v="0"/>
    <x v="4"/>
    <n v="21"/>
    <x v="1"/>
    <x v="0"/>
    <n v="28"/>
    <n v="10"/>
    <s v="Eggplant, Artichokes, Tomatoes, Zucchini, Red Peppers, Garlic, Pesto Sauce"/>
    <s v="The Italian Vegetables Pizza"/>
    <n v="210"/>
    <n v="280"/>
    <n v="70"/>
    <x v="0"/>
    <x v="1"/>
    <x v="1"/>
  </r>
  <r>
    <n v="7777898291"/>
    <d v="2016-05-19T00:00:00"/>
    <x v="0"/>
    <x v="4"/>
    <n v="16.25"/>
    <x v="2"/>
    <x v="3"/>
    <n v="24.75"/>
    <n v="3"/>
    <s v="Coarse Sicilian Salami, Tomatoes, Green Olives, Luganega Sausage, Onions, Garlic"/>
    <s v="The Sicilian Pizza"/>
    <n v="48.75"/>
    <n v="74.25"/>
    <n v="25.5"/>
    <x v="1"/>
    <x v="1"/>
    <x v="1"/>
  </r>
  <r>
    <n v="7777898292"/>
    <d v="2016-05-19T00:00:00"/>
    <x v="0"/>
    <x v="4"/>
    <n v="20.25"/>
    <x v="1"/>
    <x v="0"/>
    <n v="27.25"/>
    <n v="4"/>
    <s v="Spinach, Mushrooms, Red Onions, Feta Cheese, Garlic"/>
    <s v="The Spinach and Feta Pizza"/>
    <n v="81"/>
    <n v="109"/>
    <n v="28"/>
    <x v="0"/>
    <x v="0"/>
    <x v="1"/>
  </r>
  <r>
    <n v="7777898293"/>
    <d v="2016-05-20T00:00:00"/>
    <x v="1"/>
    <x v="4"/>
    <n v="12.75"/>
    <x v="0"/>
    <x v="2"/>
    <n v="17.75"/>
    <n v="2"/>
    <s v="Chicken, Pineapple, Tomatoes, Red Peppers, Thai Sweet Chilli Sauce"/>
    <s v="The Thai Chicken Pizza"/>
    <n v="25.5"/>
    <n v="35.5"/>
    <n v="10"/>
    <x v="0"/>
    <x v="0"/>
    <x v="1"/>
  </r>
  <r>
    <n v="7777898294"/>
    <d v="2016-05-20T00:00:00"/>
    <x v="1"/>
    <x v="4"/>
    <n v="16"/>
    <x v="2"/>
    <x v="0"/>
    <n v="21.5"/>
    <n v="10"/>
    <s v="Mushrooms, Tomatoes, Red Peppers, Green Peppers, Red Onions, Zucchini, Spinach, Garlic"/>
    <s v="The Vegetables + Vegetables Pizza"/>
    <n v="160"/>
    <n v="215"/>
    <n v="55"/>
    <x v="1"/>
    <x v="1"/>
    <x v="1"/>
  </r>
  <r>
    <n v="7777898295"/>
    <d v="2016-05-20T00:00:00"/>
    <x v="1"/>
    <x v="4"/>
    <n v="16.75"/>
    <x v="2"/>
    <x v="0"/>
    <n v="22.25"/>
    <n v="7"/>
    <s v="Eggplant, Artichokes, Tomatoes, Zucchini, Red Peppers, Garlic, Pesto Sauce"/>
    <s v="The Italian Vegetables Pizza"/>
    <n v="117.25"/>
    <n v="155.75"/>
    <n v="38.5"/>
    <x v="1"/>
    <x v="1"/>
    <x v="1"/>
  </r>
  <r>
    <n v="7777898296"/>
    <d v="2016-05-20T00:00:00"/>
    <x v="1"/>
    <x v="4"/>
    <n v="16.75"/>
    <x v="2"/>
    <x v="0"/>
    <n v="22.25"/>
    <n v="12"/>
    <s v="Eggplant, Artichokes, Tomatoes, Zucchini, Red Peppers, Garlic, Pesto Sauce"/>
    <s v="The Italian Vegetables Pizza"/>
    <n v="201"/>
    <n v="267"/>
    <n v="66"/>
    <x v="1"/>
    <x v="0"/>
    <x v="1"/>
  </r>
  <r>
    <n v="7777898297"/>
    <d v="2016-05-21T00:00:00"/>
    <x v="2"/>
    <x v="4"/>
    <n v="16"/>
    <x v="2"/>
    <x v="1"/>
    <n v="20.5"/>
    <n v="4"/>
    <s v="Pepperoni, Mushrooms, Red Onions, Red Peppers, Bacon"/>
    <s v="The Classic Deluxe Pizza"/>
    <n v="64"/>
    <n v="82"/>
    <n v="18"/>
    <x v="1"/>
    <x v="1"/>
    <x v="1"/>
  </r>
  <r>
    <n v="7777898298"/>
    <d v="2016-05-21T00:00:00"/>
    <x v="2"/>
    <x v="4"/>
    <n v="16.5"/>
    <x v="2"/>
    <x v="3"/>
    <n v="25"/>
    <n v="6"/>
    <s v="Spinach, Red Onions, Pepperoni, Tomatoes, Artichokes, Kalamata Olives, Garlic, Asiago Cheese"/>
    <s v="The Spinach Supreme Pizza"/>
    <n v="99"/>
    <n v="150"/>
    <n v="51"/>
    <x v="0"/>
    <x v="1"/>
    <x v="1"/>
  </r>
  <r>
    <n v="7777898299"/>
    <d v="2016-05-21T00:00:00"/>
    <x v="2"/>
    <x v="4"/>
    <n v="20.75"/>
    <x v="1"/>
    <x v="2"/>
    <n v="28.75"/>
    <n v="2"/>
    <s v="Barbecued Chicken, Red Peppers, Green Peppers, Tomatoes, Red Onions, Barbecue Sauce"/>
    <s v="The Barbecue Chicken Pizza"/>
    <n v="41.5"/>
    <n v="57.5"/>
    <n v="16"/>
    <x v="1"/>
    <x v="1"/>
    <x v="1"/>
  </r>
  <r>
    <n v="7777898300"/>
    <d v="2016-05-21T00:00:00"/>
    <x v="2"/>
    <x v="4"/>
    <n v="16"/>
    <x v="2"/>
    <x v="0"/>
    <n v="21.5"/>
    <n v="1"/>
    <s v="Spinach, Mushrooms, Red Onions, Feta Cheese, Garlic"/>
    <s v="The Spinach and Feta Pizza"/>
    <n v="16"/>
    <n v="21.5"/>
    <n v="5.5"/>
    <x v="0"/>
    <x v="1"/>
    <x v="1"/>
  </r>
  <r>
    <n v="7777898301"/>
    <d v="2016-05-21T00:00:00"/>
    <x v="2"/>
    <x v="4"/>
    <n v="20.75"/>
    <x v="1"/>
    <x v="2"/>
    <n v="28.75"/>
    <n v="3"/>
    <s v="Chicken, Pineapple, Tomatoes, Red Peppers, Thai Sweet Chilli Sauce"/>
    <s v="The Thai Chicken Pizza"/>
    <n v="62.25"/>
    <n v="86.25"/>
    <n v="24"/>
    <x v="0"/>
    <x v="1"/>
    <x v="1"/>
  </r>
  <r>
    <n v="7777898302"/>
    <d v="2016-05-21T00:00:00"/>
    <x v="2"/>
    <x v="4"/>
    <n v="16"/>
    <x v="2"/>
    <x v="1"/>
    <n v="20.5"/>
    <n v="7"/>
    <s v="Kalamata Olives, Feta Cheese, Tomatoes, Garlic, Beef Chuck Roast, Red Onions"/>
    <s v="The Greek Pizza"/>
    <n v="112"/>
    <n v="143.5"/>
    <n v="31.5"/>
    <x v="0"/>
    <x v="0"/>
    <x v="1"/>
  </r>
  <r>
    <n v="7777898303"/>
    <d v="2016-05-21T00:00:00"/>
    <x v="2"/>
    <x v="4"/>
    <n v="20.75"/>
    <x v="1"/>
    <x v="3"/>
    <n v="30.75"/>
    <n v="8"/>
    <s v="Capocollo, Tomatoes, Goat Cheese, Artichokes, Peperoncini verdi, Garlic"/>
    <s v="The Spicy Italian Pizza"/>
    <n v="166"/>
    <n v="246"/>
    <n v="80"/>
    <x v="0"/>
    <x v="1"/>
    <x v="1"/>
  </r>
  <r>
    <n v="7777898304"/>
    <d v="2016-05-21T00:00:00"/>
    <x v="2"/>
    <x v="4"/>
    <n v="16.5"/>
    <x v="2"/>
    <x v="3"/>
    <n v="25"/>
    <n v="9"/>
    <s v="Capocollo, Tomatoes, Goat Cheese, Artichokes, Peperoncini verdi, Garlic"/>
    <s v="The Spicy Italian Pizza"/>
    <n v="148.5"/>
    <n v="225"/>
    <n v="76.5"/>
    <x v="0"/>
    <x v="0"/>
    <x v="1"/>
  </r>
  <r>
    <n v="7777898305"/>
    <d v="2016-05-22T00:00:00"/>
    <x v="3"/>
    <x v="4"/>
    <n v="17.95"/>
    <x v="1"/>
    <x v="0"/>
    <n v="24.95"/>
    <n v="11"/>
    <s v="Ricotta Cheese, Gorgonzola Piccante Cheese, Mozzarella Cheese, Parmigiano Reggiano Cheese, Garlic"/>
    <s v="The Four Cheese Pizza"/>
    <n v="197.45"/>
    <n v="274.45"/>
    <n v="77"/>
    <x v="1"/>
    <x v="1"/>
    <x v="1"/>
  </r>
  <r>
    <n v="7777898306"/>
    <d v="2016-05-22T00:00:00"/>
    <x v="3"/>
    <x v="4"/>
    <n v="16.25"/>
    <x v="2"/>
    <x v="3"/>
    <n v="24.75"/>
    <n v="8"/>
    <s v="Coarse Sicilian Salami, Tomatoes, Green Olives, Luganega Sausage, Onions, Garlic"/>
    <s v="The Sicilian Pizza"/>
    <n v="130"/>
    <n v="198"/>
    <n v="68"/>
    <x v="0"/>
    <x v="0"/>
    <x v="1"/>
  </r>
  <r>
    <n v="7777898307"/>
    <d v="2016-05-22T00:00:00"/>
    <x v="3"/>
    <x v="4"/>
    <n v="12"/>
    <x v="0"/>
    <x v="1"/>
    <n v="15"/>
    <n v="12"/>
    <s v="Bacon, Pepperoni, Italian Sausage, Chorizo Sausage"/>
    <s v="The Big Meat Pizza"/>
    <n v="144"/>
    <n v="180"/>
    <n v="36"/>
    <x v="0"/>
    <x v="0"/>
    <x v="1"/>
  </r>
  <r>
    <n v="7777898308"/>
    <d v="2016-05-22T00:00:00"/>
    <x v="3"/>
    <x v="4"/>
    <n v="9.75"/>
    <x v="0"/>
    <x v="1"/>
    <n v="12.75"/>
    <n v="2"/>
    <s v="Mozzarella Cheese, Pepperoni"/>
    <s v="The Pepperoni Pizza"/>
    <n v="19.5"/>
    <n v="25.5"/>
    <n v="6"/>
    <x v="0"/>
    <x v="0"/>
    <x v="1"/>
  </r>
  <r>
    <n v="7777898309"/>
    <d v="2016-05-22T00:00:00"/>
    <x v="3"/>
    <x v="4"/>
    <n v="16.75"/>
    <x v="2"/>
    <x v="2"/>
    <n v="23.25"/>
    <n v="9"/>
    <s v="Chicken, Tomatoes, Red Peppers, Spinach, Garlic, Pesto Sauce"/>
    <s v="The Chicken Pesto Pizza"/>
    <n v="150.75"/>
    <n v="209.25"/>
    <n v="58.5"/>
    <x v="0"/>
    <x v="0"/>
    <x v="1"/>
  </r>
  <r>
    <n v="7777898310"/>
    <d v="2016-05-22T00:00:00"/>
    <x v="3"/>
    <x v="4"/>
    <n v="12"/>
    <x v="0"/>
    <x v="1"/>
    <n v="15"/>
    <n v="3"/>
    <s v="Pepperoni, Mushrooms, Red Onions, Red Peppers, Bacon"/>
    <s v="The Classic Deluxe Pizza"/>
    <n v="36"/>
    <n v="45"/>
    <n v="9"/>
    <x v="1"/>
    <x v="1"/>
    <x v="1"/>
  </r>
  <r>
    <n v="7777898311"/>
    <d v="2016-05-22T00:00:00"/>
    <x v="3"/>
    <x v="4"/>
    <n v="12.5"/>
    <x v="0"/>
    <x v="3"/>
    <n v="19.5"/>
    <n v="6"/>
    <s v="Calabrese Salami, Capocollo, Tomatoes, Red Onions, Green Olives, Garlic"/>
    <s v="The Italian Supreme Pizza"/>
    <n v="75"/>
    <n v="117"/>
    <n v="42"/>
    <x v="1"/>
    <x v="1"/>
    <x v="1"/>
  </r>
  <r>
    <n v="7777898312"/>
    <d v="2016-05-23T00:00:00"/>
    <x v="4"/>
    <x v="4"/>
    <n v="12.5"/>
    <x v="0"/>
    <x v="3"/>
    <n v="19.5"/>
    <n v="11"/>
    <s v="Capocollo, Tomatoes, Goat Cheese, Artichokes, Peperoncini verdi, Garlic"/>
    <s v="The Spicy Italian Pizza"/>
    <n v="137.5"/>
    <n v="214.5"/>
    <n v="77"/>
    <x v="1"/>
    <x v="0"/>
    <x v="1"/>
  </r>
  <r>
    <n v="7777898313"/>
    <d v="2016-05-23T00:00:00"/>
    <x v="4"/>
    <x v="4"/>
    <n v="12.75"/>
    <x v="0"/>
    <x v="2"/>
    <n v="17.75"/>
    <n v="3"/>
    <s v="Chicken, Artichoke, Spinach, Garlic, Jalapeno Peppers, Fontina Cheese, Gouda Cheese"/>
    <s v="The California Chicken Pizza"/>
    <n v="38.25"/>
    <n v="53.25"/>
    <n v="15"/>
    <x v="1"/>
    <x v="1"/>
    <x v="1"/>
  </r>
  <r>
    <n v="7777898314"/>
    <d v="2016-05-23T00:00:00"/>
    <x v="4"/>
    <x v="4"/>
    <n v="13.25"/>
    <x v="2"/>
    <x v="1"/>
    <n v="17.75"/>
    <n v="12"/>
    <s v="Sliced Ham, Pineapple, Mozzarella Cheese"/>
    <s v="The Hawaiian Pizza"/>
    <n v="159"/>
    <n v="213"/>
    <n v="54"/>
    <x v="1"/>
    <x v="1"/>
    <x v="1"/>
  </r>
  <r>
    <n v="7777898315"/>
    <d v="2016-05-24T00:00:00"/>
    <x v="5"/>
    <x v="4"/>
    <n v="9.75"/>
    <x v="0"/>
    <x v="1"/>
    <n v="12.75"/>
    <n v="11"/>
    <s v="Mozzarella Cheese, Pepperoni"/>
    <s v="The Pepperoni Pizza"/>
    <n v="107.25"/>
    <n v="140.25"/>
    <n v="33"/>
    <x v="0"/>
    <x v="0"/>
    <x v="1"/>
  </r>
  <r>
    <n v="7777898316"/>
    <d v="2016-05-24T00:00:00"/>
    <x v="5"/>
    <x v="4"/>
    <n v="12.5"/>
    <x v="0"/>
    <x v="0"/>
    <n v="16.5"/>
    <n v="6"/>
    <s v="Spinach, Artichokes, Tomatoes, Sun-dried Tomatoes, Garlic, Pesto Sauce"/>
    <s v="The Spinach Pesto Pizza"/>
    <n v="75"/>
    <n v="99"/>
    <n v="24"/>
    <x v="1"/>
    <x v="0"/>
    <x v="1"/>
  </r>
  <r>
    <n v="7777898317"/>
    <d v="2016-05-24T00:00:00"/>
    <x v="5"/>
    <x v="4"/>
    <n v="16.5"/>
    <x v="1"/>
    <x v="1"/>
    <n v="22.5"/>
    <n v="4"/>
    <s v="Sliced Ham, Pineapple, Mozzarella Cheese"/>
    <s v="The Hawaiian Pizza"/>
    <n v="66"/>
    <n v="90"/>
    <n v="24"/>
    <x v="1"/>
    <x v="0"/>
    <x v="1"/>
  </r>
  <r>
    <n v="7777898318"/>
    <d v="2016-05-24T00:00:00"/>
    <x v="5"/>
    <x v="4"/>
    <n v="12.5"/>
    <x v="2"/>
    <x v="1"/>
    <n v="17"/>
    <n v="8"/>
    <s v="Mozzarella Cheese, Pepperoni"/>
    <s v="The Pepperoni Pizza"/>
    <n v="100"/>
    <n v="136"/>
    <n v="36"/>
    <x v="0"/>
    <x v="1"/>
    <x v="1"/>
  </r>
  <r>
    <n v="7777898319"/>
    <d v="2016-05-25T00:00:00"/>
    <x v="6"/>
    <x v="4"/>
    <n v="12"/>
    <x v="0"/>
    <x v="1"/>
    <n v="15"/>
    <n v="2"/>
    <s v="Pepperoni, Mushrooms, Red Onions, Red Peppers, Bacon"/>
    <s v="The Classic Deluxe Pizza"/>
    <n v="24"/>
    <n v="30"/>
    <n v="6"/>
    <x v="1"/>
    <x v="0"/>
    <x v="1"/>
  </r>
  <r>
    <n v="7777898320"/>
    <d v="2016-05-25T00:00:00"/>
    <x v="6"/>
    <x v="4"/>
    <n v="16.75"/>
    <x v="2"/>
    <x v="2"/>
    <n v="23.25"/>
    <n v="12"/>
    <s v="Chicken, Red Onions, Red Peppers, Mushrooms, Asiago Cheese, Alfredo Sauce"/>
    <s v="The Chicken Alfredo Pizza"/>
    <n v="201"/>
    <n v="279"/>
    <n v="78"/>
    <x v="0"/>
    <x v="0"/>
    <x v="1"/>
  </r>
  <r>
    <n v="7777898321"/>
    <d v="2016-05-25T00:00:00"/>
    <x v="6"/>
    <x v="4"/>
    <n v="20.75"/>
    <x v="1"/>
    <x v="2"/>
    <n v="28.75"/>
    <n v="2"/>
    <s v="Barbecued Chicken, Red Peppers, Green Peppers, Tomatoes, Red Onions, Barbecue Sauce"/>
    <s v="The Barbecue Chicken Pizza"/>
    <n v="41.5"/>
    <n v="57.5"/>
    <n v="16"/>
    <x v="1"/>
    <x v="1"/>
    <x v="1"/>
  </r>
  <r>
    <n v="7777898322"/>
    <d v="2016-05-25T00:00:00"/>
    <x v="6"/>
    <x v="4"/>
    <n v="16"/>
    <x v="2"/>
    <x v="1"/>
    <n v="20.5"/>
    <n v="12"/>
    <s v="Pepperoni, Mushrooms, Red Onions, Red Peppers, Bacon"/>
    <s v="The Classic Deluxe Pizza"/>
    <n v="192"/>
    <n v="246"/>
    <n v="54"/>
    <x v="0"/>
    <x v="1"/>
    <x v="1"/>
  </r>
  <r>
    <n v="7777898323"/>
    <d v="2016-05-25T00:00:00"/>
    <x v="6"/>
    <x v="4"/>
    <n v="16.75"/>
    <x v="2"/>
    <x v="2"/>
    <n v="23.25"/>
    <n v="10"/>
    <s v="Barbecued Chicken, Red Peppers, Green Peppers, Tomatoes, Red Onions, Barbecue Sauce"/>
    <s v="The Barbecue Chicken Pizza"/>
    <n v="167.5"/>
    <n v="232.5"/>
    <n v="65"/>
    <x v="1"/>
    <x v="1"/>
    <x v="1"/>
  </r>
  <r>
    <n v="7777898324"/>
    <d v="2016-05-25T00:00:00"/>
    <x v="6"/>
    <x v="4"/>
    <n v="11"/>
    <x v="0"/>
    <x v="1"/>
    <n v="14"/>
    <n v="8"/>
    <s v="Pepperoni, Mushrooms, Green Peppers"/>
    <s v="The Pepperoni, Mushroom, and Peppers Pizza"/>
    <n v="88"/>
    <n v="112"/>
    <n v="24"/>
    <x v="1"/>
    <x v="1"/>
    <x v="1"/>
  </r>
  <r>
    <n v="7777898325"/>
    <d v="2016-05-25T00:00:00"/>
    <x v="6"/>
    <x v="4"/>
    <n v="20.75"/>
    <x v="1"/>
    <x v="3"/>
    <n v="30.75"/>
    <n v="6"/>
    <s v="Capocollo, Tomatoes, Goat Cheese, Artichokes, Peperoncini verdi, Garlic"/>
    <s v="The Spicy Italian Pizza"/>
    <n v="124.5"/>
    <n v="184.5"/>
    <n v="60"/>
    <x v="1"/>
    <x v="0"/>
    <x v="1"/>
  </r>
  <r>
    <n v="7777898326"/>
    <d v="2016-05-25T00:00:00"/>
    <x v="6"/>
    <x v="4"/>
    <n v="20.5"/>
    <x v="1"/>
    <x v="1"/>
    <n v="26.5"/>
    <n v="12"/>
    <s v="Kalamata Olives, Feta Cheese, Tomatoes, Garlic, Beef Chuck Roast, Red Onions"/>
    <s v="The Greek Pizza"/>
    <n v="246"/>
    <n v="318"/>
    <n v="72"/>
    <x v="0"/>
    <x v="0"/>
    <x v="1"/>
  </r>
  <r>
    <n v="7777898327"/>
    <d v="2016-05-25T00:00:00"/>
    <x v="6"/>
    <x v="4"/>
    <n v="20.5"/>
    <x v="1"/>
    <x v="1"/>
    <n v="26.5"/>
    <n v="2"/>
    <s v="Tomatoes, Anchovies, Green Olives, Red Onions, Garlic"/>
    <s v="The Napolitana Pizza"/>
    <n v="41"/>
    <n v="53"/>
    <n v="12"/>
    <x v="0"/>
    <x v="0"/>
    <x v="1"/>
  </r>
  <r>
    <n v="7777898328"/>
    <d v="2016-05-25T00:00:00"/>
    <x v="6"/>
    <x v="4"/>
    <n v="12.5"/>
    <x v="2"/>
    <x v="1"/>
    <n v="17"/>
    <n v="8"/>
    <s v="Mozzarella Cheese, Pepperoni"/>
    <s v="The Pepperoni Pizza"/>
    <n v="100"/>
    <n v="136"/>
    <n v="36"/>
    <x v="0"/>
    <x v="1"/>
    <x v="1"/>
  </r>
  <r>
    <n v="7777898329"/>
    <d v="2016-05-25T00:00:00"/>
    <x v="6"/>
    <x v="4"/>
    <n v="12.5"/>
    <x v="0"/>
    <x v="3"/>
    <n v="19.5"/>
    <n v="7"/>
    <s v="Capocollo, Tomatoes, Goat Cheese, Artichokes, Peperoncini verdi, Garlic"/>
    <s v="The Spicy Italian Pizza"/>
    <n v="87.5"/>
    <n v="136.5"/>
    <n v="49"/>
    <x v="0"/>
    <x v="1"/>
    <x v="1"/>
  </r>
  <r>
    <n v="7777898330"/>
    <d v="2016-05-26T00:00:00"/>
    <x v="0"/>
    <x v="4"/>
    <n v="16"/>
    <x v="2"/>
    <x v="1"/>
    <n v="20.5"/>
    <n v="1"/>
    <s v="Kalamata Olives, Feta Cheese, Tomatoes, Garlic, Beef Chuck Roast, Red Onions"/>
    <s v="The Greek Pizza"/>
    <n v="16"/>
    <n v="20.5"/>
    <n v="4.5"/>
    <x v="1"/>
    <x v="1"/>
    <x v="1"/>
  </r>
  <r>
    <n v="7777898331"/>
    <d v="2016-05-26T00:00:00"/>
    <x v="0"/>
    <x v="4"/>
    <n v="18.5"/>
    <x v="1"/>
    <x v="0"/>
    <n v="25.5"/>
    <n v="5"/>
    <s v="Mozzarella Cheese, Provolone Cheese, Smoked Gouda Cheese, Romano Cheese, Blue Cheese, Garlic"/>
    <s v="The Five Cheese Pizza"/>
    <n v="92.5"/>
    <n v="127.5"/>
    <n v="35"/>
    <x v="0"/>
    <x v="0"/>
    <x v="1"/>
  </r>
  <r>
    <n v="7777898332"/>
    <d v="2016-05-26T00:00:00"/>
    <x v="0"/>
    <x v="4"/>
    <n v="10.5"/>
    <x v="0"/>
    <x v="1"/>
    <n v="13.5"/>
    <n v="5"/>
    <s v="Sliced Ham, Pineapple, Mozzarella Cheese"/>
    <s v="The Hawaiian Pizza"/>
    <n v="52.5"/>
    <n v="67.5"/>
    <n v="15"/>
    <x v="0"/>
    <x v="0"/>
    <x v="1"/>
  </r>
  <r>
    <n v="7777898333"/>
    <d v="2016-05-27T00:00:00"/>
    <x v="1"/>
    <x v="4"/>
    <n v="11"/>
    <x v="0"/>
    <x v="1"/>
    <n v="14"/>
    <n v="10"/>
    <s v="Pepperoni, Mushrooms, Green Peppers"/>
    <s v="The Pepperoni, Mushroom, and Peppers Pizza"/>
    <n v="110"/>
    <n v="140"/>
    <n v="30"/>
    <x v="0"/>
    <x v="1"/>
    <x v="1"/>
  </r>
  <r>
    <n v="7777898334"/>
    <d v="2016-05-27T00:00:00"/>
    <x v="1"/>
    <x v="4"/>
    <n v="16.5"/>
    <x v="1"/>
    <x v="1"/>
    <n v="22.5"/>
    <n v="12"/>
    <s v="Sliced Ham, Pineapple, Mozzarella Cheese"/>
    <s v="The Hawaiian Pizza"/>
    <n v="198"/>
    <n v="270"/>
    <n v="72"/>
    <x v="1"/>
    <x v="0"/>
    <x v="1"/>
  </r>
  <r>
    <n v="7777898335"/>
    <d v="2016-05-27T00:00:00"/>
    <x v="1"/>
    <x v="4"/>
    <n v="21"/>
    <x v="1"/>
    <x v="0"/>
    <n v="28"/>
    <n v="1"/>
    <s v="Eggplant, Artichokes, Tomatoes, Zucchini, Red Peppers, Garlic, Pesto Sauce"/>
    <s v="The Italian Vegetables Pizza"/>
    <n v="21"/>
    <n v="28"/>
    <n v="7"/>
    <x v="1"/>
    <x v="0"/>
    <x v="1"/>
  </r>
  <r>
    <n v="7777898336"/>
    <d v="2016-05-27T00:00:00"/>
    <x v="1"/>
    <x v="4"/>
    <n v="16.75"/>
    <x v="2"/>
    <x v="2"/>
    <n v="23.25"/>
    <n v="5"/>
    <s v="Chicken, Artichoke, Spinach, Garlic, Jalapeno Peppers, Fontina Cheese, Gouda Cheese"/>
    <s v="The California Chicken Pizza"/>
    <n v="83.75"/>
    <n v="116.25"/>
    <n v="32.5"/>
    <x v="1"/>
    <x v="1"/>
    <x v="1"/>
  </r>
  <r>
    <n v="7777898337"/>
    <d v="2016-05-27T00:00:00"/>
    <x v="1"/>
    <x v="4"/>
    <n v="12.75"/>
    <x v="0"/>
    <x v="2"/>
    <n v="17.75"/>
    <n v="3"/>
    <s v="Chicken, Artichoke, Spinach, Garlic, Jalapeno Peppers, Fontina Cheese, Gouda Cheese"/>
    <s v="The California Chicken Pizza"/>
    <n v="38.25"/>
    <n v="53.25"/>
    <n v="15"/>
    <x v="1"/>
    <x v="0"/>
    <x v="1"/>
  </r>
  <r>
    <n v="7777898338"/>
    <d v="2016-05-28T00:00:00"/>
    <x v="2"/>
    <x v="4"/>
    <n v="20.75"/>
    <x v="1"/>
    <x v="3"/>
    <n v="30.75"/>
    <n v="10"/>
    <s v="Calabrese Salami, Capocollo, Tomatoes, Red Onions, Green Olives, Garlic"/>
    <s v="The Italian Supreme Pizza"/>
    <n v="207.5"/>
    <n v="307.5"/>
    <n v="100"/>
    <x v="1"/>
    <x v="1"/>
    <x v="1"/>
  </r>
  <r>
    <n v="7777898339"/>
    <d v="2016-05-28T00:00:00"/>
    <x v="2"/>
    <x v="4"/>
    <n v="16.75"/>
    <x v="2"/>
    <x v="2"/>
    <n v="23.25"/>
    <n v="5"/>
    <s v="Chicken, Red Onions, Red Peppers, Mushrooms, Asiago Cheese, Alfredo Sauce"/>
    <s v="The Chicken Alfredo Pizza"/>
    <n v="83.75"/>
    <n v="116.25"/>
    <n v="32.5"/>
    <x v="1"/>
    <x v="1"/>
    <x v="1"/>
  </r>
  <r>
    <n v="7777898340"/>
    <d v="2016-05-28T00:00:00"/>
    <x v="2"/>
    <x v="4"/>
    <n v="14.75"/>
    <x v="2"/>
    <x v="0"/>
    <n v="20.25"/>
    <n v="6"/>
    <s v="Ricotta Cheese, Gorgonzola Piccante Cheese, Mozzarella Cheese, Parmigiano Reggiano Cheese, Garlic"/>
    <s v="The Four Cheese Pizza"/>
    <n v="88.5"/>
    <n v="121.5"/>
    <n v="33"/>
    <x v="0"/>
    <x v="1"/>
    <x v="1"/>
  </r>
  <r>
    <n v="7777898341"/>
    <d v="2016-05-28T00:00:00"/>
    <x v="2"/>
    <x v="4"/>
    <n v="12"/>
    <x v="0"/>
    <x v="1"/>
    <n v="15"/>
    <n v="5"/>
    <s v="Pepperoni, Mushrooms, Red Onions, Red Peppers, Bacon"/>
    <s v="The Classic Deluxe Pizza"/>
    <n v="60"/>
    <n v="75"/>
    <n v="15"/>
    <x v="1"/>
    <x v="1"/>
    <x v="1"/>
  </r>
  <r>
    <n v="7777898342"/>
    <d v="2016-05-28T00:00:00"/>
    <x v="2"/>
    <x v="4"/>
    <n v="12"/>
    <x v="0"/>
    <x v="0"/>
    <n v="16"/>
    <n v="1"/>
    <s v="Spinach, Artichokes, Kalamata Olives, Sun-dried Tomatoes, Feta Cheese, Plum Tomatoes, Red Onions"/>
    <s v="The Mediterranean Pizza"/>
    <n v="12"/>
    <n v="16"/>
    <n v="4"/>
    <x v="1"/>
    <x v="1"/>
    <x v="1"/>
  </r>
  <r>
    <n v="7777898343"/>
    <d v="2016-05-28T00:00:00"/>
    <x v="2"/>
    <x v="4"/>
    <n v="20.25"/>
    <x v="1"/>
    <x v="3"/>
    <n v="30.25"/>
    <n v="9"/>
    <s v="Coarse Sicilian Salami, Tomatoes, Green Olives, Luganega Sausage, Onions, Garlic"/>
    <s v="The Sicilian Pizza"/>
    <n v="182.25"/>
    <n v="272.25"/>
    <n v="90"/>
    <x v="0"/>
    <x v="0"/>
    <x v="1"/>
  </r>
  <r>
    <n v="7777898344"/>
    <d v="2016-05-29T00:00:00"/>
    <x v="3"/>
    <x v="4"/>
    <n v="12.5"/>
    <x v="0"/>
    <x v="3"/>
    <n v="19.5"/>
    <n v="8"/>
    <s v="Capocollo, Tomatoes, Goat Cheese, Artichokes, Peperoncini verdi, Garlic"/>
    <s v="The Spicy Italian Pizza"/>
    <n v="100"/>
    <n v="156"/>
    <n v="56"/>
    <x v="0"/>
    <x v="1"/>
    <x v="1"/>
  </r>
  <r>
    <n v="7777898345"/>
    <d v="2016-05-29T00:00:00"/>
    <x v="3"/>
    <x v="4"/>
    <n v="18.5"/>
    <x v="1"/>
    <x v="0"/>
    <n v="25.5"/>
    <n v="9"/>
    <s v="Mozzarella Cheese, Provolone Cheese, Smoked Gouda Cheese, Romano Cheese, Blue Cheese, Garlic"/>
    <s v="The Five Cheese Pizza"/>
    <n v="166.5"/>
    <n v="229.5"/>
    <n v="63"/>
    <x v="0"/>
    <x v="1"/>
    <x v="1"/>
  </r>
  <r>
    <n v="7777898346"/>
    <d v="2016-05-29T00:00:00"/>
    <x v="3"/>
    <x v="4"/>
    <n v="12"/>
    <x v="0"/>
    <x v="1"/>
    <n v="15"/>
    <n v="8"/>
    <s v="Tomatoes, Anchovies, Green Olives, Red Onions, Garlic"/>
    <s v="The Napolitana Pizza"/>
    <n v="96"/>
    <n v="120"/>
    <n v="24"/>
    <x v="0"/>
    <x v="0"/>
    <x v="1"/>
  </r>
  <r>
    <n v="7777898347"/>
    <d v="2016-05-29T00:00:00"/>
    <x v="3"/>
    <x v="4"/>
    <n v="25.5"/>
    <x v="3"/>
    <x v="1"/>
    <n v="26.5"/>
    <n v="10"/>
    <s v="Kalamata Olives, Feta Cheese, Tomatoes, Garlic, Beef Chuck Roast, Red Onions"/>
    <s v="The Greek Pizza"/>
    <n v="255"/>
    <n v="265"/>
    <n v="10"/>
    <x v="0"/>
    <x v="0"/>
    <x v="1"/>
  </r>
  <r>
    <n v="7777898348"/>
    <d v="2016-05-29T00:00:00"/>
    <x v="3"/>
    <x v="4"/>
    <n v="16.5"/>
    <x v="2"/>
    <x v="3"/>
    <n v="25"/>
    <n v="4"/>
    <s v="Calabrese Salami, Capocollo, Tomatoes, Red Onions, Green Olives, Garlic"/>
    <s v="The Italian Supreme Pizza"/>
    <n v="66"/>
    <n v="100"/>
    <n v="34"/>
    <x v="1"/>
    <x v="1"/>
    <x v="1"/>
  </r>
  <r>
    <n v="7777898349"/>
    <d v="2016-05-29T00:00:00"/>
    <x v="3"/>
    <x v="4"/>
    <n v="9.75"/>
    <x v="0"/>
    <x v="1"/>
    <n v="12.75"/>
    <n v="9"/>
    <s v="Mozzarella Cheese, Pepperoni"/>
    <s v="The Pepperoni Pizza"/>
    <n v="87.75"/>
    <n v="114.75"/>
    <n v="27"/>
    <x v="0"/>
    <x v="0"/>
    <x v="1"/>
  </r>
  <r>
    <n v="7777898350"/>
    <d v="2016-05-29T00:00:00"/>
    <x v="3"/>
    <x v="4"/>
    <n v="12.25"/>
    <x v="0"/>
    <x v="3"/>
    <n v="19.25"/>
    <n v="3"/>
    <s v="Coarse Sicilian Salami, Tomatoes, Green Olives, Luganega Sausage, Onions, Garlic"/>
    <s v="The Sicilian Pizza"/>
    <n v="36.75"/>
    <n v="57.75"/>
    <n v="21"/>
    <x v="0"/>
    <x v="0"/>
    <x v="1"/>
  </r>
  <r>
    <n v="7777898351"/>
    <d v="2016-05-30T00:00:00"/>
    <x v="4"/>
    <x v="4"/>
    <n v="9.75"/>
    <x v="0"/>
    <x v="1"/>
    <n v="12.75"/>
    <n v="6"/>
    <s v="Mozzarella Cheese, Pepperoni"/>
    <s v="The Pepperoni Pizza"/>
    <n v="58.5"/>
    <n v="76.5"/>
    <n v="18"/>
    <x v="0"/>
    <x v="0"/>
    <x v="1"/>
  </r>
  <r>
    <n v="7777898352"/>
    <d v="2016-05-30T00:00:00"/>
    <x v="4"/>
    <x v="4"/>
    <n v="12.75"/>
    <x v="0"/>
    <x v="2"/>
    <n v="17.75"/>
    <n v="5"/>
    <s v="Chicken, Tomatoes, Red Peppers, Red Onions, Jalapeno Peppers, Corn, Cilantro, Chipotle Sauce"/>
    <s v="The Southwest Chicken Pizza"/>
    <n v="63.75"/>
    <n v="88.75"/>
    <n v="25"/>
    <x v="1"/>
    <x v="0"/>
    <x v="1"/>
  </r>
  <r>
    <n v="7777898353"/>
    <d v="2016-05-30T00:00:00"/>
    <x v="4"/>
    <x v="4"/>
    <n v="12.75"/>
    <x v="0"/>
    <x v="2"/>
    <n v="17.75"/>
    <n v="2"/>
    <s v="Barbecued Chicken, Red Peppers, Green Peppers, Tomatoes, Red Onions, Barbecue Sauce"/>
    <s v="The Barbecue Chicken Pizza"/>
    <n v="25.5"/>
    <n v="35.5"/>
    <n v="10"/>
    <x v="1"/>
    <x v="1"/>
    <x v="1"/>
  </r>
  <r>
    <n v="7777898354"/>
    <d v="2016-05-30T00:00:00"/>
    <x v="4"/>
    <x v="4"/>
    <n v="12"/>
    <x v="0"/>
    <x v="1"/>
    <n v="15"/>
    <n v="1"/>
    <s v="Pepperoni, Mushrooms, Red Onions, Red Peppers, Bacon"/>
    <s v="The Classic Deluxe Pizza"/>
    <n v="12"/>
    <n v="15"/>
    <n v="3"/>
    <x v="0"/>
    <x v="0"/>
    <x v="1"/>
  </r>
  <r>
    <n v="7777898355"/>
    <d v="2016-05-30T00:00:00"/>
    <x v="4"/>
    <x v="4"/>
    <n v="20.75"/>
    <x v="1"/>
    <x v="2"/>
    <n v="28.75"/>
    <n v="7"/>
    <s v="Chicken, Pineapple, Tomatoes, Red Peppers, Thai Sweet Chilli Sauce"/>
    <s v="The Thai Chicken Pizza"/>
    <n v="145.25"/>
    <n v="201.25"/>
    <n v="56"/>
    <x v="1"/>
    <x v="0"/>
    <x v="1"/>
  </r>
  <r>
    <n v="7777898356"/>
    <d v="2016-05-30T00:00:00"/>
    <x v="4"/>
    <x v="4"/>
    <n v="25.5"/>
    <x v="3"/>
    <x v="1"/>
    <n v="26.5"/>
    <n v="6"/>
    <s v="Kalamata Olives, Feta Cheese, Tomatoes, Garlic, Beef Chuck Roast, Red Onions"/>
    <s v="The Greek Pizza"/>
    <n v="153"/>
    <n v="159"/>
    <n v="6"/>
    <x v="0"/>
    <x v="0"/>
    <x v="1"/>
  </r>
  <r>
    <n v="7777898357"/>
    <d v="2016-05-30T00:00:00"/>
    <x v="4"/>
    <x v="4"/>
    <n v="16.5"/>
    <x v="1"/>
    <x v="1"/>
    <n v="22.5"/>
    <n v="3"/>
    <s v="Sliced Ham, Pineapple, Mozzarella Cheese"/>
    <s v="The Hawaiian Pizza"/>
    <n v="49.5"/>
    <n v="67.5"/>
    <n v="18"/>
    <x v="1"/>
    <x v="1"/>
    <x v="1"/>
  </r>
  <r>
    <n v="7777898358"/>
    <d v="2016-05-31T00:00:00"/>
    <x v="5"/>
    <x v="4"/>
    <n v="10.5"/>
    <x v="0"/>
    <x v="1"/>
    <n v="13.5"/>
    <n v="8"/>
    <s v="Sliced Ham, Pineapple, Mozzarella Cheese"/>
    <s v="The Hawaiian Pizza"/>
    <n v="84"/>
    <n v="108"/>
    <n v="24"/>
    <x v="0"/>
    <x v="0"/>
    <x v="1"/>
  </r>
  <r>
    <n v="7777898359"/>
    <d v="2016-05-31T00:00:00"/>
    <x v="5"/>
    <x v="4"/>
    <n v="12"/>
    <x v="0"/>
    <x v="1"/>
    <n v="15"/>
    <n v="5"/>
    <s v="Bacon, Pepperoni, Italian Sausage, Chorizo Sausage"/>
    <s v="The Big Meat Pizza"/>
    <n v="60"/>
    <n v="75"/>
    <n v="15"/>
    <x v="0"/>
    <x v="0"/>
    <x v="1"/>
  </r>
  <r>
    <n v="7777898360"/>
    <d v="2016-06-01T00:00:00"/>
    <x v="6"/>
    <x v="5"/>
    <n v="20.25"/>
    <x v="1"/>
    <x v="0"/>
    <n v="27.25"/>
    <n v="4"/>
    <s v="Tomatoes, Red Peppers, Jalapeno Peppers, Red Onions, Cilantro, Corn, Chipotle Sauce, Garlic"/>
    <s v="The Mexicana Pizza"/>
    <n v="81"/>
    <n v="109"/>
    <n v="28"/>
    <x v="1"/>
    <x v="1"/>
    <x v="1"/>
  </r>
  <r>
    <n v="7777898361"/>
    <d v="2016-06-01T00:00:00"/>
    <x v="6"/>
    <x v="5"/>
    <n v="16"/>
    <x v="2"/>
    <x v="0"/>
    <n v="21.5"/>
    <n v="1"/>
    <s v="Tomatoes, Red Peppers, Jalapeno Peppers, Red Onions, Cilantro, Corn, Chipotle Sauce, Garlic"/>
    <s v="The Mexicana Pizza"/>
    <n v="16"/>
    <n v="21.5"/>
    <n v="5.5"/>
    <x v="0"/>
    <x v="1"/>
    <x v="1"/>
  </r>
  <r>
    <n v="7777898362"/>
    <d v="2016-06-01T00:00:00"/>
    <x v="6"/>
    <x v="5"/>
    <n v="12.5"/>
    <x v="0"/>
    <x v="3"/>
    <n v="19.5"/>
    <n v="6"/>
    <s v="Genoa Salami, Capocollo, Pepperoni, Tomatoes, Asiago Cheese, Garlic"/>
    <s v="The Pepper Salami Pizza"/>
    <n v="75"/>
    <n v="117"/>
    <n v="42"/>
    <x v="1"/>
    <x v="0"/>
    <x v="1"/>
  </r>
  <r>
    <n v="7777898363"/>
    <d v="2016-06-01T00:00:00"/>
    <x v="6"/>
    <x v="5"/>
    <n v="12.5"/>
    <x v="2"/>
    <x v="1"/>
    <n v="17"/>
    <n v="10"/>
    <s v="Mozzarella Cheese, Pepperoni"/>
    <s v="The Pepperoni Pizza"/>
    <n v="125"/>
    <n v="170"/>
    <n v="45"/>
    <x v="1"/>
    <x v="1"/>
    <x v="1"/>
  </r>
  <r>
    <n v="7777898364"/>
    <d v="2016-06-01T00:00:00"/>
    <x v="6"/>
    <x v="5"/>
    <n v="12.25"/>
    <x v="0"/>
    <x v="3"/>
    <n v="19.25"/>
    <n v="3"/>
    <s v="Coarse Sicilian Salami, Tomatoes, Green Olives, Luganega Sausage, Onions, Garlic"/>
    <s v="The Sicilian Pizza"/>
    <n v="36.75"/>
    <n v="57.75"/>
    <n v="21"/>
    <x v="0"/>
    <x v="1"/>
    <x v="1"/>
  </r>
  <r>
    <n v="7777898365"/>
    <d v="2016-06-01T00:00:00"/>
    <x v="6"/>
    <x v="5"/>
    <n v="18.5"/>
    <x v="1"/>
    <x v="0"/>
    <n v="25.5"/>
    <n v="2"/>
    <s v="Mozzarella Cheese, Provolone Cheese, Smoked Gouda Cheese, Romano Cheese, Blue Cheese, Garlic"/>
    <s v="The Five Cheese Pizza"/>
    <n v="37"/>
    <n v="51"/>
    <n v="14"/>
    <x v="0"/>
    <x v="1"/>
    <x v="1"/>
  </r>
  <r>
    <n v="7777898366"/>
    <d v="2016-06-01T00:00:00"/>
    <x v="6"/>
    <x v="5"/>
    <n v="12.75"/>
    <x v="0"/>
    <x v="2"/>
    <n v="17.75"/>
    <n v="5"/>
    <s v="Chicken, Tomatoes, Red Peppers, Red Onions, Jalapeno Peppers, Corn, Cilantro, Chipotle Sauce"/>
    <s v="The Southwest Chicken Pizza"/>
    <n v="63.75"/>
    <n v="88.75"/>
    <n v="25"/>
    <x v="1"/>
    <x v="0"/>
    <x v="1"/>
  </r>
  <r>
    <n v="7777898367"/>
    <d v="2016-06-02T00:00:00"/>
    <x v="0"/>
    <x v="5"/>
    <n v="23.65"/>
    <x v="0"/>
    <x v="3"/>
    <n v="30.65"/>
    <n v="11"/>
    <s v="Brie Carre Cheese, Prosciutto, Caramelized Onions, Pears, Thyme, Garlic"/>
    <s v="The Brie Carre Pizza"/>
    <n v="260.14999999999998"/>
    <n v="337.15"/>
    <n v="77"/>
    <x v="0"/>
    <x v="0"/>
    <x v="1"/>
  </r>
  <r>
    <n v="7777898368"/>
    <d v="2016-06-02T00:00:00"/>
    <x v="0"/>
    <x v="5"/>
    <n v="20.25"/>
    <x v="1"/>
    <x v="3"/>
    <n v="30.25"/>
    <n v="10"/>
    <s v="?duja Salami, Pancetta, Tomatoes, Red Onions, Friggitello Peppers, Garlic"/>
    <s v="The Calabrese Pizza"/>
    <n v="202.5"/>
    <n v="302.5"/>
    <n v="100"/>
    <x v="0"/>
    <x v="0"/>
    <x v="1"/>
  </r>
  <r>
    <n v="7777898369"/>
    <d v="2016-06-02T00:00:00"/>
    <x v="0"/>
    <x v="5"/>
    <n v="12"/>
    <x v="0"/>
    <x v="1"/>
    <n v="15"/>
    <n v="8"/>
    <s v="Pepperoni, Mushrooms, Red Onions, Red Peppers, Bacon"/>
    <s v="The Classic Deluxe Pizza"/>
    <n v="96"/>
    <n v="120"/>
    <n v="24"/>
    <x v="0"/>
    <x v="0"/>
    <x v="1"/>
  </r>
  <r>
    <n v="7777898370"/>
    <d v="2016-06-02T00:00:00"/>
    <x v="0"/>
    <x v="5"/>
    <n v="16.75"/>
    <x v="2"/>
    <x v="2"/>
    <n v="23.25"/>
    <n v="7"/>
    <s v="Chicken, Artichoke, Spinach, Garlic, Jalapeno Peppers, Fontina Cheese, Gouda Cheese"/>
    <s v="The California Chicken Pizza"/>
    <n v="117.25"/>
    <n v="162.75"/>
    <n v="45.5"/>
    <x v="0"/>
    <x v="1"/>
    <x v="1"/>
  </r>
  <r>
    <n v="7777898371"/>
    <d v="2016-06-03T00:00:00"/>
    <x v="1"/>
    <x v="5"/>
    <n v="16"/>
    <x v="2"/>
    <x v="0"/>
    <n v="21.5"/>
    <n v="6"/>
    <s v="Spinach, Mushrooms, Red Onions, Feta Cheese, Garlic"/>
    <s v="The Spinach and Feta Pizza"/>
    <n v="96"/>
    <n v="129"/>
    <n v="33"/>
    <x v="0"/>
    <x v="0"/>
    <x v="1"/>
  </r>
  <r>
    <n v="7777898372"/>
    <d v="2016-06-03T00:00:00"/>
    <x v="1"/>
    <x v="5"/>
    <n v="18.5"/>
    <x v="1"/>
    <x v="0"/>
    <n v="25.5"/>
    <n v="12"/>
    <s v="Mozzarella Cheese, Provolone Cheese, Smoked Gouda Cheese, Romano Cheese, Blue Cheese, Garlic"/>
    <s v="The Five Cheese Pizza"/>
    <n v="222"/>
    <n v="306"/>
    <n v="84"/>
    <x v="1"/>
    <x v="0"/>
    <x v="1"/>
  </r>
  <r>
    <n v="7777898373"/>
    <d v="2016-06-03T00:00:00"/>
    <x v="1"/>
    <x v="5"/>
    <n v="12.75"/>
    <x v="0"/>
    <x v="2"/>
    <n v="17.75"/>
    <n v="1"/>
    <s v="Chicken, Pineapple, Tomatoes, Red Peppers, Thai Sweet Chilli Sauce"/>
    <s v="The Thai Chicken Pizza"/>
    <n v="12.75"/>
    <n v="17.75"/>
    <n v="5"/>
    <x v="0"/>
    <x v="0"/>
    <x v="1"/>
  </r>
  <r>
    <n v="7777898374"/>
    <d v="2016-06-03T00:00:00"/>
    <x v="1"/>
    <x v="5"/>
    <n v="12"/>
    <x v="0"/>
    <x v="0"/>
    <n v="16"/>
    <n v="12"/>
    <s v="Spinach, Mushrooms, Red Onions, Feta Cheese, Garlic"/>
    <s v="The Spinach and Feta Pizza"/>
    <n v="144"/>
    <n v="192"/>
    <n v="48"/>
    <x v="0"/>
    <x v="0"/>
    <x v="1"/>
  </r>
  <r>
    <n v="7777898375"/>
    <d v="2016-06-03T00:00:00"/>
    <x v="1"/>
    <x v="5"/>
    <n v="15.25"/>
    <x v="1"/>
    <x v="1"/>
    <n v="21.25"/>
    <n v="11"/>
    <s v="Mozzarella Cheese, Pepperoni"/>
    <s v="The Pepperoni Pizza"/>
    <n v="167.75"/>
    <n v="233.75"/>
    <n v="66"/>
    <x v="1"/>
    <x v="1"/>
    <x v="1"/>
  </r>
  <r>
    <n v="7777898376"/>
    <d v="2016-06-03T00:00:00"/>
    <x v="1"/>
    <x v="5"/>
    <n v="12"/>
    <x v="0"/>
    <x v="1"/>
    <n v="15"/>
    <n v="5"/>
    <s v="Pepperoni, Mushrooms, Red Onions, Red Peppers, Bacon"/>
    <s v="The Classic Deluxe Pizza"/>
    <n v="60"/>
    <n v="75"/>
    <n v="15"/>
    <x v="1"/>
    <x v="0"/>
    <x v="1"/>
  </r>
  <r>
    <n v="7777898377"/>
    <d v="2016-06-03T00:00:00"/>
    <x v="1"/>
    <x v="5"/>
    <n v="20.5"/>
    <x v="1"/>
    <x v="1"/>
    <n v="26.5"/>
    <n v="5"/>
    <s v="Tomatoes, Anchovies, Green Olives, Red Onions, Garlic"/>
    <s v="The Napolitana Pizza"/>
    <n v="102.5"/>
    <n v="132.5"/>
    <n v="30"/>
    <x v="1"/>
    <x v="1"/>
    <x v="1"/>
  </r>
  <r>
    <n v="7777898378"/>
    <d v="2016-06-04T00:00:00"/>
    <x v="2"/>
    <x v="5"/>
    <n v="16"/>
    <x v="2"/>
    <x v="0"/>
    <n v="21.5"/>
    <n v="5"/>
    <s v="Mushrooms, Tomatoes, Red Peppers, Green Peppers, Red Onions, Zucchini, Spinach, Garlic"/>
    <s v="The Vegetables + Vegetables Pizza"/>
    <n v="80"/>
    <n v="107.5"/>
    <n v="27.5"/>
    <x v="0"/>
    <x v="1"/>
    <x v="1"/>
  </r>
  <r>
    <n v="7777898379"/>
    <d v="2016-06-04T00:00:00"/>
    <x v="2"/>
    <x v="5"/>
    <n v="20.75"/>
    <x v="1"/>
    <x v="3"/>
    <n v="30.75"/>
    <n v="5"/>
    <s v="Prosciutto di San Daniele, Arugula, Mozzarella Cheese"/>
    <s v="The Prosciutto and Arugula Pizza"/>
    <n v="103.75"/>
    <n v="153.75"/>
    <n v="50"/>
    <x v="0"/>
    <x v="1"/>
    <x v="1"/>
  </r>
  <r>
    <n v="7777898380"/>
    <d v="2016-06-04T00:00:00"/>
    <x v="2"/>
    <x v="5"/>
    <n v="12.5"/>
    <x v="0"/>
    <x v="0"/>
    <n v="16.5"/>
    <n v="4"/>
    <s v="Spinach, Artichokes, Tomatoes, Sun-dried Tomatoes, Garlic, Pesto Sauce"/>
    <s v="The Spinach Pesto Pizza"/>
    <n v="50"/>
    <n v="66"/>
    <n v="16"/>
    <x v="1"/>
    <x v="1"/>
    <x v="1"/>
  </r>
  <r>
    <n v="7777898381"/>
    <d v="2016-06-04T00:00:00"/>
    <x v="2"/>
    <x v="5"/>
    <n v="20.5"/>
    <x v="1"/>
    <x v="1"/>
    <n v="26.5"/>
    <n v="12"/>
    <s v="Tomatoes, Anchovies, Green Olives, Red Onions, Garlic"/>
    <s v="The Napolitana Pizza"/>
    <n v="246"/>
    <n v="318"/>
    <n v="72"/>
    <x v="0"/>
    <x v="0"/>
    <x v="1"/>
  </r>
  <r>
    <n v="7777898382"/>
    <d v="2016-06-04T00:00:00"/>
    <x v="2"/>
    <x v="5"/>
    <n v="20.75"/>
    <x v="1"/>
    <x v="2"/>
    <n v="28.75"/>
    <n v="10"/>
    <s v="Chicken, Pineapple, Tomatoes, Red Peppers, Thai Sweet Chilli Sauce"/>
    <s v="The Thai Chicken Pizza"/>
    <n v="207.5"/>
    <n v="287.5"/>
    <n v="80"/>
    <x v="1"/>
    <x v="0"/>
    <x v="1"/>
  </r>
  <r>
    <n v="7777898383"/>
    <d v="2016-06-04T00:00:00"/>
    <x v="2"/>
    <x v="5"/>
    <n v="20.75"/>
    <x v="1"/>
    <x v="3"/>
    <n v="30.75"/>
    <n v="11"/>
    <s v="Calabrese Salami, Capocollo, Tomatoes, Red Onions, Green Olives, Garlic"/>
    <s v="The Italian Supreme Pizza"/>
    <n v="228.25"/>
    <n v="338.25"/>
    <n v="110"/>
    <x v="0"/>
    <x v="0"/>
    <x v="1"/>
  </r>
  <r>
    <n v="7777898384"/>
    <d v="2016-06-04T00:00:00"/>
    <x v="2"/>
    <x v="5"/>
    <n v="16.75"/>
    <x v="2"/>
    <x v="2"/>
    <n v="23.25"/>
    <n v="3"/>
    <s v="Chicken, Pineapple, Tomatoes, Red Peppers, Thai Sweet Chilli Sauce"/>
    <s v="The Thai Chicken Pizza"/>
    <n v="50.25"/>
    <n v="69.75"/>
    <n v="19.5"/>
    <x v="1"/>
    <x v="0"/>
    <x v="1"/>
  </r>
  <r>
    <n v="7777898385"/>
    <d v="2016-06-04T00:00:00"/>
    <x v="2"/>
    <x v="5"/>
    <n v="9.75"/>
    <x v="0"/>
    <x v="1"/>
    <n v="12.75"/>
    <n v="6"/>
    <s v="Mozzarella Cheese, Pepperoni"/>
    <s v="The Pepperoni Pizza"/>
    <n v="58.5"/>
    <n v="76.5"/>
    <n v="18"/>
    <x v="1"/>
    <x v="1"/>
    <x v="1"/>
  </r>
  <r>
    <n v="7777898386"/>
    <d v="2016-06-05T00:00:00"/>
    <x v="3"/>
    <x v="5"/>
    <n v="20.75"/>
    <x v="1"/>
    <x v="3"/>
    <n v="30.75"/>
    <n v="6"/>
    <s v="Genoa Salami, Capocollo, Pepperoni, Tomatoes, Asiago Cheese, Garlic"/>
    <s v="The Pepper Salami Pizza"/>
    <n v="124.5"/>
    <n v="184.5"/>
    <n v="60"/>
    <x v="0"/>
    <x v="0"/>
    <x v="1"/>
  </r>
  <r>
    <n v="7777898387"/>
    <d v="2016-06-05T00:00:00"/>
    <x v="3"/>
    <x v="5"/>
    <n v="16.5"/>
    <x v="2"/>
    <x v="0"/>
    <n v="22"/>
    <n v="8"/>
    <s v="Spinach, Artichokes, Tomatoes, Sun-dried Tomatoes, Garlic, Pesto Sauce"/>
    <s v="The Spinach Pesto Pizza"/>
    <n v="132"/>
    <n v="176"/>
    <n v="44"/>
    <x v="0"/>
    <x v="1"/>
    <x v="1"/>
  </r>
  <r>
    <n v="7777898388"/>
    <d v="2016-06-06T00:00:00"/>
    <x v="4"/>
    <x v="5"/>
    <n v="18.5"/>
    <x v="1"/>
    <x v="0"/>
    <n v="25.5"/>
    <n v="10"/>
    <s v="Mozzarella Cheese, Provolone Cheese, Smoked Gouda Cheese, Romano Cheese, Blue Cheese, Garlic"/>
    <s v="The Five Cheese Pizza"/>
    <n v="185"/>
    <n v="255"/>
    <n v="70"/>
    <x v="0"/>
    <x v="0"/>
    <x v="1"/>
  </r>
  <r>
    <n v="7777898389"/>
    <d v="2016-06-06T00:00:00"/>
    <x v="4"/>
    <x v="5"/>
    <n v="12.75"/>
    <x v="0"/>
    <x v="2"/>
    <n v="17.75"/>
    <n v="10"/>
    <s v="Chicken, Tomatoes, Red Peppers, Red Onions, Jalapeno Peppers, Corn, Cilantro, Chipotle Sauce"/>
    <s v="The Southwest Chicken Pizza"/>
    <n v="127.5"/>
    <n v="177.5"/>
    <n v="50"/>
    <x v="1"/>
    <x v="1"/>
    <x v="1"/>
  </r>
  <r>
    <n v="7777898390"/>
    <d v="2016-06-06T00:00:00"/>
    <x v="4"/>
    <x v="5"/>
    <n v="18.5"/>
    <x v="1"/>
    <x v="0"/>
    <n v="25.5"/>
    <n v="6"/>
    <s v="Mozzarella Cheese, Provolone Cheese, Smoked Gouda Cheese, Romano Cheese, Blue Cheese, Garlic"/>
    <s v="The Five Cheese Pizza"/>
    <n v="111"/>
    <n v="153"/>
    <n v="42"/>
    <x v="1"/>
    <x v="1"/>
    <x v="1"/>
  </r>
  <r>
    <n v="7777898391"/>
    <d v="2016-06-06T00:00:00"/>
    <x v="4"/>
    <x v="5"/>
    <n v="12"/>
    <x v="0"/>
    <x v="1"/>
    <n v="15"/>
    <n v="11"/>
    <s v="Tomatoes, Anchovies, Green Olives, Red Onions, Garlic"/>
    <s v="The Napolitana Pizza"/>
    <n v="132"/>
    <n v="165"/>
    <n v="33"/>
    <x v="0"/>
    <x v="1"/>
    <x v="1"/>
  </r>
  <r>
    <n v="7777898392"/>
    <d v="2016-06-07T00:00:00"/>
    <x v="5"/>
    <x v="5"/>
    <n v="12.5"/>
    <x v="0"/>
    <x v="3"/>
    <n v="19.5"/>
    <n v="10"/>
    <s v="Genoa Salami, Capocollo, Pepperoni, Tomatoes, Asiago Cheese, Garlic"/>
    <s v="The Pepper Salami Pizza"/>
    <n v="125"/>
    <n v="195"/>
    <n v="70"/>
    <x v="0"/>
    <x v="1"/>
    <x v="1"/>
  </r>
  <r>
    <n v="7777898393"/>
    <d v="2016-06-07T00:00:00"/>
    <x v="5"/>
    <x v="5"/>
    <n v="20.75"/>
    <x v="1"/>
    <x v="2"/>
    <n v="28.75"/>
    <n v="11"/>
    <s v="Chicken, Artichoke, Spinach, Garlic, Jalapeno Peppers, Fontina Cheese, Gouda Cheese"/>
    <s v="The California Chicken Pizza"/>
    <n v="228.25"/>
    <n v="316.25"/>
    <n v="88"/>
    <x v="1"/>
    <x v="0"/>
    <x v="1"/>
  </r>
  <r>
    <n v="7777898394"/>
    <d v="2016-06-07T00:00:00"/>
    <x v="5"/>
    <x v="5"/>
    <n v="20.75"/>
    <x v="1"/>
    <x v="3"/>
    <n v="30.75"/>
    <n v="8"/>
    <s v="Genoa Salami, Capocollo, Pepperoni, Tomatoes, Asiago Cheese, Garlic"/>
    <s v="The Pepper Salami Pizza"/>
    <n v="166"/>
    <n v="246"/>
    <n v="80"/>
    <x v="1"/>
    <x v="0"/>
    <x v="1"/>
  </r>
  <r>
    <n v="7777898395"/>
    <d v="2016-06-07T00:00:00"/>
    <x v="5"/>
    <x v="5"/>
    <n v="18.5"/>
    <x v="1"/>
    <x v="0"/>
    <n v="25.5"/>
    <n v="3"/>
    <s v="Mozzarella Cheese, Provolone Cheese, Smoked Gouda Cheese, Romano Cheese, Blue Cheese, Garlic"/>
    <s v="The Five Cheese Pizza"/>
    <n v="55.5"/>
    <n v="76.5"/>
    <n v="21"/>
    <x v="0"/>
    <x v="0"/>
    <x v="1"/>
  </r>
  <r>
    <n v="7777898396"/>
    <d v="2016-06-07T00:00:00"/>
    <x v="5"/>
    <x v="5"/>
    <n v="16.5"/>
    <x v="1"/>
    <x v="1"/>
    <n v="22.5"/>
    <n v="6"/>
    <s v="Sliced Ham, Pineapple, Mozzarella Cheese"/>
    <s v="The Hawaiian Pizza"/>
    <n v="99"/>
    <n v="135"/>
    <n v="36"/>
    <x v="1"/>
    <x v="0"/>
    <x v="1"/>
  </r>
  <r>
    <n v="7777898397"/>
    <d v="2016-06-08T00:00:00"/>
    <x v="6"/>
    <x v="5"/>
    <n v="13.25"/>
    <x v="2"/>
    <x v="1"/>
    <n v="17.75"/>
    <n v="4"/>
    <s v="Sliced Ham, Pineapple, Mozzarella Cheese"/>
    <s v="The Hawaiian Pizza"/>
    <n v="53"/>
    <n v="71"/>
    <n v="18"/>
    <x v="0"/>
    <x v="0"/>
    <x v="1"/>
  </r>
  <r>
    <n v="7777898398"/>
    <d v="2016-06-08T00:00:00"/>
    <x v="6"/>
    <x v="5"/>
    <n v="16"/>
    <x v="2"/>
    <x v="1"/>
    <n v="20.5"/>
    <n v="5"/>
    <s v="Capocollo, Red Peppers, Tomatoes, Goat Cheese, Garlic, Oregano"/>
    <s v="The Italian Capocollo Pizza"/>
    <n v="80"/>
    <n v="102.5"/>
    <n v="22.5"/>
    <x v="0"/>
    <x v="1"/>
    <x v="1"/>
  </r>
  <r>
    <n v="7777898399"/>
    <d v="2016-06-08T00:00:00"/>
    <x v="6"/>
    <x v="5"/>
    <n v="16"/>
    <x v="2"/>
    <x v="0"/>
    <n v="21.5"/>
    <n v="10"/>
    <s v="Tomatoes, Red Peppers, Jalapeno Peppers, Red Onions, Cilantro, Corn, Chipotle Sauce, Garlic"/>
    <s v="The Mexicana Pizza"/>
    <n v="160"/>
    <n v="215"/>
    <n v="55"/>
    <x v="1"/>
    <x v="1"/>
    <x v="1"/>
  </r>
  <r>
    <n v="7777898400"/>
    <d v="2016-06-09T00:00:00"/>
    <x v="0"/>
    <x v="5"/>
    <n v="17.5"/>
    <x v="1"/>
    <x v="1"/>
    <n v="23.5"/>
    <n v="5"/>
    <s v="Pepperoni, Mushrooms, Green Peppers"/>
    <s v="The Pepperoni, Mushroom, and Peppers Pizza"/>
    <n v="87.5"/>
    <n v="117.5"/>
    <n v="30"/>
    <x v="0"/>
    <x v="1"/>
    <x v="1"/>
  </r>
  <r>
    <n v="7777898401"/>
    <d v="2016-06-09T00:00:00"/>
    <x v="0"/>
    <x v="5"/>
    <n v="12.25"/>
    <x v="0"/>
    <x v="3"/>
    <n v="19.25"/>
    <n v="8"/>
    <s v="Coarse Sicilian Salami, Tomatoes, Green Olives, Luganega Sausage, Onions, Garlic"/>
    <s v="The Sicilian Pizza"/>
    <n v="98"/>
    <n v="154"/>
    <n v="56"/>
    <x v="1"/>
    <x v="0"/>
    <x v="1"/>
  </r>
  <r>
    <n v="7777898402"/>
    <d v="2016-06-09T00:00:00"/>
    <x v="0"/>
    <x v="5"/>
    <n v="12.75"/>
    <x v="0"/>
    <x v="2"/>
    <n v="17.75"/>
    <n v="8"/>
    <s v="Chicken, Tomatoes, Red Peppers, Red Onions, Jalapeno Peppers, Corn, Cilantro, Chipotle Sauce"/>
    <s v="The Southwest Chicken Pizza"/>
    <n v="102"/>
    <n v="142"/>
    <n v="40"/>
    <x v="0"/>
    <x v="1"/>
    <x v="1"/>
  </r>
  <r>
    <n v="7777898403"/>
    <d v="2016-06-10T00:00:00"/>
    <x v="1"/>
    <x v="5"/>
    <n v="16"/>
    <x v="2"/>
    <x v="1"/>
    <n v="20.5"/>
    <n v="9"/>
    <s v="Kalamata Olives, Feta Cheese, Tomatoes, Garlic, Beef Chuck Roast, Red Onions"/>
    <s v="The Greek Pizza"/>
    <n v="144"/>
    <n v="184.5"/>
    <n v="40.5"/>
    <x v="0"/>
    <x v="1"/>
    <x v="1"/>
  </r>
  <r>
    <n v="7777898404"/>
    <d v="2016-06-10T00:00:00"/>
    <x v="1"/>
    <x v="5"/>
    <n v="16.25"/>
    <x v="2"/>
    <x v="3"/>
    <n v="24.75"/>
    <n v="11"/>
    <s v="?duja Salami, Pancetta, Tomatoes, Red Onions, Friggitello Peppers, Garlic"/>
    <s v="The Calabrese Pizza"/>
    <n v="178.75"/>
    <n v="272.25"/>
    <n v="93.5"/>
    <x v="0"/>
    <x v="1"/>
    <x v="1"/>
  </r>
  <r>
    <n v="7777898405"/>
    <d v="2016-06-10T00:00:00"/>
    <x v="1"/>
    <x v="5"/>
    <n v="12"/>
    <x v="0"/>
    <x v="1"/>
    <n v="15"/>
    <n v="6"/>
    <s v="Tomatoes, Anchovies, Green Olives, Red Onions, Garlic"/>
    <s v="The Napolitana Pizza"/>
    <n v="72"/>
    <n v="90"/>
    <n v="18"/>
    <x v="1"/>
    <x v="0"/>
    <x v="1"/>
  </r>
  <r>
    <n v="7777898406"/>
    <d v="2016-06-10T00:00:00"/>
    <x v="1"/>
    <x v="5"/>
    <n v="20.75"/>
    <x v="1"/>
    <x v="3"/>
    <n v="30.75"/>
    <n v="3"/>
    <s v="Prosciutto di San Daniele, Arugula, Mozzarella Cheese"/>
    <s v="The Prosciutto and Arugula Pizza"/>
    <n v="62.25"/>
    <n v="92.25"/>
    <n v="30"/>
    <x v="0"/>
    <x v="1"/>
    <x v="1"/>
  </r>
  <r>
    <n v="7777898407"/>
    <d v="2016-06-10T00:00:00"/>
    <x v="1"/>
    <x v="5"/>
    <n v="12"/>
    <x v="0"/>
    <x v="1"/>
    <n v="15"/>
    <n v="11"/>
    <s v="Pepperoni, Mushrooms, Red Onions, Red Peppers, Bacon"/>
    <s v="The Classic Deluxe Pizza"/>
    <n v="132"/>
    <n v="165"/>
    <n v="33"/>
    <x v="1"/>
    <x v="0"/>
    <x v="1"/>
  </r>
  <r>
    <n v="7777898408"/>
    <d v="2016-06-11T00:00:00"/>
    <x v="2"/>
    <x v="5"/>
    <n v="16"/>
    <x v="2"/>
    <x v="0"/>
    <n v="21.5"/>
    <n v="12"/>
    <s v="Tomatoes, Red Peppers, Jalapeno Peppers, Red Onions, Cilantro, Corn, Chipotle Sauce, Garlic"/>
    <s v="The Mexicana Pizza"/>
    <n v="192"/>
    <n v="258"/>
    <n v="66"/>
    <x v="0"/>
    <x v="1"/>
    <x v="1"/>
  </r>
  <r>
    <n v="7777898409"/>
    <d v="2016-06-11T00:00:00"/>
    <x v="2"/>
    <x v="5"/>
    <n v="14.5"/>
    <x v="2"/>
    <x v="1"/>
    <n v="19"/>
    <n v="11"/>
    <s v="Pepperoni, Mushrooms, Green Peppers"/>
    <s v="The Pepperoni, Mushroom, and Peppers Pizza"/>
    <n v="159.5"/>
    <n v="209"/>
    <n v="49.5"/>
    <x v="0"/>
    <x v="0"/>
    <x v="1"/>
  </r>
  <r>
    <n v="7777898410"/>
    <d v="2016-06-11T00:00:00"/>
    <x v="2"/>
    <x v="5"/>
    <n v="20.75"/>
    <x v="1"/>
    <x v="2"/>
    <n v="28.75"/>
    <n v="1"/>
    <s v="Chicken, Red Onions, Red Peppers, Mushrooms, Asiago Cheese, Alfredo Sauce"/>
    <s v="The Chicken Alfredo Pizza"/>
    <n v="20.75"/>
    <n v="28.75"/>
    <n v="8"/>
    <x v="1"/>
    <x v="1"/>
    <x v="1"/>
  </r>
  <r>
    <n v="7777898411"/>
    <d v="2016-06-12T00:00:00"/>
    <x v="3"/>
    <x v="5"/>
    <n v="17.95"/>
    <x v="1"/>
    <x v="0"/>
    <n v="24.95"/>
    <n v="11"/>
    <s v="Ricotta Cheese, Gorgonzola Piccante Cheese, Mozzarella Cheese, Parmigiano Reggiano Cheese, Garlic"/>
    <s v="The Four Cheese Pizza"/>
    <n v="197.45"/>
    <n v="274.45"/>
    <n v="77"/>
    <x v="1"/>
    <x v="1"/>
    <x v="1"/>
  </r>
  <r>
    <n v="7777898412"/>
    <d v="2016-06-12T00:00:00"/>
    <x v="3"/>
    <x v="5"/>
    <n v="21"/>
    <x v="1"/>
    <x v="0"/>
    <n v="28"/>
    <n v="5"/>
    <s v="Eggplant, Artichokes, Tomatoes, Zucchini, Red Peppers, Garlic, Pesto Sauce"/>
    <s v="The Italian Vegetables Pizza"/>
    <n v="105"/>
    <n v="140"/>
    <n v="35"/>
    <x v="0"/>
    <x v="0"/>
    <x v="1"/>
  </r>
  <r>
    <n v="7777898413"/>
    <d v="2016-06-12T00:00:00"/>
    <x v="3"/>
    <x v="5"/>
    <n v="12.75"/>
    <x v="0"/>
    <x v="2"/>
    <n v="17.75"/>
    <n v="3"/>
    <s v="Barbecued Chicken, Red Peppers, Green Peppers, Tomatoes, Red Onions, Barbecue Sauce"/>
    <s v="The Barbecue Chicken Pizza"/>
    <n v="38.25"/>
    <n v="53.25"/>
    <n v="15"/>
    <x v="1"/>
    <x v="1"/>
    <x v="1"/>
  </r>
  <r>
    <n v="7777898414"/>
    <d v="2016-06-12T00:00:00"/>
    <x v="3"/>
    <x v="5"/>
    <n v="12.5"/>
    <x v="0"/>
    <x v="3"/>
    <n v="19.5"/>
    <n v="2"/>
    <s v="Genoa Salami, Capocollo, Pepperoni, Tomatoes, Asiago Cheese, Garlic"/>
    <s v="The Pepper Salami Pizza"/>
    <n v="25"/>
    <n v="39"/>
    <n v="14"/>
    <x v="1"/>
    <x v="0"/>
    <x v="1"/>
  </r>
  <r>
    <n v="7777898415"/>
    <d v="2016-06-12T00:00:00"/>
    <x v="3"/>
    <x v="5"/>
    <n v="12"/>
    <x v="0"/>
    <x v="1"/>
    <n v="15"/>
    <n v="11"/>
    <s v="Bacon, Pepperoni, Italian Sausage, Chorizo Sausage"/>
    <s v="The Big Meat Pizza"/>
    <n v="132"/>
    <n v="165"/>
    <n v="33"/>
    <x v="0"/>
    <x v="1"/>
    <x v="1"/>
  </r>
  <r>
    <n v="7777898416"/>
    <d v="2016-06-12T00:00:00"/>
    <x v="3"/>
    <x v="5"/>
    <n v="12"/>
    <x v="0"/>
    <x v="0"/>
    <n v="16"/>
    <n v="9"/>
    <s v="Spinach, Mushrooms, Tomatoes, Green Olives, Feta Cheese"/>
    <s v="The Green Garden Pizza"/>
    <n v="108"/>
    <n v="144"/>
    <n v="36"/>
    <x v="0"/>
    <x v="1"/>
    <x v="1"/>
  </r>
  <r>
    <n v="7777898417"/>
    <d v="2016-06-13T00:00:00"/>
    <x v="4"/>
    <x v="5"/>
    <n v="17.5"/>
    <x v="1"/>
    <x v="1"/>
    <n v="23.5"/>
    <n v="4"/>
    <s v="Pepperoni, Mushrooms, Green Peppers"/>
    <s v="The Pepperoni, Mushroom, and Peppers Pizza"/>
    <n v="70"/>
    <n v="94"/>
    <n v="24"/>
    <x v="1"/>
    <x v="1"/>
    <x v="1"/>
  </r>
  <r>
    <n v="7777898418"/>
    <d v="2016-06-13T00:00:00"/>
    <x v="4"/>
    <x v="5"/>
    <n v="12.5"/>
    <x v="0"/>
    <x v="3"/>
    <n v="19.5"/>
    <n v="8"/>
    <s v="Prosciutto di San Daniele, Arugula, Mozzarella Cheese"/>
    <s v="The Prosciutto and Arugula Pizza"/>
    <n v="100"/>
    <n v="156"/>
    <n v="56"/>
    <x v="1"/>
    <x v="1"/>
    <x v="1"/>
  </r>
  <r>
    <n v="7777898419"/>
    <d v="2016-06-13T00:00:00"/>
    <x v="4"/>
    <x v="5"/>
    <n v="12.75"/>
    <x v="0"/>
    <x v="2"/>
    <n v="17.75"/>
    <n v="12"/>
    <s v="Chicken, Pineapple, Tomatoes, Red Peppers, Thai Sweet Chilli Sauce"/>
    <s v="The Thai Chicken Pizza"/>
    <n v="153"/>
    <n v="213"/>
    <n v="60"/>
    <x v="0"/>
    <x v="1"/>
    <x v="1"/>
  </r>
  <r>
    <n v="7777898420"/>
    <d v="2016-06-13T00:00:00"/>
    <x v="4"/>
    <x v="5"/>
    <n v="17.5"/>
    <x v="1"/>
    <x v="1"/>
    <n v="23.5"/>
    <n v="3"/>
    <s v="Pepperoni, Mushrooms, Green Peppers"/>
    <s v="The Pepperoni, Mushroom, and Peppers Pizza"/>
    <n v="52.5"/>
    <n v="70.5"/>
    <n v="18"/>
    <x v="1"/>
    <x v="0"/>
    <x v="1"/>
  </r>
  <r>
    <n v="7777898421"/>
    <d v="2016-06-13T00:00:00"/>
    <x v="4"/>
    <x v="5"/>
    <n v="17.95"/>
    <x v="1"/>
    <x v="0"/>
    <n v="24.95"/>
    <n v="3"/>
    <s v="Ricotta Cheese, Gorgonzola Piccante Cheese, Mozzarella Cheese, Parmigiano Reggiano Cheese, Garlic"/>
    <s v="The Four Cheese Pizza"/>
    <n v="53.849999999999994"/>
    <n v="74.849999999999994"/>
    <n v="21"/>
    <x v="1"/>
    <x v="0"/>
    <x v="1"/>
  </r>
  <r>
    <n v="7777898422"/>
    <d v="2016-06-13T00:00:00"/>
    <x v="4"/>
    <x v="5"/>
    <n v="11"/>
    <x v="0"/>
    <x v="1"/>
    <n v="14"/>
    <n v="4"/>
    <s v="Pepperoni, Mushrooms, Green Peppers"/>
    <s v="The Pepperoni, Mushroom, and Peppers Pizza"/>
    <n v="44"/>
    <n v="56"/>
    <n v="12"/>
    <x v="1"/>
    <x v="1"/>
    <x v="1"/>
  </r>
  <r>
    <n v="7777898423"/>
    <d v="2016-06-14T00:00:00"/>
    <x v="5"/>
    <x v="5"/>
    <n v="14.75"/>
    <x v="2"/>
    <x v="0"/>
    <n v="20.25"/>
    <n v="12"/>
    <s v="Ricotta Cheese, Gorgonzola Piccante Cheese, Mozzarella Cheese, Parmigiano Reggiano Cheese, Garlic"/>
    <s v="The Four Cheese Pizza"/>
    <n v="177"/>
    <n v="243"/>
    <n v="66"/>
    <x v="0"/>
    <x v="1"/>
    <x v="1"/>
  </r>
  <r>
    <n v="7777898424"/>
    <d v="2016-06-14T00:00:00"/>
    <x v="5"/>
    <x v="5"/>
    <n v="16.5"/>
    <x v="2"/>
    <x v="3"/>
    <n v="25"/>
    <n v="3"/>
    <s v="Soppressata Salami, Fontina Cheese, Mozzarella Cheese, Mushrooms, Garlic"/>
    <s v="The Soppressata Pizza"/>
    <n v="49.5"/>
    <n v="75"/>
    <n v="25.5"/>
    <x v="1"/>
    <x v="1"/>
    <x v="1"/>
  </r>
  <r>
    <n v="7777898425"/>
    <d v="2016-06-14T00:00:00"/>
    <x v="5"/>
    <x v="5"/>
    <n v="9.75"/>
    <x v="0"/>
    <x v="1"/>
    <n v="12.75"/>
    <n v="11"/>
    <s v="Mozzarella Cheese, Pepperoni"/>
    <s v="The Pepperoni Pizza"/>
    <n v="107.25"/>
    <n v="140.25"/>
    <n v="33"/>
    <x v="1"/>
    <x v="1"/>
    <x v="1"/>
  </r>
  <r>
    <n v="7777898426"/>
    <d v="2016-06-14T00:00:00"/>
    <x v="5"/>
    <x v="5"/>
    <n v="12"/>
    <x v="0"/>
    <x v="1"/>
    <n v="15"/>
    <n v="8"/>
    <s v="Bacon, Pepperoni, Italian Sausage, Chorizo Sausage"/>
    <s v="The Big Meat Pizza"/>
    <n v="96"/>
    <n v="120"/>
    <n v="24"/>
    <x v="1"/>
    <x v="1"/>
    <x v="1"/>
  </r>
  <r>
    <n v="7777898427"/>
    <d v="2016-06-14T00:00:00"/>
    <x v="5"/>
    <x v="5"/>
    <n v="16.5"/>
    <x v="2"/>
    <x v="3"/>
    <n v="25"/>
    <n v="6"/>
    <s v="Calabrese Salami, Capocollo, Tomatoes, Red Onions, Green Olives, Garlic"/>
    <s v="The Italian Supreme Pizza"/>
    <n v="99"/>
    <n v="150"/>
    <n v="51"/>
    <x v="0"/>
    <x v="0"/>
    <x v="1"/>
  </r>
  <r>
    <n v="7777898428"/>
    <d v="2016-06-14T00:00:00"/>
    <x v="5"/>
    <x v="5"/>
    <n v="12.5"/>
    <x v="0"/>
    <x v="3"/>
    <n v="19.5"/>
    <n v="9"/>
    <s v="Prosciutto di San Daniele, Arugula, Mozzarella Cheese"/>
    <s v="The Prosciutto and Arugula Pizza"/>
    <n v="112.5"/>
    <n v="175.5"/>
    <n v="63"/>
    <x v="0"/>
    <x v="1"/>
    <x v="1"/>
  </r>
  <r>
    <n v="7777898429"/>
    <d v="2016-06-15T00:00:00"/>
    <x v="6"/>
    <x v="5"/>
    <n v="25.5"/>
    <x v="3"/>
    <x v="1"/>
    <n v="26.5"/>
    <n v="7"/>
    <s v="Kalamata Olives, Feta Cheese, Tomatoes, Garlic, Beef Chuck Roast, Red Onions"/>
    <s v="The Greek Pizza"/>
    <n v="178.5"/>
    <n v="185.5"/>
    <n v="7"/>
    <x v="0"/>
    <x v="0"/>
    <x v="1"/>
  </r>
  <r>
    <n v="7777898430"/>
    <d v="2016-06-15T00:00:00"/>
    <x v="6"/>
    <x v="5"/>
    <n v="12"/>
    <x v="0"/>
    <x v="1"/>
    <n v="15"/>
    <n v="11"/>
    <s v="Bacon, Pepperoni, Italian Sausage, Chorizo Sausage"/>
    <s v="The Big Meat Pizza"/>
    <n v="132"/>
    <n v="165"/>
    <n v="33"/>
    <x v="1"/>
    <x v="1"/>
    <x v="1"/>
  </r>
  <r>
    <n v="7777898431"/>
    <d v="2016-06-15T00:00:00"/>
    <x v="6"/>
    <x v="5"/>
    <n v="16.75"/>
    <x v="2"/>
    <x v="0"/>
    <n v="22.25"/>
    <n v="8"/>
    <s v="Eggplant, Artichokes, Tomatoes, Zucchini, Red Peppers, Garlic, Pesto Sauce"/>
    <s v="The Italian Vegetables Pizza"/>
    <n v="134"/>
    <n v="178"/>
    <n v="44"/>
    <x v="0"/>
    <x v="0"/>
    <x v="1"/>
  </r>
  <r>
    <n v="7777898432"/>
    <d v="2016-06-15T00:00:00"/>
    <x v="6"/>
    <x v="5"/>
    <n v="18.5"/>
    <x v="1"/>
    <x v="0"/>
    <n v="25.5"/>
    <n v="4"/>
    <s v="Mozzarella Cheese, Provolone Cheese, Smoked Gouda Cheese, Romano Cheese, Blue Cheese, Garlic"/>
    <s v="The Five Cheese Pizza"/>
    <n v="74"/>
    <n v="102"/>
    <n v="28"/>
    <x v="0"/>
    <x v="0"/>
    <x v="1"/>
  </r>
  <r>
    <n v="7777898433"/>
    <d v="2016-06-15T00:00:00"/>
    <x v="6"/>
    <x v="5"/>
    <n v="17.95"/>
    <x v="1"/>
    <x v="0"/>
    <n v="24.95"/>
    <n v="12"/>
    <s v="Ricotta Cheese, Gorgonzola Piccante Cheese, Mozzarella Cheese, Parmigiano Reggiano Cheese, Garlic"/>
    <s v="The Four Cheese Pizza"/>
    <n v="215.39999999999998"/>
    <n v="299.39999999999998"/>
    <n v="84"/>
    <x v="1"/>
    <x v="0"/>
    <x v="1"/>
  </r>
  <r>
    <n v="7777898434"/>
    <d v="2016-06-15T00:00:00"/>
    <x v="6"/>
    <x v="5"/>
    <n v="12"/>
    <x v="0"/>
    <x v="0"/>
    <n v="16"/>
    <n v="9"/>
    <s v="Spinach, Mushrooms, Tomatoes, Green Olives, Feta Cheese"/>
    <s v="The Green Garden Pizza"/>
    <n v="108"/>
    <n v="144"/>
    <n v="36"/>
    <x v="1"/>
    <x v="1"/>
    <x v="1"/>
  </r>
  <r>
    <n v="7777898435"/>
    <d v="2016-06-15T00:00:00"/>
    <x v="6"/>
    <x v="5"/>
    <n v="20.5"/>
    <x v="1"/>
    <x v="1"/>
    <n v="26.5"/>
    <n v="8"/>
    <s v="Capocollo, Red Peppers, Tomatoes, Goat Cheese, Garlic, Oregano"/>
    <s v="The Italian Capocollo Pizza"/>
    <n v="164"/>
    <n v="212"/>
    <n v="48"/>
    <x v="0"/>
    <x v="0"/>
    <x v="1"/>
  </r>
  <r>
    <n v="7777898436"/>
    <d v="2016-06-15T00:00:00"/>
    <x v="6"/>
    <x v="5"/>
    <n v="20.75"/>
    <x v="1"/>
    <x v="3"/>
    <n v="30.75"/>
    <n v="2"/>
    <s v="Capocollo, Tomatoes, Goat Cheese, Artichokes, Peperoncini verdi, Garlic"/>
    <s v="The Spicy Italian Pizza"/>
    <n v="41.5"/>
    <n v="61.5"/>
    <n v="20"/>
    <x v="1"/>
    <x v="1"/>
    <x v="1"/>
  </r>
  <r>
    <n v="7777898437"/>
    <d v="2016-06-16T00:00:00"/>
    <x v="0"/>
    <x v="5"/>
    <n v="20.75"/>
    <x v="1"/>
    <x v="0"/>
    <n v="27.75"/>
    <n v="10"/>
    <s v="Spinach, Artichokes, Tomatoes, Sun-dried Tomatoes, Garlic, Pesto Sauce"/>
    <s v="The Spinach Pesto Pizza"/>
    <n v="207.5"/>
    <n v="277.5"/>
    <n v="70"/>
    <x v="1"/>
    <x v="0"/>
    <x v="1"/>
  </r>
  <r>
    <n v="7777898438"/>
    <d v="2016-06-16T00:00:00"/>
    <x v="0"/>
    <x v="5"/>
    <n v="16.75"/>
    <x v="2"/>
    <x v="2"/>
    <n v="23.25"/>
    <n v="12"/>
    <s v="Chicken, Red Onions, Red Peppers, Mushrooms, Asiago Cheese, Alfredo Sauce"/>
    <s v="The Chicken Alfredo Pizza"/>
    <n v="201"/>
    <n v="279"/>
    <n v="78"/>
    <x v="1"/>
    <x v="1"/>
    <x v="1"/>
  </r>
  <r>
    <n v="7777898439"/>
    <d v="2016-06-16T00:00:00"/>
    <x v="0"/>
    <x v="5"/>
    <n v="20.5"/>
    <x v="1"/>
    <x v="1"/>
    <n v="26.5"/>
    <n v="4"/>
    <s v="Pepperoni, Mushrooms, Red Onions, Red Peppers, Bacon"/>
    <s v="The Classic Deluxe Pizza"/>
    <n v="82"/>
    <n v="106"/>
    <n v="24"/>
    <x v="1"/>
    <x v="1"/>
    <x v="1"/>
  </r>
  <r>
    <n v="7777898440"/>
    <d v="2016-06-16T00:00:00"/>
    <x v="0"/>
    <x v="5"/>
    <n v="17.95"/>
    <x v="1"/>
    <x v="0"/>
    <n v="24.95"/>
    <n v="12"/>
    <s v="Ricotta Cheese, Gorgonzola Piccante Cheese, Mozzarella Cheese, Parmigiano Reggiano Cheese, Garlic"/>
    <s v="The Four Cheese Pizza"/>
    <n v="215.39999999999998"/>
    <n v="299.39999999999998"/>
    <n v="84"/>
    <x v="1"/>
    <x v="1"/>
    <x v="1"/>
  </r>
  <r>
    <n v="7777898441"/>
    <d v="2016-06-17T00:00:00"/>
    <x v="1"/>
    <x v="5"/>
    <n v="20.5"/>
    <x v="1"/>
    <x v="1"/>
    <n v="26.5"/>
    <n v="8"/>
    <s v="Capocollo, Red Peppers, Tomatoes, Goat Cheese, Garlic, Oregano"/>
    <s v="The Italian Capocollo Pizza"/>
    <n v="164"/>
    <n v="212"/>
    <n v="48"/>
    <x v="1"/>
    <x v="1"/>
    <x v="1"/>
  </r>
  <r>
    <n v="7777898442"/>
    <d v="2016-06-17T00:00:00"/>
    <x v="1"/>
    <x v="5"/>
    <n v="16.75"/>
    <x v="2"/>
    <x v="2"/>
    <n v="23.25"/>
    <n v="11"/>
    <s v="Chicken, Artichoke, Spinach, Garlic, Jalapeno Peppers, Fontina Cheese, Gouda Cheese"/>
    <s v="The California Chicken Pizza"/>
    <n v="184.25"/>
    <n v="255.75"/>
    <n v="71.5"/>
    <x v="1"/>
    <x v="1"/>
    <x v="1"/>
  </r>
  <r>
    <n v="7777898443"/>
    <d v="2016-06-17T00:00:00"/>
    <x v="1"/>
    <x v="5"/>
    <n v="12.75"/>
    <x v="0"/>
    <x v="2"/>
    <n v="17.75"/>
    <n v="4"/>
    <s v="Chicken, Pineapple, Tomatoes, Red Peppers, Thai Sweet Chilli Sauce"/>
    <s v="The Thai Chicken Pizza"/>
    <n v="51"/>
    <n v="71"/>
    <n v="20"/>
    <x v="0"/>
    <x v="1"/>
    <x v="1"/>
  </r>
  <r>
    <n v="7777898444"/>
    <d v="2016-06-17T00:00:00"/>
    <x v="1"/>
    <x v="5"/>
    <n v="18.5"/>
    <x v="1"/>
    <x v="0"/>
    <n v="25.5"/>
    <n v="5"/>
    <s v="Mozzarella Cheese, Provolone Cheese, Smoked Gouda Cheese, Romano Cheese, Blue Cheese, Garlic"/>
    <s v="The Five Cheese Pizza"/>
    <n v="92.5"/>
    <n v="127.5"/>
    <n v="35"/>
    <x v="0"/>
    <x v="1"/>
    <x v="1"/>
  </r>
  <r>
    <n v="7777898445"/>
    <d v="2016-06-18T00:00:00"/>
    <x v="2"/>
    <x v="5"/>
    <n v="16"/>
    <x v="2"/>
    <x v="0"/>
    <n v="21.5"/>
    <n v="6"/>
    <s v="Tomatoes, Red Peppers, Jalapeno Peppers, Red Onions, Cilantro, Corn, Chipotle Sauce, Garlic"/>
    <s v="The Mexicana Pizza"/>
    <n v="96"/>
    <n v="129"/>
    <n v="33"/>
    <x v="1"/>
    <x v="0"/>
    <x v="1"/>
  </r>
  <r>
    <n v="7777898446"/>
    <d v="2016-06-18T00:00:00"/>
    <x v="2"/>
    <x v="5"/>
    <n v="12.5"/>
    <x v="0"/>
    <x v="0"/>
    <n v="16.5"/>
    <n v="5"/>
    <s v="Spinach, Artichokes, Tomatoes, Sun-dried Tomatoes, Garlic, Pesto Sauce"/>
    <s v="The Spinach Pesto Pizza"/>
    <n v="62.5"/>
    <n v="82.5"/>
    <n v="20"/>
    <x v="1"/>
    <x v="1"/>
    <x v="1"/>
  </r>
  <r>
    <n v="7777898447"/>
    <d v="2016-06-18T00:00:00"/>
    <x v="2"/>
    <x v="5"/>
    <n v="14.75"/>
    <x v="2"/>
    <x v="0"/>
    <n v="20.25"/>
    <n v="9"/>
    <s v="Ricotta Cheese, Gorgonzola Piccante Cheese, Mozzarella Cheese, Parmigiano Reggiano Cheese, Garlic"/>
    <s v="The Four Cheese Pizza"/>
    <n v="132.75"/>
    <n v="182.25"/>
    <n v="49.5"/>
    <x v="0"/>
    <x v="1"/>
    <x v="1"/>
  </r>
  <r>
    <n v="7777898448"/>
    <d v="2016-06-18T00:00:00"/>
    <x v="2"/>
    <x v="5"/>
    <n v="20.75"/>
    <x v="1"/>
    <x v="2"/>
    <n v="28.75"/>
    <n v="9"/>
    <s v="Chicken, Pineapple, Tomatoes, Red Peppers, Thai Sweet Chilli Sauce"/>
    <s v="The Thai Chicken Pizza"/>
    <n v="186.75"/>
    <n v="258.75"/>
    <n v="72"/>
    <x v="0"/>
    <x v="1"/>
    <x v="1"/>
  </r>
  <r>
    <n v="7777898449"/>
    <d v="2016-06-18T00:00:00"/>
    <x v="2"/>
    <x v="5"/>
    <n v="16.75"/>
    <x v="2"/>
    <x v="2"/>
    <n v="23.25"/>
    <n v="7"/>
    <s v="Barbecued Chicken, Red Peppers, Green Peppers, Tomatoes, Red Onions, Barbecue Sauce"/>
    <s v="The Barbecue Chicken Pizza"/>
    <n v="117.25"/>
    <n v="162.75"/>
    <n v="45.5"/>
    <x v="1"/>
    <x v="1"/>
    <x v="1"/>
  </r>
  <r>
    <n v="7777898450"/>
    <d v="2016-06-18T00:00:00"/>
    <x v="2"/>
    <x v="5"/>
    <n v="14.75"/>
    <x v="2"/>
    <x v="0"/>
    <n v="20.25"/>
    <n v="12"/>
    <s v="Ricotta Cheese, Gorgonzola Piccante Cheese, Mozzarella Cheese, Parmigiano Reggiano Cheese, Garlic"/>
    <s v="The Four Cheese Pizza"/>
    <n v="177"/>
    <n v="243"/>
    <n v="66"/>
    <x v="0"/>
    <x v="1"/>
    <x v="1"/>
  </r>
  <r>
    <n v="7777898451"/>
    <d v="2016-06-19T00:00:00"/>
    <x v="3"/>
    <x v="5"/>
    <n v="16.5"/>
    <x v="1"/>
    <x v="1"/>
    <n v="22.5"/>
    <n v="7"/>
    <s v="Sliced Ham, Pineapple, Mozzarella Cheese"/>
    <s v="The Hawaiian Pizza"/>
    <n v="115.5"/>
    <n v="157.5"/>
    <n v="42"/>
    <x v="1"/>
    <x v="1"/>
    <x v="1"/>
  </r>
  <r>
    <n v="7777898452"/>
    <d v="2016-06-19T00:00:00"/>
    <x v="3"/>
    <x v="5"/>
    <n v="12.75"/>
    <x v="0"/>
    <x v="2"/>
    <n v="17.75"/>
    <n v="11"/>
    <s v="Chicken, Pineapple, Tomatoes, Red Peppers, Thai Sweet Chilli Sauce"/>
    <s v="The Thai Chicken Pizza"/>
    <n v="140.25"/>
    <n v="195.25"/>
    <n v="55"/>
    <x v="1"/>
    <x v="0"/>
    <x v="1"/>
  </r>
  <r>
    <n v="7777898453"/>
    <d v="2016-06-19T00:00:00"/>
    <x v="3"/>
    <x v="5"/>
    <n v="16.5"/>
    <x v="2"/>
    <x v="3"/>
    <n v="25"/>
    <n v="4"/>
    <s v="Capocollo, Tomatoes, Goat Cheese, Artichokes, Peperoncini verdi, Garlic"/>
    <s v="The Spicy Italian Pizza"/>
    <n v="66"/>
    <n v="100"/>
    <n v="34"/>
    <x v="0"/>
    <x v="1"/>
    <x v="1"/>
  </r>
  <r>
    <n v="7777898454"/>
    <d v="2016-06-19T00:00:00"/>
    <x v="3"/>
    <x v="5"/>
    <n v="20.25"/>
    <x v="1"/>
    <x v="0"/>
    <n v="27.25"/>
    <n v="3"/>
    <s v="Mushrooms, Tomatoes, Red Peppers, Green Peppers, Red Onions, Zucchini, Spinach, Garlic"/>
    <s v="The Vegetables + Vegetables Pizza"/>
    <n v="60.75"/>
    <n v="81.75"/>
    <n v="21"/>
    <x v="1"/>
    <x v="0"/>
    <x v="1"/>
  </r>
  <r>
    <n v="7777898455"/>
    <d v="2016-06-19T00:00:00"/>
    <x v="3"/>
    <x v="5"/>
    <n v="16.75"/>
    <x v="2"/>
    <x v="2"/>
    <n v="23.25"/>
    <n v="9"/>
    <s v="Chicken, Artichoke, Spinach, Garlic, Jalapeno Peppers, Fontina Cheese, Gouda Cheese"/>
    <s v="The California Chicken Pizza"/>
    <n v="150.75"/>
    <n v="209.25"/>
    <n v="58.5"/>
    <x v="1"/>
    <x v="0"/>
    <x v="1"/>
  </r>
  <r>
    <n v="7777898456"/>
    <d v="2016-06-19T00:00:00"/>
    <x v="3"/>
    <x v="5"/>
    <n v="9.75"/>
    <x v="0"/>
    <x v="1"/>
    <n v="12.75"/>
    <n v="3"/>
    <s v="Mozzarella Cheese, Pepperoni"/>
    <s v="The Pepperoni Pizza"/>
    <n v="29.25"/>
    <n v="38.25"/>
    <n v="9"/>
    <x v="0"/>
    <x v="1"/>
    <x v="1"/>
  </r>
  <r>
    <n v="7777898457"/>
    <d v="2016-06-19T00:00:00"/>
    <x v="3"/>
    <x v="5"/>
    <n v="20.75"/>
    <x v="1"/>
    <x v="3"/>
    <n v="30.75"/>
    <n v="10"/>
    <s v="Calabrese Salami, Capocollo, Tomatoes, Red Onions, Green Olives, Garlic"/>
    <s v="The Italian Supreme Pizza"/>
    <n v="207.5"/>
    <n v="307.5"/>
    <n v="100"/>
    <x v="0"/>
    <x v="1"/>
    <x v="1"/>
  </r>
  <r>
    <n v="7777898458"/>
    <d v="2016-06-19T00:00:00"/>
    <x v="3"/>
    <x v="5"/>
    <n v="16"/>
    <x v="2"/>
    <x v="1"/>
    <n v="20.5"/>
    <n v="11"/>
    <s v="Tomatoes, Anchovies, Green Olives, Red Onions, Garlic"/>
    <s v="The Napolitana Pizza"/>
    <n v="176"/>
    <n v="225.5"/>
    <n v="49.5"/>
    <x v="0"/>
    <x v="1"/>
    <x v="1"/>
  </r>
  <r>
    <n v="7777898459"/>
    <d v="2016-06-20T00:00:00"/>
    <x v="4"/>
    <x v="5"/>
    <n v="20.25"/>
    <x v="1"/>
    <x v="0"/>
    <n v="27.25"/>
    <n v="10"/>
    <s v="Tomatoes, Red Peppers, Jalapeno Peppers, Red Onions, Cilantro, Corn, Chipotle Sauce, Garlic"/>
    <s v="The Mexicana Pizza"/>
    <n v="202.5"/>
    <n v="272.5"/>
    <n v="70"/>
    <x v="0"/>
    <x v="0"/>
    <x v="1"/>
  </r>
  <r>
    <n v="7777898460"/>
    <d v="2016-06-20T00:00:00"/>
    <x v="4"/>
    <x v="5"/>
    <n v="9.75"/>
    <x v="0"/>
    <x v="1"/>
    <n v="12.75"/>
    <n v="6"/>
    <s v="Mozzarella Cheese, Pepperoni"/>
    <s v="The Pepperoni Pizza"/>
    <n v="58.5"/>
    <n v="76.5"/>
    <n v="18"/>
    <x v="0"/>
    <x v="1"/>
    <x v="1"/>
  </r>
  <r>
    <n v="7777898461"/>
    <d v="2016-06-20T00:00:00"/>
    <x v="4"/>
    <x v="5"/>
    <n v="16"/>
    <x v="2"/>
    <x v="0"/>
    <n v="21.5"/>
    <n v="5"/>
    <s v="Spinach, Mushrooms, Red Onions, Feta Cheese, Garlic"/>
    <s v="The Spinach and Feta Pizza"/>
    <n v="80"/>
    <n v="107.5"/>
    <n v="27.5"/>
    <x v="0"/>
    <x v="0"/>
    <x v="1"/>
  </r>
  <r>
    <n v="7777898462"/>
    <d v="2016-06-20T00:00:00"/>
    <x v="4"/>
    <x v="5"/>
    <n v="16.75"/>
    <x v="2"/>
    <x v="2"/>
    <n v="23.25"/>
    <n v="6"/>
    <s v="Barbecued Chicken, Red Peppers, Green Peppers, Tomatoes, Red Onions, Barbecue Sauce"/>
    <s v="The Barbecue Chicken Pizza"/>
    <n v="100.5"/>
    <n v="139.5"/>
    <n v="39"/>
    <x v="0"/>
    <x v="1"/>
    <x v="1"/>
  </r>
  <r>
    <n v="7777898463"/>
    <d v="2016-06-21T00:00:00"/>
    <x v="5"/>
    <x v="5"/>
    <n v="16"/>
    <x v="2"/>
    <x v="1"/>
    <n v="20.5"/>
    <n v="11"/>
    <s v="Pepperoni, Mushrooms, Red Onions, Red Peppers, Bacon"/>
    <s v="The Classic Deluxe Pizza"/>
    <n v="176"/>
    <n v="225.5"/>
    <n v="49.5"/>
    <x v="1"/>
    <x v="0"/>
    <x v="1"/>
  </r>
  <r>
    <n v="7777898464"/>
    <d v="2016-06-21T00:00:00"/>
    <x v="5"/>
    <x v="5"/>
    <n v="16"/>
    <x v="2"/>
    <x v="0"/>
    <n v="21.5"/>
    <n v="9"/>
    <s v="Tomatoes, Red Peppers, Jalapeno Peppers, Red Onions, Cilantro, Corn, Chipotle Sauce, Garlic"/>
    <s v="The Mexicana Pizza"/>
    <n v="144"/>
    <n v="193.5"/>
    <n v="49.5"/>
    <x v="0"/>
    <x v="0"/>
    <x v="1"/>
  </r>
  <r>
    <n v="7777898465"/>
    <d v="2016-06-21T00:00:00"/>
    <x v="5"/>
    <x v="5"/>
    <n v="16.5"/>
    <x v="1"/>
    <x v="1"/>
    <n v="22.5"/>
    <n v="6"/>
    <s v="Sliced Ham, Pineapple, Mozzarella Cheese"/>
    <s v="The Hawaiian Pizza"/>
    <n v="99"/>
    <n v="135"/>
    <n v="36"/>
    <x v="1"/>
    <x v="1"/>
    <x v="1"/>
  </r>
  <r>
    <n v="7777898466"/>
    <d v="2016-06-21T00:00:00"/>
    <x v="5"/>
    <x v="5"/>
    <n v="9.75"/>
    <x v="0"/>
    <x v="1"/>
    <n v="12.75"/>
    <n v="2"/>
    <s v="Mozzarella Cheese, Pepperoni"/>
    <s v="The Pepperoni Pizza"/>
    <n v="19.5"/>
    <n v="25.5"/>
    <n v="6"/>
    <x v="1"/>
    <x v="1"/>
    <x v="1"/>
  </r>
  <r>
    <n v="7777898467"/>
    <d v="2016-06-21T00:00:00"/>
    <x v="5"/>
    <x v="5"/>
    <n v="16.25"/>
    <x v="2"/>
    <x v="3"/>
    <n v="24.75"/>
    <n v="12"/>
    <s v="Coarse Sicilian Salami, Tomatoes, Green Olives, Luganega Sausage, Onions, Garlic"/>
    <s v="The Sicilian Pizza"/>
    <n v="195"/>
    <n v="297"/>
    <n v="102"/>
    <x v="1"/>
    <x v="0"/>
    <x v="1"/>
  </r>
  <r>
    <n v="7777898468"/>
    <d v="2016-06-22T00:00:00"/>
    <x v="6"/>
    <x v="5"/>
    <n v="20.75"/>
    <x v="1"/>
    <x v="3"/>
    <n v="30.75"/>
    <n v="10"/>
    <s v="Capocollo, Tomatoes, Goat Cheese, Artichokes, Peperoncini verdi, Garlic"/>
    <s v="The Spicy Italian Pizza"/>
    <n v="207.5"/>
    <n v="307.5"/>
    <n v="100"/>
    <x v="0"/>
    <x v="0"/>
    <x v="1"/>
  </r>
  <r>
    <n v="7777898469"/>
    <d v="2016-06-23T00:00:00"/>
    <x v="0"/>
    <x v="5"/>
    <n v="12"/>
    <x v="0"/>
    <x v="1"/>
    <n v="15"/>
    <n v="5"/>
    <s v="Bacon, Pepperoni, Italian Sausage, Chorizo Sausage"/>
    <s v="The Big Meat Pizza"/>
    <n v="60"/>
    <n v="75"/>
    <n v="15"/>
    <x v="1"/>
    <x v="1"/>
    <x v="1"/>
  </r>
  <r>
    <n v="7777898470"/>
    <d v="2016-06-23T00:00:00"/>
    <x v="0"/>
    <x v="5"/>
    <n v="16.5"/>
    <x v="2"/>
    <x v="3"/>
    <n v="25"/>
    <n v="12"/>
    <s v="Capocollo, Tomatoes, Goat Cheese, Artichokes, Peperoncini verdi, Garlic"/>
    <s v="The Spicy Italian Pizza"/>
    <n v="198"/>
    <n v="300"/>
    <n v="102"/>
    <x v="0"/>
    <x v="0"/>
    <x v="1"/>
  </r>
  <r>
    <n v="7777898471"/>
    <d v="2016-06-23T00:00:00"/>
    <x v="0"/>
    <x v="5"/>
    <n v="20.75"/>
    <x v="1"/>
    <x v="2"/>
    <n v="28.75"/>
    <n v="1"/>
    <s v="Chicken, Artichoke, Spinach, Garlic, Jalapeno Peppers, Fontina Cheese, Gouda Cheese"/>
    <s v="The California Chicken Pizza"/>
    <n v="20.75"/>
    <n v="28.75"/>
    <n v="8"/>
    <x v="0"/>
    <x v="0"/>
    <x v="1"/>
  </r>
  <r>
    <n v="7777898472"/>
    <d v="2016-06-24T00:00:00"/>
    <x v="1"/>
    <x v="5"/>
    <n v="12.5"/>
    <x v="0"/>
    <x v="3"/>
    <n v="19.5"/>
    <n v="10"/>
    <s v="Genoa Salami, Capocollo, Pepperoni, Tomatoes, Asiago Cheese, Garlic"/>
    <s v="The Pepper Salami Pizza"/>
    <n v="125"/>
    <n v="195"/>
    <n v="70"/>
    <x v="1"/>
    <x v="1"/>
    <x v="1"/>
  </r>
  <r>
    <n v="7777898473"/>
    <d v="2016-06-24T00:00:00"/>
    <x v="1"/>
    <x v="5"/>
    <n v="20.75"/>
    <x v="1"/>
    <x v="2"/>
    <n v="28.75"/>
    <n v="9"/>
    <s v="Chicken, Tomatoes, Red Peppers, Red Onions, Jalapeno Peppers, Corn, Cilantro, Chipotle Sauce"/>
    <s v="The Southwest Chicken Pizza"/>
    <n v="186.75"/>
    <n v="258.75"/>
    <n v="72"/>
    <x v="0"/>
    <x v="1"/>
    <x v="1"/>
  </r>
  <r>
    <n v="7777898474"/>
    <d v="2016-06-25T00:00:00"/>
    <x v="2"/>
    <x v="5"/>
    <n v="15.25"/>
    <x v="1"/>
    <x v="1"/>
    <n v="21.25"/>
    <n v="3"/>
    <s v="Mozzarella Cheese, Pepperoni"/>
    <s v="The Pepperoni Pizza"/>
    <n v="45.75"/>
    <n v="63.75"/>
    <n v="18"/>
    <x v="0"/>
    <x v="1"/>
    <x v="1"/>
  </r>
  <r>
    <n v="7777898475"/>
    <d v="2016-06-25T00:00:00"/>
    <x v="2"/>
    <x v="5"/>
    <n v="16"/>
    <x v="2"/>
    <x v="0"/>
    <n v="21.5"/>
    <n v="11"/>
    <s v="Spinach, Mushrooms, Red Onions, Feta Cheese, Garlic"/>
    <s v="The Spinach and Feta Pizza"/>
    <n v="176"/>
    <n v="236.5"/>
    <n v="60.5"/>
    <x v="0"/>
    <x v="0"/>
    <x v="1"/>
  </r>
  <r>
    <n v="7777898476"/>
    <d v="2016-06-25T00:00:00"/>
    <x v="2"/>
    <x v="5"/>
    <n v="12.75"/>
    <x v="0"/>
    <x v="2"/>
    <n v="17.75"/>
    <n v="4"/>
    <s v="Barbecued Chicken, Red Peppers, Green Peppers, Tomatoes, Red Onions, Barbecue Sauce"/>
    <s v="The Barbecue Chicken Pizza"/>
    <n v="51"/>
    <n v="71"/>
    <n v="20"/>
    <x v="0"/>
    <x v="1"/>
    <x v="1"/>
  </r>
  <r>
    <n v="7777898477"/>
    <d v="2016-06-25T00:00:00"/>
    <x v="2"/>
    <x v="5"/>
    <n v="16.5"/>
    <x v="2"/>
    <x v="3"/>
    <n v="25"/>
    <n v="11"/>
    <s v="Calabrese Salami, Capocollo, Tomatoes, Red Onions, Green Olives, Garlic"/>
    <s v="The Italian Supreme Pizza"/>
    <n v="181.5"/>
    <n v="275"/>
    <n v="93.5"/>
    <x v="0"/>
    <x v="0"/>
    <x v="1"/>
  </r>
  <r>
    <n v="7777898478"/>
    <d v="2016-06-26T00:00:00"/>
    <x v="3"/>
    <x v="5"/>
    <n v="16.75"/>
    <x v="2"/>
    <x v="0"/>
    <n v="22.25"/>
    <n v="10"/>
    <s v="Eggplant, Artichokes, Tomatoes, Zucchini, Red Peppers, Garlic, Pesto Sauce"/>
    <s v="The Italian Vegetables Pizza"/>
    <n v="167.5"/>
    <n v="222.5"/>
    <n v="55"/>
    <x v="1"/>
    <x v="1"/>
    <x v="1"/>
  </r>
  <r>
    <n v="7777898479"/>
    <d v="2016-06-26T00:00:00"/>
    <x v="3"/>
    <x v="5"/>
    <n v="17.5"/>
    <x v="1"/>
    <x v="1"/>
    <n v="23.5"/>
    <n v="1"/>
    <s v="Pepperoni, Mushrooms, Green Peppers"/>
    <s v="The Pepperoni, Mushroom, and Peppers Pizza"/>
    <n v="17.5"/>
    <n v="23.5"/>
    <n v="6"/>
    <x v="0"/>
    <x v="0"/>
    <x v="1"/>
  </r>
  <r>
    <n v="7777898480"/>
    <d v="2016-06-26T00:00:00"/>
    <x v="3"/>
    <x v="5"/>
    <n v="12.75"/>
    <x v="0"/>
    <x v="2"/>
    <n v="17.75"/>
    <n v="7"/>
    <s v="Chicken, Tomatoes, Red Peppers, Red Onions, Jalapeno Peppers, Corn, Cilantro, Chipotle Sauce"/>
    <s v="The Southwest Chicken Pizza"/>
    <n v="89.25"/>
    <n v="124.25"/>
    <n v="35"/>
    <x v="1"/>
    <x v="0"/>
    <x v="1"/>
  </r>
  <r>
    <n v="7777898481"/>
    <d v="2016-06-26T00:00:00"/>
    <x v="3"/>
    <x v="5"/>
    <n v="12"/>
    <x v="0"/>
    <x v="0"/>
    <n v="16"/>
    <n v="11"/>
    <s v="Mushrooms, Tomatoes, Red Peppers, Green Peppers, Red Onions, Zucchini, Spinach, Garlic"/>
    <s v="The Vegetables + Vegetables Pizza"/>
    <n v="132"/>
    <n v="176"/>
    <n v="44"/>
    <x v="0"/>
    <x v="1"/>
    <x v="1"/>
  </r>
  <r>
    <n v="7777898482"/>
    <d v="2016-06-26T00:00:00"/>
    <x v="3"/>
    <x v="5"/>
    <n v="20.75"/>
    <x v="1"/>
    <x v="2"/>
    <n v="28.75"/>
    <n v="8"/>
    <s v="Barbecued Chicken, Red Peppers, Green Peppers, Tomatoes, Red Onions, Barbecue Sauce"/>
    <s v="The Barbecue Chicken Pizza"/>
    <n v="166"/>
    <n v="230"/>
    <n v="64"/>
    <x v="1"/>
    <x v="0"/>
    <x v="1"/>
  </r>
  <r>
    <n v="7777898483"/>
    <d v="2016-06-27T00:00:00"/>
    <x v="4"/>
    <x v="5"/>
    <n v="12"/>
    <x v="0"/>
    <x v="1"/>
    <n v="15"/>
    <n v="1"/>
    <s v="Bacon, Pepperoni, Italian Sausage, Chorizo Sausage"/>
    <s v="The Big Meat Pizza"/>
    <n v="12"/>
    <n v="15"/>
    <n v="3"/>
    <x v="1"/>
    <x v="1"/>
    <x v="1"/>
  </r>
  <r>
    <n v="7777898484"/>
    <d v="2016-06-27T00:00:00"/>
    <x v="4"/>
    <x v="5"/>
    <n v="20.5"/>
    <x v="1"/>
    <x v="1"/>
    <n v="26.5"/>
    <n v="8"/>
    <s v="Capocollo, Red Peppers, Tomatoes, Goat Cheese, Garlic, Oregano"/>
    <s v="The Italian Capocollo Pizza"/>
    <n v="164"/>
    <n v="212"/>
    <n v="48"/>
    <x v="0"/>
    <x v="0"/>
    <x v="1"/>
  </r>
  <r>
    <n v="7777898485"/>
    <d v="2016-06-27T00:00:00"/>
    <x v="4"/>
    <x v="5"/>
    <n v="20.75"/>
    <x v="1"/>
    <x v="2"/>
    <n v="28.75"/>
    <n v="2"/>
    <s v="Chicken, Tomatoes, Red Peppers, Red Onions, Jalapeno Peppers, Corn, Cilantro, Chipotle Sauce"/>
    <s v="The Southwest Chicken Pizza"/>
    <n v="41.5"/>
    <n v="57.5"/>
    <n v="16"/>
    <x v="0"/>
    <x v="1"/>
    <x v="1"/>
  </r>
  <r>
    <n v="7777898486"/>
    <d v="2016-06-27T00:00:00"/>
    <x v="4"/>
    <x v="5"/>
    <n v="12.5"/>
    <x v="2"/>
    <x v="1"/>
    <n v="17"/>
    <n v="3"/>
    <s v="Mozzarella Cheese, Pepperoni"/>
    <s v="The Pepperoni Pizza"/>
    <n v="37.5"/>
    <n v="51"/>
    <n v="13.5"/>
    <x v="1"/>
    <x v="0"/>
    <x v="1"/>
  </r>
  <r>
    <n v="7777898487"/>
    <d v="2016-06-27T00:00:00"/>
    <x v="4"/>
    <x v="5"/>
    <n v="16.5"/>
    <x v="2"/>
    <x v="3"/>
    <n v="25"/>
    <n v="3"/>
    <s v="Prosciutto di San Daniele, Arugula, Mozzarella Cheese"/>
    <s v="The Prosciutto and Arugula Pizza"/>
    <n v="49.5"/>
    <n v="75"/>
    <n v="25.5"/>
    <x v="0"/>
    <x v="0"/>
    <x v="1"/>
  </r>
  <r>
    <n v="7777898488"/>
    <d v="2016-06-27T00:00:00"/>
    <x v="4"/>
    <x v="5"/>
    <n v="16"/>
    <x v="2"/>
    <x v="1"/>
    <n v="20.5"/>
    <n v="8"/>
    <s v="Tomatoes, Anchovies, Green Olives, Red Onions, Garlic"/>
    <s v="The Napolitana Pizza"/>
    <n v="128"/>
    <n v="164"/>
    <n v="36"/>
    <x v="1"/>
    <x v="1"/>
    <x v="1"/>
  </r>
  <r>
    <n v="7777898489"/>
    <d v="2016-06-27T00:00:00"/>
    <x v="4"/>
    <x v="5"/>
    <n v="16.5"/>
    <x v="2"/>
    <x v="3"/>
    <n v="25"/>
    <n v="8"/>
    <s v="Genoa Salami, Capocollo, Pepperoni, Tomatoes, Asiago Cheese, Garlic"/>
    <s v="The Pepper Salami Pizza"/>
    <n v="132"/>
    <n v="200"/>
    <n v="68"/>
    <x v="1"/>
    <x v="1"/>
    <x v="1"/>
  </r>
  <r>
    <n v="7777898490"/>
    <d v="2016-06-27T00:00:00"/>
    <x v="4"/>
    <x v="5"/>
    <n v="12.5"/>
    <x v="0"/>
    <x v="3"/>
    <n v="19.5"/>
    <n v="10"/>
    <s v="Genoa Salami, Capocollo, Pepperoni, Tomatoes, Asiago Cheese, Garlic"/>
    <s v="The Pepper Salami Pizza"/>
    <n v="125"/>
    <n v="195"/>
    <n v="70"/>
    <x v="0"/>
    <x v="0"/>
    <x v="1"/>
  </r>
  <r>
    <n v="7777898491"/>
    <d v="2016-06-28T00:00:00"/>
    <x v="5"/>
    <x v="5"/>
    <n v="12.25"/>
    <x v="0"/>
    <x v="3"/>
    <n v="19.25"/>
    <n v="2"/>
    <s v="Coarse Sicilian Salami, Tomatoes, Green Olives, Luganega Sausage, Onions, Garlic"/>
    <s v="The Sicilian Pizza"/>
    <n v="24.5"/>
    <n v="38.5"/>
    <n v="14"/>
    <x v="0"/>
    <x v="0"/>
    <x v="1"/>
  </r>
  <r>
    <n v="7777898492"/>
    <d v="2016-06-28T00:00:00"/>
    <x v="5"/>
    <x v="5"/>
    <n v="12.75"/>
    <x v="0"/>
    <x v="2"/>
    <n v="17.75"/>
    <n v="11"/>
    <s v="Barbecued Chicken, Red Peppers, Green Peppers, Tomatoes, Red Onions, Barbecue Sauce"/>
    <s v="The Barbecue Chicken Pizza"/>
    <n v="140.25"/>
    <n v="195.25"/>
    <n v="55"/>
    <x v="1"/>
    <x v="1"/>
    <x v="1"/>
  </r>
  <r>
    <n v="7777898493"/>
    <d v="2016-06-28T00:00:00"/>
    <x v="5"/>
    <x v="5"/>
    <n v="16.75"/>
    <x v="2"/>
    <x v="2"/>
    <n v="23.25"/>
    <n v="3"/>
    <s v="Chicken, Pineapple, Tomatoes, Red Peppers, Thai Sweet Chilli Sauce"/>
    <s v="The Thai Chicken Pizza"/>
    <n v="50.25"/>
    <n v="69.75"/>
    <n v="19.5"/>
    <x v="1"/>
    <x v="1"/>
    <x v="1"/>
  </r>
  <r>
    <n v="7777898494"/>
    <d v="2016-06-28T00:00:00"/>
    <x v="5"/>
    <x v="5"/>
    <n v="18.5"/>
    <x v="1"/>
    <x v="0"/>
    <n v="25.5"/>
    <n v="4"/>
    <s v="Mozzarella Cheese, Provolone Cheese, Smoked Gouda Cheese, Romano Cheese, Blue Cheese, Garlic"/>
    <s v="The Five Cheese Pizza"/>
    <n v="74"/>
    <n v="102"/>
    <n v="28"/>
    <x v="0"/>
    <x v="0"/>
    <x v="1"/>
  </r>
  <r>
    <n v="7777898495"/>
    <d v="2016-06-28T00:00:00"/>
    <x v="5"/>
    <x v="5"/>
    <n v="14.75"/>
    <x v="2"/>
    <x v="0"/>
    <n v="20.25"/>
    <n v="8"/>
    <s v="Ricotta Cheese, Gorgonzola Piccante Cheese, Mozzarella Cheese, Parmigiano Reggiano Cheese, Garlic"/>
    <s v="The Four Cheese Pizza"/>
    <n v="118"/>
    <n v="162"/>
    <n v="44"/>
    <x v="1"/>
    <x v="1"/>
    <x v="1"/>
  </r>
  <r>
    <n v="7777898496"/>
    <d v="2016-06-30T00:00:00"/>
    <x v="0"/>
    <x v="5"/>
    <n v="16"/>
    <x v="2"/>
    <x v="1"/>
    <n v="20.5"/>
    <n v="5"/>
    <s v="Tomatoes, Anchovies, Green Olives, Red Onions, Garlic"/>
    <s v="The Napolitana Pizza"/>
    <n v="80"/>
    <n v="102.5"/>
    <n v="22.5"/>
    <x v="0"/>
    <x v="0"/>
    <x v="1"/>
  </r>
  <r>
    <n v="7777898497"/>
    <d v="2016-06-30T00:00:00"/>
    <x v="0"/>
    <x v="5"/>
    <n v="12"/>
    <x v="0"/>
    <x v="1"/>
    <n v="15"/>
    <n v="10"/>
    <s v="Tomatoes, Anchovies, Green Olives, Red Onions, Garlic"/>
    <s v="The Napolitana Pizza"/>
    <n v="120"/>
    <n v="150"/>
    <n v="30"/>
    <x v="1"/>
    <x v="1"/>
    <x v="1"/>
  </r>
  <r>
    <n v="7777898498"/>
    <d v="2016-06-30T00:00:00"/>
    <x v="0"/>
    <x v="5"/>
    <n v="12.75"/>
    <x v="0"/>
    <x v="2"/>
    <n v="17.75"/>
    <n v="6"/>
    <s v="Barbecued Chicken, Red Peppers, Green Peppers, Tomatoes, Red Onions, Barbecue Sauce"/>
    <s v="The Barbecue Chicken Pizza"/>
    <n v="76.5"/>
    <n v="106.5"/>
    <n v="30"/>
    <x v="1"/>
    <x v="1"/>
    <x v="1"/>
  </r>
  <r>
    <n v="7777898499"/>
    <d v="2016-06-30T00:00:00"/>
    <x v="0"/>
    <x v="5"/>
    <n v="12"/>
    <x v="0"/>
    <x v="1"/>
    <n v="15"/>
    <n v="11"/>
    <s v="Bacon, Pepperoni, Italian Sausage, Chorizo Sausage"/>
    <s v="The Big Meat Pizza"/>
    <n v="132"/>
    <n v="165"/>
    <n v="33"/>
    <x v="0"/>
    <x v="1"/>
    <x v="1"/>
  </r>
  <r>
    <n v="7777898500"/>
    <d v="2016-06-30T00:00:00"/>
    <x v="0"/>
    <x v="5"/>
    <n v="12"/>
    <x v="0"/>
    <x v="1"/>
    <n v="15"/>
    <n v="7"/>
    <s v="Capocollo, Red Peppers, Tomatoes, Goat Cheese, Garlic, Oregano"/>
    <s v="The Italian Capocollo Pizza"/>
    <n v="84"/>
    <n v="105"/>
    <n v="21"/>
    <x v="1"/>
    <x v="1"/>
    <x v="1"/>
  </r>
  <r>
    <n v="7777898501"/>
    <d v="2016-06-30T00:00:00"/>
    <x v="0"/>
    <x v="5"/>
    <n v="15.25"/>
    <x v="1"/>
    <x v="1"/>
    <n v="21.25"/>
    <n v="9"/>
    <s v="Mozzarella Cheese, Pepperoni"/>
    <s v="The Pepperoni Pizza"/>
    <n v="137.25"/>
    <n v="191.25"/>
    <n v="54"/>
    <x v="0"/>
    <x v="0"/>
    <x v="1"/>
  </r>
  <r>
    <n v="7777898502"/>
    <d v="2016-06-30T00:00:00"/>
    <x v="0"/>
    <x v="5"/>
    <n v="12.5"/>
    <x v="0"/>
    <x v="3"/>
    <n v="19.5"/>
    <n v="9"/>
    <s v="Capocollo, Tomatoes, Goat Cheese, Artichokes, Peperoncini verdi, Garlic"/>
    <s v="The Spicy Italian Pizza"/>
    <n v="112.5"/>
    <n v="175.5"/>
    <n v="63"/>
    <x v="0"/>
    <x v="1"/>
    <x v="1"/>
  </r>
  <r>
    <n v="7777898503"/>
    <d v="2016-06-30T00:00:00"/>
    <x v="0"/>
    <x v="5"/>
    <n v="10.5"/>
    <x v="0"/>
    <x v="1"/>
    <n v="13.5"/>
    <n v="5"/>
    <s v="Sliced Ham, Pineapple, Mozzarella Cheese"/>
    <s v="The Hawaiian Pizza"/>
    <n v="52.5"/>
    <n v="67.5"/>
    <n v="15"/>
    <x v="0"/>
    <x v="0"/>
    <x v="1"/>
  </r>
  <r>
    <n v="7777898504"/>
    <d v="2016-07-01T00:00:00"/>
    <x v="1"/>
    <x v="6"/>
    <n v="20.5"/>
    <x v="1"/>
    <x v="1"/>
    <n v="26.5"/>
    <n v="7"/>
    <s v="Kalamata Olives, Feta Cheese, Tomatoes, Garlic, Beef Chuck Roast, Red Onions"/>
    <s v="The Greek Pizza"/>
    <n v="143.5"/>
    <n v="185.5"/>
    <n v="42"/>
    <x v="1"/>
    <x v="1"/>
    <x v="1"/>
  </r>
  <r>
    <n v="7777898505"/>
    <d v="2016-07-01T00:00:00"/>
    <x v="1"/>
    <x v="6"/>
    <n v="20.75"/>
    <x v="1"/>
    <x v="2"/>
    <n v="28.75"/>
    <n v="9"/>
    <s v="Barbecued Chicken, Red Peppers, Green Peppers, Tomatoes, Red Onions, Barbecue Sauce"/>
    <s v="The Barbecue Chicken Pizza"/>
    <n v="186.75"/>
    <n v="258.75"/>
    <n v="72"/>
    <x v="0"/>
    <x v="1"/>
    <x v="1"/>
  </r>
  <r>
    <n v="7777898506"/>
    <d v="2016-07-01T00:00:00"/>
    <x v="1"/>
    <x v="6"/>
    <n v="16.75"/>
    <x v="2"/>
    <x v="2"/>
    <n v="23.25"/>
    <n v="7"/>
    <s v="Barbecued Chicken, Red Peppers, Green Peppers, Tomatoes, Red Onions, Barbecue Sauce"/>
    <s v="The Barbecue Chicken Pizza"/>
    <n v="117.25"/>
    <n v="162.75"/>
    <n v="45.5"/>
    <x v="1"/>
    <x v="1"/>
    <x v="1"/>
  </r>
  <r>
    <n v="7777898507"/>
    <d v="2016-07-01T00:00:00"/>
    <x v="1"/>
    <x v="6"/>
    <n v="12"/>
    <x v="0"/>
    <x v="1"/>
    <n v="15"/>
    <n v="9"/>
    <s v="Bacon, Pepperoni, Italian Sausage, Chorizo Sausage"/>
    <s v="The Big Meat Pizza"/>
    <n v="108"/>
    <n v="135"/>
    <n v="27"/>
    <x v="0"/>
    <x v="1"/>
    <x v="1"/>
  </r>
  <r>
    <n v="7777898508"/>
    <d v="2016-07-01T00:00:00"/>
    <x v="1"/>
    <x v="6"/>
    <n v="20.75"/>
    <x v="1"/>
    <x v="3"/>
    <n v="30.75"/>
    <n v="11"/>
    <s v="Prosciutto di San Daniele, Arugula, Mozzarella Cheese"/>
    <s v="The Prosciutto and Arugula Pizza"/>
    <n v="228.25"/>
    <n v="338.25"/>
    <n v="110"/>
    <x v="0"/>
    <x v="0"/>
    <x v="1"/>
  </r>
  <r>
    <n v="7777898509"/>
    <d v="2016-07-01T00:00:00"/>
    <x v="1"/>
    <x v="6"/>
    <n v="12"/>
    <x v="0"/>
    <x v="1"/>
    <n v="15"/>
    <n v="6"/>
    <s v="Bacon, Pepperoni, Italian Sausage, Chorizo Sausage"/>
    <s v="The Big Meat Pizza"/>
    <n v="72"/>
    <n v="90"/>
    <n v="18"/>
    <x v="1"/>
    <x v="1"/>
    <x v="1"/>
  </r>
  <r>
    <n v="7777898510"/>
    <d v="2016-07-02T00:00:00"/>
    <x v="2"/>
    <x v="6"/>
    <n v="14.75"/>
    <x v="2"/>
    <x v="0"/>
    <n v="20.25"/>
    <n v="8"/>
    <s v="Ricotta Cheese, Gorgonzola Piccante Cheese, Mozzarella Cheese, Parmigiano Reggiano Cheese, Garlic"/>
    <s v="The Four Cheese Pizza"/>
    <n v="118"/>
    <n v="162"/>
    <n v="44"/>
    <x v="0"/>
    <x v="1"/>
    <x v="1"/>
  </r>
  <r>
    <n v="7777898511"/>
    <d v="2016-07-02T00:00:00"/>
    <x v="2"/>
    <x v="6"/>
    <n v="12.75"/>
    <x v="0"/>
    <x v="0"/>
    <n v="16.75"/>
    <n v="5"/>
    <s v="Eggplant, Artichokes, Tomatoes, Zucchini, Red Peppers, Garlic, Pesto Sauce"/>
    <s v="The Italian Vegetables Pizza"/>
    <n v="63.75"/>
    <n v="83.75"/>
    <n v="20"/>
    <x v="1"/>
    <x v="0"/>
    <x v="1"/>
  </r>
  <r>
    <n v="7777898512"/>
    <d v="2016-07-02T00:00:00"/>
    <x v="2"/>
    <x v="6"/>
    <n v="16"/>
    <x v="2"/>
    <x v="0"/>
    <n v="21.5"/>
    <n v="5"/>
    <s v="Spinach, Artichokes, Kalamata Olives, Sun-dried Tomatoes, Feta Cheese, Plum Tomatoes, Red Onions"/>
    <s v="The Mediterranean Pizza"/>
    <n v="80"/>
    <n v="107.5"/>
    <n v="27.5"/>
    <x v="0"/>
    <x v="0"/>
    <x v="1"/>
  </r>
  <r>
    <n v="7777898513"/>
    <d v="2016-07-02T00:00:00"/>
    <x v="2"/>
    <x v="6"/>
    <n v="16.75"/>
    <x v="2"/>
    <x v="2"/>
    <n v="23.25"/>
    <n v="2"/>
    <s v="Barbecued Chicken, Red Peppers, Green Peppers, Tomatoes, Red Onions, Barbecue Sauce"/>
    <s v="The Barbecue Chicken Pizza"/>
    <n v="33.5"/>
    <n v="46.5"/>
    <n v="13"/>
    <x v="0"/>
    <x v="1"/>
    <x v="1"/>
  </r>
  <r>
    <n v="7777898514"/>
    <d v="2016-07-02T00:00:00"/>
    <x v="2"/>
    <x v="6"/>
    <n v="17.95"/>
    <x v="1"/>
    <x v="0"/>
    <n v="24.95"/>
    <n v="1"/>
    <s v="Ricotta Cheese, Gorgonzola Piccante Cheese, Mozzarella Cheese, Parmigiano Reggiano Cheese, Garlic"/>
    <s v="The Four Cheese Pizza"/>
    <n v="17.95"/>
    <n v="24.95"/>
    <n v="7"/>
    <x v="0"/>
    <x v="1"/>
    <x v="1"/>
  </r>
  <r>
    <n v="7777898515"/>
    <d v="2016-07-02T00:00:00"/>
    <x v="2"/>
    <x v="6"/>
    <n v="14.75"/>
    <x v="2"/>
    <x v="0"/>
    <n v="20.25"/>
    <n v="12"/>
    <s v="Ricotta Cheese, Gorgonzola Piccante Cheese, Mozzarella Cheese, Parmigiano Reggiano Cheese, Garlic"/>
    <s v="The Four Cheese Pizza"/>
    <n v="177"/>
    <n v="243"/>
    <n v="66"/>
    <x v="1"/>
    <x v="0"/>
    <x v="1"/>
  </r>
  <r>
    <n v="7777898516"/>
    <d v="2016-07-02T00:00:00"/>
    <x v="2"/>
    <x v="6"/>
    <n v="12.5"/>
    <x v="0"/>
    <x v="3"/>
    <n v="19.5"/>
    <n v="5"/>
    <s v="Prosciutto di San Daniele, Arugula, Mozzarella Cheese"/>
    <s v="The Prosciutto and Arugula Pizza"/>
    <n v="62.5"/>
    <n v="97.5"/>
    <n v="35"/>
    <x v="1"/>
    <x v="1"/>
    <x v="1"/>
  </r>
  <r>
    <n v="7777898517"/>
    <d v="2016-07-02T00:00:00"/>
    <x v="2"/>
    <x v="6"/>
    <n v="20.75"/>
    <x v="1"/>
    <x v="3"/>
    <n v="30.75"/>
    <n v="11"/>
    <s v="Soppressata Salami, Fontina Cheese, Mozzarella Cheese, Mushrooms, Garlic"/>
    <s v="The Soppressata Pizza"/>
    <n v="228.25"/>
    <n v="338.25"/>
    <n v="110"/>
    <x v="0"/>
    <x v="1"/>
    <x v="1"/>
  </r>
  <r>
    <n v="7777898518"/>
    <d v="2016-07-02T00:00:00"/>
    <x v="2"/>
    <x v="6"/>
    <n v="16.5"/>
    <x v="2"/>
    <x v="3"/>
    <n v="25"/>
    <n v="3"/>
    <s v="Calabrese Salami, Capocollo, Tomatoes, Red Onions, Green Olives, Garlic"/>
    <s v="The Italian Supreme Pizza"/>
    <n v="49.5"/>
    <n v="75"/>
    <n v="25.5"/>
    <x v="1"/>
    <x v="1"/>
    <x v="1"/>
  </r>
  <r>
    <n v="7777898519"/>
    <d v="2016-07-03T00:00:00"/>
    <x v="3"/>
    <x v="6"/>
    <n v="12.5"/>
    <x v="2"/>
    <x v="1"/>
    <n v="17"/>
    <n v="8"/>
    <s v="Mozzarella Cheese, Pepperoni"/>
    <s v="The Pepperoni Pizza"/>
    <n v="100"/>
    <n v="136"/>
    <n v="36"/>
    <x v="0"/>
    <x v="1"/>
    <x v="1"/>
  </r>
  <r>
    <n v="7777898520"/>
    <d v="2016-07-03T00:00:00"/>
    <x v="3"/>
    <x v="6"/>
    <n v="20.75"/>
    <x v="1"/>
    <x v="2"/>
    <n v="28.75"/>
    <n v="10"/>
    <s v="Chicken, Tomatoes, Red Peppers, Red Onions, Jalapeno Peppers, Corn, Cilantro, Chipotle Sauce"/>
    <s v="The Southwest Chicken Pizza"/>
    <n v="207.5"/>
    <n v="287.5"/>
    <n v="80"/>
    <x v="1"/>
    <x v="0"/>
    <x v="1"/>
  </r>
  <r>
    <n v="7777898521"/>
    <d v="2016-07-03T00:00:00"/>
    <x v="3"/>
    <x v="6"/>
    <n v="20.75"/>
    <x v="1"/>
    <x v="2"/>
    <n v="28.75"/>
    <n v="7"/>
    <s v="Chicken, Artichoke, Spinach, Garlic, Jalapeno Peppers, Fontina Cheese, Gouda Cheese"/>
    <s v="The California Chicken Pizza"/>
    <n v="145.25"/>
    <n v="201.25"/>
    <n v="56"/>
    <x v="0"/>
    <x v="0"/>
    <x v="1"/>
  </r>
  <r>
    <n v="7777898522"/>
    <d v="2016-07-03T00:00:00"/>
    <x v="3"/>
    <x v="6"/>
    <n v="20.25"/>
    <x v="1"/>
    <x v="0"/>
    <n v="27.25"/>
    <n v="6"/>
    <s v="Spinach, Mushrooms, Red Onions, Feta Cheese, Garlic"/>
    <s v="The Spinach and Feta Pizza"/>
    <n v="121.5"/>
    <n v="163.5"/>
    <n v="42"/>
    <x v="0"/>
    <x v="0"/>
    <x v="1"/>
  </r>
  <r>
    <n v="7777898523"/>
    <d v="2016-07-04T00:00:00"/>
    <x v="4"/>
    <x v="6"/>
    <n v="20.75"/>
    <x v="1"/>
    <x v="2"/>
    <n v="28.75"/>
    <n v="5"/>
    <s v="Chicken, Pineapple, Tomatoes, Red Peppers, Thai Sweet Chilli Sauce"/>
    <s v="The Thai Chicken Pizza"/>
    <n v="103.75"/>
    <n v="143.75"/>
    <n v="40"/>
    <x v="1"/>
    <x v="1"/>
    <x v="1"/>
  </r>
  <r>
    <n v="7777898524"/>
    <d v="2016-07-04T00:00:00"/>
    <x v="4"/>
    <x v="6"/>
    <n v="10.5"/>
    <x v="0"/>
    <x v="1"/>
    <n v="13.5"/>
    <n v="11"/>
    <s v="Sliced Ham, Pineapple, Mozzarella Cheese"/>
    <s v="The Hawaiian Pizza"/>
    <n v="115.5"/>
    <n v="148.5"/>
    <n v="33"/>
    <x v="0"/>
    <x v="1"/>
    <x v="1"/>
  </r>
  <r>
    <n v="7777898525"/>
    <d v="2016-07-04T00:00:00"/>
    <x v="4"/>
    <x v="6"/>
    <n v="12"/>
    <x v="0"/>
    <x v="0"/>
    <n v="16"/>
    <n v="5"/>
    <s v="Tomatoes, Red Peppers, Jalapeno Peppers, Red Onions, Cilantro, Corn, Chipotle Sauce, Garlic"/>
    <s v="The Mexicana Pizza"/>
    <n v="60"/>
    <n v="80"/>
    <n v="20"/>
    <x v="1"/>
    <x v="0"/>
    <x v="1"/>
  </r>
  <r>
    <n v="7777898526"/>
    <d v="2016-07-04T00:00:00"/>
    <x v="4"/>
    <x v="6"/>
    <n v="12.5"/>
    <x v="2"/>
    <x v="1"/>
    <n v="17"/>
    <n v="10"/>
    <s v="Mozzarella Cheese, Pepperoni"/>
    <s v="The Pepperoni Pizza"/>
    <n v="125"/>
    <n v="170"/>
    <n v="45"/>
    <x v="1"/>
    <x v="1"/>
    <x v="1"/>
  </r>
  <r>
    <n v="7777898527"/>
    <d v="2016-07-04T00:00:00"/>
    <x v="4"/>
    <x v="6"/>
    <n v="18.5"/>
    <x v="1"/>
    <x v="0"/>
    <n v="25.5"/>
    <n v="9"/>
    <s v="Mozzarella Cheese, Provolone Cheese, Smoked Gouda Cheese, Romano Cheese, Blue Cheese, Garlic"/>
    <s v="The Five Cheese Pizza"/>
    <n v="166.5"/>
    <n v="229.5"/>
    <n v="63"/>
    <x v="0"/>
    <x v="1"/>
    <x v="1"/>
  </r>
  <r>
    <n v="7777898528"/>
    <d v="2016-07-04T00:00:00"/>
    <x v="4"/>
    <x v="6"/>
    <n v="12"/>
    <x v="0"/>
    <x v="1"/>
    <n v="15"/>
    <n v="1"/>
    <s v="Pepperoni, Mushrooms, Red Onions, Red Peppers, Bacon"/>
    <s v="The Classic Deluxe Pizza"/>
    <n v="12"/>
    <n v="15"/>
    <n v="3"/>
    <x v="0"/>
    <x v="1"/>
    <x v="1"/>
  </r>
  <r>
    <n v="7777898529"/>
    <d v="2016-07-05T00:00:00"/>
    <x v="5"/>
    <x v="6"/>
    <n v="20.25"/>
    <x v="1"/>
    <x v="0"/>
    <n v="27.25"/>
    <n v="7"/>
    <s v="Mushrooms, Tomatoes, Red Peppers, Green Peppers, Red Onions, Zucchini, Spinach, Garlic"/>
    <s v="The Vegetables + Vegetables Pizza"/>
    <n v="141.75"/>
    <n v="190.75"/>
    <n v="49"/>
    <x v="1"/>
    <x v="1"/>
    <x v="1"/>
  </r>
  <r>
    <n v="7777898530"/>
    <d v="2016-07-05T00:00:00"/>
    <x v="5"/>
    <x v="6"/>
    <n v="12.75"/>
    <x v="0"/>
    <x v="2"/>
    <n v="17.75"/>
    <n v="6"/>
    <s v="Chicken, Tomatoes, Red Peppers, Spinach, Garlic, Pesto Sauce"/>
    <s v="The Chicken Pesto Pizza"/>
    <n v="76.5"/>
    <n v="106.5"/>
    <n v="30"/>
    <x v="0"/>
    <x v="0"/>
    <x v="1"/>
  </r>
  <r>
    <n v="7777898531"/>
    <d v="2016-07-05T00:00:00"/>
    <x v="5"/>
    <x v="6"/>
    <n v="11"/>
    <x v="0"/>
    <x v="1"/>
    <n v="14"/>
    <n v="6"/>
    <s v="Pepperoni, Mushrooms, Green Peppers"/>
    <s v="The Pepperoni, Mushroom, and Peppers Pizza"/>
    <n v="66"/>
    <n v="84"/>
    <n v="18"/>
    <x v="1"/>
    <x v="0"/>
    <x v="1"/>
  </r>
  <r>
    <n v="7777898532"/>
    <d v="2016-07-05T00:00:00"/>
    <x v="5"/>
    <x v="6"/>
    <n v="20.75"/>
    <x v="1"/>
    <x v="2"/>
    <n v="28.75"/>
    <n v="7"/>
    <s v="Barbecued Chicken, Red Peppers, Green Peppers, Tomatoes, Red Onions, Barbecue Sauce"/>
    <s v="The Barbecue Chicken Pizza"/>
    <n v="145.25"/>
    <n v="201.25"/>
    <n v="56"/>
    <x v="0"/>
    <x v="0"/>
    <x v="1"/>
  </r>
  <r>
    <n v="7777898533"/>
    <d v="2016-07-05T00:00:00"/>
    <x v="5"/>
    <x v="6"/>
    <n v="20.5"/>
    <x v="1"/>
    <x v="1"/>
    <n v="26.5"/>
    <n v="5"/>
    <s v="Capocollo, Red Peppers, Tomatoes, Goat Cheese, Garlic, Oregano"/>
    <s v="The Italian Capocollo Pizza"/>
    <n v="102.5"/>
    <n v="132.5"/>
    <n v="30"/>
    <x v="0"/>
    <x v="1"/>
    <x v="1"/>
  </r>
  <r>
    <n v="7777898534"/>
    <d v="2016-07-06T00:00:00"/>
    <x v="6"/>
    <x v="6"/>
    <n v="12"/>
    <x v="0"/>
    <x v="1"/>
    <n v="15"/>
    <n v="12"/>
    <s v="Tomatoes, Anchovies, Green Olives, Red Onions, Garlic"/>
    <s v="The Napolitana Pizza"/>
    <n v="144"/>
    <n v="180"/>
    <n v="36"/>
    <x v="0"/>
    <x v="0"/>
    <x v="1"/>
  </r>
  <r>
    <n v="7777898535"/>
    <d v="2016-07-06T00:00:00"/>
    <x v="6"/>
    <x v="6"/>
    <n v="20.25"/>
    <x v="1"/>
    <x v="3"/>
    <n v="30.25"/>
    <n v="8"/>
    <s v="Coarse Sicilian Salami, Tomatoes, Green Olives, Luganega Sausage, Onions, Garlic"/>
    <s v="The Sicilian Pizza"/>
    <n v="162"/>
    <n v="242"/>
    <n v="80"/>
    <x v="1"/>
    <x v="0"/>
    <x v="1"/>
  </r>
  <r>
    <n v="7777898536"/>
    <d v="2016-07-06T00:00:00"/>
    <x v="6"/>
    <x v="6"/>
    <n v="20.75"/>
    <x v="1"/>
    <x v="2"/>
    <n v="28.75"/>
    <n v="5"/>
    <s v="Chicken, Pineapple, Tomatoes, Red Peppers, Thai Sweet Chilli Sauce"/>
    <s v="The Thai Chicken Pizza"/>
    <n v="103.75"/>
    <n v="143.75"/>
    <n v="40"/>
    <x v="0"/>
    <x v="1"/>
    <x v="1"/>
  </r>
  <r>
    <n v="7777898537"/>
    <d v="2016-07-06T00:00:00"/>
    <x v="6"/>
    <x v="6"/>
    <n v="20.75"/>
    <x v="1"/>
    <x v="2"/>
    <n v="28.75"/>
    <n v="10"/>
    <s v="Chicken, Artichoke, Spinach, Garlic, Jalapeno Peppers, Fontina Cheese, Gouda Cheese"/>
    <s v="The California Chicken Pizza"/>
    <n v="207.5"/>
    <n v="287.5"/>
    <n v="80"/>
    <x v="1"/>
    <x v="1"/>
    <x v="1"/>
  </r>
  <r>
    <n v="7777898538"/>
    <d v="2016-07-07T00:00:00"/>
    <x v="0"/>
    <x v="6"/>
    <n v="16"/>
    <x v="2"/>
    <x v="1"/>
    <n v="20.5"/>
    <n v="5"/>
    <s v="Pepperoni, Mushrooms, Red Onions, Red Peppers, Bacon"/>
    <s v="The Classic Deluxe Pizza"/>
    <n v="80"/>
    <n v="102.5"/>
    <n v="22.5"/>
    <x v="1"/>
    <x v="1"/>
    <x v="1"/>
  </r>
  <r>
    <n v="7777898539"/>
    <d v="2016-07-07T00:00:00"/>
    <x v="0"/>
    <x v="6"/>
    <n v="20.75"/>
    <x v="1"/>
    <x v="2"/>
    <n v="28.75"/>
    <n v="6"/>
    <s v="Chicken, Pineapple, Tomatoes, Red Peppers, Thai Sweet Chilli Sauce"/>
    <s v="The Thai Chicken Pizza"/>
    <n v="124.5"/>
    <n v="172.5"/>
    <n v="48"/>
    <x v="0"/>
    <x v="1"/>
    <x v="1"/>
  </r>
  <r>
    <n v="7777898540"/>
    <d v="2016-07-07T00:00:00"/>
    <x v="0"/>
    <x v="6"/>
    <n v="20.75"/>
    <x v="1"/>
    <x v="3"/>
    <n v="30.75"/>
    <n v="3"/>
    <s v="Calabrese Salami, Capocollo, Tomatoes, Red Onions, Green Olives, Garlic"/>
    <s v="The Italian Supreme Pizza"/>
    <n v="62.25"/>
    <n v="92.25"/>
    <n v="30"/>
    <x v="0"/>
    <x v="0"/>
    <x v="1"/>
  </r>
  <r>
    <n v="7777898541"/>
    <d v="2016-07-07T00:00:00"/>
    <x v="0"/>
    <x v="6"/>
    <n v="12.5"/>
    <x v="0"/>
    <x v="3"/>
    <n v="19.5"/>
    <n v="10"/>
    <s v="Soppressata Salami, Fontina Cheese, Mozzarella Cheese, Mushrooms, Garlic"/>
    <s v="The Soppressata Pizza"/>
    <n v="125"/>
    <n v="195"/>
    <n v="70"/>
    <x v="1"/>
    <x v="0"/>
    <x v="1"/>
  </r>
  <r>
    <n v="7777898542"/>
    <d v="2016-07-07T00:00:00"/>
    <x v="0"/>
    <x v="6"/>
    <n v="20.75"/>
    <x v="1"/>
    <x v="3"/>
    <n v="30.75"/>
    <n v="4"/>
    <s v="Spinach, Red Onions, Pepperoni, Tomatoes, Artichokes, Kalamata Olives, Garlic, Asiago Cheese"/>
    <s v="The Spinach Supreme Pizza"/>
    <n v="83"/>
    <n v="123"/>
    <n v="40"/>
    <x v="1"/>
    <x v="0"/>
    <x v="1"/>
  </r>
  <r>
    <n v="7777898543"/>
    <d v="2016-07-08T00:00:00"/>
    <x v="1"/>
    <x v="6"/>
    <n v="12.5"/>
    <x v="0"/>
    <x v="3"/>
    <n v="19.5"/>
    <n v="7"/>
    <s v="Spinach, Red Onions, Pepperoni, Tomatoes, Artichokes, Kalamata Olives, Garlic, Asiago Cheese"/>
    <s v="The Spinach Supreme Pizza"/>
    <n v="87.5"/>
    <n v="136.5"/>
    <n v="49"/>
    <x v="1"/>
    <x v="0"/>
    <x v="1"/>
  </r>
  <r>
    <n v="7777898544"/>
    <d v="2016-07-08T00:00:00"/>
    <x v="1"/>
    <x v="6"/>
    <n v="12"/>
    <x v="0"/>
    <x v="0"/>
    <n v="16"/>
    <n v="7"/>
    <s v="Spinach, Mushrooms, Tomatoes, Green Olives, Feta Cheese"/>
    <s v="The Green Garden Pizza"/>
    <n v="84"/>
    <n v="112"/>
    <n v="28"/>
    <x v="0"/>
    <x v="0"/>
    <x v="1"/>
  </r>
  <r>
    <n v="7777898545"/>
    <d v="2016-07-08T00:00:00"/>
    <x v="1"/>
    <x v="6"/>
    <n v="20.5"/>
    <x v="1"/>
    <x v="1"/>
    <n v="26.5"/>
    <n v="9"/>
    <s v="Tomatoes, Anchovies, Green Olives, Red Onions, Garlic"/>
    <s v="The Napolitana Pizza"/>
    <n v="184.5"/>
    <n v="238.5"/>
    <n v="54"/>
    <x v="1"/>
    <x v="0"/>
    <x v="1"/>
  </r>
  <r>
    <n v="7777898546"/>
    <d v="2016-07-08T00:00:00"/>
    <x v="1"/>
    <x v="6"/>
    <n v="16.75"/>
    <x v="2"/>
    <x v="2"/>
    <n v="23.25"/>
    <n v="4"/>
    <s v="Barbecued Chicken, Red Peppers, Green Peppers, Tomatoes, Red Onions, Barbecue Sauce"/>
    <s v="The Barbecue Chicken Pizza"/>
    <n v="67"/>
    <n v="93"/>
    <n v="26"/>
    <x v="1"/>
    <x v="0"/>
    <x v="1"/>
  </r>
  <r>
    <n v="7777898547"/>
    <d v="2016-07-09T00:00:00"/>
    <x v="2"/>
    <x v="6"/>
    <n v="12.75"/>
    <x v="0"/>
    <x v="2"/>
    <n v="17.75"/>
    <n v="6"/>
    <s v="Chicken, Pineapple, Tomatoes, Red Peppers, Thai Sweet Chilli Sauce"/>
    <s v="The Thai Chicken Pizza"/>
    <n v="76.5"/>
    <n v="106.5"/>
    <n v="30"/>
    <x v="0"/>
    <x v="0"/>
    <x v="1"/>
  </r>
  <r>
    <n v="7777898548"/>
    <d v="2016-07-09T00:00:00"/>
    <x v="2"/>
    <x v="6"/>
    <n v="10.5"/>
    <x v="0"/>
    <x v="1"/>
    <n v="13.5"/>
    <n v="2"/>
    <s v="Sliced Ham, Pineapple, Mozzarella Cheese"/>
    <s v="The Hawaiian Pizza"/>
    <n v="21"/>
    <n v="27"/>
    <n v="6"/>
    <x v="1"/>
    <x v="0"/>
    <x v="1"/>
  </r>
  <r>
    <n v="7777898549"/>
    <d v="2016-07-10T00:00:00"/>
    <x v="3"/>
    <x v="6"/>
    <n v="12.75"/>
    <x v="0"/>
    <x v="2"/>
    <n v="17.75"/>
    <n v="9"/>
    <s v="Chicken, Pineapple, Tomatoes, Red Peppers, Thai Sweet Chilli Sauce"/>
    <s v="The Thai Chicken Pizza"/>
    <n v="114.75"/>
    <n v="159.75"/>
    <n v="45"/>
    <x v="0"/>
    <x v="0"/>
    <x v="1"/>
  </r>
  <r>
    <n v="7777898550"/>
    <d v="2016-07-10T00:00:00"/>
    <x v="3"/>
    <x v="6"/>
    <n v="12.75"/>
    <x v="0"/>
    <x v="2"/>
    <n v="17.75"/>
    <n v="4"/>
    <s v="Chicken, Tomatoes, Red Peppers, Spinach, Garlic, Pesto Sauce"/>
    <s v="The Chicken Pesto Pizza"/>
    <n v="51"/>
    <n v="71"/>
    <n v="20"/>
    <x v="0"/>
    <x v="0"/>
    <x v="1"/>
  </r>
  <r>
    <n v="7777898551"/>
    <d v="2016-07-10T00:00:00"/>
    <x v="3"/>
    <x v="6"/>
    <n v="18.5"/>
    <x v="1"/>
    <x v="0"/>
    <n v="25.5"/>
    <n v="4"/>
    <s v="Mozzarella Cheese, Provolone Cheese, Smoked Gouda Cheese, Romano Cheese, Blue Cheese, Garlic"/>
    <s v="The Five Cheese Pizza"/>
    <n v="74"/>
    <n v="102"/>
    <n v="28"/>
    <x v="0"/>
    <x v="1"/>
    <x v="1"/>
  </r>
  <r>
    <n v="7777898552"/>
    <d v="2016-07-10T00:00:00"/>
    <x v="3"/>
    <x v="6"/>
    <n v="12"/>
    <x v="0"/>
    <x v="1"/>
    <n v="15"/>
    <n v="12"/>
    <s v="Pepperoni, Mushrooms, Red Onions, Red Peppers, Bacon"/>
    <s v="The Classic Deluxe Pizza"/>
    <n v="144"/>
    <n v="180"/>
    <n v="36"/>
    <x v="1"/>
    <x v="0"/>
    <x v="1"/>
  </r>
  <r>
    <n v="7777898553"/>
    <d v="2016-07-10T00:00:00"/>
    <x v="3"/>
    <x v="6"/>
    <n v="16.5"/>
    <x v="1"/>
    <x v="1"/>
    <n v="22.5"/>
    <n v="9"/>
    <s v="Sliced Ham, Pineapple, Mozzarella Cheese"/>
    <s v="The Hawaiian Pizza"/>
    <n v="148.5"/>
    <n v="202.5"/>
    <n v="54"/>
    <x v="1"/>
    <x v="1"/>
    <x v="1"/>
  </r>
  <r>
    <n v="7777898554"/>
    <d v="2016-07-11T00:00:00"/>
    <x v="4"/>
    <x v="6"/>
    <n v="16.5"/>
    <x v="2"/>
    <x v="0"/>
    <n v="22"/>
    <n v="2"/>
    <s v="Spinach, Artichokes, Tomatoes, Sun-dried Tomatoes, Garlic, Pesto Sauce"/>
    <s v="The Spinach Pesto Pizza"/>
    <n v="33"/>
    <n v="44"/>
    <n v="11"/>
    <x v="0"/>
    <x v="0"/>
    <x v="1"/>
  </r>
  <r>
    <n v="7777898555"/>
    <d v="2016-07-11T00:00:00"/>
    <x v="4"/>
    <x v="6"/>
    <n v="12.5"/>
    <x v="0"/>
    <x v="0"/>
    <n v="16.5"/>
    <n v="12"/>
    <s v="Spinach, Artichokes, Tomatoes, Sun-dried Tomatoes, Garlic, Pesto Sauce"/>
    <s v="The Spinach Pesto Pizza"/>
    <n v="150"/>
    <n v="198"/>
    <n v="48"/>
    <x v="1"/>
    <x v="0"/>
    <x v="1"/>
  </r>
  <r>
    <n v="7777898556"/>
    <d v="2016-07-11T00:00:00"/>
    <x v="4"/>
    <x v="6"/>
    <n v="20.75"/>
    <x v="1"/>
    <x v="2"/>
    <n v="28.75"/>
    <n v="1"/>
    <s v="Chicken, Pineapple, Tomatoes, Red Peppers, Thai Sweet Chilli Sauce"/>
    <s v="The Thai Chicken Pizza"/>
    <n v="20.75"/>
    <n v="28.75"/>
    <n v="8"/>
    <x v="1"/>
    <x v="1"/>
    <x v="1"/>
  </r>
  <r>
    <n v="7777898557"/>
    <d v="2016-07-12T00:00:00"/>
    <x v="5"/>
    <x v="6"/>
    <n v="16.75"/>
    <x v="2"/>
    <x v="2"/>
    <n v="23.25"/>
    <n v="12"/>
    <s v="Chicken, Pineapple, Tomatoes, Red Peppers, Thai Sweet Chilli Sauce"/>
    <s v="The Thai Chicken Pizza"/>
    <n v="201"/>
    <n v="279"/>
    <n v="78"/>
    <x v="1"/>
    <x v="1"/>
    <x v="1"/>
  </r>
  <r>
    <n v="7777898558"/>
    <d v="2016-07-12T00:00:00"/>
    <x v="5"/>
    <x v="6"/>
    <n v="12"/>
    <x v="0"/>
    <x v="1"/>
    <n v="15"/>
    <n v="6"/>
    <s v="Bacon, Pepperoni, Italian Sausage, Chorizo Sausage"/>
    <s v="The Big Meat Pizza"/>
    <n v="72"/>
    <n v="90"/>
    <n v="18"/>
    <x v="0"/>
    <x v="1"/>
    <x v="1"/>
  </r>
  <r>
    <n v="7777898559"/>
    <d v="2016-07-12T00:00:00"/>
    <x v="5"/>
    <x v="6"/>
    <n v="20.5"/>
    <x v="1"/>
    <x v="1"/>
    <n v="26.5"/>
    <n v="11"/>
    <s v="Tomatoes, Anchovies, Green Olives, Red Onions, Garlic"/>
    <s v="The Napolitana Pizza"/>
    <n v="225.5"/>
    <n v="291.5"/>
    <n v="66"/>
    <x v="0"/>
    <x v="1"/>
    <x v="1"/>
  </r>
  <r>
    <n v="7777898560"/>
    <d v="2016-07-12T00:00:00"/>
    <x v="5"/>
    <x v="6"/>
    <n v="20.75"/>
    <x v="1"/>
    <x v="3"/>
    <n v="30.75"/>
    <n v="5"/>
    <s v="Prosciutto di San Daniele, Arugula, Mozzarella Cheese"/>
    <s v="The Prosciutto and Arugula Pizza"/>
    <n v="103.75"/>
    <n v="153.75"/>
    <n v="50"/>
    <x v="1"/>
    <x v="1"/>
    <x v="1"/>
  </r>
  <r>
    <n v="7777898561"/>
    <d v="2016-07-12T00:00:00"/>
    <x v="5"/>
    <x v="6"/>
    <n v="12.75"/>
    <x v="0"/>
    <x v="2"/>
    <n v="17.75"/>
    <n v="1"/>
    <s v="Chicken, Pineapple, Tomatoes, Red Peppers, Thai Sweet Chilli Sauce"/>
    <s v="The Thai Chicken Pizza"/>
    <n v="12.75"/>
    <n v="17.75"/>
    <n v="5"/>
    <x v="0"/>
    <x v="1"/>
    <x v="1"/>
  </r>
  <r>
    <n v="7777898562"/>
    <d v="2016-07-13T00:00:00"/>
    <x v="6"/>
    <x v="6"/>
    <n v="16"/>
    <x v="2"/>
    <x v="1"/>
    <n v="20.5"/>
    <n v="6"/>
    <s v="Pepperoni, Mushrooms, Red Onions, Red Peppers, Bacon"/>
    <s v="The Classic Deluxe Pizza"/>
    <n v="96"/>
    <n v="123"/>
    <n v="27"/>
    <x v="1"/>
    <x v="0"/>
    <x v="1"/>
  </r>
  <r>
    <n v="7777898563"/>
    <d v="2016-07-13T00:00:00"/>
    <x v="6"/>
    <x v="6"/>
    <n v="12.75"/>
    <x v="0"/>
    <x v="2"/>
    <n v="17.75"/>
    <n v="2"/>
    <s v="Chicken, Pineapple, Tomatoes, Red Peppers, Thai Sweet Chilli Sauce"/>
    <s v="The Thai Chicken Pizza"/>
    <n v="25.5"/>
    <n v="35.5"/>
    <n v="10"/>
    <x v="0"/>
    <x v="0"/>
    <x v="1"/>
  </r>
  <r>
    <n v="7777898564"/>
    <d v="2016-07-13T00:00:00"/>
    <x v="6"/>
    <x v="6"/>
    <n v="12"/>
    <x v="0"/>
    <x v="1"/>
    <n v="15"/>
    <n v="3"/>
    <s v="Pepperoni, Mushrooms, Red Onions, Red Peppers, Bacon"/>
    <s v="The Classic Deluxe Pizza"/>
    <n v="36"/>
    <n v="45"/>
    <n v="9"/>
    <x v="0"/>
    <x v="0"/>
    <x v="1"/>
  </r>
  <r>
    <n v="7777898565"/>
    <d v="2016-07-13T00:00:00"/>
    <x v="6"/>
    <x v="6"/>
    <n v="10.5"/>
    <x v="0"/>
    <x v="1"/>
    <n v="13.5"/>
    <n v="3"/>
    <s v="Sliced Ham, Pineapple, Mozzarella Cheese"/>
    <s v="The Hawaiian Pizza"/>
    <n v="31.5"/>
    <n v="40.5"/>
    <n v="9"/>
    <x v="1"/>
    <x v="1"/>
    <x v="1"/>
  </r>
  <r>
    <n v="7777898566"/>
    <d v="2016-07-13T00:00:00"/>
    <x v="6"/>
    <x v="6"/>
    <n v="12.5"/>
    <x v="0"/>
    <x v="3"/>
    <n v="19.5"/>
    <n v="8"/>
    <s v="Soppressata Salami, Fontina Cheese, Mozzarella Cheese, Mushrooms, Garlic"/>
    <s v="The Soppressata Pizza"/>
    <n v="100"/>
    <n v="156"/>
    <n v="56"/>
    <x v="1"/>
    <x v="0"/>
    <x v="1"/>
  </r>
  <r>
    <n v="7777898567"/>
    <d v="2016-07-13T00:00:00"/>
    <x v="6"/>
    <x v="6"/>
    <n v="12"/>
    <x v="0"/>
    <x v="0"/>
    <n v="16"/>
    <n v="4"/>
    <s v="Tomatoes, Red Peppers, Jalapeno Peppers, Red Onions, Cilantro, Corn, Chipotle Sauce, Garlic"/>
    <s v="The Mexicana Pizza"/>
    <n v="48"/>
    <n v="64"/>
    <n v="16"/>
    <x v="0"/>
    <x v="0"/>
    <x v="1"/>
  </r>
  <r>
    <n v="7777898568"/>
    <d v="2016-07-13T00:00:00"/>
    <x v="6"/>
    <x v="6"/>
    <n v="16"/>
    <x v="2"/>
    <x v="0"/>
    <n v="21.5"/>
    <n v="10"/>
    <s v="Spinach, Mushrooms, Tomatoes, Green Olives, Feta Cheese"/>
    <s v="The Green Garden Pizza"/>
    <n v="160"/>
    <n v="215"/>
    <n v="55"/>
    <x v="1"/>
    <x v="0"/>
    <x v="1"/>
  </r>
  <r>
    <n v="7777898569"/>
    <d v="2016-07-13T00:00:00"/>
    <x v="6"/>
    <x v="6"/>
    <n v="16.5"/>
    <x v="2"/>
    <x v="3"/>
    <n v="25"/>
    <n v="3"/>
    <s v="Genoa Salami, Capocollo, Pepperoni, Tomatoes, Asiago Cheese, Garlic"/>
    <s v="The Pepper Salami Pizza"/>
    <n v="49.5"/>
    <n v="75"/>
    <n v="25.5"/>
    <x v="1"/>
    <x v="1"/>
    <x v="1"/>
  </r>
  <r>
    <n v="7777898570"/>
    <d v="2016-07-14T00:00:00"/>
    <x v="0"/>
    <x v="6"/>
    <n v="12.75"/>
    <x v="0"/>
    <x v="2"/>
    <n v="17.75"/>
    <n v="4"/>
    <s v="Barbecued Chicken, Red Peppers, Green Peppers, Tomatoes, Red Onions, Barbecue Sauce"/>
    <s v="The Barbecue Chicken Pizza"/>
    <n v="51"/>
    <n v="71"/>
    <n v="20"/>
    <x v="1"/>
    <x v="1"/>
    <x v="1"/>
  </r>
  <r>
    <n v="7777898571"/>
    <d v="2016-07-14T00:00:00"/>
    <x v="0"/>
    <x v="6"/>
    <n v="12.75"/>
    <x v="0"/>
    <x v="2"/>
    <n v="17.75"/>
    <n v="6"/>
    <s v="Chicken, Artichoke, Spinach, Garlic, Jalapeno Peppers, Fontina Cheese, Gouda Cheese"/>
    <s v="The California Chicken Pizza"/>
    <n v="76.5"/>
    <n v="106.5"/>
    <n v="30"/>
    <x v="1"/>
    <x v="0"/>
    <x v="1"/>
  </r>
  <r>
    <n v="7777898572"/>
    <d v="2016-07-15T00:00:00"/>
    <x v="1"/>
    <x v="6"/>
    <n v="20.25"/>
    <x v="1"/>
    <x v="3"/>
    <n v="30.25"/>
    <n v="3"/>
    <s v="Coarse Sicilian Salami, Tomatoes, Green Olives, Luganega Sausage, Onions, Garlic"/>
    <s v="The Sicilian Pizza"/>
    <n v="60.75"/>
    <n v="90.75"/>
    <n v="30"/>
    <x v="0"/>
    <x v="0"/>
    <x v="1"/>
  </r>
  <r>
    <n v="7777898573"/>
    <d v="2016-07-15T00:00:00"/>
    <x v="1"/>
    <x v="6"/>
    <n v="12"/>
    <x v="0"/>
    <x v="1"/>
    <n v="15"/>
    <n v="10"/>
    <s v="Pepperoni, Mushrooms, Red Onions, Red Peppers, Bacon"/>
    <s v="The Classic Deluxe Pizza"/>
    <n v="120"/>
    <n v="150"/>
    <n v="30"/>
    <x v="0"/>
    <x v="0"/>
    <x v="1"/>
  </r>
  <r>
    <n v="7777898574"/>
    <d v="2016-07-15T00:00:00"/>
    <x v="1"/>
    <x v="6"/>
    <n v="12"/>
    <x v="0"/>
    <x v="0"/>
    <n v="16"/>
    <n v="1"/>
    <s v="Tomatoes, Red Peppers, Jalapeno Peppers, Red Onions, Cilantro, Corn, Chipotle Sauce, Garlic"/>
    <s v="The Mexicana Pizza"/>
    <n v="12"/>
    <n v="16"/>
    <n v="4"/>
    <x v="1"/>
    <x v="1"/>
    <x v="1"/>
  </r>
  <r>
    <n v="7777898575"/>
    <d v="2016-07-15T00:00:00"/>
    <x v="1"/>
    <x v="6"/>
    <n v="11"/>
    <x v="0"/>
    <x v="1"/>
    <n v="14"/>
    <n v="12"/>
    <s v="Pepperoni, Mushrooms, Green Peppers"/>
    <s v="The Pepperoni, Mushroom, and Peppers Pizza"/>
    <n v="132"/>
    <n v="168"/>
    <n v="36"/>
    <x v="0"/>
    <x v="1"/>
    <x v="1"/>
  </r>
  <r>
    <n v="7777898576"/>
    <d v="2016-07-15T00:00:00"/>
    <x v="1"/>
    <x v="6"/>
    <n v="12.5"/>
    <x v="0"/>
    <x v="3"/>
    <n v="19.5"/>
    <n v="5"/>
    <s v="Spinach, Red Onions, Pepperoni, Tomatoes, Artichokes, Kalamata Olives, Garlic, Asiago Cheese"/>
    <s v="The Spinach Supreme Pizza"/>
    <n v="62.5"/>
    <n v="97.5"/>
    <n v="35"/>
    <x v="1"/>
    <x v="0"/>
    <x v="1"/>
  </r>
  <r>
    <n v="7777898577"/>
    <d v="2016-07-16T00:00:00"/>
    <x v="2"/>
    <x v="6"/>
    <n v="12.5"/>
    <x v="0"/>
    <x v="3"/>
    <n v="19.5"/>
    <n v="9"/>
    <s v="Prosciutto di San Daniele, Arugula, Mozzarella Cheese"/>
    <s v="The Prosciutto and Arugula Pizza"/>
    <n v="112.5"/>
    <n v="175.5"/>
    <n v="63"/>
    <x v="1"/>
    <x v="1"/>
    <x v="1"/>
  </r>
  <r>
    <n v="7777898578"/>
    <d v="2016-07-16T00:00:00"/>
    <x v="2"/>
    <x v="6"/>
    <n v="12"/>
    <x v="0"/>
    <x v="1"/>
    <n v="15"/>
    <n v="10"/>
    <s v="Bacon, Pepperoni, Italian Sausage, Chorizo Sausage"/>
    <s v="The Big Meat Pizza"/>
    <n v="120"/>
    <n v="150"/>
    <n v="30"/>
    <x v="1"/>
    <x v="0"/>
    <x v="1"/>
  </r>
  <r>
    <n v="7777898579"/>
    <d v="2016-07-16T00:00:00"/>
    <x v="2"/>
    <x v="6"/>
    <n v="12.75"/>
    <x v="0"/>
    <x v="0"/>
    <n v="16.75"/>
    <n v="8"/>
    <s v="Eggplant, Artichokes, Tomatoes, Zucchini, Red Peppers, Garlic, Pesto Sauce"/>
    <s v="The Italian Vegetables Pizza"/>
    <n v="102"/>
    <n v="134"/>
    <n v="32"/>
    <x v="0"/>
    <x v="0"/>
    <x v="1"/>
  </r>
  <r>
    <n v="7777898580"/>
    <d v="2016-07-16T00:00:00"/>
    <x v="2"/>
    <x v="6"/>
    <n v="12.25"/>
    <x v="0"/>
    <x v="3"/>
    <n v="19.25"/>
    <n v="9"/>
    <s v="Coarse Sicilian Salami, Tomatoes, Green Olives, Luganega Sausage, Onions, Garlic"/>
    <s v="The Sicilian Pizza"/>
    <n v="110.25"/>
    <n v="173.25"/>
    <n v="63"/>
    <x v="1"/>
    <x v="0"/>
    <x v="1"/>
  </r>
  <r>
    <n v="7777898581"/>
    <d v="2016-07-16T00:00:00"/>
    <x v="2"/>
    <x v="6"/>
    <n v="9.75"/>
    <x v="0"/>
    <x v="1"/>
    <n v="12.75"/>
    <n v="7"/>
    <s v="Mozzarella Cheese, Pepperoni"/>
    <s v="The Pepperoni Pizza"/>
    <n v="68.25"/>
    <n v="89.25"/>
    <n v="21"/>
    <x v="1"/>
    <x v="1"/>
    <x v="1"/>
  </r>
  <r>
    <n v="7777898582"/>
    <d v="2016-07-17T00:00:00"/>
    <x v="3"/>
    <x v="6"/>
    <n v="16.5"/>
    <x v="2"/>
    <x v="0"/>
    <n v="22"/>
    <n v="7"/>
    <s v="Spinach, Artichokes, Tomatoes, Sun-dried Tomatoes, Garlic, Pesto Sauce"/>
    <s v="The Spinach Pesto Pizza"/>
    <n v="115.5"/>
    <n v="154"/>
    <n v="38.5"/>
    <x v="0"/>
    <x v="1"/>
    <x v="1"/>
  </r>
  <r>
    <n v="7777898583"/>
    <d v="2016-07-17T00:00:00"/>
    <x v="3"/>
    <x v="6"/>
    <n v="12.5"/>
    <x v="0"/>
    <x v="3"/>
    <n v="19.5"/>
    <n v="8"/>
    <s v="Spinach, Red Onions, Pepperoni, Tomatoes, Artichokes, Kalamata Olives, Garlic, Asiago Cheese"/>
    <s v="The Spinach Supreme Pizza"/>
    <n v="100"/>
    <n v="156"/>
    <n v="56"/>
    <x v="1"/>
    <x v="0"/>
    <x v="1"/>
  </r>
  <r>
    <n v="7777898584"/>
    <d v="2016-07-18T00:00:00"/>
    <x v="4"/>
    <x v="6"/>
    <n v="18.5"/>
    <x v="1"/>
    <x v="0"/>
    <n v="25.5"/>
    <n v="10"/>
    <s v="Mozzarella Cheese, Provolone Cheese, Smoked Gouda Cheese, Romano Cheese, Blue Cheese, Garlic"/>
    <s v="The Five Cheese Pizza"/>
    <n v="185"/>
    <n v="255"/>
    <n v="70"/>
    <x v="0"/>
    <x v="1"/>
    <x v="1"/>
  </r>
  <r>
    <n v="7777898585"/>
    <d v="2016-07-18T00:00:00"/>
    <x v="4"/>
    <x v="6"/>
    <n v="20.25"/>
    <x v="1"/>
    <x v="0"/>
    <n v="27.25"/>
    <n v="2"/>
    <s v="Spinach, Mushrooms, Red Onions, Feta Cheese, Garlic"/>
    <s v="The Spinach and Feta Pizza"/>
    <n v="40.5"/>
    <n v="54.5"/>
    <n v="14"/>
    <x v="1"/>
    <x v="0"/>
    <x v="1"/>
  </r>
  <r>
    <n v="7777898586"/>
    <d v="2016-07-18T00:00:00"/>
    <x v="4"/>
    <x v="6"/>
    <n v="10.5"/>
    <x v="0"/>
    <x v="1"/>
    <n v="13.5"/>
    <n v="1"/>
    <s v="Sliced Ham, Pineapple, Mozzarella Cheese"/>
    <s v="The Hawaiian Pizza"/>
    <n v="10.5"/>
    <n v="13.5"/>
    <n v="3"/>
    <x v="1"/>
    <x v="1"/>
    <x v="1"/>
  </r>
  <r>
    <n v="7777898587"/>
    <d v="2016-07-18T00:00:00"/>
    <x v="4"/>
    <x v="6"/>
    <n v="12.5"/>
    <x v="0"/>
    <x v="3"/>
    <n v="19.5"/>
    <n v="7"/>
    <s v="Calabrese Salami, Capocollo, Tomatoes, Red Onions, Green Olives, Garlic"/>
    <s v="The Italian Supreme Pizza"/>
    <n v="87.5"/>
    <n v="136.5"/>
    <n v="49"/>
    <x v="0"/>
    <x v="1"/>
    <x v="1"/>
  </r>
  <r>
    <n v="7777898588"/>
    <d v="2016-07-19T00:00:00"/>
    <x v="5"/>
    <x v="6"/>
    <n v="16.5"/>
    <x v="2"/>
    <x v="3"/>
    <n v="25"/>
    <n v="11"/>
    <s v="Prosciutto di San Daniele, Arugula, Mozzarella Cheese"/>
    <s v="The Prosciutto and Arugula Pizza"/>
    <n v="181.5"/>
    <n v="275"/>
    <n v="93.5"/>
    <x v="1"/>
    <x v="1"/>
    <x v="1"/>
  </r>
  <r>
    <n v="7777898589"/>
    <d v="2016-07-19T00:00:00"/>
    <x v="5"/>
    <x v="6"/>
    <n v="16.25"/>
    <x v="2"/>
    <x v="3"/>
    <n v="24.75"/>
    <n v="3"/>
    <s v="Coarse Sicilian Salami, Tomatoes, Green Olives, Luganega Sausage, Onions, Garlic"/>
    <s v="The Sicilian Pizza"/>
    <n v="48.75"/>
    <n v="74.25"/>
    <n v="25.5"/>
    <x v="0"/>
    <x v="1"/>
    <x v="1"/>
  </r>
  <r>
    <n v="7777898590"/>
    <d v="2016-07-19T00:00:00"/>
    <x v="5"/>
    <x v="6"/>
    <n v="12.25"/>
    <x v="0"/>
    <x v="3"/>
    <n v="19.25"/>
    <n v="10"/>
    <s v="Coarse Sicilian Salami, Tomatoes, Green Olives, Luganega Sausage, Onions, Garlic"/>
    <s v="The Sicilian Pizza"/>
    <n v="122.5"/>
    <n v="192.5"/>
    <n v="70"/>
    <x v="1"/>
    <x v="1"/>
    <x v="1"/>
  </r>
  <r>
    <n v="7777898591"/>
    <d v="2016-07-19T00:00:00"/>
    <x v="5"/>
    <x v="6"/>
    <n v="20.25"/>
    <x v="1"/>
    <x v="0"/>
    <n v="27.25"/>
    <n v="1"/>
    <s v="Tomatoes, Red Peppers, Jalapeno Peppers, Red Onions, Cilantro, Corn, Chipotle Sauce, Garlic"/>
    <s v="The Mexicana Pizza"/>
    <n v="20.25"/>
    <n v="27.25"/>
    <n v="7"/>
    <x v="0"/>
    <x v="1"/>
    <x v="1"/>
  </r>
  <r>
    <n v="7777898592"/>
    <d v="2016-07-19T00:00:00"/>
    <x v="5"/>
    <x v="6"/>
    <n v="16.75"/>
    <x v="2"/>
    <x v="2"/>
    <n v="23.25"/>
    <n v="8"/>
    <s v="Chicken, Artichoke, Spinach, Garlic, Jalapeno Peppers, Fontina Cheese, Gouda Cheese"/>
    <s v="The California Chicken Pizza"/>
    <n v="134"/>
    <n v="186"/>
    <n v="52"/>
    <x v="1"/>
    <x v="0"/>
    <x v="1"/>
  </r>
  <r>
    <n v="7777898593"/>
    <d v="2016-07-19T00:00:00"/>
    <x v="5"/>
    <x v="6"/>
    <n v="20.75"/>
    <x v="1"/>
    <x v="3"/>
    <n v="30.75"/>
    <n v="7"/>
    <s v="Genoa Salami, Capocollo, Pepperoni, Tomatoes, Asiago Cheese, Garlic"/>
    <s v="The Pepper Salami Pizza"/>
    <n v="145.25"/>
    <n v="215.25"/>
    <n v="70"/>
    <x v="1"/>
    <x v="1"/>
    <x v="1"/>
  </r>
  <r>
    <n v="7777898594"/>
    <d v="2016-07-19T00:00:00"/>
    <x v="5"/>
    <x v="6"/>
    <n v="20.75"/>
    <x v="1"/>
    <x v="3"/>
    <n v="30.75"/>
    <n v="12"/>
    <s v="Prosciutto di San Daniele, Arugula, Mozzarella Cheese"/>
    <s v="The Prosciutto and Arugula Pizza"/>
    <n v="249"/>
    <n v="369"/>
    <n v="120"/>
    <x v="0"/>
    <x v="1"/>
    <x v="1"/>
  </r>
  <r>
    <n v="7777898595"/>
    <d v="2016-07-20T00:00:00"/>
    <x v="6"/>
    <x v="6"/>
    <n v="16.5"/>
    <x v="2"/>
    <x v="3"/>
    <n v="25"/>
    <n v="5"/>
    <s v="Soppressata Salami, Fontina Cheese, Mozzarella Cheese, Mushrooms, Garlic"/>
    <s v="The Soppressata Pizza"/>
    <n v="82.5"/>
    <n v="125"/>
    <n v="42.5"/>
    <x v="0"/>
    <x v="1"/>
    <x v="1"/>
  </r>
  <r>
    <n v="7777898596"/>
    <d v="2016-07-20T00:00:00"/>
    <x v="6"/>
    <x v="6"/>
    <n v="12"/>
    <x v="0"/>
    <x v="1"/>
    <n v="15"/>
    <n v="8"/>
    <s v="Capocollo, Red Peppers, Tomatoes, Goat Cheese, Garlic, Oregano"/>
    <s v="The Italian Capocollo Pizza"/>
    <n v="96"/>
    <n v="120"/>
    <n v="24"/>
    <x v="1"/>
    <x v="1"/>
    <x v="1"/>
  </r>
  <r>
    <n v="7777898597"/>
    <d v="2016-07-20T00:00:00"/>
    <x v="6"/>
    <x v="6"/>
    <n v="16.5"/>
    <x v="2"/>
    <x v="3"/>
    <n v="25"/>
    <n v="10"/>
    <s v="Calabrese Salami, Capocollo, Tomatoes, Red Onions, Green Olives, Garlic"/>
    <s v="The Italian Supreme Pizza"/>
    <n v="165"/>
    <n v="250"/>
    <n v="85"/>
    <x v="1"/>
    <x v="1"/>
    <x v="1"/>
  </r>
  <r>
    <n v="7777898598"/>
    <d v="2016-07-20T00:00:00"/>
    <x v="6"/>
    <x v="6"/>
    <n v="20.25"/>
    <x v="1"/>
    <x v="0"/>
    <n v="27.25"/>
    <n v="8"/>
    <s v="Tomatoes, Red Peppers, Jalapeno Peppers, Red Onions, Cilantro, Corn, Chipotle Sauce, Garlic"/>
    <s v="The Mexicana Pizza"/>
    <n v="162"/>
    <n v="218"/>
    <n v="56"/>
    <x v="1"/>
    <x v="0"/>
    <x v="1"/>
  </r>
  <r>
    <n v="7777898599"/>
    <d v="2016-07-21T00:00:00"/>
    <x v="0"/>
    <x v="6"/>
    <n v="16"/>
    <x v="2"/>
    <x v="1"/>
    <n v="20.5"/>
    <n v="6"/>
    <s v="Tomatoes, Anchovies, Green Olives, Red Onions, Garlic"/>
    <s v="The Napolitana Pizza"/>
    <n v="96"/>
    <n v="123"/>
    <n v="27"/>
    <x v="1"/>
    <x v="0"/>
    <x v="1"/>
  </r>
  <r>
    <n v="7777898600"/>
    <d v="2016-07-21T00:00:00"/>
    <x v="0"/>
    <x v="6"/>
    <n v="12.25"/>
    <x v="0"/>
    <x v="3"/>
    <n v="19.25"/>
    <n v="3"/>
    <s v="Coarse Sicilian Salami, Tomatoes, Green Olives, Luganega Sausage, Onions, Garlic"/>
    <s v="The Sicilian Pizza"/>
    <n v="36.75"/>
    <n v="57.75"/>
    <n v="21"/>
    <x v="1"/>
    <x v="0"/>
    <x v="1"/>
  </r>
  <r>
    <n v="7777898601"/>
    <d v="2016-07-21T00:00:00"/>
    <x v="0"/>
    <x v="6"/>
    <n v="20.5"/>
    <x v="1"/>
    <x v="1"/>
    <n v="26.5"/>
    <n v="9"/>
    <s v="Tomatoes, Anchovies, Green Olives, Red Onions, Garlic"/>
    <s v="The Napolitana Pizza"/>
    <n v="184.5"/>
    <n v="238.5"/>
    <n v="54"/>
    <x v="0"/>
    <x v="0"/>
    <x v="1"/>
  </r>
  <r>
    <n v="7777898602"/>
    <d v="2016-07-21T00:00:00"/>
    <x v="0"/>
    <x v="6"/>
    <n v="20.25"/>
    <x v="1"/>
    <x v="0"/>
    <n v="27.25"/>
    <n v="2"/>
    <s v="Mushrooms, Tomatoes, Red Peppers, Green Peppers, Red Onions, Zucchini, Spinach, Garlic"/>
    <s v="The Vegetables + Vegetables Pizza"/>
    <n v="40.5"/>
    <n v="54.5"/>
    <n v="14"/>
    <x v="1"/>
    <x v="1"/>
    <x v="1"/>
  </r>
  <r>
    <n v="7777898603"/>
    <d v="2016-07-21T00:00:00"/>
    <x v="0"/>
    <x v="6"/>
    <n v="23.65"/>
    <x v="0"/>
    <x v="3"/>
    <n v="30.65"/>
    <n v="3"/>
    <s v="Brie Carre Cheese, Prosciutto, Caramelized Onions, Pears, Thyme, Garlic"/>
    <s v="The Brie Carre Pizza"/>
    <n v="70.949999999999989"/>
    <n v="91.949999999999989"/>
    <n v="21"/>
    <x v="0"/>
    <x v="0"/>
    <x v="1"/>
  </r>
  <r>
    <n v="7777898604"/>
    <d v="2016-07-21T00:00:00"/>
    <x v="0"/>
    <x v="6"/>
    <n v="20.25"/>
    <x v="1"/>
    <x v="3"/>
    <n v="30.25"/>
    <n v="9"/>
    <s v="?duja Salami, Pancetta, Tomatoes, Red Onions, Friggitello Peppers, Garlic"/>
    <s v="The Calabrese Pizza"/>
    <n v="182.25"/>
    <n v="272.25"/>
    <n v="90"/>
    <x v="0"/>
    <x v="1"/>
    <x v="1"/>
  </r>
  <r>
    <n v="7777898605"/>
    <d v="2016-07-21T00:00:00"/>
    <x v="0"/>
    <x v="6"/>
    <n v="12.5"/>
    <x v="0"/>
    <x v="0"/>
    <n v="16.5"/>
    <n v="6"/>
    <s v="Spinach, Artichokes, Tomatoes, Sun-dried Tomatoes, Garlic, Pesto Sauce"/>
    <s v="The Spinach Pesto Pizza"/>
    <n v="75"/>
    <n v="99"/>
    <n v="24"/>
    <x v="0"/>
    <x v="1"/>
    <x v="1"/>
  </r>
  <r>
    <n v="7777898606"/>
    <d v="2016-07-21T00:00:00"/>
    <x v="0"/>
    <x v="6"/>
    <n v="20.75"/>
    <x v="1"/>
    <x v="3"/>
    <n v="30.75"/>
    <n v="2"/>
    <s v="Capocollo, Tomatoes, Goat Cheese, Artichokes, Peperoncini verdi, Garlic"/>
    <s v="The Spicy Italian Pizza"/>
    <n v="41.5"/>
    <n v="61.5"/>
    <n v="20"/>
    <x v="0"/>
    <x v="0"/>
    <x v="1"/>
  </r>
  <r>
    <n v="7777898607"/>
    <d v="2016-07-22T00:00:00"/>
    <x v="1"/>
    <x v="6"/>
    <n v="20.25"/>
    <x v="1"/>
    <x v="0"/>
    <n v="27.25"/>
    <n v="1"/>
    <s v="Tomatoes, Red Peppers, Jalapeno Peppers, Red Onions, Cilantro, Corn, Chipotle Sauce, Garlic"/>
    <s v="The Mexicana Pizza"/>
    <n v="20.25"/>
    <n v="27.25"/>
    <n v="7"/>
    <x v="0"/>
    <x v="1"/>
    <x v="1"/>
  </r>
  <r>
    <n v="7777898608"/>
    <d v="2016-07-22T00:00:00"/>
    <x v="1"/>
    <x v="6"/>
    <n v="20.75"/>
    <x v="1"/>
    <x v="2"/>
    <n v="28.75"/>
    <n v="7"/>
    <s v="Chicken, Pineapple, Tomatoes, Red Peppers, Thai Sweet Chilli Sauce"/>
    <s v="The Thai Chicken Pizza"/>
    <n v="145.25"/>
    <n v="201.25"/>
    <n v="56"/>
    <x v="1"/>
    <x v="1"/>
    <x v="1"/>
  </r>
  <r>
    <n v="7777898609"/>
    <d v="2016-07-22T00:00:00"/>
    <x v="1"/>
    <x v="6"/>
    <n v="12"/>
    <x v="0"/>
    <x v="1"/>
    <n v="15"/>
    <n v="12"/>
    <s v="Bacon, Pepperoni, Italian Sausage, Chorizo Sausage"/>
    <s v="The Big Meat Pizza"/>
    <n v="144"/>
    <n v="180"/>
    <n v="36"/>
    <x v="1"/>
    <x v="0"/>
    <x v="1"/>
  </r>
  <r>
    <n v="7777898610"/>
    <d v="2016-07-22T00:00:00"/>
    <x v="1"/>
    <x v="6"/>
    <n v="16"/>
    <x v="2"/>
    <x v="1"/>
    <n v="20.5"/>
    <n v="5"/>
    <s v="Pepperoni, Mushrooms, Red Onions, Red Peppers, Bacon"/>
    <s v="The Classic Deluxe Pizza"/>
    <n v="80"/>
    <n v="102.5"/>
    <n v="22.5"/>
    <x v="1"/>
    <x v="1"/>
    <x v="1"/>
  </r>
  <r>
    <n v="7777898611"/>
    <d v="2016-07-22T00:00:00"/>
    <x v="1"/>
    <x v="6"/>
    <n v="12.5"/>
    <x v="0"/>
    <x v="3"/>
    <n v="19.5"/>
    <n v="4"/>
    <s v="Prosciutto di San Daniele, Arugula, Mozzarella Cheese"/>
    <s v="The Prosciutto and Arugula Pizza"/>
    <n v="50"/>
    <n v="78"/>
    <n v="28"/>
    <x v="1"/>
    <x v="1"/>
    <x v="1"/>
  </r>
  <r>
    <n v="7777898612"/>
    <d v="2016-07-22T00:00:00"/>
    <x v="1"/>
    <x v="6"/>
    <n v="20.75"/>
    <x v="1"/>
    <x v="3"/>
    <n v="30.75"/>
    <n v="7"/>
    <s v="Genoa Salami, Capocollo, Pepperoni, Tomatoes, Asiago Cheese, Garlic"/>
    <s v="The Pepper Salami Pizza"/>
    <n v="145.25"/>
    <n v="215.25"/>
    <n v="70"/>
    <x v="0"/>
    <x v="0"/>
    <x v="1"/>
  </r>
  <r>
    <n v="7777898613"/>
    <d v="2016-07-22T00:00:00"/>
    <x v="1"/>
    <x v="6"/>
    <n v="16"/>
    <x v="2"/>
    <x v="0"/>
    <n v="21.5"/>
    <n v="4"/>
    <s v="Mushrooms, Tomatoes, Red Peppers, Green Peppers, Red Onions, Zucchini, Spinach, Garlic"/>
    <s v="The Vegetables + Vegetables Pizza"/>
    <n v="64"/>
    <n v="86"/>
    <n v="22"/>
    <x v="0"/>
    <x v="1"/>
    <x v="1"/>
  </r>
  <r>
    <n v="7777898614"/>
    <d v="2016-07-22T00:00:00"/>
    <x v="1"/>
    <x v="6"/>
    <n v="16.75"/>
    <x v="2"/>
    <x v="2"/>
    <n v="23.25"/>
    <n v="9"/>
    <s v="Chicken, Artichoke, Spinach, Garlic, Jalapeno Peppers, Fontina Cheese, Gouda Cheese"/>
    <s v="The California Chicken Pizza"/>
    <n v="150.75"/>
    <n v="209.25"/>
    <n v="58.5"/>
    <x v="0"/>
    <x v="0"/>
    <x v="1"/>
  </r>
  <r>
    <n v="7777898615"/>
    <d v="2016-07-23T00:00:00"/>
    <x v="2"/>
    <x v="6"/>
    <n v="20.25"/>
    <x v="1"/>
    <x v="0"/>
    <n v="27.25"/>
    <n v="8"/>
    <s v="Spinach, Artichokes, Kalamata Olives, Sun-dried Tomatoes, Feta Cheese, Plum Tomatoes, Red Onions"/>
    <s v="The Mediterranean Pizza"/>
    <n v="162"/>
    <n v="218"/>
    <n v="56"/>
    <x v="0"/>
    <x v="1"/>
    <x v="1"/>
  </r>
  <r>
    <n v="7777898616"/>
    <d v="2016-07-23T00:00:00"/>
    <x v="2"/>
    <x v="6"/>
    <n v="20.75"/>
    <x v="1"/>
    <x v="2"/>
    <n v="28.75"/>
    <n v="4"/>
    <s v="Chicken, Pineapple, Tomatoes, Red Peppers, Thai Sweet Chilli Sauce"/>
    <s v="The Thai Chicken Pizza"/>
    <n v="83"/>
    <n v="115"/>
    <n v="32"/>
    <x v="1"/>
    <x v="1"/>
    <x v="1"/>
  </r>
  <r>
    <n v="7777898617"/>
    <d v="2016-07-23T00:00:00"/>
    <x v="2"/>
    <x v="6"/>
    <n v="20.75"/>
    <x v="1"/>
    <x v="3"/>
    <n v="30.75"/>
    <n v="7"/>
    <s v="Genoa Salami, Capocollo, Pepperoni, Tomatoes, Asiago Cheese, Garlic"/>
    <s v="The Pepper Salami Pizza"/>
    <n v="145.25"/>
    <n v="215.25"/>
    <n v="70"/>
    <x v="0"/>
    <x v="1"/>
    <x v="1"/>
  </r>
  <r>
    <n v="7777898618"/>
    <d v="2016-07-23T00:00:00"/>
    <x v="2"/>
    <x v="6"/>
    <n v="18.5"/>
    <x v="1"/>
    <x v="0"/>
    <n v="25.5"/>
    <n v="1"/>
    <s v="Mozzarella Cheese, Provolone Cheese, Smoked Gouda Cheese, Romano Cheese, Blue Cheese, Garlic"/>
    <s v="The Five Cheese Pizza"/>
    <n v="18.5"/>
    <n v="25.5"/>
    <n v="7"/>
    <x v="0"/>
    <x v="0"/>
    <x v="1"/>
  </r>
  <r>
    <n v="7777898619"/>
    <d v="2016-07-23T00:00:00"/>
    <x v="2"/>
    <x v="6"/>
    <n v="16.5"/>
    <x v="2"/>
    <x v="3"/>
    <n v="25"/>
    <n v="5"/>
    <s v="Calabrese Salami, Capocollo, Tomatoes, Red Onions, Green Olives, Garlic"/>
    <s v="The Italian Supreme Pizza"/>
    <n v="82.5"/>
    <n v="125"/>
    <n v="42.5"/>
    <x v="0"/>
    <x v="0"/>
    <x v="1"/>
  </r>
  <r>
    <n v="7777898620"/>
    <d v="2016-07-23T00:00:00"/>
    <x v="2"/>
    <x v="6"/>
    <n v="20.75"/>
    <x v="1"/>
    <x v="3"/>
    <n v="30.75"/>
    <n v="5"/>
    <s v="Prosciutto di San Daniele, Arugula, Mozzarella Cheese"/>
    <s v="The Prosciutto and Arugula Pizza"/>
    <n v="103.75"/>
    <n v="153.75"/>
    <n v="50"/>
    <x v="0"/>
    <x v="0"/>
    <x v="1"/>
  </r>
  <r>
    <n v="7777898621"/>
    <d v="2016-07-24T00:00:00"/>
    <x v="3"/>
    <x v="6"/>
    <n v="20.75"/>
    <x v="1"/>
    <x v="2"/>
    <n v="28.75"/>
    <n v="5"/>
    <s v="Chicken, Tomatoes, Red Peppers, Spinach, Garlic, Pesto Sauce"/>
    <s v="The Chicken Pesto Pizza"/>
    <n v="103.75"/>
    <n v="143.75"/>
    <n v="40"/>
    <x v="1"/>
    <x v="0"/>
    <x v="1"/>
  </r>
  <r>
    <n v="7777898622"/>
    <d v="2016-07-24T00:00:00"/>
    <x v="3"/>
    <x v="6"/>
    <n v="12"/>
    <x v="0"/>
    <x v="0"/>
    <n v="16"/>
    <n v="11"/>
    <s v="Mushrooms, Tomatoes, Red Peppers, Green Peppers, Red Onions, Zucchini, Spinach, Garlic"/>
    <s v="The Vegetables + Vegetables Pizza"/>
    <n v="132"/>
    <n v="176"/>
    <n v="44"/>
    <x v="0"/>
    <x v="0"/>
    <x v="1"/>
  </r>
  <r>
    <n v="7777898623"/>
    <d v="2016-07-24T00:00:00"/>
    <x v="3"/>
    <x v="6"/>
    <n v="20.5"/>
    <x v="1"/>
    <x v="1"/>
    <n v="26.5"/>
    <n v="3"/>
    <s v="Pepperoni, Mushrooms, Red Onions, Red Peppers, Bacon"/>
    <s v="The Classic Deluxe Pizza"/>
    <n v="61.5"/>
    <n v="79.5"/>
    <n v="18"/>
    <x v="1"/>
    <x v="0"/>
    <x v="1"/>
  </r>
  <r>
    <n v="7777898624"/>
    <d v="2016-07-25T00:00:00"/>
    <x v="4"/>
    <x v="6"/>
    <n v="18.5"/>
    <x v="1"/>
    <x v="0"/>
    <n v="25.5"/>
    <n v="8"/>
    <s v="Mozzarella Cheese, Provolone Cheese, Smoked Gouda Cheese, Romano Cheese, Blue Cheese, Garlic"/>
    <s v="The Five Cheese Pizza"/>
    <n v="148"/>
    <n v="204"/>
    <n v="56"/>
    <x v="0"/>
    <x v="1"/>
    <x v="1"/>
  </r>
  <r>
    <n v="7777898625"/>
    <d v="2016-07-25T00:00:00"/>
    <x v="4"/>
    <x v="6"/>
    <n v="17.5"/>
    <x v="1"/>
    <x v="1"/>
    <n v="23.5"/>
    <n v="12"/>
    <s v="Pepperoni, Mushrooms, Green Peppers"/>
    <s v="The Pepperoni, Mushroom, and Peppers Pizza"/>
    <n v="210"/>
    <n v="282"/>
    <n v="72"/>
    <x v="1"/>
    <x v="0"/>
    <x v="1"/>
  </r>
  <r>
    <n v="7777898626"/>
    <d v="2016-07-25T00:00:00"/>
    <x v="4"/>
    <x v="6"/>
    <n v="16.5"/>
    <x v="2"/>
    <x v="3"/>
    <n v="25"/>
    <n v="7"/>
    <s v="Genoa Salami, Capocollo, Pepperoni, Tomatoes, Asiago Cheese, Garlic"/>
    <s v="The Pepper Salami Pizza"/>
    <n v="115.5"/>
    <n v="175"/>
    <n v="59.5"/>
    <x v="0"/>
    <x v="0"/>
    <x v="1"/>
  </r>
  <r>
    <n v="7777898627"/>
    <d v="2016-07-25T00:00:00"/>
    <x v="4"/>
    <x v="6"/>
    <n v="16.75"/>
    <x v="2"/>
    <x v="2"/>
    <n v="23.25"/>
    <n v="10"/>
    <s v="Chicken, Artichoke, Spinach, Garlic, Jalapeno Peppers, Fontina Cheese, Gouda Cheese"/>
    <s v="The California Chicken Pizza"/>
    <n v="167.5"/>
    <n v="232.5"/>
    <n v="65"/>
    <x v="0"/>
    <x v="0"/>
    <x v="1"/>
  </r>
  <r>
    <n v="7777898628"/>
    <d v="2016-07-26T00:00:00"/>
    <x v="5"/>
    <x v="6"/>
    <n v="21"/>
    <x v="1"/>
    <x v="0"/>
    <n v="28"/>
    <n v="7"/>
    <s v="Eggplant, Artichokes, Tomatoes, Zucchini, Red Peppers, Garlic, Pesto Sauce"/>
    <s v="The Italian Vegetables Pizza"/>
    <n v="147"/>
    <n v="196"/>
    <n v="49"/>
    <x v="1"/>
    <x v="1"/>
    <x v="1"/>
  </r>
  <r>
    <n v="7777898629"/>
    <d v="2016-07-26T00:00:00"/>
    <x v="5"/>
    <x v="6"/>
    <n v="25.5"/>
    <x v="3"/>
    <x v="1"/>
    <n v="26.5"/>
    <n v="3"/>
    <s v="Kalamata Olives, Feta Cheese, Tomatoes, Garlic, Beef Chuck Roast, Red Onions"/>
    <s v="The Greek Pizza"/>
    <n v="76.5"/>
    <n v="79.5"/>
    <n v="3"/>
    <x v="0"/>
    <x v="0"/>
    <x v="1"/>
  </r>
  <r>
    <n v="7777898630"/>
    <d v="2016-07-26T00:00:00"/>
    <x v="5"/>
    <x v="6"/>
    <n v="16"/>
    <x v="2"/>
    <x v="0"/>
    <n v="21.5"/>
    <n v="11"/>
    <s v="Tomatoes, Red Peppers, Jalapeno Peppers, Red Onions, Cilantro, Corn, Chipotle Sauce, Garlic"/>
    <s v="The Mexicana Pizza"/>
    <n v="176"/>
    <n v="236.5"/>
    <n v="60.5"/>
    <x v="1"/>
    <x v="0"/>
    <x v="1"/>
  </r>
  <r>
    <n v="7777898631"/>
    <d v="2016-07-26T00:00:00"/>
    <x v="5"/>
    <x v="6"/>
    <n v="16.75"/>
    <x v="2"/>
    <x v="2"/>
    <n v="23.25"/>
    <n v="10"/>
    <s v="Chicken, Artichoke, Spinach, Garlic, Jalapeno Peppers, Fontina Cheese, Gouda Cheese"/>
    <s v="The California Chicken Pizza"/>
    <n v="167.5"/>
    <n v="232.5"/>
    <n v="65"/>
    <x v="0"/>
    <x v="0"/>
    <x v="1"/>
  </r>
  <r>
    <n v="7777898632"/>
    <d v="2016-07-26T00:00:00"/>
    <x v="5"/>
    <x v="6"/>
    <n v="20.75"/>
    <x v="1"/>
    <x v="3"/>
    <n v="30.75"/>
    <n v="10"/>
    <s v="Calabrese Salami, Capocollo, Tomatoes, Red Onions, Green Olives, Garlic"/>
    <s v="The Italian Supreme Pizza"/>
    <n v="207.5"/>
    <n v="307.5"/>
    <n v="100"/>
    <x v="0"/>
    <x v="1"/>
    <x v="1"/>
  </r>
  <r>
    <n v="7777898633"/>
    <d v="2016-07-26T00:00:00"/>
    <x v="5"/>
    <x v="6"/>
    <n v="16.75"/>
    <x v="2"/>
    <x v="0"/>
    <n v="22.25"/>
    <n v="11"/>
    <s v="Eggplant, Artichokes, Tomatoes, Zucchini, Red Peppers, Garlic, Pesto Sauce"/>
    <s v="The Italian Vegetables Pizza"/>
    <n v="184.25"/>
    <n v="244.75"/>
    <n v="60.5"/>
    <x v="0"/>
    <x v="0"/>
    <x v="1"/>
  </r>
  <r>
    <n v="7777898634"/>
    <d v="2016-07-26T00:00:00"/>
    <x v="5"/>
    <x v="6"/>
    <n v="12"/>
    <x v="0"/>
    <x v="1"/>
    <n v="15"/>
    <n v="5"/>
    <s v="Capocollo, Red Peppers, Tomatoes, Goat Cheese, Garlic, Oregano"/>
    <s v="The Italian Capocollo Pizza"/>
    <n v="60"/>
    <n v="75"/>
    <n v="15"/>
    <x v="0"/>
    <x v="0"/>
    <x v="1"/>
  </r>
  <r>
    <n v="7777898635"/>
    <d v="2016-07-27T00:00:00"/>
    <x v="6"/>
    <x v="6"/>
    <n v="12.5"/>
    <x v="0"/>
    <x v="3"/>
    <n v="19.5"/>
    <n v="6"/>
    <s v="Prosciutto di San Daniele, Arugula, Mozzarella Cheese"/>
    <s v="The Prosciutto and Arugula Pizza"/>
    <n v="75"/>
    <n v="117"/>
    <n v="42"/>
    <x v="1"/>
    <x v="1"/>
    <x v="1"/>
  </r>
  <r>
    <n v="7777898636"/>
    <d v="2016-07-27T00:00:00"/>
    <x v="6"/>
    <x v="6"/>
    <n v="23.65"/>
    <x v="0"/>
    <x v="3"/>
    <n v="30.65"/>
    <n v="11"/>
    <s v="Brie Carre Cheese, Prosciutto, Caramelized Onions, Pears, Thyme, Garlic"/>
    <s v="The Brie Carre Pizza"/>
    <n v="260.14999999999998"/>
    <n v="337.15"/>
    <n v="77"/>
    <x v="1"/>
    <x v="1"/>
    <x v="1"/>
  </r>
  <r>
    <n v="7777898637"/>
    <d v="2016-07-27T00:00:00"/>
    <x v="6"/>
    <x v="6"/>
    <n v="20.25"/>
    <x v="1"/>
    <x v="0"/>
    <n v="27.25"/>
    <n v="12"/>
    <s v="Tomatoes, Red Peppers, Jalapeno Peppers, Red Onions, Cilantro, Corn, Chipotle Sauce, Garlic"/>
    <s v="The Mexicana Pizza"/>
    <n v="243"/>
    <n v="327"/>
    <n v="84"/>
    <x v="0"/>
    <x v="0"/>
    <x v="1"/>
  </r>
  <r>
    <n v="7777898638"/>
    <d v="2016-07-27T00:00:00"/>
    <x v="6"/>
    <x v="6"/>
    <n v="20.75"/>
    <x v="1"/>
    <x v="3"/>
    <n v="30.75"/>
    <n v="3"/>
    <s v="Calabrese Salami, Capocollo, Tomatoes, Red Onions, Green Olives, Garlic"/>
    <s v="The Italian Supreme Pizza"/>
    <n v="62.25"/>
    <n v="92.25"/>
    <n v="30"/>
    <x v="0"/>
    <x v="1"/>
    <x v="1"/>
  </r>
  <r>
    <n v="7777898639"/>
    <d v="2016-07-28T00:00:00"/>
    <x v="0"/>
    <x v="6"/>
    <n v="16.5"/>
    <x v="2"/>
    <x v="3"/>
    <n v="25"/>
    <n v="10"/>
    <s v="Prosciutto di San Daniele, Arugula, Mozzarella Cheese"/>
    <s v="The Prosciutto and Arugula Pizza"/>
    <n v="165"/>
    <n v="250"/>
    <n v="85"/>
    <x v="0"/>
    <x v="1"/>
    <x v="1"/>
  </r>
  <r>
    <n v="7777898640"/>
    <d v="2016-07-28T00:00:00"/>
    <x v="0"/>
    <x v="6"/>
    <n v="12.25"/>
    <x v="0"/>
    <x v="3"/>
    <n v="19.25"/>
    <n v="8"/>
    <s v="Coarse Sicilian Salami, Tomatoes, Green Olives, Luganega Sausage, Onions, Garlic"/>
    <s v="The Sicilian Pizza"/>
    <n v="98"/>
    <n v="154"/>
    <n v="56"/>
    <x v="1"/>
    <x v="1"/>
    <x v="1"/>
  </r>
  <r>
    <n v="7777898641"/>
    <d v="2016-07-28T00:00:00"/>
    <x v="0"/>
    <x v="6"/>
    <n v="12"/>
    <x v="0"/>
    <x v="1"/>
    <n v="15"/>
    <n v="1"/>
    <s v="Kalamata Olives, Feta Cheese, Tomatoes, Garlic, Beef Chuck Roast, Red Onions"/>
    <s v="The Greek Pizza"/>
    <n v="12"/>
    <n v="15"/>
    <n v="3"/>
    <x v="1"/>
    <x v="1"/>
    <x v="1"/>
  </r>
  <r>
    <n v="7777898642"/>
    <d v="2016-07-28T00:00:00"/>
    <x v="0"/>
    <x v="6"/>
    <n v="16"/>
    <x v="2"/>
    <x v="0"/>
    <n v="21.5"/>
    <n v="2"/>
    <s v="Spinach, Mushrooms, Tomatoes, Green Olives, Feta Cheese"/>
    <s v="The Green Garden Pizza"/>
    <n v="32"/>
    <n v="43"/>
    <n v="11"/>
    <x v="0"/>
    <x v="0"/>
    <x v="1"/>
  </r>
  <r>
    <n v="7777898643"/>
    <d v="2016-07-29T00:00:00"/>
    <x v="1"/>
    <x v="6"/>
    <n v="12.5"/>
    <x v="0"/>
    <x v="0"/>
    <n v="16.5"/>
    <n v="4"/>
    <s v="Spinach, Artichokes, Tomatoes, Sun-dried Tomatoes, Garlic, Pesto Sauce"/>
    <s v="The Spinach Pesto Pizza"/>
    <n v="50"/>
    <n v="66"/>
    <n v="16"/>
    <x v="1"/>
    <x v="0"/>
    <x v="1"/>
  </r>
  <r>
    <n v="7777898644"/>
    <d v="2016-07-29T00:00:00"/>
    <x v="1"/>
    <x v="6"/>
    <n v="12"/>
    <x v="0"/>
    <x v="1"/>
    <n v="15"/>
    <n v="5"/>
    <s v="Kalamata Olives, Feta Cheese, Tomatoes, Garlic, Beef Chuck Roast, Red Onions"/>
    <s v="The Greek Pizza"/>
    <n v="60"/>
    <n v="75"/>
    <n v="15"/>
    <x v="0"/>
    <x v="1"/>
    <x v="1"/>
  </r>
  <r>
    <n v="7777898645"/>
    <d v="2016-07-29T00:00:00"/>
    <x v="1"/>
    <x v="6"/>
    <n v="12.75"/>
    <x v="0"/>
    <x v="2"/>
    <n v="17.75"/>
    <n v="1"/>
    <s v="Barbecued Chicken, Red Peppers, Green Peppers, Tomatoes, Red Onions, Barbecue Sauce"/>
    <s v="The Barbecue Chicken Pizza"/>
    <n v="12.75"/>
    <n v="17.75"/>
    <n v="5"/>
    <x v="1"/>
    <x v="1"/>
    <x v="1"/>
  </r>
  <r>
    <n v="7777898646"/>
    <d v="2016-07-29T00:00:00"/>
    <x v="1"/>
    <x v="6"/>
    <n v="16"/>
    <x v="2"/>
    <x v="0"/>
    <n v="21.5"/>
    <n v="10"/>
    <s v="Spinach, Mushrooms, Tomatoes, Green Olives, Feta Cheese"/>
    <s v="The Green Garden Pizza"/>
    <n v="160"/>
    <n v="215"/>
    <n v="55"/>
    <x v="0"/>
    <x v="1"/>
    <x v="1"/>
  </r>
  <r>
    <n v="7777898647"/>
    <d v="2016-07-29T00:00:00"/>
    <x v="1"/>
    <x v="6"/>
    <n v="16.5"/>
    <x v="2"/>
    <x v="3"/>
    <n v="25"/>
    <n v="7"/>
    <s v="Calabrese Salami, Capocollo, Tomatoes, Red Onions, Green Olives, Garlic"/>
    <s v="The Italian Supreme Pizza"/>
    <n v="115.5"/>
    <n v="175"/>
    <n v="59.5"/>
    <x v="0"/>
    <x v="1"/>
    <x v="1"/>
  </r>
  <r>
    <n v="7777898648"/>
    <d v="2016-07-29T00:00:00"/>
    <x v="1"/>
    <x v="6"/>
    <n v="20.75"/>
    <x v="1"/>
    <x v="3"/>
    <n v="30.75"/>
    <n v="5"/>
    <s v="Genoa Salami, Capocollo, Pepperoni, Tomatoes, Asiago Cheese, Garlic"/>
    <s v="The Pepper Salami Pizza"/>
    <n v="103.75"/>
    <n v="153.75"/>
    <n v="50"/>
    <x v="0"/>
    <x v="1"/>
    <x v="1"/>
  </r>
  <r>
    <n v="7777898649"/>
    <d v="2016-07-30T00:00:00"/>
    <x v="2"/>
    <x v="6"/>
    <n v="12"/>
    <x v="0"/>
    <x v="0"/>
    <n v="16"/>
    <n v="1"/>
    <s v="Mushrooms, Tomatoes, Red Peppers, Green Peppers, Red Onions, Zucchini, Spinach, Garlic"/>
    <s v="The Vegetables + Vegetables Pizza"/>
    <n v="12"/>
    <n v="16"/>
    <n v="4"/>
    <x v="1"/>
    <x v="1"/>
    <x v="1"/>
  </r>
  <r>
    <n v="7777898650"/>
    <d v="2016-07-30T00:00:00"/>
    <x v="2"/>
    <x v="6"/>
    <n v="20.5"/>
    <x v="1"/>
    <x v="1"/>
    <n v="26.5"/>
    <n v="8"/>
    <s v="Pepperoni, Mushrooms, Red Onions, Red Peppers, Bacon"/>
    <s v="The Classic Deluxe Pizza"/>
    <n v="164"/>
    <n v="212"/>
    <n v="48"/>
    <x v="1"/>
    <x v="1"/>
    <x v="1"/>
  </r>
  <r>
    <n v="7777898651"/>
    <d v="2016-07-30T00:00:00"/>
    <x v="2"/>
    <x v="6"/>
    <n v="12.5"/>
    <x v="0"/>
    <x v="3"/>
    <n v="19.5"/>
    <n v="7"/>
    <s v="Calabrese Salami, Capocollo, Tomatoes, Red Onions, Green Olives, Garlic"/>
    <s v="The Italian Supreme Pizza"/>
    <n v="87.5"/>
    <n v="136.5"/>
    <n v="49"/>
    <x v="1"/>
    <x v="0"/>
    <x v="1"/>
  </r>
  <r>
    <n v="7777898652"/>
    <d v="2016-07-30T00:00:00"/>
    <x v="2"/>
    <x v="6"/>
    <n v="20.75"/>
    <x v="1"/>
    <x v="2"/>
    <n v="28.75"/>
    <n v="2"/>
    <s v="Chicken, Tomatoes, Red Peppers, Red Onions, Jalapeno Peppers, Corn, Cilantro, Chipotle Sauce"/>
    <s v="The Southwest Chicken Pizza"/>
    <n v="41.5"/>
    <n v="57.5"/>
    <n v="16"/>
    <x v="0"/>
    <x v="0"/>
    <x v="1"/>
  </r>
  <r>
    <n v="7777898653"/>
    <d v="2016-07-30T00:00:00"/>
    <x v="2"/>
    <x v="6"/>
    <n v="16.75"/>
    <x v="2"/>
    <x v="2"/>
    <n v="23.25"/>
    <n v="7"/>
    <s v="Chicken, Red Onions, Red Peppers, Mushrooms, Asiago Cheese, Alfredo Sauce"/>
    <s v="The Chicken Alfredo Pizza"/>
    <n v="117.25"/>
    <n v="162.75"/>
    <n v="45.5"/>
    <x v="0"/>
    <x v="1"/>
    <x v="1"/>
  </r>
  <r>
    <n v="7777898654"/>
    <d v="2016-07-30T00:00:00"/>
    <x v="2"/>
    <x v="6"/>
    <n v="16"/>
    <x v="2"/>
    <x v="0"/>
    <n v="21.5"/>
    <n v="7"/>
    <s v="Spinach, Mushrooms, Red Onions, Feta Cheese, Garlic"/>
    <s v="The Spinach and Feta Pizza"/>
    <n v="112"/>
    <n v="150.5"/>
    <n v="38.5"/>
    <x v="1"/>
    <x v="0"/>
    <x v="1"/>
  </r>
  <r>
    <n v="7777898655"/>
    <d v="2016-07-31T00:00:00"/>
    <x v="3"/>
    <x v="6"/>
    <n v="12"/>
    <x v="0"/>
    <x v="0"/>
    <n v="16"/>
    <n v="2"/>
    <s v="Spinach, Mushrooms, Red Onions, Feta Cheese, Garlic"/>
    <s v="The Spinach and Feta Pizza"/>
    <n v="24"/>
    <n v="32"/>
    <n v="8"/>
    <x v="0"/>
    <x v="1"/>
    <x v="1"/>
  </r>
  <r>
    <n v="7777898656"/>
    <d v="2016-07-31T00:00:00"/>
    <x v="3"/>
    <x v="6"/>
    <n v="12"/>
    <x v="0"/>
    <x v="0"/>
    <n v="16"/>
    <n v="12"/>
    <s v="Mushrooms, Tomatoes, Red Peppers, Green Peppers, Red Onions, Zucchini, Spinach, Garlic"/>
    <s v="The Vegetables + Vegetables Pizza"/>
    <n v="144"/>
    <n v="192"/>
    <n v="48"/>
    <x v="1"/>
    <x v="1"/>
    <x v="1"/>
  </r>
  <r>
    <n v="7777898657"/>
    <d v="2016-08-01T00:00:00"/>
    <x v="4"/>
    <x v="7"/>
    <n v="16"/>
    <x v="2"/>
    <x v="1"/>
    <n v="20.5"/>
    <n v="4"/>
    <s v="Pepperoni, Mushrooms, Red Onions, Red Peppers, Bacon"/>
    <s v="The Classic Deluxe Pizza"/>
    <n v="64"/>
    <n v="82"/>
    <n v="18"/>
    <x v="0"/>
    <x v="0"/>
    <x v="1"/>
  </r>
  <r>
    <n v="7777898658"/>
    <d v="2016-08-01T00:00:00"/>
    <x v="4"/>
    <x v="7"/>
    <n v="9.75"/>
    <x v="0"/>
    <x v="1"/>
    <n v="12.75"/>
    <n v="3"/>
    <s v="Mozzarella Cheese, Pepperoni"/>
    <s v="The Pepperoni Pizza"/>
    <n v="29.25"/>
    <n v="38.25"/>
    <n v="9"/>
    <x v="1"/>
    <x v="0"/>
    <x v="1"/>
  </r>
  <r>
    <n v="7777898659"/>
    <d v="2016-08-01T00:00:00"/>
    <x v="4"/>
    <x v="7"/>
    <n v="20.5"/>
    <x v="1"/>
    <x v="1"/>
    <n v="26.5"/>
    <n v="5"/>
    <s v="Capocollo, Red Peppers, Tomatoes, Goat Cheese, Garlic, Oregano"/>
    <s v="The Italian Capocollo Pizza"/>
    <n v="102.5"/>
    <n v="132.5"/>
    <n v="30"/>
    <x v="1"/>
    <x v="0"/>
    <x v="1"/>
  </r>
  <r>
    <n v="7777898660"/>
    <d v="2016-08-01T00:00:00"/>
    <x v="4"/>
    <x v="7"/>
    <n v="12"/>
    <x v="0"/>
    <x v="1"/>
    <n v="15"/>
    <n v="7"/>
    <s v="Bacon, Pepperoni, Italian Sausage, Chorizo Sausage"/>
    <s v="The Big Meat Pizza"/>
    <n v="84"/>
    <n v="105"/>
    <n v="21"/>
    <x v="1"/>
    <x v="1"/>
    <x v="1"/>
  </r>
  <r>
    <n v="7777898661"/>
    <d v="2016-08-01T00:00:00"/>
    <x v="4"/>
    <x v="7"/>
    <n v="16.25"/>
    <x v="2"/>
    <x v="3"/>
    <n v="24.75"/>
    <n v="9"/>
    <s v="?duja Salami, Pancetta, Tomatoes, Red Onions, Friggitello Peppers, Garlic"/>
    <s v="The Calabrese Pizza"/>
    <n v="146.25"/>
    <n v="222.75"/>
    <n v="76.5"/>
    <x v="0"/>
    <x v="0"/>
    <x v="1"/>
  </r>
  <r>
    <n v="7777898662"/>
    <d v="2016-08-01T00:00:00"/>
    <x v="4"/>
    <x v="7"/>
    <n v="16.75"/>
    <x v="2"/>
    <x v="2"/>
    <n v="23.25"/>
    <n v="2"/>
    <s v="Chicken, Artichoke, Spinach, Garlic, Jalapeno Peppers, Fontina Cheese, Gouda Cheese"/>
    <s v="The California Chicken Pizza"/>
    <n v="33.5"/>
    <n v="46.5"/>
    <n v="13"/>
    <x v="1"/>
    <x v="1"/>
    <x v="1"/>
  </r>
  <r>
    <n v="7777898663"/>
    <d v="2016-08-01T00:00:00"/>
    <x v="4"/>
    <x v="7"/>
    <n v="20.75"/>
    <x v="1"/>
    <x v="2"/>
    <n v="28.75"/>
    <n v="10"/>
    <s v="Chicken, Pineapple, Tomatoes, Red Peppers, Thai Sweet Chilli Sauce"/>
    <s v="The Thai Chicken Pizza"/>
    <n v="207.5"/>
    <n v="287.5"/>
    <n v="80"/>
    <x v="0"/>
    <x v="0"/>
    <x v="1"/>
  </r>
  <r>
    <n v="7777898664"/>
    <d v="2016-08-01T00:00:00"/>
    <x v="4"/>
    <x v="7"/>
    <n v="20.75"/>
    <x v="1"/>
    <x v="2"/>
    <n v="28.75"/>
    <n v="6"/>
    <s v="Chicken, Red Onions, Red Peppers, Mushrooms, Asiago Cheese, Alfredo Sauce"/>
    <s v="The Chicken Alfredo Pizza"/>
    <n v="124.5"/>
    <n v="172.5"/>
    <n v="48"/>
    <x v="1"/>
    <x v="1"/>
    <x v="1"/>
  </r>
  <r>
    <n v="7777898665"/>
    <d v="2016-08-01T00:00:00"/>
    <x v="4"/>
    <x v="7"/>
    <n v="20.5"/>
    <x v="1"/>
    <x v="1"/>
    <n v="26.5"/>
    <n v="4"/>
    <s v="Tomatoes, Anchovies, Green Olives, Red Onions, Garlic"/>
    <s v="The Napolitana Pizza"/>
    <n v="82"/>
    <n v="106"/>
    <n v="24"/>
    <x v="0"/>
    <x v="1"/>
    <x v="1"/>
  </r>
  <r>
    <n v="7777898666"/>
    <d v="2016-08-01T00:00:00"/>
    <x v="4"/>
    <x v="7"/>
    <n v="14.75"/>
    <x v="2"/>
    <x v="0"/>
    <n v="20.25"/>
    <n v="9"/>
    <s v="Ricotta Cheese, Gorgonzola Piccante Cheese, Mozzarella Cheese, Parmigiano Reggiano Cheese, Garlic"/>
    <s v="The Four Cheese Pizza"/>
    <n v="132.75"/>
    <n v="182.25"/>
    <n v="49.5"/>
    <x v="1"/>
    <x v="0"/>
    <x v="1"/>
  </r>
  <r>
    <n v="7777898667"/>
    <d v="2016-08-02T00:00:00"/>
    <x v="5"/>
    <x v="7"/>
    <n v="12.5"/>
    <x v="0"/>
    <x v="3"/>
    <n v="19.5"/>
    <n v="8"/>
    <s v="Prosciutto di San Daniele, Arugula, Mozzarella Cheese"/>
    <s v="The Prosciutto and Arugula Pizza"/>
    <n v="100"/>
    <n v="156"/>
    <n v="56"/>
    <x v="0"/>
    <x v="0"/>
    <x v="1"/>
  </r>
  <r>
    <n v="7777898668"/>
    <d v="2016-08-02T00:00:00"/>
    <x v="5"/>
    <x v="7"/>
    <n v="16.5"/>
    <x v="2"/>
    <x v="3"/>
    <n v="25"/>
    <n v="3"/>
    <s v="Calabrese Salami, Capocollo, Tomatoes, Red Onions, Green Olives, Garlic"/>
    <s v="The Italian Supreme Pizza"/>
    <n v="49.5"/>
    <n v="75"/>
    <n v="25.5"/>
    <x v="0"/>
    <x v="0"/>
    <x v="1"/>
  </r>
  <r>
    <n v="7777898669"/>
    <d v="2016-08-02T00:00:00"/>
    <x v="5"/>
    <x v="7"/>
    <n v="20.75"/>
    <x v="1"/>
    <x v="2"/>
    <n v="28.75"/>
    <n v="6"/>
    <s v="Chicken, Tomatoes, Red Peppers, Red Onions, Jalapeno Peppers, Corn, Cilantro, Chipotle Sauce"/>
    <s v="The Southwest Chicken Pizza"/>
    <n v="124.5"/>
    <n v="172.5"/>
    <n v="48"/>
    <x v="1"/>
    <x v="0"/>
    <x v="1"/>
  </r>
  <r>
    <n v="7777898670"/>
    <d v="2016-08-02T00:00:00"/>
    <x v="5"/>
    <x v="7"/>
    <n v="12.5"/>
    <x v="0"/>
    <x v="3"/>
    <n v="19.5"/>
    <n v="7"/>
    <s v="Capocollo, Tomatoes, Goat Cheese, Artichokes, Peperoncini verdi, Garlic"/>
    <s v="The Spicy Italian Pizza"/>
    <n v="87.5"/>
    <n v="136.5"/>
    <n v="49"/>
    <x v="1"/>
    <x v="0"/>
    <x v="1"/>
  </r>
  <r>
    <n v="7777898671"/>
    <d v="2016-08-02T00:00:00"/>
    <x v="5"/>
    <x v="7"/>
    <n v="20.75"/>
    <x v="1"/>
    <x v="2"/>
    <n v="28.75"/>
    <n v="11"/>
    <s v="Barbecued Chicken, Red Peppers, Green Peppers, Tomatoes, Red Onions, Barbecue Sauce"/>
    <s v="The Barbecue Chicken Pizza"/>
    <n v="228.25"/>
    <n v="316.25"/>
    <n v="88"/>
    <x v="1"/>
    <x v="1"/>
    <x v="1"/>
  </r>
  <r>
    <n v="7777898672"/>
    <d v="2016-08-02T00:00:00"/>
    <x v="5"/>
    <x v="7"/>
    <n v="16.75"/>
    <x v="2"/>
    <x v="2"/>
    <n v="23.25"/>
    <n v="11"/>
    <s v="Barbecued Chicken, Red Peppers, Green Peppers, Tomatoes, Red Onions, Barbecue Sauce"/>
    <s v="The Barbecue Chicken Pizza"/>
    <n v="184.25"/>
    <n v="255.75"/>
    <n v="71.5"/>
    <x v="1"/>
    <x v="1"/>
    <x v="1"/>
  </r>
  <r>
    <n v="7777898673"/>
    <d v="2016-08-02T00:00:00"/>
    <x v="5"/>
    <x v="7"/>
    <n v="18.5"/>
    <x v="1"/>
    <x v="0"/>
    <n v="25.5"/>
    <n v="7"/>
    <s v="Mozzarella Cheese, Provolone Cheese, Smoked Gouda Cheese, Romano Cheese, Blue Cheese, Garlic"/>
    <s v="The Five Cheese Pizza"/>
    <n v="129.5"/>
    <n v="178.5"/>
    <n v="49"/>
    <x v="0"/>
    <x v="0"/>
    <x v="1"/>
  </r>
  <r>
    <n v="7777898674"/>
    <d v="2016-08-03T00:00:00"/>
    <x v="6"/>
    <x v="7"/>
    <n v="15.25"/>
    <x v="1"/>
    <x v="1"/>
    <n v="21.25"/>
    <n v="10"/>
    <s v="Mozzarella Cheese, Pepperoni"/>
    <s v="The Pepperoni Pizza"/>
    <n v="152.5"/>
    <n v="212.5"/>
    <n v="60"/>
    <x v="1"/>
    <x v="1"/>
    <x v="1"/>
  </r>
  <r>
    <n v="7777898675"/>
    <d v="2016-08-03T00:00:00"/>
    <x v="6"/>
    <x v="7"/>
    <n v="18.5"/>
    <x v="1"/>
    <x v="0"/>
    <n v="25.5"/>
    <n v="9"/>
    <s v="Mozzarella Cheese, Provolone Cheese, Smoked Gouda Cheese, Romano Cheese, Blue Cheese, Garlic"/>
    <s v="The Five Cheese Pizza"/>
    <n v="166.5"/>
    <n v="229.5"/>
    <n v="63"/>
    <x v="1"/>
    <x v="0"/>
    <x v="1"/>
  </r>
  <r>
    <n v="7777898676"/>
    <d v="2016-08-03T00:00:00"/>
    <x v="6"/>
    <x v="7"/>
    <n v="17.95"/>
    <x v="1"/>
    <x v="0"/>
    <n v="24.95"/>
    <n v="9"/>
    <s v="Ricotta Cheese, Gorgonzola Piccante Cheese, Mozzarella Cheese, Parmigiano Reggiano Cheese, Garlic"/>
    <s v="The Four Cheese Pizza"/>
    <n v="161.54999999999998"/>
    <n v="224.54999999999998"/>
    <n v="63"/>
    <x v="1"/>
    <x v="1"/>
    <x v="1"/>
  </r>
  <r>
    <n v="7777898677"/>
    <d v="2016-08-03T00:00:00"/>
    <x v="6"/>
    <x v="7"/>
    <n v="10.5"/>
    <x v="0"/>
    <x v="1"/>
    <n v="13.5"/>
    <n v="7"/>
    <s v="Sliced Ham, Pineapple, Mozzarella Cheese"/>
    <s v="The Hawaiian Pizza"/>
    <n v="73.5"/>
    <n v="94.5"/>
    <n v="21"/>
    <x v="1"/>
    <x v="0"/>
    <x v="1"/>
  </r>
  <r>
    <n v="7777898678"/>
    <d v="2016-08-03T00:00:00"/>
    <x v="6"/>
    <x v="7"/>
    <n v="14.5"/>
    <x v="2"/>
    <x v="1"/>
    <n v="19"/>
    <n v="12"/>
    <s v="Pepperoni, Mushrooms, Green Peppers"/>
    <s v="The Pepperoni, Mushroom, and Peppers Pizza"/>
    <n v="174"/>
    <n v="228"/>
    <n v="54"/>
    <x v="1"/>
    <x v="0"/>
    <x v="1"/>
  </r>
  <r>
    <n v="7777898679"/>
    <d v="2016-08-03T00:00:00"/>
    <x v="6"/>
    <x v="7"/>
    <n v="12"/>
    <x v="0"/>
    <x v="0"/>
    <n v="16"/>
    <n v="11"/>
    <s v="Spinach, Artichokes, Kalamata Olives, Sun-dried Tomatoes, Feta Cheese, Plum Tomatoes, Red Onions"/>
    <s v="The Mediterranean Pizza"/>
    <n v="132"/>
    <n v="176"/>
    <n v="44"/>
    <x v="0"/>
    <x v="0"/>
    <x v="1"/>
  </r>
  <r>
    <n v="7777898680"/>
    <d v="2016-08-04T00:00:00"/>
    <x v="0"/>
    <x v="7"/>
    <n v="12.5"/>
    <x v="0"/>
    <x v="3"/>
    <n v="19.5"/>
    <n v="9"/>
    <s v="Prosciutto di San Daniele, Arugula, Mozzarella Cheese"/>
    <s v="The Prosciutto and Arugula Pizza"/>
    <n v="112.5"/>
    <n v="175.5"/>
    <n v="63"/>
    <x v="1"/>
    <x v="1"/>
    <x v="1"/>
  </r>
  <r>
    <n v="7777898681"/>
    <d v="2016-08-05T00:00:00"/>
    <x v="1"/>
    <x v="7"/>
    <n v="16.25"/>
    <x v="2"/>
    <x v="3"/>
    <n v="24.75"/>
    <n v="2"/>
    <s v="?duja Salami, Pancetta, Tomatoes, Red Onions, Friggitello Peppers, Garlic"/>
    <s v="The Calabrese Pizza"/>
    <n v="32.5"/>
    <n v="49.5"/>
    <n v="17"/>
    <x v="0"/>
    <x v="0"/>
    <x v="1"/>
  </r>
  <r>
    <n v="7777898682"/>
    <d v="2016-08-05T00:00:00"/>
    <x v="1"/>
    <x v="7"/>
    <n v="12.5"/>
    <x v="0"/>
    <x v="3"/>
    <n v="19.5"/>
    <n v="12"/>
    <s v="Soppressata Salami, Fontina Cheese, Mozzarella Cheese, Mushrooms, Garlic"/>
    <s v="The Soppressata Pizza"/>
    <n v="150"/>
    <n v="234"/>
    <n v="84"/>
    <x v="0"/>
    <x v="1"/>
    <x v="1"/>
  </r>
  <r>
    <n v="7777898683"/>
    <d v="2016-08-06T00:00:00"/>
    <x v="2"/>
    <x v="7"/>
    <n v="20.75"/>
    <x v="1"/>
    <x v="2"/>
    <n v="28.75"/>
    <n v="2"/>
    <s v="Chicken, Tomatoes, Red Peppers, Red Onions, Jalapeno Peppers, Corn, Cilantro, Chipotle Sauce"/>
    <s v="The Southwest Chicken Pizza"/>
    <n v="41.5"/>
    <n v="57.5"/>
    <n v="16"/>
    <x v="0"/>
    <x v="0"/>
    <x v="1"/>
  </r>
  <r>
    <n v="7777898684"/>
    <d v="2016-08-06T00:00:00"/>
    <x v="2"/>
    <x v="7"/>
    <n v="12.75"/>
    <x v="0"/>
    <x v="2"/>
    <n v="17.75"/>
    <n v="9"/>
    <s v="Chicken, Pineapple, Tomatoes, Red Peppers, Thai Sweet Chilli Sauce"/>
    <s v="The Thai Chicken Pizza"/>
    <n v="114.75"/>
    <n v="159.75"/>
    <n v="45"/>
    <x v="0"/>
    <x v="1"/>
    <x v="1"/>
  </r>
  <r>
    <n v="7777898685"/>
    <d v="2016-08-06T00:00:00"/>
    <x v="2"/>
    <x v="7"/>
    <n v="10.5"/>
    <x v="0"/>
    <x v="1"/>
    <n v="13.5"/>
    <n v="8"/>
    <s v="Sliced Ham, Pineapple, Mozzarella Cheese"/>
    <s v="The Hawaiian Pizza"/>
    <n v="84"/>
    <n v="108"/>
    <n v="24"/>
    <x v="1"/>
    <x v="1"/>
    <x v="1"/>
  </r>
  <r>
    <n v="7777898686"/>
    <d v="2016-08-06T00:00:00"/>
    <x v="2"/>
    <x v="7"/>
    <n v="16"/>
    <x v="2"/>
    <x v="1"/>
    <n v="20.5"/>
    <n v="1"/>
    <s v="Kalamata Olives, Feta Cheese, Tomatoes, Garlic, Beef Chuck Roast, Red Onions"/>
    <s v="The Greek Pizza"/>
    <n v="16"/>
    <n v="20.5"/>
    <n v="4.5"/>
    <x v="1"/>
    <x v="1"/>
    <x v="1"/>
  </r>
  <r>
    <n v="7777898687"/>
    <d v="2016-08-07T00:00:00"/>
    <x v="3"/>
    <x v="7"/>
    <n v="10.5"/>
    <x v="0"/>
    <x v="1"/>
    <n v="13.5"/>
    <n v="11"/>
    <s v="Sliced Ham, Pineapple, Mozzarella Cheese"/>
    <s v="The Hawaiian Pizza"/>
    <n v="115.5"/>
    <n v="148.5"/>
    <n v="33"/>
    <x v="1"/>
    <x v="1"/>
    <x v="1"/>
  </r>
  <r>
    <n v="7777898688"/>
    <d v="2016-08-07T00:00:00"/>
    <x v="3"/>
    <x v="7"/>
    <n v="20.75"/>
    <x v="1"/>
    <x v="2"/>
    <n v="28.75"/>
    <n v="12"/>
    <s v="Barbecued Chicken, Red Peppers, Green Peppers, Tomatoes, Red Onions, Barbecue Sauce"/>
    <s v="The Barbecue Chicken Pizza"/>
    <n v="249"/>
    <n v="345"/>
    <n v="96"/>
    <x v="1"/>
    <x v="0"/>
    <x v="1"/>
  </r>
  <r>
    <n v="7777898689"/>
    <d v="2016-08-07T00:00:00"/>
    <x v="3"/>
    <x v="7"/>
    <n v="12.75"/>
    <x v="0"/>
    <x v="2"/>
    <n v="17.75"/>
    <n v="12"/>
    <s v="Barbecued Chicken, Red Peppers, Green Peppers, Tomatoes, Red Onions, Barbecue Sauce"/>
    <s v="The Barbecue Chicken Pizza"/>
    <n v="153"/>
    <n v="213"/>
    <n v="60"/>
    <x v="1"/>
    <x v="0"/>
    <x v="1"/>
  </r>
  <r>
    <n v="7777898690"/>
    <d v="2016-08-07T00:00:00"/>
    <x v="3"/>
    <x v="7"/>
    <n v="12"/>
    <x v="0"/>
    <x v="1"/>
    <n v="15"/>
    <n v="9"/>
    <s v="Bacon, Pepperoni, Italian Sausage, Chorizo Sausage"/>
    <s v="The Big Meat Pizza"/>
    <n v="108"/>
    <n v="135"/>
    <n v="27"/>
    <x v="1"/>
    <x v="1"/>
    <x v="1"/>
  </r>
  <r>
    <n v="7777898691"/>
    <d v="2016-08-08T00:00:00"/>
    <x v="4"/>
    <x v="7"/>
    <n v="23.65"/>
    <x v="0"/>
    <x v="3"/>
    <n v="30.65"/>
    <n v="1"/>
    <s v="Brie Carre Cheese, Prosciutto, Caramelized Onions, Pears, Thyme, Garlic"/>
    <s v="The Brie Carre Pizza"/>
    <n v="23.65"/>
    <n v="30.65"/>
    <n v="7"/>
    <x v="1"/>
    <x v="0"/>
    <x v="1"/>
  </r>
  <r>
    <n v="7777898692"/>
    <d v="2016-08-08T00:00:00"/>
    <x v="4"/>
    <x v="7"/>
    <n v="16"/>
    <x v="2"/>
    <x v="1"/>
    <n v="20.5"/>
    <n v="9"/>
    <s v="Pepperoni, Mushrooms, Red Onions, Red Peppers, Bacon"/>
    <s v="The Classic Deluxe Pizza"/>
    <n v="144"/>
    <n v="184.5"/>
    <n v="40.5"/>
    <x v="0"/>
    <x v="1"/>
    <x v="1"/>
  </r>
  <r>
    <n v="7777898693"/>
    <d v="2016-08-08T00:00:00"/>
    <x v="4"/>
    <x v="7"/>
    <n v="18.5"/>
    <x v="1"/>
    <x v="0"/>
    <n v="25.5"/>
    <n v="6"/>
    <s v="Mozzarella Cheese, Provolone Cheese, Smoked Gouda Cheese, Romano Cheese, Blue Cheese, Garlic"/>
    <s v="The Five Cheese Pizza"/>
    <n v="111"/>
    <n v="153"/>
    <n v="42"/>
    <x v="0"/>
    <x v="1"/>
    <x v="1"/>
  </r>
  <r>
    <n v="7777898694"/>
    <d v="2016-08-08T00:00:00"/>
    <x v="4"/>
    <x v="7"/>
    <n v="14.5"/>
    <x v="2"/>
    <x v="1"/>
    <n v="19"/>
    <n v="3"/>
    <s v="Pepperoni, Mushrooms, Green Peppers"/>
    <s v="The Pepperoni, Mushroom, and Peppers Pizza"/>
    <n v="43.5"/>
    <n v="57"/>
    <n v="13.5"/>
    <x v="1"/>
    <x v="1"/>
    <x v="1"/>
  </r>
  <r>
    <n v="7777898695"/>
    <d v="2016-08-09T00:00:00"/>
    <x v="5"/>
    <x v="7"/>
    <n v="20.75"/>
    <x v="1"/>
    <x v="2"/>
    <n v="28.75"/>
    <n v="4"/>
    <s v="Chicken, Tomatoes, Red Peppers, Red Onions, Jalapeno Peppers, Corn, Cilantro, Chipotle Sauce"/>
    <s v="The Southwest Chicken Pizza"/>
    <n v="83"/>
    <n v="115"/>
    <n v="32"/>
    <x v="1"/>
    <x v="0"/>
    <x v="1"/>
  </r>
  <r>
    <n v="7777898696"/>
    <d v="2016-08-09T00:00:00"/>
    <x v="5"/>
    <x v="7"/>
    <n v="12.5"/>
    <x v="0"/>
    <x v="3"/>
    <n v="19.5"/>
    <n v="7"/>
    <s v="Capocollo, Tomatoes, Goat Cheese, Artichokes, Peperoncini verdi, Garlic"/>
    <s v="The Spicy Italian Pizza"/>
    <n v="87.5"/>
    <n v="136.5"/>
    <n v="49"/>
    <x v="0"/>
    <x v="0"/>
    <x v="1"/>
  </r>
  <r>
    <n v="7777898697"/>
    <d v="2016-08-09T00:00:00"/>
    <x v="5"/>
    <x v="7"/>
    <n v="20.75"/>
    <x v="1"/>
    <x v="2"/>
    <n v="28.75"/>
    <n v="7"/>
    <s v="Chicken, Pineapple, Tomatoes, Red Peppers, Thai Sweet Chilli Sauce"/>
    <s v="The Thai Chicken Pizza"/>
    <n v="145.25"/>
    <n v="201.25"/>
    <n v="56"/>
    <x v="1"/>
    <x v="0"/>
    <x v="1"/>
  </r>
  <r>
    <n v="7777898698"/>
    <d v="2016-08-09T00:00:00"/>
    <x v="5"/>
    <x v="7"/>
    <n v="16"/>
    <x v="2"/>
    <x v="0"/>
    <n v="21.5"/>
    <n v="1"/>
    <s v="Mushrooms, Tomatoes, Red Peppers, Green Peppers, Red Onions, Zucchini, Spinach, Garlic"/>
    <s v="The Vegetables + Vegetables Pizza"/>
    <n v="16"/>
    <n v="21.5"/>
    <n v="5.5"/>
    <x v="0"/>
    <x v="0"/>
    <x v="1"/>
  </r>
  <r>
    <n v="7777898699"/>
    <d v="2016-08-10T00:00:00"/>
    <x v="6"/>
    <x v="7"/>
    <n v="16.75"/>
    <x v="2"/>
    <x v="2"/>
    <n v="23.25"/>
    <n v="4"/>
    <s v="Chicken, Artichoke, Spinach, Garlic, Jalapeno Peppers, Fontina Cheese, Gouda Cheese"/>
    <s v="The California Chicken Pizza"/>
    <n v="67"/>
    <n v="93"/>
    <n v="26"/>
    <x v="0"/>
    <x v="0"/>
    <x v="1"/>
  </r>
  <r>
    <n v="7777898700"/>
    <d v="2016-08-10T00:00:00"/>
    <x v="6"/>
    <x v="7"/>
    <n v="16"/>
    <x v="2"/>
    <x v="1"/>
    <n v="20.5"/>
    <n v="5"/>
    <s v="Capocollo, Red Peppers, Tomatoes, Goat Cheese, Garlic, Oregano"/>
    <s v="The Italian Capocollo Pizza"/>
    <n v="80"/>
    <n v="102.5"/>
    <n v="22.5"/>
    <x v="1"/>
    <x v="0"/>
    <x v="1"/>
  </r>
  <r>
    <n v="7777898701"/>
    <d v="2016-08-10T00:00:00"/>
    <x v="6"/>
    <x v="7"/>
    <n v="16"/>
    <x v="2"/>
    <x v="1"/>
    <n v="20.5"/>
    <n v="8"/>
    <s v="Tomatoes, Anchovies, Green Olives, Red Onions, Garlic"/>
    <s v="The Napolitana Pizza"/>
    <n v="128"/>
    <n v="164"/>
    <n v="36"/>
    <x v="0"/>
    <x v="1"/>
    <x v="1"/>
  </r>
  <r>
    <n v="7777898702"/>
    <d v="2016-08-10T00:00:00"/>
    <x v="6"/>
    <x v="7"/>
    <n v="12.5"/>
    <x v="0"/>
    <x v="3"/>
    <n v="19.5"/>
    <n v="5"/>
    <s v="Prosciutto di San Daniele, Arugula, Mozzarella Cheese"/>
    <s v="The Prosciutto and Arugula Pizza"/>
    <n v="62.5"/>
    <n v="97.5"/>
    <n v="35"/>
    <x v="0"/>
    <x v="1"/>
    <x v="1"/>
  </r>
  <r>
    <n v="7777898703"/>
    <d v="2016-08-10T00:00:00"/>
    <x v="6"/>
    <x v="7"/>
    <n v="16"/>
    <x v="2"/>
    <x v="0"/>
    <n v="21.5"/>
    <n v="7"/>
    <s v="Spinach, Artichokes, Kalamata Olives, Sun-dried Tomatoes, Feta Cheese, Plum Tomatoes, Red Onions"/>
    <s v="The Mediterranean Pizza"/>
    <n v="112"/>
    <n v="150.5"/>
    <n v="38.5"/>
    <x v="0"/>
    <x v="1"/>
    <x v="1"/>
  </r>
  <r>
    <n v="7777898704"/>
    <d v="2016-08-11T00:00:00"/>
    <x v="0"/>
    <x v="7"/>
    <n v="12"/>
    <x v="0"/>
    <x v="0"/>
    <n v="16"/>
    <n v="7"/>
    <s v="Tomatoes, Red Peppers, Jalapeno Peppers, Red Onions, Cilantro, Corn, Chipotle Sauce, Garlic"/>
    <s v="The Mexicana Pizza"/>
    <n v="84"/>
    <n v="112"/>
    <n v="28"/>
    <x v="0"/>
    <x v="0"/>
    <x v="1"/>
  </r>
  <r>
    <n v="7777898705"/>
    <d v="2016-08-11T00:00:00"/>
    <x v="0"/>
    <x v="7"/>
    <n v="16.5"/>
    <x v="2"/>
    <x v="3"/>
    <n v="25"/>
    <n v="12"/>
    <s v="Spinach, Red Onions, Pepperoni, Tomatoes, Artichokes, Kalamata Olives, Garlic, Asiago Cheese"/>
    <s v="The Spinach Supreme Pizza"/>
    <n v="198"/>
    <n v="300"/>
    <n v="102"/>
    <x v="1"/>
    <x v="1"/>
    <x v="1"/>
  </r>
  <r>
    <n v="7777898706"/>
    <d v="2016-08-11T00:00:00"/>
    <x v="0"/>
    <x v="7"/>
    <n v="12"/>
    <x v="0"/>
    <x v="1"/>
    <n v="15"/>
    <n v="7"/>
    <s v="Pepperoni, Mushrooms, Red Onions, Red Peppers, Bacon"/>
    <s v="The Classic Deluxe Pizza"/>
    <n v="84"/>
    <n v="105"/>
    <n v="21"/>
    <x v="0"/>
    <x v="0"/>
    <x v="1"/>
  </r>
  <r>
    <n v="7777898707"/>
    <d v="2016-08-11T00:00:00"/>
    <x v="0"/>
    <x v="7"/>
    <n v="17.95"/>
    <x v="1"/>
    <x v="0"/>
    <n v="24.95"/>
    <n v="7"/>
    <s v="Ricotta Cheese, Gorgonzola Piccante Cheese, Mozzarella Cheese, Parmigiano Reggiano Cheese, Garlic"/>
    <s v="The Four Cheese Pizza"/>
    <n v="125.64999999999999"/>
    <n v="174.65"/>
    <n v="49"/>
    <x v="1"/>
    <x v="0"/>
    <x v="1"/>
  </r>
  <r>
    <n v="7777898708"/>
    <d v="2016-08-11T00:00:00"/>
    <x v="0"/>
    <x v="7"/>
    <n v="20.25"/>
    <x v="1"/>
    <x v="0"/>
    <n v="27.25"/>
    <n v="5"/>
    <s v="Spinach, Artichokes, Kalamata Olives, Sun-dried Tomatoes, Feta Cheese, Plum Tomatoes, Red Onions"/>
    <s v="The Mediterranean Pizza"/>
    <n v="101.25"/>
    <n v="136.25"/>
    <n v="35"/>
    <x v="1"/>
    <x v="0"/>
    <x v="1"/>
  </r>
  <r>
    <n v="7777898709"/>
    <d v="2016-08-12T00:00:00"/>
    <x v="1"/>
    <x v="7"/>
    <n v="20.5"/>
    <x v="1"/>
    <x v="1"/>
    <n v="26.5"/>
    <n v="12"/>
    <s v="Tomatoes, Anchovies, Green Olives, Red Onions, Garlic"/>
    <s v="The Napolitana Pizza"/>
    <n v="246"/>
    <n v="318"/>
    <n v="72"/>
    <x v="0"/>
    <x v="1"/>
    <x v="1"/>
  </r>
  <r>
    <n v="7777898710"/>
    <d v="2016-08-12T00:00:00"/>
    <x v="1"/>
    <x v="7"/>
    <n v="20.25"/>
    <x v="1"/>
    <x v="0"/>
    <n v="27.25"/>
    <n v="10"/>
    <s v="Spinach, Mushrooms, Red Onions, Feta Cheese, Garlic"/>
    <s v="The Spinach and Feta Pizza"/>
    <n v="202.5"/>
    <n v="272.5"/>
    <n v="70"/>
    <x v="0"/>
    <x v="1"/>
    <x v="1"/>
  </r>
  <r>
    <n v="7777898711"/>
    <d v="2016-08-12T00:00:00"/>
    <x v="1"/>
    <x v="7"/>
    <n v="12"/>
    <x v="0"/>
    <x v="0"/>
    <n v="16"/>
    <n v="1"/>
    <s v="Spinach, Mushrooms, Red Onions, Feta Cheese, Garlic"/>
    <s v="The Spinach and Feta Pizza"/>
    <n v="12"/>
    <n v="16"/>
    <n v="4"/>
    <x v="0"/>
    <x v="1"/>
    <x v="1"/>
  </r>
  <r>
    <n v="7777898712"/>
    <d v="2016-08-12T00:00:00"/>
    <x v="1"/>
    <x v="7"/>
    <n v="12"/>
    <x v="0"/>
    <x v="0"/>
    <n v="16"/>
    <n v="6"/>
    <s v="Tomatoes, Red Peppers, Jalapeno Peppers, Red Onions, Cilantro, Corn, Chipotle Sauce, Garlic"/>
    <s v="The Mexicana Pizza"/>
    <n v="72"/>
    <n v="96"/>
    <n v="24"/>
    <x v="1"/>
    <x v="1"/>
    <x v="1"/>
  </r>
  <r>
    <n v="7777898713"/>
    <d v="2016-08-12T00:00:00"/>
    <x v="1"/>
    <x v="7"/>
    <n v="20.75"/>
    <x v="1"/>
    <x v="2"/>
    <n v="28.75"/>
    <n v="11"/>
    <s v="Barbecued Chicken, Red Peppers, Green Peppers, Tomatoes, Red Onions, Barbecue Sauce"/>
    <s v="The Barbecue Chicken Pizza"/>
    <n v="228.25"/>
    <n v="316.25"/>
    <n v="88"/>
    <x v="1"/>
    <x v="1"/>
    <x v="1"/>
  </r>
  <r>
    <n v="7777898714"/>
    <d v="2016-08-12T00:00:00"/>
    <x v="1"/>
    <x v="7"/>
    <n v="10.5"/>
    <x v="0"/>
    <x v="1"/>
    <n v="13.5"/>
    <n v="3"/>
    <s v="Sliced Ham, Pineapple, Mozzarella Cheese"/>
    <s v="The Hawaiian Pizza"/>
    <n v="31.5"/>
    <n v="40.5"/>
    <n v="9"/>
    <x v="1"/>
    <x v="1"/>
    <x v="1"/>
  </r>
  <r>
    <n v="7777898715"/>
    <d v="2016-08-12T00:00:00"/>
    <x v="1"/>
    <x v="7"/>
    <n v="20.75"/>
    <x v="1"/>
    <x v="3"/>
    <n v="30.75"/>
    <n v="4"/>
    <s v="Genoa Salami, Capocollo, Pepperoni, Tomatoes, Asiago Cheese, Garlic"/>
    <s v="The Pepper Salami Pizza"/>
    <n v="83"/>
    <n v="123"/>
    <n v="40"/>
    <x v="0"/>
    <x v="0"/>
    <x v="1"/>
  </r>
  <r>
    <n v="7777898716"/>
    <d v="2016-08-12T00:00:00"/>
    <x v="1"/>
    <x v="7"/>
    <n v="9.75"/>
    <x v="0"/>
    <x v="1"/>
    <n v="12.75"/>
    <n v="10"/>
    <s v="Mozzarella Cheese, Pepperoni"/>
    <s v="The Pepperoni Pizza"/>
    <n v="97.5"/>
    <n v="127.5"/>
    <n v="30"/>
    <x v="0"/>
    <x v="0"/>
    <x v="1"/>
  </r>
  <r>
    <n v="7777898717"/>
    <d v="2016-08-12T00:00:00"/>
    <x v="1"/>
    <x v="7"/>
    <n v="12.75"/>
    <x v="0"/>
    <x v="2"/>
    <n v="17.75"/>
    <n v="5"/>
    <s v="Chicken, Pineapple, Tomatoes, Red Peppers, Thai Sweet Chilli Sauce"/>
    <s v="The Thai Chicken Pizza"/>
    <n v="63.75"/>
    <n v="88.75"/>
    <n v="25"/>
    <x v="0"/>
    <x v="1"/>
    <x v="1"/>
  </r>
  <r>
    <n v="7777898718"/>
    <d v="2016-08-12T00:00:00"/>
    <x v="1"/>
    <x v="7"/>
    <n v="20.75"/>
    <x v="1"/>
    <x v="2"/>
    <n v="28.75"/>
    <n v="12"/>
    <s v="Barbecued Chicken, Red Peppers, Green Peppers, Tomatoes, Red Onions, Barbecue Sauce"/>
    <s v="The Barbecue Chicken Pizza"/>
    <n v="249"/>
    <n v="345"/>
    <n v="96"/>
    <x v="1"/>
    <x v="1"/>
    <x v="1"/>
  </r>
  <r>
    <n v="7777898719"/>
    <d v="2016-08-12T00:00:00"/>
    <x v="1"/>
    <x v="7"/>
    <n v="16.75"/>
    <x v="2"/>
    <x v="2"/>
    <n v="23.25"/>
    <n v="7"/>
    <s v="Barbecued Chicken, Red Peppers, Green Peppers, Tomatoes, Red Onions, Barbecue Sauce"/>
    <s v="The Barbecue Chicken Pizza"/>
    <n v="117.25"/>
    <n v="162.75"/>
    <n v="45.5"/>
    <x v="1"/>
    <x v="1"/>
    <x v="1"/>
  </r>
  <r>
    <n v="7777898720"/>
    <d v="2016-08-13T00:00:00"/>
    <x v="2"/>
    <x v="7"/>
    <n v="20.75"/>
    <x v="1"/>
    <x v="3"/>
    <n v="30.75"/>
    <n v="5"/>
    <s v="Genoa Salami, Capocollo, Pepperoni, Tomatoes, Asiago Cheese, Garlic"/>
    <s v="The Pepper Salami Pizza"/>
    <n v="103.75"/>
    <n v="153.75"/>
    <n v="50"/>
    <x v="1"/>
    <x v="1"/>
    <x v="1"/>
  </r>
  <r>
    <n v="7777898721"/>
    <d v="2016-08-13T00:00:00"/>
    <x v="2"/>
    <x v="7"/>
    <n v="12.25"/>
    <x v="0"/>
    <x v="3"/>
    <n v="19.25"/>
    <n v="1"/>
    <s v="?duja Salami, Pancetta, Tomatoes, Red Onions, Friggitello Peppers, Garlic"/>
    <s v="The Calabrese Pizza"/>
    <n v="12.25"/>
    <n v="19.25"/>
    <n v="7"/>
    <x v="1"/>
    <x v="1"/>
    <x v="1"/>
  </r>
  <r>
    <n v="7777898722"/>
    <d v="2016-08-13T00:00:00"/>
    <x v="2"/>
    <x v="7"/>
    <n v="16.5"/>
    <x v="2"/>
    <x v="3"/>
    <n v="25"/>
    <n v="6"/>
    <s v="Prosciutto di San Daniele, Arugula, Mozzarella Cheese"/>
    <s v="The Prosciutto and Arugula Pizza"/>
    <n v="99"/>
    <n v="150"/>
    <n v="51"/>
    <x v="0"/>
    <x v="0"/>
    <x v="1"/>
  </r>
  <r>
    <n v="7777898723"/>
    <d v="2016-08-13T00:00:00"/>
    <x v="2"/>
    <x v="7"/>
    <n v="20.75"/>
    <x v="1"/>
    <x v="2"/>
    <n v="28.75"/>
    <n v="9"/>
    <s v="Barbecued Chicken, Red Peppers, Green Peppers, Tomatoes, Red Onions, Barbecue Sauce"/>
    <s v="The Barbecue Chicken Pizza"/>
    <n v="186.75"/>
    <n v="258.75"/>
    <n v="72"/>
    <x v="1"/>
    <x v="0"/>
    <x v="1"/>
  </r>
  <r>
    <n v="7777898724"/>
    <d v="2016-08-13T00:00:00"/>
    <x v="2"/>
    <x v="7"/>
    <n v="12.25"/>
    <x v="0"/>
    <x v="3"/>
    <n v="19.25"/>
    <n v="6"/>
    <s v="Coarse Sicilian Salami, Tomatoes, Green Olives, Luganega Sausage, Onions, Garlic"/>
    <s v="The Sicilian Pizza"/>
    <n v="73.5"/>
    <n v="115.5"/>
    <n v="42"/>
    <x v="0"/>
    <x v="0"/>
    <x v="1"/>
  </r>
  <r>
    <n v="7777898725"/>
    <d v="2016-08-13T00:00:00"/>
    <x v="2"/>
    <x v="7"/>
    <n v="12"/>
    <x v="0"/>
    <x v="1"/>
    <n v="15"/>
    <n v="1"/>
    <s v="Bacon, Pepperoni, Italian Sausage, Chorizo Sausage"/>
    <s v="The Big Meat Pizza"/>
    <n v="12"/>
    <n v="15"/>
    <n v="3"/>
    <x v="0"/>
    <x v="0"/>
    <x v="1"/>
  </r>
  <r>
    <n v="7777898726"/>
    <d v="2016-08-13T00:00:00"/>
    <x v="2"/>
    <x v="7"/>
    <n v="20.25"/>
    <x v="1"/>
    <x v="3"/>
    <n v="30.25"/>
    <n v="12"/>
    <s v="?duja Salami, Pancetta, Tomatoes, Red Onions, Friggitello Peppers, Garlic"/>
    <s v="The Calabrese Pizza"/>
    <n v="243"/>
    <n v="363"/>
    <n v="120"/>
    <x v="1"/>
    <x v="1"/>
    <x v="1"/>
  </r>
  <r>
    <n v="7777898727"/>
    <d v="2016-08-13T00:00:00"/>
    <x v="2"/>
    <x v="7"/>
    <n v="16.75"/>
    <x v="2"/>
    <x v="2"/>
    <n v="23.25"/>
    <n v="2"/>
    <s v="Chicken, Artichoke, Spinach, Garlic, Jalapeno Peppers, Fontina Cheese, Gouda Cheese"/>
    <s v="The California Chicken Pizza"/>
    <n v="33.5"/>
    <n v="46.5"/>
    <n v="13"/>
    <x v="1"/>
    <x v="1"/>
    <x v="1"/>
  </r>
  <r>
    <n v="7777898728"/>
    <d v="2016-08-13T00:00:00"/>
    <x v="2"/>
    <x v="7"/>
    <n v="17.95"/>
    <x v="1"/>
    <x v="0"/>
    <n v="24.95"/>
    <n v="1"/>
    <s v="Ricotta Cheese, Gorgonzola Piccante Cheese, Mozzarella Cheese, Parmigiano Reggiano Cheese, Garlic"/>
    <s v="The Four Cheese Pizza"/>
    <n v="17.95"/>
    <n v="24.95"/>
    <n v="7"/>
    <x v="1"/>
    <x v="0"/>
    <x v="1"/>
  </r>
  <r>
    <n v="7777898729"/>
    <d v="2016-08-14T00:00:00"/>
    <x v="3"/>
    <x v="7"/>
    <n v="16"/>
    <x v="2"/>
    <x v="0"/>
    <n v="21.5"/>
    <n v="9"/>
    <s v="Tomatoes, Red Peppers, Jalapeno Peppers, Red Onions, Cilantro, Corn, Chipotle Sauce, Garlic"/>
    <s v="The Mexicana Pizza"/>
    <n v="144"/>
    <n v="193.5"/>
    <n v="49.5"/>
    <x v="0"/>
    <x v="0"/>
    <x v="1"/>
  </r>
  <r>
    <n v="7777898730"/>
    <d v="2016-08-14T00:00:00"/>
    <x v="3"/>
    <x v="7"/>
    <n v="20.25"/>
    <x v="1"/>
    <x v="0"/>
    <n v="27.25"/>
    <n v="1"/>
    <s v="Mushrooms, Tomatoes, Red Peppers, Green Peppers, Red Onions, Zucchini, Spinach, Garlic"/>
    <s v="The Vegetables + Vegetables Pizza"/>
    <n v="20.25"/>
    <n v="27.25"/>
    <n v="7"/>
    <x v="1"/>
    <x v="0"/>
    <x v="1"/>
  </r>
  <r>
    <n v="7777898731"/>
    <d v="2016-08-14T00:00:00"/>
    <x v="3"/>
    <x v="7"/>
    <n v="16.5"/>
    <x v="2"/>
    <x v="3"/>
    <n v="25"/>
    <n v="3"/>
    <s v="Prosciutto di San Daniele, Arugula, Mozzarella Cheese"/>
    <s v="The Prosciutto and Arugula Pizza"/>
    <n v="49.5"/>
    <n v="75"/>
    <n v="25.5"/>
    <x v="1"/>
    <x v="0"/>
    <x v="1"/>
  </r>
  <r>
    <n v="7777898732"/>
    <d v="2016-08-14T00:00:00"/>
    <x v="3"/>
    <x v="7"/>
    <n v="12.5"/>
    <x v="0"/>
    <x v="3"/>
    <n v="19.5"/>
    <n v="8"/>
    <s v="Prosciutto di San Daniele, Arugula, Mozzarella Cheese"/>
    <s v="The Prosciutto and Arugula Pizza"/>
    <n v="100"/>
    <n v="156"/>
    <n v="56"/>
    <x v="0"/>
    <x v="1"/>
    <x v="1"/>
  </r>
  <r>
    <n v="7777898733"/>
    <d v="2016-08-14T00:00:00"/>
    <x v="3"/>
    <x v="7"/>
    <n v="12"/>
    <x v="0"/>
    <x v="1"/>
    <n v="15"/>
    <n v="3"/>
    <s v="Bacon, Pepperoni, Italian Sausage, Chorizo Sausage"/>
    <s v="The Big Meat Pizza"/>
    <n v="36"/>
    <n v="45"/>
    <n v="9"/>
    <x v="0"/>
    <x v="0"/>
    <x v="1"/>
  </r>
  <r>
    <n v="7777898734"/>
    <d v="2016-08-14T00:00:00"/>
    <x v="3"/>
    <x v="7"/>
    <n v="12.5"/>
    <x v="0"/>
    <x v="3"/>
    <n v="19.5"/>
    <n v="4"/>
    <s v="Soppressata Salami, Fontina Cheese, Mozzarella Cheese, Mushrooms, Garlic"/>
    <s v="The Soppressata Pizza"/>
    <n v="50"/>
    <n v="78"/>
    <n v="28"/>
    <x v="0"/>
    <x v="1"/>
    <x v="1"/>
  </r>
  <r>
    <n v="7777898735"/>
    <d v="2016-08-14T00:00:00"/>
    <x v="3"/>
    <x v="7"/>
    <n v="14.75"/>
    <x v="2"/>
    <x v="0"/>
    <n v="20.25"/>
    <n v="4"/>
    <s v="Ricotta Cheese, Gorgonzola Piccante Cheese, Mozzarella Cheese, Parmigiano Reggiano Cheese, Garlic"/>
    <s v="The Four Cheese Pizza"/>
    <n v="59"/>
    <n v="81"/>
    <n v="22"/>
    <x v="1"/>
    <x v="1"/>
    <x v="1"/>
  </r>
  <r>
    <n v="7777898736"/>
    <d v="2016-08-14T00:00:00"/>
    <x v="3"/>
    <x v="7"/>
    <n v="9.75"/>
    <x v="0"/>
    <x v="1"/>
    <n v="12.75"/>
    <n v="6"/>
    <s v="Mozzarella Cheese, Pepperoni"/>
    <s v="The Pepperoni Pizza"/>
    <n v="58.5"/>
    <n v="76.5"/>
    <n v="18"/>
    <x v="0"/>
    <x v="1"/>
    <x v="1"/>
  </r>
  <r>
    <n v="7777898737"/>
    <d v="2016-08-15T00:00:00"/>
    <x v="4"/>
    <x v="7"/>
    <n v="16.5"/>
    <x v="2"/>
    <x v="3"/>
    <n v="25"/>
    <n v="10"/>
    <s v="Prosciutto di San Daniele, Arugula, Mozzarella Cheese"/>
    <s v="The Prosciutto and Arugula Pizza"/>
    <n v="165"/>
    <n v="250"/>
    <n v="85"/>
    <x v="1"/>
    <x v="1"/>
    <x v="1"/>
  </r>
  <r>
    <n v="7777898738"/>
    <d v="2016-08-15T00:00:00"/>
    <x v="4"/>
    <x v="7"/>
    <n v="16.5"/>
    <x v="2"/>
    <x v="0"/>
    <n v="22"/>
    <n v="7"/>
    <s v="Spinach, Artichokes, Tomatoes, Sun-dried Tomatoes, Garlic, Pesto Sauce"/>
    <s v="The Spinach Pesto Pizza"/>
    <n v="115.5"/>
    <n v="154"/>
    <n v="38.5"/>
    <x v="1"/>
    <x v="0"/>
    <x v="1"/>
  </r>
  <r>
    <n v="7777898739"/>
    <d v="2016-08-15T00:00:00"/>
    <x v="4"/>
    <x v="7"/>
    <n v="16.75"/>
    <x v="2"/>
    <x v="2"/>
    <n v="23.25"/>
    <n v="2"/>
    <s v="Barbecued Chicken, Red Peppers, Green Peppers, Tomatoes, Red Onions, Barbecue Sauce"/>
    <s v="The Barbecue Chicken Pizza"/>
    <n v="33.5"/>
    <n v="46.5"/>
    <n v="13"/>
    <x v="1"/>
    <x v="1"/>
    <x v="1"/>
  </r>
  <r>
    <n v="7777898740"/>
    <d v="2016-08-15T00:00:00"/>
    <x v="4"/>
    <x v="7"/>
    <n v="12"/>
    <x v="0"/>
    <x v="0"/>
    <n v="16"/>
    <n v="2"/>
    <s v="Spinach, Mushrooms, Red Onions, Feta Cheese, Garlic"/>
    <s v="The Spinach and Feta Pizza"/>
    <n v="24"/>
    <n v="32"/>
    <n v="8"/>
    <x v="1"/>
    <x v="0"/>
    <x v="1"/>
  </r>
  <r>
    <n v="7777898741"/>
    <d v="2016-08-15T00:00:00"/>
    <x v="4"/>
    <x v="7"/>
    <n v="12.75"/>
    <x v="0"/>
    <x v="2"/>
    <n v="17.75"/>
    <n v="1"/>
    <s v="Chicken, Tomatoes, Red Peppers, Spinach, Garlic, Pesto Sauce"/>
    <s v="The Chicken Pesto Pizza"/>
    <n v="12.75"/>
    <n v="17.75"/>
    <n v="5"/>
    <x v="0"/>
    <x v="0"/>
    <x v="1"/>
  </r>
  <r>
    <n v="7777898742"/>
    <d v="2016-08-15T00:00:00"/>
    <x v="4"/>
    <x v="7"/>
    <n v="15.25"/>
    <x v="1"/>
    <x v="1"/>
    <n v="21.25"/>
    <n v="8"/>
    <s v="Mozzarella Cheese, Pepperoni"/>
    <s v="The Pepperoni Pizza"/>
    <n v="122"/>
    <n v="170"/>
    <n v="48"/>
    <x v="1"/>
    <x v="1"/>
    <x v="1"/>
  </r>
  <r>
    <n v="7777898743"/>
    <d v="2016-08-16T00:00:00"/>
    <x v="5"/>
    <x v="7"/>
    <n v="20.75"/>
    <x v="1"/>
    <x v="3"/>
    <n v="30.75"/>
    <n v="12"/>
    <s v="Prosciutto di San Daniele, Arugula, Mozzarella Cheese"/>
    <s v="The Prosciutto and Arugula Pizza"/>
    <n v="249"/>
    <n v="369"/>
    <n v="120"/>
    <x v="1"/>
    <x v="1"/>
    <x v="1"/>
  </r>
  <r>
    <n v="7777898744"/>
    <d v="2016-08-16T00:00:00"/>
    <x v="5"/>
    <x v="7"/>
    <n v="12"/>
    <x v="0"/>
    <x v="1"/>
    <n v="15"/>
    <n v="9"/>
    <s v="Kalamata Olives, Feta Cheese, Tomatoes, Garlic, Beef Chuck Roast, Red Onions"/>
    <s v="The Greek Pizza"/>
    <n v="108"/>
    <n v="135"/>
    <n v="27"/>
    <x v="1"/>
    <x v="0"/>
    <x v="1"/>
  </r>
  <r>
    <n v="7777898745"/>
    <d v="2016-08-16T00:00:00"/>
    <x v="5"/>
    <x v="7"/>
    <n v="23.65"/>
    <x v="0"/>
    <x v="3"/>
    <n v="30.65"/>
    <n v="10"/>
    <s v="Brie Carre Cheese, Prosciutto, Caramelized Onions, Pears, Thyme, Garlic"/>
    <s v="The Brie Carre Pizza"/>
    <n v="236.5"/>
    <n v="306.5"/>
    <n v="70"/>
    <x v="1"/>
    <x v="0"/>
    <x v="1"/>
  </r>
  <r>
    <n v="7777898746"/>
    <d v="2016-08-16T00:00:00"/>
    <x v="5"/>
    <x v="7"/>
    <n v="20.25"/>
    <x v="1"/>
    <x v="3"/>
    <n v="30.25"/>
    <n v="6"/>
    <s v="Coarse Sicilian Salami, Tomatoes, Green Olives, Luganega Sausage, Onions, Garlic"/>
    <s v="The Sicilian Pizza"/>
    <n v="121.5"/>
    <n v="181.5"/>
    <n v="60"/>
    <x v="1"/>
    <x v="0"/>
    <x v="1"/>
  </r>
  <r>
    <n v="7777898747"/>
    <d v="2016-08-17T00:00:00"/>
    <x v="6"/>
    <x v="7"/>
    <n v="17.95"/>
    <x v="1"/>
    <x v="0"/>
    <n v="24.95"/>
    <n v="7"/>
    <s v="Ricotta Cheese, Gorgonzola Piccante Cheese, Mozzarella Cheese, Parmigiano Reggiano Cheese, Garlic"/>
    <s v="The Four Cheese Pizza"/>
    <n v="125.64999999999999"/>
    <n v="174.65"/>
    <n v="49"/>
    <x v="1"/>
    <x v="0"/>
    <x v="1"/>
  </r>
  <r>
    <n v="7777898748"/>
    <d v="2016-08-17T00:00:00"/>
    <x v="6"/>
    <x v="7"/>
    <n v="16"/>
    <x v="2"/>
    <x v="1"/>
    <n v="20.5"/>
    <n v="12"/>
    <s v="Tomatoes, Anchovies, Green Olives, Red Onions, Garlic"/>
    <s v="The Napolitana Pizza"/>
    <n v="192"/>
    <n v="246"/>
    <n v="54"/>
    <x v="0"/>
    <x v="0"/>
    <x v="1"/>
  </r>
  <r>
    <n v="7777898749"/>
    <d v="2016-08-17T00:00:00"/>
    <x v="6"/>
    <x v="7"/>
    <n v="20.75"/>
    <x v="1"/>
    <x v="2"/>
    <n v="28.75"/>
    <n v="8"/>
    <s v="Chicken, Red Onions, Red Peppers, Mushrooms, Asiago Cheese, Alfredo Sauce"/>
    <s v="The Chicken Alfredo Pizza"/>
    <n v="166"/>
    <n v="230"/>
    <n v="64"/>
    <x v="1"/>
    <x v="1"/>
    <x v="1"/>
  </r>
  <r>
    <n v="7777898750"/>
    <d v="2016-08-17T00:00:00"/>
    <x v="6"/>
    <x v="7"/>
    <n v="20.75"/>
    <x v="1"/>
    <x v="2"/>
    <n v="28.75"/>
    <n v="8"/>
    <s v="Chicken, Tomatoes, Red Peppers, Red Onions, Jalapeno Peppers, Corn, Cilantro, Chipotle Sauce"/>
    <s v="The Southwest Chicken Pizza"/>
    <n v="166"/>
    <n v="230"/>
    <n v="64"/>
    <x v="0"/>
    <x v="1"/>
    <x v="1"/>
  </r>
  <r>
    <n v="7777898751"/>
    <d v="2016-08-17T00:00:00"/>
    <x v="6"/>
    <x v="7"/>
    <n v="16"/>
    <x v="2"/>
    <x v="0"/>
    <n v="21.5"/>
    <n v="2"/>
    <s v="Tomatoes, Red Peppers, Jalapeno Peppers, Red Onions, Cilantro, Corn, Chipotle Sauce, Garlic"/>
    <s v="The Mexicana Pizza"/>
    <n v="32"/>
    <n v="43"/>
    <n v="11"/>
    <x v="1"/>
    <x v="0"/>
    <x v="1"/>
  </r>
  <r>
    <n v="7777898752"/>
    <d v="2016-08-18T00:00:00"/>
    <x v="0"/>
    <x v="7"/>
    <n v="12"/>
    <x v="0"/>
    <x v="1"/>
    <n v="15"/>
    <n v="7"/>
    <s v="Bacon, Pepperoni, Italian Sausage, Chorizo Sausage"/>
    <s v="The Big Meat Pizza"/>
    <n v="84"/>
    <n v="105"/>
    <n v="21"/>
    <x v="0"/>
    <x v="1"/>
    <x v="1"/>
  </r>
  <r>
    <n v="7777898753"/>
    <d v="2016-08-18T00:00:00"/>
    <x v="0"/>
    <x v="7"/>
    <n v="16.75"/>
    <x v="2"/>
    <x v="2"/>
    <n v="23.25"/>
    <n v="8"/>
    <s v="Chicken, Red Onions, Red Peppers, Mushrooms, Asiago Cheese, Alfredo Sauce"/>
    <s v="The Chicken Alfredo Pizza"/>
    <n v="134"/>
    <n v="186"/>
    <n v="52"/>
    <x v="1"/>
    <x v="1"/>
    <x v="1"/>
  </r>
  <r>
    <n v="7777898754"/>
    <d v="2016-08-19T00:00:00"/>
    <x v="1"/>
    <x v="7"/>
    <n v="16"/>
    <x v="2"/>
    <x v="0"/>
    <n v="21.5"/>
    <n v="10"/>
    <s v="Tomatoes, Red Peppers, Jalapeno Peppers, Red Onions, Cilantro, Corn, Chipotle Sauce, Garlic"/>
    <s v="The Mexicana Pizza"/>
    <n v="160"/>
    <n v="215"/>
    <n v="55"/>
    <x v="1"/>
    <x v="0"/>
    <x v="1"/>
  </r>
  <r>
    <n v="7777898755"/>
    <d v="2016-08-19T00:00:00"/>
    <x v="1"/>
    <x v="7"/>
    <n v="12"/>
    <x v="0"/>
    <x v="1"/>
    <n v="15"/>
    <n v="11"/>
    <s v="Bacon, Pepperoni, Italian Sausage, Chorizo Sausage"/>
    <s v="The Big Meat Pizza"/>
    <n v="132"/>
    <n v="165"/>
    <n v="33"/>
    <x v="1"/>
    <x v="0"/>
    <x v="1"/>
  </r>
  <r>
    <n v="7777898756"/>
    <d v="2016-08-19T00:00:00"/>
    <x v="1"/>
    <x v="7"/>
    <n v="16.75"/>
    <x v="2"/>
    <x v="2"/>
    <n v="23.25"/>
    <n v="5"/>
    <s v="Chicken, Artichoke, Spinach, Garlic, Jalapeno Peppers, Fontina Cheese, Gouda Cheese"/>
    <s v="The California Chicken Pizza"/>
    <n v="83.75"/>
    <n v="116.25"/>
    <n v="32.5"/>
    <x v="1"/>
    <x v="0"/>
    <x v="1"/>
  </r>
  <r>
    <n v="7777898757"/>
    <d v="2016-08-19T00:00:00"/>
    <x v="1"/>
    <x v="7"/>
    <n v="12.75"/>
    <x v="0"/>
    <x v="2"/>
    <n v="17.75"/>
    <n v="8"/>
    <s v="Chicken, Pineapple, Tomatoes, Red Peppers, Thai Sweet Chilli Sauce"/>
    <s v="The Thai Chicken Pizza"/>
    <n v="102"/>
    <n v="142"/>
    <n v="40"/>
    <x v="0"/>
    <x v="0"/>
    <x v="1"/>
  </r>
  <r>
    <n v="7777898758"/>
    <d v="2016-08-19T00:00:00"/>
    <x v="1"/>
    <x v="7"/>
    <n v="23.65"/>
    <x v="0"/>
    <x v="3"/>
    <n v="30.65"/>
    <n v="6"/>
    <s v="Brie Carre Cheese, Prosciutto, Caramelized Onions, Pears, Thyme, Garlic"/>
    <s v="The Brie Carre Pizza"/>
    <n v="141.89999999999998"/>
    <n v="183.89999999999998"/>
    <n v="42"/>
    <x v="1"/>
    <x v="1"/>
    <x v="1"/>
  </r>
  <r>
    <n v="7777898759"/>
    <d v="2016-08-20T00:00:00"/>
    <x v="2"/>
    <x v="7"/>
    <n v="16"/>
    <x v="2"/>
    <x v="0"/>
    <n v="21.5"/>
    <n v="4"/>
    <s v="Spinach, Mushrooms, Red Onions, Feta Cheese, Garlic"/>
    <s v="The Spinach and Feta Pizza"/>
    <n v="64"/>
    <n v="86"/>
    <n v="22"/>
    <x v="1"/>
    <x v="0"/>
    <x v="1"/>
  </r>
  <r>
    <n v="7777898760"/>
    <d v="2016-08-20T00:00:00"/>
    <x v="2"/>
    <x v="7"/>
    <n v="16.75"/>
    <x v="2"/>
    <x v="0"/>
    <n v="22.25"/>
    <n v="12"/>
    <s v="Eggplant, Artichokes, Tomatoes, Zucchini, Red Peppers, Garlic, Pesto Sauce"/>
    <s v="The Italian Vegetables Pizza"/>
    <n v="201"/>
    <n v="267"/>
    <n v="66"/>
    <x v="0"/>
    <x v="0"/>
    <x v="1"/>
  </r>
  <r>
    <n v="7777898761"/>
    <d v="2016-08-20T00:00:00"/>
    <x v="2"/>
    <x v="7"/>
    <n v="12.5"/>
    <x v="0"/>
    <x v="3"/>
    <n v="19.5"/>
    <n v="10"/>
    <s v="Genoa Salami, Capocollo, Pepperoni, Tomatoes, Asiago Cheese, Garlic"/>
    <s v="The Pepper Salami Pizza"/>
    <n v="125"/>
    <n v="195"/>
    <n v="70"/>
    <x v="0"/>
    <x v="1"/>
    <x v="1"/>
  </r>
  <r>
    <n v="7777898762"/>
    <d v="2016-08-20T00:00:00"/>
    <x v="2"/>
    <x v="7"/>
    <n v="11"/>
    <x v="0"/>
    <x v="1"/>
    <n v="14"/>
    <n v="2"/>
    <s v="Pepperoni, Mushrooms, Green Peppers"/>
    <s v="The Pepperoni, Mushroom, and Peppers Pizza"/>
    <n v="22"/>
    <n v="28"/>
    <n v="6"/>
    <x v="0"/>
    <x v="0"/>
    <x v="1"/>
  </r>
  <r>
    <n v="7777898763"/>
    <d v="2016-08-20T00:00:00"/>
    <x v="2"/>
    <x v="7"/>
    <n v="20.25"/>
    <x v="1"/>
    <x v="0"/>
    <n v="27.25"/>
    <n v="9"/>
    <s v="Spinach, Mushrooms, Red Onions, Feta Cheese, Garlic"/>
    <s v="The Spinach and Feta Pizza"/>
    <n v="182.25"/>
    <n v="245.25"/>
    <n v="63"/>
    <x v="1"/>
    <x v="0"/>
    <x v="1"/>
  </r>
  <r>
    <n v="7777898764"/>
    <d v="2016-08-21T00:00:00"/>
    <x v="3"/>
    <x v="7"/>
    <n v="9.75"/>
    <x v="0"/>
    <x v="1"/>
    <n v="12.75"/>
    <n v="8"/>
    <s v="Mozzarella Cheese, Pepperoni"/>
    <s v="The Pepperoni Pizza"/>
    <n v="78"/>
    <n v="102"/>
    <n v="24"/>
    <x v="1"/>
    <x v="1"/>
    <x v="1"/>
  </r>
  <r>
    <n v="7777898765"/>
    <d v="2016-08-21T00:00:00"/>
    <x v="3"/>
    <x v="7"/>
    <n v="14.75"/>
    <x v="2"/>
    <x v="0"/>
    <n v="20.25"/>
    <n v="9"/>
    <s v="Ricotta Cheese, Gorgonzola Piccante Cheese, Mozzarella Cheese, Parmigiano Reggiano Cheese, Garlic"/>
    <s v="The Four Cheese Pizza"/>
    <n v="132.75"/>
    <n v="182.25"/>
    <n v="49.5"/>
    <x v="1"/>
    <x v="1"/>
    <x v="1"/>
  </r>
  <r>
    <n v="7777898766"/>
    <d v="2016-08-21T00:00:00"/>
    <x v="3"/>
    <x v="7"/>
    <n v="20.25"/>
    <x v="1"/>
    <x v="0"/>
    <n v="27.25"/>
    <n v="1"/>
    <s v="Spinach, Artichokes, Kalamata Olives, Sun-dried Tomatoes, Feta Cheese, Plum Tomatoes, Red Onions"/>
    <s v="The Mediterranean Pizza"/>
    <n v="20.25"/>
    <n v="27.25"/>
    <n v="7"/>
    <x v="0"/>
    <x v="0"/>
    <x v="1"/>
  </r>
  <r>
    <n v="7777898767"/>
    <d v="2016-08-21T00:00:00"/>
    <x v="3"/>
    <x v="7"/>
    <n v="12"/>
    <x v="0"/>
    <x v="1"/>
    <n v="15"/>
    <n v="8"/>
    <s v="Kalamata Olives, Feta Cheese, Tomatoes, Garlic, Beef Chuck Roast, Red Onions"/>
    <s v="The Greek Pizza"/>
    <n v="96"/>
    <n v="120"/>
    <n v="24"/>
    <x v="0"/>
    <x v="0"/>
    <x v="1"/>
  </r>
  <r>
    <n v="7777898768"/>
    <d v="2016-08-21T00:00:00"/>
    <x v="3"/>
    <x v="7"/>
    <n v="16"/>
    <x v="2"/>
    <x v="0"/>
    <n v="21.5"/>
    <n v="10"/>
    <s v="Mushrooms, Tomatoes, Red Peppers, Green Peppers, Red Onions, Zucchini, Spinach, Garlic"/>
    <s v="The Vegetables + Vegetables Pizza"/>
    <n v="160"/>
    <n v="215"/>
    <n v="55"/>
    <x v="1"/>
    <x v="0"/>
    <x v="1"/>
  </r>
  <r>
    <n v="7777898769"/>
    <d v="2016-08-22T00:00:00"/>
    <x v="4"/>
    <x v="7"/>
    <n v="12"/>
    <x v="0"/>
    <x v="1"/>
    <n v="15"/>
    <n v="7"/>
    <s v="Bacon, Pepperoni, Italian Sausage, Chorizo Sausage"/>
    <s v="The Big Meat Pizza"/>
    <n v="84"/>
    <n v="105"/>
    <n v="21"/>
    <x v="1"/>
    <x v="1"/>
    <x v="1"/>
  </r>
  <r>
    <n v="7777898770"/>
    <d v="2016-08-22T00:00:00"/>
    <x v="4"/>
    <x v="7"/>
    <n v="20.75"/>
    <x v="1"/>
    <x v="2"/>
    <n v="28.75"/>
    <n v="4"/>
    <s v="Barbecued Chicken, Red Peppers, Green Peppers, Tomatoes, Red Onions, Barbecue Sauce"/>
    <s v="The Barbecue Chicken Pizza"/>
    <n v="83"/>
    <n v="115"/>
    <n v="32"/>
    <x v="0"/>
    <x v="1"/>
    <x v="1"/>
  </r>
  <r>
    <n v="7777898771"/>
    <d v="2016-08-22T00:00:00"/>
    <x v="4"/>
    <x v="7"/>
    <n v="16.5"/>
    <x v="1"/>
    <x v="1"/>
    <n v="22.5"/>
    <n v="12"/>
    <s v="Sliced Ham, Pineapple, Mozzarella Cheese"/>
    <s v="The Hawaiian Pizza"/>
    <n v="198"/>
    <n v="270"/>
    <n v="72"/>
    <x v="1"/>
    <x v="0"/>
    <x v="1"/>
  </r>
  <r>
    <n v="7777898772"/>
    <d v="2016-08-23T00:00:00"/>
    <x v="5"/>
    <x v="7"/>
    <n v="16"/>
    <x v="2"/>
    <x v="1"/>
    <n v="20.5"/>
    <n v="11"/>
    <s v="Tomatoes, Anchovies, Green Olives, Red Onions, Garlic"/>
    <s v="The Napolitana Pizza"/>
    <n v="176"/>
    <n v="225.5"/>
    <n v="49.5"/>
    <x v="0"/>
    <x v="0"/>
    <x v="1"/>
  </r>
  <r>
    <n v="7777898773"/>
    <d v="2016-08-23T00:00:00"/>
    <x v="5"/>
    <x v="7"/>
    <n v="9.75"/>
    <x v="0"/>
    <x v="1"/>
    <n v="12.75"/>
    <n v="9"/>
    <s v="Mozzarella Cheese, Pepperoni"/>
    <s v="The Pepperoni Pizza"/>
    <n v="87.75"/>
    <n v="114.75"/>
    <n v="27"/>
    <x v="1"/>
    <x v="1"/>
    <x v="1"/>
  </r>
  <r>
    <n v="7777898774"/>
    <d v="2016-08-23T00:00:00"/>
    <x v="5"/>
    <x v="7"/>
    <n v="14.75"/>
    <x v="2"/>
    <x v="0"/>
    <n v="20.25"/>
    <n v="5"/>
    <s v="Ricotta Cheese, Gorgonzola Piccante Cheese, Mozzarella Cheese, Parmigiano Reggiano Cheese, Garlic"/>
    <s v="The Four Cheese Pizza"/>
    <n v="73.75"/>
    <n v="101.25"/>
    <n v="27.5"/>
    <x v="1"/>
    <x v="0"/>
    <x v="1"/>
  </r>
  <r>
    <n v="7777898775"/>
    <d v="2016-08-23T00:00:00"/>
    <x v="5"/>
    <x v="7"/>
    <n v="20.5"/>
    <x v="1"/>
    <x v="1"/>
    <n v="26.5"/>
    <n v="5"/>
    <s v="Tomatoes, Anchovies, Green Olives, Red Onions, Garlic"/>
    <s v="The Napolitana Pizza"/>
    <n v="102.5"/>
    <n v="132.5"/>
    <n v="30"/>
    <x v="0"/>
    <x v="1"/>
    <x v="1"/>
  </r>
  <r>
    <n v="7777898776"/>
    <d v="2016-08-23T00:00:00"/>
    <x v="5"/>
    <x v="7"/>
    <n v="16.25"/>
    <x v="2"/>
    <x v="3"/>
    <n v="24.75"/>
    <n v="12"/>
    <s v="Coarse Sicilian Salami, Tomatoes, Green Olives, Luganega Sausage, Onions, Garlic"/>
    <s v="The Sicilian Pizza"/>
    <n v="195"/>
    <n v="297"/>
    <n v="102"/>
    <x v="0"/>
    <x v="1"/>
    <x v="1"/>
  </r>
  <r>
    <n v="7777898777"/>
    <d v="2016-08-24T00:00:00"/>
    <x v="6"/>
    <x v="7"/>
    <n v="20.25"/>
    <x v="1"/>
    <x v="0"/>
    <n v="27.25"/>
    <n v="7"/>
    <s v="Mushrooms, Tomatoes, Red Peppers, Green Peppers, Red Onions, Zucchini, Spinach, Garlic"/>
    <s v="The Vegetables + Vegetables Pizza"/>
    <n v="141.75"/>
    <n v="190.75"/>
    <n v="49"/>
    <x v="1"/>
    <x v="0"/>
    <x v="1"/>
  </r>
  <r>
    <n v="7777898778"/>
    <d v="2016-08-24T00:00:00"/>
    <x v="6"/>
    <x v="7"/>
    <n v="12"/>
    <x v="0"/>
    <x v="0"/>
    <n v="16"/>
    <n v="3"/>
    <s v="Tomatoes, Red Peppers, Jalapeno Peppers, Red Onions, Cilantro, Corn, Chipotle Sauce, Garlic"/>
    <s v="The Mexicana Pizza"/>
    <n v="36"/>
    <n v="48"/>
    <n v="12"/>
    <x v="0"/>
    <x v="1"/>
    <x v="1"/>
  </r>
  <r>
    <n v="7777898779"/>
    <d v="2016-08-24T00:00:00"/>
    <x v="6"/>
    <x v="7"/>
    <n v="12.5"/>
    <x v="0"/>
    <x v="3"/>
    <n v="19.5"/>
    <n v="5"/>
    <s v="Capocollo, Tomatoes, Goat Cheese, Artichokes, Peperoncini verdi, Garlic"/>
    <s v="The Spicy Italian Pizza"/>
    <n v="62.5"/>
    <n v="97.5"/>
    <n v="35"/>
    <x v="1"/>
    <x v="0"/>
    <x v="1"/>
  </r>
  <r>
    <n v="7777898780"/>
    <d v="2016-08-24T00:00:00"/>
    <x v="6"/>
    <x v="7"/>
    <n v="12.5"/>
    <x v="0"/>
    <x v="0"/>
    <n v="16.5"/>
    <n v="5"/>
    <s v="Spinach, Artichokes, Tomatoes, Sun-dried Tomatoes, Garlic, Pesto Sauce"/>
    <s v="The Spinach Pesto Pizza"/>
    <n v="62.5"/>
    <n v="82.5"/>
    <n v="20"/>
    <x v="1"/>
    <x v="0"/>
    <x v="1"/>
  </r>
  <r>
    <n v="7777898781"/>
    <d v="2016-08-25T00:00:00"/>
    <x v="0"/>
    <x v="7"/>
    <n v="20.5"/>
    <x v="1"/>
    <x v="1"/>
    <n v="26.5"/>
    <n v="10"/>
    <s v="Tomatoes, Anchovies, Green Olives, Red Onions, Garlic"/>
    <s v="The Napolitana Pizza"/>
    <n v="205"/>
    <n v="265"/>
    <n v="60"/>
    <x v="1"/>
    <x v="1"/>
    <x v="1"/>
  </r>
  <r>
    <n v="7777898782"/>
    <d v="2016-08-25T00:00:00"/>
    <x v="0"/>
    <x v="7"/>
    <n v="12"/>
    <x v="0"/>
    <x v="1"/>
    <n v="15"/>
    <n v="1"/>
    <s v="Bacon, Pepperoni, Italian Sausage, Chorizo Sausage"/>
    <s v="The Big Meat Pizza"/>
    <n v="12"/>
    <n v="15"/>
    <n v="3"/>
    <x v="1"/>
    <x v="1"/>
    <x v="1"/>
  </r>
  <r>
    <n v="7777898783"/>
    <d v="2016-08-25T00:00:00"/>
    <x v="0"/>
    <x v="7"/>
    <n v="20.25"/>
    <x v="1"/>
    <x v="3"/>
    <n v="30.25"/>
    <n v="12"/>
    <s v="?duja Salami, Pancetta, Tomatoes, Red Onions, Friggitello Peppers, Garlic"/>
    <s v="The Calabrese Pizza"/>
    <n v="243"/>
    <n v="363"/>
    <n v="120"/>
    <x v="0"/>
    <x v="1"/>
    <x v="1"/>
  </r>
  <r>
    <n v="7777898784"/>
    <d v="2016-08-25T00:00:00"/>
    <x v="0"/>
    <x v="7"/>
    <n v="16.5"/>
    <x v="2"/>
    <x v="3"/>
    <n v="25"/>
    <n v="3"/>
    <s v="Calabrese Salami, Capocollo, Tomatoes, Red Onions, Green Olives, Garlic"/>
    <s v="The Italian Supreme Pizza"/>
    <n v="49.5"/>
    <n v="75"/>
    <n v="25.5"/>
    <x v="1"/>
    <x v="0"/>
    <x v="1"/>
  </r>
  <r>
    <n v="7777898785"/>
    <d v="2016-08-25T00:00:00"/>
    <x v="0"/>
    <x v="7"/>
    <n v="20.75"/>
    <x v="1"/>
    <x v="2"/>
    <n v="28.75"/>
    <n v="8"/>
    <s v="Chicken, Pineapple, Tomatoes, Red Peppers, Thai Sweet Chilli Sauce"/>
    <s v="The Thai Chicken Pizza"/>
    <n v="166"/>
    <n v="230"/>
    <n v="64"/>
    <x v="1"/>
    <x v="0"/>
    <x v="1"/>
  </r>
  <r>
    <n v="7777898786"/>
    <d v="2016-08-26T00:00:00"/>
    <x v="1"/>
    <x v="7"/>
    <n v="16.5"/>
    <x v="1"/>
    <x v="1"/>
    <n v="22.5"/>
    <n v="5"/>
    <s v="Sliced Ham, Pineapple, Mozzarella Cheese"/>
    <s v="The Hawaiian Pizza"/>
    <n v="82.5"/>
    <n v="112.5"/>
    <n v="30"/>
    <x v="0"/>
    <x v="0"/>
    <x v="1"/>
  </r>
  <r>
    <n v="7777898787"/>
    <d v="2016-08-26T00:00:00"/>
    <x v="1"/>
    <x v="7"/>
    <n v="16"/>
    <x v="2"/>
    <x v="1"/>
    <n v="20.5"/>
    <n v="4"/>
    <s v="Pepperoni, Mushrooms, Red Onions, Red Peppers, Bacon"/>
    <s v="The Classic Deluxe Pizza"/>
    <n v="64"/>
    <n v="82"/>
    <n v="18"/>
    <x v="0"/>
    <x v="1"/>
    <x v="1"/>
  </r>
  <r>
    <n v="7777898788"/>
    <d v="2016-08-26T00:00:00"/>
    <x v="1"/>
    <x v="7"/>
    <n v="20.5"/>
    <x v="1"/>
    <x v="1"/>
    <n v="26.5"/>
    <n v="10"/>
    <s v="Tomatoes, Anchovies, Green Olives, Red Onions, Garlic"/>
    <s v="The Napolitana Pizza"/>
    <n v="205"/>
    <n v="265"/>
    <n v="60"/>
    <x v="0"/>
    <x v="0"/>
    <x v="1"/>
  </r>
  <r>
    <n v="7777898789"/>
    <d v="2016-08-26T00:00:00"/>
    <x v="1"/>
    <x v="7"/>
    <n v="20.25"/>
    <x v="1"/>
    <x v="3"/>
    <n v="30.25"/>
    <n v="1"/>
    <s v="Coarse Sicilian Salami, Tomatoes, Green Olives, Luganega Sausage, Onions, Garlic"/>
    <s v="The Sicilian Pizza"/>
    <n v="20.25"/>
    <n v="30.25"/>
    <n v="10"/>
    <x v="0"/>
    <x v="0"/>
    <x v="1"/>
  </r>
  <r>
    <n v="7777898790"/>
    <d v="2016-08-27T00:00:00"/>
    <x v="2"/>
    <x v="7"/>
    <n v="20.75"/>
    <x v="1"/>
    <x v="3"/>
    <n v="30.75"/>
    <n v="10"/>
    <s v="Capocollo, Tomatoes, Goat Cheese, Artichokes, Peperoncini verdi, Garlic"/>
    <s v="The Spicy Italian Pizza"/>
    <n v="207.5"/>
    <n v="307.5"/>
    <n v="100"/>
    <x v="1"/>
    <x v="0"/>
    <x v="1"/>
  </r>
  <r>
    <n v="7777898791"/>
    <d v="2016-08-27T00:00:00"/>
    <x v="2"/>
    <x v="7"/>
    <n v="16.75"/>
    <x v="2"/>
    <x v="2"/>
    <n v="23.25"/>
    <n v="8"/>
    <s v="Chicken, Artichoke, Spinach, Garlic, Jalapeno Peppers, Fontina Cheese, Gouda Cheese"/>
    <s v="The California Chicken Pizza"/>
    <n v="134"/>
    <n v="186"/>
    <n v="52"/>
    <x v="1"/>
    <x v="0"/>
    <x v="1"/>
  </r>
  <r>
    <n v="7777898792"/>
    <d v="2016-08-27T00:00:00"/>
    <x v="2"/>
    <x v="7"/>
    <n v="14.75"/>
    <x v="2"/>
    <x v="0"/>
    <n v="20.25"/>
    <n v="5"/>
    <s v="Ricotta Cheese, Gorgonzola Piccante Cheese, Mozzarella Cheese, Parmigiano Reggiano Cheese, Garlic"/>
    <s v="The Four Cheese Pizza"/>
    <n v="73.75"/>
    <n v="101.25"/>
    <n v="27.5"/>
    <x v="0"/>
    <x v="0"/>
    <x v="1"/>
  </r>
  <r>
    <n v="7777898793"/>
    <d v="2016-08-27T00:00:00"/>
    <x v="2"/>
    <x v="7"/>
    <n v="12.5"/>
    <x v="2"/>
    <x v="1"/>
    <n v="17"/>
    <n v="10"/>
    <s v="Mozzarella Cheese, Pepperoni"/>
    <s v="The Pepperoni Pizza"/>
    <n v="125"/>
    <n v="170"/>
    <n v="45"/>
    <x v="1"/>
    <x v="0"/>
    <x v="1"/>
  </r>
  <r>
    <n v="7777898794"/>
    <d v="2016-08-28T00:00:00"/>
    <x v="3"/>
    <x v="7"/>
    <n v="20.75"/>
    <x v="1"/>
    <x v="3"/>
    <n v="30.75"/>
    <n v="2"/>
    <s v="Capocollo, Tomatoes, Goat Cheese, Artichokes, Peperoncini verdi, Garlic"/>
    <s v="The Spicy Italian Pizza"/>
    <n v="41.5"/>
    <n v="61.5"/>
    <n v="20"/>
    <x v="1"/>
    <x v="0"/>
    <x v="1"/>
  </r>
  <r>
    <n v="7777898795"/>
    <d v="2016-08-28T00:00:00"/>
    <x v="3"/>
    <x v="7"/>
    <n v="17.95"/>
    <x v="1"/>
    <x v="0"/>
    <n v="24.95"/>
    <n v="11"/>
    <s v="Ricotta Cheese, Gorgonzola Piccante Cheese, Mozzarella Cheese, Parmigiano Reggiano Cheese, Garlic"/>
    <s v="The Four Cheese Pizza"/>
    <n v="197.45"/>
    <n v="274.45"/>
    <n v="77"/>
    <x v="0"/>
    <x v="1"/>
    <x v="1"/>
  </r>
  <r>
    <n v="7777898796"/>
    <d v="2016-08-28T00:00:00"/>
    <x v="3"/>
    <x v="7"/>
    <n v="25.5"/>
    <x v="3"/>
    <x v="1"/>
    <n v="26.5"/>
    <n v="9"/>
    <s v="Kalamata Olives, Feta Cheese, Tomatoes, Garlic, Beef Chuck Roast, Red Onions"/>
    <s v="The Greek Pizza"/>
    <n v="229.5"/>
    <n v="238.5"/>
    <n v="9"/>
    <x v="1"/>
    <x v="0"/>
    <x v="1"/>
  </r>
  <r>
    <n v="7777898797"/>
    <d v="2016-08-28T00:00:00"/>
    <x v="3"/>
    <x v="7"/>
    <n v="20.75"/>
    <x v="1"/>
    <x v="3"/>
    <n v="30.75"/>
    <n v="12"/>
    <s v="Calabrese Salami, Capocollo, Tomatoes, Red Onions, Green Olives, Garlic"/>
    <s v="The Italian Supreme Pizza"/>
    <n v="249"/>
    <n v="369"/>
    <n v="120"/>
    <x v="0"/>
    <x v="1"/>
    <x v="1"/>
  </r>
  <r>
    <n v="7777898798"/>
    <d v="2016-08-28T00:00:00"/>
    <x v="3"/>
    <x v="7"/>
    <n v="12"/>
    <x v="0"/>
    <x v="1"/>
    <n v="15"/>
    <n v="2"/>
    <s v="Bacon, Pepperoni, Italian Sausage, Chorizo Sausage"/>
    <s v="The Big Meat Pizza"/>
    <n v="24"/>
    <n v="30"/>
    <n v="6"/>
    <x v="0"/>
    <x v="0"/>
    <x v="1"/>
  </r>
  <r>
    <n v="7777898799"/>
    <d v="2016-08-29T00:00:00"/>
    <x v="4"/>
    <x v="7"/>
    <n v="20.75"/>
    <x v="1"/>
    <x v="2"/>
    <n v="28.75"/>
    <n v="1"/>
    <s v="Chicken, Artichoke, Spinach, Garlic, Jalapeno Peppers, Fontina Cheese, Gouda Cheese"/>
    <s v="The California Chicken Pizza"/>
    <n v="20.75"/>
    <n v="28.75"/>
    <n v="8"/>
    <x v="0"/>
    <x v="1"/>
    <x v="1"/>
  </r>
  <r>
    <n v="7777898800"/>
    <d v="2016-08-29T00:00:00"/>
    <x v="4"/>
    <x v="7"/>
    <n v="12.75"/>
    <x v="0"/>
    <x v="2"/>
    <n v="17.75"/>
    <n v="1"/>
    <s v="Chicken, Artichoke, Spinach, Garlic, Jalapeno Peppers, Fontina Cheese, Gouda Cheese"/>
    <s v="The California Chicken Pizza"/>
    <n v="12.75"/>
    <n v="17.75"/>
    <n v="5"/>
    <x v="0"/>
    <x v="1"/>
    <x v="1"/>
  </r>
  <r>
    <n v="7777898801"/>
    <d v="2016-08-29T00:00:00"/>
    <x v="4"/>
    <x v="7"/>
    <n v="16"/>
    <x v="2"/>
    <x v="0"/>
    <n v="21.5"/>
    <n v="10"/>
    <s v="Spinach, Mushrooms, Tomatoes, Green Olives, Feta Cheese"/>
    <s v="The Green Garden Pizza"/>
    <n v="160"/>
    <n v="215"/>
    <n v="55"/>
    <x v="0"/>
    <x v="1"/>
    <x v="1"/>
  </r>
  <r>
    <n v="7777898802"/>
    <d v="2016-08-29T00:00:00"/>
    <x v="4"/>
    <x v="7"/>
    <n v="20.25"/>
    <x v="1"/>
    <x v="0"/>
    <n v="27.25"/>
    <n v="9"/>
    <s v="Spinach, Artichokes, Kalamata Olives, Sun-dried Tomatoes, Feta Cheese, Plum Tomatoes, Red Onions"/>
    <s v="The Mediterranean Pizza"/>
    <n v="182.25"/>
    <n v="245.25"/>
    <n v="63"/>
    <x v="1"/>
    <x v="0"/>
    <x v="1"/>
  </r>
  <r>
    <n v="7777898803"/>
    <d v="2016-08-29T00:00:00"/>
    <x v="4"/>
    <x v="7"/>
    <n v="15.25"/>
    <x v="1"/>
    <x v="1"/>
    <n v="21.25"/>
    <n v="8"/>
    <s v="Mozzarella Cheese, Pepperoni"/>
    <s v="The Pepperoni Pizza"/>
    <n v="122"/>
    <n v="170"/>
    <n v="48"/>
    <x v="1"/>
    <x v="0"/>
    <x v="1"/>
  </r>
  <r>
    <n v="7777898804"/>
    <d v="2016-08-29T00:00:00"/>
    <x v="4"/>
    <x v="7"/>
    <n v="12.5"/>
    <x v="2"/>
    <x v="1"/>
    <n v="17"/>
    <n v="12"/>
    <s v="Mozzarella Cheese, Pepperoni"/>
    <s v="The Pepperoni Pizza"/>
    <n v="150"/>
    <n v="204"/>
    <n v="54"/>
    <x v="1"/>
    <x v="0"/>
    <x v="1"/>
  </r>
  <r>
    <n v="7777898805"/>
    <d v="2016-08-29T00:00:00"/>
    <x v="4"/>
    <x v="7"/>
    <n v="20.75"/>
    <x v="1"/>
    <x v="2"/>
    <n v="28.75"/>
    <n v="7"/>
    <s v="Chicken, Tomatoes, Red Peppers, Red Onions, Jalapeno Peppers, Corn, Cilantro, Chipotle Sauce"/>
    <s v="The Southwest Chicken Pizza"/>
    <n v="145.25"/>
    <n v="201.25"/>
    <n v="56"/>
    <x v="0"/>
    <x v="0"/>
    <x v="1"/>
  </r>
  <r>
    <n v="7777898806"/>
    <d v="2016-08-30T00:00:00"/>
    <x v="5"/>
    <x v="7"/>
    <n v="20.75"/>
    <x v="1"/>
    <x v="0"/>
    <n v="27.75"/>
    <n v="10"/>
    <s v="Spinach, Artichokes, Tomatoes, Sun-dried Tomatoes, Garlic, Pesto Sauce"/>
    <s v="The Spinach Pesto Pizza"/>
    <n v="207.5"/>
    <n v="277.5"/>
    <n v="70"/>
    <x v="1"/>
    <x v="0"/>
    <x v="1"/>
  </r>
  <r>
    <n v="7777898807"/>
    <d v="2016-08-30T00:00:00"/>
    <x v="5"/>
    <x v="7"/>
    <n v="20.75"/>
    <x v="1"/>
    <x v="2"/>
    <n v="28.75"/>
    <n v="3"/>
    <s v="Chicken, Pineapple, Tomatoes, Red Peppers, Thai Sweet Chilli Sauce"/>
    <s v="The Thai Chicken Pizza"/>
    <n v="62.25"/>
    <n v="86.25"/>
    <n v="24"/>
    <x v="1"/>
    <x v="1"/>
    <x v="1"/>
  </r>
  <r>
    <n v="7777898808"/>
    <d v="2016-08-30T00:00:00"/>
    <x v="5"/>
    <x v="7"/>
    <n v="23.65"/>
    <x v="0"/>
    <x v="3"/>
    <n v="30.65"/>
    <n v="5"/>
    <s v="Brie Carre Cheese, Prosciutto, Caramelized Onions, Pears, Thyme, Garlic"/>
    <s v="The Brie Carre Pizza"/>
    <n v="118.25"/>
    <n v="153.25"/>
    <n v="35"/>
    <x v="1"/>
    <x v="1"/>
    <x v="1"/>
  </r>
  <r>
    <n v="7777898809"/>
    <d v="2016-08-30T00:00:00"/>
    <x v="5"/>
    <x v="7"/>
    <n v="20.75"/>
    <x v="1"/>
    <x v="2"/>
    <n v="28.75"/>
    <n v="6"/>
    <s v="Chicken, Artichoke, Spinach, Garlic, Jalapeno Peppers, Fontina Cheese, Gouda Cheese"/>
    <s v="The California Chicken Pizza"/>
    <n v="124.5"/>
    <n v="172.5"/>
    <n v="48"/>
    <x v="1"/>
    <x v="1"/>
    <x v="1"/>
  </r>
  <r>
    <n v="7777898810"/>
    <d v="2016-08-30T00:00:00"/>
    <x v="5"/>
    <x v="7"/>
    <n v="20.5"/>
    <x v="1"/>
    <x v="1"/>
    <n v="26.5"/>
    <n v="8"/>
    <s v="Pepperoni, Mushrooms, Red Onions, Red Peppers, Bacon"/>
    <s v="The Classic Deluxe Pizza"/>
    <n v="164"/>
    <n v="212"/>
    <n v="48"/>
    <x v="0"/>
    <x v="1"/>
    <x v="1"/>
  </r>
  <r>
    <n v="7777898811"/>
    <d v="2016-08-30T00:00:00"/>
    <x v="5"/>
    <x v="7"/>
    <n v="16"/>
    <x v="2"/>
    <x v="0"/>
    <n v="21.5"/>
    <n v="8"/>
    <s v="Mushrooms, Tomatoes, Red Peppers, Green Peppers, Red Onions, Zucchini, Spinach, Garlic"/>
    <s v="The Vegetables + Vegetables Pizza"/>
    <n v="128"/>
    <n v="172"/>
    <n v="44"/>
    <x v="0"/>
    <x v="1"/>
    <x v="1"/>
  </r>
  <r>
    <n v="7777898812"/>
    <d v="2016-08-31T00:00:00"/>
    <x v="6"/>
    <x v="7"/>
    <n v="12"/>
    <x v="0"/>
    <x v="1"/>
    <n v="15"/>
    <n v="4"/>
    <s v="Kalamata Olives, Feta Cheese, Tomatoes, Garlic, Beef Chuck Roast, Red Onions"/>
    <s v="The Greek Pizza"/>
    <n v="48"/>
    <n v="60"/>
    <n v="12"/>
    <x v="0"/>
    <x v="1"/>
    <x v="1"/>
  </r>
  <r>
    <n v="7777898813"/>
    <d v="2016-08-31T00:00:00"/>
    <x v="6"/>
    <x v="7"/>
    <n v="12.5"/>
    <x v="0"/>
    <x v="3"/>
    <n v="19.5"/>
    <n v="10"/>
    <s v="Prosciutto di San Daniele, Arugula, Mozzarella Cheese"/>
    <s v="The Prosciutto and Arugula Pizza"/>
    <n v="125"/>
    <n v="195"/>
    <n v="70"/>
    <x v="0"/>
    <x v="0"/>
    <x v="1"/>
  </r>
  <r>
    <n v="7777898814"/>
    <d v="2016-08-31T00:00:00"/>
    <x v="6"/>
    <x v="7"/>
    <n v="18.5"/>
    <x v="1"/>
    <x v="0"/>
    <n v="25.5"/>
    <n v="4"/>
    <s v="Mozzarella Cheese, Provolone Cheese, Smoked Gouda Cheese, Romano Cheese, Blue Cheese, Garlic"/>
    <s v="The Five Cheese Pizza"/>
    <n v="74"/>
    <n v="102"/>
    <n v="28"/>
    <x v="1"/>
    <x v="0"/>
    <x v="1"/>
  </r>
  <r>
    <n v="7777898815"/>
    <d v="2016-08-31T00:00:00"/>
    <x v="6"/>
    <x v="7"/>
    <n v="12.75"/>
    <x v="0"/>
    <x v="2"/>
    <n v="17.75"/>
    <n v="3"/>
    <s v="Chicken, Artichoke, Spinach, Garlic, Jalapeno Peppers, Fontina Cheese, Gouda Cheese"/>
    <s v="The California Chicken Pizza"/>
    <n v="38.25"/>
    <n v="53.25"/>
    <n v="15"/>
    <x v="0"/>
    <x v="0"/>
    <x v="1"/>
  </r>
  <r>
    <n v="7777898816"/>
    <d v="2016-08-31T00:00:00"/>
    <x v="6"/>
    <x v="7"/>
    <n v="12"/>
    <x v="0"/>
    <x v="0"/>
    <n v="16"/>
    <n v="11"/>
    <s v="Spinach, Mushrooms, Tomatoes, Green Olives, Feta Cheese"/>
    <s v="The Green Garden Pizza"/>
    <n v="132"/>
    <n v="176"/>
    <n v="44"/>
    <x v="0"/>
    <x v="1"/>
    <x v="1"/>
  </r>
  <r>
    <n v="7777898817"/>
    <d v="2016-08-31T00:00:00"/>
    <x v="6"/>
    <x v="7"/>
    <n v="12.75"/>
    <x v="0"/>
    <x v="0"/>
    <n v="16.75"/>
    <n v="3"/>
    <s v="Eggplant, Artichokes, Tomatoes, Zucchini, Red Peppers, Garlic, Pesto Sauce"/>
    <s v="The Italian Vegetables Pizza"/>
    <n v="38.25"/>
    <n v="50.25"/>
    <n v="12"/>
    <x v="0"/>
    <x v="0"/>
    <x v="1"/>
  </r>
  <r>
    <n v="7777898818"/>
    <d v="2016-09-01T00:00:00"/>
    <x v="0"/>
    <x v="8"/>
    <n v="11"/>
    <x v="0"/>
    <x v="1"/>
    <n v="14"/>
    <n v="9"/>
    <s v="Pepperoni, Mushrooms, Green Peppers"/>
    <s v="The Pepperoni, Mushroom, and Peppers Pizza"/>
    <n v="99"/>
    <n v="126"/>
    <n v="27"/>
    <x v="1"/>
    <x v="1"/>
    <x v="1"/>
  </r>
  <r>
    <n v="7777898819"/>
    <d v="2016-09-01T00:00:00"/>
    <x v="0"/>
    <x v="8"/>
    <n v="12.25"/>
    <x v="0"/>
    <x v="3"/>
    <n v="19.25"/>
    <n v="3"/>
    <s v="Coarse Sicilian Salami, Tomatoes, Green Olives, Luganega Sausage, Onions, Garlic"/>
    <s v="The Sicilian Pizza"/>
    <n v="36.75"/>
    <n v="57.75"/>
    <n v="21"/>
    <x v="1"/>
    <x v="1"/>
    <x v="1"/>
  </r>
  <r>
    <n v="7777898820"/>
    <d v="2016-09-01T00:00:00"/>
    <x v="0"/>
    <x v="8"/>
    <n v="17.95"/>
    <x v="1"/>
    <x v="0"/>
    <n v="24.95"/>
    <n v="12"/>
    <s v="Ricotta Cheese, Gorgonzola Piccante Cheese, Mozzarella Cheese, Parmigiano Reggiano Cheese, Garlic"/>
    <s v="The Four Cheese Pizza"/>
    <n v="215.39999999999998"/>
    <n v="299.39999999999998"/>
    <n v="84"/>
    <x v="1"/>
    <x v="0"/>
    <x v="1"/>
  </r>
  <r>
    <n v="7777898821"/>
    <d v="2016-09-01T00:00:00"/>
    <x v="0"/>
    <x v="8"/>
    <n v="18.5"/>
    <x v="1"/>
    <x v="0"/>
    <n v="25.5"/>
    <n v="2"/>
    <s v="Mozzarella Cheese, Provolone Cheese, Smoked Gouda Cheese, Romano Cheese, Blue Cheese, Garlic"/>
    <s v="The Five Cheese Pizza"/>
    <n v="37"/>
    <n v="51"/>
    <n v="14"/>
    <x v="1"/>
    <x v="1"/>
    <x v="1"/>
  </r>
  <r>
    <n v="7777898822"/>
    <d v="2016-09-01T00:00:00"/>
    <x v="0"/>
    <x v="8"/>
    <n v="16.5"/>
    <x v="2"/>
    <x v="3"/>
    <n v="25"/>
    <n v="8"/>
    <s v="Prosciutto di San Daniele, Arugula, Mozzarella Cheese"/>
    <s v="The Prosciutto and Arugula Pizza"/>
    <n v="132"/>
    <n v="200"/>
    <n v="68"/>
    <x v="1"/>
    <x v="1"/>
    <x v="1"/>
  </r>
  <r>
    <n v="7777898823"/>
    <d v="2016-09-01T00:00:00"/>
    <x v="0"/>
    <x v="8"/>
    <n v="12.5"/>
    <x v="2"/>
    <x v="1"/>
    <n v="17"/>
    <n v="10"/>
    <s v="Mozzarella Cheese, Pepperoni"/>
    <s v="The Pepperoni Pizza"/>
    <n v="125"/>
    <n v="170"/>
    <n v="45"/>
    <x v="0"/>
    <x v="1"/>
    <x v="1"/>
  </r>
  <r>
    <n v="7777898824"/>
    <d v="2016-09-02T00:00:00"/>
    <x v="1"/>
    <x v="8"/>
    <n v="9.75"/>
    <x v="0"/>
    <x v="1"/>
    <n v="12.75"/>
    <n v="3"/>
    <s v="Mozzarella Cheese, Pepperoni"/>
    <s v="The Pepperoni Pizza"/>
    <n v="29.25"/>
    <n v="38.25"/>
    <n v="9"/>
    <x v="1"/>
    <x v="1"/>
    <x v="1"/>
  </r>
  <r>
    <n v="7777898825"/>
    <d v="2016-09-02T00:00:00"/>
    <x v="1"/>
    <x v="8"/>
    <n v="12"/>
    <x v="0"/>
    <x v="1"/>
    <n v="15"/>
    <n v="3"/>
    <s v="Bacon, Pepperoni, Italian Sausage, Chorizo Sausage"/>
    <s v="The Big Meat Pizza"/>
    <n v="36"/>
    <n v="45"/>
    <n v="9"/>
    <x v="1"/>
    <x v="0"/>
    <x v="1"/>
  </r>
  <r>
    <n v="7777898826"/>
    <d v="2016-09-02T00:00:00"/>
    <x v="1"/>
    <x v="8"/>
    <n v="16.25"/>
    <x v="2"/>
    <x v="3"/>
    <n v="24.75"/>
    <n v="2"/>
    <s v="Coarse Sicilian Salami, Tomatoes, Green Olives, Luganega Sausage, Onions, Garlic"/>
    <s v="The Sicilian Pizza"/>
    <n v="32.5"/>
    <n v="49.5"/>
    <n v="17"/>
    <x v="0"/>
    <x v="1"/>
    <x v="1"/>
  </r>
  <r>
    <n v="7777898827"/>
    <d v="2016-09-02T00:00:00"/>
    <x v="1"/>
    <x v="8"/>
    <n v="16"/>
    <x v="2"/>
    <x v="0"/>
    <n v="21.5"/>
    <n v="12"/>
    <s v="Tomatoes, Red Peppers, Jalapeno Peppers, Red Onions, Cilantro, Corn, Chipotle Sauce, Garlic"/>
    <s v="The Mexicana Pizza"/>
    <n v="192"/>
    <n v="258"/>
    <n v="66"/>
    <x v="0"/>
    <x v="1"/>
    <x v="1"/>
  </r>
  <r>
    <n v="7777898828"/>
    <d v="2016-09-02T00:00:00"/>
    <x v="1"/>
    <x v="8"/>
    <n v="9.75"/>
    <x v="0"/>
    <x v="1"/>
    <n v="12.75"/>
    <n v="3"/>
    <s v="Mozzarella Cheese, Pepperoni"/>
    <s v="The Pepperoni Pizza"/>
    <n v="29.25"/>
    <n v="38.25"/>
    <n v="9"/>
    <x v="1"/>
    <x v="0"/>
    <x v="1"/>
  </r>
  <r>
    <n v="7777898829"/>
    <d v="2016-09-02T00:00:00"/>
    <x v="1"/>
    <x v="8"/>
    <n v="20.25"/>
    <x v="1"/>
    <x v="3"/>
    <n v="30.25"/>
    <n v="11"/>
    <s v="Coarse Sicilian Salami, Tomatoes, Green Olives, Luganega Sausage, Onions, Garlic"/>
    <s v="The Sicilian Pizza"/>
    <n v="222.75"/>
    <n v="332.75"/>
    <n v="110"/>
    <x v="0"/>
    <x v="1"/>
    <x v="1"/>
  </r>
  <r>
    <n v="7777898830"/>
    <d v="2016-09-02T00:00:00"/>
    <x v="1"/>
    <x v="8"/>
    <n v="20.75"/>
    <x v="1"/>
    <x v="2"/>
    <n v="28.75"/>
    <n v="1"/>
    <s v="Chicken, Tomatoes, Red Peppers, Red Onions, Jalapeno Peppers, Corn, Cilantro, Chipotle Sauce"/>
    <s v="The Southwest Chicken Pizza"/>
    <n v="20.75"/>
    <n v="28.75"/>
    <n v="8"/>
    <x v="1"/>
    <x v="0"/>
    <x v="1"/>
  </r>
  <r>
    <n v="7777898831"/>
    <d v="2016-09-03T00:00:00"/>
    <x v="2"/>
    <x v="8"/>
    <n v="20.75"/>
    <x v="1"/>
    <x v="3"/>
    <n v="30.75"/>
    <n v="8"/>
    <s v="Calabrese Salami, Capocollo, Tomatoes, Red Onions, Green Olives, Garlic"/>
    <s v="The Italian Supreme Pizza"/>
    <n v="166"/>
    <n v="246"/>
    <n v="80"/>
    <x v="1"/>
    <x v="1"/>
    <x v="1"/>
  </r>
  <r>
    <n v="7777898832"/>
    <d v="2016-09-03T00:00:00"/>
    <x v="2"/>
    <x v="8"/>
    <n v="16"/>
    <x v="2"/>
    <x v="1"/>
    <n v="20.5"/>
    <n v="3"/>
    <s v="Kalamata Olives, Feta Cheese, Tomatoes, Garlic, Beef Chuck Roast, Red Onions"/>
    <s v="The Greek Pizza"/>
    <n v="48"/>
    <n v="61.5"/>
    <n v="13.5"/>
    <x v="1"/>
    <x v="0"/>
    <x v="1"/>
  </r>
  <r>
    <n v="7777898833"/>
    <d v="2016-09-03T00:00:00"/>
    <x v="2"/>
    <x v="8"/>
    <n v="20.75"/>
    <x v="1"/>
    <x v="2"/>
    <n v="28.75"/>
    <n v="3"/>
    <s v="Chicken, Artichoke, Spinach, Garlic, Jalapeno Peppers, Fontina Cheese, Gouda Cheese"/>
    <s v="The California Chicken Pizza"/>
    <n v="62.25"/>
    <n v="86.25"/>
    <n v="24"/>
    <x v="1"/>
    <x v="0"/>
    <x v="1"/>
  </r>
  <r>
    <n v="7777898834"/>
    <d v="2016-09-04T00:00:00"/>
    <x v="3"/>
    <x v="8"/>
    <n v="16.75"/>
    <x v="2"/>
    <x v="2"/>
    <n v="23.25"/>
    <n v="9"/>
    <s v="Chicken, Red Onions, Red Peppers, Mushrooms, Asiago Cheese, Alfredo Sauce"/>
    <s v="The Chicken Alfredo Pizza"/>
    <n v="150.75"/>
    <n v="209.25"/>
    <n v="58.5"/>
    <x v="0"/>
    <x v="0"/>
    <x v="1"/>
  </r>
  <r>
    <n v="7777898835"/>
    <d v="2016-09-04T00:00:00"/>
    <x v="3"/>
    <x v="8"/>
    <n v="16.5"/>
    <x v="1"/>
    <x v="1"/>
    <n v="22.5"/>
    <n v="7"/>
    <s v="Sliced Ham, Pineapple, Mozzarella Cheese"/>
    <s v="The Hawaiian Pizza"/>
    <n v="115.5"/>
    <n v="157.5"/>
    <n v="42"/>
    <x v="0"/>
    <x v="1"/>
    <x v="1"/>
  </r>
  <r>
    <n v="7777898836"/>
    <d v="2016-09-04T00:00:00"/>
    <x v="3"/>
    <x v="8"/>
    <n v="20.25"/>
    <x v="1"/>
    <x v="3"/>
    <n v="30.25"/>
    <n v="9"/>
    <s v="Coarse Sicilian Salami, Tomatoes, Green Olives, Luganega Sausage, Onions, Garlic"/>
    <s v="The Sicilian Pizza"/>
    <n v="182.25"/>
    <n v="272.25"/>
    <n v="90"/>
    <x v="0"/>
    <x v="0"/>
    <x v="1"/>
  </r>
  <r>
    <n v="7777898837"/>
    <d v="2016-09-05T00:00:00"/>
    <x v="4"/>
    <x v="8"/>
    <n v="12"/>
    <x v="0"/>
    <x v="1"/>
    <n v="15"/>
    <n v="3"/>
    <s v="Bacon, Pepperoni, Italian Sausage, Chorizo Sausage"/>
    <s v="The Big Meat Pizza"/>
    <n v="36"/>
    <n v="45"/>
    <n v="9"/>
    <x v="1"/>
    <x v="1"/>
    <x v="1"/>
  </r>
  <r>
    <n v="7777898838"/>
    <d v="2016-09-05T00:00:00"/>
    <x v="4"/>
    <x v="8"/>
    <n v="16"/>
    <x v="2"/>
    <x v="1"/>
    <n v="20.5"/>
    <n v="8"/>
    <s v="Pepperoni, Mushrooms, Red Onions, Red Peppers, Bacon"/>
    <s v="The Classic Deluxe Pizza"/>
    <n v="128"/>
    <n v="164"/>
    <n v="36"/>
    <x v="0"/>
    <x v="0"/>
    <x v="1"/>
  </r>
  <r>
    <n v="7777898839"/>
    <d v="2016-09-05T00:00:00"/>
    <x v="4"/>
    <x v="8"/>
    <n v="12"/>
    <x v="0"/>
    <x v="1"/>
    <n v="15"/>
    <n v="7"/>
    <s v="Pepperoni, Mushrooms, Red Onions, Red Peppers, Bacon"/>
    <s v="The Classic Deluxe Pizza"/>
    <n v="84"/>
    <n v="105"/>
    <n v="21"/>
    <x v="0"/>
    <x v="1"/>
    <x v="1"/>
  </r>
  <r>
    <n v="7777898840"/>
    <d v="2016-09-05T00:00:00"/>
    <x v="4"/>
    <x v="8"/>
    <n v="12.5"/>
    <x v="0"/>
    <x v="3"/>
    <n v="19.5"/>
    <n v="3"/>
    <s v="Calabrese Salami, Capocollo, Tomatoes, Red Onions, Green Olives, Garlic"/>
    <s v="The Italian Supreme Pizza"/>
    <n v="37.5"/>
    <n v="58.5"/>
    <n v="21"/>
    <x v="1"/>
    <x v="1"/>
    <x v="1"/>
  </r>
  <r>
    <n v="7777898841"/>
    <d v="2016-09-05T00:00:00"/>
    <x v="4"/>
    <x v="8"/>
    <n v="20.75"/>
    <x v="1"/>
    <x v="3"/>
    <n v="30.75"/>
    <n v="10"/>
    <s v="Prosciutto di San Daniele, Arugula, Mozzarella Cheese"/>
    <s v="The Prosciutto and Arugula Pizza"/>
    <n v="207.5"/>
    <n v="307.5"/>
    <n v="100"/>
    <x v="0"/>
    <x v="1"/>
    <x v="1"/>
  </r>
  <r>
    <n v="7777898842"/>
    <d v="2016-09-05T00:00:00"/>
    <x v="4"/>
    <x v="8"/>
    <n v="16"/>
    <x v="2"/>
    <x v="0"/>
    <n v="21.5"/>
    <n v="8"/>
    <s v="Mushrooms, Tomatoes, Red Peppers, Green Peppers, Red Onions, Zucchini, Spinach, Garlic"/>
    <s v="The Vegetables + Vegetables Pizza"/>
    <n v="128"/>
    <n v="172"/>
    <n v="44"/>
    <x v="0"/>
    <x v="0"/>
    <x v="1"/>
  </r>
  <r>
    <n v="7777898843"/>
    <d v="2016-09-05T00:00:00"/>
    <x v="4"/>
    <x v="8"/>
    <n v="20.75"/>
    <x v="1"/>
    <x v="3"/>
    <n v="30.75"/>
    <n v="12"/>
    <s v="Genoa Salami, Capocollo, Pepperoni, Tomatoes, Asiago Cheese, Garlic"/>
    <s v="The Pepper Salami Pizza"/>
    <n v="249"/>
    <n v="369"/>
    <n v="120"/>
    <x v="1"/>
    <x v="0"/>
    <x v="1"/>
  </r>
  <r>
    <n v="7777898844"/>
    <d v="2016-09-06T00:00:00"/>
    <x v="5"/>
    <x v="8"/>
    <n v="20.75"/>
    <x v="1"/>
    <x v="2"/>
    <n v="28.75"/>
    <n v="5"/>
    <s v="Chicken, Pineapple, Tomatoes, Red Peppers, Thai Sweet Chilli Sauce"/>
    <s v="The Thai Chicken Pizza"/>
    <n v="103.75"/>
    <n v="143.75"/>
    <n v="40"/>
    <x v="0"/>
    <x v="1"/>
    <x v="1"/>
  </r>
  <r>
    <n v="7777898845"/>
    <d v="2016-09-06T00:00:00"/>
    <x v="5"/>
    <x v="8"/>
    <n v="16.25"/>
    <x v="2"/>
    <x v="3"/>
    <n v="24.75"/>
    <n v="10"/>
    <s v="?duja Salami, Pancetta, Tomatoes, Red Onions, Friggitello Peppers, Garlic"/>
    <s v="The Calabrese Pizza"/>
    <n v="162.5"/>
    <n v="247.5"/>
    <n v="85"/>
    <x v="0"/>
    <x v="0"/>
    <x v="1"/>
  </r>
  <r>
    <n v="7777898846"/>
    <d v="2016-09-06T00:00:00"/>
    <x v="5"/>
    <x v="8"/>
    <n v="16"/>
    <x v="2"/>
    <x v="0"/>
    <n v="21.5"/>
    <n v="4"/>
    <s v="Spinach, Mushrooms, Tomatoes, Green Olives, Feta Cheese"/>
    <s v="The Green Garden Pizza"/>
    <n v="64"/>
    <n v="86"/>
    <n v="22"/>
    <x v="1"/>
    <x v="0"/>
    <x v="1"/>
  </r>
  <r>
    <n v="7777898847"/>
    <d v="2016-09-06T00:00:00"/>
    <x v="5"/>
    <x v="8"/>
    <n v="35.950000000000003"/>
    <x v="4"/>
    <x v="1"/>
    <n v="36.950000000000003"/>
    <n v="8"/>
    <s v="Kalamata Olives, Feta Cheese, Tomatoes, Garlic, Beef Chuck Roast, Red Onions"/>
    <s v="The Greek Pizza"/>
    <n v="287.60000000000002"/>
    <n v="295.60000000000002"/>
    <n v="8"/>
    <x v="0"/>
    <x v="0"/>
    <x v="1"/>
  </r>
  <r>
    <n v="7777898848"/>
    <d v="2016-09-06T00:00:00"/>
    <x v="5"/>
    <x v="8"/>
    <n v="20.75"/>
    <x v="1"/>
    <x v="3"/>
    <n v="30.75"/>
    <n v="5"/>
    <s v="Genoa Salami, Capocollo, Pepperoni, Tomatoes, Asiago Cheese, Garlic"/>
    <s v="The Pepper Salami Pizza"/>
    <n v="103.75"/>
    <n v="153.75"/>
    <n v="50"/>
    <x v="1"/>
    <x v="0"/>
    <x v="1"/>
  </r>
  <r>
    <n v="7777898849"/>
    <d v="2016-09-06T00:00:00"/>
    <x v="5"/>
    <x v="8"/>
    <n v="12"/>
    <x v="0"/>
    <x v="1"/>
    <n v="15"/>
    <n v="10"/>
    <s v="Kalamata Olives, Feta Cheese, Tomatoes, Garlic, Beef Chuck Roast, Red Onions"/>
    <s v="The Greek Pizza"/>
    <n v="120"/>
    <n v="150"/>
    <n v="30"/>
    <x v="1"/>
    <x v="0"/>
    <x v="1"/>
  </r>
  <r>
    <n v="7777898850"/>
    <d v="2016-09-06T00:00:00"/>
    <x v="5"/>
    <x v="8"/>
    <n v="17.95"/>
    <x v="1"/>
    <x v="0"/>
    <n v="24.95"/>
    <n v="2"/>
    <s v="Ricotta Cheese, Gorgonzola Piccante Cheese, Mozzarella Cheese, Parmigiano Reggiano Cheese, Garlic"/>
    <s v="The Four Cheese Pizza"/>
    <n v="35.9"/>
    <n v="49.9"/>
    <n v="14"/>
    <x v="0"/>
    <x v="0"/>
    <x v="1"/>
  </r>
  <r>
    <n v="7777898851"/>
    <d v="2016-09-06T00:00:00"/>
    <x v="5"/>
    <x v="8"/>
    <n v="12"/>
    <x v="0"/>
    <x v="0"/>
    <n v="16"/>
    <n v="5"/>
    <s v="Spinach, Artichokes, Kalamata Olives, Sun-dried Tomatoes, Feta Cheese, Plum Tomatoes, Red Onions"/>
    <s v="The Mediterranean Pizza"/>
    <n v="60"/>
    <n v="80"/>
    <n v="20"/>
    <x v="1"/>
    <x v="0"/>
    <x v="1"/>
  </r>
  <r>
    <n v="7777898852"/>
    <d v="2016-09-06T00:00:00"/>
    <x v="5"/>
    <x v="8"/>
    <n v="10.5"/>
    <x v="0"/>
    <x v="1"/>
    <n v="13.5"/>
    <n v="7"/>
    <s v="Sliced Ham, Pineapple, Mozzarella Cheese"/>
    <s v="The Hawaiian Pizza"/>
    <n v="73.5"/>
    <n v="94.5"/>
    <n v="21"/>
    <x v="0"/>
    <x v="1"/>
    <x v="1"/>
  </r>
  <r>
    <n v="7777898853"/>
    <d v="2016-09-07T00:00:00"/>
    <x v="6"/>
    <x v="8"/>
    <n v="12"/>
    <x v="0"/>
    <x v="1"/>
    <n v="15"/>
    <n v="4"/>
    <s v="Bacon, Pepperoni, Italian Sausage, Chorizo Sausage"/>
    <s v="The Big Meat Pizza"/>
    <n v="48"/>
    <n v="60"/>
    <n v="12"/>
    <x v="1"/>
    <x v="0"/>
    <x v="1"/>
  </r>
  <r>
    <n v="7777898854"/>
    <d v="2016-09-07T00:00:00"/>
    <x v="6"/>
    <x v="8"/>
    <n v="9.75"/>
    <x v="0"/>
    <x v="1"/>
    <n v="12.75"/>
    <n v="11"/>
    <s v="Mozzarella Cheese, Pepperoni"/>
    <s v="The Pepperoni Pizza"/>
    <n v="107.25"/>
    <n v="140.25"/>
    <n v="33"/>
    <x v="1"/>
    <x v="0"/>
    <x v="1"/>
  </r>
  <r>
    <n v="7777898855"/>
    <d v="2016-09-07T00:00:00"/>
    <x v="6"/>
    <x v="8"/>
    <n v="20.75"/>
    <x v="1"/>
    <x v="2"/>
    <n v="28.75"/>
    <n v="6"/>
    <s v="Barbecued Chicken, Red Peppers, Green Peppers, Tomatoes, Red Onions, Barbecue Sauce"/>
    <s v="The Barbecue Chicken Pizza"/>
    <n v="124.5"/>
    <n v="172.5"/>
    <n v="48"/>
    <x v="1"/>
    <x v="1"/>
    <x v="1"/>
  </r>
  <r>
    <n v="7777898856"/>
    <d v="2016-09-07T00:00:00"/>
    <x v="6"/>
    <x v="8"/>
    <n v="14.5"/>
    <x v="2"/>
    <x v="1"/>
    <n v="19"/>
    <n v="6"/>
    <s v="Pepperoni, Mushrooms, Green Peppers"/>
    <s v="The Pepperoni, Mushroom, and Peppers Pizza"/>
    <n v="87"/>
    <n v="114"/>
    <n v="27"/>
    <x v="1"/>
    <x v="0"/>
    <x v="1"/>
  </r>
  <r>
    <n v="7777898857"/>
    <d v="2016-09-07T00:00:00"/>
    <x v="6"/>
    <x v="8"/>
    <n v="12"/>
    <x v="0"/>
    <x v="0"/>
    <n v="16"/>
    <n v="10"/>
    <s v="Spinach, Artichokes, Kalamata Olives, Sun-dried Tomatoes, Feta Cheese, Plum Tomatoes, Red Onions"/>
    <s v="The Mediterranean Pizza"/>
    <n v="120"/>
    <n v="160"/>
    <n v="40"/>
    <x v="0"/>
    <x v="0"/>
    <x v="1"/>
  </r>
  <r>
    <n v="7777898858"/>
    <d v="2016-09-07T00:00:00"/>
    <x v="6"/>
    <x v="8"/>
    <n v="20.75"/>
    <x v="1"/>
    <x v="0"/>
    <n v="27.75"/>
    <n v="7"/>
    <s v="Spinach, Artichokes, Tomatoes, Sun-dried Tomatoes, Garlic, Pesto Sauce"/>
    <s v="The Spinach Pesto Pizza"/>
    <n v="145.25"/>
    <n v="194.25"/>
    <n v="49"/>
    <x v="1"/>
    <x v="1"/>
    <x v="1"/>
  </r>
  <r>
    <n v="7777898859"/>
    <d v="2016-09-07T00:00:00"/>
    <x v="6"/>
    <x v="8"/>
    <n v="20.5"/>
    <x v="1"/>
    <x v="1"/>
    <n v="26.5"/>
    <n v="2"/>
    <s v="Kalamata Olives, Feta Cheese, Tomatoes, Garlic, Beef Chuck Roast, Red Onions"/>
    <s v="The Greek Pizza"/>
    <n v="41"/>
    <n v="53"/>
    <n v="12"/>
    <x v="0"/>
    <x v="1"/>
    <x v="1"/>
  </r>
  <r>
    <n v="7777898860"/>
    <d v="2016-09-08T00:00:00"/>
    <x v="0"/>
    <x v="8"/>
    <n v="16.75"/>
    <x v="2"/>
    <x v="2"/>
    <n v="23.25"/>
    <n v="9"/>
    <s v="Barbecued Chicken, Red Peppers, Green Peppers, Tomatoes, Red Onions, Barbecue Sauce"/>
    <s v="The Barbecue Chicken Pizza"/>
    <n v="150.75"/>
    <n v="209.25"/>
    <n v="58.5"/>
    <x v="1"/>
    <x v="0"/>
    <x v="1"/>
  </r>
  <r>
    <n v="7777898861"/>
    <d v="2016-09-08T00:00:00"/>
    <x v="0"/>
    <x v="8"/>
    <n v="17.95"/>
    <x v="1"/>
    <x v="0"/>
    <n v="24.95"/>
    <n v="4"/>
    <s v="Ricotta Cheese, Gorgonzola Piccante Cheese, Mozzarella Cheese, Parmigiano Reggiano Cheese, Garlic"/>
    <s v="The Four Cheese Pizza"/>
    <n v="71.8"/>
    <n v="99.8"/>
    <n v="28"/>
    <x v="0"/>
    <x v="1"/>
    <x v="1"/>
  </r>
  <r>
    <n v="7777898862"/>
    <d v="2016-09-08T00:00:00"/>
    <x v="0"/>
    <x v="8"/>
    <n v="16.75"/>
    <x v="2"/>
    <x v="0"/>
    <n v="22.25"/>
    <n v="6"/>
    <s v="Eggplant, Artichokes, Tomatoes, Zucchini, Red Peppers, Garlic, Pesto Sauce"/>
    <s v="The Italian Vegetables Pizza"/>
    <n v="100.5"/>
    <n v="133.5"/>
    <n v="33"/>
    <x v="0"/>
    <x v="1"/>
    <x v="1"/>
  </r>
  <r>
    <n v="7777898863"/>
    <d v="2016-09-08T00:00:00"/>
    <x v="0"/>
    <x v="8"/>
    <n v="20.25"/>
    <x v="1"/>
    <x v="0"/>
    <n v="27.25"/>
    <n v="2"/>
    <s v="Spinach, Mushrooms, Red Onions, Feta Cheese, Garlic"/>
    <s v="The Spinach and Feta Pizza"/>
    <n v="40.5"/>
    <n v="54.5"/>
    <n v="14"/>
    <x v="0"/>
    <x v="0"/>
    <x v="1"/>
  </r>
  <r>
    <n v="7777898864"/>
    <d v="2016-09-08T00:00:00"/>
    <x v="0"/>
    <x v="8"/>
    <n v="16.25"/>
    <x v="2"/>
    <x v="3"/>
    <n v="24.75"/>
    <n v="9"/>
    <s v="?duja Salami, Pancetta, Tomatoes, Red Onions, Friggitello Peppers, Garlic"/>
    <s v="The Calabrese Pizza"/>
    <n v="146.25"/>
    <n v="222.75"/>
    <n v="76.5"/>
    <x v="0"/>
    <x v="1"/>
    <x v="1"/>
  </r>
  <r>
    <n v="7777898865"/>
    <d v="2016-09-08T00:00:00"/>
    <x v="0"/>
    <x v="8"/>
    <n v="9.75"/>
    <x v="0"/>
    <x v="1"/>
    <n v="12.75"/>
    <n v="4"/>
    <s v="Mozzarella Cheese, Pepperoni"/>
    <s v="The Pepperoni Pizza"/>
    <n v="39"/>
    <n v="51"/>
    <n v="12"/>
    <x v="1"/>
    <x v="1"/>
    <x v="1"/>
  </r>
  <r>
    <n v="7777898866"/>
    <d v="2016-09-08T00:00:00"/>
    <x v="0"/>
    <x v="8"/>
    <n v="12.25"/>
    <x v="0"/>
    <x v="3"/>
    <n v="19.25"/>
    <n v="3"/>
    <s v="Coarse Sicilian Salami, Tomatoes, Green Olives, Luganega Sausage, Onions, Garlic"/>
    <s v="The Sicilian Pizza"/>
    <n v="36.75"/>
    <n v="57.75"/>
    <n v="21"/>
    <x v="0"/>
    <x v="1"/>
    <x v="1"/>
  </r>
  <r>
    <n v="7777898867"/>
    <d v="2016-09-08T00:00:00"/>
    <x v="0"/>
    <x v="8"/>
    <n v="20.75"/>
    <x v="1"/>
    <x v="2"/>
    <n v="28.75"/>
    <n v="12"/>
    <s v="Chicken, Tomatoes, Red Peppers, Spinach, Garlic, Pesto Sauce"/>
    <s v="The Chicken Pesto Pizza"/>
    <n v="249"/>
    <n v="345"/>
    <n v="96"/>
    <x v="1"/>
    <x v="1"/>
    <x v="1"/>
  </r>
  <r>
    <n v="7777898868"/>
    <d v="2016-09-09T00:00:00"/>
    <x v="1"/>
    <x v="8"/>
    <n v="20.75"/>
    <x v="1"/>
    <x v="2"/>
    <n v="28.75"/>
    <n v="10"/>
    <s v="Chicken, Red Onions, Red Peppers, Mushrooms, Asiago Cheese, Alfredo Sauce"/>
    <s v="The Chicken Alfredo Pizza"/>
    <n v="207.5"/>
    <n v="287.5"/>
    <n v="80"/>
    <x v="1"/>
    <x v="0"/>
    <x v="1"/>
  </r>
  <r>
    <n v="7777898869"/>
    <d v="2016-09-09T00:00:00"/>
    <x v="1"/>
    <x v="8"/>
    <n v="12.5"/>
    <x v="0"/>
    <x v="0"/>
    <n v="16.5"/>
    <n v="7"/>
    <s v="Spinach, Artichokes, Tomatoes, Sun-dried Tomatoes, Garlic, Pesto Sauce"/>
    <s v="The Spinach Pesto Pizza"/>
    <n v="87.5"/>
    <n v="115.5"/>
    <n v="28"/>
    <x v="1"/>
    <x v="0"/>
    <x v="1"/>
  </r>
  <r>
    <n v="7777898870"/>
    <d v="2016-09-10T00:00:00"/>
    <x v="2"/>
    <x v="8"/>
    <n v="12"/>
    <x v="0"/>
    <x v="0"/>
    <n v="16"/>
    <n v="4"/>
    <s v="Spinach, Mushrooms, Red Onions, Feta Cheese, Garlic"/>
    <s v="The Spinach and Feta Pizza"/>
    <n v="48"/>
    <n v="64"/>
    <n v="16"/>
    <x v="0"/>
    <x v="1"/>
    <x v="1"/>
  </r>
  <r>
    <n v="7777898871"/>
    <d v="2016-09-10T00:00:00"/>
    <x v="2"/>
    <x v="8"/>
    <n v="18.5"/>
    <x v="1"/>
    <x v="0"/>
    <n v="25.5"/>
    <n v="12"/>
    <s v="Mozzarella Cheese, Provolone Cheese, Smoked Gouda Cheese, Romano Cheese, Blue Cheese, Garlic"/>
    <s v="The Five Cheese Pizza"/>
    <n v="222"/>
    <n v="306"/>
    <n v="84"/>
    <x v="1"/>
    <x v="1"/>
    <x v="1"/>
  </r>
  <r>
    <n v="7777898872"/>
    <d v="2016-09-10T00:00:00"/>
    <x v="2"/>
    <x v="8"/>
    <n v="16.5"/>
    <x v="2"/>
    <x v="3"/>
    <n v="25"/>
    <n v="1"/>
    <s v="Calabrese Salami, Capocollo, Tomatoes, Red Onions, Green Olives, Garlic"/>
    <s v="The Italian Supreme Pizza"/>
    <n v="16.5"/>
    <n v="25"/>
    <n v="8.5"/>
    <x v="1"/>
    <x v="1"/>
    <x v="1"/>
  </r>
  <r>
    <n v="7777898873"/>
    <d v="2016-09-10T00:00:00"/>
    <x v="2"/>
    <x v="8"/>
    <n v="20.75"/>
    <x v="1"/>
    <x v="2"/>
    <n v="28.75"/>
    <n v="4"/>
    <s v="Chicken, Pineapple, Tomatoes, Red Peppers, Thai Sweet Chilli Sauce"/>
    <s v="The Thai Chicken Pizza"/>
    <n v="83"/>
    <n v="115"/>
    <n v="32"/>
    <x v="1"/>
    <x v="0"/>
    <x v="1"/>
  </r>
  <r>
    <n v="7777898874"/>
    <d v="2016-09-11T00:00:00"/>
    <x v="3"/>
    <x v="8"/>
    <n v="21"/>
    <x v="1"/>
    <x v="0"/>
    <n v="28"/>
    <n v="12"/>
    <s v="Eggplant, Artichokes, Tomatoes, Zucchini, Red Peppers, Garlic, Pesto Sauce"/>
    <s v="The Italian Vegetables Pizza"/>
    <n v="252"/>
    <n v="336"/>
    <n v="84"/>
    <x v="0"/>
    <x v="0"/>
    <x v="1"/>
  </r>
  <r>
    <n v="7777898875"/>
    <d v="2016-09-11T00:00:00"/>
    <x v="3"/>
    <x v="8"/>
    <n v="12.5"/>
    <x v="0"/>
    <x v="3"/>
    <n v="19.5"/>
    <n v="4"/>
    <s v="Soppressata Salami, Fontina Cheese, Mozzarella Cheese, Mushrooms, Garlic"/>
    <s v="The Soppressata Pizza"/>
    <n v="50"/>
    <n v="78"/>
    <n v="28"/>
    <x v="0"/>
    <x v="0"/>
    <x v="1"/>
  </r>
  <r>
    <n v="7777898876"/>
    <d v="2016-09-11T00:00:00"/>
    <x v="3"/>
    <x v="8"/>
    <n v="16.75"/>
    <x v="2"/>
    <x v="2"/>
    <n v="23.25"/>
    <n v="4"/>
    <s v="Chicken, Pineapple, Tomatoes, Red Peppers, Thai Sweet Chilli Sauce"/>
    <s v="The Thai Chicken Pizza"/>
    <n v="67"/>
    <n v="93"/>
    <n v="26"/>
    <x v="0"/>
    <x v="1"/>
    <x v="1"/>
  </r>
  <r>
    <n v="7777898877"/>
    <d v="2016-09-11T00:00:00"/>
    <x v="3"/>
    <x v="8"/>
    <n v="20.25"/>
    <x v="1"/>
    <x v="3"/>
    <n v="30.25"/>
    <n v="11"/>
    <s v="?duja Salami, Pancetta, Tomatoes, Red Onions, Friggitello Peppers, Garlic"/>
    <s v="The Calabrese Pizza"/>
    <n v="222.75"/>
    <n v="332.75"/>
    <n v="110"/>
    <x v="1"/>
    <x v="1"/>
    <x v="1"/>
  </r>
  <r>
    <n v="7777898878"/>
    <d v="2016-09-11T00:00:00"/>
    <x v="3"/>
    <x v="8"/>
    <n v="12.5"/>
    <x v="0"/>
    <x v="0"/>
    <n v="16.5"/>
    <n v="10"/>
    <s v="Spinach, Artichokes, Tomatoes, Sun-dried Tomatoes, Garlic, Pesto Sauce"/>
    <s v="The Spinach Pesto Pizza"/>
    <n v="125"/>
    <n v="165"/>
    <n v="40"/>
    <x v="0"/>
    <x v="0"/>
    <x v="1"/>
  </r>
  <r>
    <n v="7777898879"/>
    <d v="2016-09-12T00:00:00"/>
    <x v="4"/>
    <x v="8"/>
    <n v="12.5"/>
    <x v="0"/>
    <x v="3"/>
    <n v="19.5"/>
    <n v="6"/>
    <s v="Spinach, Red Onions, Pepperoni, Tomatoes, Artichokes, Kalamata Olives, Garlic, Asiago Cheese"/>
    <s v="The Spinach Supreme Pizza"/>
    <n v="75"/>
    <n v="117"/>
    <n v="42"/>
    <x v="1"/>
    <x v="1"/>
    <x v="1"/>
  </r>
  <r>
    <n v="7777898880"/>
    <d v="2016-09-12T00:00:00"/>
    <x v="4"/>
    <x v="8"/>
    <n v="16.75"/>
    <x v="2"/>
    <x v="2"/>
    <n v="23.25"/>
    <n v="4"/>
    <s v="Chicken, Pineapple, Tomatoes, Red Peppers, Thai Sweet Chilli Sauce"/>
    <s v="The Thai Chicken Pizza"/>
    <n v="67"/>
    <n v="93"/>
    <n v="26"/>
    <x v="0"/>
    <x v="1"/>
    <x v="1"/>
  </r>
  <r>
    <n v="7777898881"/>
    <d v="2016-09-12T00:00:00"/>
    <x v="4"/>
    <x v="8"/>
    <n v="18.5"/>
    <x v="1"/>
    <x v="0"/>
    <n v="25.5"/>
    <n v="2"/>
    <s v="Mozzarella Cheese, Provolone Cheese, Smoked Gouda Cheese, Romano Cheese, Blue Cheese, Garlic"/>
    <s v="The Five Cheese Pizza"/>
    <n v="37"/>
    <n v="51"/>
    <n v="14"/>
    <x v="0"/>
    <x v="1"/>
    <x v="1"/>
  </r>
  <r>
    <n v="7777898882"/>
    <d v="2016-09-13T00:00:00"/>
    <x v="5"/>
    <x v="8"/>
    <n v="20.75"/>
    <x v="1"/>
    <x v="2"/>
    <n v="28.75"/>
    <n v="9"/>
    <s v="Chicken, Pineapple, Tomatoes, Red Peppers, Thai Sweet Chilli Sauce"/>
    <s v="The Thai Chicken Pizza"/>
    <n v="186.75"/>
    <n v="258.75"/>
    <n v="72"/>
    <x v="1"/>
    <x v="0"/>
    <x v="1"/>
  </r>
  <r>
    <n v="7777898883"/>
    <d v="2016-09-13T00:00:00"/>
    <x v="5"/>
    <x v="8"/>
    <n v="12"/>
    <x v="0"/>
    <x v="1"/>
    <n v="15"/>
    <n v="8"/>
    <s v="Tomatoes, Anchovies, Green Olives, Red Onions, Garlic"/>
    <s v="The Napolitana Pizza"/>
    <n v="96"/>
    <n v="120"/>
    <n v="24"/>
    <x v="1"/>
    <x v="0"/>
    <x v="1"/>
  </r>
  <r>
    <n v="7777898884"/>
    <d v="2016-09-13T00:00:00"/>
    <x v="5"/>
    <x v="8"/>
    <n v="16.5"/>
    <x v="2"/>
    <x v="3"/>
    <n v="25"/>
    <n v="12"/>
    <s v="Capocollo, Tomatoes, Goat Cheese, Artichokes, Peperoncini verdi, Garlic"/>
    <s v="The Spicy Italian Pizza"/>
    <n v="198"/>
    <n v="300"/>
    <n v="102"/>
    <x v="1"/>
    <x v="0"/>
    <x v="1"/>
  </r>
  <r>
    <n v="7777898885"/>
    <d v="2016-09-13T00:00:00"/>
    <x v="5"/>
    <x v="8"/>
    <n v="16.5"/>
    <x v="1"/>
    <x v="1"/>
    <n v="22.5"/>
    <n v="9"/>
    <s v="Sliced Ham, Pineapple, Mozzarella Cheese"/>
    <s v="The Hawaiian Pizza"/>
    <n v="148.5"/>
    <n v="202.5"/>
    <n v="54"/>
    <x v="0"/>
    <x v="1"/>
    <x v="1"/>
  </r>
  <r>
    <n v="7777898886"/>
    <d v="2016-09-13T00:00:00"/>
    <x v="5"/>
    <x v="8"/>
    <n v="16.75"/>
    <x v="2"/>
    <x v="2"/>
    <n v="23.25"/>
    <n v="5"/>
    <s v="Chicken, Tomatoes, Red Peppers, Red Onions, Jalapeno Peppers, Corn, Cilantro, Chipotle Sauce"/>
    <s v="The Southwest Chicken Pizza"/>
    <n v="83.75"/>
    <n v="116.25"/>
    <n v="32.5"/>
    <x v="0"/>
    <x v="0"/>
    <x v="1"/>
  </r>
  <r>
    <n v="7777898887"/>
    <d v="2016-09-13T00:00:00"/>
    <x v="5"/>
    <x v="8"/>
    <n v="20.5"/>
    <x v="1"/>
    <x v="1"/>
    <n v="26.5"/>
    <n v="9"/>
    <s v="Capocollo, Red Peppers, Tomatoes, Goat Cheese, Garlic, Oregano"/>
    <s v="The Italian Capocollo Pizza"/>
    <n v="184.5"/>
    <n v="238.5"/>
    <n v="54"/>
    <x v="1"/>
    <x v="1"/>
    <x v="1"/>
  </r>
  <r>
    <n v="7777898888"/>
    <d v="2016-09-13T00:00:00"/>
    <x v="5"/>
    <x v="8"/>
    <n v="16"/>
    <x v="2"/>
    <x v="0"/>
    <n v="21.5"/>
    <n v="4"/>
    <s v="Spinach, Mushrooms, Red Onions, Feta Cheese, Garlic"/>
    <s v="The Spinach and Feta Pizza"/>
    <n v="64"/>
    <n v="86"/>
    <n v="22"/>
    <x v="1"/>
    <x v="1"/>
    <x v="1"/>
  </r>
  <r>
    <n v="7777898889"/>
    <d v="2016-09-13T00:00:00"/>
    <x v="5"/>
    <x v="8"/>
    <n v="16"/>
    <x v="2"/>
    <x v="1"/>
    <n v="20.5"/>
    <n v="3"/>
    <s v="Capocollo, Red Peppers, Tomatoes, Goat Cheese, Garlic, Oregano"/>
    <s v="The Italian Capocollo Pizza"/>
    <n v="48"/>
    <n v="61.5"/>
    <n v="13.5"/>
    <x v="1"/>
    <x v="1"/>
    <x v="1"/>
  </r>
  <r>
    <n v="7777898890"/>
    <d v="2016-09-13T00:00:00"/>
    <x v="5"/>
    <x v="8"/>
    <n v="16.75"/>
    <x v="2"/>
    <x v="2"/>
    <n v="23.25"/>
    <n v="10"/>
    <s v="Chicken, Tomatoes, Red Peppers, Red Onions, Jalapeno Peppers, Corn, Cilantro, Chipotle Sauce"/>
    <s v="The Southwest Chicken Pizza"/>
    <n v="167.5"/>
    <n v="232.5"/>
    <n v="65"/>
    <x v="0"/>
    <x v="0"/>
    <x v="1"/>
  </r>
  <r>
    <n v="7777898891"/>
    <d v="2016-09-13T00:00:00"/>
    <x v="5"/>
    <x v="8"/>
    <n v="20.75"/>
    <x v="1"/>
    <x v="2"/>
    <n v="28.75"/>
    <n v="12"/>
    <s v="Chicken, Tomatoes, Red Peppers, Red Onions, Jalapeno Peppers, Corn, Cilantro, Chipotle Sauce"/>
    <s v="The Southwest Chicken Pizza"/>
    <n v="249"/>
    <n v="345"/>
    <n v="96"/>
    <x v="1"/>
    <x v="0"/>
    <x v="1"/>
  </r>
  <r>
    <n v="7777898892"/>
    <d v="2016-09-13T00:00:00"/>
    <x v="5"/>
    <x v="8"/>
    <n v="12"/>
    <x v="0"/>
    <x v="1"/>
    <n v="15"/>
    <n v="12"/>
    <s v="Bacon, Pepperoni, Italian Sausage, Chorizo Sausage"/>
    <s v="The Big Meat Pizza"/>
    <n v="144"/>
    <n v="180"/>
    <n v="36"/>
    <x v="0"/>
    <x v="1"/>
    <x v="1"/>
  </r>
  <r>
    <n v="7777898893"/>
    <d v="2016-09-14T00:00:00"/>
    <x v="6"/>
    <x v="8"/>
    <n v="12.5"/>
    <x v="0"/>
    <x v="3"/>
    <n v="19.5"/>
    <n v="3"/>
    <s v="Genoa Salami, Capocollo, Pepperoni, Tomatoes, Asiago Cheese, Garlic"/>
    <s v="The Pepper Salami Pizza"/>
    <n v="37.5"/>
    <n v="58.5"/>
    <n v="21"/>
    <x v="0"/>
    <x v="0"/>
    <x v="1"/>
  </r>
  <r>
    <n v="7777898894"/>
    <d v="2016-09-14T00:00:00"/>
    <x v="6"/>
    <x v="8"/>
    <n v="12.5"/>
    <x v="0"/>
    <x v="0"/>
    <n v="16.5"/>
    <n v="12"/>
    <s v="Spinach, Artichokes, Tomatoes, Sun-dried Tomatoes, Garlic, Pesto Sauce"/>
    <s v="The Spinach Pesto Pizza"/>
    <n v="150"/>
    <n v="198"/>
    <n v="48"/>
    <x v="0"/>
    <x v="1"/>
    <x v="1"/>
  </r>
  <r>
    <n v="7777898895"/>
    <d v="2016-09-14T00:00:00"/>
    <x v="6"/>
    <x v="8"/>
    <n v="16"/>
    <x v="2"/>
    <x v="1"/>
    <n v="20.5"/>
    <n v="2"/>
    <s v="Capocollo, Red Peppers, Tomatoes, Goat Cheese, Garlic, Oregano"/>
    <s v="The Italian Capocollo Pizza"/>
    <n v="32"/>
    <n v="41"/>
    <n v="9"/>
    <x v="0"/>
    <x v="0"/>
    <x v="1"/>
  </r>
  <r>
    <n v="7777898896"/>
    <d v="2016-09-14T00:00:00"/>
    <x v="6"/>
    <x v="8"/>
    <n v="16.25"/>
    <x v="2"/>
    <x v="3"/>
    <n v="24.75"/>
    <n v="2"/>
    <s v="?duja Salami, Pancetta, Tomatoes, Red Onions, Friggitello Peppers, Garlic"/>
    <s v="The Calabrese Pizza"/>
    <n v="32.5"/>
    <n v="49.5"/>
    <n v="17"/>
    <x v="1"/>
    <x v="0"/>
    <x v="1"/>
  </r>
  <r>
    <n v="7777898897"/>
    <d v="2016-09-14T00:00:00"/>
    <x v="6"/>
    <x v="8"/>
    <n v="21"/>
    <x v="1"/>
    <x v="0"/>
    <n v="28"/>
    <n v="2"/>
    <s v="Eggplant, Artichokes, Tomatoes, Zucchini, Red Peppers, Garlic, Pesto Sauce"/>
    <s v="The Italian Vegetables Pizza"/>
    <n v="42"/>
    <n v="56"/>
    <n v="14"/>
    <x v="1"/>
    <x v="1"/>
    <x v="1"/>
  </r>
  <r>
    <n v="7777898898"/>
    <d v="2016-09-14T00:00:00"/>
    <x v="6"/>
    <x v="8"/>
    <n v="20.75"/>
    <x v="1"/>
    <x v="3"/>
    <n v="30.75"/>
    <n v="5"/>
    <s v="Genoa Salami, Capocollo, Pepperoni, Tomatoes, Asiago Cheese, Garlic"/>
    <s v="The Pepper Salami Pizza"/>
    <n v="103.75"/>
    <n v="153.75"/>
    <n v="50"/>
    <x v="0"/>
    <x v="0"/>
    <x v="1"/>
  </r>
  <r>
    <n v="7777898899"/>
    <d v="2016-09-14T00:00:00"/>
    <x v="6"/>
    <x v="8"/>
    <n v="20.75"/>
    <x v="1"/>
    <x v="3"/>
    <n v="30.75"/>
    <n v="9"/>
    <s v="Prosciutto di San Daniele, Arugula, Mozzarella Cheese"/>
    <s v="The Prosciutto and Arugula Pizza"/>
    <n v="186.75"/>
    <n v="276.75"/>
    <n v="90"/>
    <x v="0"/>
    <x v="1"/>
    <x v="1"/>
  </r>
  <r>
    <n v="7777898900"/>
    <d v="2016-09-14T00:00:00"/>
    <x v="6"/>
    <x v="8"/>
    <n v="20.25"/>
    <x v="1"/>
    <x v="0"/>
    <n v="27.25"/>
    <n v="11"/>
    <s v="Mushrooms, Tomatoes, Red Peppers, Green Peppers, Red Onions, Zucchini, Spinach, Garlic"/>
    <s v="The Vegetables + Vegetables Pizza"/>
    <n v="222.75"/>
    <n v="299.75"/>
    <n v="77"/>
    <x v="0"/>
    <x v="0"/>
    <x v="1"/>
  </r>
  <r>
    <n v="7777898901"/>
    <d v="2016-09-14T00:00:00"/>
    <x v="6"/>
    <x v="8"/>
    <n v="20.25"/>
    <x v="1"/>
    <x v="0"/>
    <n v="27.25"/>
    <n v="3"/>
    <s v="Tomatoes, Red Peppers, Jalapeno Peppers, Red Onions, Cilantro, Corn, Chipotle Sauce, Garlic"/>
    <s v="The Mexicana Pizza"/>
    <n v="60.75"/>
    <n v="81.75"/>
    <n v="21"/>
    <x v="0"/>
    <x v="0"/>
    <x v="1"/>
  </r>
  <r>
    <n v="7777898902"/>
    <d v="2016-09-15T00:00:00"/>
    <x v="0"/>
    <x v="8"/>
    <n v="16.75"/>
    <x v="2"/>
    <x v="2"/>
    <n v="23.25"/>
    <n v="7"/>
    <s v="Chicken, Tomatoes, Red Peppers, Red Onions, Jalapeno Peppers, Corn, Cilantro, Chipotle Sauce"/>
    <s v="The Southwest Chicken Pizza"/>
    <n v="117.25"/>
    <n v="162.75"/>
    <n v="45.5"/>
    <x v="0"/>
    <x v="1"/>
    <x v="1"/>
  </r>
  <r>
    <n v="7777898903"/>
    <d v="2016-09-15T00:00:00"/>
    <x v="0"/>
    <x v="8"/>
    <n v="16.5"/>
    <x v="1"/>
    <x v="1"/>
    <n v="22.5"/>
    <n v="10"/>
    <s v="Sliced Ham, Pineapple, Mozzarella Cheese"/>
    <s v="The Hawaiian Pizza"/>
    <n v="165"/>
    <n v="225"/>
    <n v="60"/>
    <x v="0"/>
    <x v="1"/>
    <x v="1"/>
  </r>
  <r>
    <n v="7777898904"/>
    <d v="2016-09-15T00:00:00"/>
    <x v="0"/>
    <x v="8"/>
    <n v="21"/>
    <x v="1"/>
    <x v="0"/>
    <n v="28"/>
    <n v="4"/>
    <s v="Eggplant, Artichokes, Tomatoes, Zucchini, Red Peppers, Garlic, Pesto Sauce"/>
    <s v="The Italian Vegetables Pizza"/>
    <n v="84"/>
    <n v="112"/>
    <n v="28"/>
    <x v="0"/>
    <x v="0"/>
    <x v="1"/>
  </r>
  <r>
    <n v="7777898905"/>
    <d v="2016-09-15T00:00:00"/>
    <x v="0"/>
    <x v="8"/>
    <n v="20.25"/>
    <x v="1"/>
    <x v="0"/>
    <n v="27.25"/>
    <n v="5"/>
    <s v="Mushrooms, Tomatoes, Red Peppers, Green Peppers, Red Onions, Zucchini, Spinach, Garlic"/>
    <s v="The Vegetables + Vegetables Pizza"/>
    <n v="101.25"/>
    <n v="136.25"/>
    <n v="35"/>
    <x v="0"/>
    <x v="0"/>
    <x v="1"/>
  </r>
  <r>
    <n v="7777898906"/>
    <d v="2016-09-15T00:00:00"/>
    <x v="0"/>
    <x v="8"/>
    <n v="13.25"/>
    <x v="2"/>
    <x v="1"/>
    <n v="17.75"/>
    <n v="6"/>
    <s v="Sliced Ham, Pineapple, Mozzarella Cheese"/>
    <s v="The Hawaiian Pizza"/>
    <n v="79.5"/>
    <n v="106.5"/>
    <n v="27"/>
    <x v="1"/>
    <x v="1"/>
    <x v="1"/>
  </r>
  <r>
    <n v="7777898907"/>
    <d v="2016-09-16T00:00:00"/>
    <x v="1"/>
    <x v="8"/>
    <n v="20.75"/>
    <x v="1"/>
    <x v="3"/>
    <n v="30.75"/>
    <n v="1"/>
    <s v="Calabrese Salami, Capocollo, Tomatoes, Red Onions, Green Olives, Garlic"/>
    <s v="The Italian Supreme Pizza"/>
    <n v="20.75"/>
    <n v="30.75"/>
    <n v="10"/>
    <x v="1"/>
    <x v="1"/>
    <x v="1"/>
  </r>
  <r>
    <n v="7777898908"/>
    <d v="2016-09-16T00:00:00"/>
    <x v="1"/>
    <x v="8"/>
    <n v="20.5"/>
    <x v="1"/>
    <x v="1"/>
    <n v="26.5"/>
    <n v="10"/>
    <s v="Tomatoes, Anchovies, Green Olives, Red Onions, Garlic"/>
    <s v="The Napolitana Pizza"/>
    <n v="205"/>
    <n v="265"/>
    <n v="60"/>
    <x v="0"/>
    <x v="0"/>
    <x v="1"/>
  </r>
  <r>
    <n v="7777898909"/>
    <d v="2016-09-16T00:00:00"/>
    <x v="1"/>
    <x v="8"/>
    <n v="20.75"/>
    <x v="1"/>
    <x v="2"/>
    <n v="28.75"/>
    <n v="12"/>
    <s v="Chicken, Red Onions, Red Peppers, Mushrooms, Asiago Cheese, Alfredo Sauce"/>
    <s v="The Chicken Alfredo Pizza"/>
    <n v="249"/>
    <n v="345"/>
    <n v="96"/>
    <x v="1"/>
    <x v="0"/>
    <x v="1"/>
  </r>
  <r>
    <n v="7777898910"/>
    <d v="2016-09-16T00:00:00"/>
    <x v="1"/>
    <x v="8"/>
    <n v="16"/>
    <x v="2"/>
    <x v="1"/>
    <n v="20.5"/>
    <n v="7"/>
    <s v="Pepperoni, Mushrooms, Red Onions, Red Peppers, Bacon"/>
    <s v="The Classic Deluxe Pizza"/>
    <n v="112"/>
    <n v="143.5"/>
    <n v="31.5"/>
    <x v="0"/>
    <x v="0"/>
    <x v="1"/>
  </r>
  <r>
    <n v="7777898911"/>
    <d v="2016-09-16T00:00:00"/>
    <x v="1"/>
    <x v="8"/>
    <n v="20.5"/>
    <x v="1"/>
    <x v="1"/>
    <n v="26.5"/>
    <n v="7"/>
    <s v="Pepperoni, Mushrooms, Red Onions, Red Peppers, Bacon"/>
    <s v="The Classic Deluxe Pizza"/>
    <n v="143.5"/>
    <n v="185.5"/>
    <n v="42"/>
    <x v="0"/>
    <x v="1"/>
    <x v="1"/>
  </r>
  <r>
    <n v="7777898912"/>
    <d v="2016-09-17T00:00:00"/>
    <x v="2"/>
    <x v="8"/>
    <n v="12"/>
    <x v="0"/>
    <x v="1"/>
    <n v="15"/>
    <n v="6"/>
    <s v="Capocollo, Red Peppers, Tomatoes, Goat Cheese, Garlic, Oregano"/>
    <s v="The Italian Capocollo Pizza"/>
    <n v="72"/>
    <n v="90"/>
    <n v="18"/>
    <x v="0"/>
    <x v="0"/>
    <x v="1"/>
  </r>
  <r>
    <n v="7777898913"/>
    <d v="2016-09-17T00:00:00"/>
    <x v="2"/>
    <x v="8"/>
    <n v="18.5"/>
    <x v="1"/>
    <x v="0"/>
    <n v="25.5"/>
    <n v="5"/>
    <s v="Mozzarella Cheese, Provolone Cheese, Smoked Gouda Cheese, Romano Cheese, Blue Cheese, Garlic"/>
    <s v="The Five Cheese Pizza"/>
    <n v="92.5"/>
    <n v="127.5"/>
    <n v="35"/>
    <x v="1"/>
    <x v="1"/>
    <x v="1"/>
  </r>
  <r>
    <n v="7777898914"/>
    <d v="2016-09-17T00:00:00"/>
    <x v="2"/>
    <x v="8"/>
    <n v="16.5"/>
    <x v="1"/>
    <x v="1"/>
    <n v="22.5"/>
    <n v="3"/>
    <s v="Sliced Ham, Pineapple, Mozzarella Cheese"/>
    <s v="The Hawaiian Pizza"/>
    <n v="49.5"/>
    <n v="67.5"/>
    <n v="18"/>
    <x v="1"/>
    <x v="0"/>
    <x v="1"/>
  </r>
  <r>
    <n v="7777898915"/>
    <d v="2016-09-17T00:00:00"/>
    <x v="2"/>
    <x v="8"/>
    <n v="20.25"/>
    <x v="1"/>
    <x v="0"/>
    <n v="27.25"/>
    <n v="10"/>
    <s v="Tomatoes, Red Peppers, Jalapeno Peppers, Red Onions, Cilantro, Corn, Chipotle Sauce, Garlic"/>
    <s v="The Mexicana Pizza"/>
    <n v="202.5"/>
    <n v="272.5"/>
    <n v="70"/>
    <x v="0"/>
    <x v="0"/>
    <x v="1"/>
  </r>
  <r>
    <n v="7777898916"/>
    <d v="2016-09-17T00:00:00"/>
    <x v="2"/>
    <x v="8"/>
    <n v="15.25"/>
    <x v="1"/>
    <x v="1"/>
    <n v="21.25"/>
    <n v="2"/>
    <s v="Mozzarella Cheese, Pepperoni"/>
    <s v="The Pepperoni Pizza"/>
    <n v="30.5"/>
    <n v="42.5"/>
    <n v="12"/>
    <x v="0"/>
    <x v="1"/>
    <x v="1"/>
  </r>
  <r>
    <n v="7777898917"/>
    <d v="2016-09-17T00:00:00"/>
    <x v="2"/>
    <x v="8"/>
    <n v="20.75"/>
    <x v="1"/>
    <x v="2"/>
    <n v="28.75"/>
    <n v="2"/>
    <s v="Barbecued Chicken, Red Peppers, Green Peppers, Tomatoes, Red Onions, Barbecue Sauce"/>
    <s v="The Barbecue Chicken Pizza"/>
    <n v="41.5"/>
    <n v="57.5"/>
    <n v="16"/>
    <x v="1"/>
    <x v="0"/>
    <x v="1"/>
  </r>
  <r>
    <n v="7777898918"/>
    <d v="2016-09-18T00:00:00"/>
    <x v="3"/>
    <x v="8"/>
    <n v="12.75"/>
    <x v="0"/>
    <x v="2"/>
    <n v="17.75"/>
    <n v="7"/>
    <s v="Chicken, Artichoke, Spinach, Garlic, Jalapeno Peppers, Fontina Cheese, Gouda Cheese"/>
    <s v="The California Chicken Pizza"/>
    <n v="89.25"/>
    <n v="124.25"/>
    <n v="35"/>
    <x v="0"/>
    <x v="0"/>
    <x v="1"/>
  </r>
  <r>
    <n v="7777898919"/>
    <d v="2016-09-18T00:00:00"/>
    <x v="3"/>
    <x v="8"/>
    <n v="16"/>
    <x v="2"/>
    <x v="1"/>
    <n v="20.5"/>
    <n v="4"/>
    <s v="Capocollo, Red Peppers, Tomatoes, Goat Cheese, Garlic, Oregano"/>
    <s v="The Italian Capocollo Pizza"/>
    <n v="64"/>
    <n v="82"/>
    <n v="18"/>
    <x v="0"/>
    <x v="1"/>
    <x v="1"/>
  </r>
  <r>
    <n v="7777898920"/>
    <d v="2016-09-19T00:00:00"/>
    <x v="4"/>
    <x v="8"/>
    <n v="12"/>
    <x v="0"/>
    <x v="1"/>
    <n v="15"/>
    <n v="2"/>
    <s v="Capocollo, Red Peppers, Tomatoes, Goat Cheese, Garlic, Oregano"/>
    <s v="The Italian Capocollo Pizza"/>
    <n v="24"/>
    <n v="30"/>
    <n v="6"/>
    <x v="0"/>
    <x v="1"/>
    <x v="1"/>
  </r>
  <r>
    <n v="7777898921"/>
    <d v="2016-09-19T00:00:00"/>
    <x v="4"/>
    <x v="8"/>
    <n v="20.25"/>
    <x v="1"/>
    <x v="0"/>
    <n v="27.25"/>
    <n v="1"/>
    <s v="Spinach, Mushrooms, Red Onions, Feta Cheese, Garlic"/>
    <s v="The Spinach and Feta Pizza"/>
    <n v="20.25"/>
    <n v="27.25"/>
    <n v="7"/>
    <x v="0"/>
    <x v="0"/>
    <x v="1"/>
  </r>
  <r>
    <n v="7777898922"/>
    <d v="2016-09-19T00:00:00"/>
    <x v="4"/>
    <x v="8"/>
    <n v="10.5"/>
    <x v="0"/>
    <x v="1"/>
    <n v="13.5"/>
    <n v="3"/>
    <s v="Sliced Ham, Pineapple, Mozzarella Cheese"/>
    <s v="The Hawaiian Pizza"/>
    <n v="31.5"/>
    <n v="40.5"/>
    <n v="9"/>
    <x v="1"/>
    <x v="1"/>
    <x v="1"/>
  </r>
  <r>
    <n v="7777898923"/>
    <d v="2016-09-19T00:00:00"/>
    <x v="4"/>
    <x v="8"/>
    <n v="20.25"/>
    <x v="1"/>
    <x v="0"/>
    <n v="27.25"/>
    <n v="4"/>
    <s v="Tomatoes, Red Peppers, Jalapeno Peppers, Red Onions, Cilantro, Corn, Chipotle Sauce, Garlic"/>
    <s v="The Mexicana Pizza"/>
    <n v="81"/>
    <n v="109"/>
    <n v="28"/>
    <x v="1"/>
    <x v="0"/>
    <x v="1"/>
  </r>
  <r>
    <n v="7777898924"/>
    <d v="2016-09-19T00:00:00"/>
    <x v="4"/>
    <x v="8"/>
    <n v="20.75"/>
    <x v="1"/>
    <x v="3"/>
    <n v="30.75"/>
    <n v="2"/>
    <s v="Prosciutto di San Daniele, Arugula, Mozzarella Cheese"/>
    <s v="The Prosciutto and Arugula Pizza"/>
    <n v="41.5"/>
    <n v="61.5"/>
    <n v="20"/>
    <x v="0"/>
    <x v="1"/>
    <x v="1"/>
  </r>
  <r>
    <n v="7777898925"/>
    <d v="2016-09-19T00:00:00"/>
    <x v="4"/>
    <x v="8"/>
    <n v="12.75"/>
    <x v="0"/>
    <x v="2"/>
    <n v="17.75"/>
    <n v="6"/>
    <s v="Chicken, Artichoke, Spinach, Garlic, Jalapeno Peppers, Fontina Cheese, Gouda Cheese"/>
    <s v="The California Chicken Pizza"/>
    <n v="76.5"/>
    <n v="106.5"/>
    <n v="30"/>
    <x v="1"/>
    <x v="0"/>
    <x v="1"/>
  </r>
  <r>
    <n v="7777898926"/>
    <d v="2016-09-19T00:00:00"/>
    <x v="4"/>
    <x v="8"/>
    <n v="16"/>
    <x v="2"/>
    <x v="1"/>
    <n v="20.5"/>
    <n v="6"/>
    <s v="Pepperoni, Mushrooms, Red Onions, Red Peppers, Bacon"/>
    <s v="The Classic Deluxe Pizza"/>
    <n v="96"/>
    <n v="123"/>
    <n v="27"/>
    <x v="0"/>
    <x v="1"/>
    <x v="1"/>
  </r>
  <r>
    <n v="7777898927"/>
    <d v="2016-09-19T00:00:00"/>
    <x v="4"/>
    <x v="8"/>
    <n v="12.75"/>
    <x v="0"/>
    <x v="0"/>
    <n v="16.75"/>
    <n v="11"/>
    <s v="Eggplant, Artichokes, Tomatoes, Zucchini, Red Peppers, Garlic, Pesto Sauce"/>
    <s v="The Italian Vegetables Pizza"/>
    <n v="140.25"/>
    <n v="184.25"/>
    <n v="44"/>
    <x v="1"/>
    <x v="0"/>
    <x v="1"/>
  </r>
  <r>
    <n v="7777898928"/>
    <d v="2016-09-20T00:00:00"/>
    <x v="5"/>
    <x v="8"/>
    <n v="20.25"/>
    <x v="1"/>
    <x v="0"/>
    <n v="27.25"/>
    <n v="9"/>
    <s v="Spinach, Mushrooms, Red Onions, Feta Cheese, Garlic"/>
    <s v="The Spinach and Feta Pizza"/>
    <n v="182.25"/>
    <n v="245.25"/>
    <n v="63"/>
    <x v="1"/>
    <x v="1"/>
    <x v="1"/>
  </r>
  <r>
    <n v="7777898929"/>
    <d v="2016-09-20T00:00:00"/>
    <x v="5"/>
    <x v="8"/>
    <n v="20.75"/>
    <x v="1"/>
    <x v="2"/>
    <n v="28.75"/>
    <n v="6"/>
    <s v="Barbecued Chicken, Red Peppers, Green Peppers, Tomatoes, Red Onions, Barbecue Sauce"/>
    <s v="The Barbecue Chicken Pizza"/>
    <n v="124.5"/>
    <n v="172.5"/>
    <n v="48"/>
    <x v="1"/>
    <x v="0"/>
    <x v="1"/>
  </r>
  <r>
    <n v="7777898930"/>
    <d v="2016-09-20T00:00:00"/>
    <x v="5"/>
    <x v="8"/>
    <n v="23.65"/>
    <x v="0"/>
    <x v="3"/>
    <n v="30.65"/>
    <n v="3"/>
    <s v="Brie Carre Cheese, Prosciutto, Caramelized Onions, Pears, Thyme, Garlic"/>
    <s v="The Brie Carre Pizza"/>
    <n v="70.949999999999989"/>
    <n v="91.949999999999989"/>
    <n v="21"/>
    <x v="0"/>
    <x v="0"/>
    <x v="1"/>
  </r>
  <r>
    <n v="7777898931"/>
    <d v="2016-09-20T00:00:00"/>
    <x v="5"/>
    <x v="8"/>
    <n v="16.5"/>
    <x v="1"/>
    <x v="1"/>
    <n v="22.5"/>
    <n v="5"/>
    <s v="Sliced Ham, Pineapple, Mozzarella Cheese"/>
    <s v="The Hawaiian Pizza"/>
    <n v="82.5"/>
    <n v="112.5"/>
    <n v="30"/>
    <x v="0"/>
    <x v="1"/>
    <x v="1"/>
  </r>
  <r>
    <n v="7777898932"/>
    <d v="2016-09-21T00:00:00"/>
    <x v="6"/>
    <x v="8"/>
    <n v="16"/>
    <x v="2"/>
    <x v="1"/>
    <n v="20.5"/>
    <n v="8"/>
    <s v="Capocollo, Red Peppers, Tomatoes, Goat Cheese, Garlic, Oregano"/>
    <s v="The Italian Capocollo Pizza"/>
    <n v="128"/>
    <n v="164"/>
    <n v="36"/>
    <x v="0"/>
    <x v="0"/>
    <x v="1"/>
  </r>
  <r>
    <n v="7777898933"/>
    <d v="2016-09-21T00:00:00"/>
    <x v="6"/>
    <x v="8"/>
    <n v="20.5"/>
    <x v="1"/>
    <x v="1"/>
    <n v="26.5"/>
    <n v="4"/>
    <s v="Tomatoes, Anchovies, Green Olives, Red Onions, Garlic"/>
    <s v="The Napolitana Pizza"/>
    <n v="82"/>
    <n v="106"/>
    <n v="24"/>
    <x v="1"/>
    <x v="1"/>
    <x v="1"/>
  </r>
  <r>
    <n v="7777898934"/>
    <d v="2016-09-21T00:00:00"/>
    <x v="6"/>
    <x v="8"/>
    <n v="12.5"/>
    <x v="2"/>
    <x v="1"/>
    <n v="17"/>
    <n v="11"/>
    <s v="Mozzarella Cheese, Pepperoni"/>
    <s v="The Pepperoni Pizza"/>
    <n v="137.5"/>
    <n v="187"/>
    <n v="49.5"/>
    <x v="0"/>
    <x v="0"/>
    <x v="1"/>
  </r>
  <r>
    <n v="7777898935"/>
    <d v="2016-09-21T00:00:00"/>
    <x v="6"/>
    <x v="8"/>
    <n v="9.75"/>
    <x v="0"/>
    <x v="1"/>
    <n v="12.75"/>
    <n v="2"/>
    <s v="Mozzarella Cheese, Pepperoni"/>
    <s v="The Pepperoni Pizza"/>
    <n v="19.5"/>
    <n v="25.5"/>
    <n v="6"/>
    <x v="0"/>
    <x v="1"/>
    <x v="1"/>
  </r>
  <r>
    <n v="7777898936"/>
    <d v="2016-09-21T00:00:00"/>
    <x v="6"/>
    <x v="8"/>
    <n v="20.75"/>
    <x v="1"/>
    <x v="3"/>
    <n v="30.75"/>
    <n v="8"/>
    <s v="Genoa Salami, Capocollo, Pepperoni, Tomatoes, Asiago Cheese, Garlic"/>
    <s v="The Pepper Salami Pizza"/>
    <n v="166"/>
    <n v="246"/>
    <n v="80"/>
    <x v="0"/>
    <x v="1"/>
    <x v="1"/>
  </r>
  <r>
    <n v="7777898937"/>
    <d v="2016-09-22T00:00:00"/>
    <x v="0"/>
    <x v="8"/>
    <n v="12.5"/>
    <x v="0"/>
    <x v="3"/>
    <n v="19.5"/>
    <n v="7"/>
    <s v="Soppressata Salami, Fontina Cheese, Mozzarella Cheese, Mushrooms, Garlic"/>
    <s v="The Soppressata Pizza"/>
    <n v="87.5"/>
    <n v="136.5"/>
    <n v="49"/>
    <x v="1"/>
    <x v="1"/>
    <x v="1"/>
  </r>
  <r>
    <n v="7777898938"/>
    <d v="2016-09-22T00:00:00"/>
    <x v="0"/>
    <x v="8"/>
    <n v="12.75"/>
    <x v="0"/>
    <x v="2"/>
    <n v="17.75"/>
    <n v="3"/>
    <s v="Chicken, Tomatoes, Red Peppers, Red Onions, Jalapeno Peppers, Corn, Cilantro, Chipotle Sauce"/>
    <s v="The Southwest Chicken Pizza"/>
    <n v="38.25"/>
    <n v="53.25"/>
    <n v="15"/>
    <x v="0"/>
    <x v="1"/>
    <x v="1"/>
  </r>
  <r>
    <n v="7777898939"/>
    <d v="2016-09-22T00:00:00"/>
    <x v="0"/>
    <x v="8"/>
    <n v="12.5"/>
    <x v="0"/>
    <x v="3"/>
    <n v="19.5"/>
    <n v="5"/>
    <s v="Capocollo, Tomatoes, Goat Cheese, Artichokes, Peperoncini verdi, Garlic"/>
    <s v="The Spicy Italian Pizza"/>
    <n v="62.5"/>
    <n v="97.5"/>
    <n v="35"/>
    <x v="1"/>
    <x v="1"/>
    <x v="1"/>
  </r>
  <r>
    <n v="7777898940"/>
    <d v="2016-09-22T00:00:00"/>
    <x v="0"/>
    <x v="8"/>
    <n v="12.5"/>
    <x v="0"/>
    <x v="3"/>
    <n v="19.5"/>
    <n v="6"/>
    <s v="Spinach, Red Onions, Pepperoni, Tomatoes, Artichokes, Kalamata Olives, Garlic, Asiago Cheese"/>
    <s v="The Spinach Supreme Pizza"/>
    <n v="75"/>
    <n v="117"/>
    <n v="42"/>
    <x v="0"/>
    <x v="0"/>
    <x v="1"/>
  </r>
  <r>
    <n v="7777898941"/>
    <d v="2016-09-22T00:00:00"/>
    <x v="0"/>
    <x v="8"/>
    <n v="20.75"/>
    <x v="1"/>
    <x v="2"/>
    <n v="28.75"/>
    <n v="4"/>
    <s v="Chicken, Pineapple, Tomatoes, Red Peppers, Thai Sweet Chilli Sauce"/>
    <s v="The Thai Chicken Pizza"/>
    <n v="83"/>
    <n v="115"/>
    <n v="32"/>
    <x v="1"/>
    <x v="0"/>
    <x v="1"/>
  </r>
  <r>
    <n v="7777898942"/>
    <d v="2016-09-22T00:00:00"/>
    <x v="0"/>
    <x v="8"/>
    <n v="16.75"/>
    <x v="2"/>
    <x v="2"/>
    <n v="23.25"/>
    <n v="5"/>
    <s v="Chicken, Artichoke, Spinach, Garlic, Jalapeno Peppers, Fontina Cheese, Gouda Cheese"/>
    <s v="The California Chicken Pizza"/>
    <n v="83.75"/>
    <n v="116.25"/>
    <n v="32.5"/>
    <x v="0"/>
    <x v="1"/>
    <x v="1"/>
  </r>
  <r>
    <n v="7777898943"/>
    <d v="2016-09-22T00:00:00"/>
    <x v="0"/>
    <x v="8"/>
    <n v="16.75"/>
    <x v="2"/>
    <x v="2"/>
    <n v="23.25"/>
    <n v="12"/>
    <s v="Barbecued Chicken, Red Peppers, Green Peppers, Tomatoes, Red Onions, Barbecue Sauce"/>
    <s v="The Barbecue Chicken Pizza"/>
    <n v="201"/>
    <n v="279"/>
    <n v="78"/>
    <x v="0"/>
    <x v="0"/>
    <x v="1"/>
  </r>
  <r>
    <n v="7777898944"/>
    <d v="2016-09-23T00:00:00"/>
    <x v="1"/>
    <x v="8"/>
    <n v="16.25"/>
    <x v="2"/>
    <x v="3"/>
    <n v="24.75"/>
    <n v="3"/>
    <s v="Coarse Sicilian Salami, Tomatoes, Green Olives, Luganega Sausage, Onions, Garlic"/>
    <s v="The Sicilian Pizza"/>
    <n v="48.75"/>
    <n v="74.25"/>
    <n v="25.5"/>
    <x v="1"/>
    <x v="1"/>
    <x v="1"/>
  </r>
  <r>
    <n v="7777898945"/>
    <d v="2016-09-23T00:00:00"/>
    <x v="1"/>
    <x v="8"/>
    <n v="12.5"/>
    <x v="0"/>
    <x v="3"/>
    <n v="19.5"/>
    <n v="6"/>
    <s v="Spinach, Red Onions, Pepperoni, Tomatoes, Artichokes, Kalamata Olives, Garlic, Asiago Cheese"/>
    <s v="The Spinach Supreme Pizza"/>
    <n v="75"/>
    <n v="117"/>
    <n v="42"/>
    <x v="1"/>
    <x v="1"/>
    <x v="1"/>
  </r>
  <r>
    <n v="7777898946"/>
    <d v="2016-09-23T00:00:00"/>
    <x v="1"/>
    <x v="8"/>
    <n v="20.75"/>
    <x v="1"/>
    <x v="2"/>
    <n v="28.75"/>
    <n v="1"/>
    <s v="Chicken, Pineapple, Tomatoes, Red Peppers, Thai Sweet Chilli Sauce"/>
    <s v="The Thai Chicken Pizza"/>
    <n v="20.75"/>
    <n v="28.75"/>
    <n v="8"/>
    <x v="0"/>
    <x v="0"/>
    <x v="1"/>
  </r>
  <r>
    <n v="7777898947"/>
    <d v="2016-09-23T00:00:00"/>
    <x v="1"/>
    <x v="8"/>
    <n v="16.75"/>
    <x v="2"/>
    <x v="2"/>
    <n v="23.25"/>
    <n v="6"/>
    <s v="Chicken, Pineapple, Tomatoes, Red Peppers, Thai Sweet Chilli Sauce"/>
    <s v="The Thai Chicken Pizza"/>
    <n v="100.5"/>
    <n v="139.5"/>
    <n v="39"/>
    <x v="0"/>
    <x v="0"/>
    <x v="1"/>
  </r>
  <r>
    <n v="7777898948"/>
    <d v="2016-09-23T00:00:00"/>
    <x v="1"/>
    <x v="8"/>
    <n v="20.75"/>
    <x v="1"/>
    <x v="2"/>
    <n v="28.75"/>
    <n v="4"/>
    <s v="Barbecued Chicken, Red Peppers, Green Peppers, Tomatoes, Red Onions, Barbecue Sauce"/>
    <s v="The Barbecue Chicken Pizza"/>
    <n v="83"/>
    <n v="115"/>
    <n v="32"/>
    <x v="1"/>
    <x v="1"/>
    <x v="1"/>
  </r>
  <r>
    <n v="7777898949"/>
    <d v="2016-09-24T00:00:00"/>
    <x v="2"/>
    <x v="8"/>
    <n v="20.75"/>
    <x v="1"/>
    <x v="3"/>
    <n v="30.75"/>
    <n v="10"/>
    <s v="Genoa Salami, Capocollo, Pepperoni, Tomatoes, Asiago Cheese, Garlic"/>
    <s v="The Pepper Salami Pizza"/>
    <n v="207.5"/>
    <n v="307.5"/>
    <n v="100"/>
    <x v="1"/>
    <x v="0"/>
    <x v="1"/>
  </r>
  <r>
    <n v="7777898950"/>
    <d v="2016-09-24T00:00:00"/>
    <x v="2"/>
    <x v="8"/>
    <n v="12"/>
    <x v="0"/>
    <x v="0"/>
    <n v="16"/>
    <n v="5"/>
    <s v="Spinach, Mushrooms, Red Onions, Feta Cheese, Garlic"/>
    <s v="The Spinach and Feta Pizza"/>
    <n v="60"/>
    <n v="80"/>
    <n v="20"/>
    <x v="0"/>
    <x v="1"/>
    <x v="1"/>
  </r>
  <r>
    <n v="7777898951"/>
    <d v="2016-09-25T00:00:00"/>
    <x v="3"/>
    <x v="8"/>
    <n v="11"/>
    <x v="0"/>
    <x v="1"/>
    <n v="14"/>
    <n v="12"/>
    <s v="Pepperoni, Mushrooms, Green Peppers"/>
    <s v="The Pepperoni, Mushroom, and Peppers Pizza"/>
    <n v="132"/>
    <n v="168"/>
    <n v="36"/>
    <x v="0"/>
    <x v="1"/>
    <x v="1"/>
  </r>
  <r>
    <n v="7777898952"/>
    <d v="2016-09-25T00:00:00"/>
    <x v="3"/>
    <x v="8"/>
    <n v="16.5"/>
    <x v="2"/>
    <x v="3"/>
    <n v="25"/>
    <n v="4"/>
    <s v="Soppressata Salami, Fontina Cheese, Mozzarella Cheese, Mushrooms, Garlic"/>
    <s v="The Soppressata Pizza"/>
    <n v="66"/>
    <n v="100"/>
    <n v="34"/>
    <x v="0"/>
    <x v="1"/>
    <x v="1"/>
  </r>
  <r>
    <n v="7777898953"/>
    <d v="2016-09-25T00:00:00"/>
    <x v="3"/>
    <x v="8"/>
    <n v="20.5"/>
    <x v="1"/>
    <x v="1"/>
    <n v="26.5"/>
    <n v="8"/>
    <s v="Kalamata Olives, Feta Cheese, Tomatoes, Garlic, Beef Chuck Roast, Red Onions"/>
    <s v="The Greek Pizza"/>
    <n v="164"/>
    <n v="212"/>
    <n v="48"/>
    <x v="0"/>
    <x v="1"/>
    <x v="1"/>
  </r>
  <r>
    <n v="7777898954"/>
    <d v="2016-09-25T00:00:00"/>
    <x v="3"/>
    <x v="8"/>
    <n v="11"/>
    <x v="0"/>
    <x v="1"/>
    <n v="14"/>
    <n v="6"/>
    <s v="Pepperoni, Mushrooms, Green Peppers"/>
    <s v="The Pepperoni, Mushroom, and Peppers Pizza"/>
    <n v="66"/>
    <n v="84"/>
    <n v="18"/>
    <x v="1"/>
    <x v="1"/>
    <x v="1"/>
  </r>
  <r>
    <n v="7777898955"/>
    <d v="2016-09-25T00:00:00"/>
    <x v="3"/>
    <x v="8"/>
    <n v="17.95"/>
    <x v="1"/>
    <x v="0"/>
    <n v="24.95"/>
    <n v="11"/>
    <s v="Ricotta Cheese, Gorgonzola Piccante Cheese, Mozzarella Cheese, Parmigiano Reggiano Cheese, Garlic"/>
    <s v="The Four Cheese Pizza"/>
    <n v="197.45"/>
    <n v="274.45"/>
    <n v="77"/>
    <x v="0"/>
    <x v="1"/>
    <x v="1"/>
  </r>
  <r>
    <n v="7777898956"/>
    <d v="2016-09-25T00:00:00"/>
    <x v="3"/>
    <x v="8"/>
    <n v="20.25"/>
    <x v="1"/>
    <x v="0"/>
    <n v="27.25"/>
    <n v="7"/>
    <s v="Tomatoes, Red Peppers, Jalapeno Peppers, Red Onions, Cilantro, Corn, Chipotle Sauce, Garlic"/>
    <s v="The Mexicana Pizza"/>
    <n v="141.75"/>
    <n v="190.75"/>
    <n v="49"/>
    <x v="1"/>
    <x v="0"/>
    <x v="1"/>
  </r>
  <r>
    <n v="7777898957"/>
    <d v="2016-09-25T00:00:00"/>
    <x v="3"/>
    <x v="8"/>
    <n v="15.25"/>
    <x v="1"/>
    <x v="1"/>
    <n v="21.25"/>
    <n v="5"/>
    <s v="Mozzarella Cheese, Pepperoni"/>
    <s v="The Pepperoni Pizza"/>
    <n v="76.25"/>
    <n v="106.25"/>
    <n v="30"/>
    <x v="0"/>
    <x v="0"/>
    <x v="1"/>
  </r>
  <r>
    <n v="7777898958"/>
    <d v="2016-09-25T00:00:00"/>
    <x v="3"/>
    <x v="8"/>
    <n v="25.5"/>
    <x v="3"/>
    <x v="1"/>
    <n v="26.5"/>
    <n v="4"/>
    <s v="Kalamata Olives, Feta Cheese, Tomatoes, Garlic, Beef Chuck Roast, Red Onions"/>
    <s v="The Greek Pizza"/>
    <n v="102"/>
    <n v="106"/>
    <n v="4"/>
    <x v="0"/>
    <x v="0"/>
    <x v="1"/>
  </r>
  <r>
    <n v="7777898959"/>
    <d v="2016-09-25T00:00:00"/>
    <x v="3"/>
    <x v="8"/>
    <n v="16"/>
    <x v="2"/>
    <x v="1"/>
    <n v="20.5"/>
    <n v="9"/>
    <s v="Pepperoni, Mushrooms, Red Onions, Red Peppers, Bacon"/>
    <s v="The Classic Deluxe Pizza"/>
    <n v="144"/>
    <n v="184.5"/>
    <n v="40.5"/>
    <x v="1"/>
    <x v="1"/>
    <x v="1"/>
  </r>
  <r>
    <n v="7777898960"/>
    <d v="2016-09-26T00:00:00"/>
    <x v="4"/>
    <x v="8"/>
    <n v="20.75"/>
    <x v="1"/>
    <x v="3"/>
    <n v="30.75"/>
    <n v="9"/>
    <s v="Capocollo, Tomatoes, Goat Cheese, Artichokes, Peperoncini verdi, Garlic"/>
    <s v="The Spicy Italian Pizza"/>
    <n v="186.75"/>
    <n v="276.75"/>
    <n v="90"/>
    <x v="1"/>
    <x v="1"/>
    <x v="1"/>
  </r>
  <r>
    <n v="7777898961"/>
    <d v="2016-09-26T00:00:00"/>
    <x v="4"/>
    <x v="8"/>
    <n v="12"/>
    <x v="0"/>
    <x v="0"/>
    <n v="16"/>
    <n v="11"/>
    <s v="Spinach, Mushrooms, Tomatoes, Green Olives, Feta Cheese"/>
    <s v="The Green Garden Pizza"/>
    <n v="132"/>
    <n v="176"/>
    <n v="44"/>
    <x v="0"/>
    <x v="1"/>
    <x v="1"/>
  </r>
  <r>
    <n v="7777898962"/>
    <d v="2016-09-27T00:00:00"/>
    <x v="5"/>
    <x v="8"/>
    <n v="20.25"/>
    <x v="1"/>
    <x v="0"/>
    <n v="27.25"/>
    <n v="4"/>
    <s v="Mushrooms, Tomatoes, Red Peppers, Green Peppers, Red Onions, Zucchini, Spinach, Garlic"/>
    <s v="The Vegetables + Vegetables Pizza"/>
    <n v="81"/>
    <n v="109"/>
    <n v="28"/>
    <x v="1"/>
    <x v="1"/>
    <x v="1"/>
  </r>
  <r>
    <n v="7777898963"/>
    <d v="2016-09-27T00:00:00"/>
    <x v="5"/>
    <x v="8"/>
    <n v="35.950000000000003"/>
    <x v="4"/>
    <x v="1"/>
    <n v="36.950000000000003"/>
    <n v="8"/>
    <s v="Kalamata Olives, Feta Cheese, Tomatoes, Garlic, Beef Chuck Roast, Red Onions"/>
    <s v="The Greek Pizza"/>
    <n v="287.60000000000002"/>
    <n v="295.60000000000002"/>
    <n v="8"/>
    <x v="1"/>
    <x v="0"/>
    <x v="1"/>
  </r>
  <r>
    <n v="7777898964"/>
    <d v="2016-09-27T00:00:00"/>
    <x v="5"/>
    <x v="8"/>
    <n v="20.75"/>
    <x v="1"/>
    <x v="2"/>
    <n v="28.75"/>
    <n v="9"/>
    <s v="Chicken, Artichoke, Spinach, Garlic, Jalapeno Peppers, Fontina Cheese, Gouda Cheese"/>
    <s v="The California Chicken Pizza"/>
    <n v="186.75"/>
    <n v="258.75"/>
    <n v="72"/>
    <x v="0"/>
    <x v="0"/>
    <x v="1"/>
  </r>
  <r>
    <n v="7777898965"/>
    <d v="2016-09-27T00:00:00"/>
    <x v="5"/>
    <x v="8"/>
    <n v="10.5"/>
    <x v="0"/>
    <x v="1"/>
    <n v="13.5"/>
    <n v="8"/>
    <s v="Sliced Ham, Pineapple, Mozzarella Cheese"/>
    <s v="The Hawaiian Pizza"/>
    <n v="84"/>
    <n v="108"/>
    <n v="24"/>
    <x v="0"/>
    <x v="1"/>
    <x v="1"/>
  </r>
  <r>
    <n v="7777898966"/>
    <d v="2016-09-27T00:00:00"/>
    <x v="5"/>
    <x v="8"/>
    <n v="20.75"/>
    <x v="1"/>
    <x v="3"/>
    <n v="30.75"/>
    <n v="1"/>
    <s v="Soppressata Salami, Fontina Cheese, Mozzarella Cheese, Mushrooms, Garlic"/>
    <s v="The Soppressata Pizza"/>
    <n v="20.75"/>
    <n v="30.75"/>
    <n v="10"/>
    <x v="0"/>
    <x v="1"/>
    <x v="1"/>
  </r>
  <r>
    <n v="7777898967"/>
    <d v="2016-09-27T00:00:00"/>
    <x v="5"/>
    <x v="8"/>
    <n v="16.75"/>
    <x v="2"/>
    <x v="2"/>
    <n v="23.25"/>
    <n v="10"/>
    <s v="Chicken, Pineapple, Tomatoes, Red Peppers, Thai Sweet Chilli Sauce"/>
    <s v="The Thai Chicken Pizza"/>
    <n v="167.5"/>
    <n v="232.5"/>
    <n v="65"/>
    <x v="0"/>
    <x v="1"/>
    <x v="1"/>
  </r>
  <r>
    <n v="7777898968"/>
    <d v="2016-09-27T00:00:00"/>
    <x v="5"/>
    <x v="8"/>
    <n v="16.75"/>
    <x v="2"/>
    <x v="2"/>
    <n v="23.25"/>
    <n v="8"/>
    <s v="Chicken, Red Onions, Red Peppers, Mushrooms, Asiago Cheese, Alfredo Sauce"/>
    <s v="The Chicken Alfredo Pizza"/>
    <n v="134"/>
    <n v="186"/>
    <n v="52"/>
    <x v="0"/>
    <x v="0"/>
    <x v="1"/>
  </r>
  <r>
    <n v="7777898969"/>
    <d v="2016-09-28T00:00:00"/>
    <x v="6"/>
    <x v="8"/>
    <n v="16.5"/>
    <x v="2"/>
    <x v="3"/>
    <n v="25"/>
    <n v="8"/>
    <s v="Soppressata Salami, Fontina Cheese, Mozzarella Cheese, Mushrooms, Garlic"/>
    <s v="The Soppressata Pizza"/>
    <n v="132"/>
    <n v="200"/>
    <n v="68"/>
    <x v="1"/>
    <x v="1"/>
    <x v="1"/>
  </r>
  <r>
    <n v="7777898970"/>
    <d v="2016-09-28T00:00:00"/>
    <x v="6"/>
    <x v="8"/>
    <n v="14.5"/>
    <x v="2"/>
    <x v="1"/>
    <n v="19"/>
    <n v="3"/>
    <s v="Pepperoni, Mushrooms, Green Peppers"/>
    <s v="The Pepperoni, Mushroom, and Peppers Pizza"/>
    <n v="43.5"/>
    <n v="57"/>
    <n v="13.5"/>
    <x v="1"/>
    <x v="1"/>
    <x v="1"/>
  </r>
  <r>
    <n v="7777898971"/>
    <d v="2016-09-28T00:00:00"/>
    <x v="6"/>
    <x v="8"/>
    <n v="16.75"/>
    <x v="2"/>
    <x v="2"/>
    <n v="23.25"/>
    <n v="11"/>
    <s v="Chicken, Tomatoes, Red Peppers, Red Onions, Jalapeno Peppers, Corn, Cilantro, Chipotle Sauce"/>
    <s v="The Southwest Chicken Pizza"/>
    <n v="184.25"/>
    <n v="255.75"/>
    <n v="71.5"/>
    <x v="1"/>
    <x v="1"/>
    <x v="1"/>
  </r>
  <r>
    <n v="7777898972"/>
    <d v="2016-09-28T00:00:00"/>
    <x v="6"/>
    <x v="8"/>
    <n v="12"/>
    <x v="0"/>
    <x v="1"/>
    <n v="15"/>
    <n v="3"/>
    <s v="Bacon, Pepperoni, Italian Sausage, Chorizo Sausage"/>
    <s v="The Big Meat Pizza"/>
    <n v="36"/>
    <n v="45"/>
    <n v="9"/>
    <x v="0"/>
    <x v="0"/>
    <x v="1"/>
  </r>
  <r>
    <n v="7777898973"/>
    <d v="2016-09-28T00:00:00"/>
    <x v="6"/>
    <x v="8"/>
    <n v="12"/>
    <x v="0"/>
    <x v="1"/>
    <n v="15"/>
    <n v="4"/>
    <s v="Capocollo, Red Peppers, Tomatoes, Goat Cheese, Garlic, Oregano"/>
    <s v="The Italian Capocollo Pizza"/>
    <n v="48"/>
    <n v="60"/>
    <n v="12"/>
    <x v="1"/>
    <x v="1"/>
    <x v="1"/>
  </r>
  <r>
    <n v="7777898974"/>
    <d v="2016-09-28T00:00:00"/>
    <x v="6"/>
    <x v="8"/>
    <n v="12.5"/>
    <x v="0"/>
    <x v="3"/>
    <n v="19.5"/>
    <n v="4"/>
    <s v="Prosciutto di San Daniele, Arugula, Mozzarella Cheese"/>
    <s v="The Prosciutto and Arugula Pizza"/>
    <n v="50"/>
    <n v="78"/>
    <n v="28"/>
    <x v="1"/>
    <x v="1"/>
    <x v="1"/>
  </r>
  <r>
    <n v="7777898975"/>
    <d v="2016-09-28T00:00:00"/>
    <x v="6"/>
    <x v="8"/>
    <n v="16"/>
    <x v="2"/>
    <x v="1"/>
    <n v="20.5"/>
    <n v="12"/>
    <s v="Capocollo, Red Peppers, Tomatoes, Goat Cheese, Garlic, Oregano"/>
    <s v="The Italian Capocollo Pizza"/>
    <n v="192"/>
    <n v="246"/>
    <n v="54"/>
    <x v="1"/>
    <x v="0"/>
    <x v="1"/>
  </r>
  <r>
    <n v="7777898976"/>
    <d v="2016-09-28T00:00:00"/>
    <x v="6"/>
    <x v="8"/>
    <n v="20.75"/>
    <x v="1"/>
    <x v="2"/>
    <n v="28.75"/>
    <n v="5"/>
    <s v="Chicken, Tomatoes, Red Peppers, Red Onions, Jalapeno Peppers, Corn, Cilantro, Chipotle Sauce"/>
    <s v="The Southwest Chicken Pizza"/>
    <n v="103.75"/>
    <n v="143.75"/>
    <n v="40"/>
    <x v="1"/>
    <x v="1"/>
    <x v="1"/>
  </r>
  <r>
    <n v="7777898977"/>
    <d v="2016-09-28T00:00:00"/>
    <x v="6"/>
    <x v="8"/>
    <n v="12"/>
    <x v="0"/>
    <x v="0"/>
    <n v="16"/>
    <n v="6"/>
    <s v="Spinach, Mushrooms, Red Onions, Feta Cheese, Garlic"/>
    <s v="The Spinach and Feta Pizza"/>
    <n v="72"/>
    <n v="96"/>
    <n v="24"/>
    <x v="1"/>
    <x v="0"/>
    <x v="1"/>
  </r>
  <r>
    <n v="7777898978"/>
    <d v="2016-09-28T00:00:00"/>
    <x v="6"/>
    <x v="8"/>
    <n v="15.25"/>
    <x v="1"/>
    <x v="1"/>
    <n v="21.25"/>
    <n v="2"/>
    <s v="Mozzarella Cheese, Pepperoni"/>
    <s v="The Pepperoni Pizza"/>
    <n v="30.5"/>
    <n v="42.5"/>
    <n v="12"/>
    <x v="1"/>
    <x v="0"/>
    <x v="1"/>
  </r>
  <r>
    <n v="7777898979"/>
    <d v="2016-09-28T00:00:00"/>
    <x v="6"/>
    <x v="8"/>
    <n v="12"/>
    <x v="0"/>
    <x v="0"/>
    <n v="16"/>
    <n v="1"/>
    <s v="Spinach, Mushrooms, Red Onions, Feta Cheese, Garlic"/>
    <s v="The Spinach and Feta Pizza"/>
    <n v="12"/>
    <n v="16"/>
    <n v="4"/>
    <x v="1"/>
    <x v="1"/>
    <x v="1"/>
  </r>
  <r>
    <n v="7777898980"/>
    <d v="2016-09-29T00:00:00"/>
    <x v="0"/>
    <x v="8"/>
    <n v="16.5"/>
    <x v="2"/>
    <x v="3"/>
    <n v="25"/>
    <n v="8"/>
    <s v="Spinach, Red Onions, Pepperoni, Tomatoes, Artichokes, Kalamata Olives, Garlic, Asiago Cheese"/>
    <s v="The Spinach Supreme Pizza"/>
    <n v="132"/>
    <n v="200"/>
    <n v="68"/>
    <x v="1"/>
    <x v="0"/>
    <x v="1"/>
  </r>
  <r>
    <n v="7777898981"/>
    <d v="2016-09-29T00:00:00"/>
    <x v="0"/>
    <x v="8"/>
    <n v="16"/>
    <x v="2"/>
    <x v="0"/>
    <n v="21.5"/>
    <n v="5"/>
    <s v="Spinach, Artichokes, Kalamata Olives, Sun-dried Tomatoes, Feta Cheese, Plum Tomatoes, Red Onions"/>
    <s v="The Mediterranean Pizza"/>
    <n v="80"/>
    <n v="107.5"/>
    <n v="27.5"/>
    <x v="0"/>
    <x v="1"/>
    <x v="1"/>
  </r>
  <r>
    <n v="7777898982"/>
    <d v="2016-09-29T00:00:00"/>
    <x v="0"/>
    <x v="8"/>
    <n v="20.75"/>
    <x v="1"/>
    <x v="3"/>
    <n v="30.75"/>
    <n v="4"/>
    <s v="Soppressata Salami, Fontina Cheese, Mozzarella Cheese, Mushrooms, Garlic"/>
    <s v="The Soppressata Pizza"/>
    <n v="83"/>
    <n v="123"/>
    <n v="40"/>
    <x v="0"/>
    <x v="0"/>
    <x v="1"/>
  </r>
  <r>
    <n v="7777898983"/>
    <d v="2016-09-29T00:00:00"/>
    <x v="0"/>
    <x v="8"/>
    <n v="20.75"/>
    <x v="1"/>
    <x v="2"/>
    <n v="28.75"/>
    <n v="9"/>
    <s v="Chicken, Tomatoes, Red Peppers, Red Onions, Jalapeno Peppers, Corn, Cilantro, Chipotle Sauce"/>
    <s v="The Southwest Chicken Pizza"/>
    <n v="186.75"/>
    <n v="258.75"/>
    <n v="72"/>
    <x v="0"/>
    <x v="0"/>
    <x v="1"/>
  </r>
  <r>
    <n v="7777898984"/>
    <d v="2016-09-30T00:00:00"/>
    <x v="1"/>
    <x v="8"/>
    <n v="16.75"/>
    <x v="2"/>
    <x v="2"/>
    <n v="23.25"/>
    <n v="10"/>
    <s v="Chicken, Red Onions, Red Peppers, Mushrooms, Asiago Cheese, Alfredo Sauce"/>
    <s v="The Chicken Alfredo Pizza"/>
    <n v="167.5"/>
    <n v="232.5"/>
    <n v="65"/>
    <x v="0"/>
    <x v="0"/>
    <x v="1"/>
  </r>
  <r>
    <n v="7777898985"/>
    <d v="2016-09-30T00:00:00"/>
    <x v="1"/>
    <x v="8"/>
    <n v="20.5"/>
    <x v="1"/>
    <x v="1"/>
    <n v="26.5"/>
    <n v="6"/>
    <s v="Tomatoes, Anchovies, Green Olives, Red Onions, Garlic"/>
    <s v="The Napolitana Pizza"/>
    <n v="123"/>
    <n v="159"/>
    <n v="36"/>
    <x v="1"/>
    <x v="1"/>
    <x v="1"/>
  </r>
  <r>
    <n v="7777898986"/>
    <d v="2016-09-30T00:00:00"/>
    <x v="1"/>
    <x v="8"/>
    <n v="15.25"/>
    <x v="1"/>
    <x v="1"/>
    <n v="21.25"/>
    <n v="1"/>
    <s v="Mozzarella Cheese, Pepperoni"/>
    <s v="The Pepperoni Pizza"/>
    <n v="15.25"/>
    <n v="21.25"/>
    <n v="6"/>
    <x v="1"/>
    <x v="1"/>
    <x v="1"/>
  </r>
  <r>
    <n v="7777898987"/>
    <d v="2016-09-30T00:00:00"/>
    <x v="1"/>
    <x v="8"/>
    <n v="16.5"/>
    <x v="2"/>
    <x v="0"/>
    <n v="22"/>
    <n v="5"/>
    <s v="Spinach, Artichokes, Tomatoes, Sun-dried Tomatoes, Garlic, Pesto Sauce"/>
    <s v="The Spinach Pesto Pizza"/>
    <n v="82.5"/>
    <n v="110"/>
    <n v="27.5"/>
    <x v="0"/>
    <x v="1"/>
    <x v="1"/>
  </r>
  <r>
    <n v="7777898988"/>
    <d v="2016-09-30T00:00:00"/>
    <x v="1"/>
    <x v="8"/>
    <n v="12"/>
    <x v="0"/>
    <x v="1"/>
    <n v="15"/>
    <n v="5"/>
    <s v="Bacon, Pepperoni, Italian Sausage, Chorizo Sausage"/>
    <s v="The Big Meat Pizza"/>
    <n v="60"/>
    <n v="75"/>
    <n v="15"/>
    <x v="0"/>
    <x v="0"/>
    <x v="1"/>
  </r>
  <r>
    <n v="7777898989"/>
    <d v="2016-09-30T00:00:00"/>
    <x v="1"/>
    <x v="8"/>
    <n v="16.75"/>
    <x v="2"/>
    <x v="2"/>
    <n v="23.25"/>
    <n v="3"/>
    <s v="Chicken, Artichoke, Spinach, Garlic, Jalapeno Peppers, Fontina Cheese, Gouda Cheese"/>
    <s v="The California Chicken Pizza"/>
    <n v="50.25"/>
    <n v="69.75"/>
    <n v="19.5"/>
    <x v="0"/>
    <x v="1"/>
    <x v="1"/>
  </r>
  <r>
    <n v="7777898990"/>
    <d v="2016-09-30T00:00:00"/>
    <x v="1"/>
    <x v="8"/>
    <n v="14.75"/>
    <x v="2"/>
    <x v="0"/>
    <n v="20.25"/>
    <n v="1"/>
    <s v="Ricotta Cheese, Gorgonzola Piccante Cheese, Mozzarella Cheese, Parmigiano Reggiano Cheese, Garlic"/>
    <s v="The Four Cheese Pizza"/>
    <n v="14.75"/>
    <n v="20.25"/>
    <n v="5.5"/>
    <x v="0"/>
    <x v="0"/>
    <x v="1"/>
  </r>
  <r>
    <n v="7777898991"/>
    <d v="2016-10-01T00:00:00"/>
    <x v="2"/>
    <x v="9"/>
    <n v="12.25"/>
    <x v="0"/>
    <x v="3"/>
    <n v="19.25"/>
    <n v="6"/>
    <s v="Coarse Sicilian Salami, Tomatoes, Green Olives, Luganega Sausage, Onions, Garlic"/>
    <s v="The Sicilian Pizza"/>
    <n v="73.5"/>
    <n v="115.5"/>
    <n v="42"/>
    <x v="0"/>
    <x v="1"/>
    <x v="1"/>
  </r>
  <r>
    <n v="7777898992"/>
    <d v="2016-10-01T00:00:00"/>
    <x v="2"/>
    <x v="9"/>
    <n v="16.75"/>
    <x v="2"/>
    <x v="2"/>
    <n v="23.25"/>
    <n v="7"/>
    <s v="Chicken, Tomatoes, Red Peppers, Spinach, Garlic, Pesto Sauce"/>
    <s v="The Chicken Pesto Pizza"/>
    <n v="117.25"/>
    <n v="162.75"/>
    <n v="45.5"/>
    <x v="0"/>
    <x v="0"/>
    <x v="1"/>
  </r>
  <r>
    <n v="7777898993"/>
    <d v="2016-10-01T00:00:00"/>
    <x v="2"/>
    <x v="9"/>
    <n v="16.25"/>
    <x v="2"/>
    <x v="3"/>
    <n v="24.75"/>
    <n v="5"/>
    <s v="?duja Salami, Pancetta, Tomatoes, Red Onions, Friggitello Peppers, Garlic"/>
    <s v="The Calabrese Pizza"/>
    <n v="81.25"/>
    <n v="123.75"/>
    <n v="42.5"/>
    <x v="1"/>
    <x v="0"/>
    <x v="1"/>
  </r>
  <r>
    <n v="7777898994"/>
    <d v="2016-10-01T00:00:00"/>
    <x v="2"/>
    <x v="9"/>
    <n v="16.5"/>
    <x v="2"/>
    <x v="3"/>
    <n v="25"/>
    <n v="11"/>
    <s v="Prosciutto di San Daniele, Arugula, Mozzarella Cheese"/>
    <s v="The Prosciutto and Arugula Pizza"/>
    <n v="181.5"/>
    <n v="275"/>
    <n v="93.5"/>
    <x v="1"/>
    <x v="0"/>
    <x v="1"/>
  </r>
  <r>
    <n v="7777898995"/>
    <d v="2016-10-02T00:00:00"/>
    <x v="3"/>
    <x v="9"/>
    <n v="12.5"/>
    <x v="0"/>
    <x v="3"/>
    <n v="19.5"/>
    <n v="2"/>
    <s v="Capocollo, Tomatoes, Goat Cheese, Artichokes, Peperoncini verdi, Garlic"/>
    <s v="The Spicy Italian Pizza"/>
    <n v="25"/>
    <n v="39"/>
    <n v="14"/>
    <x v="1"/>
    <x v="0"/>
    <x v="1"/>
  </r>
  <r>
    <n v="7777898996"/>
    <d v="2016-10-02T00:00:00"/>
    <x v="3"/>
    <x v="9"/>
    <n v="16"/>
    <x v="2"/>
    <x v="1"/>
    <n v="20.5"/>
    <n v="5"/>
    <s v="Kalamata Olives, Feta Cheese, Tomatoes, Garlic, Beef Chuck Roast, Red Onions"/>
    <s v="The Greek Pizza"/>
    <n v="80"/>
    <n v="102.5"/>
    <n v="22.5"/>
    <x v="1"/>
    <x v="0"/>
    <x v="1"/>
  </r>
  <r>
    <n v="7777898997"/>
    <d v="2016-10-02T00:00:00"/>
    <x v="3"/>
    <x v="9"/>
    <n v="12.75"/>
    <x v="0"/>
    <x v="2"/>
    <n v="17.75"/>
    <n v="7"/>
    <s v="Chicken, Tomatoes, Red Peppers, Spinach, Garlic, Pesto Sauce"/>
    <s v="The Chicken Pesto Pizza"/>
    <n v="89.25"/>
    <n v="124.25"/>
    <n v="35"/>
    <x v="0"/>
    <x v="0"/>
    <x v="1"/>
  </r>
  <r>
    <n v="7777898998"/>
    <d v="2016-10-02T00:00:00"/>
    <x v="3"/>
    <x v="9"/>
    <n v="20.25"/>
    <x v="1"/>
    <x v="3"/>
    <n v="30.25"/>
    <n v="4"/>
    <s v="Coarse Sicilian Salami, Tomatoes, Green Olives, Luganega Sausage, Onions, Garlic"/>
    <s v="The Sicilian Pizza"/>
    <n v="81"/>
    <n v="121"/>
    <n v="40"/>
    <x v="0"/>
    <x v="1"/>
    <x v="1"/>
  </r>
  <r>
    <n v="7777898999"/>
    <d v="2016-10-02T00:00:00"/>
    <x v="3"/>
    <x v="9"/>
    <n v="12"/>
    <x v="0"/>
    <x v="1"/>
    <n v="15"/>
    <n v="3"/>
    <s v="Kalamata Olives, Feta Cheese, Tomatoes, Garlic, Beef Chuck Roast, Red Onions"/>
    <s v="The Greek Pizza"/>
    <n v="36"/>
    <n v="45"/>
    <n v="9"/>
    <x v="0"/>
    <x v="1"/>
    <x v="1"/>
  </r>
  <r>
    <n v="7777899000"/>
    <d v="2016-10-03T00:00:00"/>
    <x v="4"/>
    <x v="9"/>
    <n v="12.5"/>
    <x v="0"/>
    <x v="3"/>
    <n v="19.5"/>
    <n v="2"/>
    <s v="Soppressata Salami, Fontina Cheese, Mozzarella Cheese, Mushrooms, Garlic"/>
    <s v="The Soppressata Pizza"/>
    <n v="25"/>
    <n v="39"/>
    <n v="14"/>
    <x v="1"/>
    <x v="0"/>
    <x v="1"/>
  </r>
  <r>
    <n v="7777899001"/>
    <d v="2016-10-03T00:00:00"/>
    <x v="4"/>
    <x v="9"/>
    <n v="20.75"/>
    <x v="1"/>
    <x v="2"/>
    <n v="28.75"/>
    <n v="7"/>
    <s v="Chicken, Pineapple, Tomatoes, Red Peppers, Thai Sweet Chilli Sauce"/>
    <s v="The Thai Chicken Pizza"/>
    <n v="145.25"/>
    <n v="201.25"/>
    <n v="56"/>
    <x v="0"/>
    <x v="0"/>
    <x v="1"/>
  </r>
  <r>
    <n v="7777899002"/>
    <d v="2016-10-04T00:00:00"/>
    <x v="5"/>
    <x v="9"/>
    <n v="20.75"/>
    <x v="1"/>
    <x v="2"/>
    <n v="28.75"/>
    <n v="8"/>
    <s v="Chicken, Tomatoes, Red Peppers, Red Onions, Jalapeno Peppers, Corn, Cilantro, Chipotle Sauce"/>
    <s v="The Southwest Chicken Pizza"/>
    <n v="166"/>
    <n v="230"/>
    <n v="64"/>
    <x v="0"/>
    <x v="0"/>
    <x v="1"/>
  </r>
  <r>
    <n v="7777899003"/>
    <d v="2016-10-04T00:00:00"/>
    <x v="5"/>
    <x v="9"/>
    <n v="17.95"/>
    <x v="1"/>
    <x v="0"/>
    <n v="24.95"/>
    <n v="8"/>
    <s v="Ricotta Cheese, Gorgonzola Piccante Cheese, Mozzarella Cheese, Parmigiano Reggiano Cheese, Garlic"/>
    <s v="The Four Cheese Pizza"/>
    <n v="143.6"/>
    <n v="199.6"/>
    <n v="56"/>
    <x v="1"/>
    <x v="1"/>
    <x v="1"/>
  </r>
  <r>
    <n v="7777899004"/>
    <d v="2016-10-04T00:00:00"/>
    <x v="5"/>
    <x v="9"/>
    <n v="20.75"/>
    <x v="1"/>
    <x v="3"/>
    <n v="30.75"/>
    <n v="12"/>
    <s v="Prosciutto di San Daniele, Arugula, Mozzarella Cheese"/>
    <s v="The Prosciutto and Arugula Pizza"/>
    <n v="249"/>
    <n v="369"/>
    <n v="120"/>
    <x v="1"/>
    <x v="0"/>
    <x v="1"/>
  </r>
  <r>
    <n v="7777899005"/>
    <d v="2016-10-04T00:00:00"/>
    <x v="5"/>
    <x v="9"/>
    <n v="18.5"/>
    <x v="1"/>
    <x v="0"/>
    <n v="25.5"/>
    <n v="6"/>
    <s v="Mozzarella Cheese, Provolone Cheese, Smoked Gouda Cheese, Romano Cheese, Blue Cheese, Garlic"/>
    <s v="The Five Cheese Pizza"/>
    <n v="111"/>
    <n v="153"/>
    <n v="42"/>
    <x v="1"/>
    <x v="0"/>
    <x v="1"/>
  </r>
  <r>
    <n v="7777899006"/>
    <d v="2016-10-04T00:00:00"/>
    <x v="5"/>
    <x v="9"/>
    <n v="12.5"/>
    <x v="0"/>
    <x v="3"/>
    <n v="19.5"/>
    <n v="10"/>
    <s v="Prosciutto di San Daniele, Arugula, Mozzarella Cheese"/>
    <s v="The Prosciutto and Arugula Pizza"/>
    <n v="125"/>
    <n v="195"/>
    <n v="70"/>
    <x v="0"/>
    <x v="0"/>
    <x v="1"/>
  </r>
  <r>
    <n v="7777899007"/>
    <d v="2016-10-04T00:00:00"/>
    <x v="5"/>
    <x v="9"/>
    <n v="20.5"/>
    <x v="1"/>
    <x v="1"/>
    <n v="26.5"/>
    <n v="12"/>
    <s v="Tomatoes, Anchovies, Green Olives, Red Onions, Garlic"/>
    <s v="The Napolitana Pizza"/>
    <n v="246"/>
    <n v="318"/>
    <n v="72"/>
    <x v="1"/>
    <x v="1"/>
    <x v="1"/>
  </r>
  <r>
    <n v="7777899008"/>
    <d v="2016-10-04T00:00:00"/>
    <x v="5"/>
    <x v="9"/>
    <n v="17.5"/>
    <x v="1"/>
    <x v="1"/>
    <n v="23.5"/>
    <n v="7"/>
    <s v="Pepperoni, Mushrooms, Green Peppers"/>
    <s v="The Pepperoni, Mushroom, and Peppers Pizza"/>
    <n v="122.5"/>
    <n v="164.5"/>
    <n v="42"/>
    <x v="0"/>
    <x v="1"/>
    <x v="1"/>
  </r>
  <r>
    <n v="7777899009"/>
    <d v="2016-10-04T00:00:00"/>
    <x v="5"/>
    <x v="9"/>
    <n v="16"/>
    <x v="2"/>
    <x v="1"/>
    <n v="20.5"/>
    <n v="10"/>
    <s v="Capocollo, Red Peppers, Tomatoes, Goat Cheese, Garlic, Oregano"/>
    <s v="The Italian Capocollo Pizza"/>
    <n v="160"/>
    <n v="205"/>
    <n v="45"/>
    <x v="1"/>
    <x v="1"/>
    <x v="1"/>
  </r>
  <r>
    <n v="7777899010"/>
    <d v="2016-10-05T00:00:00"/>
    <x v="6"/>
    <x v="9"/>
    <n v="12"/>
    <x v="0"/>
    <x v="1"/>
    <n v="15"/>
    <n v="9"/>
    <s v="Kalamata Olives, Feta Cheese, Tomatoes, Garlic, Beef Chuck Roast, Red Onions"/>
    <s v="The Greek Pizza"/>
    <n v="108"/>
    <n v="135"/>
    <n v="27"/>
    <x v="1"/>
    <x v="1"/>
    <x v="1"/>
  </r>
  <r>
    <n v="7777899011"/>
    <d v="2016-10-05T00:00:00"/>
    <x v="6"/>
    <x v="9"/>
    <n v="20.25"/>
    <x v="1"/>
    <x v="3"/>
    <n v="30.25"/>
    <n v="10"/>
    <s v="?duja Salami, Pancetta, Tomatoes, Red Onions, Friggitello Peppers, Garlic"/>
    <s v="The Calabrese Pizza"/>
    <n v="202.5"/>
    <n v="302.5"/>
    <n v="100"/>
    <x v="0"/>
    <x v="1"/>
    <x v="1"/>
  </r>
  <r>
    <n v="7777899012"/>
    <d v="2016-10-06T00:00:00"/>
    <x v="0"/>
    <x v="9"/>
    <n v="16.75"/>
    <x v="2"/>
    <x v="2"/>
    <n v="23.25"/>
    <n v="9"/>
    <s v="Chicken, Pineapple, Tomatoes, Red Peppers, Thai Sweet Chilli Sauce"/>
    <s v="The Thai Chicken Pizza"/>
    <n v="150.75"/>
    <n v="209.25"/>
    <n v="58.5"/>
    <x v="1"/>
    <x v="0"/>
    <x v="1"/>
  </r>
  <r>
    <n v="7777899013"/>
    <d v="2016-10-06T00:00:00"/>
    <x v="0"/>
    <x v="9"/>
    <n v="13.25"/>
    <x v="2"/>
    <x v="1"/>
    <n v="17.75"/>
    <n v="1"/>
    <s v="Sliced Ham, Pineapple, Mozzarella Cheese"/>
    <s v="The Hawaiian Pizza"/>
    <n v="13.25"/>
    <n v="17.75"/>
    <n v="4.5"/>
    <x v="0"/>
    <x v="1"/>
    <x v="1"/>
  </r>
  <r>
    <n v="7777899014"/>
    <d v="2016-10-06T00:00:00"/>
    <x v="0"/>
    <x v="9"/>
    <n v="20.25"/>
    <x v="1"/>
    <x v="0"/>
    <n v="27.25"/>
    <n v="5"/>
    <s v="Tomatoes, Red Peppers, Jalapeno Peppers, Red Onions, Cilantro, Corn, Chipotle Sauce, Garlic"/>
    <s v="The Mexicana Pizza"/>
    <n v="101.25"/>
    <n v="136.25"/>
    <n v="35"/>
    <x v="0"/>
    <x v="0"/>
    <x v="1"/>
  </r>
  <r>
    <n v="7777899015"/>
    <d v="2016-10-06T00:00:00"/>
    <x v="0"/>
    <x v="9"/>
    <n v="16"/>
    <x v="2"/>
    <x v="1"/>
    <n v="20.5"/>
    <n v="2"/>
    <s v="Tomatoes, Anchovies, Green Olives, Red Onions, Garlic"/>
    <s v="The Napolitana Pizza"/>
    <n v="32"/>
    <n v="41"/>
    <n v="9"/>
    <x v="0"/>
    <x v="0"/>
    <x v="1"/>
  </r>
  <r>
    <n v="7777899016"/>
    <d v="2016-10-07T00:00:00"/>
    <x v="1"/>
    <x v="9"/>
    <n v="12"/>
    <x v="0"/>
    <x v="1"/>
    <n v="15"/>
    <n v="8"/>
    <s v="Capocollo, Red Peppers, Tomatoes, Goat Cheese, Garlic, Oregano"/>
    <s v="The Italian Capocollo Pizza"/>
    <n v="96"/>
    <n v="120"/>
    <n v="24"/>
    <x v="1"/>
    <x v="1"/>
    <x v="1"/>
  </r>
  <r>
    <n v="7777899017"/>
    <d v="2016-10-07T00:00:00"/>
    <x v="1"/>
    <x v="9"/>
    <n v="16.75"/>
    <x v="2"/>
    <x v="0"/>
    <n v="22.25"/>
    <n v="2"/>
    <s v="Eggplant, Artichokes, Tomatoes, Zucchini, Red Peppers, Garlic, Pesto Sauce"/>
    <s v="The Italian Vegetables Pizza"/>
    <n v="33.5"/>
    <n v="44.5"/>
    <n v="11"/>
    <x v="1"/>
    <x v="0"/>
    <x v="1"/>
  </r>
  <r>
    <n v="7777899018"/>
    <d v="2016-10-07T00:00:00"/>
    <x v="1"/>
    <x v="9"/>
    <n v="16"/>
    <x v="2"/>
    <x v="0"/>
    <n v="21.5"/>
    <n v="11"/>
    <s v="Spinach, Artichokes, Kalamata Olives, Sun-dried Tomatoes, Feta Cheese, Plum Tomatoes, Red Onions"/>
    <s v="The Mediterranean Pizza"/>
    <n v="176"/>
    <n v="236.5"/>
    <n v="60.5"/>
    <x v="1"/>
    <x v="1"/>
    <x v="1"/>
  </r>
  <r>
    <n v="7777899019"/>
    <d v="2016-10-07T00:00:00"/>
    <x v="1"/>
    <x v="9"/>
    <n v="15.25"/>
    <x v="1"/>
    <x v="1"/>
    <n v="21.25"/>
    <n v="10"/>
    <s v="Mozzarella Cheese, Pepperoni"/>
    <s v="The Pepperoni Pizza"/>
    <n v="152.5"/>
    <n v="212.5"/>
    <n v="60"/>
    <x v="1"/>
    <x v="0"/>
    <x v="1"/>
  </r>
  <r>
    <n v="7777899020"/>
    <d v="2016-10-07T00:00:00"/>
    <x v="1"/>
    <x v="9"/>
    <n v="23.65"/>
    <x v="0"/>
    <x v="3"/>
    <n v="30.65"/>
    <n v="9"/>
    <s v="Brie Carre Cheese, Prosciutto, Caramelized Onions, Pears, Thyme, Garlic"/>
    <s v="The Brie Carre Pizza"/>
    <n v="212.85"/>
    <n v="275.84999999999997"/>
    <n v="63"/>
    <x v="0"/>
    <x v="1"/>
    <x v="1"/>
  </r>
  <r>
    <n v="7777899021"/>
    <d v="2016-10-07T00:00:00"/>
    <x v="1"/>
    <x v="9"/>
    <n v="10.5"/>
    <x v="0"/>
    <x v="1"/>
    <n v="13.5"/>
    <n v="12"/>
    <s v="Sliced Ham, Pineapple, Mozzarella Cheese"/>
    <s v="The Hawaiian Pizza"/>
    <n v="126"/>
    <n v="162"/>
    <n v="36"/>
    <x v="0"/>
    <x v="0"/>
    <x v="1"/>
  </r>
  <r>
    <n v="7777899022"/>
    <d v="2016-10-07T00:00:00"/>
    <x v="1"/>
    <x v="9"/>
    <n v="16"/>
    <x v="2"/>
    <x v="1"/>
    <n v="20.5"/>
    <n v="7"/>
    <s v="Capocollo, Red Peppers, Tomatoes, Goat Cheese, Garlic, Oregano"/>
    <s v="The Italian Capocollo Pizza"/>
    <n v="112"/>
    <n v="143.5"/>
    <n v="31.5"/>
    <x v="0"/>
    <x v="1"/>
    <x v="1"/>
  </r>
  <r>
    <n v="7777899023"/>
    <d v="2016-10-08T00:00:00"/>
    <x v="2"/>
    <x v="9"/>
    <n v="12"/>
    <x v="0"/>
    <x v="0"/>
    <n v="16"/>
    <n v="4"/>
    <s v="Mushrooms, Tomatoes, Red Peppers, Green Peppers, Red Onions, Zucchini, Spinach, Garlic"/>
    <s v="The Vegetables + Vegetables Pizza"/>
    <n v="48"/>
    <n v="64"/>
    <n v="16"/>
    <x v="0"/>
    <x v="1"/>
    <x v="1"/>
  </r>
  <r>
    <n v="7777899024"/>
    <d v="2016-10-08T00:00:00"/>
    <x v="2"/>
    <x v="9"/>
    <n v="16.5"/>
    <x v="1"/>
    <x v="1"/>
    <n v="22.5"/>
    <n v="1"/>
    <s v="Sliced Ham, Pineapple, Mozzarella Cheese"/>
    <s v="The Hawaiian Pizza"/>
    <n v="16.5"/>
    <n v="22.5"/>
    <n v="6"/>
    <x v="0"/>
    <x v="1"/>
    <x v="1"/>
  </r>
  <r>
    <n v="7777899025"/>
    <d v="2016-10-08T00:00:00"/>
    <x v="2"/>
    <x v="9"/>
    <n v="20.25"/>
    <x v="1"/>
    <x v="0"/>
    <n v="27.25"/>
    <n v="6"/>
    <s v="Spinach, Artichokes, Kalamata Olives, Sun-dried Tomatoes, Feta Cheese, Plum Tomatoes, Red Onions"/>
    <s v="The Mediterranean Pizza"/>
    <n v="121.5"/>
    <n v="163.5"/>
    <n v="42"/>
    <x v="1"/>
    <x v="0"/>
    <x v="1"/>
  </r>
  <r>
    <n v="7777899026"/>
    <d v="2016-10-08T00:00:00"/>
    <x v="2"/>
    <x v="9"/>
    <n v="20.75"/>
    <x v="1"/>
    <x v="3"/>
    <n v="30.75"/>
    <n v="6"/>
    <s v="Prosciutto di San Daniele, Arugula, Mozzarella Cheese"/>
    <s v="The Prosciutto and Arugula Pizza"/>
    <n v="124.5"/>
    <n v="184.5"/>
    <n v="60"/>
    <x v="0"/>
    <x v="0"/>
    <x v="1"/>
  </r>
  <r>
    <n v="7777899027"/>
    <d v="2016-10-08T00:00:00"/>
    <x v="2"/>
    <x v="9"/>
    <n v="12"/>
    <x v="0"/>
    <x v="1"/>
    <n v="15"/>
    <n v="5"/>
    <s v="Pepperoni, Mushrooms, Red Onions, Red Peppers, Bacon"/>
    <s v="The Classic Deluxe Pizza"/>
    <n v="60"/>
    <n v="75"/>
    <n v="15"/>
    <x v="1"/>
    <x v="1"/>
    <x v="1"/>
  </r>
  <r>
    <n v="7777899028"/>
    <d v="2016-10-08T00:00:00"/>
    <x v="2"/>
    <x v="9"/>
    <n v="14.5"/>
    <x v="2"/>
    <x v="1"/>
    <n v="19"/>
    <n v="6"/>
    <s v="Pepperoni, Mushrooms, Green Peppers"/>
    <s v="The Pepperoni, Mushroom, and Peppers Pizza"/>
    <n v="87"/>
    <n v="114"/>
    <n v="27"/>
    <x v="0"/>
    <x v="1"/>
    <x v="1"/>
  </r>
  <r>
    <n v="7777899029"/>
    <d v="2016-10-09T00:00:00"/>
    <x v="3"/>
    <x v="9"/>
    <n v="9.75"/>
    <x v="0"/>
    <x v="1"/>
    <n v="12.75"/>
    <n v="11"/>
    <s v="Mozzarella Cheese, Pepperoni"/>
    <s v="The Pepperoni Pizza"/>
    <n v="107.25"/>
    <n v="140.25"/>
    <n v="33"/>
    <x v="1"/>
    <x v="0"/>
    <x v="1"/>
  </r>
  <r>
    <n v="7777899030"/>
    <d v="2016-10-09T00:00:00"/>
    <x v="3"/>
    <x v="9"/>
    <n v="20.75"/>
    <x v="1"/>
    <x v="3"/>
    <n v="30.75"/>
    <n v="8"/>
    <s v="Genoa Salami, Capocollo, Pepperoni, Tomatoes, Asiago Cheese, Garlic"/>
    <s v="The Pepper Salami Pizza"/>
    <n v="166"/>
    <n v="246"/>
    <n v="80"/>
    <x v="0"/>
    <x v="0"/>
    <x v="1"/>
  </r>
  <r>
    <n v="7777899031"/>
    <d v="2016-10-09T00:00:00"/>
    <x v="3"/>
    <x v="9"/>
    <n v="20.75"/>
    <x v="1"/>
    <x v="3"/>
    <n v="30.75"/>
    <n v="9"/>
    <s v="Capocollo, Tomatoes, Goat Cheese, Artichokes, Peperoncini verdi, Garlic"/>
    <s v="The Spicy Italian Pizza"/>
    <n v="186.75"/>
    <n v="276.75"/>
    <n v="90"/>
    <x v="1"/>
    <x v="0"/>
    <x v="1"/>
  </r>
  <r>
    <n v="7777899032"/>
    <d v="2016-10-09T00:00:00"/>
    <x v="3"/>
    <x v="9"/>
    <n v="16"/>
    <x v="2"/>
    <x v="1"/>
    <n v="20.5"/>
    <n v="10"/>
    <s v="Kalamata Olives, Feta Cheese, Tomatoes, Garlic, Beef Chuck Roast, Red Onions"/>
    <s v="The Greek Pizza"/>
    <n v="160"/>
    <n v="205"/>
    <n v="45"/>
    <x v="1"/>
    <x v="0"/>
    <x v="1"/>
  </r>
  <r>
    <n v="7777899033"/>
    <d v="2016-10-09T00:00:00"/>
    <x v="3"/>
    <x v="9"/>
    <n v="17.95"/>
    <x v="1"/>
    <x v="0"/>
    <n v="24.95"/>
    <n v="12"/>
    <s v="Ricotta Cheese, Gorgonzola Piccante Cheese, Mozzarella Cheese, Parmigiano Reggiano Cheese, Garlic"/>
    <s v="The Four Cheese Pizza"/>
    <n v="215.39999999999998"/>
    <n v="299.39999999999998"/>
    <n v="84"/>
    <x v="1"/>
    <x v="0"/>
    <x v="1"/>
  </r>
  <r>
    <n v="7777899034"/>
    <d v="2016-10-09T00:00:00"/>
    <x v="3"/>
    <x v="9"/>
    <n v="16"/>
    <x v="2"/>
    <x v="1"/>
    <n v="20.5"/>
    <n v="8"/>
    <s v="Capocollo, Red Peppers, Tomatoes, Goat Cheese, Garlic, Oregano"/>
    <s v="The Italian Capocollo Pizza"/>
    <n v="128"/>
    <n v="164"/>
    <n v="36"/>
    <x v="0"/>
    <x v="0"/>
    <x v="1"/>
  </r>
  <r>
    <n v="7777899035"/>
    <d v="2016-10-09T00:00:00"/>
    <x v="3"/>
    <x v="9"/>
    <n v="16.75"/>
    <x v="2"/>
    <x v="2"/>
    <n v="23.25"/>
    <n v="2"/>
    <s v="Chicken, Tomatoes, Red Peppers, Red Onions, Jalapeno Peppers, Corn, Cilantro, Chipotle Sauce"/>
    <s v="The Southwest Chicken Pizza"/>
    <n v="33.5"/>
    <n v="46.5"/>
    <n v="13"/>
    <x v="0"/>
    <x v="0"/>
    <x v="1"/>
  </r>
  <r>
    <n v="7777899036"/>
    <d v="2016-10-09T00:00:00"/>
    <x v="3"/>
    <x v="9"/>
    <n v="12"/>
    <x v="0"/>
    <x v="0"/>
    <n v="16"/>
    <n v="6"/>
    <s v="Mushrooms, Tomatoes, Red Peppers, Green Peppers, Red Onions, Zucchini, Spinach, Garlic"/>
    <s v="The Vegetables + Vegetables Pizza"/>
    <n v="72"/>
    <n v="96"/>
    <n v="24"/>
    <x v="0"/>
    <x v="1"/>
    <x v="1"/>
  </r>
  <r>
    <n v="7777899037"/>
    <d v="2016-10-10T00:00:00"/>
    <x v="4"/>
    <x v="9"/>
    <n v="12"/>
    <x v="0"/>
    <x v="1"/>
    <n v="15"/>
    <n v="11"/>
    <s v="Bacon, Pepperoni, Italian Sausage, Chorizo Sausage"/>
    <s v="The Big Meat Pizza"/>
    <n v="132"/>
    <n v="165"/>
    <n v="33"/>
    <x v="1"/>
    <x v="0"/>
    <x v="1"/>
  </r>
  <r>
    <n v="7777899038"/>
    <d v="2016-10-10T00:00:00"/>
    <x v="4"/>
    <x v="9"/>
    <n v="16"/>
    <x v="2"/>
    <x v="1"/>
    <n v="20.5"/>
    <n v="11"/>
    <s v="Tomatoes, Anchovies, Green Olives, Red Onions, Garlic"/>
    <s v="The Napolitana Pizza"/>
    <n v="176"/>
    <n v="225.5"/>
    <n v="49.5"/>
    <x v="0"/>
    <x v="0"/>
    <x v="1"/>
  </r>
  <r>
    <n v="7777899039"/>
    <d v="2016-10-10T00:00:00"/>
    <x v="4"/>
    <x v="9"/>
    <n v="16"/>
    <x v="2"/>
    <x v="1"/>
    <n v="20.5"/>
    <n v="4"/>
    <s v="Tomatoes, Anchovies, Green Olives, Red Onions, Garlic"/>
    <s v="The Napolitana Pizza"/>
    <n v="64"/>
    <n v="82"/>
    <n v="18"/>
    <x v="1"/>
    <x v="1"/>
    <x v="1"/>
  </r>
  <r>
    <n v="7777899040"/>
    <d v="2016-10-10T00:00:00"/>
    <x v="4"/>
    <x v="9"/>
    <n v="9.75"/>
    <x v="0"/>
    <x v="1"/>
    <n v="12.75"/>
    <n v="6"/>
    <s v="Mozzarella Cheese, Pepperoni"/>
    <s v="The Pepperoni Pizza"/>
    <n v="58.5"/>
    <n v="76.5"/>
    <n v="18"/>
    <x v="0"/>
    <x v="1"/>
    <x v="1"/>
  </r>
  <r>
    <n v="7777899041"/>
    <d v="2016-10-10T00:00:00"/>
    <x v="4"/>
    <x v="9"/>
    <n v="12.5"/>
    <x v="0"/>
    <x v="3"/>
    <n v="19.5"/>
    <n v="4"/>
    <s v="Spinach, Red Onions, Pepperoni, Tomatoes, Artichokes, Kalamata Olives, Garlic, Asiago Cheese"/>
    <s v="The Spinach Supreme Pizza"/>
    <n v="50"/>
    <n v="78"/>
    <n v="28"/>
    <x v="0"/>
    <x v="0"/>
    <x v="1"/>
  </r>
  <r>
    <n v="7777899042"/>
    <d v="2016-10-10T00:00:00"/>
    <x v="4"/>
    <x v="9"/>
    <n v="17.95"/>
    <x v="1"/>
    <x v="0"/>
    <n v="24.95"/>
    <n v="2"/>
    <s v="Ricotta Cheese, Gorgonzola Piccante Cheese, Mozzarella Cheese, Parmigiano Reggiano Cheese, Garlic"/>
    <s v="The Four Cheese Pizza"/>
    <n v="35.9"/>
    <n v="49.9"/>
    <n v="14"/>
    <x v="0"/>
    <x v="0"/>
    <x v="1"/>
  </r>
  <r>
    <n v="7777899043"/>
    <d v="2016-10-10T00:00:00"/>
    <x v="4"/>
    <x v="9"/>
    <n v="16.5"/>
    <x v="2"/>
    <x v="3"/>
    <n v="25"/>
    <n v="6"/>
    <s v="Genoa Salami, Capocollo, Pepperoni, Tomatoes, Asiago Cheese, Garlic"/>
    <s v="The Pepper Salami Pizza"/>
    <n v="99"/>
    <n v="150"/>
    <n v="51"/>
    <x v="0"/>
    <x v="1"/>
    <x v="1"/>
  </r>
  <r>
    <n v="7777899044"/>
    <d v="2016-10-10T00:00:00"/>
    <x v="4"/>
    <x v="9"/>
    <n v="12"/>
    <x v="0"/>
    <x v="1"/>
    <n v="15"/>
    <n v="3"/>
    <s v="Bacon, Pepperoni, Italian Sausage, Chorizo Sausage"/>
    <s v="The Big Meat Pizza"/>
    <n v="36"/>
    <n v="45"/>
    <n v="9"/>
    <x v="0"/>
    <x v="1"/>
    <x v="1"/>
  </r>
  <r>
    <n v="7777899045"/>
    <d v="2016-10-11T00:00:00"/>
    <x v="5"/>
    <x v="9"/>
    <n v="20.75"/>
    <x v="1"/>
    <x v="2"/>
    <n v="28.75"/>
    <n v="4"/>
    <s v="Chicken, Tomatoes, Red Peppers, Spinach, Garlic, Pesto Sauce"/>
    <s v="The Chicken Pesto Pizza"/>
    <n v="83"/>
    <n v="115"/>
    <n v="32"/>
    <x v="1"/>
    <x v="0"/>
    <x v="1"/>
  </r>
  <r>
    <n v="7777899046"/>
    <d v="2016-10-11T00:00:00"/>
    <x v="5"/>
    <x v="9"/>
    <n v="12.5"/>
    <x v="2"/>
    <x v="1"/>
    <n v="17"/>
    <n v="1"/>
    <s v="Mozzarella Cheese, Pepperoni"/>
    <s v="The Pepperoni Pizza"/>
    <n v="12.5"/>
    <n v="17"/>
    <n v="4.5"/>
    <x v="0"/>
    <x v="0"/>
    <x v="1"/>
  </r>
  <r>
    <n v="7777899047"/>
    <d v="2016-10-11T00:00:00"/>
    <x v="5"/>
    <x v="9"/>
    <n v="12.25"/>
    <x v="0"/>
    <x v="3"/>
    <n v="19.25"/>
    <n v="5"/>
    <s v="Coarse Sicilian Salami, Tomatoes, Green Olives, Luganega Sausage, Onions, Garlic"/>
    <s v="The Sicilian Pizza"/>
    <n v="61.25"/>
    <n v="96.25"/>
    <n v="35"/>
    <x v="1"/>
    <x v="0"/>
    <x v="1"/>
  </r>
  <r>
    <n v="7777899048"/>
    <d v="2016-10-11T00:00:00"/>
    <x v="5"/>
    <x v="9"/>
    <n v="20.75"/>
    <x v="1"/>
    <x v="2"/>
    <n v="28.75"/>
    <n v="7"/>
    <s v="Barbecued Chicken, Red Peppers, Green Peppers, Tomatoes, Red Onions, Barbecue Sauce"/>
    <s v="The Barbecue Chicken Pizza"/>
    <n v="145.25"/>
    <n v="201.25"/>
    <n v="56"/>
    <x v="0"/>
    <x v="0"/>
    <x v="1"/>
  </r>
  <r>
    <n v="7777899049"/>
    <d v="2016-10-11T00:00:00"/>
    <x v="5"/>
    <x v="9"/>
    <n v="12"/>
    <x v="0"/>
    <x v="1"/>
    <n v="15"/>
    <n v="10"/>
    <s v="Pepperoni, Mushrooms, Red Onions, Red Peppers, Bacon"/>
    <s v="The Classic Deluxe Pizza"/>
    <n v="120"/>
    <n v="150"/>
    <n v="30"/>
    <x v="1"/>
    <x v="0"/>
    <x v="1"/>
  </r>
  <r>
    <n v="7777899050"/>
    <d v="2016-10-12T00:00:00"/>
    <x v="6"/>
    <x v="9"/>
    <n v="20.75"/>
    <x v="1"/>
    <x v="3"/>
    <n v="30.75"/>
    <n v="6"/>
    <s v="Genoa Salami, Capocollo, Pepperoni, Tomatoes, Asiago Cheese, Garlic"/>
    <s v="The Pepper Salami Pizza"/>
    <n v="124.5"/>
    <n v="184.5"/>
    <n v="60"/>
    <x v="0"/>
    <x v="1"/>
    <x v="1"/>
  </r>
  <r>
    <n v="7777899051"/>
    <d v="2016-10-12T00:00:00"/>
    <x v="6"/>
    <x v="9"/>
    <n v="20.75"/>
    <x v="1"/>
    <x v="3"/>
    <n v="30.75"/>
    <n v="7"/>
    <s v="Capocollo, Tomatoes, Goat Cheese, Artichokes, Peperoncini verdi, Garlic"/>
    <s v="The Spicy Italian Pizza"/>
    <n v="145.25"/>
    <n v="215.25"/>
    <n v="70"/>
    <x v="0"/>
    <x v="1"/>
    <x v="1"/>
  </r>
  <r>
    <n v="7777899052"/>
    <d v="2016-10-12T00:00:00"/>
    <x v="6"/>
    <x v="9"/>
    <n v="12"/>
    <x v="0"/>
    <x v="1"/>
    <n v="15"/>
    <n v="7"/>
    <s v="Bacon, Pepperoni, Italian Sausage, Chorizo Sausage"/>
    <s v="The Big Meat Pizza"/>
    <n v="84"/>
    <n v="105"/>
    <n v="21"/>
    <x v="1"/>
    <x v="0"/>
    <x v="1"/>
  </r>
  <r>
    <n v="7777899053"/>
    <d v="2016-10-12T00:00:00"/>
    <x v="6"/>
    <x v="9"/>
    <n v="23.65"/>
    <x v="0"/>
    <x v="3"/>
    <n v="30.65"/>
    <n v="3"/>
    <s v="Brie Carre Cheese, Prosciutto, Caramelized Onions, Pears, Thyme, Garlic"/>
    <s v="The Brie Carre Pizza"/>
    <n v="70.949999999999989"/>
    <n v="91.949999999999989"/>
    <n v="21"/>
    <x v="0"/>
    <x v="0"/>
    <x v="1"/>
  </r>
  <r>
    <n v="7777899054"/>
    <d v="2016-10-12T00:00:00"/>
    <x v="6"/>
    <x v="9"/>
    <n v="20.75"/>
    <x v="1"/>
    <x v="3"/>
    <n v="30.75"/>
    <n v="11"/>
    <s v="Capocollo, Tomatoes, Goat Cheese, Artichokes, Peperoncini verdi, Garlic"/>
    <s v="The Spicy Italian Pizza"/>
    <n v="228.25"/>
    <n v="338.25"/>
    <n v="110"/>
    <x v="0"/>
    <x v="0"/>
    <x v="1"/>
  </r>
  <r>
    <n v="7777899055"/>
    <d v="2016-10-12T00:00:00"/>
    <x v="6"/>
    <x v="9"/>
    <n v="16.5"/>
    <x v="2"/>
    <x v="3"/>
    <n v="25"/>
    <n v="12"/>
    <s v="Calabrese Salami, Capocollo, Tomatoes, Red Onions, Green Olives, Garlic"/>
    <s v="The Italian Supreme Pizza"/>
    <n v="198"/>
    <n v="300"/>
    <n v="102"/>
    <x v="0"/>
    <x v="1"/>
    <x v="1"/>
  </r>
  <r>
    <n v="7777899056"/>
    <d v="2016-10-12T00:00:00"/>
    <x v="6"/>
    <x v="9"/>
    <n v="16.75"/>
    <x v="2"/>
    <x v="2"/>
    <n v="23.25"/>
    <n v="1"/>
    <s v="Chicken, Artichoke, Spinach, Garlic, Jalapeno Peppers, Fontina Cheese, Gouda Cheese"/>
    <s v="The California Chicken Pizza"/>
    <n v="16.75"/>
    <n v="23.25"/>
    <n v="6.5"/>
    <x v="1"/>
    <x v="0"/>
    <x v="1"/>
  </r>
  <r>
    <n v="7777899057"/>
    <d v="2016-10-12T00:00:00"/>
    <x v="6"/>
    <x v="9"/>
    <n v="20.75"/>
    <x v="1"/>
    <x v="3"/>
    <n v="30.75"/>
    <n v="4"/>
    <s v="Calabrese Salami, Capocollo, Tomatoes, Red Onions, Green Olives, Garlic"/>
    <s v="The Italian Supreme Pizza"/>
    <n v="83"/>
    <n v="123"/>
    <n v="40"/>
    <x v="1"/>
    <x v="1"/>
    <x v="1"/>
  </r>
  <r>
    <n v="7777899058"/>
    <d v="2016-10-13T00:00:00"/>
    <x v="0"/>
    <x v="9"/>
    <n v="10.5"/>
    <x v="0"/>
    <x v="1"/>
    <n v="13.5"/>
    <n v="1"/>
    <s v="Sliced Ham, Pineapple, Mozzarella Cheese"/>
    <s v="The Hawaiian Pizza"/>
    <n v="10.5"/>
    <n v="13.5"/>
    <n v="3"/>
    <x v="1"/>
    <x v="0"/>
    <x v="1"/>
  </r>
  <r>
    <n v="7777899059"/>
    <d v="2016-10-13T00:00:00"/>
    <x v="0"/>
    <x v="9"/>
    <n v="20.75"/>
    <x v="1"/>
    <x v="2"/>
    <n v="28.75"/>
    <n v="12"/>
    <s v="Barbecued Chicken, Red Peppers, Green Peppers, Tomatoes, Red Onions, Barbecue Sauce"/>
    <s v="The Barbecue Chicken Pizza"/>
    <n v="249"/>
    <n v="345"/>
    <n v="96"/>
    <x v="0"/>
    <x v="1"/>
    <x v="1"/>
  </r>
  <r>
    <n v="7777899060"/>
    <d v="2016-10-13T00:00:00"/>
    <x v="0"/>
    <x v="9"/>
    <n v="23.65"/>
    <x v="0"/>
    <x v="3"/>
    <n v="30.65"/>
    <n v="6"/>
    <s v="Brie Carre Cheese, Prosciutto, Caramelized Onions, Pears, Thyme, Garlic"/>
    <s v="The Brie Carre Pizza"/>
    <n v="141.89999999999998"/>
    <n v="183.89999999999998"/>
    <n v="42"/>
    <x v="1"/>
    <x v="0"/>
    <x v="1"/>
  </r>
  <r>
    <n v="7777899061"/>
    <d v="2016-10-13T00:00:00"/>
    <x v="0"/>
    <x v="9"/>
    <n v="17.95"/>
    <x v="1"/>
    <x v="0"/>
    <n v="24.95"/>
    <n v="4"/>
    <s v="Ricotta Cheese, Gorgonzola Piccante Cheese, Mozzarella Cheese, Parmigiano Reggiano Cheese, Garlic"/>
    <s v="The Four Cheese Pizza"/>
    <n v="71.8"/>
    <n v="99.8"/>
    <n v="28"/>
    <x v="0"/>
    <x v="1"/>
    <x v="1"/>
  </r>
  <r>
    <n v="7777899062"/>
    <d v="2016-10-14T00:00:00"/>
    <x v="1"/>
    <x v="9"/>
    <n v="16"/>
    <x v="2"/>
    <x v="0"/>
    <n v="21.5"/>
    <n v="2"/>
    <s v="Spinach, Mushrooms, Red Onions, Feta Cheese, Garlic"/>
    <s v="The Spinach and Feta Pizza"/>
    <n v="32"/>
    <n v="43"/>
    <n v="11"/>
    <x v="1"/>
    <x v="1"/>
    <x v="1"/>
  </r>
  <r>
    <n v="7777899063"/>
    <d v="2016-10-14T00:00:00"/>
    <x v="1"/>
    <x v="9"/>
    <n v="12"/>
    <x v="0"/>
    <x v="1"/>
    <n v="15"/>
    <n v="6"/>
    <s v="Pepperoni, Mushrooms, Red Onions, Red Peppers, Bacon"/>
    <s v="The Classic Deluxe Pizza"/>
    <n v="72"/>
    <n v="90"/>
    <n v="18"/>
    <x v="0"/>
    <x v="1"/>
    <x v="1"/>
  </r>
  <r>
    <n v="7777899064"/>
    <d v="2016-10-14T00:00:00"/>
    <x v="1"/>
    <x v="9"/>
    <n v="20.75"/>
    <x v="1"/>
    <x v="3"/>
    <n v="30.75"/>
    <n v="4"/>
    <s v="Genoa Salami, Capocollo, Pepperoni, Tomatoes, Asiago Cheese, Garlic"/>
    <s v="The Pepper Salami Pizza"/>
    <n v="83"/>
    <n v="123"/>
    <n v="40"/>
    <x v="0"/>
    <x v="0"/>
    <x v="1"/>
  </r>
  <r>
    <n v="7777899065"/>
    <d v="2016-10-14T00:00:00"/>
    <x v="1"/>
    <x v="9"/>
    <n v="20.75"/>
    <x v="1"/>
    <x v="2"/>
    <n v="28.75"/>
    <n v="10"/>
    <s v="Chicken, Pineapple, Tomatoes, Red Peppers, Thai Sweet Chilli Sauce"/>
    <s v="The Thai Chicken Pizza"/>
    <n v="207.5"/>
    <n v="287.5"/>
    <n v="80"/>
    <x v="0"/>
    <x v="1"/>
    <x v="1"/>
  </r>
  <r>
    <n v="7777899066"/>
    <d v="2016-10-14T00:00:00"/>
    <x v="1"/>
    <x v="9"/>
    <n v="18.5"/>
    <x v="1"/>
    <x v="0"/>
    <n v="25.5"/>
    <n v="8"/>
    <s v="Mozzarella Cheese, Provolone Cheese, Smoked Gouda Cheese, Romano Cheese, Blue Cheese, Garlic"/>
    <s v="The Five Cheese Pizza"/>
    <n v="148"/>
    <n v="204"/>
    <n v="56"/>
    <x v="0"/>
    <x v="0"/>
    <x v="1"/>
  </r>
  <r>
    <n v="7777899067"/>
    <d v="2016-10-15T00:00:00"/>
    <x v="2"/>
    <x v="9"/>
    <n v="12"/>
    <x v="0"/>
    <x v="0"/>
    <n v="16"/>
    <n v="5"/>
    <s v="Spinach, Mushrooms, Tomatoes, Green Olives, Feta Cheese"/>
    <s v="The Green Garden Pizza"/>
    <n v="60"/>
    <n v="80"/>
    <n v="20"/>
    <x v="0"/>
    <x v="0"/>
    <x v="1"/>
  </r>
  <r>
    <n v="7777899068"/>
    <d v="2016-10-15T00:00:00"/>
    <x v="2"/>
    <x v="9"/>
    <n v="12.5"/>
    <x v="2"/>
    <x v="1"/>
    <n v="17"/>
    <n v="7"/>
    <s v="Mozzarella Cheese, Pepperoni"/>
    <s v="The Pepperoni Pizza"/>
    <n v="87.5"/>
    <n v="119"/>
    <n v="31.5"/>
    <x v="1"/>
    <x v="1"/>
    <x v="1"/>
  </r>
  <r>
    <n v="7777899069"/>
    <d v="2016-10-15T00:00:00"/>
    <x v="2"/>
    <x v="9"/>
    <n v="12"/>
    <x v="0"/>
    <x v="1"/>
    <n v="15"/>
    <n v="12"/>
    <s v="Pepperoni, Mushrooms, Red Onions, Red Peppers, Bacon"/>
    <s v="The Classic Deluxe Pizza"/>
    <n v="144"/>
    <n v="180"/>
    <n v="36"/>
    <x v="0"/>
    <x v="1"/>
    <x v="1"/>
  </r>
  <r>
    <n v="7777899070"/>
    <d v="2016-10-15T00:00:00"/>
    <x v="2"/>
    <x v="9"/>
    <n v="20.25"/>
    <x v="1"/>
    <x v="0"/>
    <n v="27.25"/>
    <n v="6"/>
    <s v="Mushrooms, Tomatoes, Red Peppers, Green Peppers, Red Onions, Zucchini, Spinach, Garlic"/>
    <s v="The Vegetables + Vegetables Pizza"/>
    <n v="121.5"/>
    <n v="163.5"/>
    <n v="42"/>
    <x v="0"/>
    <x v="1"/>
    <x v="1"/>
  </r>
  <r>
    <n v="7777899071"/>
    <d v="2016-10-16T00:00:00"/>
    <x v="3"/>
    <x v="9"/>
    <n v="17.5"/>
    <x v="1"/>
    <x v="1"/>
    <n v="23.5"/>
    <n v="11"/>
    <s v="Pepperoni, Mushrooms, Green Peppers"/>
    <s v="The Pepperoni, Mushroom, and Peppers Pizza"/>
    <n v="192.5"/>
    <n v="258.5"/>
    <n v="66"/>
    <x v="1"/>
    <x v="1"/>
    <x v="1"/>
  </r>
  <r>
    <n v="7777899072"/>
    <d v="2016-10-16T00:00:00"/>
    <x v="3"/>
    <x v="9"/>
    <n v="20.75"/>
    <x v="1"/>
    <x v="3"/>
    <n v="30.75"/>
    <n v="4"/>
    <s v="Capocollo, Tomatoes, Goat Cheese, Artichokes, Peperoncini verdi, Garlic"/>
    <s v="The Spicy Italian Pizza"/>
    <n v="83"/>
    <n v="123"/>
    <n v="40"/>
    <x v="0"/>
    <x v="0"/>
    <x v="1"/>
  </r>
  <r>
    <n v="7777899073"/>
    <d v="2016-10-16T00:00:00"/>
    <x v="3"/>
    <x v="9"/>
    <n v="12"/>
    <x v="0"/>
    <x v="0"/>
    <n v="16"/>
    <n v="7"/>
    <s v="Spinach, Mushrooms, Red Onions, Feta Cheese, Garlic"/>
    <s v="The Spinach and Feta Pizza"/>
    <n v="84"/>
    <n v="112"/>
    <n v="28"/>
    <x v="0"/>
    <x v="1"/>
    <x v="1"/>
  </r>
  <r>
    <n v="7777899074"/>
    <d v="2016-10-16T00:00:00"/>
    <x v="3"/>
    <x v="9"/>
    <n v="12.5"/>
    <x v="2"/>
    <x v="1"/>
    <n v="17"/>
    <n v="6"/>
    <s v="Mozzarella Cheese, Pepperoni"/>
    <s v="The Pepperoni Pizza"/>
    <n v="75"/>
    <n v="102"/>
    <n v="27"/>
    <x v="0"/>
    <x v="1"/>
    <x v="1"/>
  </r>
  <r>
    <n v="7777899075"/>
    <d v="2016-10-16T00:00:00"/>
    <x v="3"/>
    <x v="9"/>
    <n v="16.25"/>
    <x v="2"/>
    <x v="3"/>
    <n v="24.75"/>
    <n v="11"/>
    <s v="Coarse Sicilian Salami, Tomatoes, Green Olives, Luganega Sausage, Onions, Garlic"/>
    <s v="The Sicilian Pizza"/>
    <n v="178.75"/>
    <n v="272.25"/>
    <n v="93.5"/>
    <x v="0"/>
    <x v="0"/>
    <x v="1"/>
  </r>
  <r>
    <n v="7777899076"/>
    <d v="2016-10-16T00:00:00"/>
    <x v="3"/>
    <x v="9"/>
    <n v="16.5"/>
    <x v="2"/>
    <x v="0"/>
    <n v="22"/>
    <n v="10"/>
    <s v="Spinach, Artichokes, Tomatoes, Sun-dried Tomatoes, Garlic, Pesto Sauce"/>
    <s v="The Spinach Pesto Pizza"/>
    <n v="165"/>
    <n v="220"/>
    <n v="55"/>
    <x v="0"/>
    <x v="1"/>
    <x v="1"/>
  </r>
  <r>
    <n v="7777899077"/>
    <d v="2016-10-16T00:00:00"/>
    <x v="3"/>
    <x v="9"/>
    <n v="12"/>
    <x v="0"/>
    <x v="0"/>
    <n v="16"/>
    <n v="7"/>
    <s v="Spinach, Mushrooms, Tomatoes, Green Olives, Feta Cheese"/>
    <s v="The Green Garden Pizza"/>
    <n v="84"/>
    <n v="112"/>
    <n v="28"/>
    <x v="1"/>
    <x v="1"/>
    <x v="1"/>
  </r>
  <r>
    <n v="7777899078"/>
    <d v="2016-10-17T00:00:00"/>
    <x v="4"/>
    <x v="9"/>
    <n v="12"/>
    <x v="0"/>
    <x v="1"/>
    <n v="15"/>
    <n v="10"/>
    <s v="Bacon, Pepperoni, Italian Sausage, Chorizo Sausage"/>
    <s v="The Big Meat Pizza"/>
    <n v="120"/>
    <n v="150"/>
    <n v="30"/>
    <x v="0"/>
    <x v="1"/>
    <x v="1"/>
  </r>
  <r>
    <n v="7777899079"/>
    <d v="2016-10-17T00:00:00"/>
    <x v="4"/>
    <x v="9"/>
    <n v="12"/>
    <x v="0"/>
    <x v="0"/>
    <n v="16"/>
    <n v="10"/>
    <s v="Mushrooms, Tomatoes, Red Peppers, Green Peppers, Red Onions, Zucchini, Spinach, Garlic"/>
    <s v="The Vegetables + Vegetables Pizza"/>
    <n v="120"/>
    <n v="160"/>
    <n v="40"/>
    <x v="0"/>
    <x v="0"/>
    <x v="1"/>
  </r>
  <r>
    <n v="7777899080"/>
    <d v="2016-10-17T00:00:00"/>
    <x v="4"/>
    <x v="9"/>
    <n v="20.75"/>
    <x v="1"/>
    <x v="2"/>
    <n v="28.75"/>
    <n v="4"/>
    <s v="Barbecued Chicken, Red Peppers, Green Peppers, Tomatoes, Red Onions, Barbecue Sauce"/>
    <s v="The Barbecue Chicken Pizza"/>
    <n v="83"/>
    <n v="115"/>
    <n v="32"/>
    <x v="0"/>
    <x v="0"/>
    <x v="1"/>
  </r>
  <r>
    <n v="7777899081"/>
    <d v="2016-10-17T00:00:00"/>
    <x v="4"/>
    <x v="9"/>
    <n v="12"/>
    <x v="0"/>
    <x v="1"/>
    <n v="15"/>
    <n v="4"/>
    <s v="Pepperoni, Mushrooms, Red Onions, Red Peppers, Bacon"/>
    <s v="The Classic Deluxe Pizza"/>
    <n v="48"/>
    <n v="60"/>
    <n v="12"/>
    <x v="1"/>
    <x v="1"/>
    <x v="1"/>
  </r>
  <r>
    <n v="7777899082"/>
    <d v="2016-10-17T00:00:00"/>
    <x v="4"/>
    <x v="9"/>
    <n v="12.25"/>
    <x v="0"/>
    <x v="3"/>
    <n v="19.25"/>
    <n v="1"/>
    <s v="Coarse Sicilian Salami, Tomatoes, Green Olives, Luganega Sausage, Onions, Garlic"/>
    <s v="The Sicilian Pizza"/>
    <n v="12.25"/>
    <n v="19.25"/>
    <n v="7"/>
    <x v="1"/>
    <x v="0"/>
    <x v="1"/>
  </r>
  <r>
    <n v="7777899083"/>
    <d v="2016-10-18T00:00:00"/>
    <x v="5"/>
    <x v="9"/>
    <n v="12"/>
    <x v="0"/>
    <x v="1"/>
    <n v="15"/>
    <n v="2"/>
    <s v="Capocollo, Red Peppers, Tomatoes, Goat Cheese, Garlic, Oregano"/>
    <s v="The Italian Capocollo Pizza"/>
    <n v="24"/>
    <n v="30"/>
    <n v="6"/>
    <x v="0"/>
    <x v="0"/>
    <x v="1"/>
  </r>
  <r>
    <n v="7777899084"/>
    <d v="2016-10-18T00:00:00"/>
    <x v="5"/>
    <x v="9"/>
    <n v="16"/>
    <x v="2"/>
    <x v="0"/>
    <n v="21.5"/>
    <n v="3"/>
    <s v="Tomatoes, Red Peppers, Jalapeno Peppers, Red Onions, Cilantro, Corn, Chipotle Sauce, Garlic"/>
    <s v="The Mexicana Pizza"/>
    <n v="48"/>
    <n v="64.5"/>
    <n v="16.5"/>
    <x v="0"/>
    <x v="0"/>
    <x v="1"/>
  </r>
  <r>
    <n v="7777899085"/>
    <d v="2016-10-18T00:00:00"/>
    <x v="5"/>
    <x v="9"/>
    <n v="20.25"/>
    <x v="1"/>
    <x v="0"/>
    <n v="27.25"/>
    <n v="12"/>
    <s v="Spinach, Mushrooms, Red Onions, Feta Cheese, Garlic"/>
    <s v="The Spinach and Feta Pizza"/>
    <n v="243"/>
    <n v="327"/>
    <n v="84"/>
    <x v="1"/>
    <x v="1"/>
    <x v="1"/>
  </r>
  <r>
    <n v="7777899086"/>
    <d v="2016-10-18T00:00:00"/>
    <x v="5"/>
    <x v="9"/>
    <n v="25.5"/>
    <x v="3"/>
    <x v="1"/>
    <n v="26.5"/>
    <n v="7"/>
    <s v="Kalamata Olives, Feta Cheese, Tomatoes, Garlic, Beef Chuck Roast, Red Onions"/>
    <s v="The Greek Pizza"/>
    <n v="178.5"/>
    <n v="185.5"/>
    <n v="7"/>
    <x v="0"/>
    <x v="0"/>
    <x v="1"/>
  </r>
  <r>
    <n v="7777899087"/>
    <d v="2016-10-18T00:00:00"/>
    <x v="5"/>
    <x v="9"/>
    <n v="20.75"/>
    <x v="1"/>
    <x v="2"/>
    <n v="28.75"/>
    <n v="8"/>
    <s v="Barbecued Chicken, Red Peppers, Green Peppers, Tomatoes, Red Onions, Barbecue Sauce"/>
    <s v="The Barbecue Chicken Pizza"/>
    <n v="166"/>
    <n v="230"/>
    <n v="64"/>
    <x v="1"/>
    <x v="1"/>
    <x v="1"/>
  </r>
  <r>
    <n v="7777899088"/>
    <d v="2016-10-18T00:00:00"/>
    <x v="5"/>
    <x v="9"/>
    <n v="16.75"/>
    <x v="2"/>
    <x v="2"/>
    <n v="23.25"/>
    <n v="12"/>
    <s v="Chicken, Tomatoes, Red Peppers, Spinach, Garlic, Pesto Sauce"/>
    <s v="The Chicken Pesto Pizza"/>
    <n v="201"/>
    <n v="279"/>
    <n v="78"/>
    <x v="1"/>
    <x v="0"/>
    <x v="1"/>
  </r>
  <r>
    <n v="7777899089"/>
    <d v="2016-10-18T00:00:00"/>
    <x v="5"/>
    <x v="9"/>
    <n v="16.5"/>
    <x v="1"/>
    <x v="1"/>
    <n v="22.5"/>
    <n v="11"/>
    <s v="Sliced Ham, Pineapple, Mozzarella Cheese"/>
    <s v="The Hawaiian Pizza"/>
    <n v="181.5"/>
    <n v="247.5"/>
    <n v="66"/>
    <x v="1"/>
    <x v="1"/>
    <x v="1"/>
  </r>
  <r>
    <n v="7777899090"/>
    <d v="2016-10-19T00:00:00"/>
    <x v="6"/>
    <x v="9"/>
    <n v="13.25"/>
    <x v="2"/>
    <x v="1"/>
    <n v="17.75"/>
    <n v="12"/>
    <s v="Sliced Ham, Pineapple, Mozzarella Cheese"/>
    <s v="The Hawaiian Pizza"/>
    <n v="159"/>
    <n v="213"/>
    <n v="54"/>
    <x v="0"/>
    <x v="1"/>
    <x v="1"/>
  </r>
  <r>
    <n v="7777899091"/>
    <d v="2016-10-19T00:00:00"/>
    <x v="6"/>
    <x v="9"/>
    <n v="10.5"/>
    <x v="0"/>
    <x v="1"/>
    <n v="13.5"/>
    <n v="11"/>
    <s v="Sliced Ham, Pineapple, Mozzarella Cheese"/>
    <s v="The Hawaiian Pizza"/>
    <n v="115.5"/>
    <n v="148.5"/>
    <n v="33"/>
    <x v="1"/>
    <x v="1"/>
    <x v="1"/>
  </r>
  <r>
    <n v="7777899092"/>
    <d v="2016-10-19T00:00:00"/>
    <x v="6"/>
    <x v="9"/>
    <n v="16.5"/>
    <x v="2"/>
    <x v="3"/>
    <n v="25"/>
    <n v="4"/>
    <s v="Genoa Salami, Capocollo, Pepperoni, Tomatoes, Asiago Cheese, Garlic"/>
    <s v="The Pepper Salami Pizza"/>
    <n v="66"/>
    <n v="100"/>
    <n v="34"/>
    <x v="0"/>
    <x v="1"/>
    <x v="1"/>
  </r>
  <r>
    <n v="7777899093"/>
    <d v="2016-10-19T00:00:00"/>
    <x v="6"/>
    <x v="9"/>
    <n v="16.5"/>
    <x v="2"/>
    <x v="3"/>
    <n v="25"/>
    <n v="7"/>
    <s v="Prosciutto di San Daniele, Arugula, Mozzarella Cheese"/>
    <s v="The Prosciutto and Arugula Pizza"/>
    <n v="115.5"/>
    <n v="175"/>
    <n v="59.5"/>
    <x v="0"/>
    <x v="1"/>
    <x v="1"/>
  </r>
  <r>
    <n v="7777899094"/>
    <d v="2016-10-19T00:00:00"/>
    <x v="6"/>
    <x v="9"/>
    <n v="25.5"/>
    <x v="3"/>
    <x v="1"/>
    <n v="26.5"/>
    <n v="9"/>
    <s v="Kalamata Olives, Feta Cheese, Tomatoes, Garlic, Beef Chuck Roast, Red Onions"/>
    <s v="The Greek Pizza"/>
    <n v="229.5"/>
    <n v="238.5"/>
    <n v="9"/>
    <x v="1"/>
    <x v="0"/>
    <x v="1"/>
  </r>
  <r>
    <n v="7777899095"/>
    <d v="2016-10-19T00:00:00"/>
    <x v="6"/>
    <x v="9"/>
    <n v="12"/>
    <x v="0"/>
    <x v="0"/>
    <n v="16"/>
    <n v="10"/>
    <s v="Spinach, Mushrooms, Red Onions, Feta Cheese, Garlic"/>
    <s v="The Spinach and Feta Pizza"/>
    <n v="120"/>
    <n v="160"/>
    <n v="40"/>
    <x v="0"/>
    <x v="1"/>
    <x v="1"/>
  </r>
  <r>
    <n v="7777899096"/>
    <d v="2016-10-19T00:00:00"/>
    <x v="6"/>
    <x v="9"/>
    <n v="16"/>
    <x v="2"/>
    <x v="1"/>
    <n v="20.5"/>
    <n v="3"/>
    <s v="Pepperoni, Mushrooms, Red Onions, Red Peppers, Bacon"/>
    <s v="The Classic Deluxe Pizza"/>
    <n v="48"/>
    <n v="61.5"/>
    <n v="13.5"/>
    <x v="0"/>
    <x v="0"/>
    <x v="1"/>
  </r>
  <r>
    <n v="7777899097"/>
    <d v="2016-10-19T00:00:00"/>
    <x v="6"/>
    <x v="9"/>
    <n v="15.25"/>
    <x v="1"/>
    <x v="1"/>
    <n v="21.25"/>
    <n v="12"/>
    <s v="Mozzarella Cheese, Pepperoni"/>
    <s v="The Pepperoni Pizza"/>
    <n v="183"/>
    <n v="255"/>
    <n v="72"/>
    <x v="0"/>
    <x v="1"/>
    <x v="1"/>
  </r>
  <r>
    <n v="7777899098"/>
    <d v="2016-10-20T00:00:00"/>
    <x v="0"/>
    <x v="9"/>
    <n v="20.75"/>
    <x v="1"/>
    <x v="2"/>
    <n v="28.75"/>
    <n v="9"/>
    <s v="Chicken, Artichoke, Spinach, Garlic, Jalapeno Peppers, Fontina Cheese, Gouda Cheese"/>
    <s v="The California Chicken Pizza"/>
    <n v="186.75"/>
    <n v="258.75"/>
    <n v="72"/>
    <x v="1"/>
    <x v="1"/>
    <x v="1"/>
  </r>
  <r>
    <n v="7777899099"/>
    <d v="2016-10-20T00:00:00"/>
    <x v="0"/>
    <x v="9"/>
    <n v="16"/>
    <x v="2"/>
    <x v="1"/>
    <n v="20.5"/>
    <n v="3"/>
    <s v="Pepperoni, Mushrooms, Red Onions, Red Peppers, Bacon"/>
    <s v="The Classic Deluxe Pizza"/>
    <n v="48"/>
    <n v="61.5"/>
    <n v="13.5"/>
    <x v="0"/>
    <x v="0"/>
    <x v="1"/>
  </r>
  <r>
    <n v="7777899100"/>
    <d v="2016-10-20T00:00:00"/>
    <x v="0"/>
    <x v="9"/>
    <n v="20.75"/>
    <x v="1"/>
    <x v="3"/>
    <n v="30.75"/>
    <n v="4"/>
    <s v="Soppressata Salami, Fontina Cheese, Mozzarella Cheese, Mushrooms, Garlic"/>
    <s v="The Soppressata Pizza"/>
    <n v="83"/>
    <n v="123"/>
    <n v="40"/>
    <x v="0"/>
    <x v="1"/>
    <x v="1"/>
  </r>
  <r>
    <n v="7777899101"/>
    <d v="2016-10-20T00:00:00"/>
    <x v="0"/>
    <x v="9"/>
    <n v="16.75"/>
    <x v="2"/>
    <x v="2"/>
    <n v="23.25"/>
    <n v="2"/>
    <s v="Chicken, Tomatoes, Red Peppers, Red Onions, Jalapeno Peppers, Corn, Cilantro, Chipotle Sauce"/>
    <s v="The Southwest Chicken Pizza"/>
    <n v="33.5"/>
    <n v="46.5"/>
    <n v="13"/>
    <x v="1"/>
    <x v="0"/>
    <x v="1"/>
  </r>
  <r>
    <n v="7777899102"/>
    <d v="2016-10-20T00:00:00"/>
    <x v="0"/>
    <x v="9"/>
    <n v="16.75"/>
    <x v="2"/>
    <x v="2"/>
    <n v="23.25"/>
    <n v="3"/>
    <s v="Chicken, Artichoke, Spinach, Garlic, Jalapeno Peppers, Fontina Cheese, Gouda Cheese"/>
    <s v="The California Chicken Pizza"/>
    <n v="50.25"/>
    <n v="69.75"/>
    <n v="19.5"/>
    <x v="1"/>
    <x v="1"/>
    <x v="1"/>
  </r>
  <r>
    <n v="7777899103"/>
    <d v="2016-10-20T00:00:00"/>
    <x v="0"/>
    <x v="9"/>
    <n v="16.75"/>
    <x v="2"/>
    <x v="2"/>
    <n v="23.25"/>
    <n v="10"/>
    <s v="Chicken, Red Onions, Red Peppers, Mushrooms, Asiago Cheese, Alfredo Sauce"/>
    <s v="The Chicken Alfredo Pizza"/>
    <n v="167.5"/>
    <n v="232.5"/>
    <n v="65"/>
    <x v="1"/>
    <x v="1"/>
    <x v="1"/>
  </r>
  <r>
    <n v="7777899104"/>
    <d v="2016-10-20T00:00:00"/>
    <x v="0"/>
    <x v="9"/>
    <n v="12"/>
    <x v="0"/>
    <x v="1"/>
    <n v="15"/>
    <n v="5"/>
    <s v="Tomatoes, Anchovies, Green Olives, Red Onions, Garlic"/>
    <s v="The Napolitana Pizza"/>
    <n v="60"/>
    <n v="75"/>
    <n v="15"/>
    <x v="1"/>
    <x v="0"/>
    <x v="1"/>
  </r>
  <r>
    <n v="7777899105"/>
    <d v="2016-10-20T00:00:00"/>
    <x v="0"/>
    <x v="9"/>
    <n v="20.75"/>
    <x v="1"/>
    <x v="2"/>
    <n v="28.75"/>
    <n v="3"/>
    <s v="Barbecued Chicken, Red Peppers, Green Peppers, Tomatoes, Red Onions, Barbecue Sauce"/>
    <s v="The Barbecue Chicken Pizza"/>
    <n v="62.25"/>
    <n v="86.25"/>
    <n v="24"/>
    <x v="1"/>
    <x v="1"/>
    <x v="1"/>
  </r>
  <r>
    <n v="7777899106"/>
    <d v="2016-10-21T00:00:00"/>
    <x v="1"/>
    <x v="9"/>
    <n v="16.75"/>
    <x v="2"/>
    <x v="2"/>
    <n v="23.25"/>
    <n v="6"/>
    <s v="Barbecued Chicken, Red Peppers, Green Peppers, Tomatoes, Red Onions, Barbecue Sauce"/>
    <s v="The Barbecue Chicken Pizza"/>
    <n v="100.5"/>
    <n v="139.5"/>
    <n v="39"/>
    <x v="0"/>
    <x v="1"/>
    <x v="1"/>
  </r>
  <r>
    <n v="7777899107"/>
    <d v="2016-10-21T00:00:00"/>
    <x v="1"/>
    <x v="9"/>
    <n v="20.5"/>
    <x v="1"/>
    <x v="1"/>
    <n v="26.5"/>
    <n v="4"/>
    <s v="Pepperoni, Mushrooms, Red Onions, Red Peppers, Bacon"/>
    <s v="The Classic Deluxe Pizza"/>
    <n v="82"/>
    <n v="106"/>
    <n v="24"/>
    <x v="0"/>
    <x v="0"/>
    <x v="1"/>
  </r>
  <r>
    <n v="7777899108"/>
    <d v="2016-10-21T00:00:00"/>
    <x v="1"/>
    <x v="9"/>
    <n v="16"/>
    <x v="2"/>
    <x v="0"/>
    <n v="21.5"/>
    <n v="8"/>
    <s v="Mushrooms, Tomatoes, Red Peppers, Green Peppers, Red Onions, Zucchini, Spinach, Garlic"/>
    <s v="The Vegetables + Vegetables Pizza"/>
    <n v="128"/>
    <n v="172"/>
    <n v="44"/>
    <x v="0"/>
    <x v="1"/>
    <x v="1"/>
  </r>
  <r>
    <n v="7777899109"/>
    <d v="2016-10-21T00:00:00"/>
    <x v="1"/>
    <x v="9"/>
    <n v="20.75"/>
    <x v="1"/>
    <x v="2"/>
    <n v="28.75"/>
    <n v="2"/>
    <s v="Barbecued Chicken, Red Peppers, Green Peppers, Tomatoes, Red Onions, Barbecue Sauce"/>
    <s v="The Barbecue Chicken Pizza"/>
    <n v="41.5"/>
    <n v="57.5"/>
    <n v="16"/>
    <x v="1"/>
    <x v="1"/>
    <x v="1"/>
  </r>
  <r>
    <n v="7777899110"/>
    <d v="2016-10-22T00:00:00"/>
    <x v="2"/>
    <x v="9"/>
    <n v="20.5"/>
    <x v="1"/>
    <x v="1"/>
    <n v="26.5"/>
    <n v="10"/>
    <s v="Capocollo, Red Peppers, Tomatoes, Goat Cheese, Garlic, Oregano"/>
    <s v="The Italian Capocollo Pizza"/>
    <n v="205"/>
    <n v="265"/>
    <n v="60"/>
    <x v="1"/>
    <x v="0"/>
    <x v="1"/>
  </r>
  <r>
    <n v="7777899111"/>
    <d v="2016-10-22T00:00:00"/>
    <x v="2"/>
    <x v="9"/>
    <n v="20.5"/>
    <x v="1"/>
    <x v="1"/>
    <n v="26.5"/>
    <n v="5"/>
    <s v="Tomatoes, Anchovies, Green Olives, Red Onions, Garlic"/>
    <s v="The Napolitana Pizza"/>
    <n v="102.5"/>
    <n v="132.5"/>
    <n v="30"/>
    <x v="1"/>
    <x v="1"/>
    <x v="1"/>
  </r>
  <r>
    <n v="7777899112"/>
    <d v="2016-10-22T00:00:00"/>
    <x v="2"/>
    <x v="9"/>
    <n v="14.75"/>
    <x v="2"/>
    <x v="0"/>
    <n v="20.25"/>
    <n v="9"/>
    <s v="Ricotta Cheese, Gorgonzola Piccante Cheese, Mozzarella Cheese, Parmigiano Reggiano Cheese, Garlic"/>
    <s v="The Four Cheese Pizza"/>
    <n v="132.75"/>
    <n v="182.25"/>
    <n v="49.5"/>
    <x v="0"/>
    <x v="1"/>
    <x v="1"/>
  </r>
  <r>
    <n v="7777899113"/>
    <d v="2016-10-22T00:00:00"/>
    <x v="2"/>
    <x v="9"/>
    <n v="16.5"/>
    <x v="2"/>
    <x v="3"/>
    <n v="25"/>
    <n v="3"/>
    <s v="Calabrese Salami, Capocollo, Tomatoes, Red Onions, Green Olives, Garlic"/>
    <s v="The Italian Supreme Pizza"/>
    <n v="49.5"/>
    <n v="75"/>
    <n v="25.5"/>
    <x v="1"/>
    <x v="0"/>
    <x v="1"/>
  </r>
  <r>
    <n v="7777899114"/>
    <d v="2016-10-23T00:00:00"/>
    <x v="3"/>
    <x v="9"/>
    <n v="20.25"/>
    <x v="1"/>
    <x v="0"/>
    <n v="27.25"/>
    <n v="9"/>
    <s v="Tomatoes, Red Peppers, Jalapeno Peppers, Red Onions, Cilantro, Corn, Chipotle Sauce, Garlic"/>
    <s v="The Mexicana Pizza"/>
    <n v="182.25"/>
    <n v="245.25"/>
    <n v="63"/>
    <x v="0"/>
    <x v="0"/>
    <x v="1"/>
  </r>
  <r>
    <n v="7777899115"/>
    <d v="2016-10-23T00:00:00"/>
    <x v="3"/>
    <x v="9"/>
    <n v="16.75"/>
    <x v="2"/>
    <x v="2"/>
    <n v="23.25"/>
    <n v="9"/>
    <s v="Chicken, Tomatoes, Red Peppers, Red Onions, Jalapeno Peppers, Corn, Cilantro, Chipotle Sauce"/>
    <s v="The Southwest Chicken Pizza"/>
    <n v="150.75"/>
    <n v="209.25"/>
    <n v="58.5"/>
    <x v="1"/>
    <x v="0"/>
    <x v="1"/>
  </r>
  <r>
    <n v="7777899116"/>
    <d v="2016-10-23T00:00:00"/>
    <x v="3"/>
    <x v="9"/>
    <n v="16.5"/>
    <x v="2"/>
    <x v="3"/>
    <n v="25"/>
    <n v="5"/>
    <s v="Capocollo, Tomatoes, Goat Cheese, Artichokes, Peperoncini verdi, Garlic"/>
    <s v="The Spicy Italian Pizza"/>
    <n v="82.5"/>
    <n v="125"/>
    <n v="42.5"/>
    <x v="1"/>
    <x v="0"/>
    <x v="1"/>
  </r>
  <r>
    <n v="7777899117"/>
    <d v="2016-10-23T00:00:00"/>
    <x v="3"/>
    <x v="9"/>
    <n v="20.25"/>
    <x v="1"/>
    <x v="3"/>
    <n v="30.25"/>
    <n v="9"/>
    <s v="?duja Salami, Pancetta, Tomatoes, Red Onions, Friggitello Peppers, Garlic"/>
    <s v="The Calabrese Pizza"/>
    <n v="182.25"/>
    <n v="272.25"/>
    <n v="90"/>
    <x v="0"/>
    <x v="1"/>
    <x v="1"/>
  </r>
  <r>
    <n v="7777899118"/>
    <d v="2016-10-24T00:00:00"/>
    <x v="4"/>
    <x v="9"/>
    <n v="20.75"/>
    <x v="1"/>
    <x v="2"/>
    <n v="28.75"/>
    <n v="7"/>
    <s v="Barbecued Chicken, Red Peppers, Green Peppers, Tomatoes, Red Onions, Barbecue Sauce"/>
    <s v="The Barbecue Chicken Pizza"/>
    <n v="145.25"/>
    <n v="201.25"/>
    <n v="56"/>
    <x v="1"/>
    <x v="1"/>
    <x v="1"/>
  </r>
  <r>
    <n v="7777899119"/>
    <d v="2016-10-24T00:00:00"/>
    <x v="4"/>
    <x v="9"/>
    <n v="20.75"/>
    <x v="1"/>
    <x v="2"/>
    <n v="28.75"/>
    <n v="12"/>
    <s v="Chicken, Artichoke, Spinach, Garlic, Jalapeno Peppers, Fontina Cheese, Gouda Cheese"/>
    <s v="The California Chicken Pizza"/>
    <n v="249"/>
    <n v="345"/>
    <n v="96"/>
    <x v="1"/>
    <x v="0"/>
    <x v="1"/>
  </r>
  <r>
    <n v="7777899120"/>
    <d v="2016-10-24T00:00:00"/>
    <x v="4"/>
    <x v="9"/>
    <n v="16"/>
    <x v="2"/>
    <x v="1"/>
    <n v="20.5"/>
    <n v="7"/>
    <s v="Capocollo, Red Peppers, Tomatoes, Goat Cheese, Garlic, Oregano"/>
    <s v="The Italian Capocollo Pizza"/>
    <n v="112"/>
    <n v="143.5"/>
    <n v="31.5"/>
    <x v="0"/>
    <x v="1"/>
    <x v="1"/>
  </r>
  <r>
    <n v="7777899121"/>
    <d v="2016-10-24T00:00:00"/>
    <x v="4"/>
    <x v="9"/>
    <n v="12.75"/>
    <x v="0"/>
    <x v="2"/>
    <n v="17.75"/>
    <n v="4"/>
    <s v="Chicken, Tomatoes, Red Peppers, Red Onions, Jalapeno Peppers, Corn, Cilantro, Chipotle Sauce"/>
    <s v="The Southwest Chicken Pizza"/>
    <n v="51"/>
    <n v="71"/>
    <n v="20"/>
    <x v="1"/>
    <x v="0"/>
    <x v="1"/>
  </r>
  <r>
    <n v="7777899122"/>
    <d v="2016-10-24T00:00:00"/>
    <x v="4"/>
    <x v="9"/>
    <n v="16.75"/>
    <x v="2"/>
    <x v="0"/>
    <n v="22.25"/>
    <n v="10"/>
    <s v="Eggplant, Artichokes, Tomatoes, Zucchini, Red Peppers, Garlic, Pesto Sauce"/>
    <s v="The Italian Vegetables Pizza"/>
    <n v="167.5"/>
    <n v="222.5"/>
    <n v="55"/>
    <x v="1"/>
    <x v="0"/>
    <x v="1"/>
  </r>
  <r>
    <n v="7777899123"/>
    <d v="2016-10-24T00:00:00"/>
    <x v="4"/>
    <x v="9"/>
    <n v="20.75"/>
    <x v="1"/>
    <x v="2"/>
    <n v="28.75"/>
    <n v="7"/>
    <s v="Chicken, Pineapple, Tomatoes, Red Peppers, Thai Sweet Chilli Sauce"/>
    <s v="The Thai Chicken Pizza"/>
    <n v="145.25"/>
    <n v="201.25"/>
    <n v="56"/>
    <x v="1"/>
    <x v="0"/>
    <x v="1"/>
  </r>
  <r>
    <n v="7777899124"/>
    <d v="2016-10-25T00:00:00"/>
    <x v="5"/>
    <x v="9"/>
    <n v="16"/>
    <x v="2"/>
    <x v="0"/>
    <n v="21.5"/>
    <n v="10"/>
    <s v="Mushrooms, Tomatoes, Red Peppers, Green Peppers, Red Onions, Zucchini, Spinach, Garlic"/>
    <s v="The Vegetables + Vegetables Pizza"/>
    <n v="160"/>
    <n v="215"/>
    <n v="55"/>
    <x v="0"/>
    <x v="0"/>
    <x v="1"/>
  </r>
  <r>
    <n v="7777899125"/>
    <d v="2016-10-25T00:00:00"/>
    <x v="5"/>
    <x v="9"/>
    <n v="12"/>
    <x v="0"/>
    <x v="1"/>
    <n v="15"/>
    <n v="6"/>
    <s v="Bacon, Pepperoni, Italian Sausage, Chorizo Sausage"/>
    <s v="The Big Meat Pizza"/>
    <n v="72"/>
    <n v="90"/>
    <n v="18"/>
    <x v="0"/>
    <x v="1"/>
    <x v="1"/>
  </r>
  <r>
    <n v="7777899126"/>
    <d v="2016-10-25T00:00:00"/>
    <x v="5"/>
    <x v="9"/>
    <n v="20.25"/>
    <x v="1"/>
    <x v="0"/>
    <n v="27.25"/>
    <n v="2"/>
    <s v="Tomatoes, Red Peppers, Jalapeno Peppers, Red Onions, Cilantro, Corn, Chipotle Sauce, Garlic"/>
    <s v="The Mexicana Pizza"/>
    <n v="40.5"/>
    <n v="54.5"/>
    <n v="14"/>
    <x v="0"/>
    <x v="1"/>
    <x v="1"/>
  </r>
  <r>
    <n v="7777899127"/>
    <d v="2016-10-25T00:00:00"/>
    <x v="5"/>
    <x v="9"/>
    <n v="20.25"/>
    <x v="1"/>
    <x v="3"/>
    <n v="30.25"/>
    <n v="10"/>
    <s v="Coarse Sicilian Salami, Tomatoes, Green Olives, Luganega Sausage, Onions, Garlic"/>
    <s v="The Sicilian Pizza"/>
    <n v="202.5"/>
    <n v="302.5"/>
    <n v="100"/>
    <x v="0"/>
    <x v="1"/>
    <x v="1"/>
  </r>
  <r>
    <n v="7777899128"/>
    <d v="2016-10-25T00:00:00"/>
    <x v="5"/>
    <x v="9"/>
    <n v="20.75"/>
    <x v="1"/>
    <x v="3"/>
    <n v="30.75"/>
    <n v="5"/>
    <s v="Capocollo, Tomatoes, Goat Cheese, Artichokes, Peperoncini verdi, Garlic"/>
    <s v="The Spicy Italian Pizza"/>
    <n v="103.75"/>
    <n v="153.75"/>
    <n v="50"/>
    <x v="1"/>
    <x v="0"/>
    <x v="1"/>
  </r>
  <r>
    <n v="7777899129"/>
    <d v="2016-10-25T00:00:00"/>
    <x v="5"/>
    <x v="9"/>
    <n v="16.75"/>
    <x v="2"/>
    <x v="2"/>
    <n v="23.25"/>
    <n v="4"/>
    <s v="Barbecued Chicken, Red Peppers, Green Peppers, Tomatoes, Red Onions, Barbecue Sauce"/>
    <s v="The Barbecue Chicken Pizza"/>
    <n v="67"/>
    <n v="93"/>
    <n v="26"/>
    <x v="1"/>
    <x v="0"/>
    <x v="1"/>
  </r>
  <r>
    <n v="7777899130"/>
    <d v="2016-10-26T00:00:00"/>
    <x v="6"/>
    <x v="9"/>
    <n v="20.75"/>
    <x v="1"/>
    <x v="3"/>
    <n v="30.75"/>
    <n v="8"/>
    <s v="Soppressata Salami, Fontina Cheese, Mozzarella Cheese, Mushrooms, Garlic"/>
    <s v="The Soppressata Pizza"/>
    <n v="166"/>
    <n v="246"/>
    <n v="80"/>
    <x v="1"/>
    <x v="0"/>
    <x v="1"/>
  </r>
  <r>
    <n v="7777899131"/>
    <d v="2016-10-26T00:00:00"/>
    <x v="6"/>
    <x v="9"/>
    <n v="16.5"/>
    <x v="2"/>
    <x v="3"/>
    <n v="25"/>
    <n v="2"/>
    <s v="Capocollo, Tomatoes, Goat Cheese, Artichokes, Peperoncini verdi, Garlic"/>
    <s v="The Spicy Italian Pizza"/>
    <n v="33"/>
    <n v="50"/>
    <n v="17"/>
    <x v="0"/>
    <x v="1"/>
    <x v="1"/>
  </r>
  <r>
    <n v="7777899132"/>
    <d v="2016-10-26T00:00:00"/>
    <x v="6"/>
    <x v="9"/>
    <n v="16.5"/>
    <x v="1"/>
    <x v="1"/>
    <n v="22.5"/>
    <n v="4"/>
    <s v="Sliced Ham, Pineapple, Mozzarella Cheese"/>
    <s v="The Hawaiian Pizza"/>
    <n v="66"/>
    <n v="90"/>
    <n v="24"/>
    <x v="1"/>
    <x v="1"/>
    <x v="1"/>
  </r>
  <r>
    <n v="7777899133"/>
    <d v="2016-10-26T00:00:00"/>
    <x v="6"/>
    <x v="9"/>
    <n v="17.5"/>
    <x v="1"/>
    <x v="1"/>
    <n v="23.5"/>
    <n v="9"/>
    <s v="Pepperoni, Mushrooms, Green Peppers"/>
    <s v="The Pepperoni, Mushroom, and Peppers Pizza"/>
    <n v="157.5"/>
    <n v="211.5"/>
    <n v="54"/>
    <x v="0"/>
    <x v="0"/>
    <x v="1"/>
  </r>
  <r>
    <n v="7777899134"/>
    <d v="2016-10-26T00:00:00"/>
    <x v="6"/>
    <x v="9"/>
    <n v="20.25"/>
    <x v="1"/>
    <x v="0"/>
    <n v="27.25"/>
    <n v="2"/>
    <s v="Spinach, Mushrooms, Red Onions, Feta Cheese, Garlic"/>
    <s v="The Spinach and Feta Pizza"/>
    <n v="40.5"/>
    <n v="54.5"/>
    <n v="14"/>
    <x v="0"/>
    <x v="1"/>
    <x v="1"/>
  </r>
  <r>
    <n v="7777899135"/>
    <d v="2016-10-26T00:00:00"/>
    <x v="6"/>
    <x v="9"/>
    <n v="16"/>
    <x v="2"/>
    <x v="1"/>
    <n v="20.5"/>
    <n v="8"/>
    <s v="Kalamata Olives, Feta Cheese, Tomatoes, Garlic, Beef Chuck Roast, Red Onions"/>
    <s v="The Greek Pizza"/>
    <n v="128"/>
    <n v="164"/>
    <n v="36"/>
    <x v="0"/>
    <x v="0"/>
    <x v="1"/>
  </r>
  <r>
    <n v="7777899136"/>
    <d v="2016-10-26T00:00:00"/>
    <x v="6"/>
    <x v="9"/>
    <n v="20.75"/>
    <x v="1"/>
    <x v="2"/>
    <n v="28.75"/>
    <n v="4"/>
    <s v="Barbecued Chicken, Red Peppers, Green Peppers, Tomatoes, Red Onions, Barbecue Sauce"/>
    <s v="The Barbecue Chicken Pizza"/>
    <n v="83"/>
    <n v="115"/>
    <n v="32"/>
    <x v="0"/>
    <x v="0"/>
    <x v="1"/>
  </r>
  <r>
    <n v="7777899137"/>
    <d v="2016-10-27T00:00:00"/>
    <x v="0"/>
    <x v="9"/>
    <n v="20.25"/>
    <x v="1"/>
    <x v="0"/>
    <n v="27.25"/>
    <n v="4"/>
    <s v="Spinach, Mushrooms, Red Onions, Feta Cheese, Garlic"/>
    <s v="The Spinach and Feta Pizza"/>
    <n v="81"/>
    <n v="109"/>
    <n v="28"/>
    <x v="1"/>
    <x v="1"/>
    <x v="1"/>
  </r>
  <r>
    <n v="7777899138"/>
    <d v="2016-10-27T00:00:00"/>
    <x v="0"/>
    <x v="9"/>
    <n v="12"/>
    <x v="0"/>
    <x v="1"/>
    <n v="15"/>
    <n v="3"/>
    <s v="Pepperoni, Mushrooms, Red Onions, Red Peppers, Bacon"/>
    <s v="The Classic Deluxe Pizza"/>
    <n v="36"/>
    <n v="45"/>
    <n v="9"/>
    <x v="1"/>
    <x v="0"/>
    <x v="1"/>
  </r>
  <r>
    <n v="7777899139"/>
    <d v="2016-10-27T00:00:00"/>
    <x v="0"/>
    <x v="9"/>
    <n v="20.75"/>
    <x v="1"/>
    <x v="3"/>
    <n v="30.75"/>
    <n v="6"/>
    <s v="Soppressata Salami, Fontina Cheese, Mozzarella Cheese, Mushrooms, Garlic"/>
    <s v="The Soppressata Pizza"/>
    <n v="124.5"/>
    <n v="184.5"/>
    <n v="60"/>
    <x v="1"/>
    <x v="0"/>
    <x v="1"/>
  </r>
  <r>
    <n v="7777899140"/>
    <d v="2016-10-27T00:00:00"/>
    <x v="0"/>
    <x v="9"/>
    <n v="18.5"/>
    <x v="1"/>
    <x v="0"/>
    <n v="25.5"/>
    <n v="3"/>
    <s v="Mozzarella Cheese, Provolone Cheese, Smoked Gouda Cheese, Romano Cheese, Blue Cheese, Garlic"/>
    <s v="The Five Cheese Pizza"/>
    <n v="55.5"/>
    <n v="76.5"/>
    <n v="21"/>
    <x v="0"/>
    <x v="1"/>
    <x v="1"/>
  </r>
  <r>
    <n v="7777899141"/>
    <d v="2016-10-28T00:00:00"/>
    <x v="1"/>
    <x v="9"/>
    <n v="12"/>
    <x v="0"/>
    <x v="1"/>
    <n v="15"/>
    <n v="10"/>
    <s v="Capocollo, Red Peppers, Tomatoes, Goat Cheese, Garlic, Oregano"/>
    <s v="The Italian Capocollo Pizza"/>
    <n v="120"/>
    <n v="150"/>
    <n v="30"/>
    <x v="1"/>
    <x v="0"/>
    <x v="1"/>
  </r>
  <r>
    <n v="7777899142"/>
    <d v="2016-10-28T00:00:00"/>
    <x v="1"/>
    <x v="9"/>
    <n v="17.5"/>
    <x v="1"/>
    <x v="1"/>
    <n v="23.5"/>
    <n v="3"/>
    <s v="Pepperoni, Mushrooms, Green Peppers"/>
    <s v="The Pepperoni, Mushroom, and Peppers Pizza"/>
    <n v="52.5"/>
    <n v="70.5"/>
    <n v="18"/>
    <x v="1"/>
    <x v="0"/>
    <x v="1"/>
  </r>
  <r>
    <n v="7777899143"/>
    <d v="2016-10-28T00:00:00"/>
    <x v="1"/>
    <x v="9"/>
    <n v="20.25"/>
    <x v="1"/>
    <x v="3"/>
    <n v="30.25"/>
    <n v="2"/>
    <s v="Coarse Sicilian Salami, Tomatoes, Green Olives, Luganega Sausage, Onions, Garlic"/>
    <s v="The Sicilian Pizza"/>
    <n v="40.5"/>
    <n v="60.5"/>
    <n v="20"/>
    <x v="1"/>
    <x v="1"/>
    <x v="1"/>
  </r>
  <r>
    <n v="7777899144"/>
    <d v="2016-10-28T00:00:00"/>
    <x v="1"/>
    <x v="9"/>
    <n v="12"/>
    <x v="0"/>
    <x v="1"/>
    <n v="15"/>
    <n v="3"/>
    <s v="Bacon, Pepperoni, Italian Sausage, Chorizo Sausage"/>
    <s v="The Big Meat Pizza"/>
    <n v="36"/>
    <n v="45"/>
    <n v="9"/>
    <x v="0"/>
    <x v="0"/>
    <x v="1"/>
  </r>
  <r>
    <n v="7777899145"/>
    <d v="2016-10-28T00:00:00"/>
    <x v="1"/>
    <x v="9"/>
    <n v="16.75"/>
    <x v="2"/>
    <x v="2"/>
    <n v="23.25"/>
    <n v="1"/>
    <s v="Chicken, Red Onions, Red Peppers, Mushrooms, Asiago Cheese, Alfredo Sauce"/>
    <s v="The Chicken Alfredo Pizza"/>
    <n v="16.75"/>
    <n v="23.25"/>
    <n v="6.5"/>
    <x v="0"/>
    <x v="1"/>
    <x v="1"/>
  </r>
  <r>
    <n v="7777899146"/>
    <d v="2016-10-28T00:00:00"/>
    <x v="1"/>
    <x v="9"/>
    <n v="20.5"/>
    <x v="1"/>
    <x v="1"/>
    <n v="26.5"/>
    <n v="2"/>
    <s v="Tomatoes, Anchovies, Green Olives, Red Onions, Garlic"/>
    <s v="The Napolitana Pizza"/>
    <n v="41"/>
    <n v="53"/>
    <n v="12"/>
    <x v="0"/>
    <x v="0"/>
    <x v="1"/>
  </r>
  <r>
    <n v="7777899147"/>
    <d v="2016-10-29T00:00:00"/>
    <x v="2"/>
    <x v="9"/>
    <n v="20.5"/>
    <x v="1"/>
    <x v="1"/>
    <n v="26.5"/>
    <n v="3"/>
    <s v="Tomatoes, Anchovies, Green Olives, Red Onions, Garlic"/>
    <s v="The Napolitana Pizza"/>
    <n v="61.5"/>
    <n v="79.5"/>
    <n v="18"/>
    <x v="0"/>
    <x v="1"/>
    <x v="1"/>
  </r>
  <r>
    <n v="7777899148"/>
    <d v="2016-10-29T00:00:00"/>
    <x v="2"/>
    <x v="9"/>
    <n v="21"/>
    <x v="1"/>
    <x v="0"/>
    <n v="28"/>
    <n v="7"/>
    <s v="Eggplant, Artichokes, Tomatoes, Zucchini, Red Peppers, Garlic, Pesto Sauce"/>
    <s v="The Italian Vegetables Pizza"/>
    <n v="147"/>
    <n v="196"/>
    <n v="49"/>
    <x v="1"/>
    <x v="1"/>
    <x v="1"/>
  </r>
  <r>
    <n v="7777899149"/>
    <d v="2016-10-29T00:00:00"/>
    <x v="2"/>
    <x v="9"/>
    <n v="16.75"/>
    <x v="2"/>
    <x v="0"/>
    <n v="22.25"/>
    <n v="1"/>
    <s v="Eggplant, Artichokes, Tomatoes, Zucchini, Red Peppers, Garlic, Pesto Sauce"/>
    <s v="The Italian Vegetables Pizza"/>
    <n v="16.75"/>
    <n v="22.25"/>
    <n v="5.5"/>
    <x v="0"/>
    <x v="0"/>
    <x v="1"/>
  </r>
  <r>
    <n v="7777899150"/>
    <d v="2016-10-29T00:00:00"/>
    <x v="2"/>
    <x v="9"/>
    <n v="16.25"/>
    <x v="2"/>
    <x v="3"/>
    <n v="24.75"/>
    <n v="10"/>
    <s v="Coarse Sicilian Salami, Tomatoes, Green Olives, Luganega Sausage, Onions, Garlic"/>
    <s v="The Sicilian Pizza"/>
    <n v="162.5"/>
    <n v="247.5"/>
    <n v="85"/>
    <x v="0"/>
    <x v="0"/>
    <x v="1"/>
  </r>
  <r>
    <n v="7777899151"/>
    <d v="2016-10-29T00:00:00"/>
    <x v="2"/>
    <x v="9"/>
    <n v="20.75"/>
    <x v="1"/>
    <x v="2"/>
    <n v="28.75"/>
    <n v="6"/>
    <s v="Chicken, Pineapple, Tomatoes, Red Peppers, Thai Sweet Chilli Sauce"/>
    <s v="The Thai Chicken Pizza"/>
    <n v="124.5"/>
    <n v="172.5"/>
    <n v="48"/>
    <x v="1"/>
    <x v="1"/>
    <x v="1"/>
  </r>
  <r>
    <n v="7777899152"/>
    <d v="2016-10-29T00:00:00"/>
    <x v="2"/>
    <x v="9"/>
    <n v="16"/>
    <x v="2"/>
    <x v="0"/>
    <n v="21.5"/>
    <n v="9"/>
    <s v="Tomatoes, Red Peppers, Jalapeno Peppers, Red Onions, Cilantro, Corn, Chipotle Sauce, Garlic"/>
    <s v="The Mexicana Pizza"/>
    <n v="144"/>
    <n v="193.5"/>
    <n v="49.5"/>
    <x v="0"/>
    <x v="1"/>
    <x v="1"/>
  </r>
  <r>
    <n v="7777899153"/>
    <d v="2016-10-29T00:00:00"/>
    <x v="2"/>
    <x v="9"/>
    <n v="16.25"/>
    <x v="2"/>
    <x v="3"/>
    <n v="24.75"/>
    <n v="11"/>
    <s v="Coarse Sicilian Salami, Tomatoes, Green Olives, Luganega Sausage, Onions, Garlic"/>
    <s v="The Sicilian Pizza"/>
    <n v="178.75"/>
    <n v="272.25"/>
    <n v="93.5"/>
    <x v="1"/>
    <x v="1"/>
    <x v="1"/>
  </r>
  <r>
    <n v="7777899154"/>
    <d v="2016-10-30T00:00:00"/>
    <x v="3"/>
    <x v="9"/>
    <n v="20.75"/>
    <x v="1"/>
    <x v="2"/>
    <n v="28.75"/>
    <n v="12"/>
    <s v="Chicken, Pineapple, Tomatoes, Red Peppers, Thai Sweet Chilli Sauce"/>
    <s v="The Thai Chicken Pizza"/>
    <n v="249"/>
    <n v="345"/>
    <n v="96"/>
    <x v="0"/>
    <x v="0"/>
    <x v="1"/>
  </r>
  <r>
    <n v="7777899155"/>
    <d v="2016-10-30T00:00:00"/>
    <x v="3"/>
    <x v="9"/>
    <n v="12.25"/>
    <x v="0"/>
    <x v="3"/>
    <n v="19.25"/>
    <n v="7"/>
    <s v="Coarse Sicilian Salami, Tomatoes, Green Olives, Luganega Sausage, Onions, Garlic"/>
    <s v="The Sicilian Pizza"/>
    <n v="85.75"/>
    <n v="134.75"/>
    <n v="49"/>
    <x v="0"/>
    <x v="0"/>
    <x v="1"/>
  </r>
  <r>
    <n v="7777899156"/>
    <d v="2016-10-30T00:00:00"/>
    <x v="3"/>
    <x v="9"/>
    <n v="12"/>
    <x v="0"/>
    <x v="1"/>
    <n v="15"/>
    <n v="8"/>
    <s v="Tomatoes, Anchovies, Green Olives, Red Onions, Garlic"/>
    <s v="The Napolitana Pizza"/>
    <n v="96"/>
    <n v="120"/>
    <n v="24"/>
    <x v="0"/>
    <x v="0"/>
    <x v="1"/>
  </r>
  <r>
    <n v="7777899157"/>
    <d v="2016-10-30T00:00:00"/>
    <x v="3"/>
    <x v="9"/>
    <n v="12"/>
    <x v="0"/>
    <x v="1"/>
    <n v="15"/>
    <n v="12"/>
    <s v="Bacon, Pepperoni, Italian Sausage, Chorizo Sausage"/>
    <s v="The Big Meat Pizza"/>
    <n v="144"/>
    <n v="180"/>
    <n v="36"/>
    <x v="0"/>
    <x v="1"/>
    <x v="1"/>
  </r>
  <r>
    <n v="7777899158"/>
    <d v="2016-10-31T00:00:00"/>
    <x v="4"/>
    <x v="9"/>
    <n v="16.5"/>
    <x v="1"/>
    <x v="1"/>
    <n v="22.5"/>
    <n v="9"/>
    <s v="Sliced Ham, Pineapple, Mozzarella Cheese"/>
    <s v="The Hawaiian Pizza"/>
    <n v="148.5"/>
    <n v="202.5"/>
    <n v="54"/>
    <x v="0"/>
    <x v="1"/>
    <x v="1"/>
  </r>
  <r>
    <n v="7777899159"/>
    <d v="2016-10-31T00:00:00"/>
    <x v="4"/>
    <x v="9"/>
    <n v="15.25"/>
    <x v="1"/>
    <x v="1"/>
    <n v="21.25"/>
    <n v="12"/>
    <s v="Mozzarella Cheese, Pepperoni"/>
    <s v="The Pepperoni Pizza"/>
    <n v="183"/>
    <n v="255"/>
    <n v="72"/>
    <x v="1"/>
    <x v="0"/>
    <x v="1"/>
  </r>
  <r>
    <n v="7777899160"/>
    <d v="2016-10-31T00:00:00"/>
    <x v="4"/>
    <x v="9"/>
    <n v="20.75"/>
    <x v="1"/>
    <x v="2"/>
    <n v="28.75"/>
    <n v="6"/>
    <s v="Chicken, Tomatoes, Red Peppers, Spinach, Garlic, Pesto Sauce"/>
    <s v="The Chicken Pesto Pizza"/>
    <n v="124.5"/>
    <n v="172.5"/>
    <n v="48"/>
    <x v="0"/>
    <x v="0"/>
    <x v="1"/>
  </r>
  <r>
    <n v="7777899161"/>
    <d v="2016-11-01T00:00:00"/>
    <x v="5"/>
    <x v="10"/>
    <n v="18.5"/>
    <x v="1"/>
    <x v="0"/>
    <n v="25.5"/>
    <n v="8"/>
    <s v="Mozzarella Cheese, Provolone Cheese, Smoked Gouda Cheese, Romano Cheese, Blue Cheese, Garlic"/>
    <s v="The Five Cheese Pizza"/>
    <n v="148"/>
    <n v="204"/>
    <n v="56"/>
    <x v="0"/>
    <x v="1"/>
    <x v="1"/>
  </r>
  <r>
    <n v="7777899162"/>
    <d v="2016-11-01T00:00:00"/>
    <x v="5"/>
    <x v="10"/>
    <n v="20.75"/>
    <x v="1"/>
    <x v="2"/>
    <n v="28.75"/>
    <n v="8"/>
    <s v="Chicken, Tomatoes, Red Peppers, Red Onions, Jalapeno Peppers, Corn, Cilantro, Chipotle Sauce"/>
    <s v="The Southwest Chicken Pizza"/>
    <n v="166"/>
    <n v="230"/>
    <n v="64"/>
    <x v="1"/>
    <x v="1"/>
    <x v="1"/>
  </r>
  <r>
    <n v="7777899163"/>
    <d v="2016-11-01T00:00:00"/>
    <x v="5"/>
    <x v="10"/>
    <n v="20.75"/>
    <x v="1"/>
    <x v="3"/>
    <n v="30.75"/>
    <n v="7"/>
    <s v="Capocollo, Tomatoes, Goat Cheese, Artichokes, Peperoncini verdi, Garlic"/>
    <s v="The Spicy Italian Pizza"/>
    <n v="145.25"/>
    <n v="215.25"/>
    <n v="70"/>
    <x v="1"/>
    <x v="0"/>
    <x v="1"/>
  </r>
  <r>
    <n v="7777899164"/>
    <d v="2016-11-01T00:00:00"/>
    <x v="5"/>
    <x v="10"/>
    <n v="20.25"/>
    <x v="1"/>
    <x v="0"/>
    <n v="27.25"/>
    <n v="11"/>
    <s v="Mushrooms, Tomatoes, Red Peppers, Green Peppers, Red Onions, Zucchini, Spinach, Garlic"/>
    <s v="The Vegetables + Vegetables Pizza"/>
    <n v="222.75"/>
    <n v="299.75"/>
    <n v="77"/>
    <x v="1"/>
    <x v="1"/>
    <x v="1"/>
  </r>
  <r>
    <n v="7777899165"/>
    <d v="2016-11-01T00:00:00"/>
    <x v="5"/>
    <x v="10"/>
    <n v="20.75"/>
    <x v="1"/>
    <x v="2"/>
    <n v="28.75"/>
    <n v="12"/>
    <s v="Barbecued Chicken, Red Peppers, Green Peppers, Tomatoes, Red Onions, Barbecue Sauce"/>
    <s v="The Barbecue Chicken Pizza"/>
    <n v="249"/>
    <n v="345"/>
    <n v="96"/>
    <x v="0"/>
    <x v="1"/>
    <x v="1"/>
  </r>
  <r>
    <n v="7777899166"/>
    <d v="2016-11-02T00:00:00"/>
    <x v="6"/>
    <x v="10"/>
    <n v="12.75"/>
    <x v="0"/>
    <x v="2"/>
    <n v="17.75"/>
    <n v="12"/>
    <s v="Chicken, Artichoke, Spinach, Garlic, Jalapeno Peppers, Fontina Cheese, Gouda Cheese"/>
    <s v="The California Chicken Pizza"/>
    <n v="153"/>
    <n v="213"/>
    <n v="60"/>
    <x v="1"/>
    <x v="1"/>
    <x v="1"/>
  </r>
  <r>
    <n v="7777899167"/>
    <d v="2016-11-02T00:00:00"/>
    <x v="6"/>
    <x v="10"/>
    <n v="20.75"/>
    <x v="1"/>
    <x v="0"/>
    <n v="27.75"/>
    <n v="7"/>
    <s v="Spinach, Artichokes, Tomatoes, Sun-dried Tomatoes, Garlic, Pesto Sauce"/>
    <s v="The Spinach Pesto Pizza"/>
    <n v="145.25"/>
    <n v="194.25"/>
    <n v="49"/>
    <x v="0"/>
    <x v="0"/>
    <x v="1"/>
  </r>
  <r>
    <n v="7777899168"/>
    <d v="2016-11-02T00:00:00"/>
    <x v="6"/>
    <x v="10"/>
    <n v="16"/>
    <x v="2"/>
    <x v="0"/>
    <n v="21.5"/>
    <n v="9"/>
    <s v="Tomatoes, Red Peppers, Jalapeno Peppers, Red Onions, Cilantro, Corn, Chipotle Sauce, Garlic"/>
    <s v="The Mexicana Pizza"/>
    <n v="144"/>
    <n v="193.5"/>
    <n v="49.5"/>
    <x v="0"/>
    <x v="1"/>
    <x v="1"/>
  </r>
  <r>
    <n v="7777899169"/>
    <d v="2016-11-02T00:00:00"/>
    <x v="6"/>
    <x v="10"/>
    <n v="18.5"/>
    <x v="1"/>
    <x v="0"/>
    <n v="25.5"/>
    <n v="12"/>
    <s v="Mozzarella Cheese, Provolone Cheese, Smoked Gouda Cheese, Romano Cheese, Blue Cheese, Garlic"/>
    <s v="The Five Cheese Pizza"/>
    <n v="222"/>
    <n v="306"/>
    <n v="84"/>
    <x v="0"/>
    <x v="0"/>
    <x v="1"/>
  </r>
  <r>
    <n v="7777899170"/>
    <d v="2016-11-02T00:00:00"/>
    <x v="6"/>
    <x v="10"/>
    <n v="13.25"/>
    <x v="2"/>
    <x v="1"/>
    <n v="17.75"/>
    <n v="3"/>
    <s v="Sliced Ham, Pineapple, Mozzarella Cheese"/>
    <s v="The Hawaiian Pizza"/>
    <n v="39.75"/>
    <n v="53.25"/>
    <n v="13.5"/>
    <x v="1"/>
    <x v="0"/>
    <x v="1"/>
  </r>
  <r>
    <n v="7777899171"/>
    <d v="2016-11-02T00:00:00"/>
    <x v="6"/>
    <x v="10"/>
    <n v="9.75"/>
    <x v="0"/>
    <x v="1"/>
    <n v="12.75"/>
    <n v="10"/>
    <s v="Mozzarella Cheese, Pepperoni"/>
    <s v="The Pepperoni Pizza"/>
    <n v="97.5"/>
    <n v="127.5"/>
    <n v="30"/>
    <x v="1"/>
    <x v="1"/>
    <x v="1"/>
  </r>
  <r>
    <n v="7777899172"/>
    <d v="2016-11-02T00:00:00"/>
    <x v="6"/>
    <x v="10"/>
    <n v="20.25"/>
    <x v="1"/>
    <x v="3"/>
    <n v="30.25"/>
    <n v="2"/>
    <s v="Coarse Sicilian Salami, Tomatoes, Green Olives, Luganega Sausage, Onions, Garlic"/>
    <s v="The Sicilian Pizza"/>
    <n v="40.5"/>
    <n v="60.5"/>
    <n v="20"/>
    <x v="0"/>
    <x v="0"/>
    <x v="1"/>
  </r>
  <r>
    <n v="7777899173"/>
    <d v="2016-11-02T00:00:00"/>
    <x v="6"/>
    <x v="10"/>
    <n v="12.5"/>
    <x v="0"/>
    <x v="3"/>
    <n v="19.5"/>
    <n v="4"/>
    <s v="Capocollo, Tomatoes, Goat Cheese, Artichokes, Peperoncini verdi, Garlic"/>
    <s v="The Spicy Italian Pizza"/>
    <n v="50"/>
    <n v="78"/>
    <n v="28"/>
    <x v="0"/>
    <x v="0"/>
    <x v="1"/>
  </r>
  <r>
    <n v="7777899174"/>
    <d v="2016-11-03T00:00:00"/>
    <x v="0"/>
    <x v="10"/>
    <n v="17.95"/>
    <x v="1"/>
    <x v="0"/>
    <n v="24.95"/>
    <n v="9"/>
    <s v="Ricotta Cheese, Gorgonzola Piccante Cheese, Mozzarella Cheese, Parmigiano Reggiano Cheese, Garlic"/>
    <s v="The Four Cheese Pizza"/>
    <n v="161.54999999999998"/>
    <n v="224.54999999999998"/>
    <n v="63"/>
    <x v="1"/>
    <x v="0"/>
    <x v="1"/>
  </r>
  <r>
    <n v="7777899175"/>
    <d v="2016-11-03T00:00:00"/>
    <x v="0"/>
    <x v="10"/>
    <n v="20.75"/>
    <x v="1"/>
    <x v="2"/>
    <n v="28.75"/>
    <n v="7"/>
    <s v="Chicken, Tomatoes, Red Peppers, Spinach, Garlic, Pesto Sauce"/>
    <s v="The Chicken Pesto Pizza"/>
    <n v="145.25"/>
    <n v="201.25"/>
    <n v="56"/>
    <x v="1"/>
    <x v="1"/>
    <x v="1"/>
  </r>
  <r>
    <n v="7777899176"/>
    <d v="2016-11-03T00:00:00"/>
    <x v="0"/>
    <x v="10"/>
    <n v="9.75"/>
    <x v="0"/>
    <x v="1"/>
    <n v="12.75"/>
    <n v="11"/>
    <s v="Mozzarella Cheese, Pepperoni"/>
    <s v="The Pepperoni Pizza"/>
    <n v="107.25"/>
    <n v="140.25"/>
    <n v="33"/>
    <x v="0"/>
    <x v="1"/>
    <x v="1"/>
  </r>
  <r>
    <n v="7777899177"/>
    <d v="2016-11-03T00:00:00"/>
    <x v="0"/>
    <x v="10"/>
    <n v="16.25"/>
    <x v="2"/>
    <x v="3"/>
    <n v="24.75"/>
    <n v="4"/>
    <s v="?duja Salami, Pancetta, Tomatoes, Red Onions, Friggitello Peppers, Garlic"/>
    <s v="The Calabrese Pizza"/>
    <n v="65"/>
    <n v="99"/>
    <n v="34"/>
    <x v="1"/>
    <x v="0"/>
    <x v="1"/>
  </r>
  <r>
    <n v="7777899178"/>
    <d v="2016-11-04T00:00:00"/>
    <x v="1"/>
    <x v="10"/>
    <n v="25.5"/>
    <x v="3"/>
    <x v="1"/>
    <n v="26.5"/>
    <n v="4"/>
    <s v="Kalamata Olives, Feta Cheese, Tomatoes, Garlic, Beef Chuck Roast, Red Onions"/>
    <s v="The Greek Pizza"/>
    <n v="102"/>
    <n v="106"/>
    <n v="4"/>
    <x v="0"/>
    <x v="0"/>
    <x v="1"/>
  </r>
  <r>
    <n v="7777899179"/>
    <d v="2016-11-04T00:00:00"/>
    <x v="1"/>
    <x v="10"/>
    <n v="20.75"/>
    <x v="1"/>
    <x v="2"/>
    <n v="28.75"/>
    <n v="9"/>
    <s v="Barbecued Chicken, Red Peppers, Green Peppers, Tomatoes, Red Onions, Barbecue Sauce"/>
    <s v="The Barbecue Chicken Pizza"/>
    <n v="186.75"/>
    <n v="258.75"/>
    <n v="72"/>
    <x v="1"/>
    <x v="0"/>
    <x v="1"/>
  </r>
  <r>
    <n v="7777899180"/>
    <d v="2016-11-04T00:00:00"/>
    <x v="1"/>
    <x v="10"/>
    <n v="16.75"/>
    <x v="2"/>
    <x v="2"/>
    <n v="23.25"/>
    <n v="7"/>
    <s v="Chicken, Artichoke, Spinach, Garlic, Jalapeno Peppers, Fontina Cheese, Gouda Cheese"/>
    <s v="The California Chicken Pizza"/>
    <n v="117.25"/>
    <n v="162.75"/>
    <n v="45.5"/>
    <x v="1"/>
    <x v="0"/>
    <x v="1"/>
  </r>
  <r>
    <n v="7777899181"/>
    <d v="2016-11-04T00:00:00"/>
    <x v="1"/>
    <x v="10"/>
    <n v="16.75"/>
    <x v="2"/>
    <x v="2"/>
    <n v="23.25"/>
    <n v="12"/>
    <s v="Barbecued Chicken, Red Peppers, Green Peppers, Tomatoes, Red Onions, Barbecue Sauce"/>
    <s v="The Barbecue Chicken Pizza"/>
    <n v="201"/>
    <n v="279"/>
    <n v="78"/>
    <x v="1"/>
    <x v="1"/>
    <x v="1"/>
  </r>
  <r>
    <n v="7777899182"/>
    <d v="2016-11-04T00:00:00"/>
    <x v="1"/>
    <x v="10"/>
    <n v="15.25"/>
    <x v="1"/>
    <x v="1"/>
    <n v="21.25"/>
    <n v="4"/>
    <s v="Mozzarella Cheese, Pepperoni"/>
    <s v="The Pepperoni Pizza"/>
    <n v="61"/>
    <n v="85"/>
    <n v="24"/>
    <x v="0"/>
    <x v="0"/>
    <x v="1"/>
  </r>
  <r>
    <n v="7777899183"/>
    <d v="2016-11-04T00:00:00"/>
    <x v="1"/>
    <x v="10"/>
    <n v="20.25"/>
    <x v="1"/>
    <x v="0"/>
    <n v="27.25"/>
    <n v="10"/>
    <s v="Tomatoes, Red Peppers, Jalapeno Peppers, Red Onions, Cilantro, Corn, Chipotle Sauce, Garlic"/>
    <s v="The Mexicana Pizza"/>
    <n v="202.5"/>
    <n v="272.5"/>
    <n v="70"/>
    <x v="1"/>
    <x v="0"/>
    <x v="1"/>
  </r>
  <r>
    <n v="7777899184"/>
    <d v="2016-11-04T00:00:00"/>
    <x v="1"/>
    <x v="10"/>
    <n v="20.75"/>
    <x v="1"/>
    <x v="2"/>
    <n v="28.75"/>
    <n v="9"/>
    <s v="Barbecued Chicken, Red Peppers, Green Peppers, Tomatoes, Red Onions, Barbecue Sauce"/>
    <s v="The Barbecue Chicken Pizza"/>
    <n v="186.75"/>
    <n v="258.75"/>
    <n v="72"/>
    <x v="0"/>
    <x v="0"/>
    <x v="1"/>
  </r>
  <r>
    <n v="7777899185"/>
    <d v="2016-11-05T00:00:00"/>
    <x v="2"/>
    <x v="10"/>
    <n v="12"/>
    <x v="0"/>
    <x v="1"/>
    <n v="15"/>
    <n v="2"/>
    <s v="Bacon, Pepperoni, Italian Sausage, Chorizo Sausage"/>
    <s v="The Big Meat Pizza"/>
    <n v="24"/>
    <n v="30"/>
    <n v="6"/>
    <x v="0"/>
    <x v="1"/>
    <x v="1"/>
  </r>
  <r>
    <n v="7777899186"/>
    <d v="2016-11-05T00:00:00"/>
    <x v="2"/>
    <x v="10"/>
    <n v="9.75"/>
    <x v="0"/>
    <x v="1"/>
    <n v="12.75"/>
    <n v="2"/>
    <s v="Mozzarella Cheese, Pepperoni"/>
    <s v="The Pepperoni Pizza"/>
    <n v="19.5"/>
    <n v="25.5"/>
    <n v="6"/>
    <x v="0"/>
    <x v="1"/>
    <x v="1"/>
  </r>
  <r>
    <n v="7777899187"/>
    <d v="2016-11-05T00:00:00"/>
    <x v="2"/>
    <x v="10"/>
    <n v="12.25"/>
    <x v="0"/>
    <x v="3"/>
    <n v="19.25"/>
    <n v="1"/>
    <s v="Coarse Sicilian Salami, Tomatoes, Green Olives, Luganega Sausage, Onions, Garlic"/>
    <s v="The Sicilian Pizza"/>
    <n v="12.25"/>
    <n v="19.25"/>
    <n v="7"/>
    <x v="0"/>
    <x v="1"/>
    <x v="1"/>
  </r>
  <r>
    <n v="7777899188"/>
    <d v="2016-11-05T00:00:00"/>
    <x v="2"/>
    <x v="10"/>
    <n v="20.75"/>
    <x v="1"/>
    <x v="3"/>
    <n v="30.75"/>
    <n v="4"/>
    <s v="Soppressata Salami, Fontina Cheese, Mozzarella Cheese, Mushrooms, Garlic"/>
    <s v="The Soppressata Pizza"/>
    <n v="83"/>
    <n v="123"/>
    <n v="40"/>
    <x v="0"/>
    <x v="0"/>
    <x v="1"/>
  </r>
  <r>
    <n v="7777899189"/>
    <d v="2016-11-05T00:00:00"/>
    <x v="2"/>
    <x v="10"/>
    <n v="20.75"/>
    <x v="1"/>
    <x v="2"/>
    <n v="28.75"/>
    <n v="5"/>
    <s v="Chicken, Pineapple, Tomatoes, Red Peppers, Thai Sweet Chilli Sauce"/>
    <s v="The Thai Chicken Pizza"/>
    <n v="103.75"/>
    <n v="143.75"/>
    <n v="40"/>
    <x v="1"/>
    <x v="0"/>
    <x v="1"/>
  </r>
  <r>
    <n v="7777899190"/>
    <d v="2016-11-05T00:00:00"/>
    <x v="2"/>
    <x v="10"/>
    <n v="20.75"/>
    <x v="1"/>
    <x v="2"/>
    <n v="28.75"/>
    <n v="1"/>
    <s v="Barbecued Chicken, Red Peppers, Green Peppers, Tomatoes, Red Onions, Barbecue Sauce"/>
    <s v="The Barbecue Chicken Pizza"/>
    <n v="20.75"/>
    <n v="28.75"/>
    <n v="8"/>
    <x v="0"/>
    <x v="0"/>
    <x v="1"/>
  </r>
  <r>
    <n v="7777899191"/>
    <d v="2016-11-05T00:00:00"/>
    <x v="2"/>
    <x v="10"/>
    <n v="20.75"/>
    <x v="1"/>
    <x v="2"/>
    <n v="28.75"/>
    <n v="9"/>
    <s v="Chicken, Artichoke, Spinach, Garlic, Jalapeno Peppers, Fontina Cheese, Gouda Cheese"/>
    <s v="The California Chicken Pizza"/>
    <n v="186.75"/>
    <n v="258.75"/>
    <n v="72"/>
    <x v="0"/>
    <x v="1"/>
    <x v="1"/>
  </r>
  <r>
    <n v="7777899192"/>
    <d v="2016-11-05T00:00:00"/>
    <x v="2"/>
    <x v="10"/>
    <n v="18.5"/>
    <x v="1"/>
    <x v="0"/>
    <n v="25.5"/>
    <n v="2"/>
    <s v="Mozzarella Cheese, Provolone Cheese, Smoked Gouda Cheese, Romano Cheese, Blue Cheese, Garlic"/>
    <s v="The Five Cheese Pizza"/>
    <n v="37"/>
    <n v="51"/>
    <n v="14"/>
    <x v="1"/>
    <x v="1"/>
    <x v="1"/>
  </r>
  <r>
    <n v="7777899193"/>
    <d v="2016-11-05T00:00:00"/>
    <x v="2"/>
    <x v="10"/>
    <n v="20.5"/>
    <x v="1"/>
    <x v="1"/>
    <n v="26.5"/>
    <n v="10"/>
    <s v="Capocollo, Red Peppers, Tomatoes, Goat Cheese, Garlic, Oregano"/>
    <s v="The Italian Capocollo Pizza"/>
    <n v="205"/>
    <n v="265"/>
    <n v="60"/>
    <x v="1"/>
    <x v="1"/>
    <x v="1"/>
  </r>
  <r>
    <n v="7777899194"/>
    <d v="2016-11-06T00:00:00"/>
    <x v="3"/>
    <x v="10"/>
    <n v="16.5"/>
    <x v="2"/>
    <x v="3"/>
    <n v="25"/>
    <n v="4"/>
    <s v="Calabrese Salami, Capocollo, Tomatoes, Red Onions, Green Olives, Garlic"/>
    <s v="The Italian Supreme Pizza"/>
    <n v="66"/>
    <n v="100"/>
    <n v="34"/>
    <x v="1"/>
    <x v="0"/>
    <x v="1"/>
  </r>
  <r>
    <n v="7777899195"/>
    <d v="2016-11-07T00:00:00"/>
    <x v="4"/>
    <x v="10"/>
    <n v="20.25"/>
    <x v="1"/>
    <x v="0"/>
    <n v="27.25"/>
    <n v="1"/>
    <s v="Spinach, Artichokes, Kalamata Olives, Sun-dried Tomatoes, Feta Cheese, Plum Tomatoes, Red Onions"/>
    <s v="The Mediterranean Pizza"/>
    <n v="20.25"/>
    <n v="27.25"/>
    <n v="7"/>
    <x v="0"/>
    <x v="0"/>
    <x v="1"/>
  </r>
  <r>
    <n v="7777899196"/>
    <d v="2016-11-07T00:00:00"/>
    <x v="4"/>
    <x v="10"/>
    <n v="12"/>
    <x v="0"/>
    <x v="0"/>
    <n v="16"/>
    <n v="4"/>
    <s v="Spinach, Artichokes, Kalamata Olives, Sun-dried Tomatoes, Feta Cheese, Plum Tomatoes, Red Onions"/>
    <s v="The Mediterranean Pizza"/>
    <n v="48"/>
    <n v="64"/>
    <n v="16"/>
    <x v="0"/>
    <x v="1"/>
    <x v="1"/>
  </r>
  <r>
    <n v="7777899197"/>
    <d v="2016-11-07T00:00:00"/>
    <x v="4"/>
    <x v="10"/>
    <n v="20.5"/>
    <x v="1"/>
    <x v="1"/>
    <n v="26.5"/>
    <n v="2"/>
    <s v="Tomatoes, Anchovies, Green Olives, Red Onions, Garlic"/>
    <s v="The Napolitana Pizza"/>
    <n v="41"/>
    <n v="53"/>
    <n v="12"/>
    <x v="0"/>
    <x v="0"/>
    <x v="1"/>
  </r>
  <r>
    <n v="7777899198"/>
    <d v="2016-11-07T00:00:00"/>
    <x v="4"/>
    <x v="10"/>
    <n v="16.5"/>
    <x v="2"/>
    <x v="3"/>
    <n v="25"/>
    <n v="6"/>
    <s v="Genoa Salami, Capocollo, Pepperoni, Tomatoes, Asiago Cheese, Garlic"/>
    <s v="The Pepper Salami Pizza"/>
    <n v="99"/>
    <n v="150"/>
    <n v="51"/>
    <x v="1"/>
    <x v="1"/>
    <x v="1"/>
  </r>
  <r>
    <n v="7777899199"/>
    <d v="2016-11-07T00:00:00"/>
    <x v="4"/>
    <x v="10"/>
    <n v="20.25"/>
    <x v="1"/>
    <x v="3"/>
    <n v="30.25"/>
    <n v="9"/>
    <s v="Coarse Sicilian Salami, Tomatoes, Green Olives, Luganega Sausage, Onions, Garlic"/>
    <s v="The Sicilian Pizza"/>
    <n v="182.25"/>
    <n v="272.25"/>
    <n v="90"/>
    <x v="0"/>
    <x v="1"/>
    <x v="1"/>
  </r>
  <r>
    <n v="7777899200"/>
    <d v="2016-11-08T00:00:00"/>
    <x v="5"/>
    <x v="10"/>
    <n v="16.25"/>
    <x v="2"/>
    <x v="3"/>
    <n v="24.75"/>
    <n v="3"/>
    <s v="Coarse Sicilian Salami, Tomatoes, Green Olives, Luganega Sausage, Onions, Garlic"/>
    <s v="The Sicilian Pizza"/>
    <n v="48.75"/>
    <n v="74.25"/>
    <n v="25.5"/>
    <x v="0"/>
    <x v="1"/>
    <x v="1"/>
  </r>
  <r>
    <n v="7777899201"/>
    <d v="2016-11-08T00:00:00"/>
    <x v="5"/>
    <x v="10"/>
    <n v="16.75"/>
    <x v="2"/>
    <x v="2"/>
    <n v="23.25"/>
    <n v="8"/>
    <s v="Chicken, Tomatoes, Red Peppers, Red Onions, Jalapeno Peppers, Corn, Cilantro, Chipotle Sauce"/>
    <s v="The Southwest Chicken Pizza"/>
    <n v="134"/>
    <n v="186"/>
    <n v="52"/>
    <x v="1"/>
    <x v="1"/>
    <x v="1"/>
  </r>
  <r>
    <n v="7777899202"/>
    <d v="2016-11-08T00:00:00"/>
    <x v="5"/>
    <x v="10"/>
    <n v="12.75"/>
    <x v="0"/>
    <x v="2"/>
    <n v="17.75"/>
    <n v="9"/>
    <s v="Chicken, Pineapple, Tomatoes, Red Peppers, Thai Sweet Chilli Sauce"/>
    <s v="The Thai Chicken Pizza"/>
    <n v="114.75"/>
    <n v="159.75"/>
    <n v="45"/>
    <x v="1"/>
    <x v="0"/>
    <x v="1"/>
  </r>
  <r>
    <n v="7777899203"/>
    <d v="2016-11-08T00:00:00"/>
    <x v="5"/>
    <x v="10"/>
    <n v="18.5"/>
    <x v="1"/>
    <x v="0"/>
    <n v="25.5"/>
    <n v="9"/>
    <s v="Mozzarella Cheese, Provolone Cheese, Smoked Gouda Cheese, Romano Cheese, Blue Cheese, Garlic"/>
    <s v="The Five Cheese Pizza"/>
    <n v="166.5"/>
    <n v="229.5"/>
    <n v="63"/>
    <x v="0"/>
    <x v="1"/>
    <x v="1"/>
  </r>
  <r>
    <n v="7777899204"/>
    <d v="2016-11-08T00:00:00"/>
    <x v="5"/>
    <x v="10"/>
    <n v="20.5"/>
    <x v="1"/>
    <x v="1"/>
    <n v="26.5"/>
    <n v="6"/>
    <s v="Capocollo, Red Peppers, Tomatoes, Goat Cheese, Garlic, Oregano"/>
    <s v="The Italian Capocollo Pizza"/>
    <n v="123"/>
    <n v="159"/>
    <n v="36"/>
    <x v="1"/>
    <x v="1"/>
    <x v="1"/>
  </r>
  <r>
    <n v="7777899205"/>
    <d v="2016-11-08T00:00:00"/>
    <x v="5"/>
    <x v="10"/>
    <n v="16.5"/>
    <x v="2"/>
    <x v="3"/>
    <n v="25"/>
    <n v="9"/>
    <s v="Prosciutto di San Daniele, Arugula, Mozzarella Cheese"/>
    <s v="The Prosciutto and Arugula Pizza"/>
    <n v="148.5"/>
    <n v="225"/>
    <n v="76.5"/>
    <x v="0"/>
    <x v="1"/>
    <x v="1"/>
  </r>
  <r>
    <n v="7777899206"/>
    <d v="2016-11-09T00:00:00"/>
    <x v="6"/>
    <x v="10"/>
    <n v="12"/>
    <x v="0"/>
    <x v="0"/>
    <n v="16"/>
    <n v="12"/>
    <s v="Mushrooms, Tomatoes, Red Peppers, Green Peppers, Red Onions, Zucchini, Spinach, Garlic"/>
    <s v="The Vegetables + Vegetables Pizza"/>
    <n v="144"/>
    <n v="192"/>
    <n v="48"/>
    <x v="0"/>
    <x v="1"/>
    <x v="1"/>
  </r>
  <r>
    <n v="7777899207"/>
    <d v="2016-11-09T00:00:00"/>
    <x v="6"/>
    <x v="10"/>
    <n v="20.75"/>
    <x v="1"/>
    <x v="3"/>
    <n v="30.75"/>
    <n v="4"/>
    <s v="Genoa Salami, Capocollo, Pepperoni, Tomatoes, Asiago Cheese, Garlic"/>
    <s v="The Pepper Salami Pizza"/>
    <n v="83"/>
    <n v="123"/>
    <n v="40"/>
    <x v="1"/>
    <x v="1"/>
    <x v="1"/>
  </r>
  <r>
    <n v="7777899208"/>
    <d v="2016-11-09T00:00:00"/>
    <x v="6"/>
    <x v="10"/>
    <n v="20.75"/>
    <x v="1"/>
    <x v="2"/>
    <n v="28.75"/>
    <n v="3"/>
    <s v="Chicken, Pineapple, Tomatoes, Red Peppers, Thai Sweet Chilli Sauce"/>
    <s v="The Thai Chicken Pizza"/>
    <n v="62.25"/>
    <n v="86.25"/>
    <n v="24"/>
    <x v="1"/>
    <x v="0"/>
    <x v="1"/>
  </r>
  <r>
    <n v="7777899209"/>
    <d v="2016-11-09T00:00:00"/>
    <x v="6"/>
    <x v="10"/>
    <n v="9.75"/>
    <x v="0"/>
    <x v="1"/>
    <n v="12.75"/>
    <n v="8"/>
    <s v="Mozzarella Cheese, Pepperoni"/>
    <s v="The Pepperoni Pizza"/>
    <n v="78"/>
    <n v="102"/>
    <n v="24"/>
    <x v="1"/>
    <x v="1"/>
    <x v="1"/>
  </r>
  <r>
    <n v="7777899210"/>
    <d v="2016-11-10T00:00:00"/>
    <x v="0"/>
    <x v="10"/>
    <n v="20.25"/>
    <x v="1"/>
    <x v="0"/>
    <n v="27.25"/>
    <n v="2"/>
    <s v="Spinach, Mushrooms, Red Onions, Feta Cheese, Garlic"/>
    <s v="The Spinach and Feta Pizza"/>
    <n v="40.5"/>
    <n v="54.5"/>
    <n v="14"/>
    <x v="0"/>
    <x v="0"/>
    <x v="1"/>
  </r>
  <r>
    <n v="7777899211"/>
    <d v="2016-11-10T00:00:00"/>
    <x v="0"/>
    <x v="10"/>
    <n v="14.75"/>
    <x v="2"/>
    <x v="0"/>
    <n v="20.25"/>
    <n v="2"/>
    <s v="Ricotta Cheese, Gorgonzola Piccante Cheese, Mozzarella Cheese, Parmigiano Reggiano Cheese, Garlic"/>
    <s v="The Four Cheese Pizza"/>
    <n v="29.5"/>
    <n v="40.5"/>
    <n v="11"/>
    <x v="0"/>
    <x v="0"/>
    <x v="1"/>
  </r>
  <r>
    <n v="7777899212"/>
    <d v="2016-11-10T00:00:00"/>
    <x v="0"/>
    <x v="10"/>
    <n v="16"/>
    <x v="2"/>
    <x v="1"/>
    <n v="20.5"/>
    <n v="10"/>
    <s v="Capocollo, Red Peppers, Tomatoes, Goat Cheese, Garlic, Oregano"/>
    <s v="The Italian Capocollo Pizza"/>
    <n v="160"/>
    <n v="205"/>
    <n v="45"/>
    <x v="0"/>
    <x v="0"/>
    <x v="1"/>
  </r>
  <r>
    <n v="7777899213"/>
    <d v="2016-11-10T00:00:00"/>
    <x v="0"/>
    <x v="10"/>
    <n v="12.75"/>
    <x v="0"/>
    <x v="0"/>
    <n v="16.75"/>
    <n v="1"/>
    <s v="Eggplant, Artichokes, Tomatoes, Zucchini, Red Peppers, Garlic, Pesto Sauce"/>
    <s v="The Italian Vegetables Pizza"/>
    <n v="12.75"/>
    <n v="16.75"/>
    <n v="4"/>
    <x v="0"/>
    <x v="1"/>
    <x v="1"/>
  </r>
  <r>
    <n v="7777899214"/>
    <d v="2016-11-10T00:00:00"/>
    <x v="0"/>
    <x v="10"/>
    <n v="12.75"/>
    <x v="0"/>
    <x v="0"/>
    <n v="16.75"/>
    <n v="6"/>
    <s v="Eggplant, Artichokes, Tomatoes, Zucchini, Red Peppers, Garlic, Pesto Sauce"/>
    <s v="The Italian Vegetables Pizza"/>
    <n v="76.5"/>
    <n v="100.5"/>
    <n v="24"/>
    <x v="0"/>
    <x v="0"/>
    <x v="1"/>
  </r>
  <r>
    <n v="7777899215"/>
    <d v="2016-11-11T00:00:00"/>
    <x v="1"/>
    <x v="10"/>
    <n v="20.75"/>
    <x v="1"/>
    <x v="2"/>
    <n v="28.75"/>
    <n v="10"/>
    <s v="Chicken, Artichoke, Spinach, Garlic, Jalapeno Peppers, Fontina Cheese, Gouda Cheese"/>
    <s v="The California Chicken Pizza"/>
    <n v="207.5"/>
    <n v="287.5"/>
    <n v="80"/>
    <x v="0"/>
    <x v="0"/>
    <x v="1"/>
  </r>
  <r>
    <n v="7777899216"/>
    <d v="2016-11-11T00:00:00"/>
    <x v="1"/>
    <x v="10"/>
    <n v="16.25"/>
    <x v="2"/>
    <x v="3"/>
    <n v="24.75"/>
    <n v="12"/>
    <s v="Coarse Sicilian Salami, Tomatoes, Green Olives, Luganega Sausage, Onions, Garlic"/>
    <s v="The Sicilian Pizza"/>
    <n v="195"/>
    <n v="297"/>
    <n v="102"/>
    <x v="1"/>
    <x v="1"/>
    <x v="1"/>
  </r>
  <r>
    <n v="7777899217"/>
    <d v="2016-11-11T00:00:00"/>
    <x v="1"/>
    <x v="10"/>
    <n v="20.75"/>
    <x v="1"/>
    <x v="2"/>
    <n v="28.75"/>
    <n v="6"/>
    <s v="Chicken, Pineapple, Tomatoes, Red Peppers, Thai Sweet Chilli Sauce"/>
    <s v="The Thai Chicken Pizza"/>
    <n v="124.5"/>
    <n v="172.5"/>
    <n v="48"/>
    <x v="0"/>
    <x v="1"/>
    <x v="1"/>
  </r>
  <r>
    <n v="7777899218"/>
    <d v="2016-11-11T00:00:00"/>
    <x v="1"/>
    <x v="10"/>
    <n v="20.75"/>
    <x v="1"/>
    <x v="2"/>
    <n v="28.75"/>
    <n v="1"/>
    <s v="Barbecued Chicken, Red Peppers, Green Peppers, Tomatoes, Red Onions, Barbecue Sauce"/>
    <s v="The Barbecue Chicken Pizza"/>
    <n v="20.75"/>
    <n v="28.75"/>
    <n v="8"/>
    <x v="1"/>
    <x v="1"/>
    <x v="1"/>
  </r>
  <r>
    <n v="7777899219"/>
    <d v="2016-11-11T00:00:00"/>
    <x v="1"/>
    <x v="10"/>
    <n v="20.25"/>
    <x v="1"/>
    <x v="0"/>
    <n v="27.25"/>
    <n v="3"/>
    <s v="Tomatoes, Red Peppers, Jalapeno Peppers, Red Onions, Cilantro, Corn, Chipotle Sauce, Garlic"/>
    <s v="The Mexicana Pizza"/>
    <n v="60.75"/>
    <n v="81.75"/>
    <n v="21"/>
    <x v="0"/>
    <x v="0"/>
    <x v="1"/>
  </r>
  <r>
    <n v="7777899220"/>
    <d v="2016-11-11T00:00:00"/>
    <x v="1"/>
    <x v="10"/>
    <n v="16"/>
    <x v="2"/>
    <x v="1"/>
    <n v="20.5"/>
    <n v="1"/>
    <s v="Pepperoni, Mushrooms, Red Onions, Red Peppers, Bacon"/>
    <s v="The Classic Deluxe Pizza"/>
    <n v="16"/>
    <n v="20.5"/>
    <n v="4.5"/>
    <x v="1"/>
    <x v="0"/>
    <x v="1"/>
  </r>
  <r>
    <n v="7777899221"/>
    <d v="2016-11-11T00:00:00"/>
    <x v="1"/>
    <x v="10"/>
    <n v="12.5"/>
    <x v="0"/>
    <x v="3"/>
    <n v="19.5"/>
    <n v="5"/>
    <s v="Prosciutto di San Daniele, Arugula, Mozzarella Cheese"/>
    <s v="The Prosciutto and Arugula Pizza"/>
    <n v="62.5"/>
    <n v="97.5"/>
    <n v="35"/>
    <x v="0"/>
    <x v="1"/>
    <x v="1"/>
  </r>
  <r>
    <n v="7777899222"/>
    <d v="2016-11-12T00:00:00"/>
    <x v="2"/>
    <x v="10"/>
    <n v="20.75"/>
    <x v="1"/>
    <x v="3"/>
    <n v="30.75"/>
    <n v="9"/>
    <s v="Calabrese Salami, Capocollo, Tomatoes, Red Onions, Green Olives, Garlic"/>
    <s v="The Italian Supreme Pizza"/>
    <n v="186.75"/>
    <n v="276.75"/>
    <n v="90"/>
    <x v="1"/>
    <x v="0"/>
    <x v="1"/>
  </r>
  <r>
    <n v="7777899223"/>
    <d v="2016-11-12T00:00:00"/>
    <x v="2"/>
    <x v="10"/>
    <n v="20.75"/>
    <x v="1"/>
    <x v="3"/>
    <n v="30.75"/>
    <n v="11"/>
    <s v="Prosciutto di San Daniele, Arugula, Mozzarella Cheese"/>
    <s v="The Prosciutto and Arugula Pizza"/>
    <n v="228.25"/>
    <n v="338.25"/>
    <n v="110"/>
    <x v="0"/>
    <x v="1"/>
    <x v="1"/>
  </r>
  <r>
    <n v="7777899224"/>
    <d v="2016-11-12T00:00:00"/>
    <x v="2"/>
    <x v="10"/>
    <n v="16.25"/>
    <x v="2"/>
    <x v="3"/>
    <n v="24.75"/>
    <n v="9"/>
    <s v="Coarse Sicilian Salami, Tomatoes, Green Olives, Luganega Sausage, Onions, Garlic"/>
    <s v="The Sicilian Pizza"/>
    <n v="146.25"/>
    <n v="222.75"/>
    <n v="76.5"/>
    <x v="0"/>
    <x v="1"/>
    <x v="1"/>
  </r>
  <r>
    <n v="7777899225"/>
    <d v="2016-11-12T00:00:00"/>
    <x v="2"/>
    <x v="10"/>
    <n v="20.75"/>
    <x v="1"/>
    <x v="2"/>
    <n v="28.75"/>
    <n v="5"/>
    <s v="Chicken, Tomatoes, Red Peppers, Red Onions, Jalapeno Peppers, Corn, Cilantro, Chipotle Sauce"/>
    <s v="The Southwest Chicken Pizza"/>
    <n v="103.75"/>
    <n v="143.75"/>
    <n v="40"/>
    <x v="1"/>
    <x v="0"/>
    <x v="1"/>
  </r>
  <r>
    <n v="7777899226"/>
    <d v="2016-11-12T00:00:00"/>
    <x v="2"/>
    <x v="10"/>
    <n v="20.25"/>
    <x v="1"/>
    <x v="3"/>
    <n v="30.25"/>
    <n v="7"/>
    <s v="?duja Salami, Pancetta, Tomatoes, Red Onions, Friggitello Peppers, Garlic"/>
    <s v="The Calabrese Pizza"/>
    <n v="141.75"/>
    <n v="211.75"/>
    <n v="70"/>
    <x v="0"/>
    <x v="1"/>
    <x v="1"/>
  </r>
  <r>
    <n v="7777899227"/>
    <d v="2016-11-13T00:00:00"/>
    <x v="3"/>
    <x v="10"/>
    <n v="16"/>
    <x v="2"/>
    <x v="1"/>
    <n v="20.5"/>
    <n v="11"/>
    <s v="Tomatoes, Anchovies, Green Olives, Red Onions, Garlic"/>
    <s v="The Napolitana Pizza"/>
    <n v="176"/>
    <n v="225.5"/>
    <n v="49.5"/>
    <x v="1"/>
    <x v="0"/>
    <x v="1"/>
  </r>
  <r>
    <n v="7777899228"/>
    <d v="2016-11-13T00:00:00"/>
    <x v="3"/>
    <x v="10"/>
    <n v="12.75"/>
    <x v="0"/>
    <x v="2"/>
    <n v="17.75"/>
    <n v="9"/>
    <s v="Chicken, Tomatoes, Red Peppers, Spinach, Garlic, Pesto Sauce"/>
    <s v="The Chicken Pesto Pizza"/>
    <n v="114.75"/>
    <n v="159.75"/>
    <n v="45"/>
    <x v="0"/>
    <x v="0"/>
    <x v="1"/>
  </r>
  <r>
    <n v="7777899229"/>
    <d v="2016-11-13T00:00:00"/>
    <x v="3"/>
    <x v="10"/>
    <n v="12.75"/>
    <x v="0"/>
    <x v="2"/>
    <n v="17.75"/>
    <n v="2"/>
    <s v="Barbecued Chicken, Red Peppers, Green Peppers, Tomatoes, Red Onions, Barbecue Sauce"/>
    <s v="The Barbecue Chicken Pizza"/>
    <n v="25.5"/>
    <n v="35.5"/>
    <n v="10"/>
    <x v="1"/>
    <x v="1"/>
    <x v="1"/>
  </r>
  <r>
    <n v="7777899230"/>
    <d v="2016-11-13T00:00:00"/>
    <x v="3"/>
    <x v="10"/>
    <n v="16.5"/>
    <x v="2"/>
    <x v="3"/>
    <n v="25"/>
    <n v="5"/>
    <s v="Prosciutto di San Daniele, Arugula, Mozzarella Cheese"/>
    <s v="The Prosciutto and Arugula Pizza"/>
    <n v="82.5"/>
    <n v="125"/>
    <n v="42.5"/>
    <x v="0"/>
    <x v="1"/>
    <x v="1"/>
  </r>
  <r>
    <n v="7777899231"/>
    <d v="2016-11-13T00:00:00"/>
    <x v="3"/>
    <x v="10"/>
    <n v="12.75"/>
    <x v="0"/>
    <x v="2"/>
    <n v="17.75"/>
    <n v="3"/>
    <s v="Chicken, Red Onions, Red Peppers, Mushrooms, Asiago Cheese, Alfredo Sauce"/>
    <s v="The Chicken Alfredo Pizza"/>
    <n v="38.25"/>
    <n v="53.25"/>
    <n v="15"/>
    <x v="0"/>
    <x v="1"/>
    <x v="1"/>
  </r>
  <r>
    <n v="7777899232"/>
    <d v="2016-11-14T00:00:00"/>
    <x v="4"/>
    <x v="10"/>
    <n v="20.75"/>
    <x v="1"/>
    <x v="3"/>
    <n v="30.75"/>
    <n v="10"/>
    <s v="Calabrese Salami, Capocollo, Tomatoes, Red Onions, Green Olives, Garlic"/>
    <s v="The Italian Supreme Pizza"/>
    <n v="207.5"/>
    <n v="307.5"/>
    <n v="100"/>
    <x v="0"/>
    <x v="0"/>
    <x v="1"/>
  </r>
  <r>
    <n v="7777899233"/>
    <d v="2016-11-14T00:00:00"/>
    <x v="4"/>
    <x v="10"/>
    <n v="16.5"/>
    <x v="2"/>
    <x v="3"/>
    <n v="25"/>
    <n v="1"/>
    <s v="Soppressata Salami, Fontina Cheese, Mozzarella Cheese, Mushrooms, Garlic"/>
    <s v="The Soppressata Pizza"/>
    <n v="16.5"/>
    <n v="25"/>
    <n v="8.5"/>
    <x v="1"/>
    <x v="0"/>
    <x v="1"/>
  </r>
  <r>
    <n v="7777899234"/>
    <d v="2016-11-14T00:00:00"/>
    <x v="4"/>
    <x v="10"/>
    <n v="12"/>
    <x v="0"/>
    <x v="0"/>
    <n v="16"/>
    <n v="12"/>
    <s v="Mushrooms, Tomatoes, Red Peppers, Green Peppers, Red Onions, Zucchini, Spinach, Garlic"/>
    <s v="The Vegetables + Vegetables Pizza"/>
    <n v="144"/>
    <n v="192"/>
    <n v="48"/>
    <x v="0"/>
    <x v="1"/>
    <x v="1"/>
  </r>
  <r>
    <n v="7777899235"/>
    <d v="2016-11-14T00:00:00"/>
    <x v="4"/>
    <x v="10"/>
    <n v="20.5"/>
    <x v="1"/>
    <x v="1"/>
    <n v="26.5"/>
    <n v="2"/>
    <s v="Capocollo, Red Peppers, Tomatoes, Goat Cheese, Garlic, Oregano"/>
    <s v="The Italian Capocollo Pizza"/>
    <n v="41"/>
    <n v="53"/>
    <n v="12"/>
    <x v="1"/>
    <x v="0"/>
    <x v="1"/>
  </r>
  <r>
    <n v="7777899236"/>
    <d v="2016-11-14T00:00:00"/>
    <x v="4"/>
    <x v="10"/>
    <n v="16"/>
    <x v="2"/>
    <x v="0"/>
    <n v="21.5"/>
    <n v="3"/>
    <s v="Tomatoes, Red Peppers, Jalapeno Peppers, Red Onions, Cilantro, Corn, Chipotle Sauce, Garlic"/>
    <s v="The Mexicana Pizza"/>
    <n v="48"/>
    <n v="64.5"/>
    <n v="16.5"/>
    <x v="0"/>
    <x v="0"/>
    <x v="1"/>
  </r>
  <r>
    <n v="7777899237"/>
    <d v="2016-11-14T00:00:00"/>
    <x v="4"/>
    <x v="10"/>
    <n v="20.25"/>
    <x v="1"/>
    <x v="0"/>
    <n v="27.25"/>
    <n v="10"/>
    <s v="Tomatoes, Red Peppers, Jalapeno Peppers, Red Onions, Cilantro, Corn, Chipotle Sauce, Garlic"/>
    <s v="The Mexicana Pizza"/>
    <n v="202.5"/>
    <n v="272.5"/>
    <n v="70"/>
    <x v="1"/>
    <x v="1"/>
    <x v="1"/>
  </r>
  <r>
    <n v="7777899238"/>
    <d v="2016-11-14T00:00:00"/>
    <x v="4"/>
    <x v="10"/>
    <n v="16"/>
    <x v="2"/>
    <x v="1"/>
    <n v="20.5"/>
    <n v="7"/>
    <s v="Capocollo, Red Peppers, Tomatoes, Goat Cheese, Garlic, Oregano"/>
    <s v="The Italian Capocollo Pizza"/>
    <n v="112"/>
    <n v="143.5"/>
    <n v="31.5"/>
    <x v="1"/>
    <x v="1"/>
    <x v="1"/>
  </r>
  <r>
    <n v="7777899239"/>
    <d v="2016-11-14T00:00:00"/>
    <x v="4"/>
    <x v="10"/>
    <n v="15.25"/>
    <x v="1"/>
    <x v="1"/>
    <n v="21.25"/>
    <n v="4"/>
    <s v="Mozzarella Cheese, Pepperoni"/>
    <s v="The Pepperoni Pizza"/>
    <n v="61"/>
    <n v="85"/>
    <n v="24"/>
    <x v="0"/>
    <x v="1"/>
    <x v="1"/>
  </r>
  <r>
    <n v="7777899240"/>
    <d v="2016-11-14T00:00:00"/>
    <x v="4"/>
    <x v="10"/>
    <n v="16.5"/>
    <x v="2"/>
    <x v="3"/>
    <n v="25"/>
    <n v="3"/>
    <s v="Calabrese Salami, Capocollo, Tomatoes, Red Onions, Green Olives, Garlic"/>
    <s v="The Italian Supreme Pizza"/>
    <n v="49.5"/>
    <n v="75"/>
    <n v="25.5"/>
    <x v="1"/>
    <x v="0"/>
    <x v="1"/>
  </r>
  <r>
    <n v="7777899241"/>
    <d v="2016-11-14T00:00:00"/>
    <x v="4"/>
    <x v="10"/>
    <n v="16.75"/>
    <x v="2"/>
    <x v="2"/>
    <n v="23.25"/>
    <n v="7"/>
    <s v="Barbecued Chicken, Red Peppers, Green Peppers, Tomatoes, Red Onions, Barbecue Sauce"/>
    <s v="The Barbecue Chicken Pizza"/>
    <n v="117.25"/>
    <n v="162.75"/>
    <n v="45.5"/>
    <x v="1"/>
    <x v="1"/>
    <x v="1"/>
  </r>
  <r>
    <n v="7777899242"/>
    <d v="2016-11-14T00:00:00"/>
    <x v="4"/>
    <x v="10"/>
    <n v="16.5"/>
    <x v="2"/>
    <x v="3"/>
    <n v="25"/>
    <n v="11"/>
    <s v="Genoa Salami, Capocollo, Pepperoni, Tomatoes, Asiago Cheese, Garlic"/>
    <s v="The Pepper Salami Pizza"/>
    <n v="181.5"/>
    <n v="275"/>
    <n v="93.5"/>
    <x v="0"/>
    <x v="0"/>
    <x v="1"/>
  </r>
  <r>
    <n v="7777899243"/>
    <d v="2016-11-15T00:00:00"/>
    <x v="5"/>
    <x v="10"/>
    <n v="25.5"/>
    <x v="3"/>
    <x v="1"/>
    <n v="26.5"/>
    <n v="7"/>
    <s v="Kalamata Olives, Feta Cheese, Tomatoes, Garlic, Beef Chuck Roast, Red Onions"/>
    <s v="The Greek Pizza"/>
    <n v="178.5"/>
    <n v="185.5"/>
    <n v="7"/>
    <x v="0"/>
    <x v="1"/>
    <x v="1"/>
  </r>
  <r>
    <n v="7777899244"/>
    <d v="2016-11-15T00:00:00"/>
    <x v="5"/>
    <x v="10"/>
    <n v="12.75"/>
    <x v="0"/>
    <x v="2"/>
    <n v="17.75"/>
    <n v="1"/>
    <s v="Chicken, Artichoke, Spinach, Garlic, Jalapeno Peppers, Fontina Cheese, Gouda Cheese"/>
    <s v="The California Chicken Pizza"/>
    <n v="12.75"/>
    <n v="17.75"/>
    <n v="5"/>
    <x v="0"/>
    <x v="1"/>
    <x v="1"/>
  </r>
  <r>
    <n v="7777899245"/>
    <d v="2016-11-15T00:00:00"/>
    <x v="5"/>
    <x v="10"/>
    <n v="14.75"/>
    <x v="2"/>
    <x v="0"/>
    <n v="20.25"/>
    <n v="3"/>
    <s v="Ricotta Cheese, Gorgonzola Piccante Cheese, Mozzarella Cheese, Parmigiano Reggiano Cheese, Garlic"/>
    <s v="The Four Cheese Pizza"/>
    <n v="44.25"/>
    <n v="60.75"/>
    <n v="16.5"/>
    <x v="1"/>
    <x v="0"/>
    <x v="1"/>
  </r>
  <r>
    <n v="7777899246"/>
    <d v="2016-11-15T00:00:00"/>
    <x v="5"/>
    <x v="10"/>
    <n v="13.25"/>
    <x v="2"/>
    <x v="1"/>
    <n v="17.75"/>
    <n v="2"/>
    <s v="Sliced Ham, Pineapple, Mozzarella Cheese"/>
    <s v="The Hawaiian Pizza"/>
    <n v="26.5"/>
    <n v="35.5"/>
    <n v="9"/>
    <x v="1"/>
    <x v="1"/>
    <x v="1"/>
  </r>
  <r>
    <n v="7777899247"/>
    <d v="2016-11-15T00:00:00"/>
    <x v="5"/>
    <x v="10"/>
    <n v="17.95"/>
    <x v="1"/>
    <x v="0"/>
    <n v="24.95"/>
    <n v="10"/>
    <s v="Ricotta Cheese, Gorgonzola Piccante Cheese, Mozzarella Cheese, Parmigiano Reggiano Cheese, Garlic"/>
    <s v="The Four Cheese Pizza"/>
    <n v="179.5"/>
    <n v="249.5"/>
    <n v="70"/>
    <x v="0"/>
    <x v="1"/>
    <x v="1"/>
  </r>
  <r>
    <n v="7777899248"/>
    <d v="2016-11-16T00:00:00"/>
    <x v="6"/>
    <x v="10"/>
    <n v="20.75"/>
    <x v="1"/>
    <x v="2"/>
    <n v="28.75"/>
    <n v="9"/>
    <s v="Chicken, Artichoke, Spinach, Garlic, Jalapeno Peppers, Fontina Cheese, Gouda Cheese"/>
    <s v="The California Chicken Pizza"/>
    <n v="186.75"/>
    <n v="258.75"/>
    <n v="72"/>
    <x v="1"/>
    <x v="1"/>
    <x v="1"/>
  </r>
  <r>
    <n v="7777899249"/>
    <d v="2016-11-16T00:00:00"/>
    <x v="6"/>
    <x v="10"/>
    <n v="20.75"/>
    <x v="1"/>
    <x v="3"/>
    <n v="30.75"/>
    <n v="6"/>
    <s v="Calabrese Salami, Capocollo, Tomatoes, Red Onions, Green Olives, Garlic"/>
    <s v="The Italian Supreme Pizza"/>
    <n v="124.5"/>
    <n v="184.5"/>
    <n v="60"/>
    <x v="0"/>
    <x v="1"/>
    <x v="1"/>
  </r>
  <r>
    <n v="7777899250"/>
    <d v="2016-11-16T00:00:00"/>
    <x v="6"/>
    <x v="10"/>
    <n v="12.75"/>
    <x v="0"/>
    <x v="0"/>
    <n v="16.75"/>
    <n v="4"/>
    <s v="Eggplant, Artichokes, Tomatoes, Zucchini, Red Peppers, Garlic, Pesto Sauce"/>
    <s v="The Italian Vegetables Pizza"/>
    <n v="51"/>
    <n v="67"/>
    <n v="16"/>
    <x v="1"/>
    <x v="1"/>
    <x v="1"/>
  </r>
  <r>
    <n v="7777899251"/>
    <d v="2016-11-16T00:00:00"/>
    <x v="6"/>
    <x v="10"/>
    <n v="17.5"/>
    <x v="1"/>
    <x v="1"/>
    <n v="23.5"/>
    <n v="7"/>
    <s v="Pepperoni, Mushrooms, Green Peppers"/>
    <s v="The Pepperoni, Mushroom, and Peppers Pizza"/>
    <n v="122.5"/>
    <n v="164.5"/>
    <n v="42"/>
    <x v="0"/>
    <x v="1"/>
    <x v="1"/>
  </r>
  <r>
    <n v="7777899252"/>
    <d v="2016-11-16T00:00:00"/>
    <x v="6"/>
    <x v="10"/>
    <n v="18.5"/>
    <x v="1"/>
    <x v="0"/>
    <n v="25.5"/>
    <n v="1"/>
    <s v="Mozzarella Cheese, Provolone Cheese, Smoked Gouda Cheese, Romano Cheese, Blue Cheese, Garlic"/>
    <s v="The Five Cheese Pizza"/>
    <n v="18.5"/>
    <n v="25.5"/>
    <n v="7"/>
    <x v="1"/>
    <x v="0"/>
    <x v="1"/>
  </r>
  <r>
    <n v="7777899253"/>
    <d v="2016-11-16T00:00:00"/>
    <x v="6"/>
    <x v="10"/>
    <n v="16.5"/>
    <x v="1"/>
    <x v="1"/>
    <n v="22.5"/>
    <n v="1"/>
    <s v="Sliced Ham, Pineapple, Mozzarella Cheese"/>
    <s v="The Hawaiian Pizza"/>
    <n v="16.5"/>
    <n v="22.5"/>
    <n v="6"/>
    <x v="0"/>
    <x v="1"/>
    <x v="1"/>
  </r>
  <r>
    <n v="7777899254"/>
    <d v="2016-11-16T00:00:00"/>
    <x v="6"/>
    <x v="10"/>
    <n v="15.25"/>
    <x v="1"/>
    <x v="1"/>
    <n v="21.25"/>
    <n v="3"/>
    <s v="Mozzarella Cheese, Pepperoni"/>
    <s v="The Pepperoni Pizza"/>
    <n v="45.75"/>
    <n v="63.75"/>
    <n v="18"/>
    <x v="0"/>
    <x v="1"/>
    <x v="1"/>
  </r>
  <r>
    <n v="7777899255"/>
    <d v="2016-11-16T00:00:00"/>
    <x v="6"/>
    <x v="10"/>
    <n v="12"/>
    <x v="0"/>
    <x v="0"/>
    <n v="16"/>
    <n v="3"/>
    <s v="Mushrooms, Tomatoes, Red Peppers, Green Peppers, Red Onions, Zucchini, Spinach, Garlic"/>
    <s v="The Vegetables + Vegetables Pizza"/>
    <n v="36"/>
    <n v="48"/>
    <n v="12"/>
    <x v="0"/>
    <x v="1"/>
    <x v="1"/>
  </r>
  <r>
    <n v="7777899256"/>
    <d v="2016-11-17T00:00:00"/>
    <x v="0"/>
    <x v="10"/>
    <n v="17.5"/>
    <x v="1"/>
    <x v="1"/>
    <n v="23.5"/>
    <n v="4"/>
    <s v="Pepperoni, Mushrooms, Green Peppers"/>
    <s v="The Pepperoni, Mushroom, and Peppers Pizza"/>
    <n v="70"/>
    <n v="94"/>
    <n v="24"/>
    <x v="1"/>
    <x v="0"/>
    <x v="1"/>
  </r>
  <r>
    <n v="7777899257"/>
    <d v="2016-11-17T00:00:00"/>
    <x v="0"/>
    <x v="10"/>
    <n v="15.25"/>
    <x v="1"/>
    <x v="1"/>
    <n v="21.25"/>
    <n v="8"/>
    <s v="Mozzarella Cheese, Pepperoni"/>
    <s v="The Pepperoni Pizza"/>
    <n v="122"/>
    <n v="170"/>
    <n v="48"/>
    <x v="1"/>
    <x v="0"/>
    <x v="1"/>
  </r>
  <r>
    <n v="7777899258"/>
    <d v="2016-11-17T00:00:00"/>
    <x v="0"/>
    <x v="10"/>
    <n v="18.5"/>
    <x v="1"/>
    <x v="0"/>
    <n v="25.5"/>
    <n v="1"/>
    <s v="Mozzarella Cheese, Provolone Cheese, Smoked Gouda Cheese, Romano Cheese, Blue Cheese, Garlic"/>
    <s v="The Five Cheese Pizza"/>
    <n v="18.5"/>
    <n v="25.5"/>
    <n v="7"/>
    <x v="1"/>
    <x v="0"/>
    <x v="1"/>
  </r>
  <r>
    <n v="7777899259"/>
    <d v="2016-11-17T00:00:00"/>
    <x v="0"/>
    <x v="10"/>
    <n v="12.75"/>
    <x v="0"/>
    <x v="2"/>
    <n v="17.75"/>
    <n v="8"/>
    <s v="Chicken, Artichoke, Spinach, Garlic, Jalapeno Peppers, Fontina Cheese, Gouda Cheese"/>
    <s v="The California Chicken Pizza"/>
    <n v="102"/>
    <n v="142"/>
    <n v="40"/>
    <x v="0"/>
    <x v="1"/>
    <x v="1"/>
  </r>
  <r>
    <n v="7777899260"/>
    <d v="2016-11-18T00:00:00"/>
    <x v="1"/>
    <x v="10"/>
    <n v="12.5"/>
    <x v="0"/>
    <x v="3"/>
    <n v="19.5"/>
    <n v="4"/>
    <s v="Prosciutto di San Daniele, Arugula, Mozzarella Cheese"/>
    <s v="The Prosciutto and Arugula Pizza"/>
    <n v="50"/>
    <n v="78"/>
    <n v="28"/>
    <x v="0"/>
    <x v="0"/>
    <x v="1"/>
  </r>
  <r>
    <n v="7777899261"/>
    <d v="2016-11-18T00:00:00"/>
    <x v="1"/>
    <x v="10"/>
    <n v="20.75"/>
    <x v="1"/>
    <x v="3"/>
    <n v="30.75"/>
    <n v="9"/>
    <s v="Capocollo, Tomatoes, Goat Cheese, Artichokes, Peperoncini verdi, Garlic"/>
    <s v="The Spicy Italian Pizza"/>
    <n v="186.75"/>
    <n v="276.75"/>
    <n v="90"/>
    <x v="0"/>
    <x v="0"/>
    <x v="1"/>
  </r>
  <r>
    <n v="7777899262"/>
    <d v="2016-11-18T00:00:00"/>
    <x v="1"/>
    <x v="10"/>
    <n v="12.5"/>
    <x v="0"/>
    <x v="0"/>
    <n v="16.5"/>
    <n v="3"/>
    <s v="Spinach, Artichokes, Tomatoes, Sun-dried Tomatoes, Garlic, Pesto Sauce"/>
    <s v="The Spinach Pesto Pizza"/>
    <n v="37.5"/>
    <n v="49.5"/>
    <n v="12"/>
    <x v="0"/>
    <x v="0"/>
    <x v="1"/>
  </r>
  <r>
    <n v="7777899263"/>
    <d v="2016-11-19T00:00:00"/>
    <x v="2"/>
    <x v="10"/>
    <n v="12.75"/>
    <x v="0"/>
    <x v="2"/>
    <n v="17.75"/>
    <n v="3"/>
    <s v="Chicken, Tomatoes, Red Peppers, Red Onions, Jalapeno Peppers, Corn, Cilantro, Chipotle Sauce"/>
    <s v="The Southwest Chicken Pizza"/>
    <n v="38.25"/>
    <n v="53.25"/>
    <n v="15"/>
    <x v="1"/>
    <x v="1"/>
    <x v="1"/>
  </r>
  <r>
    <n v="7777899264"/>
    <d v="2016-11-19T00:00:00"/>
    <x v="2"/>
    <x v="10"/>
    <n v="20.25"/>
    <x v="1"/>
    <x v="0"/>
    <n v="27.25"/>
    <n v="9"/>
    <s v="Tomatoes, Red Peppers, Jalapeno Peppers, Red Onions, Cilantro, Corn, Chipotle Sauce, Garlic"/>
    <s v="The Mexicana Pizza"/>
    <n v="182.25"/>
    <n v="245.25"/>
    <n v="63"/>
    <x v="1"/>
    <x v="0"/>
    <x v="1"/>
  </r>
  <r>
    <n v="7777899265"/>
    <d v="2016-11-19T00:00:00"/>
    <x v="2"/>
    <x v="10"/>
    <n v="12"/>
    <x v="0"/>
    <x v="1"/>
    <n v="15"/>
    <n v="5"/>
    <s v="Kalamata Olives, Feta Cheese, Tomatoes, Garlic, Beef Chuck Roast, Red Onions"/>
    <s v="The Greek Pizza"/>
    <n v="60"/>
    <n v="75"/>
    <n v="15"/>
    <x v="1"/>
    <x v="1"/>
    <x v="1"/>
  </r>
  <r>
    <n v="7777899266"/>
    <d v="2016-11-19T00:00:00"/>
    <x v="2"/>
    <x v="10"/>
    <n v="16.75"/>
    <x v="2"/>
    <x v="2"/>
    <n v="23.25"/>
    <n v="8"/>
    <s v="Barbecued Chicken, Red Peppers, Green Peppers, Tomatoes, Red Onions, Barbecue Sauce"/>
    <s v="The Barbecue Chicken Pizza"/>
    <n v="134"/>
    <n v="186"/>
    <n v="52"/>
    <x v="1"/>
    <x v="1"/>
    <x v="1"/>
  </r>
  <r>
    <n v="7777899267"/>
    <d v="2016-11-19T00:00:00"/>
    <x v="2"/>
    <x v="10"/>
    <n v="20.75"/>
    <x v="1"/>
    <x v="2"/>
    <n v="28.75"/>
    <n v="7"/>
    <s v="Chicken, Pineapple, Tomatoes, Red Peppers, Thai Sweet Chilli Sauce"/>
    <s v="The Thai Chicken Pizza"/>
    <n v="145.25"/>
    <n v="201.25"/>
    <n v="56"/>
    <x v="1"/>
    <x v="1"/>
    <x v="1"/>
  </r>
  <r>
    <n v="7777899268"/>
    <d v="2016-11-19T00:00:00"/>
    <x v="2"/>
    <x v="10"/>
    <n v="20.75"/>
    <x v="1"/>
    <x v="2"/>
    <n v="28.75"/>
    <n v="12"/>
    <s v="Chicken, Tomatoes, Red Peppers, Spinach, Garlic, Pesto Sauce"/>
    <s v="The Chicken Pesto Pizza"/>
    <n v="249"/>
    <n v="345"/>
    <n v="96"/>
    <x v="1"/>
    <x v="0"/>
    <x v="1"/>
  </r>
  <r>
    <n v="7777899269"/>
    <d v="2016-11-19T00:00:00"/>
    <x v="2"/>
    <x v="10"/>
    <n v="23.65"/>
    <x v="0"/>
    <x v="3"/>
    <n v="30.65"/>
    <n v="2"/>
    <s v="Brie Carre Cheese, Prosciutto, Caramelized Onions, Pears, Thyme, Garlic"/>
    <s v="The Brie Carre Pizza"/>
    <n v="47.3"/>
    <n v="61.3"/>
    <n v="14"/>
    <x v="1"/>
    <x v="0"/>
    <x v="1"/>
  </r>
  <r>
    <n v="7777899270"/>
    <d v="2016-11-19T00:00:00"/>
    <x v="2"/>
    <x v="10"/>
    <n v="12.5"/>
    <x v="0"/>
    <x v="3"/>
    <n v="19.5"/>
    <n v="4"/>
    <s v="Capocollo, Tomatoes, Goat Cheese, Artichokes, Peperoncini verdi, Garlic"/>
    <s v="The Spicy Italian Pizza"/>
    <n v="50"/>
    <n v="78"/>
    <n v="28"/>
    <x v="1"/>
    <x v="0"/>
    <x v="1"/>
  </r>
  <r>
    <n v="7777899271"/>
    <d v="2016-11-19T00:00:00"/>
    <x v="2"/>
    <x v="10"/>
    <n v="13.25"/>
    <x v="2"/>
    <x v="1"/>
    <n v="17.75"/>
    <n v="4"/>
    <s v="Sliced Ham, Pineapple, Mozzarella Cheese"/>
    <s v="The Hawaiian Pizza"/>
    <n v="53"/>
    <n v="71"/>
    <n v="18"/>
    <x v="0"/>
    <x v="1"/>
    <x v="1"/>
  </r>
  <r>
    <n v="7777899272"/>
    <d v="2016-11-20T00:00:00"/>
    <x v="3"/>
    <x v="10"/>
    <n v="20.75"/>
    <x v="1"/>
    <x v="0"/>
    <n v="27.75"/>
    <n v="1"/>
    <s v="Spinach, Artichokes, Tomatoes, Sun-dried Tomatoes, Garlic, Pesto Sauce"/>
    <s v="The Spinach Pesto Pizza"/>
    <n v="20.75"/>
    <n v="27.75"/>
    <n v="7"/>
    <x v="0"/>
    <x v="0"/>
    <x v="1"/>
  </r>
  <r>
    <n v="7777899273"/>
    <d v="2016-11-20T00:00:00"/>
    <x v="3"/>
    <x v="10"/>
    <n v="12"/>
    <x v="0"/>
    <x v="1"/>
    <n v="15"/>
    <n v="10"/>
    <s v="Pepperoni, Mushrooms, Red Onions, Red Peppers, Bacon"/>
    <s v="The Classic Deluxe Pizza"/>
    <n v="120"/>
    <n v="150"/>
    <n v="30"/>
    <x v="1"/>
    <x v="0"/>
    <x v="1"/>
  </r>
  <r>
    <n v="7777899274"/>
    <d v="2016-11-20T00:00:00"/>
    <x v="3"/>
    <x v="10"/>
    <n v="17.5"/>
    <x v="1"/>
    <x v="1"/>
    <n v="23.5"/>
    <n v="1"/>
    <s v="Pepperoni, Mushrooms, Green Peppers"/>
    <s v="The Pepperoni, Mushroom, and Peppers Pizza"/>
    <n v="17.5"/>
    <n v="23.5"/>
    <n v="6"/>
    <x v="1"/>
    <x v="0"/>
    <x v="1"/>
  </r>
  <r>
    <n v="7777899275"/>
    <d v="2016-11-20T00:00:00"/>
    <x v="3"/>
    <x v="10"/>
    <n v="12.5"/>
    <x v="2"/>
    <x v="1"/>
    <n v="17"/>
    <n v="2"/>
    <s v="Mozzarella Cheese, Pepperoni"/>
    <s v="The Pepperoni Pizza"/>
    <n v="25"/>
    <n v="34"/>
    <n v="9"/>
    <x v="1"/>
    <x v="0"/>
    <x v="1"/>
  </r>
  <r>
    <n v="7777899276"/>
    <d v="2016-11-20T00:00:00"/>
    <x v="3"/>
    <x v="10"/>
    <n v="20.75"/>
    <x v="1"/>
    <x v="2"/>
    <n v="28.75"/>
    <n v="9"/>
    <s v="Chicken, Pineapple, Tomatoes, Red Peppers, Thai Sweet Chilli Sauce"/>
    <s v="The Thai Chicken Pizza"/>
    <n v="186.75"/>
    <n v="258.75"/>
    <n v="72"/>
    <x v="1"/>
    <x v="0"/>
    <x v="1"/>
  </r>
  <r>
    <n v="7777899277"/>
    <d v="2016-11-21T00:00:00"/>
    <x v="4"/>
    <x v="10"/>
    <n v="16"/>
    <x v="2"/>
    <x v="0"/>
    <n v="21.5"/>
    <n v="10"/>
    <s v="Tomatoes, Red Peppers, Jalapeno Peppers, Red Onions, Cilantro, Corn, Chipotle Sauce, Garlic"/>
    <s v="The Mexicana Pizza"/>
    <n v="160"/>
    <n v="215"/>
    <n v="55"/>
    <x v="1"/>
    <x v="1"/>
    <x v="1"/>
  </r>
  <r>
    <n v="7777899278"/>
    <d v="2016-11-21T00:00:00"/>
    <x v="4"/>
    <x v="10"/>
    <n v="16.5"/>
    <x v="2"/>
    <x v="3"/>
    <n v="25"/>
    <n v="2"/>
    <s v="Prosciutto di San Daniele, Arugula, Mozzarella Cheese"/>
    <s v="The Prosciutto and Arugula Pizza"/>
    <n v="33"/>
    <n v="50"/>
    <n v="17"/>
    <x v="0"/>
    <x v="1"/>
    <x v="1"/>
  </r>
  <r>
    <n v="7777899279"/>
    <d v="2016-11-21T00:00:00"/>
    <x v="4"/>
    <x v="10"/>
    <n v="16"/>
    <x v="2"/>
    <x v="1"/>
    <n v="20.5"/>
    <n v="12"/>
    <s v="Pepperoni, Mushrooms, Red Onions, Red Peppers, Bacon"/>
    <s v="The Classic Deluxe Pizza"/>
    <n v="192"/>
    <n v="246"/>
    <n v="54"/>
    <x v="1"/>
    <x v="0"/>
    <x v="1"/>
  </r>
  <r>
    <n v="7777899280"/>
    <d v="2016-11-21T00:00:00"/>
    <x v="4"/>
    <x v="10"/>
    <n v="10.5"/>
    <x v="0"/>
    <x v="1"/>
    <n v="13.5"/>
    <n v="4"/>
    <s v="Sliced Ham, Pineapple, Mozzarella Cheese"/>
    <s v="The Hawaiian Pizza"/>
    <n v="42"/>
    <n v="54"/>
    <n v="12"/>
    <x v="0"/>
    <x v="1"/>
    <x v="1"/>
  </r>
  <r>
    <n v="7777899281"/>
    <d v="2016-11-21T00:00:00"/>
    <x v="4"/>
    <x v="10"/>
    <n v="20.75"/>
    <x v="1"/>
    <x v="3"/>
    <n v="30.75"/>
    <n v="1"/>
    <s v="Calabrese Salami, Capocollo, Tomatoes, Red Onions, Green Olives, Garlic"/>
    <s v="The Italian Supreme Pizza"/>
    <n v="20.75"/>
    <n v="30.75"/>
    <n v="10"/>
    <x v="0"/>
    <x v="1"/>
    <x v="1"/>
  </r>
  <r>
    <n v="7777899282"/>
    <d v="2016-11-21T00:00:00"/>
    <x v="4"/>
    <x v="10"/>
    <n v="16.5"/>
    <x v="2"/>
    <x v="3"/>
    <n v="25"/>
    <n v="3"/>
    <s v="Prosciutto di San Daniele, Arugula, Mozzarella Cheese"/>
    <s v="The Prosciutto and Arugula Pizza"/>
    <n v="49.5"/>
    <n v="75"/>
    <n v="25.5"/>
    <x v="0"/>
    <x v="0"/>
    <x v="1"/>
  </r>
  <r>
    <n v="7777899283"/>
    <d v="2016-11-21T00:00:00"/>
    <x v="4"/>
    <x v="10"/>
    <n v="12.25"/>
    <x v="0"/>
    <x v="3"/>
    <n v="19.25"/>
    <n v="8"/>
    <s v="Coarse Sicilian Salami, Tomatoes, Green Olives, Luganega Sausage, Onions, Garlic"/>
    <s v="The Sicilian Pizza"/>
    <n v="98"/>
    <n v="154"/>
    <n v="56"/>
    <x v="1"/>
    <x v="0"/>
    <x v="1"/>
  </r>
  <r>
    <n v="7777899284"/>
    <d v="2016-11-21T00:00:00"/>
    <x v="4"/>
    <x v="10"/>
    <n v="20.75"/>
    <x v="1"/>
    <x v="2"/>
    <n v="28.75"/>
    <n v="4"/>
    <s v="Barbecued Chicken, Red Peppers, Green Peppers, Tomatoes, Red Onions, Barbecue Sauce"/>
    <s v="The Barbecue Chicken Pizza"/>
    <n v="83"/>
    <n v="115"/>
    <n v="32"/>
    <x v="1"/>
    <x v="1"/>
    <x v="1"/>
  </r>
  <r>
    <n v="7777899285"/>
    <d v="2016-11-21T00:00:00"/>
    <x v="4"/>
    <x v="10"/>
    <n v="12"/>
    <x v="0"/>
    <x v="1"/>
    <n v="15"/>
    <n v="3"/>
    <s v="Bacon, Pepperoni, Italian Sausage, Chorizo Sausage"/>
    <s v="The Big Meat Pizza"/>
    <n v="36"/>
    <n v="45"/>
    <n v="9"/>
    <x v="1"/>
    <x v="0"/>
    <x v="1"/>
  </r>
  <r>
    <n v="7777899286"/>
    <d v="2016-11-22T00:00:00"/>
    <x v="5"/>
    <x v="10"/>
    <n v="16.5"/>
    <x v="2"/>
    <x v="3"/>
    <n v="25"/>
    <n v="8"/>
    <s v="Prosciutto di San Daniele, Arugula, Mozzarella Cheese"/>
    <s v="The Prosciutto and Arugula Pizza"/>
    <n v="132"/>
    <n v="200"/>
    <n v="68"/>
    <x v="0"/>
    <x v="0"/>
    <x v="1"/>
  </r>
  <r>
    <n v="7777899287"/>
    <d v="2016-11-22T00:00:00"/>
    <x v="5"/>
    <x v="10"/>
    <n v="20.5"/>
    <x v="1"/>
    <x v="1"/>
    <n v="26.5"/>
    <n v="9"/>
    <s v="Capocollo, Red Peppers, Tomatoes, Goat Cheese, Garlic, Oregano"/>
    <s v="The Italian Capocollo Pizza"/>
    <n v="184.5"/>
    <n v="238.5"/>
    <n v="54"/>
    <x v="0"/>
    <x v="1"/>
    <x v="1"/>
  </r>
  <r>
    <n v="7777899288"/>
    <d v="2016-11-23T00:00:00"/>
    <x v="6"/>
    <x v="10"/>
    <n v="20.75"/>
    <x v="1"/>
    <x v="2"/>
    <n v="28.75"/>
    <n v="12"/>
    <s v="Barbecued Chicken, Red Peppers, Green Peppers, Tomatoes, Red Onions, Barbecue Sauce"/>
    <s v="The Barbecue Chicken Pizza"/>
    <n v="249"/>
    <n v="345"/>
    <n v="96"/>
    <x v="1"/>
    <x v="0"/>
    <x v="1"/>
  </r>
  <r>
    <n v="7777899289"/>
    <d v="2016-11-23T00:00:00"/>
    <x v="6"/>
    <x v="10"/>
    <n v="12"/>
    <x v="0"/>
    <x v="1"/>
    <n v="15"/>
    <n v="2"/>
    <s v="Bacon, Pepperoni, Italian Sausage, Chorizo Sausage"/>
    <s v="The Big Meat Pizza"/>
    <n v="24"/>
    <n v="30"/>
    <n v="6"/>
    <x v="0"/>
    <x v="1"/>
    <x v="1"/>
  </r>
  <r>
    <n v="7777899290"/>
    <d v="2016-11-23T00:00:00"/>
    <x v="6"/>
    <x v="10"/>
    <n v="20.75"/>
    <x v="1"/>
    <x v="2"/>
    <n v="28.75"/>
    <n v="8"/>
    <s v="Chicken, Artichoke, Spinach, Garlic, Jalapeno Peppers, Fontina Cheese, Gouda Cheese"/>
    <s v="The California Chicken Pizza"/>
    <n v="166"/>
    <n v="230"/>
    <n v="64"/>
    <x v="0"/>
    <x v="0"/>
    <x v="1"/>
  </r>
  <r>
    <n v="7777899291"/>
    <d v="2016-11-23T00:00:00"/>
    <x v="6"/>
    <x v="10"/>
    <n v="12.75"/>
    <x v="0"/>
    <x v="2"/>
    <n v="17.75"/>
    <n v="5"/>
    <s v="Chicken, Red Onions, Red Peppers, Mushrooms, Asiago Cheese, Alfredo Sauce"/>
    <s v="The Chicken Alfredo Pizza"/>
    <n v="63.75"/>
    <n v="88.75"/>
    <n v="25"/>
    <x v="1"/>
    <x v="1"/>
    <x v="1"/>
  </r>
  <r>
    <n v="7777899292"/>
    <d v="2016-11-23T00:00:00"/>
    <x v="6"/>
    <x v="10"/>
    <n v="12.75"/>
    <x v="0"/>
    <x v="2"/>
    <n v="17.75"/>
    <n v="8"/>
    <s v="Chicken, Tomatoes, Red Peppers, Spinach, Garlic, Pesto Sauce"/>
    <s v="The Chicken Pesto Pizza"/>
    <n v="102"/>
    <n v="142"/>
    <n v="40"/>
    <x v="1"/>
    <x v="1"/>
    <x v="1"/>
  </r>
  <r>
    <n v="7777899293"/>
    <d v="2016-11-24T00:00:00"/>
    <x v="0"/>
    <x v="10"/>
    <n v="12"/>
    <x v="0"/>
    <x v="1"/>
    <n v="15"/>
    <n v="6"/>
    <s v="Pepperoni, Mushrooms, Red Onions, Red Peppers, Bacon"/>
    <s v="The Classic Deluxe Pizza"/>
    <n v="72"/>
    <n v="90"/>
    <n v="18"/>
    <x v="1"/>
    <x v="0"/>
    <x v="1"/>
  </r>
  <r>
    <n v="7777899294"/>
    <d v="2016-11-24T00:00:00"/>
    <x v="0"/>
    <x v="10"/>
    <n v="17.95"/>
    <x v="1"/>
    <x v="0"/>
    <n v="24.95"/>
    <n v="1"/>
    <s v="Ricotta Cheese, Gorgonzola Piccante Cheese, Mozzarella Cheese, Parmigiano Reggiano Cheese, Garlic"/>
    <s v="The Four Cheese Pizza"/>
    <n v="17.95"/>
    <n v="24.95"/>
    <n v="7"/>
    <x v="0"/>
    <x v="0"/>
    <x v="1"/>
  </r>
  <r>
    <n v="7777899295"/>
    <d v="2016-11-25T00:00:00"/>
    <x v="1"/>
    <x v="10"/>
    <n v="20.75"/>
    <x v="1"/>
    <x v="3"/>
    <n v="30.75"/>
    <n v="2"/>
    <s v="Calabrese Salami, Capocollo, Tomatoes, Red Onions, Green Olives, Garlic"/>
    <s v="The Italian Supreme Pizza"/>
    <n v="41.5"/>
    <n v="61.5"/>
    <n v="20"/>
    <x v="0"/>
    <x v="1"/>
    <x v="1"/>
  </r>
  <r>
    <n v="7777899296"/>
    <d v="2016-11-25T00:00:00"/>
    <x v="1"/>
    <x v="10"/>
    <n v="20.25"/>
    <x v="1"/>
    <x v="0"/>
    <n v="27.25"/>
    <n v="8"/>
    <s v="Tomatoes, Red Peppers, Jalapeno Peppers, Red Onions, Cilantro, Corn, Chipotle Sauce, Garlic"/>
    <s v="The Mexicana Pizza"/>
    <n v="162"/>
    <n v="218"/>
    <n v="56"/>
    <x v="1"/>
    <x v="0"/>
    <x v="1"/>
  </r>
  <r>
    <n v="7777899297"/>
    <d v="2016-11-25T00:00:00"/>
    <x v="1"/>
    <x v="10"/>
    <n v="20.25"/>
    <x v="1"/>
    <x v="3"/>
    <n v="30.25"/>
    <n v="12"/>
    <s v="Coarse Sicilian Salami, Tomatoes, Green Olives, Luganega Sausage, Onions, Garlic"/>
    <s v="The Sicilian Pizza"/>
    <n v="243"/>
    <n v="363"/>
    <n v="120"/>
    <x v="1"/>
    <x v="1"/>
    <x v="1"/>
  </r>
  <r>
    <n v="7777899298"/>
    <d v="2016-11-25T00:00:00"/>
    <x v="1"/>
    <x v="10"/>
    <n v="12.5"/>
    <x v="0"/>
    <x v="3"/>
    <n v="19.5"/>
    <n v="7"/>
    <s v="Capocollo, Tomatoes, Goat Cheese, Artichokes, Peperoncini verdi, Garlic"/>
    <s v="The Spicy Italian Pizza"/>
    <n v="87.5"/>
    <n v="136.5"/>
    <n v="49"/>
    <x v="0"/>
    <x v="0"/>
    <x v="1"/>
  </r>
  <r>
    <n v="7777899299"/>
    <d v="2016-11-26T00:00:00"/>
    <x v="2"/>
    <x v="10"/>
    <n v="20.75"/>
    <x v="1"/>
    <x v="2"/>
    <n v="28.75"/>
    <n v="12"/>
    <s v="Chicken, Pineapple, Tomatoes, Red Peppers, Thai Sweet Chilli Sauce"/>
    <s v="The Thai Chicken Pizza"/>
    <n v="249"/>
    <n v="345"/>
    <n v="96"/>
    <x v="1"/>
    <x v="0"/>
    <x v="1"/>
  </r>
  <r>
    <n v="7777899300"/>
    <d v="2016-11-26T00:00:00"/>
    <x v="2"/>
    <x v="10"/>
    <n v="12.75"/>
    <x v="0"/>
    <x v="2"/>
    <n v="17.75"/>
    <n v="11"/>
    <s v="Chicken, Pineapple, Tomatoes, Red Peppers, Thai Sweet Chilli Sauce"/>
    <s v="The Thai Chicken Pizza"/>
    <n v="140.25"/>
    <n v="195.25"/>
    <n v="55"/>
    <x v="0"/>
    <x v="0"/>
    <x v="1"/>
  </r>
  <r>
    <n v="7777899301"/>
    <d v="2016-11-26T00:00:00"/>
    <x v="2"/>
    <x v="10"/>
    <n v="16.75"/>
    <x v="2"/>
    <x v="2"/>
    <n v="23.25"/>
    <n v="12"/>
    <s v="Chicken, Artichoke, Spinach, Garlic, Jalapeno Peppers, Fontina Cheese, Gouda Cheese"/>
    <s v="The California Chicken Pizza"/>
    <n v="201"/>
    <n v="279"/>
    <n v="78"/>
    <x v="1"/>
    <x v="0"/>
    <x v="1"/>
  </r>
  <r>
    <n v="7777899302"/>
    <d v="2016-11-26T00:00:00"/>
    <x v="2"/>
    <x v="10"/>
    <n v="12.5"/>
    <x v="2"/>
    <x v="1"/>
    <n v="17"/>
    <n v="6"/>
    <s v="Mozzarella Cheese, Pepperoni"/>
    <s v="The Pepperoni Pizza"/>
    <n v="75"/>
    <n v="102"/>
    <n v="27"/>
    <x v="0"/>
    <x v="0"/>
    <x v="1"/>
  </r>
  <r>
    <n v="7777899303"/>
    <d v="2016-11-26T00:00:00"/>
    <x v="2"/>
    <x v="10"/>
    <n v="16.25"/>
    <x v="2"/>
    <x v="3"/>
    <n v="24.75"/>
    <n v="7"/>
    <s v="?duja Salami, Pancetta, Tomatoes, Red Onions, Friggitello Peppers, Garlic"/>
    <s v="The Calabrese Pizza"/>
    <n v="113.75"/>
    <n v="173.25"/>
    <n v="59.5"/>
    <x v="1"/>
    <x v="0"/>
    <x v="1"/>
  </r>
  <r>
    <n v="7777899304"/>
    <d v="2016-11-26T00:00:00"/>
    <x v="2"/>
    <x v="10"/>
    <n v="16.75"/>
    <x v="2"/>
    <x v="2"/>
    <n v="23.25"/>
    <n v="7"/>
    <s v="Chicken, Red Onions, Red Peppers, Mushrooms, Asiago Cheese, Alfredo Sauce"/>
    <s v="The Chicken Alfredo Pizza"/>
    <n v="117.25"/>
    <n v="162.75"/>
    <n v="45.5"/>
    <x v="1"/>
    <x v="0"/>
    <x v="1"/>
  </r>
  <r>
    <n v="7777899305"/>
    <d v="2016-11-26T00:00:00"/>
    <x v="2"/>
    <x v="10"/>
    <n v="16.75"/>
    <x v="2"/>
    <x v="2"/>
    <n v="23.25"/>
    <n v="11"/>
    <s v="Chicken, Tomatoes, Red Peppers, Spinach, Garlic, Pesto Sauce"/>
    <s v="The Chicken Pesto Pizza"/>
    <n v="184.25"/>
    <n v="255.75"/>
    <n v="71.5"/>
    <x v="1"/>
    <x v="0"/>
    <x v="1"/>
  </r>
  <r>
    <n v="7777899306"/>
    <d v="2016-11-26T00:00:00"/>
    <x v="2"/>
    <x v="10"/>
    <n v="16.75"/>
    <x v="2"/>
    <x v="2"/>
    <n v="23.25"/>
    <n v="8"/>
    <s v="Barbecued Chicken, Red Peppers, Green Peppers, Tomatoes, Red Onions, Barbecue Sauce"/>
    <s v="The Barbecue Chicken Pizza"/>
    <n v="134"/>
    <n v="186"/>
    <n v="52"/>
    <x v="1"/>
    <x v="0"/>
    <x v="1"/>
  </r>
  <r>
    <n v="7777899307"/>
    <d v="2016-11-27T00:00:00"/>
    <x v="3"/>
    <x v="10"/>
    <n v="10.5"/>
    <x v="0"/>
    <x v="1"/>
    <n v="13.5"/>
    <n v="7"/>
    <s v="Sliced Ham, Pineapple, Mozzarella Cheese"/>
    <s v="The Hawaiian Pizza"/>
    <n v="73.5"/>
    <n v="94.5"/>
    <n v="21"/>
    <x v="1"/>
    <x v="1"/>
    <x v="1"/>
  </r>
  <r>
    <n v="7777899308"/>
    <d v="2016-11-27T00:00:00"/>
    <x v="3"/>
    <x v="10"/>
    <n v="16.5"/>
    <x v="2"/>
    <x v="3"/>
    <n v="25"/>
    <n v="8"/>
    <s v="Calabrese Salami, Capocollo, Tomatoes, Red Onions, Green Olives, Garlic"/>
    <s v="The Italian Supreme Pizza"/>
    <n v="132"/>
    <n v="200"/>
    <n v="68"/>
    <x v="0"/>
    <x v="1"/>
    <x v="1"/>
  </r>
  <r>
    <n v="7777899309"/>
    <d v="2016-11-27T00:00:00"/>
    <x v="3"/>
    <x v="10"/>
    <n v="16.75"/>
    <x v="2"/>
    <x v="0"/>
    <n v="22.25"/>
    <n v="1"/>
    <s v="Eggplant, Artichokes, Tomatoes, Zucchini, Red Peppers, Garlic, Pesto Sauce"/>
    <s v="The Italian Vegetables Pizza"/>
    <n v="16.75"/>
    <n v="22.25"/>
    <n v="5.5"/>
    <x v="1"/>
    <x v="1"/>
    <x v="1"/>
  </r>
  <r>
    <n v="7777899310"/>
    <d v="2016-11-27T00:00:00"/>
    <x v="3"/>
    <x v="10"/>
    <n v="20.75"/>
    <x v="1"/>
    <x v="2"/>
    <n v="28.75"/>
    <n v="2"/>
    <s v="Barbecued Chicken, Red Peppers, Green Peppers, Tomatoes, Red Onions, Barbecue Sauce"/>
    <s v="The Barbecue Chicken Pizza"/>
    <n v="41.5"/>
    <n v="57.5"/>
    <n v="16"/>
    <x v="0"/>
    <x v="0"/>
    <x v="1"/>
  </r>
  <r>
    <n v="7777899311"/>
    <d v="2016-11-28T00:00:00"/>
    <x v="4"/>
    <x v="10"/>
    <n v="12.75"/>
    <x v="0"/>
    <x v="2"/>
    <n v="17.75"/>
    <n v="11"/>
    <s v="Barbecued Chicken, Red Peppers, Green Peppers, Tomatoes, Red Onions, Barbecue Sauce"/>
    <s v="The Barbecue Chicken Pizza"/>
    <n v="140.25"/>
    <n v="195.25"/>
    <n v="55"/>
    <x v="0"/>
    <x v="1"/>
    <x v="1"/>
  </r>
  <r>
    <n v="7777899312"/>
    <d v="2016-11-28T00:00:00"/>
    <x v="4"/>
    <x v="10"/>
    <n v="16.75"/>
    <x v="2"/>
    <x v="2"/>
    <n v="23.25"/>
    <n v="10"/>
    <s v="Chicken, Red Onions, Red Peppers, Mushrooms, Asiago Cheese, Alfredo Sauce"/>
    <s v="The Chicken Alfredo Pizza"/>
    <n v="167.5"/>
    <n v="232.5"/>
    <n v="65"/>
    <x v="1"/>
    <x v="0"/>
    <x v="1"/>
  </r>
  <r>
    <n v="7777899313"/>
    <d v="2016-11-28T00:00:00"/>
    <x v="4"/>
    <x v="10"/>
    <n v="12.25"/>
    <x v="0"/>
    <x v="3"/>
    <n v="19.25"/>
    <n v="4"/>
    <s v="Coarse Sicilian Salami, Tomatoes, Green Olives, Luganega Sausage, Onions, Garlic"/>
    <s v="The Sicilian Pizza"/>
    <n v="49"/>
    <n v="77"/>
    <n v="28"/>
    <x v="0"/>
    <x v="1"/>
    <x v="1"/>
  </r>
  <r>
    <n v="7777899314"/>
    <d v="2016-11-28T00:00:00"/>
    <x v="4"/>
    <x v="10"/>
    <n v="18.5"/>
    <x v="1"/>
    <x v="0"/>
    <n v="25.5"/>
    <n v="5"/>
    <s v="Mozzarella Cheese, Provolone Cheese, Smoked Gouda Cheese, Romano Cheese, Blue Cheese, Garlic"/>
    <s v="The Five Cheese Pizza"/>
    <n v="92.5"/>
    <n v="127.5"/>
    <n v="35"/>
    <x v="1"/>
    <x v="0"/>
    <x v="1"/>
  </r>
  <r>
    <n v="7777899315"/>
    <d v="2016-11-28T00:00:00"/>
    <x v="4"/>
    <x v="10"/>
    <n v="12.5"/>
    <x v="0"/>
    <x v="3"/>
    <n v="19.5"/>
    <n v="9"/>
    <s v="Soppressata Salami, Fontina Cheese, Mozzarella Cheese, Mushrooms, Garlic"/>
    <s v="The Soppressata Pizza"/>
    <n v="112.5"/>
    <n v="175.5"/>
    <n v="63"/>
    <x v="0"/>
    <x v="0"/>
    <x v="1"/>
  </r>
  <r>
    <n v="7777899316"/>
    <d v="2016-11-28T00:00:00"/>
    <x v="4"/>
    <x v="10"/>
    <n v="16.75"/>
    <x v="2"/>
    <x v="2"/>
    <n v="23.25"/>
    <n v="10"/>
    <s v="Barbecued Chicken, Red Peppers, Green Peppers, Tomatoes, Red Onions, Barbecue Sauce"/>
    <s v="The Barbecue Chicken Pizza"/>
    <n v="167.5"/>
    <n v="232.5"/>
    <n v="65"/>
    <x v="1"/>
    <x v="1"/>
    <x v="1"/>
  </r>
  <r>
    <n v="7777899317"/>
    <d v="2016-11-28T00:00:00"/>
    <x v="4"/>
    <x v="10"/>
    <n v="16"/>
    <x v="2"/>
    <x v="1"/>
    <n v="20.5"/>
    <n v="6"/>
    <s v="Pepperoni, Mushrooms, Red Onions, Red Peppers, Bacon"/>
    <s v="The Classic Deluxe Pizza"/>
    <n v="96"/>
    <n v="123"/>
    <n v="27"/>
    <x v="0"/>
    <x v="0"/>
    <x v="1"/>
  </r>
  <r>
    <n v="7777899318"/>
    <d v="2016-11-28T00:00:00"/>
    <x v="4"/>
    <x v="10"/>
    <n v="20.75"/>
    <x v="1"/>
    <x v="3"/>
    <n v="30.75"/>
    <n v="7"/>
    <s v="Genoa Salami, Capocollo, Pepperoni, Tomatoes, Asiago Cheese, Garlic"/>
    <s v="The Pepper Salami Pizza"/>
    <n v="145.25"/>
    <n v="215.25"/>
    <n v="70"/>
    <x v="0"/>
    <x v="1"/>
    <x v="1"/>
  </r>
  <r>
    <n v="7777899319"/>
    <d v="2016-11-28T00:00:00"/>
    <x v="4"/>
    <x v="10"/>
    <n v="23.65"/>
    <x v="0"/>
    <x v="3"/>
    <n v="30.65"/>
    <n v="8"/>
    <s v="Brie Carre Cheese, Prosciutto, Caramelized Onions, Pears, Thyme, Garlic"/>
    <s v="The Brie Carre Pizza"/>
    <n v="189.2"/>
    <n v="245.2"/>
    <n v="56"/>
    <x v="0"/>
    <x v="0"/>
    <x v="1"/>
  </r>
  <r>
    <n v="7777899320"/>
    <d v="2016-11-29T00:00:00"/>
    <x v="5"/>
    <x v="10"/>
    <n v="20.5"/>
    <x v="1"/>
    <x v="1"/>
    <n v="26.5"/>
    <n v="1"/>
    <s v="Pepperoni, Mushrooms, Red Onions, Red Peppers, Bacon"/>
    <s v="The Classic Deluxe Pizza"/>
    <n v="20.5"/>
    <n v="26.5"/>
    <n v="6"/>
    <x v="1"/>
    <x v="0"/>
    <x v="1"/>
  </r>
  <r>
    <n v="7777899321"/>
    <d v="2016-11-29T00:00:00"/>
    <x v="5"/>
    <x v="10"/>
    <n v="12"/>
    <x v="0"/>
    <x v="0"/>
    <n v="16"/>
    <n v="12"/>
    <s v="Spinach, Mushrooms, Tomatoes, Green Olives, Feta Cheese"/>
    <s v="The Green Garden Pizza"/>
    <n v="144"/>
    <n v="192"/>
    <n v="48"/>
    <x v="1"/>
    <x v="1"/>
    <x v="1"/>
  </r>
  <r>
    <n v="7777899322"/>
    <d v="2016-11-29T00:00:00"/>
    <x v="5"/>
    <x v="10"/>
    <n v="12.5"/>
    <x v="0"/>
    <x v="3"/>
    <n v="19.5"/>
    <n v="8"/>
    <s v="Spinach, Red Onions, Pepperoni, Tomatoes, Artichokes, Kalamata Olives, Garlic, Asiago Cheese"/>
    <s v="The Spinach Supreme Pizza"/>
    <n v="100"/>
    <n v="156"/>
    <n v="56"/>
    <x v="0"/>
    <x v="1"/>
    <x v="1"/>
  </r>
  <r>
    <n v="7777899323"/>
    <d v="2016-11-29T00:00:00"/>
    <x v="5"/>
    <x v="10"/>
    <n v="12"/>
    <x v="0"/>
    <x v="1"/>
    <n v="15"/>
    <n v="1"/>
    <s v="Pepperoni, Mushrooms, Red Onions, Red Peppers, Bacon"/>
    <s v="The Classic Deluxe Pizza"/>
    <n v="12"/>
    <n v="15"/>
    <n v="3"/>
    <x v="0"/>
    <x v="0"/>
    <x v="1"/>
  </r>
  <r>
    <n v="7777899324"/>
    <d v="2016-11-30T00:00:00"/>
    <x v="6"/>
    <x v="10"/>
    <n v="12.5"/>
    <x v="2"/>
    <x v="1"/>
    <n v="17"/>
    <n v="6"/>
    <s v="Mozzarella Cheese, Pepperoni"/>
    <s v="The Pepperoni Pizza"/>
    <n v="75"/>
    <n v="102"/>
    <n v="27"/>
    <x v="0"/>
    <x v="0"/>
    <x v="1"/>
  </r>
  <r>
    <n v="7777899325"/>
    <d v="2016-11-30T00:00:00"/>
    <x v="6"/>
    <x v="10"/>
    <n v="25.5"/>
    <x v="3"/>
    <x v="1"/>
    <n v="26.5"/>
    <n v="8"/>
    <s v="Kalamata Olives, Feta Cheese, Tomatoes, Garlic, Beef Chuck Roast, Red Onions"/>
    <s v="The Greek Pizza"/>
    <n v="204"/>
    <n v="212"/>
    <n v="8"/>
    <x v="0"/>
    <x v="1"/>
    <x v="1"/>
  </r>
  <r>
    <n v="7777899326"/>
    <d v="2016-12-01T00:00:00"/>
    <x v="0"/>
    <x v="11"/>
    <n v="12.75"/>
    <x v="0"/>
    <x v="2"/>
    <n v="17.75"/>
    <n v="11"/>
    <s v="Chicken, Artichoke, Spinach, Garlic, Jalapeno Peppers, Fontina Cheese, Gouda Cheese"/>
    <s v="The California Chicken Pizza"/>
    <n v="140.25"/>
    <n v="195.25"/>
    <n v="55"/>
    <x v="0"/>
    <x v="1"/>
    <x v="1"/>
  </r>
  <r>
    <n v="7777899327"/>
    <d v="2016-12-01T00:00:00"/>
    <x v="0"/>
    <x v="11"/>
    <n v="12.5"/>
    <x v="0"/>
    <x v="0"/>
    <n v="16.5"/>
    <n v="10"/>
    <s v="Spinach, Artichokes, Tomatoes, Sun-dried Tomatoes, Garlic, Pesto Sauce"/>
    <s v="The Spinach Pesto Pizza"/>
    <n v="125"/>
    <n v="165"/>
    <n v="40"/>
    <x v="0"/>
    <x v="0"/>
    <x v="1"/>
  </r>
  <r>
    <n v="7777899328"/>
    <d v="2016-12-01T00:00:00"/>
    <x v="0"/>
    <x v="11"/>
    <n v="12.5"/>
    <x v="0"/>
    <x v="3"/>
    <n v="19.5"/>
    <n v="6"/>
    <s v="Spinach, Red Onions, Pepperoni, Tomatoes, Artichokes, Kalamata Olives, Garlic, Asiago Cheese"/>
    <s v="The Spinach Supreme Pizza"/>
    <n v="75"/>
    <n v="117"/>
    <n v="42"/>
    <x v="0"/>
    <x v="0"/>
    <x v="1"/>
  </r>
  <r>
    <n v="7777899329"/>
    <d v="2016-12-02T00:00:00"/>
    <x v="1"/>
    <x v="11"/>
    <n v="25.5"/>
    <x v="3"/>
    <x v="1"/>
    <n v="26.5"/>
    <n v="2"/>
    <s v="Kalamata Olives, Feta Cheese, Tomatoes, Garlic, Beef Chuck Roast, Red Onions"/>
    <s v="The Greek Pizza"/>
    <n v="51"/>
    <n v="53"/>
    <n v="2"/>
    <x v="0"/>
    <x v="1"/>
    <x v="1"/>
  </r>
  <r>
    <n v="7777899330"/>
    <d v="2016-12-02T00:00:00"/>
    <x v="1"/>
    <x v="11"/>
    <n v="20.75"/>
    <x v="1"/>
    <x v="2"/>
    <n v="28.75"/>
    <n v="10"/>
    <s v="Barbecued Chicken, Red Peppers, Green Peppers, Tomatoes, Red Onions, Barbecue Sauce"/>
    <s v="The Barbecue Chicken Pizza"/>
    <n v="207.5"/>
    <n v="287.5"/>
    <n v="80"/>
    <x v="0"/>
    <x v="0"/>
    <x v="1"/>
  </r>
  <r>
    <n v="7777899331"/>
    <d v="2016-12-02T00:00:00"/>
    <x v="1"/>
    <x v="11"/>
    <n v="16"/>
    <x v="2"/>
    <x v="0"/>
    <n v="21.5"/>
    <n v="1"/>
    <s v="Spinach, Artichokes, Kalamata Olives, Sun-dried Tomatoes, Feta Cheese, Plum Tomatoes, Red Onions"/>
    <s v="The Mediterranean Pizza"/>
    <n v="16"/>
    <n v="21.5"/>
    <n v="5.5"/>
    <x v="1"/>
    <x v="0"/>
    <x v="1"/>
  </r>
  <r>
    <n v="7777899332"/>
    <d v="2016-12-02T00:00:00"/>
    <x v="1"/>
    <x v="11"/>
    <n v="16.75"/>
    <x v="2"/>
    <x v="2"/>
    <n v="23.25"/>
    <n v="3"/>
    <s v="Chicken, Artichoke, Spinach, Garlic, Jalapeno Peppers, Fontina Cheese, Gouda Cheese"/>
    <s v="The California Chicken Pizza"/>
    <n v="50.25"/>
    <n v="69.75"/>
    <n v="19.5"/>
    <x v="1"/>
    <x v="1"/>
    <x v="1"/>
  </r>
  <r>
    <n v="7777899333"/>
    <d v="2016-12-03T00:00:00"/>
    <x v="2"/>
    <x v="11"/>
    <n v="14.75"/>
    <x v="2"/>
    <x v="0"/>
    <n v="20.25"/>
    <n v="8"/>
    <s v="Ricotta Cheese, Gorgonzola Piccante Cheese, Mozzarella Cheese, Parmigiano Reggiano Cheese, Garlic"/>
    <s v="The Four Cheese Pizza"/>
    <n v="118"/>
    <n v="162"/>
    <n v="44"/>
    <x v="1"/>
    <x v="0"/>
    <x v="1"/>
  </r>
  <r>
    <n v="7777899334"/>
    <d v="2016-12-03T00:00:00"/>
    <x v="2"/>
    <x v="11"/>
    <n v="16.75"/>
    <x v="2"/>
    <x v="0"/>
    <n v="22.25"/>
    <n v="9"/>
    <s v="Eggplant, Artichokes, Tomatoes, Zucchini, Red Peppers, Garlic, Pesto Sauce"/>
    <s v="The Italian Vegetables Pizza"/>
    <n v="150.75"/>
    <n v="200.25"/>
    <n v="49.5"/>
    <x v="1"/>
    <x v="1"/>
    <x v="1"/>
  </r>
  <r>
    <n v="7777899335"/>
    <d v="2016-12-03T00:00:00"/>
    <x v="2"/>
    <x v="11"/>
    <n v="16.5"/>
    <x v="2"/>
    <x v="3"/>
    <n v="25"/>
    <n v="9"/>
    <s v="Capocollo, Tomatoes, Goat Cheese, Artichokes, Peperoncini verdi, Garlic"/>
    <s v="The Spicy Italian Pizza"/>
    <n v="148.5"/>
    <n v="225"/>
    <n v="76.5"/>
    <x v="0"/>
    <x v="0"/>
    <x v="1"/>
  </r>
  <r>
    <n v="7777899336"/>
    <d v="2016-12-03T00:00:00"/>
    <x v="2"/>
    <x v="11"/>
    <n v="20.75"/>
    <x v="1"/>
    <x v="2"/>
    <n v="28.75"/>
    <n v="3"/>
    <s v="Chicken, Artichoke, Spinach, Garlic, Jalapeno Peppers, Fontina Cheese, Gouda Cheese"/>
    <s v="The California Chicken Pizza"/>
    <n v="62.25"/>
    <n v="86.25"/>
    <n v="24"/>
    <x v="0"/>
    <x v="1"/>
    <x v="1"/>
  </r>
  <r>
    <n v="7777899337"/>
    <d v="2016-12-03T00:00:00"/>
    <x v="2"/>
    <x v="11"/>
    <n v="12.5"/>
    <x v="0"/>
    <x v="3"/>
    <n v="19.5"/>
    <n v="8"/>
    <s v="Spinach, Red Onions, Pepperoni, Tomatoes, Artichokes, Kalamata Olives, Garlic, Asiago Cheese"/>
    <s v="The Spinach Supreme Pizza"/>
    <n v="100"/>
    <n v="156"/>
    <n v="56"/>
    <x v="1"/>
    <x v="0"/>
    <x v="1"/>
  </r>
  <r>
    <n v="7777899338"/>
    <d v="2016-12-03T00:00:00"/>
    <x v="2"/>
    <x v="11"/>
    <n v="16.75"/>
    <x v="2"/>
    <x v="2"/>
    <n v="23.25"/>
    <n v="10"/>
    <s v="Barbecued Chicken, Red Peppers, Green Peppers, Tomatoes, Red Onions, Barbecue Sauce"/>
    <s v="The Barbecue Chicken Pizza"/>
    <n v="167.5"/>
    <n v="232.5"/>
    <n v="65"/>
    <x v="0"/>
    <x v="0"/>
    <x v="1"/>
  </r>
  <r>
    <n v="7777899339"/>
    <d v="2016-12-04T00:00:00"/>
    <x v="3"/>
    <x v="11"/>
    <n v="16.75"/>
    <x v="2"/>
    <x v="2"/>
    <n v="23.25"/>
    <n v="9"/>
    <s v="Chicken, Red Onions, Red Peppers, Mushrooms, Asiago Cheese, Alfredo Sauce"/>
    <s v="The Chicken Alfredo Pizza"/>
    <n v="150.75"/>
    <n v="209.25"/>
    <n v="58.5"/>
    <x v="1"/>
    <x v="0"/>
    <x v="1"/>
  </r>
  <r>
    <n v="7777899340"/>
    <d v="2016-12-04T00:00:00"/>
    <x v="3"/>
    <x v="11"/>
    <n v="12.75"/>
    <x v="0"/>
    <x v="0"/>
    <n v="16.75"/>
    <n v="6"/>
    <s v="Eggplant, Artichokes, Tomatoes, Zucchini, Red Peppers, Garlic, Pesto Sauce"/>
    <s v="The Italian Vegetables Pizza"/>
    <n v="76.5"/>
    <n v="100.5"/>
    <n v="24"/>
    <x v="0"/>
    <x v="1"/>
    <x v="1"/>
  </r>
  <r>
    <n v="7777899341"/>
    <d v="2016-12-04T00:00:00"/>
    <x v="3"/>
    <x v="11"/>
    <n v="20.75"/>
    <x v="1"/>
    <x v="2"/>
    <n v="28.75"/>
    <n v="1"/>
    <s v="Chicken, Tomatoes, Red Peppers, Red Onions, Jalapeno Peppers, Corn, Cilantro, Chipotle Sauce"/>
    <s v="The Southwest Chicken Pizza"/>
    <n v="20.75"/>
    <n v="28.75"/>
    <n v="8"/>
    <x v="1"/>
    <x v="0"/>
    <x v="1"/>
  </r>
  <r>
    <n v="7777899342"/>
    <d v="2016-12-04T00:00:00"/>
    <x v="3"/>
    <x v="11"/>
    <n v="10.5"/>
    <x v="0"/>
    <x v="1"/>
    <n v="13.5"/>
    <n v="11"/>
    <s v="Sliced Ham, Pineapple, Mozzarella Cheese"/>
    <s v="The Hawaiian Pizza"/>
    <n v="115.5"/>
    <n v="148.5"/>
    <n v="33"/>
    <x v="1"/>
    <x v="1"/>
    <x v="1"/>
  </r>
  <r>
    <n v="7777899343"/>
    <d v="2016-12-04T00:00:00"/>
    <x v="3"/>
    <x v="11"/>
    <n v="20.5"/>
    <x v="1"/>
    <x v="1"/>
    <n v="26.5"/>
    <n v="4"/>
    <s v="Kalamata Olives, Feta Cheese, Tomatoes, Garlic, Beef Chuck Roast, Red Onions"/>
    <s v="The Greek Pizza"/>
    <n v="82"/>
    <n v="106"/>
    <n v="24"/>
    <x v="0"/>
    <x v="0"/>
    <x v="1"/>
  </r>
  <r>
    <n v="7777899344"/>
    <d v="2016-12-04T00:00:00"/>
    <x v="3"/>
    <x v="11"/>
    <n v="12"/>
    <x v="0"/>
    <x v="0"/>
    <n v="16"/>
    <n v="3"/>
    <s v="Spinach, Artichokes, Kalamata Olives, Sun-dried Tomatoes, Feta Cheese, Plum Tomatoes, Red Onions"/>
    <s v="The Mediterranean Pizza"/>
    <n v="36"/>
    <n v="48"/>
    <n v="12"/>
    <x v="1"/>
    <x v="0"/>
    <x v="1"/>
  </r>
  <r>
    <n v="7777899345"/>
    <d v="2016-12-04T00:00:00"/>
    <x v="3"/>
    <x v="11"/>
    <n v="16"/>
    <x v="2"/>
    <x v="1"/>
    <n v="20.5"/>
    <n v="9"/>
    <s v="Pepperoni, Mushrooms, Red Onions, Red Peppers, Bacon"/>
    <s v="The Classic Deluxe Pizza"/>
    <n v="144"/>
    <n v="184.5"/>
    <n v="40.5"/>
    <x v="1"/>
    <x v="1"/>
    <x v="1"/>
  </r>
  <r>
    <n v="7777899346"/>
    <d v="2016-12-04T00:00:00"/>
    <x v="3"/>
    <x v="11"/>
    <n v="20.5"/>
    <x v="1"/>
    <x v="1"/>
    <n v="26.5"/>
    <n v="10"/>
    <s v="Capocollo, Red Peppers, Tomatoes, Goat Cheese, Garlic, Oregano"/>
    <s v="The Italian Capocollo Pizza"/>
    <n v="205"/>
    <n v="265"/>
    <n v="60"/>
    <x v="1"/>
    <x v="0"/>
    <x v="1"/>
  </r>
  <r>
    <n v="7777899347"/>
    <d v="2016-12-04T00:00:00"/>
    <x v="3"/>
    <x v="11"/>
    <n v="16.75"/>
    <x v="2"/>
    <x v="2"/>
    <n v="23.25"/>
    <n v="9"/>
    <s v="Chicken, Tomatoes, Red Peppers, Red Onions, Jalapeno Peppers, Corn, Cilantro, Chipotle Sauce"/>
    <s v="The Southwest Chicken Pizza"/>
    <n v="150.75"/>
    <n v="209.25"/>
    <n v="58.5"/>
    <x v="0"/>
    <x v="0"/>
    <x v="1"/>
  </r>
  <r>
    <n v="7777899348"/>
    <d v="2016-12-05T00:00:00"/>
    <x v="4"/>
    <x v="11"/>
    <n v="12"/>
    <x v="0"/>
    <x v="0"/>
    <n v="16"/>
    <n v="5"/>
    <s v="Mushrooms, Tomatoes, Red Peppers, Green Peppers, Red Onions, Zucchini, Spinach, Garlic"/>
    <s v="The Vegetables + Vegetables Pizza"/>
    <n v="60"/>
    <n v="80"/>
    <n v="20"/>
    <x v="0"/>
    <x v="1"/>
    <x v="1"/>
  </r>
  <r>
    <n v="7777899349"/>
    <d v="2016-12-05T00:00:00"/>
    <x v="4"/>
    <x v="11"/>
    <n v="20.75"/>
    <x v="1"/>
    <x v="3"/>
    <n v="30.75"/>
    <n v="6"/>
    <s v="Calabrese Salami, Capocollo, Tomatoes, Red Onions, Green Olives, Garlic"/>
    <s v="The Italian Supreme Pizza"/>
    <n v="124.5"/>
    <n v="184.5"/>
    <n v="60"/>
    <x v="0"/>
    <x v="0"/>
    <x v="1"/>
  </r>
  <r>
    <n v="7777899350"/>
    <d v="2016-12-06T00:00:00"/>
    <x v="5"/>
    <x v="11"/>
    <n v="20.25"/>
    <x v="1"/>
    <x v="0"/>
    <n v="27.25"/>
    <n v="8"/>
    <s v="Tomatoes, Red Peppers, Jalapeno Peppers, Red Onions, Cilantro, Corn, Chipotle Sauce, Garlic"/>
    <s v="The Mexicana Pizza"/>
    <n v="162"/>
    <n v="218"/>
    <n v="56"/>
    <x v="1"/>
    <x v="1"/>
    <x v="1"/>
  </r>
  <r>
    <n v="7777899351"/>
    <d v="2016-12-06T00:00:00"/>
    <x v="5"/>
    <x v="11"/>
    <n v="16.5"/>
    <x v="2"/>
    <x v="3"/>
    <n v="25"/>
    <n v="5"/>
    <s v="Prosciutto di San Daniele, Arugula, Mozzarella Cheese"/>
    <s v="The Prosciutto and Arugula Pizza"/>
    <n v="82.5"/>
    <n v="125"/>
    <n v="42.5"/>
    <x v="1"/>
    <x v="1"/>
    <x v="1"/>
  </r>
  <r>
    <n v="7777899352"/>
    <d v="2016-12-07T00:00:00"/>
    <x v="6"/>
    <x v="11"/>
    <n v="16"/>
    <x v="2"/>
    <x v="0"/>
    <n v="21.5"/>
    <n v="10"/>
    <s v="Spinach, Mushrooms, Red Onions, Feta Cheese, Garlic"/>
    <s v="The Spinach and Feta Pizza"/>
    <n v="160"/>
    <n v="215"/>
    <n v="55"/>
    <x v="0"/>
    <x v="0"/>
    <x v="1"/>
  </r>
  <r>
    <n v="7777899353"/>
    <d v="2016-12-07T00:00:00"/>
    <x v="6"/>
    <x v="11"/>
    <n v="12"/>
    <x v="0"/>
    <x v="0"/>
    <n v="16"/>
    <n v="7"/>
    <s v="Spinach, Mushrooms, Tomatoes, Green Olives, Feta Cheese"/>
    <s v="The Green Garden Pizza"/>
    <n v="84"/>
    <n v="112"/>
    <n v="28"/>
    <x v="1"/>
    <x v="1"/>
    <x v="1"/>
  </r>
  <r>
    <n v="7777899354"/>
    <d v="2016-12-07T00:00:00"/>
    <x v="6"/>
    <x v="11"/>
    <n v="16"/>
    <x v="2"/>
    <x v="1"/>
    <n v="20.5"/>
    <n v="8"/>
    <s v="Pepperoni, Mushrooms, Red Onions, Red Peppers, Bacon"/>
    <s v="The Classic Deluxe Pizza"/>
    <n v="128"/>
    <n v="164"/>
    <n v="36"/>
    <x v="1"/>
    <x v="1"/>
    <x v="1"/>
  </r>
  <r>
    <n v="7777899355"/>
    <d v="2016-12-07T00:00:00"/>
    <x v="6"/>
    <x v="11"/>
    <n v="16"/>
    <x v="2"/>
    <x v="1"/>
    <n v="20.5"/>
    <n v="7"/>
    <s v="Capocollo, Red Peppers, Tomatoes, Goat Cheese, Garlic, Oregano"/>
    <s v="The Italian Capocollo Pizza"/>
    <n v="112"/>
    <n v="143.5"/>
    <n v="31.5"/>
    <x v="1"/>
    <x v="1"/>
    <x v="1"/>
  </r>
  <r>
    <n v="7777899356"/>
    <d v="2016-12-07T00:00:00"/>
    <x v="6"/>
    <x v="11"/>
    <n v="17.95"/>
    <x v="1"/>
    <x v="0"/>
    <n v="24.95"/>
    <n v="1"/>
    <s v="Ricotta Cheese, Gorgonzola Piccante Cheese, Mozzarella Cheese, Parmigiano Reggiano Cheese, Garlic"/>
    <s v="The Four Cheese Pizza"/>
    <n v="17.95"/>
    <n v="24.95"/>
    <n v="7"/>
    <x v="0"/>
    <x v="1"/>
    <x v="1"/>
  </r>
  <r>
    <n v="7777899357"/>
    <d v="2016-12-08T00:00:00"/>
    <x v="0"/>
    <x v="11"/>
    <n v="12.75"/>
    <x v="0"/>
    <x v="0"/>
    <n v="16.75"/>
    <n v="7"/>
    <s v="Eggplant, Artichokes, Tomatoes, Zucchini, Red Peppers, Garlic, Pesto Sauce"/>
    <s v="The Italian Vegetables Pizza"/>
    <n v="89.25"/>
    <n v="117.25"/>
    <n v="28"/>
    <x v="0"/>
    <x v="1"/>
    <x v="1"/>
  </r>
  <r>
    <n v="7777899358"/>
    <d v="2016-12-08T00:00:00"/>
    <x v="0"/>
    <x v="11"/>
    <n v="20.75"/>
    <x v="1"/>
    <x v="3"/>
    <n v="30.75"/>
    <n v="11"/>
    <s v="Soppressata Salami, Fontina Cheese, Mozzarella Cheese, Mushrooms, Garlic"/>
    <s v="The Soppressata Pizza"/>
    <n v="228.25"/>
    <n v="338.25"/>
    <n v="110"/>
    <x v="1"/>
    <x v="1"/>
    <x v="1"/>
  </r>
  <r>
    <n v="7777899359"/>
    <d v="2016-12-09T00:00:00"/>
    <x v="1"/>
    <x v="11"/>
    <n v="12.5"/>
    <x v="0"/>
    <x v="0"/>
    <n v="16.5"/>
    <n v="1"/>
    <s v="Spinach, Artichokes, Tomatoes, Sun-dried Tomatoes, Garlic, Pesto Sauce"/>
    <s v="The Spinach Pesto Pizza"/>
    <n v="12.5"/>
    <n v="16.5"/>
    <n v="4"/>
    <x v="0"/>
    <x v="1"/>
    <x v="1"/>
  </r>
  <r>
    <n v="7777899360"/>
    <d v="2016-12-09T00:00:00"/>
    <x v="1"/>
    <x v="11"/>
    <n v="12.75"/>
    <x v="0"/>
    <x v="0"/>
    <n v="16.75"/>
    <n v="10"/>
    <s v="Eggplant, Artichokes, Tomatoes, Zucchini, Red Peppers, Garlic, Pesto Sauce"/>
    <s v="The Italian Vegetables Pizza"/>
    <n v="127.5"/>
    <n v="167.5"/>
    <n v="40"/>
    <x v="0"/>
    <x v="0"/>
    <x v="1"/>
  </r>
  <r>
    <n v="7777899361"/>
    <d v="2016-12-09T00:00:00"/>
    <x v="1"/>
    <x v="11"/>
    <n v="20.25"/>
    <x v="1"/>
    <x v="0"/>
    <n v="27.25"/>
    <n v="11"/>
    <s v="Tomatoes, Red Peppers, Jalapeno Peppers, Red Onions, Cilantro, Corn, Chipotle Sauce, Garlic"/>
    <s v="The Mexicana Pizza"/>
    <n v="222.75"/>
    <n v="299.75"/>
    <n v="77"/>
    <x v="0"/>
    <x v="1"/>
    <x v="1"/>
  </r>
  <r>
    <n v="7777899362"/>
    <d v="2016-12-09T00:00:00"/>
    <x v="1"/>
    <x v="11"/>
    <n v="16"/>
    <x v="2"/>
    <x v="0"/>
    <n v="21.5"/>
    <n v="2"/>
    <s v="Tomatoes, Red Peppers, Jalapeno Peppers, Red Onions, Cilantro, Corn, Chipotle Sauce, Garlic"/>
    <s v="The Mexicana Pizza"/>
    <n v="32"/>
    <n v="43"/>
    <n v="11"/>
    <x v="0"/>
    <x v="1"/>
    <x v="1"/>
  </r>
  <r>
    <n v="7777899363"/>
    <d v="2016-12-10T00:00:00"/>
    <x v="2"/>
    <x v="11"/>
    <n v="16.75"/>
    <x v="2"/>
    <x v="2"/>
    <n v="23.25"/>
    <n v="10"/>
    <s v="Chicken, Artichoke, Spinach, Garlic, Jalapeno Peppers, Fontina Cheese, Gouda Cheese"/>
    <s v="The California Chicken Pizza"/>
    <n v="167.5"/>
    <n v="232.5"/>
    <n v="65"/>
    <x v="0"/>
    <x v="1"/>
    <x v="1"/>
  </r>
  <r>
    <n v="7777899364"/>
    <d v="2016-12-10T00:00:00"/>
    <x v="2"/>
    <x v="11"/>
    <n v="16"/>
    <x v="2"/>
    <x v="1"/>
    <n v="20.5"/>
    <n v="2"/>
    <s v="Pepperoni, Mushrooms, Red Onions, Red Peppers, Bacon"/>
    <s v="The Classic Deluxe Pizza"/>
    <n v="32"/>
    <n v="41"/>
    <n v="9"/>
    <x v="1"/>
    <x v="0"/>
    <x v="1"/>
  </r>
  <r>
    <n v="7777899365"/>
    <d v="2016-12-10T00:00:00"/>
    <x v="2"/>
    <x v="11"/>
    <n v="18.5"/>
    <x v="1"/>
    <x v="0"/>
    <n v="25.5"/>
    <n v="4"/>
    <s v="Mozzarella Cheese, Provolone Cheese, Smoked Gouda Cheese, Romano Cheese, Blue Cheese, Garlic"/>
    <s v="The Five Cheese Pizza"/>
    <n v="74"/>
    <n v="102"/>
    <n v="28"/>
    <x v="1"/>
    <x v="0"/>
    <x v="1"/>
  </r>
  <r>
    <n v="7777899366"/>
    <d v="2016-12-10T00:00:00"/>
    <x v="2"/>
    <x v="11"/>
    <n v="16.5"/>
    <x v="2"/>
    <x v="3"/>
    <n v="25"/>
    <n v="10"/>
    <s v="Calabrese Salami, Capocollo, Tomatoes, Red Onions, Green Olives, Garlic"/>
    <s v="The Italian Supreme Pizza"/>
    <n v="165"/>
    <n v="250"/>
    <n v="85"/>
    <x v="0"/>
    <x v="0"/>
    <x v="1"/>
  </r>
  <r>
    <n v="7777899367"/>
    <d v="2016-12-10T00:00:00"/>
    <x v="2"/>
    <x v="11"/>
    <n v="20.75"/>
    <x v="1"/>
    <x v="2"/>
    <n v="28.75"/>
    <n v="2"/>
    <s v="Chicken, Red Onions, Red Peppers, Mushrooms, Asiago Cheese, Alfredo Sauce"/>
    <s v="The Chicken Alfredo Pizza"/>
    <n v="41.5"/>
    <n v="57.5"/>
    <n v="16"/>
    <x v="1"/>
    <x v="0"/>
    <x v="1"/>
  </r>
  <r>
    <n v="7777899368"/>
    <d v="2016-12-10T00:00:00"/>
    <x v="2"/>
    <x v="11"/>
    <n v="13.25"/>
    <x v="2"/>
    <x v="1"/>
    <n v="17.75"/>
    <n v="4"/>
    <s v="Sliced Ham, Pineapple, Mozzarella Cheese"/>
    <s v="The Hawaiian Pizza"/>
    <n v="53"/>
    <n v="71"/>
    <n v="18"/>
    <x v="0"/>
    <x v="0"/>
    <x v="1"/>
  </r>
  <r>
    <n v="7777899369"/>
    <d v="2016-12-10T00:00:00"/>
    <x v="2"/>
    <x v="11"/>
    <n v="20.75"/>
    <x v="1"/>
    <x v="3"/>
    <n v="30.75"/>
    <n v="6"/>
    <s v="Prosciutto di San Daniele, Arugula, Mozzarella Cheese"/>
    <s v="The Prosciutto and Arugula Pizza"/>
    <n v="124.5"/>
    <n v="184.5"/>
    <n v="60"/>
    <x v="0"/>
    <x v="1"/>
    <x v="1"/>
  </r>
  <r>
    <n v="7777899370"/>
    <d v="2016-12-10T00:00:00"/>
    <x v="2"/>
    <x v="11"/>
    <n v="16.75"/>
    <x v="2"/>
    <x v="2"/>
    <n v="23.25"/>
    <n v="7"/>
    <s v="Chicken, Red Onions, Red Peppers, Mushrooms, Asiago Cheese, Alfredo Sauce"/>
    <s v="The Chicken Alfredo Pizza"/>
    <n v="117.25"/>
    <n v="162.75"/>
    <n v="45.5"/>
    <x v="1"/>
    <x v="0"/>
    <x v="1"/>
  </r>
  <r>
    <n v="7777899371"/>
    <d v="2016-12-10T00:00:00"/>
    <x v="2"/>
    <x v="11"/>
    <n v="16"/>
    <x v="2"/>
    <x v="1"/>
    <n v="20.5"/>
    <n v="6"/>
    <s v="Pepperoni, Mushrooms, Red Onions, Red Peppers, Bacon"/>
    <s v="The Classic Deluxe Pizza"/>
    <n v="96"/>
    <n v="123"/>
    <n v="27"/>
    <x v="1"/>
    <x v="1"/>
    <x v="1"/>
  </r>
  <r>
    <n v="7777899372"/>
    <d v="2016-12-11T00:00:00"/>
    <x v="3"/>
    <x v="11"/>
    <n v="16"/>
    <x v="2"/>
    <x v="0"/>
    <n v="21.5"/>
    <n v="10"/>
    <s v="Spinach, Mushrooms, Red Onions, Feta Cheese, Garlic"/>
    <s v="The Spinach and Feta Pizza"/>
    <n v="160"/>
    <n v="215"/>
    <n v="55"/>
    <x v="1"/>
    <x v="0"/>
    <x v="1"/>
  </r>
  <r>
    <n v="7777899373"/>
    <d v="2016-12-11T00:00:00"/>
    <x v="3"/>
    <x v="11"/>
    <n v="12.75"/>
    <x v="0"/>
    <x v="0"/>
    <n v="16.75"/>
    <n v="4"/>
    <s v="Eggplant, Artichokes, Tomatoes, Zucchini, Red Peppers, Garlic, Pesto Sauce"/>
    <s v="The Italian Vegetables Pizza"/>
    <n v="51"/>
    <n v="67"/>
    <n v="16"/>
    <x v="0"/>
    <x v="0"/>
    <x v="1"/>
  </r>
  <r>
    <n v="7777899374"/>
    <d v="2016-12-11T00:00:00"/>
    <x v="3"/>
    <x v="11"/>
    <n v="12"/>
    <x v="0"/>
    <x v="1"/>
    <n v="15"/>
    <n v="7"/>
    <s v="Bacon, Pepperoni, Italian Sausage, Chorizo Sausage"/>
    <s v="The Big Meat Pizza"/>
    <n v="84"/>
    <n v="105"/>
    <n v="21"/>
    <x v="0"/>
    <x v="1"/>
    <x v="1"/>
  </r>
  <r>
    <n v="7777899375"/>
    <d v="2016-12-12T00:00:00"/>
    <x v="4"/>
    <x v="11"/>
    <n v="12"/>
    <x v="0"/>
    <x v="1"/>
    <n v="15"/>
    <n v="1"/>
    <s v="Pepperoni, Mushrooms, Red Onions, Red Peppers, Bacon"/>
    <s v="The Classic Deluxe Pizza"/>
    <n v="12"/>
    <n v="15"/>
    <n v="3"/>
    <x v="0"/>
    <x v="0"/>
    <x v="1"/>
  </r>
  <r>
    <n v="7777899376"/>
    <d v="2016-12-12T00:00:00"/>
    <x v="4"/>
    <x v="11"/>
    <n v="12.5"/>
    <x v="0"/>
    <x v="3"/>
    <n v="19.5"/>
    <n v="10"/>
    <s v="Spinach, Red Onions, Pepperoni, Tomatoes, Artichokes, Kalamata Olives, Garlic, Asiago Cheese"/>
    <s v="The Spinach Supreme Pizza"/>
    <n v="125"/>
    <n v="195"/>
    <n v="70"/>
    <x v="1"/>
    <x v="1"/>
    <x v="1"/>
  </r>
  <r>
    <n v="7777899377"/>
    <d v="2016-12-12T00:00:00"/>
    <x v="4"/>
    <x v="11"/>
    <n v="12.75"/>
    <x v="0"/>
    <x v="2"/>
    <n v="17.75"/>
    <n v="8"/>
    <s v="Chicken, Pineapple, Tomatoes, Red Peppers, Thai Sweet Chilli Sauce"/>
    <s v="The Thai Chicken Pizza"/>
    <n v="102"/>
    <n v="142"/>
    <n v="40"/>
    <x v="0"/>
    <x v="1"/>
    <x v="1"/>
  </r>
  <r>
    <n v="7777899378"/>
    <d v="2016-12-12T00:00:00"/>
    <x v="4"/>
    <x v="11"/>
    <n v="20.75"/>
    <x v="1"/>
    <x v="3"/>
    <n v="30.75"/>
    <n v="3"/>
    <s v="Prosciutto di San Daniele, Arugula, Mozzarella Cheese"/>
    <s v="The Prosciutto and Arugula Pizza"/>
    <n v="62.25"/>
    <n v="92.25"/>
    <n v="30"/>
    <x v="1"/>
    <x v="0"/>
    <x v="1"/>
  </r>
  <r>
    <n v="7777899379"/>
    <d v="2016-12-12T00:00:00"/>
    <x v="4"/>
    <x v="11"/>
    <n v="16.5"/>
    <x v="2"/>
    <x v="3"/>
    <n v="25"/>
    <n v="4"/>
    <s v="Genoa Salami, Capocollo, Pepperoni, Tomatoes, Asiago Cheese, Garlic"/>
    <s v="The Pepper Salami Pizza"/>
    <n v="66"/>
    <n v="100"/>
    <n v="34"/>
    <x v="0"/>
    <x v="0"/>
    <x v="1"/>
  </r>
  <r>
    <n v="7777899380"/>
    <d v="2016-12-12T00:00:00"/>
    <x v="4"/>
    <x v="11"/>
    <n v="14.75"/>
    <x v="2"/>
    <x v="0"/>
    <n v="20.25"/>
    <n v="7"/>
    <s v="Ricotta Cheese, Gorgonzola Piccante Cheese, Mozzarella Cheese, Parmigiano Reggiano Cheese, Garlic"/>
    <s v="The Four Cheese Pizza"/>
    <n v="103.25"/>
    <n v="141.75"/>
    <n v="38.5"/>
    <x v="1"/>
    <x v="0"/>
    <x v="1"/>
  </r>
  <r>
    <n v="7777899381"/>
    <d v="2016-12-12T00:00:00"/>
    <x v="4"/>
    <x v="11"/>
    <n v="12.5"/>
    <x v="0"/>
    <x v="0"/>
    <n v="16.5"/>
    <n v="3"/>
    <s v="Spinach, Artichokes, Tomatoes, Sun-dried Tomatoes, Garlic, Pesto Sauce"/>
    <s v="The Spinach Pesto Pizza"/>
    <n v="37.5"/>
    <n v="49.5"/>
    <n v="12"/>
    <x v="0"/>
    <x v="1"/>
    <x v="1"/>
  </r>
  <r>
    <n v="7777899382"/>
    <d v="2016-12-12T00:00:00"/>
    <x v="4"/>
    <x v="11"/>
    <n v="16.75"/>
    <x v="2"/>
    <x v="2"/>
    <n v="23.25"/>
    <n v="4"/>
    <s v="Chicken, Pineapple, Tomatoes, Red Peppers, Thai Sweet Chilli Sauce"/>
    <s v="The Thai Chicken Pizza"/>
    <n v="67"/>
    <n v="93"/>
    <n v="26"/>
    <x v="1"/>
    <x v="1"/>
    <x v="1"/>
  </r>
  <r>
    <n v="7777899383"/>
    <d v="2016-12-12T00:00:00"/>
    <x v="4"/>
    <x v="11"/>
    <n v="20.25"/>
    <x v="1"/>
    <x v="3"/>
    <n v="30.25"/>
    <n v="12"/>
    <s v="Coarse Sicilian Salami, Tomatoes, Green Olives, Luganega Sausage, Onions, Garlic"/>
    <s v="The Sicilian Pizza"/>
    <n v="243"/>
    <n v="363"/>
    <n v="120"/>
    <x v="1"/>
    <x v="1"/>
    <x v="1"/>
  </r>
  <r>
    <n v="7777899384"/>
    <d v="2016-12-13T00:00:00"/>
    <x v="5"/>
    <x v="11"/>
    <n v="10.5"/>
    <x v="0"/>
    <x v="1"/>
    <n v="13.5"/>
    <n v="7"/>
    <s v="Sliced Ham, Pineapple, Mozzarella Cheese"/>
    <s v="The Hawaiian Pizza"/>
    <n v="73.5"/>
    <n v="94.5"/>
    <n v="21"/>
    <x v="1"/>
    <x v="1"/>
    <x v="1"/>
  </r>
  <r>
    <n v="7777899385"/>
    <d v="2016-12-13T00:00:00"/>
    <x v="5"/>
    <x v="11"/>
    <n v="16.25"/>
    <x v="2"/>
    <x v="3"/>
    <n v="24.75"/>
    <n v="7"/>
    <s v="?duja Salami, Pancetta, Tomatoes, Red Onions, Friggitello Peppers, Garlic"/>
    <s v="The Calabrese Pizza"/>
    <n v="113.75"/>
    <n v="173.25"/>
    <n v="59.5"/>
    <x v="1"/>
    <x v="1"/>
    <x v="1"/>
  </r>
  <r>
    <n v="7777899386"/>
    <d v="2016-12-13T00:00:00"/>
    <x v="5"/>
    <x v="11"/>
    <n v="20.75"/>
    <x v="1"/>
    <x v="3"/>
    <n v="30.75"/>
    <n v="3"/>
    <s v="Genoa Salami, Capocollo, Pepperoni, Tomatoes, Asiago Cheese, Garlic"/>
    <s v="The Pepper Salami Pizza"/>
    <n v="62.25"/>
    <n v="92.25"/>
    <n v="30"/>
    <x v="0"/>
    <x v="0"/>
    <x v="1"/>
  </r>
  <r>
    <n v="7777899387"/>
    <d v="2016-12-13T00:00:00"/>
    <x v="5"/>
    <x v="11"/>
    <n v="20.75"/>
    <x v="1"/>
    <x v="2"/>
    <n v="28.75"/>
    <n v="10"/>
    <s v="Barbecued Chicken, Red Peppers, Green Peppers, Tomatoes, Red Onions, Barbecue Sauce"/>
    <s v="The Barbecue Chicken Pizza"/>
    <n v="207.5"/>
    <n v="287.5"/>
    <n v="80"/>
    <x v="0"/>
    <x v="0"/>
    <x v="1"/>
  </r>
  <r>
    <n v="7777899388"/>
    <d v="2016-12-13T00:00:00"/>
    <x v="5"/>
    <x v="11"/>
    <n v="20.25"/>
    <x v="1"/>
    <x v="3"/>
    <n v="30.25"/>
    <n v="12"/>
    <s v="?duja Salami, Pancetta, Tomatoes, Red Onions, Friggitello Peppers, Garlic"/>
    <s v="The Calabrese Pizza"/>
    <n v="243"/>
    <n v="363"/>
    <n v="120"/>
    <x v="1"/>
    <x v="1"/>
    <x v="1"/>
  </r>
  <r>
    <n v="7777899389"/>
    <d v="2016-12-13T00:00:00"/>
    <x v="5"/>
    <x v="11"/>
    <n v="16.75"/>
    <x v="2"/>
    <x v="2"/>
    <n v="23.25"/>
    <n v="12"/>
    <s v="Barbecued Chicken, Red Peppers, Green Peppers, Tomatoes, Red Onions, Barbecue Sauce"/>
    <s v="The Barbecue Chicken Pizza"/>
    <n v="201"/>
    <n v="279"/>
    <n v="78"/>
    <x v="0"/>
    <x v="1"/>
    <x v="1"/>
  </r>
  <r>
    <n v="7777899390"/>
    <d v="2016-12-13T00:00:00"/>
    <x v="5"/>
    <x v="11"/>
    <n v="16"/>
    <x v="2"/>
    <x v="1"/>
    <n v="20.5"/>
    <n v="7"/>
    <s v="Tomatoes, Anchovies, Green Olives, Red Onions, Garlic"/>
    <s v="The Napolitana Pizza"/>
    <n v="112"/>
    <n v="143.5"/>
    <n v="31.5"/>
    <x v="1"/>
    <x v="0"/>
    <x v="1"/>
  </r>
  <r>
    <n v="7777899391"/>
    <d v="2016-12-14T00:00:00"/>
    <x v="6"/>
    <x v="11"/>
    <n v="14.75"/>
    <x v="2"/>
    <x v="0"/>
    <n v="20.25"/>
    <n v="9"/>
    <s v="Ricotta Cheese, Gorgonzola Piccante Cheese, Mozzarella Cheese, Parmigiano Reggiano Cheese, Garlic"/>
    <s v="The Four Cheese Pizza"/>
    <n v="132.75"/>
    <n v="182.25"/>
    <n v="49.5"/>
    <x v="1"/>
    <x v="0"/>
    <x v="1"/>
  </r>
  <r>
    <n v="7777899392"/>
    <d v="2016-12-14T00:00:00"/>
    <x v="6"/>
    <x v="11"/>
    <n v="16"/>
    <x v="2"/>
    <x v="1"/>
    <n v="20.5"/>
    <n v="1"/>
    <s v="Pepperoni, Mushrooms, Red Onions, Red Peppers, Bacon"/>
    <s v="The Classic Deluxe Pizza"/>
    <n v="16"/>
    <n v="20.5"/>
    <n v="4.5"/>
    <x v="0"/>
    <x v="1"/>
    <x v="1"/>
  </r>
  <r>
    <n v="7777899393"/>
    <d v="2016-12-14T00:00:00"/>
    <x v="6"/>
    <x v="11"/>
    <n v="14.75"/>
    <x v="2"/>
    <x v="0"/>
    <n v="20.25"/>
    <n v="2"/>
    <s v="Ricotta Cheese, Gorgonzola Piccante Cheese, Mozzarella Cheese, Parmigiano Reggiano Cheese, Garlic"/>
    <s v="The Four Cheese Pizza"/>
    <n v="29.5"/>
    <n v="40.5"/>
    <n v="11"/>
    <x v="0"/>
    <x v="1"/>
    <x v="1"/>
  </r>
  <r>
    <n v="7777899394"/>
    <d v="2016-12-14T00:00:00"/>
    <x v="6"/>
    <x v="11"/>
    <n v="21"/>
    <x v="1"/>
    <x v="0"/>
    <n v="28"/>
    <n v="11"/>
    <s v="Eggplant, Artichokes, Tomatoes, Zucchini, Red Peppers, Garlic, Pesto Sauce"/>
    <s v="The Italian Vegetables Pizza"/>
    <n v="231"/>
    <n v="308"/>
    <n v="77"/>
    <x v="1"/>
    <x v="0"/>
    <x v="1"/>
  </r>
  <r>
    <n v="7777899395"/>
    <d v="2016-12-14T00:00:00"/>
    <x v="6"/>
    <x v="11"/>
    <n v="16.5"/>
    <x v="2"/>
    <x v="3"/>
    <n v="25"/>
    <n v="5"/>
    <s v="Capocollo, Tomatoes, Goat Cheese, Artichokes, Peperoncini verdi, Garlic"/>
    <s v="The Spicy Italian Pizza"/>
    <n v="82.5"/>
    <n v="125"/>
    <n v="42.5"/>
    <x v="1"/>
    <x v="0"/>
    <x v="1"/>
  </r>
  <r>
    <n v="7777899396"/>
    <d v="2016-12-14T00:00:00"/>
    <x v="6"/>
    <x v="11"/>
    <n v="12"/>
    <x v="0"/>
    <x v="1"/>
    <n v="15"/>
    <n v="12"/>
    <s v="Pepperoni, Mushrooms, Red Onions, Red Peppers, Bacon"/>
    <s v="The Classic Deluxe Pizza"/>
    <n v="144"/>
    <n v="180"/>
    <n v="36"/>
    <x v="1"/>
    <x v="1"/>
    <x v="1"/>
  </r>
  <r>
    <n v="7777899397"/>
    <d v="2016-12-14T00:00:00"/>
    <x v="6"/>
    <x v="11"/>
    <n v="18.5"/>
    <x v="1"/>
    <x v="0"/>
    <n v="25.5"/>
    <n v="12"/>
    <s v="Mozzarella Cheese, Provolone Cheese, Smoked Gouda Cheese, Romano Cheese, Blue Cheese, Garlic"/>
    <s v="The Five Cheese Pizza"/>
    <n v="222"/>
    <n v="306"/>
    <n v="84"/>
    <x v="0"/>
    <x v="1"/>
    <x v="1"/>
  </r>
  <r>
    <n v="7777899398"/>
    <d v="2016-12-14T00:00:00"/>
    <x v="6"/>
    <x v="11"/>
    <n v="20.75"/>
    <x v="1"/>
    <x v="2"/>
    <n v="28.75"/>
    <n v="9"/>
    <s v="Chicken, Artichoke, Spinach, Garlic, Jalapeno Peppers, Fontina Cheese, Gouda Cheese"/>
    <s v="The California Chicken Pizza"/>
    <n v="186.75"/>
    <n v="258.75"/>
    <n v="72"/>
    <x v="1"/>
    <x v="0"/>
    <x v="1"/>
  </r>
  <r>
    <n v="7777899399"/>
    <d v="2016-12-14T00:00:00"/>
    <x v="6"/>
    <x v="11"/>
    <n v="20.5"/>
    <x v="1"/>
    <x v="1"/>
    <n v="26.5"/>
    <n v="8"/>
    <s v="Kalamata Olives, Feta Cheese, Tomatoes, Garlic, Beef Chuck Roast, Red Onions"/>
    <s v="The Greek Pizza"/>
    <n v="164"/>
    <n v="212"/>
    <n v="48"/>
    <x v="1"/>
    <x v="0"/>
    <x v="1"/>
  </r>
  <r>
    <n v="7777899400"/>
    <d v="2016-12-14T00:00:00"/>
    <x v="6"/>
    <x v="11"/>
    <n v="20.5"/>
    <x v="1"/>
    <x v="1"/>
    <n v="26.5"/>
    <n v="11"/>
    <s v="Capocollo, Red Peppers, Tomatoes, Goat Cheese, Garlic, Oregano"/>
    <s v="The Italian Capocollo Pizza"/>
    <n v="225.5"/>
    <n v="291.5"/>
    <n v="66"/>
    <x v="0"/>
    <x v="1"/>
    <x v="1"/>
  </r>
  <r>
    <n v="7777899401"/>
    <d v="2016-12-15T00:00:00"/>
    <x v="0"/>
    <x v="11"/>
    <n v="15.25"/>
    <x v="1"/>
    <x v="1"/>
    <n v="21.25"/>
    <n v="7"/>
    <s v="Mozzarella Cheese, Pepperoni"/>
    <s v="The Pepperoni Pizza"/>
    <n v="106.75"/>
    <n v="148.75"/>
    <n v="42"/>
    <x v="1"/>
    <x v="1"/>
    <x v="1"/>
  </r>
  <r>
    <n v="7777899402"/>
    <d v="2016-12-15T00:00:00"/>
    <x v="0"/>
    <x v="11"/>
    <n v="12"/>
    <x v="0"/>
    <x v="0"/>
    <n v="16"/>
    <n v="10"/>
    <s v="Mushrooms, Tomatoes, Red Peppers, Green Peppers, Red Onions, Zucchini, Spinach, Garlic"/>
    <s v="The Vegetables + Vegetables Pizza"/>
    <n v="120"/>
    <n v="160"/>
    <n v="40"/>
    <x v="1"/>
    <x v="0"/>
    <x v="1"/>
  </r>
  <r>
    <n v="7777899403"/>
    <d v="2016-12-15T00:00:00"/>
    <x v="0"/>
    <x v="11"/>
    <n v="20.75"/>
    <x v="1"/>
    <x v="3"/>
    <n v="30.75"/>
    <n v="12"/>
    <s v="Genoa Salami, Capocollo, Pepperoni, Tomatoes, Asiago Cheese, Garlic"/>
    <s v="The Pepper Salami Pizza"/>
    <n v="249"/>
    <n v="369"/>
    <n v="120"/>
    <x v="1"/>
    <x v="0"/>
    <x v="1"/>
  </r>
  <r>
    <n v="7777899404"/>
    <d v="2016-12-16T00:00:00"/>
    <x v="1"/>
    <x v="11"/>
    <n v="20.75"/>
    <x v="1"/>
    <x v="3"/>
    <n v="30.75"/>
    <n v="3"/>
    <s v="Spinach, Red Onions, Pepperoni, Tomatoes, Artichokes, Kalamata Olives, Garlic, Asiago Cheese"/>
    <s v="The Spinach Supreme Pizza"/>
    <n v="62.25"/>
    <n v="92.25"/>
    <n v="30"/>
    <x v="1"/>
    <x v="1"/>
    <x v="1"/>
  </r>
  <r>
    <n v="7777899405"/>
    <d v="2016-12-16T00:00:00"/>
    <x v="1"/>
    <x v="11"/>
    <n v="14.75"/>
    <x v="2"/>
    <x v="0"/>
    <n v="20.25"/>
    <n v="4"/>
    <s v="Ricotta Cheese, Gorgonzola Piccante Cheese, Mozzarella Cheese, Parmigiano Reggiano Cheese, Garlic"/>
    <s v="The Four Cheese Pizza"/>
    <n v="59"/>
    <n v="81"/>
    <n v="22"/>
    <x v="1"/>
    <x v="1"/>
    <x v="1"/>
  </r>
  <r>
    <n v="7777899406"/>
    <d v="2016-12-16T00:00:00"/>
    <x v="1"/>
    <x v="11"/>
    <n v="20.25"/>
    <x v="1"/>
    <x v="3"/>
    <n v="30.25"/>
    <n v="11"/>
    <s v="Coarse Sicilian Salami, Tomatoes, Green Olives, Luganega Sausage, Onions, Garlic"/>
    <s v="The Sicilian Pizza"/>
    <n v="222.75"/>
    <n v="332.75"/>
    <n v="110"/>
    <x v="0"/>
    <x v="1"/>
    <x v="1"/>
  </r>
  <r>
    <n v="7777899407"/>
    <d v="2016-12-16T00:00:00"/>
    <x v="1"/>
    <x v="11"/>
    <n v="12.5"/>
    <x v="0"/>
    <x v="3"/>
    <n v="19.5"/>
    <n v="12"/>
    <s v="Spinach, Red Onions, Pepperoni, Tomatoes, Artichokes, Kalamata Olives, Garlic, Asiago Cheese"/>
    <s v="The Spinach Supreme Pizza"/>
    <n v="150"/>
    <n v="234"/>
    <n v="84"/>
    <x v="1"/>
    <x v="1"/>
    <x v="1"/>
  </r>
  <r>
    <n v="7777899408"/>
    <d v="2016-12-17T00:00:00"/>
    <x v="2"/>
    <x v="11"/>
    <n v="16.5"/>
    <x v="2"/>
    <x v="3"/>
    <n v="25"/>
    <n v="4"/>
    <s v="Capocollo, Tomatoes, Goat Cheese, Artichokes, Peperoncini verdi, Garlic"/>
    <s v="The Spicy Italian Pizza"/>
    <n v="66"/>
    <n v="100"/>
    <n v="34"/>
    <x v="0"/>
    <x v="0"/>
    <x v="1"/>
  </r>
  <r>
    <n v="7777899409"/>
    <d v="2016-12-17T00:00:00"/>
    <x v="2"/>
    <x v="11"/>
    <n v="16.75"/>
    <x v="2"/>
    <x v="2"/>
    <n v="23.25"/>
    <n v="11"/>
    <s v="Chicken, Artichoke, Spinach, Garlic, Jalapeno Peppers, Fontina Cheese, Gouda Cheese"/>
    <s v="The California Chicken Pizza"/>
    <n v="184.25"/>
    <n v="255.75"/>
    <n v="71.5"/>
    <x v="0"/>
    <x v="0"/>
    <x v="1"/>
  </r>
  <r>
    <n v="7777899410"/>
    <d v="2016-12-17T00:00:00"/>
    <x v="2"/>
    <x v="11"/>
    <n v="14.75"/>
    <x v="2"/>
    <x v="0"/>
    <n v="20.25"/>
    <n v="3"/>
    <s v="Ricotta Cheese, Gorgonzola Piccante Cheese, Mozzarella Cheese, Parmigiano Reggiano Cheese, Garlic"/>
    <s v="The Four Cheese Pizza"/>
    <n v="44.25"/>
    <n v="60.75"/>
    <n v="16.5"/>
    <x v="0"/>
    <x v="0"/>
    <x v="1"/>
  </r>
  <r>
    <n v="7777899411"/>
    <d v="2016-12-17T00:00:00"/>
    <x v="2"/>
    <x v="11"/>
    <n v="17.5"/>
    <x v="1"/>
    <x v="1"/>
    <n v="23.5"/>
    <n v="8"/>
    <s v="Pepperoni, Mushrooms, Green Peppers"/>
    <s v="The Pepperoni, Mushroom, and Peppers Pizza"/>
    <n v="140"/>
    <n v="188"/>
    <n v="48"/>
    <x v="1"/>
    <x v="0"/>
    <x v="1"/>
  </r>
  <r>
    <n v="7777899412"/>
    <d v="2016-12-17T00:00:00"/>
    <x v="2"/>
    <x v="11"/>
    <n v="20.75"/>
    <x v="1"/>
    <x v="2"/>
    <n v="28.75"/>
    <n v="8"/>
    <s v="Chicken, Pineapple, Tomatoes, Red Peppers, Thai Sweet Chilli Sauce"/>
    <s v="The Thai Chicken Pizza"/>
    <n v="166"/>
    <n v="230"/>
    <n v="64"/>
    <x v="0"/>
    <x v="0"/>
    <x v="1"/>
  </r>
  <r>
    <n v="7777899413"/>
    <d v="2016-12-18T00:00:00"/>
    <x v="3"/>
    <x v="11"/>
    <n v="16"/>
    <x v="2"/>
    <x v="0"/>
    <n v="21.5"/>
    <n v="8"/>
    <s v="Tomatoes, Red Peppers, Jalapeno Peppers, Red Onions, Cilantro, Corn, Chipotle Sauce, Garlic"/>
    <s v="The Mexicana Pizza"/>
    <n v="128"/>
    <n v="172"/>
    <n v="44"/>
    <x v="1"/>
    <x v="1"/>
    <x v="1"/>
  </r>
  <r>
    <n v="7777899414"/>
    <d v="2016-12-18T00:00:00"/>
    <x v="3"/>
    <x v="11"/>
    <n v="12.5"/>
    <x v="0"/>
    <x v="3"/>
    <n v="19.5"/>
    <n v="4"/>
    <s v="Spinach, Red Onions, Pepperoni, Tomatoes, Artichokes, Kalamata Olives, Garlic, Asiago Cheese"/>
    <s v="The Spinach Supreme Pizza"/>
    <n v="50"/>
    <n v="78"/>
    <n v="28"/>
    <x v="1"/>
    <x v="1"/>
    <x v="1"/>
  </r>
  <r>
    <n v="7777899415"/>
    <d v="2016-12-18T00:00:00"/>
    <x v="3"/>
    <x v="11"/>
    <n v="25.5"/>
    <x v="3"/>
    <x v="1"/>
    <n v="26.5"/>
    <n v="8"/>
    <s v="Kalamata Olives, Feta Cheese, Tomatoes, Garlic, Beef Chuck Roast, Red Onions"/>
    <s v="The Greek Pizza"/>
    <n v="204"/>
    <n v="212"/>
    <n v="8"/>
    <x v="0"/>
    <x v="0"/>
    <x v="1"/>
  </r>
  <r>
    <n v="7777899416"/>
    <d v="2016-12-18T00:00:00"/>
    <x v="3"/>
    <x v="11"/>
    <n v="14.75"/>
    <x v="2"/>
    <x v="0"/>
    <n v="20.25"/>
    <n v="8"/>
    <s v="Ricotta Cheese, Gorgonzola Piccante Cheese, Mozzarella Cheese, Parmigiano Reggiano Cheese, Garlic"/>
    <s v="The Four Cheese Pizza"/>
    <n v="118"/>
    <n v="162"/>
    <n v="44"/>
    <x v="1"/>
    <x v="0"/>
    <x v="1"/>
  </r>
  <r>
    <n v="7777899417"/>
    <d v="2016-12-18T00:00:00"/>
    <x v="3"/>
    <x v="11"/>
    <n v="16.5"/>
    <x v="2"/>
    <x v="3"/>
    <n v="25"/>
    <n v="12"/>
    <s v="Genoa Salami, Capocollo, Pepperoni, Tomatoes, Asiago Cheese, Garlic"/>
    <s v="The Pepper Salami Pizza"/>
    <n v="198"/>
    <n v="300"/>
    <n v="102"/>
    <x v="0"/>
    <x v="1"/>
    <x v="1"/>
  </r>
  <r>
    <n v="7777899418"/>
    <d v="2016-12-18T00:00:00"/>
    <x v="3"/>
    <x v="11"/>
    <n v="16"/>
    <x v="2"/>
    <x v="0"/>
    <n v="21.5"/>
    <n v="6"/>
    <s v="Mushrooms, Tomatoes, Red Peppers, Green Peppers, Red Onions, Zucchini, Spinach, Garlic"/>
    <s v="The Vegetables + Vegetables Pizza"/>
    <n v="96"/>
    <n v="129"/>
    <n v="33"/>
    <x v="1"/>
    <x v="1"/>
    <x v="1"/>
  </r>
  <r>
    <n v="7777899419"/>
    <d v="2016-12-18T00:00:00"/>
    <x v="3"/>
    <x v="11"/>
    <n v="20.75"/>
    <x v="1"/>
    <x v="2"/>
    <n v="28.75"/>
    <n v="5"/>
    <s v="Chicken, Artichoke, Spinach, Garlic, Jalapeno Peppers, Fontina Cheese, Gouda Cheese"/>
    <s v="The California Chicken Pizza"/>
    <n v="103.75"/>
    <n v="143.75"/>
    <n v="40"/>
    <x v="0"/>
    <x v="1"/>
    <x v="1"/>
  </r>
  <r>
    <n v="7777899420"/>
    <d v="2016-12-18T00:00:00"/>
    <x v="3"/>
    <x v="11"/>
    <n v="20.75"/>
    <x v="1"/>
    <x v="2"/>
    <n v="28.75"/>
    <n v="3"/>
    <s v="Barbecued Chicken, Red Peppers, Green Peppers, Tomatoes, Red Onions, Barbecue Sauce"/>
    <s v="The Barbecue Chicken Pizza"/>
    <n v="62.25"/>
    <n v="86.25"/>
    <n v="24"/>
    <x v="1"/>
    <x v="1"/>
    <x v="1"/>
  </r>
  <r>
    <n v="7777899421"/>
    <d v="2016-12-19T00:00:00"/>
    <x v="4"/>
    <x v="11"/>
    <n v="16.75"/>
    <x v="2"/>
    <x v="2"/>
    <n v="23.25"/>
    <n v="3"/>
    <s v="Barbecued Chicken, Red Peppers, Green Peppers, Tomatoes, Red Onions, Barbecue Sauce"/>
    <s v="The Barbecue Chicken Pizza"/>
    <n v="50.25"/>
    <n v="69.75"/>
    <n v="19.5"/>
    <x v="1"/>
    <x v="0"/>
    <x v="1"/>
  </r>
  <r>
    <n v="7777899422"/>
    <d v="2016-12-19T00:00:00"/>
    <x v="4"/>
    <x v="11"/>
    <n v="20.25"/>
    <x v="1"/>
    <x v="3"/>
    <n v="30.25"/>
    <n v="3"/>
    <s v="?duja Salami, Pancetta, Tomatoes, Red Onions, Friggitello Peppers, Garlic"/>
    <s v="The Calabrese Pizza"/>
    <n v="60.75"/>
    <n v="90.75"/>
    <n v="30"/>
    <x v="1"/>
    <x v="1"/>
    <x v="1"/>
  </r>
  <r>
    <n v="7777899423"/>
    <d v="2016-12-19T00:00:00"/>
    <x v="4"/>
    <x v="11"/>
    <n v="16.75"/>
    <x v="2"/>
    <x v="2"/>
    <n v="23.25"/>
    <n v="6"/>
    <s v="Chicken, Tomatoes, Red Peppers, Spinach, Garlic, Pesto Sauce"/>
    <s v="The Chicken Pesto Pizza"/>
    <n v="100.5"/>
    <n v="139.5"/>
    <n v="39"/>
    <x v="0"/>
    <x v="1"/>
    <x v="1"/>
  </r>
  <r>
    <n v="7777899424"/>
    <d v="2016-12-20T00:00:00"/>
    <x v="5"/>
    <x v="11"/>
    <n v="12"/>
    <x v="0"/>
    <x v="1"/>
    <n v="15"/>
    <n v="9"/>
    <s v="Pepperoni, Mushrooms, Red Onions, Red Peppers, Bacon"/>
    <s v="The Classic Deluxe Pizza"/>
    <n v="108"/>
    <n v="135"/>
    <n v="27"/>
    <x v="1"/>
    <x v="0"/>
    <x v="1"/>
  </r>
  <r>
    <n v="7777899425"/>
    <d v="2016-12-20T00:00:00"/>
    <x v="5"/>
    <x v="11"/>
    <n v="17.95"/>
    <x v="1"/>
    <x v="0"/>
    <n v="24.95"/>
    <n v="9"/>
    <s v="Ricotta Cheese, Gorgonzola Piccante Cheese, Mozzarella Cheese, Parmigiano Reggiano Cheese, Garlic"/>
    <s v="The Four Cheese Pizza"/>
    <n v="161.54999999999998"/>
    <n v="224.54999999999998"/>
    <n v="63"/>
    <x v="1"/>
    <x v="1"/>
    <x v="1"/>
  </r>
  <r>
    <n v="7777899426"/>
    <d v="2016-12-20T00:00:00"/>
    <x v="5"/>
    <x v="11"/>
    <n v="20.25"/>
    <x v="1"/>
    <x v="0"/>
    <n v="27.25"/>
    <n v="11"/>
    <s v="Tomatoes, Red Peppers, Jalapeno Peppers, Red Onions, Cilantro, Corn, Chipotle Sauce, Garlic"/>
    <s v="The Mexicana Pizza"/>
    <n v="222.75"/>
    <n v="299.75"/>
    <n v="77"/>
    <x v="0"/>
    <x v="0"/>
    <x v="1"/>
  </r>
  <r>
    <n v="7777899427"/>
    <d v="2016-12-20T00:00:00"/>
    <x v="5"/>
    <x v="11"/>
    <n v="12.25"/>
    <x v="0"/>
    <x v="3"/>
    <n v="19.25"/>
    <n v="3"/>
    <s v="Coarse Sicilian Salami, Tomatoes, Green Olives, Luganega Sausage, Onions, Garlic"/>
    <s v="The Sicilian Pizza"/>
    <n v="36.75"/>
    <n v="57.75"/>
    <n v="21"/>
    <x v="1"/>
    <x v="1"/>
    <x v="1"/>
  </r>
  <r>
    <n v="7777899428"/>
    <d v="2016-12-20T00:00:00"/>
    <x v="5"/>
    <x v="11"/>
    <n v="12.5"/>
    <x v="0"/>
    <x v="3"/>
    <n v="19.5"/>
    <n v="1"/>
    <s v="Soppressata Salami, Fontina Cheese, Mozzarella Cheese, Mushrooms, Garlic"/>
    <s v="The Soppressata Pizza"/>
    <n v="12.5"/>
    <n v="19.5"/>
    <n v="7"/>
    <x v="1"/>
    <x v="1"/>
    <x v="1"/>
  </r>
  <r>
    <n v="7777899429"/>
    <d v="2016-12-20T00:00:00"/>
    <x v="5"/>
    <x v="11"/>
    <n v="20.75"/>
    <x v="1"/>
    <x v="3"/>
    <n v="30.75"/>
    <n v="11"/>
    <s v="Capocollo, Tomatoes, Goat Cheese, Artichokes, Peperoncini verdi, Garlic"/>
    <s v="The Spicy Italian Pizza"/>
    <n v="228.25"/>
    <n v="338.25"/>
    <n v="110"/>
    <x v="0"/>
    <x v="0"/>
    <x v="1"/>
  </r>
  <r>
    <n v="7777899430"/>
    <d v="2016-12-20T00:00:00"/>
    <x v="5"/>
    <x v="11"/>
    <n v="12.5"/>
    <x v="0"/>
    <x v="3"/>
    <n v="19.5"/>
    <n v="1"/>
    <s v="Capocollo, Tomatoes, Goat Cheese, Artichokes, Peperoncini verdi, Garlic"/>
    <s v="The Spicy Italian Pizza"/>
    <n v="12.5"/>
    <n v="19.5"/>
    <n v="7"/>
    <x v="0"/>
    <x v="1"/>
    <x v="1"/>
  </r>
  <r>
    <n v="7777899431"/>
    <d v="2016-12-20T00:00:00"/>
    <x v="5"/>
    <x v="11"/>
    <n v="16.75"/>
    <x v="2"/>
    <x v="2"/>
    <n v="23.25"/>
    <n v="2"/>
    <s v="Chicken, Artichoke, Spinach, Garlic, Jalapeno Peppers, Fontina Cheese, Gouda Cheese"/>
    <s v="The California Chicken Pizza"/>
    <n v="33.5"/>
    <n v="46.5"/>
    <n v="13"/>
    <x v="0"/>
    <x v="0"/>
    <x v="1"/>
  </r>
  <r>
    <n v="7777899432"/>
    <d v="2016-12-21T00:00:00"/>
    <x v="6"/>
    <x v="11"/>
    <n v="17.95"/>
    <x v="1"/>
    <x v="0"/>
    <n v="24.95"/>
    <n v="4"/>
    <s v="Ricotta Cheese, Gorgonzola Piccante Cheese, Mozzarella Cheese, Parmigiano Reggiano Cheese, Garlic"/>
    <s v="The Four Cheese Pizza"/>
    <n v="71.8"/>
    <n v="99.8"/>
    <n v="28"/>
    <x v="0"/>
    <x v="0"/>
    <x v="1"/>
  </r>
  <r>
    <n v="7777899433"/>
    <d v="2016-12-21T00:00:00"/>
    <x v="6"/>
    <x v="11"/>
    <n v="12"/>
    <x v="0"/>
    <x v="1"/>
    <n v="15"/>
    <n v="5"/>
    <s v="Capocollo, Red Peppers, Tomatoes, Goat Cheese, Garlic, Oregano"/>
    <s v="The Italian Capocollo Pizza"/>
    <n v="60"/>
    <n v="75"/>
    <n v="15"/>
    <x v="0"/>
    <x v="1"/>
    <x v="1"/>
  </r>
  <r>
    <n v="7777899434"/>
    <d v="2016-12-21T00:00:00"/>
    <x v="6"/>
    <x v="11"/>
    <n v="20.5"/>
    <x v="1"/>
    <x v="1"/>
    <n v="26.5"/>
    <n v="6"/>
    <s v="Tomatoes, Anchovies, Green Olives, Red Onions, Garlic"/>
    <s v="The Napolitana Pizza"/>
    <n v="123"/>
    <n v="159"/>
    <n v="36"/>
    <x v="0"/>
    <x v="1"/>
    <x v="1"/>
  </r>
  <r>
    <n v="7777899435"/>
    <d v="2016-12-21T00:00:00"/>
    <x v="6"/>
    <x v="11"/>
    <n v="20.75"/>
    <x v="1"/>
    <x v="3"/>
    <n v="30.75"/>
    <n v="11"/>
    <s v="Genoa Salami, Capocollo, Pepperoni, Tomatoes, Asiago Cheese, Garlic"/>
    <s v="The Pepper Salami Pizza"/>
    <n v="228.25"/>
    <n v="338.25"/>
    <n v="110"/>
    <x v="0"/>
    <x v="0"/>
    <x v="1"/>
  </r>
  <r>
    <n v="7777899436"/>
    <d v="2016-12-22T00:00:00"/>
    <x v="0"/>
    <x v="11"/>
    <n v="16.5"/>
    <x v="2"/>
    <x v="3"/>
    <n v="25"/>
    <n v="2"/>
    <s v="Soppressata Salami, Fontina Cheese, Mozzarella Cheese, Mushrooms, Garlic"/>
    <s v="The Soppressata Pizza"/>
    <n v="33"/>
    <n v="50"/>
    <n v="17"/>
    <x v="0"/>
    <x v="0"/>
    <x v="1"/>
  </r>
  <r>
    <n v="7777899437"/>
    <d v="2016-12-22T00:00:00"/>
    <x v="0"/>
    <x v="11"/>
    <n v="20.5"/>
    <x v="1"/>
    <x v="1"/>
    <n v="26.5"/>
    <n v="9"/>
    <s v="Tomatoes, Anchovies, Green Olives, Red Onions, Garlic"/>
    <s v="The Napolitana Pizza"/>
    <n v="184.5"/>
    <n v="238.5"/>
    <n v="54"/>
    <x v="1"/>
    <x v="0"/>
    <x v="1"/>
  </r>
  <r>
    <n v="7777899438"/>
    <d v="2016-12-22T00:00:00"/>
    <x v="0"/>
    <x v="11"/>
    <n v="16.75"/>
    <x v="2"/>
    <x v="2"/>
    <n v="23.25"/>
    <n v="2"/>
    <s v="Chicken, Pineapple, Tomatoes, Red Peppers, Thai Sweet Chilli Sauce"/>
    <s v="The Thai Chicken Pizza"/>
    <n v="33.5"/>
    <n v="46.5"/>
    <n v="13"/>
    <x v="0"/>
    <x v="1"/>
    <x v="1"/>
  </r>
  <r>
    <n v="7777899439"/>
    <d v="2016-12-22T00:00:00"/>
    <x v="0"/>
    <x v="11"/>
    <n v="20.75"/>
    <x v="1"/>
    <x v="2"/>
    <n v="28.75"/>
    <n v="4"/>
    <s v="Chicken, Tomatoes, Red Peppers, Spinach, Garlic, Pesto Sauce"/>
    <s v="The Chicken Pesto Pizza"/>
    <n v="83"/>
    <n v="115"/>
    <n v="32"/>
    <x v="1"/>
    <x v="0"/>
    <x v="1"/>
  </r>
  <r>
    <n v="7777899440"/>
    <d v="2016-12-22T00:00:00"/>
    <x v="0"/>
    <x v="11"/>
    <n v="12.5"/>
    <x v="0"/>
    <x v="3"/>
    <n v="19.5"/>
    <n v="2"/>
    <s v="Genoa Salami, Capocollo, Pepperoni, Tomatoes, Asiago Cheese, Garlic"/>
    <s v="The Pepper Salami Pizza"/>
    <n v="25"/>
    <n v="39"/>
    <n v="14"/>
    <x v="0"/>
    <x v="0"/>
    <x v="1"/>
  </r>
  <r>
    <n v="7777899441"/>
    <d v="2016-12-22T00:00:00"/>
    <x v="0"/>
    <x v="11"/>
    <n v="16.5"/>
    <x v="2"/>
    <x v="3"/>
    <n v="25"/>
    <n v="11"/>
    <s v="Spinach, Red Onions, Pepperoni, Tomatoes, Artichokes, Kalamata Olives, Garlic, Asiago Cheese"/>
    <s v="The Spinach Supreme Pizza"/>
    <n v="181.5"/>
    <n v="275"/>
    <n v="93.5"/>
    <x v="0"/>
    <x v="0"/>
    <x v="1"/>
  </r>
  <r>
    <n v="7777899442"/>
    <d v="2016-12-22T00:00:00"/>
    <x v="0"/>
    <x v="11"/>
    <n v="20.75"/>
    <x v="1"/>
    <x v="2"/>
    <n v="28.75"/>
    <n v="3"/>
    <s v="Chicken, Artichoke, Spinach, Garlic, Jalapeno Peppers, Fontina Cheese, Gouda Cheese"/>
    <s v="The California Chicken Pizza"/>
    <n v="62.25"/>
    <n v="86.25"/>
    <n v="24"/>
    <x v="1"/>
    <x v="0"/>
    <x v="1"/>
  </r>
  <r>
    <n v="7777899443"/>
    <d v="2016-12-22T00:00:00"/>
    <x v="0"/>
    <x v="11"/>
    <n v="12"/>
    <x v="0"/>
    <x v="1"/>
    <n v="15"/>
    <n v="5"/>
    <s v="Capocollo, Red Peppers, Tomatoes, Goat Cheese, Garlic, Oregano"/>
    <s v="The Italian Capocollo Pizza"/>
    <n v="60"/>
    <n v="75"/>
    <n v="15"/>
    <x v="0"/>
    <x v="1"/>
    <x v="1"/>
  </r>
  <r>
    <n v="7777899444"/>
    <d v="2016-12-22T00:00:00"/>
    <x v="0"/>
    <x v="11"/>
    <n v="16.5"/>
    <x v="2"/>
    <x v="3"/>
    <n v="25"/>
    <n v="9"/>
    <s v="Calabrese Salami, Capocollo, Tomatoes, Red Onions, Green Olives, Garlic"/>
    <s v="The Italian Supreme Pizza"/>
    <n v="148.5"/>
    <n v="225"/>
    <n v="76.5"/>
    <x v="1"/>
    <x v="0"/>
    <x v="1"/>
  </r>
  <r>
    <n v="7777899445"/>
    <d v="2016-12-22T00:00:00"/>
    <x v="0"/>
    <x v="11"/>
    <n v="12.25"/>
    <x v="0"/>
    <x v="3"/>
    <n v="19.25"/>
    <n v="3"/>
    <s v="Coarse Sicilian Salami, Tomatoes, Green Olives, Luganega Sausage, Onions, Garlic"/>
    <s v="The Sicilian Pizza"/>
    <n v="36.75"/>
    <n v="57.75"/>
    <n v="21"/>
    <x v="0"/>
    <x v="0"/>
    <x v="1"/>
  </r>
  <r>
    <n v="7777899446"/>
    <d v="2016-12-23T00:00:00"/>
    <x v="1"/>
    <x v="11"/>
    <n v="25.5"/>
    <x v="3"/>
    <x v="1"/>
    <n v="26.5"/>
    <n v="12"/>
    <s v="Kalamata Olives, Feta Cheese, Tomatoes, Garlic, Beef Chuck Roast, Red Onions"/>
    <s v="The Greek Pizza"/>
    <n v="306"/>
    <n v="318"/>
    <n v="12"/>
    <x v="0"/>
    <x v="0"/>
    <x v="1"/>
  </r>
  <r>
    <n v="7777899447"/>
    <d v="2016-12-23T00:00:00"/>
    <x v="1"/>
    <x v="11"/>
    <n v="23.65"/>
    <x v="0"/>
    <x v="3"/>
    <n v="30.65"/>
    <n v="1"/>
    <s v="Brie Carre Cheese, Prosciutto, Caramelized Onions, Pears, Thyme, Garlic"/>
    <s v="The Brie Carre Pizza"/>
    <n v="23.65"/>
    <n v="30.65"/>
    <n v="7"/>
    <x v="0"/>
    <x v="0"/>
    <x v="1"/>
  </r>
  <r>
    <n v="7777899448"/>
    <d v="2016-12-23T00:00:00"/>
    <x v="1"/>
    <x v="11"/>
    <n v="20.5"/>
    <x v="1"/>
    <x v="1"/>
    <n v="26.5"/>
    <n v="12"/>
    <s v="Capocollo, Red Peppers, Tomatoes, Goat Cheese, Garlic, Oregano"/>
    <s v="The Italian Capocollo Pizza"/>
    <n v="246"/>
    <n v="318"/>
    <n v="72"/>
    <x v="1"/>
    <x v="1"/>
    <x v="1"/>
  </r>
  <r>
    <n v="7777899449"/>
    <d v="2016-12-23T00:00:00"/>
    <x v="1"/>
    <x v="11"/>
    <n v="16.75"/>
    <x v="2"/>
    <x v="2"/>
    <n v="23.25"/>
    <n v="11"/>
    <s v="Chicken, Pineapple, Tomatoes, Red Peppers, Thai Sweet Chilli Sauce"/>
    <s v="The Thai Chicken Pizza"/>
    <n v="184.25"/>
    <n v="255.75"/>
    <n v="71.5"/>
    <x v="0"/>
    <x v="1"/>
    <x v="1"/>
  </r>
  <r>
    <n v="7777899450"/>
    <d v="2016-12-23T00:00:00"/>
    <x v="1"/>
    <x v="11"/>
    <n v="20.25"/>
    <x v="1"/>
    <x v="0"/>
    <n v="27.25"/>
    <n v="4"/>
    <s v="Mushrooms, Tomatoes, Red Peppers, Green Peppers, Red Onions, Zucchini, Spinach, Garlic"/>
    <s v="The Vegetables + Vegetables Pizza"/>
    <n v="81"/>
    <n v="109"/>
    <n v="28"/>
    <x v="0"/>
    <x v="0"/>
    <x v="1"/>
  </r>
  <r>
    <n v="7777899451"/>
    <d v="2016-12-23T00:00:00"/>
    <x v="1"/>
    <x v="11"/>
    <n v="20.5"/>
    <x v="1"/>
    <x v="1"/>
    <n v="26.5"/>
    <n v="10"/>
    <s v="Capocollo, Red Peppers, Tomatoes, Goat Cheese, Garlic, Oregano"/>
    <s v="The Italian Capocollo Pizza"/>
    <n v="205"/>
    <n v="265"/>
    <n v="60"/>
    <x v="0"/>
    <x v="0"/>
    <x v="1"/>
  </r>
  <r>
    <n v="7777899452"/>
    <d v="2016-12-23T00:00:00"/>
    <x v="1"/>
    <x v="11"/>
    <n v="16.75"/>
    <x v="2"/>
    <x v="0"/>
    <n v="22.25"/>
    <n v="3"/>
    <s v="Eggplant, Artichokes, Tomatoes, Zucchini, Red Peppers, Garlic, Pesto Sauce"/>
    <s v="The Italian Vegetables Pizza"/>
    <n v="50.25"/>
    <n v="66.75"/>
    <n v="16.5"/>
    <x v="0"/>
    <x v="1"/>
    <x v="1"/>
  </r>
  <r>
    <n v="7777899453"/>
    <d v="2016-12-24T00:00:00"/>
    <x v="2"/>
    <x v="11"/>
    <n v="16"/>
    <x v="2"/>
    <x v="0"/>
    <n v="21.5"/>
    <n v="1"/>
    <s v="Mushrooms, Tomatoes, Red Peppers, Green Peppers, Red Onions, Zucchini, Spinach, Garlic"/>
    <s v="The Vegetables + Vegetables Pizza"/>
    <n v="16"/>
    <n v="21.5"/>
    <n v="5.5"/>
    <x v="0"/>
    <x v="0"/>
    <x v="1"/>
  </r>
  <r>
    <n v="7777899454"/>
    <d v="2016-12-24T00:00:00"/>
    <x v="2"/>
    <x v="11"/>
    <n v="16.25"/>
    <x v="2"/>
    <x v="3"/>
    <n v="24.75"/>
    <n v="5"/>
    <s v="?duja Salami, Pancetta, Tomatoes, Red Onions, Friggitello Peppers, Garlic"/>
    <s v="The Calabrese Pizza"/>
    <n v="81.25"/>
    <n v="123.75"/>
    <n v="42.5"/>
    <x v="1"/>
    <x v="0"/>
    <x v="1"/>
  </r>
  <r>
    <n v="7777899455"/>
    <d v="2016-12-24T00:00:00"/>
    <x v="2"/>
    <x v="11"/>
    <n v="14.75"/>
    <x v="2"/>
    <x v="0"/>
    <n v="20.25"/>
    <n v="5"/>
    <s v="Ricotta Cheese, Gorgonzola Piccante Cheese, Mozzarella Cheese, Parmigiano Reggiano Cheese, Garlic"/>
    <s v="The Four Cheese Pizza"/>
    <n v="73.75"/>
    <n v="101.25"/>
    <n v="27.5"/>
    <x v="1"/>
    <x v="0"/>
    <x v="1"/>
  </r>
  <r>
    <n v="7777899456"/>
    <d v="2016-12-24T00:00:00"/>
    <x v="2"/>
    <x v="11"/>
    <n v="10.5"/>
    <x v="0"/>
    <x v="1"/>
    <n v="13.5"/>
    <n v="6"/>
    <s v="Sliced Ham, Pineapple, Mozzarella Cheese"/>
    <s v="The Hawaiian Pizza"/>
    <n v="63"/>
    <n v="81"/>
    <n v="18"/>
    <x v="0"/>
    <x v="1"/>
    <x v="1"/>
  </r>
  <r>
    <n v="7777899457"/>
    <d v="2016-12-24T00:00:00"/>
    <x v="2"/>
    <x v="11"/>
    <n v="20.75"/>
    <x v="1"/>
    <x v="3"/>
    <n v="30.75"/>
    <n v="2"/>
    <s v="Spinach, Red Onions, Pepperoni, Tomatoes, Artichokes, Kalamata Olives, Garlic, Asiago Cheese"/>
    <s v="The Spinach Supreme Pizza"/>
    <n v="41.5"/>
    <n v="61.5"/>
    <n v="20"/>
    <x v="1"/>
    <x v="0"/>
    <x v="1"/>
  </r>
  <r>
    <n v="7777899458"/>
    <d v="2016-12-25T00:00:00"/>
    <x v="3"/>
    <x v="11"/>
    <n v="16.5"/>
    <x v="1"/>
    <x v="1"/>
    <n v="22.5"/>
    <n v="12"/>
    <s v="Sliced Ham, Pineapple, Mozzarella Cheese"/>
    <s v="The Hawaiian Pizza"/>
    <n v="198"/>
    <n v="270"/>
    <n v="72"/>
    <x v="0"/>
    <x v="0"/>
    <x v="1"/>
  </r>
  <r>
    <n v="7777899459"/>
    <d v="2016-12-25T00:00:00"/>
    <x v="3"/>
    <x v="11"/>
    <n v="12"/>
    <x v="0"/>
    <x v="1"/>
    <n v="15"/>
    <n v="4"/>
    <s v="Tomatoes, Anchovies, Green Olives, Red Onions, Garlic"/>
    <s v="The Napolitana Pizza"/>
    <n v="48"/>
    <n v="60"/>
    <n v="12"/>
    <x v="0"/>
    <x v="1"/>
    <x v="1"/>
  </r>
  <r>
    <n v="7777899460"/>
    <d v="2016-12-25T00:00:00"/>
    <x v="3"/>
    <x v="11"/>
    <n v="12.5"/>
    <x v="2"/>
    <x v="1"/>
    <n v="17"/>
    <n v="4"/>
    <s v="Mozzarella Cheese, Pepperoni"/>
    <s v="The Pepperoni Pizza"/>
    <n v="50"/>
    <n v="68"/>
    <n v="18"/>
    <x v="1"/>
    <x v="1"/>
    <x v="1"/>
  </r>
  <r>
    <n v="7777899461"/>
    <d v="2016-12-25T00:00:00"/>
    <x v="3"/>
    <x v="11"/>
    <n v="12"/>
    <x v="0"/>
    <x v="1"/>
    <n v="15"/>
    <n v="8"/>
    <s v="Bacon, Pepperoni, Italian Sausage, Chorizo Sausage"/>
    <s v="The Big Meat Pizza"/>
    <n v="96"/>
    <n v="120"/>
    <n v="24"/>
    <x v="1"/>
    <x v="1"/>
    <x v="1"/>
  </r>
  <r>
    <n v="7777899462"/>
    <d v="2016-12-25T00:00:00"/>
    <x v="3"/>
    <x v="11"/>
    <n v="16"/>
    <x v="2"/>
    <x v="0"/>
    <n v="21.5"/>
    <n v="11"/>
    <s v="Spinach, Mushrooms, Tomatoes, Green Olives, Feta Cheese"/>
    <s v="The Green Garden Pizza"/>
    <n v="176"/>
    <n v="236.5"/>
    <n v="60.5"/>
    <x v="1"/>
    <x v="0"/>
    <x v="1"/>
  </r>
  <r>
    <n v="7777899463"/>
    <d v="2016-12-26T00:00:00"/>
    <x v="4"/>
    <x v="11"/>
    <n v="20.25"/>
    <x v="1"/>
    <x v="0"/>
    <n v="27.25"/>
    <n v="12"/>
    <s v="Spinach, Mushrooms, Red Onions, Feta Cheese, Garlic"/>
    <s v="The Spinach and Feta Pizza"/>
    <n v="243"/>
    <n v="327"/>
    <n v="84"/>
    <x v="0"/>
    <x v="0"/>
    <x v="1"/>
  </r>
  <r>
    <n v="7777899464"/>
    <d v="2016-12-26T00:00:00"/>
    <x v="4"/>
    <x v="11"/>
    <n v="12"/>
    <x v="0"/>
    <x v="1"/>
    <n v="15"/>
    <n v="8"/>
    <s v="Bacon, Pepperoni, Italian Sausage, Chorizo Sausage"/>
    <s v="The Big Meat Pizza"/>
    <n v="96"/>
    <n v="120"/>
    <n v="24"/>
    <x v="1"/>
    <x v="1"/>
    <x v="1"/>
  </r>
  <r>
    <n v="7777899465"/>
    <d v="2016-12-26T00:00:00"/>
    <x v="4"/>
    <x v="11"/>
    <n v="16"/>
    <x v="2"/>
    <x v="0"/>
    <n v="21.5"/>
    <n v="9"/>
    <s v="Mushrooms, Tomatoes, Red Peppers, Green Peppers, Red Onions, Zucchini, Spinach, Garlic"/>
    <s v="The Vegetables + Vegetables Pizza"/>
    <n v="144"/>
    <n v="193.5"/>
    <n v="49.5"/>
    <x v="1"/>
    <x v="0"/>
    <x v="1"/>
  </r>
  <r>
    <n v="7777899466"/>
    <d v="2016-12-26T00:00:00"/>
    <x v="4"/>
    <x v="11"/>
    <n v="18.5"/>
    <x v="1"/>
    <x v="0"/>
    <n v="25.5"/>
    <n v="5"/>
    <s v="Mozzarella Cheese, Provolone Cheese, Smoked Gouda Cheese, Romano Cheese, Blue Cheese, Garlic"/>
    <s v="The Five Cheese Pizza"/>
    <n v="92.5"/>
    <n v="127.5"/>
    <n v="35"/>
    <x v="1"/>
    <x v="0"/>
    <x v="1"/>
  </r>
  <r>
    <n v="7777899467"/>
    <d v="2016-12-27T00:00:00"/>
    <x v="5"/>
    <x v="11"/>
    <n v="16.25"/>
    <x v="2"/>
    <x v="3"/>
    <n v="24.75"/>
    <n v="7"/>
    <s v="Coarse Sicilian Salami, Tomatoes, Green Olives, Luganega Sausage, Onions, Garlic"/>
    <s v="The Sicilian Pizza"/>
    <n v="113.75"/>
    <n v="173.25"/>
    <n v="59.5"/>
    <x v="1"/>
    <x v="1"/>
    <x v="1"/>
  </r>
  <r>
    <n v="7777899468"/>
    <d v="2016-12-27T00:00:00"/>
    <x v="5"/>
    <x v="11"/>
    <n v="16"/>
    <x v="2"/>
    <x v="1"/>
    <n v="20.5"/>
    <n v="4"/>
    <s v="Pepperoni, Mushrooms, Red Onions, Red Peppers, Bacon"/>
    <s v="The Classic Deluxe Pizza"/>
    <n v="64"/>
    <n v="82"/>
    <n v="18"/>
    <x v="1"/>
    <x v="0"/>
    <x v="1"/>
  </r>
  <r>
    <n v="7777899469"/>
    <d v="2016-12-27T00:00:00"/>
    <x v="5"/>
    <x v="11"/>
    <n v="12"/>
    <x v="0"/>
    <x v="0"/>
    <n v="16"/>
    <n v="7"/>
    <s v="Spinach, Mushrooms, Tomatoes, Green Olives, Feta Cheese"/>
    <s v="The Green Garden Pizza"/>
    <n v="84"/>
    <n v="112"/>
    <n v="28"/>
    <x v="0"/>
    <x v="0"/>
    <x v="1"/>
  </r>
  <r>
    <n v="7777899470"/>
    <d v="2016-12-27T00:00:00"/>
    <x v="5"/>
    <x v="11"/>
    <n v="10.5"/>
    <x v="0"/>
    <x v="1"/>
    <n v="13.5"/>
    <n v="2"/>
    <s v="Sliced Ham, Pineapple, Mozzarella Cheese"/>
    <s v="The Hawaiian Pizza"/>
    <n v="21"/>
    <n v="27"/>
    <n v="6"/>
    <x v="0"/>
    <x v="1"/>
    <x v="1"/>
  </r>
  <r>
    <n v="7777899471"/>
    <d v="2016-12-27T00:00:00"/>
    <x v="5"/>
    <x v="11"/>
    <n v="12.5"/>
    <x v="0"/>
    <x v="3"/>
    <n v="19.5"/>
    <n v="11"/>
    <s v="Genoa Salami, Capocollo, Pepperoni, Tomatoes, Asiago Cheese, Garlic"/>
    <s v="The Pepper Salami Pizza"/>
    <n v="137.5"/>
    <n v="214.5"/>
    <n v="77"/>
    <x v="0"/>
    <x v="0"/>
    <x v="1"/>
  </r>
  <r>
    <n v="7777899472"/>
    <d v="2016-12-27T00:00:00"/>
    <x v="5"/>
    <x v="11"/>
    <n v="16"/>
    <x v="2"/>
    <x v="1"/>
    <n v="20.5"/>
    <n v="5"/>
    <s v="Pepperoni, Mushrooms, Red Onions, Red Peppers, Bacon"/>
    <s v="The Classic Deluxe Pizza"/>
    <n v="80"/>
    <n v="102.5"/>
    <n v="22.5"/>
    <x v="1"/>
    <x v="0"/>
    <x v="1"/>
  </r>
  <r>
    <n v="7777899473"/>
    <d v="2016-12-28T00:00:00"/>
    <x v="6"/>
    <x v="11"/>
    <n v="20.25"/>
    <x v="1"/>
    <x v="0"/>
    <n v="27.25"/>
    <n v="9"/>
    <s v="Mushrooms, Tomatoes, Red Peppers, Green Peppers, Red Onions, Zucchini, Spinach, Garlic"/>
    <s v="The Vegetables + Vegetables Pizza"/>
    <n v="182.25"/>
    <n v="245.25"/>
    <n v="63"/>
    <x v="1"/>
    <x v="1"/>
    <x v="1"/>
  </r>
  <r>
    <n v="7777899474"/>
    <d v="2016-12-28T00:00:00"/>
    <x v="6"/>
    <x v="11"/>
    <n v="18.5"/>
    <x v="1"/>
    <x v="0"/>
    <n v="25.5"/>
    <n v="6"/>
    <s v="Mozzarella Cheese, Provolone Cheese, Smoked Gouda Cheese, Romano Cheese, Blue Cheese, Garlic"/>
    <s v="The Five Cheese Pizza"/>
    <n v="111"/>
    <n v="153"/>
    <n v="42"/>
    <x v="0"/>
    <x v="0"/>
    <x v="1"/>
  </r>
  <r>
    <n v="7777899475"/>
    <d v="2016-12-28T00:00:00"/>
    <x v="6"/>
    <x v="11"/>
    <n v="20.25"/>
    <x v="1"/>
    <x v="0"/>
    <n v="27.25"/>
    <n v="1"/>
    <s v="Mushrooms, Tomatoes, Red Peppers, Green Peppers, Red Onions, Zucchini, Spinach, Garlic"/>
    <s v="The Vegetables + Vegetables Pizza"/>
    <n v="20.25"/>
    <n v="27.25"/>
    <n v="7"/>
    <x v="1"/>
    <x v="0"/>
    <x v="1"/>
  </r>
  <r>
    <n v="7777899476"/>
    <d v="2016-12-28T00:00:00"/>
    <x v="6"/>
    <x v="11"/>
    <n v="12"/>
    <x v="0"/>
    <x v="1"/>
    <n v="15"/>
    <n v="11"/>
    <s v="Bacon, Pepperoni, Italian Sausage, Chorizo Sausage"/>
    <s v="The Big Meat Pizza"/>
    <n v="132"/>
    <n v="165"/>
    <n v="33"/>
    <x v="1"/>
    <x v="0"/>
    <x v="1"/>
  </r>
  <r>
    <n v="7777899477"/>
    <d v="2016-12-28T00:00:00"/>
    <x v="6"/>
    <x v="11"/>
    <n v="16.75"/>
    <x v="2"/>
    <x v="2"/>
    <n v="23.25"/>
    <n v="11"/>
    <s v="Chicken, Red Onions, Red Peppers, Mushrooms, Asiago Cheese, Alfredo Sauce"/>
    <s v="The Chicken Alfredo Pizza"/>
    <n v="184.25"/>
    <n v="255.75"/>
    <n v="71.5"/>
    <x v="0"/>
    <x v="0"/>
    <x v="1"/>
  </r>
  <r>
    <n v="7777899478"/>
    <d v="2016-12-29T00:00:00"/>
    <x v="0"/>
    <x v="11"/>
    <n v="12.25"/>
    <x v="0"/>
    <x v="3"/>
    <n v="19.25"/>
    <n v="9"/>
    <s v="Coarse Sicilian Salami, Tomatoes, Green Olives, Luganega Sausage, Onions, Garlic"/>
    <s v="The Sicilian Pizza"/>
    <n v="110.25"/>
    <n v="173.25"/>
    <n v="63"/>
    <x v="0"/>
    <x v="1"/>
    <x v="1"/>
  </r>
  <r>
    <n v="7777899479"/>
    <d v="2016-12-29T00:00:00"/>
    <x v="0"/>
    <x v="11"/>
    <n v="12"/>
    <x v="0"/>
    <x v="1"/>
    <n v="15"/>
    <n v="3"/>
    <s v="Bacon, Pepperoni, Italian Sausage, Chorizo Sausage"/>
    <s v="The Big Meat Pizza"/>
    <n v="36"/>
    <n v="45"/>
    <n v="9"/>
    <x v="1"/>
    <x v="1"/>
    <x v="1"/>
  </r>
  <r>
    <n v="7777899480"/>
    <d v="2016-12-30T00:00:00"/>
    <x v="1"/>
    <x v="11"/>
    <n v="10.5"/>
    <x v="0"/>
    <x v="1"/>
    <n v="13.5"/>
    <n v="4"/>
    <s v="Sliced Ham, Pineapple, Mozzarella Cheese"/>
    <s v="The Hawaiian Pizza"/>
    <n v="42"/>
    <n v="54"/>
    <n v="12"/>
    <x v="1"/>
    <x v="0"/>
    <x v="1"/>
  </r>
  <r>
    <n v="7777899481"/>
    <d v="2016-12-30T00:00:00"/>
    <x v="1"/>
    <x v="11"/>
    <n v="20.5"/>
    <x v="1"/>
    <x v="1"/>
    <n v="26.5"/>
    <n v="2"/>
    <s v="Capocollo, Red Peppers, Tomatoes, Goat Cheese, Garlic, Oregano"/>
    <s v="The Italian Capocollo Pizza"/>
    <n v="41"/>
    <n v="53"/>
    <n v="12"/>
    <x v="1"/>
    <x v="1"/>
    <x v="1"/>
  </r>
  <r>
    <n v="7777899482"/>
    <d v="2016-12-30T00:00:00"/>
    <x v="1"/>
    <x v="11"/>
    <n v="17.95"/>
    <x v="1"/>
    <x v="0"/>
    <n v="24.95"/>
    <n v="10"/>
    <s v="Ricotta Cheese, Gorgonzola Piccante Cheese, Mozzarella Cheese, Parmigiano Reggiano Cheese, Garlic"/>
    <s v="The Four Cheese Pizza"/>
    <n v="179.5"/>
    <n v="249.5"/>
    <n v="70"/>
    <x v="0"/>
    <x v="1"/>
    <x v="1"/>
  </r>
  <r>
    <n v="7777899483"/>
    <d v="2016-12-30T00:00:00"/>
    <x v="1"/>
    <x v="11"/>
    <n v="13.25"/>
    <x v="2"/>
    <x v="1"/>
    <n v="17.75"/>
    <n v="9"/>
    <s v="Sliced Ham, Pineapple, Mozzarella Cheese"/>
    <s v="The Hawaiian Pizza"/>
    <n v="119.25"/>
    <n v="159.75"/>
    <n v="40.5"/>
    <x v="0"/>
    <x v="1"/>
    <x v="1"/>
  </r>
  <r>
    <n v="7777899484"/>
    <d v="2016-12-31T00:00:00"/>
    <x v="2"/>
    <x v="11"/>
    <n v="16.5"/>
    <x v="2"/>
    <x v="3"/>
    <n v="25"/>
    <n v="6"/>
    <s v="Capocollo, Tomatoes, Goat Cheese, Artichokes, Peperoncini verdi, Garlic"/>
    <s v="The Spicy Italian Pizza"/>
    <n v="99"/>
    <n v="150"/>
    <n v="51"/>
    <x v="1"/>
    <x v="1"/>
    <x v="1"/>
  </r>
  <r>
    <n v="7777899485"/>
    <d v="2016-12-31T00:00:00"/>
    <x v="2"/>
    <x v="11"/>
    <n v="12"/>
    <x v="0"/>
    <x v="1"/>
    <n v="15"/>
    <n v="7"/>
    <s v="Bacon, Pepperoni, Italian Sausage, Chorizo Sausage"/>
    <s v="The Big Meat Pizza"/>
    <n v="84"/>
    <n v="105"/>
    <n v="21"/>
    <x v="0"/>
    <x v="1"/>
    <x v="1"/>
  </r>
  <r>
    <n v="7777899486"/>
    <d v="2016-12-31T00:00:00"/>
    <x v="2"/>
    <x v="11"/>
    <n v="20.75"/>
    <x v="1"/>
    <x v="3"/>
    <n v="30.75"/>
    <n v="1"/>
    <s v="Genoa Salami, Capocollo, Pepperoni, Tomatoes, Asiago Cheese, Garlic"/>
    <s v="The Pepper Salami Pizza"/>
    <n v="20.75"/>
    <n v="30.75"/>
    <n v="10"/>
    <x v="0"/>
    <x v="0"/>
    <x v="1"/>
  </r>
  <r>
    <n v="7777899487"/>
    <d v="2016-12-31T00:00:00"/>
    <x v="2"/>
    <x v="11"/>
    <n v="16.25"/>
    <x v="2"/>
    <x v="3"/>
    <n v="24.75"/>
    <n v="11"/>
    <s v="Coarse Sicilian Salami, Tomatoes, Green Olives, Luganega Sausage, Onions, Garlic"/>
    <s v="The Sicilian Pizza"/>
    <n v="178.75"/>
    <n v="272.25"/>
    <n v="93.5"/>
    <x v="0"/>
    <x v="0"/>
    <x v="1"/>
  </r>
  <r>
    <n v="7777899488"/>
    <d v="2016-12-31T00:00:00"/>
    <x v="2"/>
    <x v="11"/>
    <n v="20.5"/>
    <x v="1"/>
    <x v="1"/>
    <n v="26.5"/>
    <n v="6"/>
    <s v="Tomatoes, Anchovies, Green Olives, Red Onions, Garlic"/>
    <s v="The Napolitana Pizza"/>
    <n v="123"/>
    <n v="159"/>
    <n v="36"/>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CD0C8-DE77-401C-8398-85CBAD3B3161}" name="Month"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D1:F13" firstHeaderRow="0" firstDataRow="1" firstDataCol="1"/>
  <pivotFields count="17">
    <pivotField showAll="0"/>
    <pivotField numFmtId="14" showAll="0"/>
    <pivotField showAll="0">
      <items count="8">
        <item x="3"/>
        <item x="4"/>
        <item x="5"/>
        <item x="6"/>
        <item x="0"/>
        <item x="1"/>
        <item x="2"/>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making_cost" fld="11" baseField="0" baseItem="0"/>
    <dataField name="Sum of total_revenue" fld="12" baseField="0" baseItem="0" numFmtId="164"/>
  </dataFields>
  <formats count="3">
    <format dxfId="17">
      <pivotArea collapsedLevelsAreSubtotals="1" fieldPosition="0">
        <references count="2">
          <reference field="4294967294" count="1" selected="0">
            <x v="0"/>
          </reference>
          <reference field="3" count="1">
            <x v="1"/>
          </reference>
        </references>
      </pivotArea>
    </format>
    <format dxfId="16">
      <pivotArea collapsedLevelsAreSubtotals="1" fieldPosition="0">
        <references count="2">
          <reference field="4294967294" count="1" selected="0">
            <x v="0"/>
          </reference>
          <reference field="3" count="1">
            <x v="0"/>
          </reference>
        </references>
      </pivotArea>
    </format>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03261-B396-4917-A796-E8A81AA6104C}"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6">
  <location ref="A1:B8" firstHeaderRow="1" firstDataRow="1" firstDataCol="1"/>
  <pivotFields count="17">
    <pivotField showAll="0"/>
    <pivotField numFmtId="14" showAll="0"/>
    <pivotField axis="axisRow"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3">
        <item x="0"/>
        <item x="1"/>
        <item t="default"/>
      </items>
    </pivotField>
    <pivotField showAll="0">
      <items count="3">
        <item x="0"/>
        <item x="1"/>
        <item t="default"/>
      </items>
    </pivotField>
  </pivotFields>
  <rowFields count="1">
    <field x="2"/>
  </rowFields>
  <rowItems count="7">
    <i>
      <x/>
    </i>
    <i>
      <x v="1"/>
    </i>
    <i>
      <x v="2"/>
    </i>
    <i>
      <x v="3"/>
    </i>
    <i>
      <x v="4"/>
    </i>
    <i>
      <x v="5"/>
    </i>
    <i>
      <x v="6"/>
    </i>
  </rowItems>
  <colItems count="1">
    <i/>
  </colItems>
  <dataFields count="1">
    <dataField name="Sum of total_profit" fld="13" baseField="0" baseItem="0" numFmtId="164"/>
  </dataFields>
  <formats count="2">
    <format dxfId="19">
      <pivotArea dataOnly="0" labelOnly="1" outline="0" axis="axisValues" fieldPosition="0"/>
    </format>
    <format dxfId="1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1137D9-E010-4C36-BD39-3EC04360709C}" name="Payment Mod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6">
  <location ref="R16:S18" firstHeaderRow="1" firstDataRow="1" firstDataCol="1"/>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axis="axisRow" showAll="0">
      <items count="3">
        <item x="0"/>
        <item x="1"/>
        <item t="default"/>
      </items>
    </pivotField>
    <pivotField showAll="0">
      <items count="3">
        <item x="0"/>
        <item x="1"/>
        <item t="default"/>
      </items>
    </pivotField>
  </pivotFields>
  <rowFields count="1">
    <field x="15"/>
  </rowFields>
  <rowItems count="2">
    <i>
      <x/>
    </i>
    <i>
      <x v="1"/>
    </i>
  </rowItems>
  <colItems count="1">
    <i/>
  </colItems>
  <dataFields count="1">
    <dataField name="Sum of total_revenue" fld="12" baseField="0" baseItem="0" numFmtId="164"/>
  </dataFields>
  <formats count="1">
    <format dxfId="20">
      <pivotArea outline="0" collapsedLevelsAreSubtotals="1" fieldPosition="0"/>
    </format>
  </formats>
  <chartFormats count="3">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5" count="1" selected="0">
            <x v="0"/>
          </reference>
        </references>
      </pivotArea>
    </chartFormat>
    <chartFormat chart="15" format="1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313FA-A7A1-491F-AC78-D7DE32EB68B1}" name="Total"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2:B13" firstHeaderRow="0" firstDataRow="1" firstDataCol="0"/>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s>
  <rowItems count="1">
    <i/>
  </rowItems>
  <colFields count="1">
    <field x="-2"/>
  </colFields>
  <colItems count="2">
    <i>
      <x/>
    </i>
    <i i="1">
      <x v="1"/>
    </i>
  </colItems>
  <dataFields count="2">
    <dataField name="Sum of making_cost" fld="11" baseField="0" baseItem="0"/>
    <dataField name="Sum of total_revenue" fld="12" baseField="0" baseItem="0" numFmtId="164"/>
  </dataFields>
  <formats count="1">
    <format dxfId="2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CA8081-9F3E-4D0D-8162-5FDF1BD82D90}" name="Pizza Siz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C1:AD6" firstHeaderRow="1" firstDataRow="1" firstDataCol="1"/>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axis="axisRow" showAll="0">
      <items count="6">
        <item x="1"/>
        <item x="2"/>
        <item x="0"/>
        <item x="3"/>
        <item x="4"/>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s>
  <rowFields count="1">
    <field x="5"/>
  </rowFields>
  <rowItems count="5">
    <i>
      <x/>
    </i>
    <i>
      <x v="1"/>
    </i>
    <i>
      <x v="2"/>
    </i>
    <i>
      <x v="3"/>
    </i>
    <i>
      <x v="4"/>
    </i>
  </rowItems>
  <colItems count="1">
    <i/>
  </colItems>
  <dataFields count="1">
    <dataField name="Sum of total_revenue" fld="12"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152CD7-8946-47DA-9C44-2651A3F65EFF}" name="Siz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K30:L35" firstHeaderRow="1" firstDataRow="1" firstDataCol="1"/>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axis="axisRow" showAll="0">
      <items count="6">
        <item x="1"/>
        <item x="2"/>
        <item x="0"/>
        <item x="3"/>
        <item x="4"/>
        <item t="default"/>
      </items>
    </pivotField>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s>
  <rowFields count="1">
    <field x="5"/>
  </rowFields>
  <rowItems count="5">
    <i>
      <x/>
    </i>
    <i>
      <x v="1"/>
    </i>
    <i>
      <x v="2"/>
    </i>
    <i>
      <x v="3"/>
    </i>
    <i>
      <x v="4"/>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C3BE41-6147-43E9-AA2D-68DABF674384}" name="Pizza Category"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O1:Q5" firstHeaderRow="0" firstDataRow="1" firstDataCol="1"/>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showAll="0"/>
    <pivotField axis="axisRow" showAll="0">
      <items count="5">
        <item x="2"/>
        <item x="1"/>
        <item x="3"/>
        <item x="0"/>
        <item t="default"/>
      </items>
    </pivotField>
    <pivotField showAll="0"/>
    <pivotField dataField="1" showAll="0"/>
    <pivotField showAll="0"/>
    <pivotField showAll="0"/>
    <pivotField showAll="0"/>
    <pivotField dataField="1" showAll="0"/>
    <pivotField showAll="0"/>
    <pivotField showAll="0">
      <items count="3">
        <item x="1"/>
        <item x="0"/>
        <item t="default"/>
      </items>
    </pivotField>
    <pivotField showAll="0">
      <items count="3">
        <item x="0"/>
        <item x="1"/>
        <item t="default"/>
      </items>
    </pivotField>
    <pivotField showAll="0">
      <items count="3">
        <item x="0"/>
        <item x="1"/>
        <item t="default"/>
      </items>
    </pivotField>
  </pivotFields>
  <rowFields count="1">
    <field x="6"/>
  </rowFields>
  <rowItems count="4">
    <i>
      <x/>
    </i>
    <i>
      <x v="1"/>
    </i>
    <i>
      <x v="2"/>
    </i>
    <i>
      <x v="3"/>
    </i>
  </rowItems>
  <colFields count="1">
    <field x="-2"/>
  </colFields>
  <colItems count="2">
    <i>
      <x/>
    </i>
    <i i="1">
      <x v="1"/>
    </i>
  </colItems>
  <dataFields count="2">
    <dataField name="Sum of quantity" fld="8" baseField="0" baseItem="0"/>
    <dataField name="Sum of total_revenue" fld="12" baseField="0" baseItem="0" numFmtId="164"/>
  </dataFields>
  <formats count="1">
    <format dxfId="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AA94B4-CFAA-4646-8ED8-7F2F18F33DA6}" name="Coustomer Type"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O16:P18" firstHeaderRow="1" firstDataRow="1" firstDataCol="1"/>
  <pivotFields count="17">
    <pivotField showAll="0"/>
    <pivotField numFmtId="14" showAll="0"/>
    <pivotField showAll="0">
      <items count="8">
        <item x="3"/>
        <item x="4"/>
        <item x="5"/>
        <item x="6"/>
        <item x="0"/>
        <item x="1"/>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3">
        <item x="0"/>
        <item x="1"/>
        <item t="default"/>
      </items>
    </pivotField>
    <pivotField showAll="0">
      <items count="3">
        <item x="0"/>
        <item x="1"/>
        <item t="default"/>
      </items>
    </pivotField>
  </pivotFields>
  <rowFields count="1">
    <field x="14"/>
  </rowFields>
  <rowItems count="2">
    <i>
      <x/>
    </i>
    <i>
      <x v="1"/>
    </i>
  </rowItems>
  <colItems count="1">
    <i/>
  </colItems>
  <dataFields count="1">
    <dataField name="Sum of total_revenue" fld="12"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 chart="4"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3FDB4B-6D15-4825-BF76-3C52D4A0801F}" sourceName="month">
  <pivotTables>
    <pivotTable tabId="4" name="Coustomer Type"/>
    <pivotTable tabId="4" name="Daily"/>
    <pivotTable tabId="4" name="Payment Mode"/>
    <pivotTable tabId="4" name="Pizza Category"/>
    <pivotTable tabId="4" name="Pizza Size"/>
    <pivotTable tabId="4" name="Total"/>
    <pivotTable tabId="4" name="Size"/>
  </pivotTables>
  <data>
    <tabular pivotCacheId="158610381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stomer_type" xr10:uid="{42233A0C-D6D0-4897-AFE4-0B05E6087680}" sourceName="Coustomer_type">
  <pivotTables>
    <pivotTable tabId="4" name="Month"/>
    <pivotTable tabId="4" name="Daily"/>
    <pivotTable tabId="4" name="Payment Mode"/>
    <pivotTable tabId="4" name="Pizza Category"/>
    <pivotTable tabId="4" name="Pizza Size"/>
    <pivotTable tabId="4" name="Total"/>
    <pivotTable tabId="4" name="Size"/>
  </pivotTables>
  <data>
    <tabular pivotCacheId="158610381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55561E6-EF66-4F69-AF47-7719C419292D}" sourceName="payment_mode">
  <pivotTables>
    <pivotTable tabId="4" name="Month"/>
    <pivotTable tabId="4" name="Coustomer Type"/>
    <pivotTable tabId="4" name="Daily"/>
    <pivotTable tabId="4" name="Pizza Category"/>
    <pivotTable tabId="4" name="Pizza Size"/>
    <pivotTable tabId="4" name="Total"/>
    <pivotTable tabId="4" name="Size"/>
  </pivotTables>
  <data>
    <tabular pivotCacheId="158610381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CD37D5-409D-4393-9ED4-5EFC438646A4}" sourceName="year">
  <pivotTables>
    <pivotTable tabId="4" name="Month"/>
    <pivotTable tabId="4" name="Coustomer Type"/>
    <pivotTable tabId="4" name="Daily"/>
    <pivotTable tabId="4" name="Payment Mode"/>
    <pivotTable tabId="4" name="Pizza Category"/>
    <pivotTable tabId="4" name="Pizza Size"/>
    <pivotTable tabId="4" name="Total"/>
    <pivotTable tabId="4" name="Size"/>
  </pivotTables>
  <data>
    <tabular pivotCacheId="15861038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E64B72B-7B2E-4C6B-9CF6-B5B5B2D08554}" cache="Slicer_month" caption="month" startItem="5" rowHeight="247650"/>
  <slicer name="Coustomer_type" xr10:uid="{4F9204D4-A5C1-4612-BDF2-31829C22BA66}" cache="Slicer_Coustomer_type" caption="Coustomer_type" rowHeight="247650"/>
  <slicer name="payment_mode" xr10:uid="{CB63325B-FD64-4FF7-AE52-83C86BA6DDD0}" cache="Slicer_payment_mode" caption="payment_mode" rowHeight="247650"/>
  <slicer name="year" xr10:uid="{C8194DD6-5460-40CF-9E1C-CA5A728EFF13}"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01814D9-8A31-4499-8002-A067E946D9A9}" cache="Slicer_month" caption="month" style="Slicer" rowHeight="247650"/>
  <slicer name="Coustomer_type 1" xr10:uid="{BF9AABDF-D6D3-430F-8B88-1DA184DB6884}" cache="Slicer_Coustomer_type" caption="Coustomer_type" columnCount="3" style="Slicer" rowHeight="247650"/>
  <slicer name="payment_mode 1" xr10:uid="{CD8BB411-08B9-4D63-9EB3-E9AA7CAADCC0}" cache="Slicer_payment_mode" caption="payment_mode" columnCount="2" style="Slicer" rowHeight="247650"/>
  <slicer name="year 1" xr10:uid="{136C1382-6754-4322-9CA9-35DA44E24C2F}" cache="Slicer_year" caption="year" style="Slic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964A94-2F19-4E12-A6DD-49C3F839ED9B}" name="Table357" displayName="Table357" ref="A1:Q4089" totalsRowShown="0">
  <autoFilter ref="A1:Q4089" xr:uid="{EE964A94-2F19-4E12-A6DD-49C3F839ED9B}"/>
  <tableColumns count="17">
    <tableColumn id="1" xr3:uid="{80EF3B98-27BF-46C2-957A-EB6FF2487263}" name="order_id">
      <calculatedColumnFormula>A1+1</calculatedColumnFormula>
    </tableColumn>
    <tableColumn id="2" xr3:uid="{FCDC21A7-2C01-48A1-80A7-69A6610C95C8}" name="order_date" dataDxfId="26"/>
    <tableColumn id="3" xr3:uid="{7D94F92C-EE74-4C36-AA0A-3B26B8E4C688}" name="day">
      <calculatedColumnFormula>TEXT(B2,"dddd")</calculatedColumnFormula>
    </tableColumn>
    <tableColumn id="4" xr3:uid="{61DE616E-2B13-4B37-ABF9-2D851A247E49}" name="month">
      <calculatedColumnFormula>TEXT(B2,"mmmm")</calculatedColumnFormula>
    </tableColumn>
    <tableColumn id="5" xr3:uid="{4EE4614C-C657-4EAE-997A-9D3645D95637}" name="unit_price"/>
    <tableColumn id="6" xr3:uid="{09BD76D5-52A7-4329-B3D3-E7AE424B8924}" name="pizza_size"/>
    <tableColumn id="7" xr3:uid="{9CBF0DF2-6C23-4891-968E-E408CEEF579F}" name="pizza_category"/>
    <tableColumn id="8" xr3:uid="{99FC1E04-BF0E-4B80-B44B-DD410EA7B1DA}" name="selling_price">
      <calculatedColumnFormula>E2 +   IF(F2="S", 2, IF(F2="M", 3.5, IF(F2="L", 5, 0))) +  IF(G2="Classic", 1, IF(G2="Veggie", 2, IF(G2="Chicken", 3, IF(G2="Supreme",5,0))))</calculatedColumnFormula>
    </tableColumn>
    <tableColumn id="9" xr3:uid="{CFF8D9A1-E851-4A3C-9896-0C9D2447F17A}" name="quantity"/>
    <tableColumn id="10" xr3:uid="{16BFDB7D-8327-4D30-BAE2-6F8E1C3BE00F}" name="pizza_ingredients"/>
    <tableColumn id="11" xr3:uid="{0FE55D4F-1070-4539-9B39-1E03067EEE6F}" name="pizza_name"/>
    <tableColumn id="18" xr3:uid="{25F3635D-62CE-4D93-8B68-890842E64EED}" name="making_cost" dataDxfId="25">
      <calculatedColumnFormula>Table357[[#This Row],[unit_price]]*Table357[[#This Row],[quantity]]</calculatedColumnFormula>
    </tableColumn>
    <tableColumn id="12" xr3:uid="{2A6887DD-1E8C-4993-B7FB-EB6BA9EA0C62}" name="total_revenue">
      <calculatedColumnFormula>H2*I2</calculatedColumnFormula>
    </tableColumn>
    <tableColumn id="13" xr3:uid="{CA1584B3-5A5C-42AF-A493-6D146CAF01CC}" name="total_profit">
      <calculatedColumnFormula>(H2-E2)*I2</calculatedColumnFormula>
    </tableColumn>
    <tableColumn id="14" xr3:uid="{E69F857F-B468-4BC2-8CCE-52AFCE6A2A48}" name="Coustomer_type"/>
    <tableColumn id="15" xr3:uid="{03998842-C4F1-4709-B94F-3C025296BAE9}" name="payment_mode"/>
    <tableColumn id="16" xr3:uid="{EEA37680-5332-4A66-B624-7204BA814D40}" name="year" dataDxfId="24">
      <calculatedColumnFormula>TEXT(Table357[[#This Row],[order_date]],"yyyy")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6" Type="http://schemas.microsoft.com/office/2007/relationships/slicer" Target="../slicers/slicer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0B0D-2820-49BE-8E4E-6953B894A80E}">
  <dimension ref="A1:O4089"/>
  <sheetViews>
    <sheetView workbookViewId="0">
      <selection activeCell="D2" sqref="D2"/>
    </sheetView>
  </sheetViews>
  <sheetFormatPr defaultRowHeight="14.4" x14ac:dyDescent="0.3"/>
  <cols>
    <col min="1" max="1" width="18.77734375" customWidth="1"/>
    <col min="2" max="2" width="17.109375" style="1" customWidth="1"/>
    <col min="4" max="4" width="13.33203125" customWidth="1"/>
    <col min="5" max="5" width="12.44140625" customWidth="1"/>
    <col min="6" max="6" width="10.109375" customWidth="1"/>
    <col min="7" max="7" width="13.44140625" customWidth="1"/>
    <col min="8" max="8" width="14.33203125" customWidth="1"/>
    <col min="10" max="10" width="35.109375" customWidth="1"/>
    <col min="11" max="11" width="26.77734375" customWidth="1"/>
    <col min="12" max="12" width="20.6640625" customWidth="1"/>
    <col min="13" max="13" width="13.109375" customWidth="1"/>
    <col min="14" max="14" width="17.5546875" customWidth="1"/>
    <col min="15" max="15" width="13.44140625" customWidth="1"/>
  </cols>
  <sheetData>
    <row r="1" spans="1:15" x14ac:dyDescent="0.3">
      <c r="A1" t="s">
        <v>0</v>
      </c>
      <c r="B1" s="1" t="s">
        <v>1</v>
      </c>
      <c r="C1" t="s">
        <v>80</v>
      </c>
      <c r="D1" t="s">
        <v>108</v>
      </c>
      <c r="E1" t="s">
        <v>2</v>
      </c>
      <c r="F1" t="s">
        <v>3</v>
      </c>
      <c r="G1" t="s">
        <v>4</v>
      </c>
      <c r="H1" t="s">
        <v>81</v>
      </c>
      <c r="I1" t="s">
        <v>85</v>
      </c>
      <c r="J1" t="s">
        <v>5</v>
      </c>
      <c r="K1" t="s">
        <v>6</v>
      </c>
      <c r="L1" t="s">
        <v>82</v>
      </c>
      <c r="M1" t="s">
        <v>83</v>
      </c>
      <c r="N1" t="s">
        <v>113</v>
      </c>
      <c r="O1" t="s">
        <v>116</v>
      </c>
    </row>
    <row r="2" spans="1:15" x14ac:dyDescent="0.3">
      <c r="A2">
        <v>7777895401</v>
      </c>
      <c r="B2" s="1">
        <v>42005</v>
      </c>
      <c r="C2" t="str">
        <f t="shared" ref="C2:C65" si="0">TEXT(B2,"dddd")</f>
        <v>Thursday</v>
      </c>
      <c r="D2" t="str">
        <f>TEXT(B2,"mmmm")</f>
        <v>January</v>
      </c>
      <c r="E2">
        <v>12.5</v>
      </c>
      <c r="F2" t="s">
        <v>27</v>
      </c>
      <c r="G2" t="s">
        <v>14</v>
      </c>
      <c r="H2">
        <f>E2 +   IF(F2="S", 2, IF(F2="M", 3.5, IF(F2="L", 5, 0))) +  IF(G2="Classic", 1, IF(G2="Veggie", 2, IF(G2="Chicken", 3, IF(G2="Supreme",5,0))))</f>
        <v>16.5</v>
      </c>
      <c r="I2">
        <v>11</v>
      </c>
      <c r="J2" t="s">
        <v>40</v>
      </c>
      <c r="K2" t="s">
        <v>41</v>
      </c>
      <c r="L2">
        <f>H2*I2</f>
        <v>181.5</v>
      </c>
      <c r="M2">
        <f>(H2-E2)*I2</f>
        <v>44</v>
      </c>
      <c r="N2" t="s">
        <v>111</v>
      </c>
      <c r="O2" t="s">
        <v>114</v>
      </c>
    </row>
    <row r="3" spans="1:15" x14ac:dyDescent="0.3">
      <c r="A3">
        <f>A2+1</f>
        <v>7777895402</v>
      </c>
      <c r="B3" s="1">
        <v>42005</v>
      </c>
      <c r="C3" t="str">
        <f t="shared" si="0"/>
        <v>Thursday</v>
      </c>
      <c r="D3" t="str">
        <f t="shared" ref="D3:D66" si="1">TEXT(B3,"mmmm")</f>
        <v>January</v>
      </c>
      <c r="E3">
        <v>12</v>
      </c>
      <c r="F3" t="s">
        <v>27</v>
      </c>
      <c r="G3" t="s">
        <v>8</v>
      </c>
      <c r="H3">
        <f t="shared" ref="H3:H66" si="2">E3 +   IF(F3="S", 2, IF(F3="M", 3.5, IF(F3="L", 5, 0))) +  IF(G3="Classic", 1, IF(G3="Veggie", 2, IF(G3="Chicken", 3, IF(G3="Supreme",5,0))))</f>
        <v>15</v>
      </c>
      <c r="I3">
        <v>5</v>
      </c>
      <c r="J3" t="s">
        <v>11</v>
      </c>
      <c r="K3" t="s">
        <v>12</v>
      </c>
      <c r="L3">
        <f t="shared" ref="L3:L66" si="3">H3*I3</f>
        <v>75</v>
      </c>
      <c r="M3">
        <f t="shared" ref="M3:M66" si="4">(H3-E3)*I3</f>
        <v>15</v>
      </c>
      <c r="N3" t="s">
        <v>112</v>
      </c>
      <c r="O3" t="s">
        <v>114</v>
      </c>
    </row>
    <row r="4" spans="1:15" x14ac:dyDescent="0.3">
      <c r="A4">
        <f t="shared" ref="A4:A67" si="5">A3+1</f>
        <v>7777895403</v>
      </c>
      <c r="B4" s="1">
        <v>42005</v>
      </c>
      <c r="C4" t="str">
        <f t="shared" si="0"/>
        <v>Thursday</v>
      </c>
      <c r="D4" t="str">
        <f t="shared" si="1"/>
        <v>January</v>
      </c>
      <c r="E4">
        <v>20.75</v>
      </c>
      <c r="F4" t="s">
        <v>13</v>
      </c>
      <c r="G4" t="s">
        <v>22</v>
      </c>
      <c r="H4">
        <f t="shared" si="2"/>
        <v>28.75</v>
      </c>
      <c r="I4">
        <v>8</v>
      </c>
      <c r="J4" t="s">
        <v>46</v>
      </c>
      <c r="K4" t="s">
        <v>47</v>
      </c>
      <c r="L4">
        <f t="shared" si="3"/>
        <v>230</v>
      </c>
      <c r="M4">
        <f t="shared" si="4"/>
        <v>64</v>
      </c>
      <c r="N4" t="s">
        <v>112</v>
      </c>
      <c r="O4" t="s">
        <v>114</v>
      </c>
    </row>
    <row r="5" spans="1:15" x14ac:dyDescent="0.3">
      <c r="A5">
        <f t="shared" si="5"/>
        <v>7777895404</v>
      </c>
      <c r="B5" s="1">
        <v>42005</v>
      </c>
      <c r="C5" t="str">
        <f t="shared" si="0"/>
        <v>Thursday</v>
      </c>
      <c r="D5" t="str">
        <f t="shared" si="1"/>
        <v>January</v>
      </c>
      <c r="E5">
        <v>21</v>
      </c>
      <c r="F5" t="s">
        <v>13</v>
      </c>
      <c r="G5" t="s">
        <v>14</v>
      </c>
      <c r="H5">
        <f t="shared" si="2"/>
        <v>28</v>
      </c>
      <c r="I5">
        <v>10</v>
      </c>
      <c r="J5" t="s">
        <v>62</v>
      </c>
      <c r="K5" t="s">
        <v>63</v>
      </c>
      <c r="L5">
        <f t="shared" si="3"/>
        <v>280</v>
      </c>
      <c r="M5">
        <f t="shared" si="4"/>
        <v>70</v>
      </c>
      <c r="N5" t="s">
        <v>111</v>
      </c>
      <c r="O5" t="s">
        <v>114</v>
      </c>
    </row>
    <row r="6" spans="1:15" x14ac:dyDescent="0.3">
      <c r="A6">
        <f t="shared" si="5"/>
        <v>7777895405</v>
      </c>
      <c r="B6" s="1">
        <v>42005</v>
      </c>
      <c r="C6" t="str">
        <f t="shared" si="0"/>
        <v>Thursday</v>
      </c>
      <c r="D6" t="str">
        <f t="shared" si="1"/>
        <v>January</v>
      </c>
      <c r="E6">
        <v>12</v>
      </c>
      <c r="F6" t="s">
        <v>27</v>
      </c>
      <c r="G6" t="s">
        <v>14</v>
      </c>
      <c r="H6">
        <f t="shared" si="2"/>
        <v>16</v>
      </c>
      <c r="I6">
        <v>12</v>
      </c>
      <c r="J6" t="s">
        <v>34</v>
      </c>
      <c r="K6" t="s">
        <v>35</v>
      </c>
      <c r="L6">
        <f t="shared" si="3"/>
        <v>192</v>
      </c>
      <c r="M6">
        <f t="shared" si="4"/>
        <v>48</v>
      </c>
      <c r="N6" t="s">
        <v>111</v>
      </c>
      <c r="O6" t="s">
        <v>114</v>
      </c>
    </row>
    <row r="7" spans="1:15" x14ac:dyDescent="0.3">
      <c r="A7">
        <f t="shared" si="5"/>
        <v>7777895406</v>
      </c>
      <c r="B7" s="1">
        <v>42005</v>
      </c>
      <c r="C7" t="str">
        <f t="shared" si="0"/>
        <v>Thursday</v>
      </c>
      <c r="D7" t="str">
        <f t="shared" si="1"/>
        <v>January</v>
      </c>
      <c r="E7">
        <v>16</v>
      </c>
      <c r="F7" t="s">
        <v>7</v>
      </c>
      <c r="G7" t="s">
        <v>8</v>
      </c>
      <c r="H7">
        <f t="shared" si="2"/>
        <v>20.5</v>
      </c>
      <c r="I7">
        <v>8</v>
      </c>
      <c r="J7" t="s">
        <v>58</v>
      </c>
      <c r="K7" t="s">
        <v>59</v>
      </c>
      <c r="L7">
        <f t="shared" si="3"/>
        <v>164</v>
      </c>
      <c r="M7">
        <f t="shared" si="4"/>
        <v>36</v>
      </c>
      <c r="N7" t="s">
        <v>111</v>
      </c>
      <c r="O7" t="s">
        <v>114</v>
      </c>
    </row>
    <row r="8" spans="1:15" x14ac:dyDescent="0.3">
      <c r="A8">
        <f t="shared" si="5"/>
        <v>7777895407</v>
      </c>
      <c r="B8" s="1">
        <v>42005</v>
      </c>
      <c r="C8" t="str">
        <f t="shared" si="0"/>
        <v>Thursday</v>
      </c>
      <c r="D8" t="str">
        <f t="shared" si="1"/>
        <v>January</v>
      </c>
      <c r="E8">
        <v>9.75</v>
      </c>
      <c r="F8" t="s">
        <v>27</v>
      </c>
      <c r="G8" t="s">
        <v>8</v>
      </c>
      <c r="H8">
        <f t="shared" si="2"/>
        <v>12.75</v>
      </c>
      <c r="I8">
        <v>7</v>
      </c>
      <c r="J8" t="s">
        <v>48</v>
      </c>
      <c r="K8" t="s">
        <v>49</v>
      </c>
      <c r="L8">
        <f t="shared" si="3"/>
        <v>89.25</v>
      </c>
      <c r="M8">
        <f t="shared" si="4"/>
        <v>21</v>
      </c>
      <c r="N8" t="s">
        <v>111</v>
      </c>
      <c r="O8" t="s">
        <v>114</v>
      </c>
    </row>
    <row r="9" spans="1:15" x14ac:dyDescent="0.3">
      <c r="A9">
        <f t="shared" si="5"/>
        <v>7777895408</v>
      </c>
      <c r="B9" s="1">
        <v>42005</v>
      </c>
      <c r="C9" t="str">
        <f t="shared" si="0"/>
        <v>Thursday</v>
      </c>
      <c r="D9" t="str">
        <f t="shared" si="1"/>
        <v>January</v>
      </c>
      <c r="E9">
        <v>12.5</v>
      </c>
      <c r="F9" t="s">
        <v>7</v>
      </c>
      <c r="G9" t="s">
        <v>8</v>
      </c>
      <c r="H9">
        <f t="shared" si="2"/>
        <v>17</v>
      </c>
      <c r="I9">
        <v>9</v>
      </c>
      <c r="J9" t="s">
        <v>48</v>
      </c>
      <c r="K9" t="s">
        <v>49</v>
      </c>
      <c r="L9">
        <f t="shared" si="3"/>
        <v>153</v>
      </c>
      <c r="M9">
        <f t="shared" si="4"/>
        <v>40.5</v>
      </c>
      <c r="N9" t="s">
        <v>112</v>
      </c>
      <c r="O9" t="s">
        <v>115</v>
      </c>
    </row>
    <row r="10" spans="1:15" x14ac:dyDescent="0.3">
      <c r="A10">
        <f t="shared" si="5"/>
        <v>7777895409</v>
      </c>
      <c r="B10" s="1">
        <v>42005</v>
      </c>
      <c r="C10" t="str">
        <f t="shared" si="0"/>
        <v>Thursday</v>
      </c>
      <c r="D10" t="str">
        <f t="shared" si="1"/>
        <v>January</v>
      </c>
      <c r="E10">
        <v>15.25</v>
      </c>
      <c r="F10" t="s">
        <v>13</v>
      </c>
      <c r="G10" t="s">
        <v>8</v>
      </c>
      <c r="H10">
        <f t="shared" si="2"/>
        <v>21.25</v>
      </c>
      <c r="I10">
        <v>4</v>
      </c>
      <c r="J10" t="s">
        <v>48</v>
      </c>
      <c r="K10" t="s">
        <v>49</v>
      </c>
      <c r="L10">
        <f t="shared" si="3"/>
        <v>85</v>
      </c>
      <c r="M10">
        <f t="shared" si="4"/>
        <v>24</v>
      </c>
      <c r="N10" t="s">
        <v>111</v>
      </c>
      <c r="O10" t="s">
        <v>114</v>
      </c>
    </row>
    <row r="11" spans="1:15" x14ac:dyDescent="0.3">
      <c r="A11">
        <f t="shared" si="5"/>
        <v>7777895410</v>
      </c>
      <c r="B11" s="1">
        <v>42006</v>
      </c>
      <c r="C11" t="str">
        <f t="shared" si="0"/>
        <v>Friday</v>
      </c>
      <c r="D11" t="str">
        <f t="shared" si="1"/>
        <v>January</v>
      </c>
      <c r="E11">
        <v>16</v>
      </c>
      <c r="F11" t="s">
        <v>7</v>
      </c>
      <c r="G11" t="s">
        <v>14</v>
      </c>
      <c r="H11">
        <f t="shared" si="2"/>
        <v>21.5</v>
      </c>
      <c r="I11">
        <v>5</v>
      </c>
      <c r="J11" t="s">
        <v>20</v>
      </c>
      <c r="K11" t="s">
        <v>21</v>
      </c>
      <c r="L11">
        <f t="shared" si="3"/>
        <v>107.5</v>
      </c>
      <c r="M11">
        <f t="shared" si="4"/>
        <v>27.5</v>
      </c>
      <c r="N11" t="s">
        <v>112</v>
      </c>
      <c r="O11" t="s">
        <v>115</v>
      </c>
    </row>
    <row r="12" spans="1:15" x14ac:dyDescent="0.3">
      <c r="A12">
        <f t="shared" si="5"/>
        <v>7777895411</v>
      </c>
      <c r="B12" s="1">
        <v>42006</v>
      </c>
      <c r="C12" t="str">
        <f t="shared" si="0"/>
        <v>Friday</v>
      </c>
      <c r="D12" t="str">
        <f t="shared" si="1"/>
        <v>January</v>
      </c>
      <c r="E12">
        <v>16.75</v>
      </c>
      <c r="F12" t="s">
        <v>7</v>
      </c>
      <c r="G12" t="s">
        <v>22</v>
      </c>
      <c r="H12">
        <f t="shared" si="2"/>
        <v>23.25</v>
      </c>
      <c r="I12">
        <v>5</v>
      </c>
      <c r="J12" t="s">
        <v>28</v>
      </c>
      <c r="K12" t="s">
        <v>29</v>
      </c>
      <c r="L12">
        <f t="shared" si="3"/>
        <v>116.25</v>
      </c>
      <c r="M12">
        <f t="shared" si="4"/>
        <v>32.5</v>
      </c>
      <c r="N12" t="s">
        <v>112</v>
      </c>
      <c r="O12" t="s">
        <v>114</v>
      </c>
    </row>
    <row r="13" spans="1:15" x14ac:dyDescent="0.3">
      <c r="A13">
        <f t="shared" si="5"/>
        <v>7777895412</v>
      </c>
      <c r="B13" s="1">
        <v>42006</v>
      </c>
      <c r="C13" t="str">
        <f t="shared" si="0"/>
        <v>Friday</v>
      </c>
      <c r="D13" t="str">
        <f t="shared" si="1"/>
        <v>January</v>
      </c>
      <c r="E13">
        <v>12</v>
      </c>
      <c r="F13" t="s">
        <v>27</v>
      </c>
      <c r="G13" t="s">
        <v>8</v>
      </c>
      <c r="H13">
        <f t="shared" si="2"/>
        <v>15</v>
      </c>
      <c r="I13">
        <v>8</v>
      </c>
      <c r="J13" t="s">
        <v>11</v>
      </c>
      <c r="K13" t="s">
        <v>12</v>
      </c>
      <c r="L13">
        <f t="shared" si="3"/>
        <v>120</v>
      </c>
      <c r="M13">
        <f t="shared" si="4"/>
        <v>24</v>
      </c>
      <c r="N13" t="s">
        <v>111</v>
      </c>
      <c r="O13" t="s">
        <v>115</v>
      </c>
    </row>
    <row r="14" spans="1:15" x14ac:dyDescent="0.3">
      <c r="A14">
        <f t="shared" si="5"/>
        <v>7777895413</v>
      </c>
      <c r="B14" s="1">
        <v>42006</v>
      </c>
      <c r="C14" t="str">
        <f t="shared" si="0"/>
        <v>Friday</v>
      </c>
      <c r="D14" t="str">
        <f t="shared" si="1"/>
        <v>January</v>
      </c>
      <c r="E14">
        <v>16.75</v>
      </c>
      <c r="F14" t="s">
        <v>7</v>
      </c>
      <c r="G14" t="s">
        <v>22</v>
      </c>
      <c r="H14">
        <f t="shared" si="2"/>
        <v>23.25</v>
      </c>
      <c r="I14">
        <v>1</v>
      </c>
      <c r="J14" t="s">
        <v>46</v>
      </c>
      <c r="K14" t="s">
        <v>47</v>
      </c>
      <c r="L14">
        <f t="shared" si="3"/>
        <v>23.25</v>
      </c>
      <c r="M14">
        <f t="shared" si="4"/>
        <v>6.5</v>
      </c>
      <c r="N14" t="s">
        <v>112</v>
      </c>
      <c r="O14" t="s">
        <v>115</v>
      </c>
    </row>
    <row r="15" spans="1:15" x14ac:dyDescent="0.3">
      <c r="A15">
        <f t="shared" si="5"/>
        <v>7777895414</v>
      </c>
      <c r="B15" s="1">
        <v>42006</v>
      </c>
      <c r="C15" t="str">
        <f t="shared" si="0"/>
        <v>Friday</v>
      </c>
      <c r="D15" t="str">
        <f t="shared" si="1"/>
        <v>January</v>
      </c>
      <c r="E15">
        <v>12</v>
      </c>
      <c r="F15" t="s">
        <v>27</v>
      </c>
      <c r="G15" t="s">
        <v>8</v>
      </c>
      <c r="H15">
        <f t="shared" si="2"/>
        <v>15</v>
      </c>
      <c r="I15">
        <v>4</v>
      </c>
      <c r="J15" t="s">
        <v>58</v>
      </c>
      <c r="K15" t="s">
        <v>59</v>
      </c>
      <c r="L15">
        <f t="shared" si="3"/>
        <v>60</v>
      </c>
      <c r="M15">
        <f t="shared" si="4"/>
        <v>12</v>
      </c>
      <c r="N15" t="s">
        <v>112</v>
      </c>
      <c r="O15" t="s">
        <v>115</v>
      </c>
    </row>
    <row r="16" spans="1:15" x14ac:dyDescent="0.3">
      <c r="A16">
        <f t="shared" si="5"/>
        <v>7777895415</v>
      </c>
      <c r="B16" s="1">
        <v>42006</v>
      </c>
      <c r="C16" t="str">
        <f t="shared" si="0"/>
        <v>Friday</v>
      </c>
      <c r="D16" t="str">
        <f t="shared" si="1"/>
        <v>January</v>
      </c>
      <c r="E16">
        <v>20.75</v>
      </c>
      <c r="F16" t="s">
        <v>13</v>
      </c>
      <c r="G16" t="s">
        <v>22</v>
      </c>
      <c r="H16">
        <f t="shared" si="2"/>
        <v>28.75</v>
      </c>
      <c r="I16">
        <v>12</v>
      </c>
      <c r="J16" t="s">
        <v>23</v>
      </c>
      <c r="K16" t="s">
        <v>24</v>
      </c>
      <c r="L16">
        <f t="shared" si="3"/>
        <v>345</v>
      </c>
      <c r="M16">
        <f t="shared" si="4"/>
        <v>96</v>
      </c>
      <c r="N16" t="s">
        <v>112</v>
      </c>
      <c r="O16" t="s">
        <v>115</v>
      </c>
    </row>
    <row r="17" spans="1:15" x14ac:dyDescent="0.3">
      <c r="A17">
        <f t="shared" si="5"/>
        <v>7777895416</v>
      </c>
      <c r="B17" s="1">
        <v>42006</v>
      </c>
      <c r="C17" t="str">
        <f t="shared" si="0"/>
        <v>Friday</v>
      </c>
      <c r="D17" t="str">
        <f t="shared" si="1"/>
        <v>January</v>
      </c>
      <c r="E17">
        <v>16</v>
      </c>
      <c r="F17" t="s">
        <v>7</v>
      </c>
      <c r="G17" t="s">
        <v>8</v>
      </c>
      <c r="H17">
        <f t="shared" si="2"/>
        <v>20.5</v>
      </c>
      <c r="I17">
        <v>7</v>
      </c>
      <c r="J17" t="s">
        <v>58</v>
      </c>
      <c r="K17" t="s">
        <v>59</v>
      </c>
      <c r="L17">
        <f t="shared" si="3"/>
        <v>143.5</v>
      </c>
      <c r="M17">
        <f t="shared" si="4"/>
        <v>31.5</v>
      </c>
      <c r="N17" t="s">
        <v>111</v>
      </c>
      <c r="O17" t="s">
        <v>115</v>
      </c>
    </row>
    <row r="18" spans="1:15" x14ac:dyDescent="0.3">
      <c r="A18">
        <f t="shared" si="5"/>
        <v>7777895417</v>
      </c>
      <c r="B18" s="1">
        <v>42006</v>
      </c>
      <c r="C18" t="str">
        <f t="shared" si="0"/>
        <v>Friday</v>
      </c>
      <c r="D18" t="str">
        <f t="shared" si="1"/>
        <v>January</v>
      </c>
      <c r="E18">
        <v>16.75</v>
      </c>
      <c r="F18" t="s">
        <v>7</v>
      </c>
      <c r="G18" t="s">
        <v>14</v>
      </c>
      <c r="H18">
        <f t="shared" si="2"/>
        <v>22.25</v>
      </c>
      <c r="I18">
        <v>3</v>
      </c>
      <c r="J18" t="s">
        <v>62</v>
      </c>
      <c r="K18" t="s">
        <v>63</v>
      </c>
      <c r="L18">
        <f t="shared" si="3"/>
        <v>66.75</v>
      </c>
      <c r="M18">
        <f t="shared" si="4"/>
        <v>16.5</v>
      </c>
      <c r="N18" t="s">
        <v>112</v>
      </c>
      <c r="O18" t="s">
        <v>114</v>
      </c>
    </row>
    <row r="19" spans="1:15" x14ac:dyDescent="0.3">
      <c r="A19">
        <f t="shared" si="5"/>
        <v>7777895418</v>
      </c>
      <c r="B19" s="1">
        <v>42007</v>
      </c>
      <c r="C19" t="str">
        <f t="shared" si="0"/>
        <v>Saturday</v>
      </c>
      <c r="D19" t="str">
        <f t="shared" si="1"/>
        <v>January</v>
      </c>
      <c r="E19">
        <v>12.5</v>
      </c>
      <c r="F19" t="s">
        <v>27</v>
      </c>
      <c r="G19" t="s">
        <v>17</v>
      </c>
      <c r="H19">
        <f t="shared" si="2"/>
        <v>19.5</v>
      </c>
      <c r="I19">
        <v>3</v>
      </c>
      <c r="J19" t="s">
        <v>25</v>
      </c>
      <c r="K19" t="s">
        <v>26</v>
      </c>
      <c r="L19">
        <f t="shared" si="3"/>
        <v>58.5</v>
      </c>
      <c r="M19">
        <f t="shared" si="4"/>
        <v>21</v>
      </c>
      <c r="N19" t="s">
        <v>112</v>
      </c>
      <c r="O19" t="s">
        <v>114</v>
      </c>
    </row>
    <row r="20" spans="1:15" x14ac:dyDescent="0.3">
      <c r="A20">
        <f t="shared" si="5"/>
        <v>7777895419</v>
      </c>
      <c r="B20" s="1">
        <v>42007</v>
      </c>
      <c r="C20" t="str">
        <f t="shared" si="0"/>
        <v>Saturday</v>
      </c>
      <c r="D20" t="str">
        <f t="shared" si="1"/>
        <v>January</v>
      </c>
      <c r="E20">
        <v>16</v>
      </c>
      <c r="F20" t="s">
        <v>7</v>
      </c>
      <c r="G20" t="s">
        <v>14</v>
      </c>
      <c r="H20">
        <f t="shared" si="2"/>
        <v>21.5</v>
      </c>
      <c r="I20">
        <v>10</v>
      </c>
      <c r="J20" t="s">
        <v>34</v>
      </c>
      <c r="K20" t="s">
        <v>35</v>
      </c>
      <c r="L20">
        <f t="shared" si="3"/>
        <v>215</v>
      </c>
      <c r="M20">
        <f t="shared" si="4"/>
        <v>55</v>
      </c>
      <c r="N20" t="s">
        <v>111</v>
      </c>
      <c r="O20" t="s">
        <v>115</v>
      </c>
    </row>
    <row r="21" spans="1:15" x14ac:dyDescent="0.3">
      <c r="A21">
        <f t="shared" si="5"/>
        <v>7777895420</v>
      </c>
      <c r="B21" s="1">
        <v>42007</v>
      </c>
      <c r="C21" t="str">
        <f t="shared" si="0"/>
        <v>Saturday</v>
      </c>
      <c r="D21" t="str">
        <f t="shared" si="1"/>
        <v>January</v>
      </c>
      <c r="E21">
        <v>21</v>
      </c>
      <c r="F21" t="s">
        <v>13</v>
      </c>
      <c r="G21" t="s">
        <v>14</v>
      </c>
      <c r="H21">
        <f t="shared" si="2"/>
        <v>28</v>
      </c>
      <c r="I21">
        <v>1</v>
      </c>
      <c r="J21" t="s">
        <v>62</v>
      </c>
      <c r="K21" t="s">
        <v>63</v>
      </c>
      <c r="L21">
        <f t="shared" si="3"/>
        <v>28</v>
      </c>
      <c r="M21">
        <f t="shared" si="4"/>
        <v>7</v>
      </c>
      <c r="N21" t="s">
        <v>112</v>
      </c>
      <c r="O21" t="s">
        <v>114</v>
      </c>
    </row>
    <row r="22" spans="1:15" x14ac:dyDescent="0.3">
      <c r="A22">
        <f t="shared" si="5"/>
        <v>7777895421</v>
      </c>
      <c r="B22" s="1">
        <v>42008</v>
      </c>
      <c r="C22" t="str">
        <f t="shared" si="0"/>
        <v>Sunday</v>
      </c>
      <c r="D22" t="str">
        <f t="shared" si="1"/>
        <v>January</v>
      </c>
      <c r="E22">
        <v>20.25</v>
      </c>
      <c r="F22" t="s">
        <v>13</v>
      </c>
      <c r="G22" t="s">
        <v>14</v>
      </c>
      <c r="H22">
        <f t="shared" si="2"/>
        <v>27.25</v>
      </c>
      <c r="I22">
        <v>12</v>
      </c>
      <c r="J22" t="s">
        <v>68</v>
      </c>
      <c r="K22" t="s">
        <v>69</v>
      </c>
      <c r="L22">
        <f t="shared" si="3"/>
        <v>327</v>
      </c>
      <c r="M22">
        <f t="shared" si="4"/>
        <v>84</v>
      </c>
      <c r="N22" t="s">
        <v>112</v>
      </c>
      <c r="O22" t="s">
        <v>114</v>
      </c>
    </row>
    <row r="23" spans="1:15" x14ac:dyDescent="0.3">
      <c r="A23">
        <f t="shared" si="5"/>
        <v>7777895422</v>
      </c>
      <c r="B23" s="1">
        <v>42008</v>
      </c>
      <c r="C23" t="str">
        <f t="shared" si="0"/>
        <v>Sunday</v>
      </c>
      <c r="D23" t="str">
        <f t="shared" si="1"/>
        <v>January</v>
      </c>
      <c r="E23">
        <v>12.5</v>
      </c>
      <c r="F23" t="s">
        <v>7</v>
      </c>
      <c r="G23" t="s">
        <v>8</v>
      </c>
      <c r="H23">
        <f t="shared" si="2"/>
        <v>17</v>
      </c>
      <c r="I23">
        <v>10</v>
      </c>
      <c r="J23" t="s">
        <v>48</v>
      </c>
      <c r="K23" t="s">
        <v>49</v>
      </c>
      <c r="L23">
        <f t="shared" si="3"/>
        <v>170</v>
      </c>
      <c r="M23">
        <f t="shared" si="4"/>
        <v>45</v>
      </c>
      <c r="N23" t="s">
        <v>112</v>
      </c>
      <c r="O23" t="s">
        <v>115</v>
      </c>
    </row>
    <row r="24" spans="1:15" x14ac:dyDescent="0.3">
      <c r="A24">
        <f t="shared" si="5"/>
        <v>7777895423</v>
      </c>
      <c r="B24" s="1">
        <v>42008</v>
      </c>
      <c r="C24" t="str">
        <f t="shared" si="0"/>
        <v>Sunday</v>
      </c>
      <c r="D24" t="str">
        <f t="shared" si="1"/>
        <v>January</v>
      </c>
      <c r="E24">
        <v>15.25</v>
      </c>
      <c r="F24" t="s">
        <v>13</v>
      </c>
      <c r="G24" t="s">
        <v>8</v>
      </c>
      <c r="H24">
        <f t="shared" si="2"/>
        <v>21.25</v>
      </c>
      <c r="I24">
        <v>5</v>
      </c>
      <c r="J24" t="s">
        <v>48</v>
      </c>
      <c r="K24" t="s">
        <v>49</v>
      </c>
      <c r="L24">
        <f t="shared" si="3"/>
        <v>106.25</v>
      </c>
      <c r="M24">
        <f t="shared" si="4"/>
        <v>30</v>
      </c>
      <c r="N24" t="s">
        <v>111</v>
      </c>
      <c r="O24" t="s">
        <v>114</v>
      </c>
    </row>
    <row r="25" spans="1:15" x14ac:dyDescent="0.3">
      <c r="A25">
        <f t="shared" si="5"/>
        <v>7777895424</v>
      </c>
      <c r="B25" s="1">
        <v>42008</v>
      </c>
      <c r="C25" t="str">
        <f t="shared" si="0"/>
        <v>Sunday</v>
      </c>
      <c r="D25" t="str">
        <f t="shared" si="1"/>
        <v>January</v>
      </c>
      <c r="E25">
        <v>20.25</v>
      </c>
      <c r="F25" t="s">
        <v>13</v>
      </c>
      <c r="G25" t="s">
        <v>17</v>
      </c>
      <c r="H25">
        <f t="shared" si="2"/>
        <v>30.25</v>
      </c>
      <c r="I25">
        <v>3</v>
      </c>
      <c r="J25" t="s">
        <v>70</v>
      </c>
      <c r="K25" t="s">
        <v>71</v>
      </c>
      <c r="L25">
        <f t="shared" si="3"/>
        <v>90.75</v>
      </c>
      <c r="M25">
        <f t="shared" si="4"/>
        <v>30</v>
      </c>
      <c r="N25" t="s">
        <v>111</v>
      </c>
      <c r="O25" t="s">
        <v>115</v>
      </c>
    </row>
    <row r="26" spans="1:15" x14ac:dyDescent="0.3">
      <c r="A26">
        <f t="shared" si="5"/>
        <v>7777895425</v>
      </c>
      <c r="B26" s="1">
        <v>42008</v>
      </c>
      <c r="C26" t="str">
        <f t="shared" si="0"/>
        <v>Sunday</v>
      </c>
      <c r="D26" t="str">
        <f t="shared" si="1"/>
        <v>January</v>
      </c>
      <c r="E26">
        <v>16</v>
      </c>
      <c r="F26" t="s">
        <v>7</v>
      </c>
      <c r="G26" t="s">
        <v>8</v>
      </c>
      <c r="H26">
        <f t="shared" si="2"/>
        <v>20.5</v>
      </c>
      <c r="I26">
        <v>5</v>
      </c>
      <c r="J26" t="s">
        <v>36</v>
      </c>
      <c r="K26" t="s">
        <v>37</v>
      </c>
      <c r="L26">
        <f t="shared" si="3"/>
        <v>102.5</v>
      </c>
      <c r="M26">
        <f t="shared" si="4"/>
        <v>22.5</v>
      </c>
      <c r="N26" t="s">
        <v>112</v>
      </c>
      <c r="O26" t="s">
        <v>114</v>
      </c>
    </row>
    <row r="27" spans="1:15" x14ac:dyDescent="0.3">
      <c r="A27">
        <f t="shared" si="5"/>
        <v>7777895426</v>
      </c>
      <c r="B27" s="1">
        <v>42008</v>
      </c>
      <c r="C27" t="str">
        <f t="shared" si="0"/>
        <v>Sunday</v>
      </c>
      <c r="D27" t="str">
        <f t="shared" si="1"/>
        <v>January</v>
      </c>
      <c r="E27">
        <v>10.5</v>
      </c>
      <c r="F27" t="s">
        <v>27</v>
      </c>
      <c r="G27" t="s">
        <v>8</v>
      </c>
      <c r="H27">
        <f t="shared" si="2"/>
        <v>13.5</v>
      </c>
      <c r="I27">
        <v>7</v>
      </c>
      <c r="J27" t="s">
        <v>9</v>
      </c>
      <c r="K27" t="s">
        <v>10</v>
      </c>
      <c r="L27">
        <f t="shared" si="3"/>
        <v>94.5</v>
      </c>
      <c r="M27">
        <f t="shared" si="4"/>
        <v>21</v>
      </c>
      <c r="N27" t="s">
        <v>111</v>
      </c>
      <c r="O27" t="s">
        <v>114</v>
      </c>
    </row>
    <row r="28" spans="1:15" x14ac:dyDescent="0.3">
      <c r="A28">
        <f t="shared" si="5"/>
        <v>7777895427</v>
      </c>
      <c r="B28" s="1">
        <v>42008</v>
      </c>
      <c r="C28" t="str">
        <f t="shared" si="0"/>
        <v>Sunday</v>
      </c>
      <c r="D28" t="str">
        <f t="shared" si="1"/>
        <v>January</v>
      </c>
      <c r="E28">
        <v>12.25</v>
      </c>
      <c r="F28" t="s">
        <v>27</v>
      </c>
      <c r="G28" t="s">
        <v>17</v>
      </c>
      <c r="H28">
        <f t="shared" si="2"/>
        <v>19.25</v>
      </c>
      <c r="I28">
        <v>8</v>
      </c>
      <c r="J28" t="s">
        <v>70</v>
      </c>
      <c r="K28" t="s">
        <v>71</v>
      </c>
      <c r="L28">
        <f t="shared" si="3"/>
        <v>154</v>
      </c>
      <c r="M28">
        <f t="shared" si="4"/>
        <v>56</v>
      </c>
      <c r="N28" t="s">
        <v>112</v>
      </c>
      <c r="O28" t="s">
        <v>115</v>
      </c>
    </row>
    <row r="29" spans="1:15" x14ac:dyDescent="0.3">
      <c r="A29">
        <f t="shared" si="5"/>
        <v>7777895428</v>
      </c>
      <c r="B29" s="1">
        <v>42009</v>
      </c>
      <c r="C29" t="str">
        <f t="shared" si="0"/>
        <v>Monday</v>
      </c>
      <c r="D29" t="str">
        <f t="shared" si="1"/>
        <v>January</v>
      </c>
      <c r="E29">
        <v>20.75</v>
      </c>
      <c r="F29" t="s">
        <v>13</v>
      </c>
      <c r="G29" t="s">
        <v>17</v>
      </c>
      <c r="H29">
        <f t="shared" si="2"/>
        <v>30.75</v>
      </c>
      <c r="I29">
        <v>11</v>
      </c>
      <c r="J29" t="s">
        <v>18</v>
      </c>
      <c r="K29" t="s">
        <v>19</v>
      </c>
      <c r="L29">
        <f t="shared" si="3"/>
        <v>338.25</v>
      </c>
      <c r="M29">
        <f t="shared" si="4"/>
        <v>110</v>
      </c>
      <c r="N29" t="s">
        <v>111</v>
      </c>
      <c r="O29" t="s">
        <v>114</v>
      </c>
    </row>
    <row r="30" spans="1:15" x14ac:dyDescent="0.3">
      <c r="A30">
        <f t="shared" si="5"/>
        <v>7777895429</v>
      </c>
      <c r="B30" s="1">
        <v>42009</v>
      </c>
      <c r="C30" t="str">
        <f t="shared" si="0"/>
        <v>Monday</v>
      </c>
      <c r="D30" t="str">
        <f t="shared" si="1"/>
        <v>January</v>
      </c>
      <c r="E30">
        <v>12.75</v>
      </c>
      <c r="F30" t="s">
        <v>27</v>
      </c>
      <c r="G30" t="s">
        <v>22</v>
      </c>
      <c r="H30">
        <f t="shared" si="2"/>
        <v>17.75</v>
      </c>
      <c r="I30">
        <v>6</v>
      </c>
      <c r="J30" t="s">
        <v>44</v>
      </c>
      <c r="K30" t="s">
        <v>45</v>
      </c>
      <c r="L30">
        <f t="shared" si="3"/>
        <v>106.5</v>
      </c>
      <c r="M30">
        <f t="shared" si="4"/>
        <v>30</v>
      </c>
      <c r="N30" t="s">
        <v>111</v>
      </c>
      <c r="O30" t="s">
        <v>114</v>
      </c>
    </row>
    <row r="31" spans="1:15" x14ac:dyDescent="0.3">
      <c r="A31">
        <f t="shared" si="5"/>
        <v>7777895430</v>
      </c>
      <c r="B31" s="1">
        <v>42009</v>
      </c>
      <c r="C31" t="str">
        <f t="shared" si="0"/>
        <v>Monday</v>
      </c>
      <c r="D31" t="str">
        <f t="shared" si="1"/>
        <v>January</v>
      </c>
      <c r="E31">
        <v>16.75</v>
      </c>
      <c r="F31" t="s">
        <v>7</v>
      </c>
      <c r="G31" t="s">
        <v>22</v>
      </c>
      <c r="H31">
        <f t="shared" si="2"/>
        <v>23.25</v>
      </c>
      <c r="I31">
        <v>8</v>
      </c>
      <c r="J31" t="s">
        <v>28</v>
      </c>
      <c r="K31" t="s">
        <v>29</v>
      </c>
      <c r="L31">
        <f t="shared" si="3"/>
        <v>186</v>
      </c>
      <c r="M31">
        <f t="shared" si="4"/>
        <v>52</v>
      </c>
      <c r="N31" t="s">
        <v>111</v>
      </c>
      <c r="O31" t="s">
        <v>114</v>
      </c>
    </row>
    <row r="32" spans="1:15" x14ac:dyDescent="0.3">
      <c r="A32">
        <f t="shared" si="5"/>
        <v>7777895431</v>
      </c>
      <c r="B32" s="1">
        <v>42009</v>
      </c>
      <c r="C32" t="str">
        <f t="shared" si="0"/>
        <v>Monday</v>
      </c>
      <c r="D32" t="str">
        <f t="shared" si="1"/>
        <v>January</v>
      </c>
      <c r="E32">
        <v>20.75</v>
      </c>
      <c r="F32" t="s">
        <v>13</v>
      </c>
      <c r="G32" t="s">
        <v>22</v>
      </c>
      <c r="H32">
        <f t="shared" si="2"/>
        <v>28.75</v>
      </c>
      <c r="I32">
        <v>10</v>
      </c>
      <c r="J32" t="s">
        <v>23</v>
      </c>
      <c r="K32" t="s">
        <v>24</v>
      </c>
      <c r="L32">
        <f t="shared" si="3"/>
        <v>287.5</v>
      </c>
      <c r="M32">
        <f t="shared" si="4"/>
        <v>80</v>
      </c>
      <c r="N32" t="s">
        <v>111</v>
      </c>
      <c r="O32" t="s">
        <v>115</v>
      </c>
    </row>
    <row r="33" spans="1:15" x14ac:dyDescent="0.3">
      <c r="A33">
        <f t="shared" si="5"/>
        <v>7777895432</v>
      </c>
      <c r="B33" s="1">
        <v>42009</v>
      </c>
      <c r="C33" t="str">
        <f t="shared" si="0"/>
        <v>Monday</v>
      </c>
      <c r="D33" t="str">
        <f t="shared" si="1"/>
        <v>January</v>
      </c>
      <c r="E33">
        <v>16.5</v>
      </c>
      <c r="F33" t="s">
        <v>13</v>
      </c>
      <c r="G33" t="s">
        <v>8</v>
      </c>
      <c r="H33">
        <f t="shared" si="2"/>
        <v>22.5</v>
      </c>
      <c r="I33">
        <v>10</v>
      </c>
      <c r="J33" t="s">
        <v>9</v>
      </c>
      <c r="K33" t="s">
        <v>10</v>
      </c>
      <c r="L33">
        <f t="shared" si="3"/>
        <v>225</v>
      </c>
      <c r="M33">
        <f t="shared" si="4"/>
        <v>60</v>
      </c>
      <c r="N33" t="s">
        <v>111</v>
      </c>
      <c r="O33" t="s">
        <v>114</v>
      </c>
    </row>
    <row r="34" spans="1:15" x14ac:dyDescent="0.3">
      <c r="A34">
        <f t="shared" si="5"/>
        <v>7777895433</v>
      </c>
      <c r="B34" s="1">
        <v>42009</v>
      </c>
      <c r="C34" t="str">
        <f t="shared" si="0"/>
        <v>Monday</v>
      </c>
      <c r="D34" t="str">
        <f t="shared" si="1"/>
        <v>January</v>
      </c>
      <c r="E34">
        <v>20.25</v>
      </c>
      <c r="F34" t="s">
        <v>13</v>
      </c>
      <c r="G34" t="s">
        <v>17</v>
      </c>
      <c r="H34">
        <f t="shared" si="2"/>
        <v>30.25</v>
      </c>
      <c r="I34">
        <v>8</v>
      </c>
      <c r="J34" t="s">
        <v>60</v>
      </c>
      <c r="K34" t="s">
        <v>61</v>
      </c>
      <c r="L34">
        <f t="shared" si="3"/>
        <v>242</v>
      </c>
      <c r="M34">
        <f t="shared" si="4"/>
        <v>80</v>
      </c>
      <c r="N34" t="s">
        <v>111</v>
      </c>
      <c r="O34" t="s">
        <v>115</v>
      </c>
    </row>
    <row r="35" spans="1:15" x14ac:dyDescent="0.3">
      <c r="A35">
        <f t="shared" si="5"/>
        <v>7777895434</v>
      </c>
      <c r="B35" s="1">
        <v>42010</v>
      </c>
      <c r="C35" t="str">
        <f t="shared" si="0"/>
        <v>Tuesday</v>
      </c>
      <c r="D35" t="str">
        <f t="shared" si="1"/>
        <v>January</v>
      </c>
      <c r="E35">
        <v>16.5</v>
      </c>
      <c r="F35" t="s">
        <v>7</v>
      </c>
      <c r="G35" t="s">
        <v>17</v>
      </c>
      <c r="H35">
        <f t="shared" si="2"/>
        <v>25</v>
      </c>
      <c r="I35">
        <v>5</v>
      </c>
      <c r="J35" t="s">
        <v>18</v>
      </c>
      <c r="K35" t="s">
        <v>19</v>
      </c>
      <c r="L35">
        <f t="shared" si="3"/>
        <v>125</v>
      </c>
      <c r="M35">
        <f t="shared" si="4"/>
        <v>42.5</v>
      </c>
      <c r="N35" t="s">
        <v>111</v>
      </c>
      <c r="O35" t="s">
        <v>114</v>
      </c>
    </row>
    <row r="36" spans="1:15" x14ac:dyDescent="0.3">
      <c r="A36">
        <f t="shared" si="5"/>
        <v>7777895435</v>
      </c>
      <c r="B36" s="1">
        <v>42010</v>
      </c>
      <c r="C36" t="str">
        <f t="shared" si="0"/>
        <v>Tuesday</v>
      </c>
      <c r="D36" t="str">
        <f t="shared" si="1"/>
        <v>January</v>
      </c>
      <c r="E36">
        <v>20.75</v>
      </c>
      <c r="F36" t="s">
        <v>13</v>
      </c>
      <c r="G36" t="s">
        <v>22</v>
      </c>
      <c r="H36">
        <f t="shared" si="2"/>
        <v>28.75</v>
      </c>
      <c r="I36">
        <v>3</v>
      </c>
      <c r="J36" t="s">
        <v>28</v>
      </c>
      <c r="K36" t="s">
        <v>29</v>
      </c>
      <c r="L36">
        <f t="shared" si="3"/>
        <v>86.25</v>
      </c>
      <c r="M36">
        <f t="shared" si="4"/>
        <v>24</v>
      </c>
      <c r="N36" t="s">
        <v>111</v>
      </c>
      <c r="O36" t="s">
        <v>115</v>
      </c>
    </row>
    <row r="37" spans="1:15" x14ac:dyDescent="0.3">
      <c r="A37">
        <f t="shared" si="5"/>
        <v>7777895436</v>
      </c>
      <c r="B37" s="1">
        <v>42010</v>
      </c>
      <c r="C37" t="str">
        <f t="shared" si="0"/>
        <v>Tuesday</v>
      </c>
      <c r="D37" t="str">
        <f t="shared" si="1"/>
        <v>January</v>
      </c>
      <c r="E37">
        <v>20.25</v>
      </c>
      <c r="F37" t="s">
        <v>13</v>
      </c>
      <c r="G37" t="s">
        <v>14</v>
      </c>
      <c r="H37">
        <f t="shared" si="2"/>
        <v>27.25</v>
      </c>
      <c r="I37">
        <v>2</v>
      </c>
      <c r="J37" t="s">
        <v>64</v>
      </c>
      <c r="K37" t="s">
        <v>65</v>
      </c>
      <c r="L37">
        <f t="shared" si="3"/>
        <v>54.5</v>
      </c>
      <c r="M37">
        <f t="shared" si="4"/>
        <v>14</v>
      </c>
      <c r="N37" t="s">
        <v>111</v>
      </c>
      <c r="O37" t="s">
        <v>114</v>
      </c>
    </row>
    <row r="38" spans="1:15" x14ac:dyDescent="0.3">
      <c r="A38">
        <f t="shared" si="5"/>
        <v>7777895437</v>
      </c>
      <c r="B38" s="1">
        <v>42010</v>
      </c>
      <c r="C38" t="str">
        <f t="shared" si="0"/>
        <v>Tuesday</v>
      </c>
      <c r="D38" t="str">
        <f t="shared" si="1"/>
        <v>January</v>
      </c>
      <c r="E38">
        <v>16.75</v>
      </c>
      <c r="F38" t="s">
        <v>7</v>
      </c>
      <c r="G38" t="s">
        <v>14</v>
      </c>
      <c r="H38">
        <f t="shared" si="2"/>
        <v>22.25</v>
      </c>
      <c r="I38">
        <v>12</v>
      </c>
      <c r="J38" t="s">
        <v>62</v>
      </c>
      <c r="K38" t="s">
        <v>63</v>
      </c>
      <c r="L38">
        <f t="shared" si="3"/>
        <v>267</v>
      </c>
      <c r="M38">
        <f t="shared" si="4"/>
        <v>66</v>
      </c>
      <c r="N38" t="s">
        <v>112</v>
      </c>
      <c r="O38" t="s">
        <v>115</v>
      </c>
    </row>
    <row r="39" spans="1:15" x14ac:dyDescent="0.3">
      <c r="A39">
        <f t="shared" si="5"/>
        <v>7777895438</v>
      </c>
      <c r="B39" s="1">
        <v>42010</v>
      </c>
      <c r="C39" t="str">
        <f t="shared" si="0"/>
        <v>Tuesday</v>
      </c>
      <c r="D39" t="str">
        <f t="shared" si="1"/>
        <v>January</v>
      </c>
      <c r="E39">
        <v>12.25</v>
      </c>
      <c r="F39" t="s">
        <v>27</v>
      </c>
      <c r="G39" t="s">
        <v>17</v>
      </c>
      <c r="H39">
        <f t="shared" si="2"/>
        <v>19.25</v>
      </c>
      <c r="I39">
        <v>3</v>
      </c>
      <c r="J39" t="s">
        <v>70</v>
      </c>
      <c r="K39" t="s">
        <v>71</v>
      </c>
      <c r="L39">
        <f t="shared" si="3"/>
        <v>57.75</v>
      </c>
      <c r="M39">
        <f t="shared" si="4"/>
        <v>21</v>
      </c>
      <c r="N39" t="s">
        <v>111</v>
      </c>
      <c r="O39" t="s">
        <v>114</v>
      </c>
    </row>
    <row r="40" spans="1:15" x14ac:dyDescent="0.3">
      <c r="A40">
        <f t="shared" si="5"/>
        <v>7777895439</v>
      </c>
      <c r="B40" s="1">
        <v>42010</v>
      </c>
      <c r="C40" t="str">
        <f t="shared" si="0"/>
        <v>Tuesday</v>
      </c>
      <c r="D40" t="str">
        <f t="shared" si="1"/>
        <v>January</v>
      </c>
      <c r="E40">
        <v>20.25</v>
      </c>
      <c r="F40" t="s">
        <v>13</v>
      </c>
      <c r="G40" t="s">
        <v>14</v>
      </c>
      <c r="H40">
        <f t="shared" si="2"/>
        <v>27.25</v>
      </c>
      <c r="I40">
        <v>9</v>
      </c>
      <c r="J40" t="s">
        <v>68</v>
      </c>
      <c r="K40" t="s">
        <v>69</v>
      </c>
      <c r="L40">
        <f t="shared" si="3"/>
        <v>245.25</v>
      </c>
      <c r="M40">
        <f t="shared" si="4"/>
        <v>63</v>
      </c>
      <c r="N40" t="s">
        <v>112</v>
      </c>
      <c r="O40" t="s">
        <v>115</v>
      </c>
    </row>
    <row r="41" spans="1:15" x14ac:dyDescent="0.3">
      <c r="A41">
        <f t="shared" si="5"/>
        <v>7777895440</v>
      </c>
      <c r="B41" s="1">
        <v>42010</v>
      </c>
      <c r="C41" t="str">
        <f t="shared" si="0"/>
        <v>Tuesday</v>
      </c>
      <c r="D41" t="str">
        <f t="shared" si="1"/>
        <v>January</v>
      </c>
      <c r="E41">
        <v>14.75</v>
      </c>
      <c r="F41" t="s">
        <v>7</v>
      </c>
      <c r="G41" t="s">
        <v>14</v>
      </c>
      <c r="H41">
        <f t="shared" si="2"/>
        <v>20.25</v>
      </c>
      <c r="I41">
        <v>4</v>
      </c>
      <c r="J41" t="s">
        <v>56</v>
      </c>
      <c r="K41" t="s">
        <v>57</v>
      </c>
      <c r="L41">
        <f t="shared" si="3"/>
        <v>81</v>
      </c>
      <c r="M41">
        <f t="shared" si="4"/>
        <v>22</v>
      </c>
      <c r="N41" t="s">
        <v>111</v>
      </c>
      <c r="O41" t="s">
        <v>114</v>
      </c>
    </row>
    <row r="42" spans="1:15" x14ac:dyDescent="0.3">
      <c r="A42">
        <f t="shared" si="5"/>
        <v>7777895441</v>
      </c>
      <c r="B42" s="1">
        <v>42010</v>
      </c>
      <c r="C42" t="str">
        <f t="shared" si="0"/>
        <v>Tuesday</v>
      </c>
      <c r="D42" t="str">
        <f t="shared" si="1"/>
        <v>January</v>
      </c>
      <c r="E42">
        <v>20.75</v>
      </c>
      <c r="F42" t="s">
        <v>13</v>
      </c>
      <c r="G42" t="s">
        <v>14</v>
      </c>
      <c r="H42">
        <f t="shared" si="2"/>
        <v>27.75</v>
      </c>
      <c r="I42">
        <v>8</v>
      </c>
      <c r="J42" t="s">
        <v>40</v>
      </c>
      <c r="K42" t="s">
        <v>41</v>
      </c>
      <c r="L42">
        <f t="shared" si="3"/>
        <v>222</v>
      </c>
      <c r="M42">
        <f t="shared" si="4"/>
        <v>56</v>
      </c>
      <c r="N42" t="s">
        <v>111</v>
      </c>
      <c r="O42" t="s">
        <v>114</v>
      </c>
    </row>
    <row r="43" spans="1:15" x14ac:dyDescent="0.3">
      <c r="A43">
        <f t="shared" si="5"/>
        <v>7777895442</v>
      </c>
      <c r="B43" s="1">
        <v>42010</v>
      </c>
      <c r="C43" t="str">
        <f t="shared" si="0"/>
        <v>Tuesday</v>
      </c>
      <c r="D43" t="str">
        <f t="shared" si="1"/>
        <v>January</v>
      </c>
      <c r="E43">
        <v>17.95</v>
      </c>
      <c r="F43" t="s">
        <v>13</v>
      </c>
      <c r="G43" t="s">
        <v>14</v>
      </c>
      <c r="H43">
        <f t="shared" si="2"/>
        <v>24.95</v>
      </c>
      <c r="I43">
        <v>7</v>
      </c>
      <c r="J43" t="s">
        <v>56</v>
      </c>
      <c r="K43" t="s">
        <v>57</v>
      </c>
      <c r="L43">
        <f t="shared" si="3"/>
        <v>174.65</v>
      </c>
      <c r="M43">
        <f t="shared" si="4"/>
        <v>49</v>
      </c>
      <c r="N43" t="s">
        <v>112</v>
      </c>
      <c r="O43" t="s">
        <v>115</v>
      </c>
    </row>
    <row r="44" spans="1:15" x14ac:dyDescent="0.3">
      <c r="A44">
        <f t="shared" si="5"/>
        <v>7777895443</v>
      </c>
      <c r="B44" s="1">
        <v>42011</v>
      </c>
      <c r="C44" t="str">
        <f t="shared" si="0"/>
        <v>Wednesday</v>
      </c>
      <c r="D44" t="str">
        <f t="shared" si="1"/>
        <v>January</v>
      </c>
      <c r="E44">
        <v>16</v>
      </c>
      <c r="F44" t="s">
        <v>7</v>
      </c>
      <c r="G44" t="s">
        <v>14</v>
      </c>
      <c r="H44">
        <f t="shared" si="2"/>
        <v>21.5</v>
      </c>
      <c r="I44">
        <v>4</v>
      </c>
      <c r="J44" t="s">
        <v>34</v>
      </c>
      <c r="K44" t="s">
        <v>35</v>
      </c>
      <c r="L44">
        <f t="shared" si="3"/>
        <v>86</v>
      </c>
      <c r="M44">
        <f t="shared" si="4"/>
        <v>22</v>
      </c>
      <c r="N44" t="s">
        <v>111</v>
      </c>
      <c r="O44" t="s">
        <v>114</v>
      </c>
    </row>
    <row r="45" spans="1:15" x14ac:dyDescent="0.3">
      <c r="A45">
        <f t="shared" si="5"/>
        <v>7777895444</v>
      </c>
      <c r="B45" s="1">
        <v>42011</v>
      </c>
      <c r="C45" t="str">
        <f t="shared" si="0"/>
        <v>Wednesday</v>
      </c>
      <c r="D45" t="str">
        <f t="shared" si="1"/>
        <v>January</v>
      </c>
      <c r="E45">
        <v>16.5</v>
      </c>
      <c r="F45" t="s">
        <v>13</v>
      </c>
      <c r="G45" t="s">
        <v>8</v>
      </c>
      <c r="H45">
        <f t="shared" si="2"/>
        <v>22.5</v>
      </c>
      <c r="I45">
        <v>5</v>
      </c>
      <c r="J45" t="s">
        <v>9</v>
      </c>
      <c r="K45" t="s">
        <v>10</v>
      </c>
      <c r="L45">
        <f t="shared" si="3"/>
        <v>112.5</v>
      </c>
      <c r="M45">
        <f t="shared" si="4"/>
        <v>30</v>
      </c>
      <c r="N45" t="s">
        <v>112</v>
      </c>
      <c r="O45" t="s">
        <v>114</v>
      </c>
    </row>
    <row r="46" spans="1:15" x14ac:dyDescent="0.3">
      <c r="A46">
        <f t="shared" si="5"/>
        <v>7777895445</v>
      </c>
      <c r="B46" s="1">
        <v>42011</v>
      </c>
      <c r="C46" t="str">
        <f t="shared" si="0"/>
        <v>Wednesday</v>
      </c>
      <c r="D46" t="str">
        <f t="shared" si="1"/>
        <v>January</v>
      </c>
      <c r="E46">
        <v>14.5</v>
      </c>
      <c r="F46" t="s">
        <v>7</v>
      </c>
      <c r="G46" t="s">
        <v>8</v>
      </c>
      <c r="H46">
        <f t="shared" si="2"/>
        <v>19</v>
      </c>
      <c r="I46">
        <v>10</v>
      </c>
      <c r="J46" t="s">
        <v>74</v>
      </c>
      <c r="K46" t="s">
        <v>75</v>
      </c>
      <c r="L46">
        <f t="shared" si="3"/>
        <v>190</v>
      </c>
      <c r="M46">
        <f t="shared" si="4"/>
        <v>45</v>
      </c>
      <c r="N46" t="s">
        <v>112</v>
      </c>
      <c r="O46" t="s">
        <v>115</v>
      </c>
    </row>
    <row r="47" spans="1:15" x14ac:dyDescent="0.3">
      <c r="A47">
        <f t="shared" si="5"/>
        <v>7777895446</v>
      </c>
      <c r="B47" s="1">
        <v>42011</v>
      </c>
      <c r="C47" t="str">
        <f t="shared" si="0"/>
        <v>Wednesday</v>
      </c>
      <c r="D47" t="str">
        <f t="shared" si="1"/>
        <v>January</v>
      </c>
      <c r="E47">
        <v>20.75</v>
      </c>
      <c r="F47" t="s">
        <v>13</v>
      </c>
      <c r="G47" t="s">
        <v>22</v>
      </c>
      <c r="H47">
        <f t="shared" si="2"/>
        <v>28.75</v>
      </c>
      <c r="I47">
        <v>3</v>
      </c>
      <c r="J47" t="s">
        <v>28</v>
      </c>
      <c r="K47" t="s">
        <v>29</v>
      </c>
      <c r="L47">
        <f t="shared" si="3"/>
        <v>86.25</v>
      </c>
      <c r="M47">
        <f t="shared" si="4"/>
        <v>24</v>
      </c>
      <c r="N47" t="s">
        <v>112</v>
      </c>
      <c r="O47" t="s">
        <v>114</v>
      </c>
    </row>
    <row r="48" spans="1:15" x14ac:dyDescent="0.3">
      <c r="A48">
        <f t="shared" si="5"/>
        <v>7777895447</v>
      </c>
      <c r="B48" s="1">
        <v>42011</v>
      </c>
      <c r="C48" t="str">
        <f t="shared" si="0"/>
        <v>Wednesday</v>
      </c>
      <c r="D48" t="str">
        <f t="shared" si="1"/>
        <v>January</v>
      </c>
      <c r="E48">
        <v>20.25</v>
      </c>
      <c r="F48" t="s">
        <v>13</v>
      </c>
      <c r="G48" t="s">
        <v>14</v>
      </c>
      <c r="H48">
        <f t="shared" si="2"/>
        <v>27.25</v>
      </c>
      <c r="I48">
        <v>12</v>
      </c>
      <c r="J48" t="s">
        <v>20</v>
      </c>
      <c r="K48" t="s">
        <v>21</v>
      </c>
      <c r="L48">
        <f t="shared" si="3"/>
        <v>327</v>
      </c>
      <c r="M48">
        <f t="shared" si="4"/>
        <v>84</v>
      </c>
      <c r="N48" t="s">
        <v>111</v>
      </c>
      <c r="O48" t="s">
        <v>115</v>
      </c>
    </row>
    <row r="49" spans="1:15" x14ac:dyDescent="0.3">
      <c r="A49">
        <f t="shared" si="5"/>
        <v>7777895448</v>
      </c>
      <c r="B49" s="1">
        <v>42012</v>
      </c>
      <c r="C49" t="str">
        <f t="shared" si="0"/>
        <v>Thursday</v>
      </c>
      <c r="D49" t="str">
        <f t="shared" si="1"/>
        <v>January</v>
      </c>
      <c r="E49">
        <v>16.75</v>
      </c>
      <c r="F49" t="s">
        <v>7</v>
      </c>
      <c r="G49" t="s">
        <v>22</v>
      </c>
      <c r="H49">
        <f t="shared" si="2"/>
        <v>23.25</v>
      </c>
      <c r="I49">
        <v>9</v>
      </c>
      <c r="J49" t="s">
        <v>46</v>
      </c>
      <c r="K49" t="s">
        <v>47</v>
      </c>
      <c r="L49">
        <f t="shared" si="3"/>
        <v>209.25</v>
      </c>
      <c r="M49">
        <f t="shared" si="4"/>
        <v>58.5</v>
      </c>
      <c r="N49" t="s">
        <v>111</v>
      </c>
      <c r="O49" t="s">
        <v>114</v>
      </c>
    </row>
    <row r="50" spans="1:15" x14ac:dyDescent="0.3">
      <c r="A50">
        <f t="shared" si="5"/>
        <v>7777895449</v>
      </c>
      <c r="B50" s="1">
        <v>42012</v>
      </c>
      <c r="C50" t="str">
        <f t="shared" si="0"/>
        <v>Thursday</v>
      </c>
      <c r="D50" t="str">
        <f t="shared" si="1"/>
        <v>January</v>
      </c>
      <c r="E50">
        <v>20.75</v>
      </c>
      <c r="F50" t="s">
        <v>13</v>
      </c>
      <c r="G50" t="s">
        <v>17</v>
      </c>
      <c r="H50">
        <f t="shared" si="2"/>
        <v>30.75</v>
      </c>
      <c r="I50">
        <v>7</v>
      </c>
      <c r="J50" t="s">
        <v>38</v>
      </c>
      <c r="K50" t="s">
        <v>39</v>
      </c>
      <c r="L50">
        <f t="shared" si="3"/>
        <v>215.25</v>
      </c>
      <c r="M50">
        <f t="shared" si="4"/>
        <v>70</v>
      </c>
      <c r="N50" t="s">
        <v>112</v>
      </c>
      <c r="O50" t="s">
        <v>114</v>
      </c>
    </row>
    <row r="51" spans="1:15" x14ac:dyDescent="0.3">
      <c r="A51">
        <f t="shared" si="5"/>
        <v>7777895450</v>
      </c>
      <c r="B51" s="1">
        <v>42012</v>
      </c>
      <c r="C51" t="str">
        <f t="shared" si="0"/>
        <v>Thursday</v>
      </c>
      <c r="D51" t="str">
        <f t="shared" si="1"/>
        <v>January</v>
      </c>
      <c r="E51">
        <v>11</v>
      </c>
      <c r="F51" t="s">
        <v>27</v>
      </c>
      <c r="G51" t="s">
        <v>8</v>
      </c>
      <c r="H51">
        <f t="shared" si="2"/>
        <v>14</v>
      </c>
      <c r="I51">
        <v>2</v>
      </c>
      <c r="J51" t="s">
        <v>74</v>
      </c>
      <c r="K51" t="s">
        <v>75</v>
      </c>
      <c r="L51">
        <f t="shared" si="3"/>
        <v>28</v>
      </c>
      <c r="M51">
        <f t="shared" si="4"/>
        <v>6</v>
      </c>
      <c r="N51" t="s">
        <v>111</v>
      </c>
      <c r="O51" t="s">
        <v>114</v>
      </c>
    </row>
    <row r="52" spans="1:15" x14ac:dyDescent="0.3">
      <c r="A52">
        <f t="shared" si="5"/>
        <v>7777895451</v>
      </c>
      <c r="B52" s="1">
        <v>42012</v>
      </c>
      <c r="C52" t="str">
        <f t="shared" si="0"/>
        <v>Thursday</v>
      </c>
      <c r="D52" t="str">
        <f t="shared" si="1"/>
        <v>January</v>
      </c>
      <c r="E52">
        <v>16.5</v>
      </c>
      <c r="F52" t="s">
        <v>7</v>
      </c>
      <c r="G52" t="s">
        <v>17</v>
      </c>
      <c r="H52">
        <f t="shared" si="2"/>
        <v>25</v>
      </c>
      <c r="I52">
        <v>10</v>
      </c>
      <c r="J52" t="s">
        <v>18</v>
      </c>
      <c r="K52" t="s">
        <v>19</v>
      </c>
      <c r="L52">
        <f t="shared" si="3"/>
        <v>250</v>
      </c>
      <c r="M52">
        <f t="shared" si="4"/>
        <v>85</v>
      </c>
      <c r="N52" t="s">
        <v>111</v>
      </c>
      <c r="O52" t="s">
        <v>114</v>
      </c>
    </row>
    <row r="53" spans="1:15" x14ac:dyDescent="0.3">
      <c r="A53">
        <f t="shared" si="5"/>
        <v>7777895452</v>
      </c>
      <c r="B53" s="1">
        <v>42012</v>
      </c>
      <c r="C53" t="str">
        <f t="shared" si="0"/>
        <v>Thursday</v>
      </c>
      <c r="D53" t="str">
        <f t="shared" si="1"/>
        <v>January</v>
      </c>
      <c r="E53">
        <v>12</v>
      </c>
      <c r="F53" t="s">
        <v>27</v>
      </c>
      <c r="G53" t="s">
        <v>8</v>
      </c>
      <c r="H53">
        <f t="shared" si="2"/>
        <v>15</v>
      </c>
      <c r="I53">
        <v>11</v>
      </c>
      <c r="J53" t="s">
        <v>58</v>
      </c>
      <c r="K53" t="s">
        <v>59</v>
      </c>
      <c r="L53">
        <f t="shared" si="3"/>
        <v>165</v>
      </c>
      <c r="M53">
        <f t="shared" si="4"/>
        <v>33</v>
      </c>
      <c r="N53" t="s">
        <v>112</v>
      </c>
      <c r="O53" t="s">
        <v>115</v>
      </c>
    </row>
    <row r="54" spans="1:15" x14ac:dyDescent="0.3">
      <c r="A54">
        <f t="shared" si="5"/>
        <v>7777895453</v>
      </c>
      <c r="B54" s="1">
        <v>42012</v>
      </c>
      <c r="C54" t="str">
        <f t="shared" si="0"/>
        <v>Thursday</v>
      </c>
      <c r="D54" t="str">
        <f t="shared" si="1"/>
        <v>January</v>
      </c>
      <c r="E54">
        <v>18.5</v>
      </c>
      <c r="F54" t="s">
        <v>13</v>
      </c>
      <c r="G54" t="s">
        <v>14</v>
      </c>
      <c r="H54">
        <f t="shared" si="2"/>
        <v>25.5</v>
      </c>
      <c r="I54">
        <v>11</v>
      </c>
      <c r="J54" t="s">
        <v>15</v>
      </c>
      <c r="K54" t="s">
        <v>16</v>
      </c>
      <c r="L54">
        <f t="shared" si="3"/>
        <v>280.5</v>
      </c>
      <c r="M54">
        <f t="shared" si="4"/>
        <v>77</v>
      </c>
      <c r="N54" t="s">
        <v>111</v>
      </c>
      <c r="O54" t="s">
        <v>115</v>
      </c>
    </row>
    <row r="55" spans="1:15" x14ac:dyDescent="0.3">
      <c r="A55">
        <f t="shared" si="5"/>
        <v>7777895454</v>
      </c>
      <c r="B55" s="1">
        <v>42012</v>
      </c>
      <c r="C55" t="str">
        <f t="shared" si="0"/>
        <v>Thursday</v>
      </c>
      <c r="D55" t="str">
        <f t="shared" si="1"/>
        <v>January</v>
      </c>
      <c r="E55">
        <v>16</v>
      </c>
      <c r="F55" t="s">
        <v>7</v>
      </c>
      <c r="G55" t="s">
        <v>14</v>
      </c>
      <c r="H55">
        <f t="shared" si="2"/>
        <v>21.5</v>
      </c>
      <c r="I55">
        <v>9</v>
      </c>
      <c r="J55" t="s">
        <v>68</v>
      </c>
      <c r="K55" t="s">
        <v>69</v>
      </c>
      <c r="L55">
        <f t="shared" si="3"/>
        <v>193.5</v>
      </c>
      <c r="M55">
        <f t="shared" si="4"/>
        <v>49.5</v>
      </c>
      <c r="N55" t="s">
        <v>112</v>
      </c>
      <c r="O55" t="s">
        <v>115</v>
      </c>
    </row>
    <row r="56" spans="1:15" x14ac:dyDescent="0.3">
      <c r="A56">
        <f t="shared" si="5"/>
        <v>7777895455</v>
      </c>
      <c r="B56" s="1">
        <v>42012</v>
      </c>
      <c r="C56" t="str">
        <f t="shared" si="0"/>
        <v>Thursday</v>
      </c>
      <c r="D56" t="str">
        <f t="shared" si="1"/>
        <v>January</v>
      </c>
      <c r="E56">
        <v>20.75</v>
      </c>
      <c r="F56" t="s">
        <v>13</v>
      </c>
      <c r="G56" t="s">
        <v>17</v>
      </c>
      <c r="H56">
        <f t="shared" si="2"/>
        <v>30.75</v>
      </c>
      <c r="I56">
        <v>12</v>
      </c>
      <c r="J56" t="s">
        <v>18</v>
      </c>
      <c r="K56" t="s">
        <v>19</v>
      </c>
      <c r="L56">
        <f t="shared" si="3"/>
        <v>369</v>
      </c>
      <c r="M56">
        <f t="shared" si="4"/>
        <v>120</v>
      </c>
      <c r="N56" t="s">
        <v>112</v>
      </c>
      <c r="O56" t="s">
        <v>114</v>
      </c>
    </row>
    <row r="57" spans="1:15" x14ac:dyDescent="0.3">
      <c r="A57">
        <f t="shared" si="5"/>
        <v>7777895456</v>
      </c>
      <c r="B57" s="1">
        <v>42012</v>
      </c>
      <c r="C57" t="str">
        <f t="shared" si="0"/>
        <v>Thursday</v>
      </c>
      <c r="D57" t="str">
        <f t="shared" si="1"/>
        <v>January</v>
      </c>
      <c r="E57">
        <v>20.25</v>
      </c>
      <c r="F57" t="s">
        <v>13</v>
      </c>
      <c r="G57" t="s">
        <v>17</v>
      </c>
      <c r="H57">
        <f t="shared" si="2"/>
        <v>30.25</v>
      </c>
      <c r="I57">
        <v>7</v>
      </c>
      <c r="J57" t="s">
        <v>60</v>
      </c>
      <c r="K57" t="s">
        <v>61</v>
      </c>
      <c r="L57">
        <f t="shared" si="3"/>
        <v>211.75</v>
      </c>
      <c r="M57">
        <f t="shared" si="4"/>
        <v>70</v>
      </c>
      <c r="N57" t="s">
        <v>112</v>
      </c>
      <c r="O57" t="s">
        <v>114</v>
      </c>
    </row>
    <row r="58" spans="1:15" x14ac:dyDescent="0.3">
      <c r="A58">
        <f t="shared" si="5"/>
        <v>7777895457</v>
      </c>
      <c r="B58" s="1">
        <v>42012</v>
      </c>
      <c r="C58" t="str">
        <f t="shared" si="0"/>
        <v>Thursday</v>
      </c>
      <c r="D58" t="str">
        <f t="shared" si="1"/>
        <v>January</v>
      </c>
      <c r="E58">
        <v>16.75</v>
      </c>
      <c r="F58" t="s">
        <v>7</v>
      </c>
      <c r="G58" t="s">
        <v>22</v>
      </c>
      <c r="H58">
        <f t="shared" si="2"/>
        <v>23.25</v>
      </c>
      <c r="I58">
        <v>1</v>
      </c>
      <c r="J58" t="s">
        <v>28</v>
      </c>
      <c r="K58" t="s">
        <v>29</v>
      </c>
      <c r="L58">
        <f t="shared" si="3"/>
        <v>23.25</v>
      </c>
      <c r="M58">
        <f t="shared" si="4"/>
        <v>6.5</v>
      </c>
      <c r="N58" t="s">
        <v>111</v>
      </c>
      <c r="O58" t="s">
        <v>115</v>
      </c>
    </row>
    <row r="59" spans="1:15" x14ac:dyDescent="0.3">
      <c r="A59">
        <f t="shared" si="5"/>
        <v>7777895458</v>
      </c>
      <c r="B59" s="1">
        <v>42012</v>
      </c>
      <c r="C59" t="str">
        <f t="shared" si="0"/>
        <v>Thursday</v>
      </c>
      <c r="D59" t="str">
        <f t="shared" si="1"/>
        <v>January</v>
      </c>
      <c r="E59">
        <v>16.5</v>
      </c>
      <c r="F59" t="s">
        <v>7</v>
      </c>
      <c r="G59" t="s">
        <v>17</v>
      </c>
      <c r="H59">
        <f t="shared" si="2"/>
        <v>25</v>
      </c>
      <c r="I59">
        <v>7</v>
      </c>
      <c r="J59" t="s">
        <v>18</v>
      </c>
      <c r="K59" t="s">
        <v>19</v>
      </c>
      <c r="L59">
        <f t="shared" si="3"/>
        <v>175</v>
      </c>
      <c r="M59">
        <f t="shared" si="4"/>
        <v>59.5</v>
      </c>
      <c r="N59" t="s">
        <v>112</v>
      </c>
      <c r="O59" t="s">
        <v>115</v>
      </c>
    </row>
    <row r="60" spans="1:15" x14ac:dyDescent="0.3">
      <c r="A60">
        <f t="shared" si="5"/>
        <v>7777895459</v>
      </c>
      <c r="B60" s="1">
        <v>42013</v>
      </c>
      <c r="C60" t="str">
        <f t="shared" si="0"/>
        <v>Friday</v>
      </c>
      <c r="D60" t="str">
        <f t="shared" si="1"/>
        <v>January</v>
      </c>
      <c r="E60">
        <v>16.25</v>
      </c>
      <c r="F60" t="s">
        <v>7</v>
      </c>
      <c r="G60" t="s">
        <v>17</v>
      </c>
      <c r="H60">
        <f t="shared" si="2"/>
        <v>24.75</v>
      </c>
      <c r="I60">
        <v>9</v>
      </c>
      <c r="J60" t="s">
        <v>70</v>
      </c>
      <c r="K60" t="s">
        <v>71</v>
      </c>
      <c r="L60">
        <f t="shared" si="3"/>
        <v>222.75</v>
      </c>
      <c r="M60">
        <f t="shared" si="4"/>
        <v>76.5</v>
      </c>
      <c r="N60" t="s">
        <v>112</v>
      </c>
      <c r="O60" t="s">
        <v>114</v>
      </c>
    </row>
    <row r="61" spans="1:15" x14ac:dyDescent="0.3">
      <c r="A61">
        <f t="shared" si="5"/>
        <v>7777895460</v>
      </c>
      <c r="B61" s="1">
        <v>42013</v>
      </c>
      <c r="C61" t="str">
        <f t="shared" si="0"/>
        <v>Friday</v>
      </c>
      <c r="D61" t="str">
        <f t="shared" si="1"/>
        <v>January</v>
      </c>
      <c r="E61">
        <v>20.75</v>
      </c>
      <c r="F61" t="s">
        <v>13</v>
      </c>
      <c r="G61" t="s">
        <v>22</v>
      </c>
      <c r="H61">
        <f t="shared" si="2"/>
        <v>28.75</v>
      </c>
      <c r="I61">
        <v>3</v>
      </c>
      <c r="J61" t="s">
        <v>50</v>
      </c>
      <c r="K61" t="s">
        <v>51</v>
      </c>
      <c r="L61">
        <f t="shared" si="3"/>
        <v>86.25</v>
      </c>
      <c r="M61">
        <f t="shared" si="4"/>
        <v>24</v>
      </c>
      <c r="N61" t="s">
        <v>111</v>
      </c>
      <c r="O61" t="s">
        <v>115</v>
      </c>
    </row>
    <row r="62" spans="1:15" x14ac:dyDescent="0.3">
      <c r="A62">
        <f t="shared" si="5"/>
        <v>7777895461</v>
      </c>
      <c r="B62" s="1">
        <v>42014</v>
      </c>
      <c r="C62" t="str">
        <f t="shared" si="0"/>
        <v>Saturday</v>
      </c>
      <c r="D62" t="str">
        <f t="shared" si="1"/>
        <v>January</v>
      </c>
      <c r="E62">
        <v>25.5</v>
      </c>
      <c r="F62" t="s">
        <v>76</v>
      </c>
      <c r="G62" t="s">
        <v>8</v>
      </c>
      <c r="H62">
        <f t="shared" si="2"/>
        <v>26.5</v>
      </c>
      <c r="I62">
        <v>2</v>
      </c>
      <c r="J62" t="s">
        <v>30</v>
      </c>
      <c r="K62" t="s">
        <v>31</v>
      </c>
      <c r="L62">
        <f t="shared" si="3"/>
        <v>53</v>
      </c>
      <c r="M62">
        <f t="shared" si="4"/>
        <v>2</v>
      </c>
      <c r="N62" t="s">
        <v>112</v>
      </c>
      <c r="O62" t="s">
        <v>114</v>
      </c>
    </row>
    <row r="63" spans="1:15" x14ac:dyDescent="0.3">
      <c r="A63">
        <f t="shared" si="5"/>
        <v>7777895462</v>
      </c>
      <c r="B63" s="1">
        <v>42014</v>
      </c>
      <c r="C63" t="str">
        <f t="shared" si="0"/>
        <v>Saturday</v>
      </c>
      <c r="D63" t="str">
        <f t="shared" si="1"/>
        <v>January</v>
      </c>
      <c r="E63">
        <v>12</v>
      </c>
      <c r="F63" t="s">
        <v>27</v>
      </c>
      <c r="G63" t="s">
        <v>14</v>
      </c>
      <c r="H63">
        <f t="shared" si="2"/>
        <v>16</v>
      </c>
      <c r="I63">
        <v>6</v>
      </c>
      <c r="J63" t="s">
        <v>68</v>
      </c>
      <c r="K63" t="s">
        <v>69</v>
      </c>
      <c r="L63">
        <f t="shared" si="3"/>
        <v>96</v>
      </c>
      <c r="M63">
        <f t="shared" si="4"/>
        <v>24</v>
      </c>
      <c r="N63" t="s">
        <v>111</v>
      </c>
      <c r="O63" t="s">
        <v>114</v>
      </c>
    </row>
    <row r="64" spans="1:15" x14ac:dyDescent="0.3">
      <c r="A64">
        <f t="shared" si="5"/>
        <v>7777895463</v>
      </c>
      <c r="B64" s="1">
        <v>42014</v>
      </c>
      <c r="C64" t="str">
        <f t="shared" si="0"/>
        <v>Saturday</v>
      </c>
      <c r="D64" t="str">
        <f t="shared" si="1"/>
        <v>January</v>
      </c>
      <c r="E64">
        <v>16.75</v>
      </c>
      <c r="F64" t="s">
        <v>7</v>
      </c>
      <c r="G64" t="s">
        <v>22</v>
      </c>
      <c r="H64">
        <f t="shared" si="2"/>
        <v>23.25</v>
      </c>
      <c r="I64">
        <v>10</v>
      </c>
      <c r="J64" t="s">
        <v>28</v>
      </c>
      <c r="K64" t="s">
        <v>29</v>
      </c>
      <c r="L64">
        <f t="shared" si="3"/>
        <v>232.5</v>
      </c>
      <c r="M64">
        <f t="shared" si="4"/>
        <v>65</v>
      </c>
      <c r="N64" t="s">
        <v>111</v>
      </c>
      <c r="O64" t="s">
        <v>114</v>
      </c>
    </row>
    <row r="65" spans="1:15" x14ac:dyDescent="0.3">
      <c r="A65">
        <f t="shared" si="5"/>
        <v>7777895464</v>
      </c>
      <c r="B65" s="1">
        <v>42014</v>
      </c>
      <c r="C65" t="str">
        <f t="shared" si="0"/>
        <v>Saturday</v>
      </c>
      <c r="D65" t="str">
        <f t="shared" si="1"/>
        <v>January</v>
      </c>
      <c r="E65">
        <v>25.5</v>
      </c>
      <c r="F65" t="s">
        <v>76</v>
      </c>
      <c r="G65" t="s">
        <v>8</v>
      </c>
      <c r="H65">
        <f t="shared" si="2"/>
        <v>26.5</v>
      </c>
      <c r="I65">
        <v>2</v>
      </c>
      <c r="J65" t="s">
        <v>30</v>
      </c>
      <c r="K65" t="s">
        <v>31</v>
      </c>
      <c r="L65">
        <f t="shared" si="3"/>
        <v>53</v>
      </c>
      <c r="M65">
        <f t="shared" si="4"/>
        <v>2</v>
      </c>
      <c r="N65" t="s">
        <v>111</v>
      </c>
      <c r="O65" t="s">
        <v>114</v>
      </c>
    </row>
    <row r="66" spans="1:15" x14ac:dyDescent="0.3">
      <c r="A66">
        <f t="shared" si="5"/>
        <v>7777895465</v>
      </c>
      <c r="B66" s="1">
        <v>42014</v>
      </c>
      <c r="C66" t="str">
        <f t="shared" ref="C66:C129" si="6">TEXT(B66,"dddd")</f>
        <v>Saturday</v>
      </c>
      <c r="D66" t="str">
        <f t="shared" si="1"/>
        <v>January</v>
      </c>
      <c r="E66">
        <v>20.75</v>
      </c>
      <c r="F66" t="s">
        <v>13</v>
      </c>
      <c r="G66" t="s">
        <v>17</v>
      </c>
      <c r="H66">
        <f t="shared" si="2"/>
        <v>30.75</v>
      </c>
      <c r="I66">
        <v>4</v>
      </c>
      <c r="J66" t="s">
        <v>18</v>
      </c>
      <c r="K66" t="s">
        <v>19</v>
      </c>
      <c r="L66">
        <f t="shared" si="3"/>
        <v>123</v>
      </c>
      <c r="M66">
        <f t="shared" si="4"/>
        <v>40</v>
      </c>
      <c r="N66" t="s">
        <v>111</v>
      </c>
      <c r="O66" t="s">
        <v>115</v>
      </c>
    </row>
    <row r="67" spans="1:15" x14ac:dyDescent="0.3">
      <c r="A67">
        <f t="shared" si="5"/>
        <v>7777895466</v>
      </c>
      <c r="B67" s="1">
        <v>42014</v>
      </c>
      <c r="C67" t="str">
        <f t="shared" si="6"/>
        <v>Saturday</v>
      </c>
      <c r="D67" t="str">
        <f t="shared" ref="D67:D130" si="7">TEXT(B67,"mmmm")</f>
        <v>January</v>
      </c>
      <c r="E67">
        <v>20.75</v>
      </c>
      <c r="F67" t="s">
        <v>13</v>
      </c>
      <c r="G67" t="s">
        <v>22</v>
      </c>
      <c r="H67">
        <f t="shared" ref="H67:H130" si="8">E67 +   IF(F67="S", 2, IF(F67="M", 3.5, IF(F67="L", 5, 0))) +  IF(G67="Classic", 1, IF(G67="Veggie", 2, IF(G67="Chicken", 3, IF(G67="Supreme",5,0))))</f>
        <v>28.75</v>
      </c>
      <c r="I67">
        <v>7</v>
      </c>
      <c r="J67" t="s">
        <v>23</v>
      </c>
      <c r="K67" t="s">
        <v>24</v>
      </c>
      <c r="L67">
        <f t="shared" ref="L67:L130" si="9">H67*I67</f>
        <v>201.25</v>
      </c>
      <c r="M67">
        <f t="shared" ref="M67:M130" si="10">(H67-E67)*I67</f>
        <v>56</v>
      </c>
      <c r="N67" t="s">
        <v>111</v>
      </c>
      <c r="O67" t="s">
        <v>115</v>
      </c>
    </row>
    <row r="68" spans="1:15" x14ac:dyDescent="0.3">
      <c r="A68">
        <f t="shared" ref="A68:A131" si="11">A67+1</f>
        <v>7777895467</v>
      </c>
      <c r="B68" s="1">
        <v>42014</v>
      </c>
      <c r="C68" t="str">
        <f t="shared" si="6"/>
        <v>Saturday</v>
      </c>
      <c r="D68" t="str">
        <f t="shared" si="7"/>
        <v>January</v>
      </c>
      <c r="E68">
        <v>12.5</v>
      </c>
      <c r="F68" t="s">
        <v>27</v>
      </c>
      <c r="G68" t="s">
        <v>17</v>
      </c>
      <c r="H68">
        <f t="shared" si="8"/>
        <v>19.5</v>
      </c>
      <c r="I68">
        <v>10</v>
      </c>
      <c r="J68" t="s">
        <v>54</v>
      </c>
      <c r="K68" t="s">
        <v>55</v>
      </c>
      <c r="L68">
        <f t="shared" si="9"/>
        <v>195</v>
      </c>
      <c r="M68">
        <f t="shared" si="10"/>
        <v>70</v>
      </c>
      <c r="N68" t="s">
        <v>111</v>
      </c>
      <c r="O68" t="s">
        <v>114</v>
      </c>
    </row>
    <row r="69" spans="1:15" x14ac:dyDescent="0.3">
      <c r="A69">
        <f t="shared" si="11"/>
        <v>7777895468</v>
      </c>
      <c r="B69" s="1">
        <v>42015</v>
      </c>
      <c r="C69" t="str">
        <f t="shared" si="6"/>
        <v>Sunday</v>
      </c>
      <c r="D69" t="str">
        <f t="shared" si="7"/>
        <v>January</v>
      </c>
      <c r="E69">
        <v>15.25</v>
      </c>
      <c r="F69" t="s">
        <v>13</v>
      </c>
      <c r="G69" t="s">
        <v>8</v>
      </c>
      <c r="H69">
        <f t="shared" si="8"/>
        <v>21.25</v>
      </c>
      <c r="I69">
        <v>12</v>
      </c>
      <c r="J69" t="s">
        <v>48</v>
      </c>
      <c r="K69" t="s">
        <v>49</v>
      </c>
      <c r="L69">
        <f t="shared" si="9"/>
        <v>255</v>
      </c>
      <c r="M69">
        <f t="shared" si="10"/>
        <v>72</v>
      </c>
      <c r="N69" t="s">
        <v>111</v>
      </c>
      <c r="O69" t="s">
        <v>115</v>
      </c>
    </row>
    <row r="70" spans="1:15" x14ac:dyDescent="0.3">
      <c r="A70">
        <f t="shared" si="11"/>
        <v>7777895469</v>
      </c>
      <c r="B70" s="1">
        <v>42015</v>
      </c>
      <c r="C70" t="str">
        <f t="shared" si="6"/>
        <v>Sunday</v>
      </c>
      <c r="D70" t="str">
        <f t="shared" si="7"/>
        <v>January</v>
      </c>
      <c r="E70">
        <v>12.5</v>
      </c>
      <c r="F70" t="s">
        <v>27</v>
      </c>
      <c r="G70" t="s">
        <v>14</v>
      </c>
      <c r="H70">
        <f t="shared" si="8"/>
        <v>16.5</v>
      </c>
      <c r="I70">
        <v>12</v>
      </c>
      <c r="J70" t="s">
        <v>40</v>
      </c>
      <c r="K70" t="s">
        <v>41</v>
      </c>
      <c r="L70">
        <f t="shared" si="9"/>
        <v>198</v>
      </c>
      <c r="M70">
        <f t="shared" si="10"/>
        <v>48</v>
      </c>
      <c r="N70" t="s">
        <v>111</v>
      </c>
      <c r="O70" t="s">
        <v>115</v>
      </c>
    </row>
    <row r="71" spans="1:15" x14ac:dyDescent="0.3">
      <c r="A71">
        <f t="shared" si="11"/>
        <v>7777895470</v>
      </c>
      <c r="B71" s="1">
        <v>42016</v>
      </c>
      <c r="C71" t="str">
        <f t="shared" si="6"/>
        <v>Monday</v>
      </c>
      <c r="D71" t="str">
        <f t="shared" si="7"/>
        <v>January</v>
      </c>
      <c r="E71">
        <v>20.75</v>
      </c>
      <c r="F71" t="s">
        <v>13</v>
      </c>
      <c r="G71" t="s">
        <v>17</v>
      </c>
      <c r="H71">
        <f t="shared" si="8"/>
        <v>30.75</v>
      </c>
      <c r="I71">
        <v>8</v>
      </c>
      <c r="J71" t="s">
        <v>54</v>
      </c>
      <c r="K71" t="s">
        <v>55</v>
      </c>
      <c r="L71">
        <f t="shared" si="9"/>
        <v>246</v>
      </c>
      <c r="M71">
        <f t="shared" si="10"/>
        <v>80</v>
      </c>
      <c r="N71" t="s">
        <v>111</v>
      </c>
      <c r="O71" t="s">
        <v>114</v>
      </c>
    </row>
    <row r="72" spans="1:15" x14ac:dyDescent="0.3">
      <c r="A72">
        <f t="shared" si="11"/>
        <v>7777895471</v>
      </c>
      <c r="B72" s="1">
        <v>42016</v>
      </c>
      <c r="C72" t="str">
        <f t="shared" si="6"/>
        <v>Monday</v>
      </c>
      <c r="D72" t="str">
        <f t="shared" si="7"/>
        <v>January</v>
      </c>
      <c r="E72">
        <v>10.5</v>
      </c>
      <c r="F72" t="s">
        <v>27</v>
      </c>
      <c r="G72" t="s">
        <v>8</v>
      </c>
      <c r="H72">
        <f t="shared" si="8"/>
        <v>13.5</v>
      </c>
      <c r="I72">
        <v>11</v>
      </c>
      <c r="J72" t="s">
        <v>9</v>
      </c>
      <c r="K72" t="s">
        <v>10</v>
      </c>
      <c r="L72">
        <f t="shared" si="9"/>
        <v>148.5</v>
      </c>
      <c r="M72">
        <f t="shared" si="10"/>
        <v>33</v>
      </c>
      <c r="N72" t="s">
        <v>112</v>
      </c>
      <c r="O72" t="s">
        <v>114</v>
      </c>
    </row>
    <row r="73" spans="1:15" x14ac:dyDescent="0.3">
      <c r="A73">
        <f t="shared" si="11"/>
        <v>7777895472</v>
      </c>
      <c r="B73" s="1">
        <v>42016</v>
      </c>
      <c r="C73" t="str">
        <f t="shared" si="6"/>
        <v>Monday</v>
      </c>
      <c r="D73" t="str">
        <f t="shared" si="7"/>
        <v>January</v>
      </c>
      <c r="E73">
        <v>20.5</v>
      </c>
      <c r="F73" t="s">
        <v>13</v>
      </c>
      <c r="G73" t="s">
        <v>8</v>
      </c>
      <c r="H73">
        <f t="shared" si="8"/>
        <v>26.5</v>
      </c>
      <c r="I73">
        <v>1</v>
      </c>
      <c r="J73" t="s">
        <v>11</v>
      </c>
      <c r="K73" t="s">
        <v>12</v>
      </c>
      <c r="L73">
        <f t="shared" si="9"/>
        <v>26.5</v>
      </c>
      <c r="M73">
        <f t="shared" si="10"/>
        <v>6</v>
      </c>
      <c r="N73" t="s">
        <v>112</v>
      </c>
      <c r="O73" t="s">
        <v>115</v>
      </c>
    </row>
    <row r="74" spans="1:15" x14ac:dyDescent="0.3">
      <c r="A74">
        <f t="shared" si="11"/>
        <v>7777895473</v>
      </c>
      <c r="B74" s="1">
        <v>42016</v>
      </c>
      <c r="C74" t="str">
        <f t="shared" si="6"/>
        <v>Monday</v>
      </c>
      <c r="D74" t="str">
        <f t="shared" si="7"/>
        <v>January</v>
      </c>
      <c r="E74">
        <v>10.5</v>
      </c>
      <c r="F74" t="s">
        <v>27</v>
      </c>
      <c r="G74" t="s">
        <v>8</v>
      </c>
      <c r="H74">
        <f t="shared" si="8"/>
        <v>13.5</v>
      </c>
      <c r="I74">
        <v>3</v>
      </c>
      <c r="J74" t="s">
        <v>9</v>
      </c>
      <c r="K74" t="s">
        <v>10</v>
      </c>
      <c r="L74">
        <f t="shared" si="9"/>
        <v>40.5</v>
      </c>
      <c r="M74">
        <f t="shared" si="10"/>
        <v>9</v>
      </c>
      <c r="N74" t="s">
        <v>111</v>
      </c>
      <c r="O74" t="s">
        <v>114</v>
      </c>
    </row>
    <row r="75" spans="1:15" x14ac:dyDescent="0.3">
      <c r="A75">
        <f t="shared" si="11"/>
        <v>7777895474</v>
      </c>
      <c r="B75" s="1">
        <v>42016</v>
      </c>
      <c r="C75" t="str">
        <f t="shared" si="6"/>
        <v>Monday</v>
      </c>
      <c r="D75" t="str">
        <f t="shared" si="7"/>
        <v>January</v>
      </c>
      <c r="E75">
        <v>16.75</v>
      </c>
      <c r="F75" t="s">
        <v>7</v>
      </c>
      <c r="G75" t="s">
        <v>22</v>
      </c>
      <c r="H75">
        <f t="shared" si="8"/>
        <v>23.25</v>
      </c>
      <c r="I75">
        <v>6</v>
      </c>
      <c r="J75" t="s">
        <v>28</v>
      </c>
      <c r="K75" t="s">
        <v>29</v>
      </c>
      <c r="L75">
        <f t="shared" si="9"/>
        <v>139.5</v>
      </c>
      <c r="M75">
        <f t="shared" si="10"/>
        <v>39</v>
      </c>
      <c r="N75" t="s">
        <v>112</v>
      </c>
      <c r="O75" t="s">
        <v>115</v>
      </c>
    </row>
    <row r="76" spans="1:15" x14ac:dyDescent="0.3">
      <c r="A76">
        <f t="shared" si="11"/>
        <v>7777895475</v>
      </c>
      <c r="B76" s="1">
        <v>42016</v>
      </c>
      <c r="C76" t="str">
        <f t="shared" si="6"/>
        <v>Monday</v>
      </c>
      <c r="D76" t="str">
        <f t="shared" si="7"/>
        <v>January</v>
      </c>
      <c r="E76">
        <v>9.75</v>
      </c>
      <c r="F76" t="s">
        <v>27</v>
      </c>
      <c r="G76" t="s">
        <v>8</v>
      </c>
      <c r="H76">
        <f t="shared" si="8"/>
        <v>12.75</v>
      </c>
      <c r="I76">
        <v>4</v>
      </c>
      <c r="J76" t="s">
        <v>48</v>
      </c>
      <c r="K76" t="s">
        <v>49</v>
      </c>
      <c r="L76">
        <f t="shared" si="9"/>
        <v>51</v>
      </c>
      <c r="M76">
        <f t="shared" si="10"/>
        <v>12</v>
      </c>
      <c r="N76" t="s">
        <v>112</v>
      </c>
      <c r="O76" t="s">
        <v>114</v>
      </c>
    </row>
    <row r="77" spans="1:15" x14ac:dyDescent="0.3">
      <c r="A77">
        <f t="shared" si="11"/>
        <v>7777895476</v>
      </c>
      <c r="B77" s="1">
        <v>42016</v>
      </c>
      <c r="C77" t="str">
        <f t="shared" si="6"/>
        <v>Monday</v>
      </c>
      <c r="D77" t="str">
        <f t="shared" si="7"/>
        <v>January</v>
      </c>
      <c r="E77">
        <v>16</v>
      </c>
      <c r="F77" t="s">
        <v>7</v>
      </c>
      <c r="G77" t="s">
        <v>14</v>
      </c>
      <c r="H77">
        <f t="shared" si="8"/>
        <v>21.5</v>
      </c>
      <c r="I77">
        <v>10</v>
      </c>
      <c r="J77" t="s">
        <v>68</v>
      </c>
      <c r="K77" t="s">
        <v>69</v>
      </c>
      <c r="L77">
        <f t="shared" si="9"/>
        <v>215</v>
      </c>
      <c r="M77">
        <f t="shared" si="10"/>
        <v>55</v>
      </c>
      <c r="N77" t="s">
        <v>112</v>
      </c>
      <c r="O77" t="s">
        <v>115</v>
      </c>
    </row>
    <row r="78" spans="1:15" x14ac:dyDescent="0.3">
      <c r="A78">
        <f t="shared" si="11"/>
        <v>7777895477</v>
      </c>
      <c r="B78" s="1">
        <v>42016</v>
      </c>
      <c r="C78" t="str">
        <f t="shared" si="6"/>
        <v>Monday</v>
      </c>
      <c r="D78" t="str">
        <f t="shared" si="7"/>
        <v>January</v>
      </c>
      <c r="E78">
        <v>17.95</v>
      </c>
      <c r="F78" t="s">
        <v>13</v>
      </c>
      <c r="G78" t="s">
        <v>14</v>
      </c>
      <c r="H78">
        <f t="shared" si="8"/>
        <v>24.95</v>
      </c>
      <c r="I78">
        <v>8</v>
      </c>
      <c r="J78" t="s">
        <v>56</v>
      </c>
      <c r="K78" t="s">
        <v>57</v>
      </c>
      <c r="L78">
        <f t="shared" si="9"/>
        <v>199.6</v>
      </c>
      <c r="M78">
        <f t="shared" si="10"/>
        <v>56</v>
      </c>
      <c r="N78" t="s">
        <v>112</v>
      </c>
      <c r="O78" t="s">
        <v>114</v>
      </c>
    </row>
    <row r="79" spans="1:15" x14ac:dyDescent="0.3">
      <c r="A79">
        <f t="shared" si="11"/>
        <v>7777895478</v>
      </c>
      <c r="B79" s="1">
        <v>42016</v>
      </c>
      <c r="C79" t="str">
        <f t="shared" si="6"/>
        <v>Monday</v>
      </c>
      <c r="D79" t="str">
        <f t="shared" si="7"/>
        <v>January</v>
      </c>
      <c r="E79">
        <v>16.5</v>
      </c>
      <c r="F79" t="s">
        <v>7</v>
      </c>
      <c r="G79" t="s">
        <v>17</v>
      </c>
      <c r="H79">
        <f t="shared" si="8"/>
        <v>25</v>
      </c>
      <c r="I79">
        <v>8</v>
      </c>
      <c r="J79" t="s">
        <v>18</v>
      </c>
      <c r="K79" t="s">
        <v>19</v>
      </c>
      <c r="L79">
        <f t="shared" si="9"/>
        <v>200</v>
      </c>
      <c r="M79">
        <f t="shared" si="10"/>
        <v>68</v>
      </c>
      <c r="N79" t="s">
        <v>112</v>
      </c>
      <c r="O79" t="s">
        <v>114</v>
      </c>
    </row>
    <row r="80" spans="1:15" x14ac:dyDescent="0.3">
      <c r="A80">
        <f t="shared" si="11"/>
        <v>7777895479</v>
      </c>
      <c r="B80" s="1">
        <v>42017</v>
      </c>
      <c r="C80" t="str">
        <f t="shared" si="6"/>
        <v>Tuesday</v>
      </c>
      <c r="D80" t="str">
        <f t="shared" si="7"/>
        <v>January</v>
      </c>
      <c r="E80">
        <v>12.75</v>
      </c>
      <c r="F80" t="s">
        <v>27</v>
      </c>
      <c r="G80" t="s">
        <v>22</v>
      </c>
      <c r="H80">
        <f t="shared" si="8"/>
        <v>17.75</v>
      </c>
      <c r="I80">
        <v>9</v>
      </c>
      <c r="J80" t="s">
        <v>28</v>
      </c>
      <c r="K80" t="s">
        <v>29</v>
      </c>
      <c r="L80">
        <f t="shared" si="9"/>
        <v>159.75</v>
      </c>
      <c r="M80">
        <f t="shared" si="10"/>
        <v>45</v>
      </c>
      <c r="N80" t="s">
        <v>112</v>
      </c>
      <c r="O80" t="s">
        <v>115</v>
      </c>
    </row>
    <row r="81" spans="1:15" x14ac:dyDescent="0.3">
      <c r="A81">
        <f t="shared" si="11"/>
        <v>7777895480</v>
      </c>
      <c r="B81" s="1">
        <v>42017</v>
      </c>
      <c r="C81" t="str">
        <f t="shared" si="6"/>
        <v>Tuesday</v>
      </c>
      <c r="D81" t="str">
        <f t="shared" si="7"/>
        <v>January</v>
      </c>
      <c r="E81">
        <v>12.25</v>
      </c>
      <c r="F81" t="s">
        <v>27</v>
      </c>
      <c r="G81" t="s">
        <v>17</v>
      </c>
      <c r="H81">
        <f t="shared" si="8"/>
        <v>19.25</v>
      </c>
      <c r="I81">
        <v>7</v>
      </c>
      <c r="J81" t="s">
        <v>70</v>
      </c>
      <c r="K81" t="s">
        <v>71</v>
      </c>
      <c r="L81">
        <f t="shared" si="9"/>
        <v>134.75</v>
      </c>
      <c r="M81">
        <f t="shared" si="10"/>
        <v>49</v>
      </c>
      <c r="N81" t="s">
        <v>112</v>
      </c>
      <c r="O81" t="s">
        <v>114</v>
      </c>
    </row>
    <row r="82" spans="1:15" x14ac:dyDescent="0.3">
      <c r="A82">
        <f t="shared" si="11"/>
        <v>7777895481</v>
      </c>
      <c r="B82" s="1">
        <v>42017</v>
      </c>
      <c r="C82" t="str">
        <f t="shared" si="6"/>
        <v>Tuesday</v>
      </c>
      <c r="D82" t="str">
        <f t="shared" si="7"/>
        <v>January</v>
      </c>
      <c r="E82">
        <v>21</v>
      </c>
      <c r="F82" t="s">
        <v>13</v>
      </c>
      <c r="G82" t="s">
        <v>14</v>
      </c>
      <c r="H82">
        <f t="shared" si="8"/>
        <v>28</v>
      </c>
      <c r="I82">
        <v>6</v>
      </c>
      <c r="J82" t="s">
        <v>62</v>
      </c>
      <c r="K82" t="s">
        <v>63</v>
      </c>
      <c r="L82">
        <f t="shared" si="9"/>
        <v>168</v>
      </c>
      <c r="M82">
        <f t="shared" si="10"/>
        <v>42</v>
      </c>
      <c r="N82" t="s">
        <v>112</v>
      </c>
      <c r="O82" t="s">
        <v>115</v>
      </c>
    </row>
    <row r="83" spans="1:15" x14ac:dyDescent="0.3">
      <c r="A83">
        <f t="shared" si="11"/>
        <v>7777895482</v>
      </c>
      <c r="B83" s="1">
        <v>42017</v>
      </c>
      <c r="C83" t="str">
        <f t="shared" si="6"/>
        <v>Tuesday</v>
      </c>
      <c r="D83" t="str">
        <f t="shared" si="7"/>
        <v>January</v>
      </c>
      <c r="E83">
        <v>11</v>
      </c>
      <c r="F83" t="s">
        <v>27</v>
      </c>
      <c r="G83" t="s">
        <v>8</v>
      </c>
      <c r="H83">
        <f t="shared" si="8"/>
        <v>14</v>
      </c>
      <c r="I83">
        <v>1</v>
      </c>
      <c r="J83" t="s">
        <v>74</v>
      </c>
      <c r="K83" t="s">
        <v>75</v>
      </c>
      <c r="L83">
        <f t="shared" si="9"/>
        <v>14</v>
      </c>
      <c r="M83">
        <f t="shared" si="10"/>
        <v>3</v>
      </c>
      <c r="N83" t="s">
        <v>112</v>
      </c>
      <c r="O83" t="s">
        <v>115</v>
      </c>
    </row>
    <row r="84" spans="1:15" x14ac:dyDescent="0.3">
      <c r="A84">
        <f t="shared" si="11"/>
        <v>7777895483</v>
      </c>
      <c r="B84" s="1">
        <v>42017</v>
      </c>
      <c r="C84" t="str">
        <f t="shared" si="6"/>
        <v>Tuesday</v>
      </c>
      <c r="D84" t="str">
        <f t="shared" si="7"/>
        <v>January</v>
      </c>
      <c r="E84">
        <v>16.75</v>
      </c>
      <c r="F84" t="s">
        <v>7</v>
      </c>
      <c r="G84" t="s">
        <v>22</v>
      </c>
      <c r="H84">
        <f t="shared" si="8"/>
        <v>23.25</v>
      </c>
      <c r="I84">
        <v>4</v>
      </c>
      <c r="J84" t="s">
        <v>72</v>
      </c>
      <c r="K84" t="s">
        <v>73</v>
      </c>
      <c r="L84">
        <f t="shared" si="9"/>
        <v>93</v>
      </c>
      <c r="M84">
        <f t="shared" si="10"/>
        <v>26</v>
      </c>
      <c r="N84" t="s">
        <v>112</v>
      </c>
      <c r="O84" t="s">
        <v>114</v>
      </c>
    </row>
    <row r="85" spans="1:15" x14ac:dyDescent="0.3">
      <c r="A85">
        <f t="shared" si="11"/>
        <v>7777895484</v>
      </c>
      <c r="B85" s="1">
        <v>42017</v>
      </c>
      <c r="C85" t="str">
        <f t="shared" si="6"/>
        <v>Tuesday</v>
      </c>
      <c r="D85" t="str">
        <f t="shared" si="7"/>
        <v>January</v>
      </c>
      <c r="E85">
        <v>16</v>
      </c>
      <c r="F85" t="s">
        <v>7</v>
      </c>
      <c r="G85" t="s">
        <v>8</v>
      </c>
      <c r="H85">
        <f t="shared" si="8"/>
        <v>20.5</v>
      </c>
      <c r="I85">
        <v>4</v>
      </c>
      <c r="J85" t="s">
        <v>58</v>
      </c>
      <c r="K85" t="s">
        <v>59</v>
      </c>
      <c r="L85">
        <f t="shared" si="9"/>
        <v>82</v>
      </c>
      <c r="M85">
        <f t="shared" si="10"/>
        <v>18</v>
      </c>
      <c r="N85" t="s">
        <v>111</v>
      </c>
      <c r="O85" t="s">
        <v>114</v>
      </c>
    </row>
    <row r="86" spans="1:15" x14ac:dyDescent="0.3">
      <c r="A86">
        <f t="shared" si="11"/>
        <v>7777895485</v>
      </c>
      <c r="B86" s="1">
        <v>42017</v>
      </c>
      <c r="C86" t="str">
        <f t="shared" si="6"/>
        <v>Tuesday</v>
      </c>
      <c r="D86" t="str">
        <f t="shared" si="7"/>
        <v>January</v>
      </c>
      <c r="E86">
        <v>20.25</v>
      </c>
      <c r="F86" t="s">
        <v>13</v>
      </c>
      <c r="G86" t="s">
        <v>17</v>
      </c>
      <c r="H86">
        <f t="shared" si="8"/>
        <v>30.25</v>
      </c>
      <c r="I86">
        <v>10</v>
      </c>
      <c r="J86" t="s">
        <v>70</v>
      </c>
      <c r="K86" t="s">
        <v>71</v>
      </c>
      <c r="L86">
        <f t="shared" si="9"/>
        <v>302.5</v>
      </c>
      <c r="M86">
        <f t="shared" si="10"/>
        <v>100</v>
      </c>
      <c r="N86" t="s">
        <v>112</v>
      </c>
      <c r="O86" t="s">
        <v>114</v>
      </c>
    </row>
    <row r="87" spans="1:15" x14ac:dyDescent="0.3">
      <c r="A87">
        <f t="shared" si="11"/>
        <v>7777895486</v>
      </c>
      <c r="B87" s="1">
        <v>42017</v>
      </c>
      <c r="C87" t="str">
        <f t="shared" si="6"/>
        <v>Tuesday</v>
      </c>
      <c r="D87" t="str">
        <f t="shared" si="7"/>
        <v>January</v>
      </c>
      <c r="E87">
        <v>17.95</v>
      </c>
      <c r="F87" t="s">
        <v>13</v>
      </c>
      <c r="G87" t="s">
        <v>14</v>
      </c>
      <c r="H87">
        <f t="shared" si="8"/>
        <v>24.95</v>
      </c>
      <c r="I87">
        <v>10</v>
      </c>
      <c r="J87" t="s">
        <v>56</v>
      </c>
      <c r="K87" t="s">
        <v>57</v>
      </c>
      <c r="L87">
        <f t="shared" si="9"/>
        <v>249.5</v>
      </c>
      <c r="M87">
        <f t="shared" si="10"/>
        <v>70</v>
      </c>
      <c r="N87" t="s">
        <v>111</v>
      </c>
      <c r="O87" t="s">
        <v>114</v>
      </c>
    </row>
    <row r="88" spans="1:15" x14ac:dyDescent="0.3">
      <c r="A88">
        <f t="shared" si="11"/>
        <v>7777895487</v>
      </c>
      <c r="B88" s="1">
        <v>42017</v>
      </c>
      <c r="C88" t="str">
        <f t="shared" si="6"/>
        <v>Tuesday</v>
      </c>
      <c r="D88" t="str">
        <f t="shared" si="7"/>
        <v>January</v>
      </c>
      <c r="E88">
        <v>18.5</v>
      </c>
      <c r="F88" t="s">
        <v>13</v>
      </c>
      <c r="G88" t="s">
        <v>14</v>
      </c>
      <c r="H88">
        <f t="shared" si="8"/>
        <v>25.5</v>
      </c>
      <c r="I88">
        <v>11</v>
      </c>
      <c r="J88" t="s">
        <v>15</v>
      </c>
      <c r="K88" t="s">
        <v>16</v>
      </c>
      <c r="L88">
        <f t="shared" si="9"/>
        <v>280.5</v>
      </c>
      <c r="M88">
        <f t="shared" si="10"/>
        <v>77</v>
      </c>
      <c r="N88" t="s">
        <v>111</v>
      </c>
      <c r="O88" t="s">
        <v>114</v>
      </c>
    </row>
    <row r="89" spans="1:15" x14ac:dyDescent="0.3">
      <c r="A89">
        <f t="shared" si="11"/>
        <v>7777895488</v>
      </c>
      <c r="B89" s="1">
        <v>42017</v>
      </c>
      <c r="C89" t="str">
        <f t="shared" si="6"/>
        <v>Tuesday</v>
      </c>
      <c r="D89" t="str">
        <f t="shared" si="7"/>
        <v>January</v>
      </c>
      <c r="E89">
        <v>20.5</v>
      </c>
      <c r="F89" t="s">
        <v>13</v>
      </c>
      <c r="G89" t="s">
        <v>8</v>
      </c>
      <c r="H89">
        <f t="shared" si="8"/>
        <v>26.5</v>
      </c>
      <c r="I89">
        <v>1</v>
      </c>
      <c r="J89" t="s">
        <v>58</v>
      </c>
      <c r="K89" t="s">
        <v>59</v>
      </c>
      <c r="L89">
        <f t="shared" si="9"/>
        <v>26.5</v>
      </c>
      <c r="M89">
        <f t="shared" si="10"/>
        <v>6</v>
      </c>
      <c r="N89" t="s">
        <v>111</v>
      </c>
      <c r="O89" t="s">
        <v>114</v>
      </c>
    </row>
    <row r="90" spans="1:15" x14ac:dyDescent="0.3">
      <c r="A90">
        <f t="shared" si="11"/>
        <v>7777895489</v>
      </c>
      <c r="B90" s="1">
        <v>42017</v>
      </c>
      <c r="C90" t="str">
        <f t="shared" si="6"/>
        <v>Tuesday</v>
      </c>
      <c r="D90" t="str">
        <f t="shared" si="7"/>
        <v>January</v>
      </c>
      <c r="E90">
        <v>18.5</v>
      </c>
      <c r="F90" t="s">
        <v>13</v>
      </c>
      <c r="G90" t="s">
        <v>14</v>
      </c>
      <c r="H90">
        <f t="shared" si="8"/>
        <v>25.5</v>
      </c>
      <c r="I90">
        <v>7</v>
      </c>
      <c r="J90" t="s">
        <v>15</v>
      </c>
      <c r="K90" t="s">
        <v>16</v>
      </c>
      <c r="L90">
        <f t="shared" si="9"/>
        <v>178.5</v>
      </c>
      <c r="M90">
        <f t="shared" si="10"/>
        <v>49</v>
      </c>
      <c r="N90" t="s">
        <v>112</v>
      </c>
      <c r="O90" t="s">
        <v>115</v>
      </c>
    </row>
    <row r="91" spans="1:15" x14ac:dyDescent="0.3">
      <c r="A91">
        <f t="shared" si="11"/>
        <v>7777895490</v>
      </c>
      <c r="B91" s="1">
        <v>42017</v>
      </c>
      <c r="C91" t="str">
        <f t="shared" si="6"/>
        <v>Tuesday</v>
      </c>
      <c r="D91" t="str">
        <f t="shared" si="7"/>
        <v>January</v>
      </c>
      <c r="E91">
        <v>20.5</v>
      </c>
      <c r="F91" t="s">
        <v>13</v>
      </c>
      <c r="G91" t="s">
        <v>8</v>
      </c>
      <c r="H91">
        <f t="shared" si="8"/>
        <v>26.5</v>
      </c>
      <c r="I91">
        <v>1</v>
      </c>
      <c r="J91" t="s">
        <v>58</v>
      </c>
      <c r="K91" t="s">
        <v>59</v>
      </c>
      <c r="L91">
        <f t="shared" si="9"/>
        <v>26.5</v>
      </c>
      <c r="M91">
        <f t="shared" si="10"/>
        <v>6</v>
      </c>
      <c r="N91" t="s">
        <v>112</v>
      </c>
      <c r="O91" t="s">
        <v>114</v>
      </c>
    </row>
    <row r="92" spans="1:15" x14ac:dyDescent="0.3">
      <c r="A92">
        <f t="shared" si="11"/>
        <v>7777895491</v>
      </c>
      <c r="B92" s="1">
        <v>42017</v>
      </c>
      <c r="C92" t="str">
        <f t="shared" si="6"/>
        <v>Tuesday</v>
      </c>
      <c r="D92" t="str">
        <f t="shared" si="7"/>
        <v>January</v>
      </c>
      <c r="E92">
        <v>16</v>
      </c>
      <c r="F92" t="s">
        <v>7</v>
      </c>
      <c r="G92" t="s">
        <v>8</v>
      </c>
      <c r="H92">
        <f t="shared" si="8"/>
        <v>20.5</v>
      </c>
      <c r="I92">
        <v>4</v>
      </c>
      <c r="J92" t="s">
        <v>11</v>
      </c>
      <c r="K92" t="s">
        <v>12</v>
      </c>
      <c r="L92">
        <f t="shared" si="9"/>
        <v>82</v>
      </c>
      <c r="M92">
        <f t="shared" si="10"/>
        <v>18</v>
      </c>
      <c r="N92" t="s">
        <v>111</v>
      </c>
      <c r="O92" t="s">
        <v>114</v>
      </c>
    </row>
    <row r="93" spans="1:15" x14ac:dyDescent="0.3">
      <c r="A93">
        <f t="shared" si="11"/>
        <v>7777895492</v>
      </c>
      <c r="B93" s="1">
        <v>42018</v>
      </c>
      <c r="C93" t="str">
        <f t="shared" si="6"/>
        <v>Wednesday</v>
      </c>
      <c r="D93" t="str">
        <f t="shared" si="7"/>
        <v>January</v>
      </c>
      <c r="E93">
        <v>20.5</v>
      </c>
      <c r="F93" t="s">
        <v>13</v>
      </c>
      <c r="G93" t="s">
        <v>8</v>
      </c>
      <c r="H93">
        <f t="shared" si="8"/>
        <v>26.5</v>
      </c>
      <c r="I93">
        <v>8</v>
      </c>
      <c r="J93" t="s">
        <v>58</v>
      </c>
      <c r="K93" t="s">
        <v>59</v>
      </c>
      <c r="L93">
        <f t="shared" si="9"/>
        <v>212</v>
      </c>
      <c r="M93">
        <f t="shared" si="10"/>
        <v>48</v>
      </c>
      <c r="N93" t="s">
        <v>111</v>
      </c>
      <c r="O93" t="s">
        <v>114</v>
      </c>
    </row>
    <row r="94" spans="1:15" x14ac:dyDescent="0.3">
      <c r="A94">
        <f t="shared" si="11"/>
        <v>7777895493</v>
      </c>
      <c r="B94" s="1">
        <v>42018</v>
      </c>
      <c r="C94" t="str">
        <f t="shared" si="6"/>
        <v>Wednesday</v>
      </c>
      <c r="D94" t="str">
        <f t="shared" si="7"/>
        <v>January</v>
      </c>
      <c r="E94">
        <v>18.5</v>
      </c>
      <c r="F94" t="s">
        <v>13</v>
      </c>
      <c r="G94" t="s">
        <v>14</v>
      </c>
      <c r="H94">
        <f t="shared" si="8"/>
        <v>25.5</v>
      </c>
      <c r="I94">
        <v>1</v>
      </c>
      <c r="J94" t="s">
        <v>15</v>
      </c>
      <c r="K94" t="s">
        <v>16</v>
      </c>
      <c r="L94">
        <f t="shared" si="9"/>
        <v>25.5</v>
      </c>
      <c r="M94">
        <f t="shared" si="10"/>
        <v>7</v>
      </c>
      <c r="N94" t="s">
        <v>111</v>
      </c>
      <c r="O94" t="s">
        <v>115</v>
      </c>
    </row>
    <row r="95" spans="1:15" x14ac:dyDescent="0.3">
      <c r="A95">
        <f t="shared" si="11"/>
        <v>7777895494</v>
      </c>
      <c r="B95" s="1">
        <v>42018</v>
      </c>
      <c r="C95" t="str">
        <f t="shared" si="6"/>
        <v>Wednesday</v>
      </c>
      <c r="D95" t="str">
        <f t="shared" si="7"/>
        <v>January</v>
      </c>
      <c r="E95">
        <v>12</v>
      </c>
      <c r="F95" t="s">
        <v>27</v>
      </c>
      <c r="G95" t="s">
        <v>8</v>
      </c>
      <c r="H95">
        <f t="shared" si="8"/>
        <v>15</v>
      </c>
      <c r="I95">
        <v>6</v>
      </c>
      <c r="J95" t="s">
        <v>52</v>
      </c>
      <c r="K95" t="s">
        <v>53</v>
      </c>
      <c r="L95">
        <f t="shared" si="9"/>
        <v>90</v>
      </c>
      <c r="M95">
        <f t="shared" si="10"/>
        <v>18</v>
      </c>
      <c r="N95" t="s">
        <v>112</v>
      </c>
      <c r="O95" t="s">
        <v>114</v>
      </c>
    </row>
    <row r="96" spans="1:15" x14ac:dyDescent="0.3">
      <c r="A96">
        <f t="shared" si="11"/>
        <v>7777895495</v>
      </c>
      <c r="B96" s="1">
        <v>42018</v>
      </c>
      <c r="C96" t="str">
        <f t="shared" si="6"/>
        <v>Wednesday</v>
      </c>
      <c r="D96" t="str">
        <f t="shared" si="7"/>
        <v>January</v>
      </c>
      <c r="E96">
        <v>20.75</v>
      </c>
      <c r="F96" t="s">
        <v>13</v>
      </c>
      <c r="G96" t="s">
        <v>22</v>
      </c>
      <c r="H96">
        <f t="shared" si="8"/>
        <v>28.75</v>
      </c>
      <c r="I96">
        <v>7</v>
      </c>
      <c r="J96" t="s">
        <v>28</v>
      </c>
      <c r="K96" t="s">
        <v>29</v>
      </c>
      <c r="L96">
        <f t="shared" si="9"/>
        <v>201.25</v>
      </c>
      <c r="M96">
        <f t="shared" si="10"/>
        <v>56</v>
      </c>
      <c r="N96" t="s">
        <v>111</v>
      </c>
      <c r="O96" t="s">
        <v>114</v>
      </c>
    </row>
    <row r="97" spans="1:15" x14ac:dyDescent="0.3">
      <c r="A97">
        <f t="shared" si="11"/>
        <v>7777895496</v>
      </c>
      <c r="B97" s="1">
        <v>42019</v>
      </c>
      <c r="C97" t="str">
        <f t="shared" si="6"/>
        <v>Thursday</v>
      </c>
      <c r="D97" t="str">
        <f t="shared" si="7"/>
        <v>January</v>
      </c>
      <c r="E97">
        <v>16.5</v>
      </c>
      <c r="F97" t="s">
        <v>7</v>
      </c>
      <c r="G97" t="s">
        <v>17</v>
      </c>
      <c r="H97">
        <f t="shared" si="8"/>
        <v>25</v>
      </c>
      <c r="I97">
        <v>1</v>
      </c>
      <c r="J97" t="s">
        <v>18</v>
      </c>
      <c r="K97" t="s">
        <v>19</v>
      </c>
      <c r="L97">
        <f t="shared" si="9"/>
        <v>25</v>
      </c>
      <c r="M97">
        <f t="shared" si="10"/>
        <v>8.5</v>
      </c>
      <c r="N97" t="s">
        <v>111</v>
      </c>
      <c r="O97" t="s">
        <v>114</v>
      </c>
    </row>
    <row r="98" spans="1:15" x14ac:dyDescent="0.3">
      <c r="A98">
        <f t="shared" si="11"/>
        <v>7777895497</v>
      </c>
      <c r="B98" s="1">
        <v>42019</v>
      </c>
      <c r="C98" t="str">
        <f t="shared" si="6"/>
        <v>Thursday</v>
      </c>
      <c r="D98" t="str">
        <f t="shared" si="7"/>
        <v>January</v>
      </c>
      <c r="E98">
        <v>20.75</v>
      </c>
      <c r="F98" t="s">
        <v>13</v>
      </c>
      <c r="G98" t="s">
        <v>22</v>
      </c>
      <c r="H98">
        <f t="shared" si="8"/>
        <v>28.75</v>
      </c>
      <c r="I98">
        <v>1</v>
      </c>
      <c r="J98" t="s">
        <v>28</v>
      </c>
      <c r="K98" t="s">
        <v>29</v>
      </c>
      <c r="L98">
        <f t="shared" si="9"/>
        <v>28.75</v>
      </c>
      <c r="M98">
        <f t="shared" si="10"/>
        <v>8</v>
      </c>
      <c r="N98" t="s">
        <v>112</v>
      </c>
      <c r="O98" t="s">
        <v>115</v>
      </c>
    </row>
    <row r="99" spans="1:15" x14ac:dyDescent="0.3">
      <c r="A99">
        <f t="shared" si="11"/>
        <v>7777895498</v>
      </c>
      <c r="B99" s="1">
        <v>42019</v>
      </c>
      <c r="C99" t="str">
        <f t="shared" si="6"/>
        <v>Thursday</v>
      </c>
      <c r="D99" t="str">
        <f t="shared" si="7"/>
        <v>January</v>
      </c>
      <c r="E99">
        <v>20.75</v>
      </c>
      <c r="F99" t="s">
        <v>13</v>
      </c>
      <c r="G99" t="s">
        <v>14</v>
      </c>
      <c r="H99">
        <f t="shared" si="8"/>
        <v>27.75</v>
      </c>
      <c r="I99">
        <v>5</v>
      </c>
      <c r="J99" t="s">
        <v>40</v>
      </c>
      <c r="K99" t="s">
        <v>41</v>
      </c>
      <c r="L99">
        <f t="shared" si="9"/>
        <v>138.75</v>
      </c>
      <c r="M99">
        <f t="shared" si="10"/>
        <v>35</v>
      </c>
      <c r="N99" t="s">
        <v>112</v>
      </c>
      <c r="O99" t="s">
        <v>115</v>
      </c>
    </row>
    <row r="100" spans="1:15" x14ac:dyDescent="0.3">
      <c r="A100">
        <f t="shared" si="11"/>
        <v>7777895499</v>
      </c>
      <c r="B100" s="1">
        <v>42019</v>
      </c>
      <c r="C100" t="str">
        <f t="shared" si="6"/>
        <v>Thursday</v>
      </c>
      <c r="D100" t="str">
        <f t="shared" si="7"/>
        <v>January</v>
      </c>
      <c r="E100">
        <v>18.5</v>
      </c>
      <c r="F100" t="s">
        <v>13</v>
      </c>
      <c r="G100" t="s">
        <v>14</v>
      </c>
      <c r="H100">
        <f t="shared" si="8"/>
        <v>25.5</v>
      </c>
      <c r="I100">
        <v>5</v>
      </c>
      <c r="J100" t="s">
        <v>15</v>
      </c>
      <c r="K100" t="s">
        <v>16</v>
      </c>
      <c r="L100">
        <f t="shared" si="9"/>
        <v>127.5</v>
      </c>
      <c r="M100">
        <f t="shared" si="10"/>
        <v>35</v>
      </c>
      <c r="N100" t="s">
        <v>111</v>
      </c>
      <c r="O100" t="s">
        <v>115</v>
      </c>
    </row>
    <row r="101" spans="1:15" x14ac:dyDescent="0.3">
      <c r="A101">
        <f t="shared" si="11"/>
        <v>7777895500</v>
      </c>
      <c r="B101" s="1">
        <v>42019</v>
      </c>
      <c r="C101" t="str">
        <f t="shared" si="6"/>
        <v>Thursday</v>
      </c>
      <c r="D101" t="str">
        <f t="shared" si="7"/>
        <v>January</v>
      </c>
      <c r="E101">
        <v>20.75</v>
      </c>
      <c r="F101" t="s">
        <v>13</v>
      </c>
      <c r="G101" t="s">
        <v>17</v>
      </c>
      <c r="H101">
        <f t="shared" si="8"/>
        <v>30.75</v>
      </c>
      <c r="I101">
        <v>12</v>
      </c>
      <c r="J101" t="s">
        <v>32</v>
      </c>
      <c r="K101" t="s">
        <v>33</v>
      </c>
      <c r="L101">
        <f t="shared" si="9"/>
        <v>369</v>
      </c>
      <c r="M101">
        <f t="shared" si="10"/>
        <v>120</v>
      </c>
      <c r="N101" t="s">
        <v>112</v>
      </c>
      <c r="O101" t="s">
        <v>114</v>
      </c>
    </row>
    <row r="102" spans="1:15" x14ac:dyDescent="0.3">
      <c r="A102">
        <f t="shared" si="11"/>
        <v>7777895501</v>
      </c>
      <c r="B102" s="1">
        <v>42019</v>
      </c>
      <c r="C102" t="str">
        <f t="shared" si="6"/>
        <v>Thursday</v>
      </c>
      <c r="D102" t="str">
        <f t="shared" si="7"/>
        <v>January</v>
      </c>
      <c r="E102">
        <v>12</v>
      </c>
      <c r="F102" t="s">
        <v>27</v>
      </c>
      <c r="G102" t="s">
        <v>8</v>
      </c>
      <c r="H102">
        <f t="shared" si="8"/>
        <v>15</v>
      </c>
      <c r="I102">
        <v>4</v>
      </c>
      <c r="J102" t="s">
        <v>52</v>
      </c>
      <c r="K102" t="s">
        <v>53</v>
      </c>
      <c r="L102">
        <f t="shared" si="9"/>
        <v>60</v>
      </c>
      <c r="M102">
        <f t="shared" si="10"/>
        <v>12</v>
      </c>
      <c r="N102" t="s">
        <v>112</v>
      </c>
      <c r="O102" t="s">
        <v>115</v>
      </c>
    </row>
    <row r="103" spans="1:15" x14ac:dyDescent="0.3">
      <c r="A103">
        <f t="shared" si="11"/>
        <v>7777895502</v>
      </c>
      <c r="B103" s="1">
        <v>42019</v>
      </c>
      <c r="C103" t="str">
        <f t="shared" si="6"/>
        <v>Thursday</v>
      </c>
      <c r="D103" t="str">
        <f t="shared" si="7"/>
        <v>January</v>
      </c>
      <c r="E103">
        <v>20.25</v>
      </c>
      <c r="F103" t="s">
        <v>13</v>
      </c>
      <c r="G103" t="s">
        <v>17</v>
      </c>
      <c r="H103">
        <f t="shared" si="8"/>
        <v>30.25</v>
      </c>
      <c r="I103">
        <v>5</v>
      </c>
      <c r="J103" t="s">
        <v>70</v>
      </c>
      <c r="K103" t="s">
        <v>71</v>
      </c>
      <c r="L103">
        <f t="shared" si="9"/>
        <v>151.25</v>
      </c>
      <c r="M103">
        <f t="shared" si="10"/>
        <v>50</v>
      </c>
      <c r="N103" t="s">
        <v>111</v>
      </c>
      <c r="O103" t="s">
        <v>114</v>
      </c>
    </row>
    <row r="104" spans="1:15" x14ac:dyDescent="0.3">
      <c r="A104">
        <f t="shared" si="11"/>
        <v>7777895503</v>
      </c>
      <c r="B104" s="1">
        <v>42019</v>
      </c>
      <c r="C104" t="str">
        <f t="shared" si="6"/>
        <v>Thursday</v>
      </c>
      <c r="D104" t="str">
        <f t="shared" si="7"/>
        <v>January</v>
      </c>
      <c r="E104">
        <v>16</v>
      </c>
      <c r="F104" t="s">
        <v>7</v>
      </c>
      <c r="G104" t="s">
        <v>14</v>
      </c>
      <c r="H104">
        <f t="shared" si="8"/>
        <v>21.5</v>
      </c>
      <c r="I104">
        <v>6</v>
      </c>
      <c r="J104" t="s">
        <v>68</v>
      </c>
      <c r="K104" t="s">
        <v>69</v>
      </c>
      <c r="L104">
        <f t="shared" si="9"/>
        <v>129</v>
      </c>
      <c r="M104">
        <f t="shared" si="10"/>
        <v>33</v>
      </c>
      <c r="N104" t="s">
        <v>112</v>
      </c>
      <c r="O104" t="s">
        <v>114</v>
      </c>
    </row>
    <row r="105" spans="1:15" x14ac:dyDescent="0.3">
      <c r="A105">
        <f t="shared" si="11"/>
        <v>7777895504</v>
      </c>
      <c r="B105" s="1">
        <v>42019</v>
      </c>
      <c r="C105" t="str">
        <f t="shared" si="6"/>
        <v>Thursday</v>
      </c>
      <c r="D105" t="str">
        <f t="shared" si="7"/>
        <v>January</v>
      </c>
      <c r="E105">
        <v>25.5</v>
      </c>
      <c r="F105" t="s">
        <v>76</v>
      </c>
      <c r="G105" t="s">
        <v>8</v>
      </c>
      <c r="H105">
        <f t="shared" si="8"/>
        <v>26.5</v>
      </c>
      <c r="I105">
        <v>10</v>
      </c>
      <c r="J105" t="s">
        <v>30</v>
      </c>
      <c r="K105" t="s">
        <v>31</v>
      </c>
      <c r="L105">
        <f t="shared" si="9"/>
        <v>265</v>
      </c>
      <c r="M105">
        <f t="shared" si="10"/>
        <v>10</v>
      </c>
      <c r="N105" t="s">
        <v>112</v>
      </c>
      <c r="O105" t="s">
        <v>114</v>
      </c>
    </row>
    <row r="106" spans="1:15" x14ac:dyDescent="0.3">
      <c r="A106">
        <f t="shared" si="11"/>
        <v>7777895505</v>
      </c>
      <c r="B106" s="1">
        <v>42019</v>
      </c>
      <c r="C106" t="str">
        <f t="shared" si="6"/>
        <v>Thursday</v>
      </c>
      <c r="D106" t="str">
        <f t="shared" si="7"/>
        <v>January</v>
      </c>
      <c r="E106">
        <v>20.25</v>
      </c>
      <c r="F106" t="s">
        <v>13</v>
      </c>
      <c r="G106" t="s">
        <v>14</v>
      </c>
      <c r="H106">
        <f t="shared" si="8"/>
        <v>27.25</v>
      </c>
      <c r="I106">
        <v>11</v>
      </c>
      <c r="J106" t="s">
        <v>42</v>
      </c>
      <c r="K106" t="s">
        <v>43</v>
      </c>
      <c r="L106">
        <f t="shared" si="9"/>
        <v>299.75</v>
      </c>
      <c r="M106">
        <f t="shared" si="10"/>
        <v>77</v>
      </c>
      <c r="N106" t="s">
        <v>112</v>
      </c>
      <c r="O106" t="s">
        <v>115</v>
      </c>
    </row>
    <row r="107" spans="1:15" x14ac:dyDescent="0.3">
      <c r="A107">
        <f t="shared" si="11"/>
        <v>7777895506</v>
      </c>
      <c r="B107" s="1">
        <v>42019</v>
      </c>
      <c r="C107" t="str">
        <f t="shared" si="6"/>
        <v>Thursday</v>
      </c>
      <c r="D107" t="str">
        <f t="shared" si="7"/>
        <v>January</v>
      </c>
      <c r="E107">
        <v>13.25</v>
      </c>
      <c r="F107" t="s">
        <v>7</v>
      </c>
      <c r="G107" t="s">
        <v>8</v>
      </c>
      <c r="H107">
        <f t="shared" si="8"/>
        <v>17.75</v>
      </c>
      <c r="I107">
        <v>4</v>
      </c>
      <c r="J107" t="s">
        <v>9</v>
      </c>
      <c r="K107" t="s">
        <v>10</v>
      </c>
      <c r="L107">
        <f t="shared" si="9"/>
        <v>71</v>
      </c>
      <c r="M107">
        <f t="shared" si="10"/>
        <v>18</v>
      </c>
      <c r="N107" t="s">
        <v>112</v>
      </c>
      <c r="O107" t="s">
        <v>115</v>
      </c>
    </row>
    <row r="108" spans="1:15" x14ac:dyDescent="0.3">
      <c r="A108">
        <f t="shared" si="11"/>
        <v>7777895507</v>
      </c>
      <c r="B108" s="1">
        <v>42019</v>
      </c>
      <c r="C108" t="str">
        <f t="shared" si="6"/>
        <v>Thursday</v>
      </c>
      <c r="D108" t="str">
        <f t="shared" si="7"/>
        <v>January</v>
      </c>
      <c r="E108">
        <v>20.75</v>
      </c>
      <c r="F108" t="s">
        <v>13</v>
      </c>
      <c r="G108" t="s">
        <v>17</v>
      </c>
      <c r="H108">
        <f t="shared" si="8"/>
        <v>30.75</v>
      </c>
      <c r="I108">
        <v>6</v>
      </c>
      <c r="J108" t="s">
        <v>54</v>
      </c>
      <c r="K108" t="s">
        <v>55</v>
      </c>
      <c r="L108">
        <f t="shared" si="9"/>
        <v>184.5</v>
      </c>
      <c r="M108">
        <f t="shared" si="10"/>
        <v>60</v>
      </c>
      <c r="N108" t="s">
        <v>111</v>
      </c>
      <c r="O108" t="s">
        <v>114</v>
      </c>
    </row>
    <row r="109" spans="1:15" x14ac:dyDescent="0.3">
      <c r="A109">
        <f t="shared" si="11"/>
        <v>7777895508</v>
      </c>
      <c r="B109" s="1">
        <v>42020</v>
      </c>
      <c r="C109" t="str">
        <f t="shared" si="6"/>
        <v>Friday</v>
      </c>
      <c r="D109" t="str">
        <f t="shared" si="7"/>
        <v>January</v>
      </c>
      <c r="E109">
        <v>12</v>
      </c>
      <c r="F109" t="s">
        <v>27</v>
      </c>
      <c r="G109" t="s">
        <v>8</v>
      </c>
      <c r="H109">
        <f t="shared" si="8"/>
        <v>15</v>
      </c>
      <c r="I109">
        <v>9</v>
      </c>
      <c r="J109" t="s">
        <v>52</v>
      </c>
      <c r="K109" t="s">
        <v>53</v>
      </c>
      <c r="L109">
        <f t="shared" si="9"/>
        <v>135</v>
      </c>
      <c r="M109">
        <f t="shared" si="10"/>
        <v>27</v>
      </c>
      <c r="N109" t="s">
        <v>111</v>
      </c>
      <c r="O109" t="s">
        <v>115</v>
      </c>
    </row>
    <row r="110" spans="1:15" x14ac:dyDescent="0.3">
      <c r="A110">
        <f t="shared" si="11"/>
        <v>7777895509</v>
      </c>
      <c r="B110" s="1">
        <v>42020</v>
      </c>
      <c r="C110" t="str">
        <f t="shared" si="6"/>
        <v>Friday</v>
      </c>
      <c r="D110" t="str">
        <f t="shared" si="7"/>
        <v>January</v>
      </c>
      <c r="E110">
        <v>16.75</v>
      </c>
      <c r="F110" t="s">
        <v>7</v>
      </c>
      <c r="G110" t="s">
        <v>22</v>
      </c>
      <c r="H110">
        <f t="shared" si="8"/>
        <v>23.25</v>
      </c>
      <c r="I110">
        <v>6</v>
      </c>
      <c r="J110" t="s">
        <v>46</v>
      </c>
      <c r="K110" t="s">
        <v>47</v>
      </c>
      <c r="L110">
        <f t="shared" si="9"/>
        <v>139.5</v>
      </c>
      <c r="M110">
        <f t="shared" si="10"/>
        <v>39</v>
      </c>
      <c r="N110" t="s">
        <v>111</v>
      </c>
      <c r="O110" t="s">
        <v>114</v>
      </c>
    </row>
    <row r="111" spans="1:15" x14ac:dyDescent="0.3">
      <c r="A111">
        <f t="shared" si="11"/>
        <v>7777895510</v>
      </c>
      <c r="B111" s="1">
        <v>42020</v>
      </c>
      <c r="C111" t="str">
        <f t="shared" si="6"/>
        <v>Friday</v>
      </c>
      <c r="D111" t="str">
        <f t="shared" si="7"/>
        <v>January</v>
      </c>
      <c r="E111">
        <v>20.5</v>
      </c>
      <c r="F111" t="s">
        <v>13</v>
      </c>
      <c r="G111" t="s">
        <v>8</v>
      </c>
      <c r="H111">
        <f t="shared" si="8"/>
        <v>26.5</v>
      </c>
      <c r="I111">
        <v>9</v>
      </c>
      <c r="J111" t="s">
        <v>58</v>
      </c>
      <c r="K111" t="s">
        <v>59</v>
      </c>
      <c r="L111">
        <f t="shared" si="9"/>
        <v>238.5</v>
      </c>
      <c r="M111">
        <f t="shared" si="10"/>
        <v>54</v>
      </c>
      <c r="N111" t="s">
        <v>111</v>
      </c>
      <c r="O111" t="s">
        <v>114</v>
      </c>
    </row>
    <row r="112" spans="1:15" x14ac:dyDescent="0.3">
      <c r="A112">
        <f t="shared" si="11"/>
        <v>7777895511</v>
      </c>
      <c r="B112" s="1">
        <v>42020</v>
      </c>
      <c r="C112" t="str">
        <f t="shared" si="6"/>
        <v>Friday</v>
      </c>
      <c r="D112" t="str">
        <f t="shared" si="7"/>
        <v>January</v>
      </c>
      <c r="E112">
        <v>20.75</v>
      </c>
      <c r="F112" t="s">
        <v>13</v>
      </c>
      <c r="G112" t="s">
        <v>22</v>
      </c>
      <c r="H112">
        <f t="shared" si="8"/>
        <v>28.75</v>
      </c>
      <c r="I112">
        <v>2</v>
      </c>
      <c r="J112" t="s">
        <v>50</v>
      </c>
      <c r="K112" t="s">
        <v>51</v>
      </c>
      <c r="L112">
        <f t="shared" si="9"/>
        <v>57.5</v>
      </c>
      <c r="M112">
        <f t="shared" si="10"/>
        <v>16</v>
      </c>
      <c r="N112" t="s">
        <v>112</v>
      </c>
      <c r="O112" t="s">
        <v>114</v>
      </c>
    </row>
    <row r="113" spans="1:15" x14ac:dyDescent="0.3">
      <c r="A113">
        <f t="shared" si="11"/>
        <v>7777895512</v>
      </c>
      <c r="B113" s="1">
        <v>42021</v>
      </c>
      <c r="C113" t="str">
        <f t="shared" si="6"/>
        <v>Saturday</v>
      </c>
      <c r="D113" t="str">
        <f t="shared" si="7"/>
        <v>January</v>
      </c>
      <c r="E113">
        <v>12.75</v>
      </c>
      <c r="F113" t="s">
        <v>27</v>
      </c>
      <c r="G113" t="s">
        <v>22</v>
      </c>
      <c r="H113">
        <f t="shared" si="8"/>
        <v>17.75</v>
      </c>
      <c r="I113">
        <v>2</v>
      </c>
      <c r="J113" t="s">
        <v>28</v>
      </c>
      <c r="K113" t="s">
        <v>29</v>
      </c>
      <c r="L113">
        <f t="shared" si="9"/>
        <v>35.5</v>
      </c>
      <c r="M113">
        <f t="shared" si="10"/>
        <v>10</v>
      </c>
      <c r="N113" t="s">
        <v>112</v>
      </c>
      <c r="O113" t="s">
        <v>115</v>
      </c>
    </row>
    <row r="114" spans="1:15" x14ac:dyDescent="0.3">
      <c r="A114">
        <f t="shared" si="11"/>
        <v>7777895513</v>
      </c>
      <c r="B114" s="1">
        <v>42021</v>
      </c>
      <c r="C114" t="str">
        <f t="shared" si="6"/>
        <v>Saturday</v>
      </c>
      <c r="D114" t="str">
        <f t="shared" si="7"/>
        <v>January</v>
      </c>
      <c r="E114">
        <v>20.75</v>
      </c>
      <c r="F114" t="s">
        <v>13</v>
      </c>
      <c r="G114" t="s">
        <v>17</v>
      </c>
      <c r="H114">
        <f t="shared" si="8"/>
        <v>30.75</v>
      </c>
      <c r="I114">
        <v>12</v>
      </c>
      <c r="J114" t="s">
        <v>38</v>
      </c>
      <c r="K114" t="s">
        <v>39</v>
      </c>
      <c r="L114">
        <f t="shared" si="9"/>
        <v>369</v>
      </c>
      <c r="M114">
        <f t="shared" si="10"/>
        <v>120</v>
      </c>
      <c r="N114" t="s">
        <v>111</v>
      </c>
      <c r="O114" t="s">
        <v>114</v>
      </c>
    </row>
    <row r="115" spans="1:15" x14ac:dyDescent="0.3">
      <c r="A115">
        <f t="shared" si="11"/>
        <v>7777895514</v>
      </c>
      <c r="B115" s="1">
        <v>42021</v>
      </c>
      <c r="C115" t="str">
        <f t="shared" si="6"/>
        <v>Saturday</v>
      </c>
      <c r="D115" t="str">
        <f t="shared" si="7"/>
        <v>January</v>
      </c>
      <c r="E115">
        <v>12</v>
      </c>
      <c r="F115" t="s">
        <v>27</v>
      </c>
      <c r="G115" t="s">
        <v>14</v>
      </c>
      <c r="H115">
        <f t="shared" si="8"/>
        <v>16</v>
      </c>
      <c r="I115">
        <v>5</v>
      </c>
      <c r="J115" t="s">
        <v>34</v>
      </c>
      <c r="K115" t="s">
        <v>35</v>
      </c>
      <c r="L115">
        <f t="shared" si="9"/>
        <v>80</v>
      </c>
      <c r="M115">
        <f t="shared" si="10"/>
        <v>20</v>
      </c>
      <c r="N115" t="s">
        <v>111</v>
      </c>
      <c r="O115" t="s">
        <v>114</v>
      </c>
    </row>
    <row r="116" spans="1:15" x14ac:dyDescent="0.3">
      <c r="A116">
        <f t="shared" si="11"/>
        <v>7777895515</v>
      </c>
      <c r="B116" s="1">
        <v>42021</v>
      </c>
      <c r="C116" t="str">
        <f t="shared" si="6"/>
        <v>Saturday</v>
      </c>
      <c r="D116" t="str">
        <f t="shared" si="7"/>
        <v>January</v>
      </c>
      <c r="E116">
        <v>16.75</v>
      </c>
      <c r="F116" t="s">
        <v>7</v>
      </c>
      <c r="G116" t="s">
        <v>22</v>
      </c>
      <c r="H116">
        <f t="shared" si="8"/>
        <v>23.25</v>
      </c>
      <c r="I116">
        <v>7</v>
      </c>
      <c r="J116" t="s">
        <v>72</v>
      </c>
      <c r="K116" t="s">
        <v>73</v>
      </c>
      <c r="L116">
        <f t="shared" si="9"/>
        <v>162.75</v>
      </c>
      <c r="M116">
        <f t="shared" si="10"/>
        <v>45.5</v>
      </c>
      <c r="N116" t="s">
        <v>111</v>
      </c>
      <c r="O116" t="s">
        <v>114</v>
      </c>
    </row>
    <row r="117" spans="1:15" x14ac:dyDescent="0.3">
      <c r="A117">
        <f t="shared" si="11"/>
        <v>7777895516</v>
      </c>
      <c r="B117" s="1">
        <v>42021</v>
      </c>
      <c r="C117" t="str">
        <f t="shared" si="6"/>
        <v>Saturday</v>
      </c>
      <c r="D117" t="str">
        <f t="shared" si="7"/>
        <v>January</v>
      </c>
      <c r="E117">
        <v>12.25</v>
      </c>
      <c r="F117" t="s">
        <v>27</v>
      </c>
      <c r="G117" t="s">
        <v>17</v>
      </c>
      <c r="H117">
        <f t="shared" si="8"/>
        <v>19.25</v>
      </c>
      <c r="I117">
        <v>8</v>
      </c>
      <c r="J117" t="s">
        <v>70</v>
      </c>
      <c r="K117" t="s">
        <v>71</v>
      </c>
      <c r="L117">
        <f t="shared" si="9"/>
        <v>154</v>
      </c>
      <c r="M117">
        <f t="shared" si="10"/>
        <v>56</v>
      </c>
      <c r="N117" t="s">
        <v>112</v>
      </c>
      <c r="O117" t="s">
        <v>115</v>
      </c>
    </row>
    <row r="118" spans="1:15" x14ac:dyDescent="0.3">
      <c r="A118">
        <f t="shared" si="11"/>
        <v>7777895517</v>
      </c>
      <c r="B118" s="1">
        <v>42021</v>
      </c>
      <c r="C118" t="str">
        <f t="shared" si="6"/>
        <v>Saturday</v>
      </c>
      <c r="D118" t="str">
        <f t="shared" si="7"/>
        <v>January</v>
      </c>
      <c r="E118">
        <v>20.75</v>
      </c>
      <c r="F118" t="s">
        <v>13</v>
      </c>
      <c r="G118" t="s">
        <v>22</v>
      </c>
      <c r="H118">
        <f t="shared" si="8"/>
        <v>28.75</v>
      </c>
      <c r="I118">
        <v>8</v>
      </c>
      <c r="J118" t="s">
        <v>23</v>
      </c>
      <c r="K118" t="s">
        <v>24</v>
      </c>
      <c r="L118">
        <f t="shared" si="9"/>
        <v>230</v>
      </c>
      <c r="M118">
        <f t="shared" si="10"/>
        <v>64</v>
      </c>
      <c r="N118" t="s">
        <v>111</v>
      </c>
      <c r="O118" t="s">
        <v>114</v>
      </c>
    </row>
    <row r="119" spans="1:15" x14ac:dyDescent="0.3">
      <c r="A119">
        <f t="shared" si="11"/>
        <v>7777895518</v>
      </c>
      <c r="B119" s="1">
        <v>42021</v>
      </c>
      <c r="C119" t="str">
        <f t="shared" si="6"/>
        <v>Saturday</v>
      </c>
      <c r="D119" t="str">
        <f t="shared" si="7"/>
        <v>January</v>
      </c>
      <c r="E119">
        <v>20.75</v>
      </c>
      <c r="F119" t="s">
        <v>13</v>
      </c>
      <c r="G119" t="s">
        <v>22</v>
      </c>
      <c r="H119">
        <f t="shared" si="8"/>
        <v>28.75</v>
      </c>
      <c r="I119">
        <v>3</v>
      </c>
      <c r="J119" t="s">
        <v>28</v>
      </c>
      <c r="K119" t="s">
        <v>29</v>
      </c>
      <c r="L119">
        <f t="shared" si="9"/>
        <v>86.25</v>
      </c>
      <c r="M119">
        <f t="shared" si="10"/>
        <v>24</v>
      </c>
      <c r="N119" t="s">
        <v>112</v>
      </c>
      <c r="O119" t="s">
        <v>114</v>
      </c>
    </row>
    <row r="120" spans="1:15" x14ac:dyDescent="0.3">
      <c r="A120">
        <f t="shared" si="11"/>
        <v>7777895519</v>
      </c>
      <c r="B120" s="1">
        <v>42021</v>
      </c>
      <c r="C120" t="str">
        <f t="shared" si="6"/>
        <v>Saturday</v>
      </c>
      <c r="D120" t="str">
        <f t="shared" si="7"/>
        <v>January</v>
      </c>
      <c r="E120">
        <v>18.5</v>
      </c>
      <c r="F120" t="s">
        <v>13</v>
      </c>
      <c r="G120" t="s">
        <v>14</v>
      </c>
      <c r="H120">
        <f t="shared" si="8"/>
        <v>25.5</v>
      </c>
      <c r="I120">
        <v>3</v>
      </c>
      <c r="J120" t="s">
        <v>15</v>
      </c>
      <c r="K120" t="s">
        <v>16</v>
      </c>
      <c r="L120">
        <f t="shared" si="9"/>
        <v>76.5</v>
      </c>
      <c r="M120">
        <f t="shared" si="10"/>
        <v>21</v>
      </c>
      <c r="N120" t="s">
        <v>112</v>
      </c>
      <c r="O120" t="s">
        <v>115</v>
      </c>
    </row>
    <row r="121" spans="1:15" x14ac:dyDescent="0.3">
      <c r="A121">
        <f t="shared" si="11"/>
        <v>7777895520</v>
      </c>
      <c r="B121" s="1">
        <v>42021</v>
      </c>
      <c r="C121" t="str">
        <f t="shared" si="6"/>
        <v>Saturday</v>
      </c>
      <c r="D121" t="str">
        <f t="shared" si="7"/>
        <v>January</v>
      </c>
      <c r="E121">
        <v>12.25</v>
      </c>
      <c r="F121" t="s">
        <v>27</v>
      </c>
      <c r="G121" t="s">
        <v>17</v>
      </c>
      <c r="H121">
        <f t="shared" si="8"/>
        <v>19.25</v>
      </c>
      <c r="I121">
        <v>3</v>
      </c>
      <c r="J121" t="s">
        <v>70</v>
      </c>
      <c r="K121" t="s">
        <v>71</v>
      </c>
      <c r="L121">
        <f t="shared" si="9"/>
        <v>57.75</v>
      </c>
      <c r="M121">
        <f t="shared" si="10"/>
        <v>21</v>
      </c>
      <c r="N121" t="s">
        <v>111</v>
      </c>
      <c r="O121" t="s">
        <v>115</v>
      </c>
    </row>
    <row r="122" spans="1:15" x14ac:dyDescent="0.3">
      <c r="A122">
        <f t="shared" si="11"/>
        <v>7777895521</v>
      </c>
      <c r="B122" s="1">
        <v>42022</v>
      </c>
      <c r="C122" t="str">
        <f t="shared" si="6"/>
        <v>Sunday</v>
      </c>
      <c r="D122" t="str">
        <f t="shared" si="7"/>
        <v>January</v>
      </c>
      <c r="E122">
        <v>20.75</v>
      </c>
      <c r="F122" t="s">
        <v>13</v>
      </c>
      <c r="G122" t="s">
        <v>17</v>
      </c>
      <c r="H122">
        <f t="shared" si="8"/>
        <v>30.75</v>
      </c>
      <c r="I122">
        <v>5</v>
      </c>
      <c r="J122" t="s">
        <v>18</v>
      </c>
      <c r="K122" t="s">
        <v>19</v>
      </c>
      <c r="L122">
        <f t="shared" si="9"/>
        <v>153.75</v>
      </c>
      <c r="M122">
        <f t="shared" si="10"/>
        <v>50</v>
      </c>
      <c r="N122" t="s">
        <v>111</v>
      </c>
      <c r="O122" t="s">
        <v>115</v>
      </c>
    </row>
    <row r="123" spans="1:15" x14ac:dyDescent="0.3">
      <c r="A123">
        <f t="shared" si="11"/>
        <v>7777895522</v>
      </c>
      <c r="B123" s="1">
        <v>42022</v>
      </c>
      <c r="C123" t="str">
        <f t="shared" si="6"/>
        <v>Sunday</v>
      </c>
      <c r="D123" t="str">
        <f t="shared" si="7"/>
        <v>January</v>
      </c>
      <c r="E123">
        <v>20.25</v>
      </c>
      <c r="F123" t="s">
        <v>13</v>
      </c>
      <c r="G123" t="s">
        <v>14</v>
      </c>
      <c r="H123">
        <f t="shared" si="8"/>
        <v>27.25</v>
      </c>
      <c r="I123">
        <v>5</v>
      </c>
      <c r="J123" t="s">
        <v>42</v>
      </c>
      <c r="K123" t="s">
        <v>43</v>
      </c>
      <c r="L123">
        <f t="shared" si="9"/>
        <v>136.25</v>
      </c>
      <c r="M123">
        <f t="shared" si="10"/>
        <v>35</v>
      </c>
      <c r="N123" t="s">
        <v>112</v>
      </c>
      <c r="O123" t="s">
        <v>114</v>
      </c>
    </row>
    <row r="124" spans="1:15" x14ac:dyDescent="0.3">
      <c r="A124">
        <f t="shared" si="11"/>
        <v>7777895523</v>
      </c>
      <c r="B124" s="1">
        <v>42022</v>
      </c>
      <c r="C124" t="str">
        <f t="shared" si="6"/>
        <v>Sunday</v>
      </c>
      <c r="D124" t="str">
        <f t="shared" si="7"/>
        <v>January</v>
      </c>
      <c r="E124">
        <v>12</v>
      </c>
      <c r="F124" t="s">
        <v>27</v>
      </c>
      <c r="G124" t="s">
        <v>8</v>
      </c>
      <c r="H124">
        <f t="shared" si="8"/>
        <v>15</v>
      </c>
      <c r="I124">
        <v>7</v>
      </c>
      <c r="J124" t="s">
        <v>52</v>
      </c>
      <c r="K124" t="s">
        <v>53</v>
      </c>
      <c r="L124">
        <f t="shared" si="9"/>
        <v>105</v>
      </c>
      <c r="M124">
        <f t="shared" si="10"/>
        <v>21</v>
      </c>
      <c r="N124" t="s">
        <v>111</v>
      </c>
      <c r="O124" t="s">
        <v>114</v>
      </c>
    </row>
    <row r="125" spans="1:15" x14ac:dyDescent="0.3">
      <c r="A125">
        <f t="shared" si="11"/>
        <v>7777895524</v>
      </c>
      <c r="B125" s="1">
        <v>42022</v>
      </c>
      <c r="C125" t="str">
        <f t="shared" si="6"/>
        <v>Sunday</v>
      </c>
      <c r="D125" t="str">
        <f t="shared" si="7"/>
        <v>January</v>
      </c>
      <c r="E125">
        <v>20.75</v>
      </c>
      <c r="F125" t="s">
        <v>13</v>
      </c>
      <c r="G125" t="s">
        <v>14</v>
      </c>
      <c r="H125">
        <f t="shared" si="8"/>
        <v>27.75</v>
      </c>
      <c r="I125">
        <v>10</v>
      </c>
      <c r="J125" t="s">
        <v>40</v>
      </c>
      <c r="K125" t="s">
        <v>41</v>
      </c>
      <c r="L125">
        <f t="shared" si="9"/>
        <v>277.5</v>
      </c>
      <c r="M125">
        <f t="shared" si="10"/>
        <v>70</v>
      </c>
      <c r="N125" t="s">
        <v>111</v>
      </c>
      <c r="O125" t="s">
        <v>114</v>
      </c>
    </row>
    <row r="126" spans="1:15" x14ac:dyDescent="0.3">
      <c r="A126">
        <f t="shared" si="11"/>
        <v>7777895525</v>
      </c>
      <c r="B126" s="1">
        <v>42022</v>
      </c>
      <c r="C126" t="str">
        <f t="shared" si="6"/>
        <v>Sunday</v>
      </c>
      <c r="D126" t="str">
        <f t="shared" si="7"/>
        <v>January</v>
      </c>
      <c r="E126">
        <v>12</v>
      </c>
      <c r="F126" t="s">
        <v>27</v>
      </c>
      <c r="G126" t="s">
        <v>14</v>
      </c>
      <c r="H126">
        <f t="shared" si="8"/>
        <v>16</v>
      </c>
      <c r="I126">
        <v>8</v>
      </c>
      <c r="J126" t="s">
        <v>68</v>
      </c>
      <c r="K126" t="s">
        <v>69</v>
      </c>
      <c r="L126">
        <f t="shared" si="9"/>
        <v>128</v>
      </c>
      <c r="M126">
        <f t="shared" si="10"/>
        <v>32</v>
      </c>
      <c r="N126" t="s">
        <v>111</v>
      </c>
      <c r="O126" t="s">
        <v>115</v>
      </c>
    </row>
    <row r="127" spans="1:15" x14ac:dyDescent="0.3">
      <c r="A127">
        <f t="shared" si="11"/>
        <v>7777895526</v>
      </c>
      <c r="B127" s="1">
        <v>42022</v>
      </c>
      <c r="C127" t="str">
        <f t="shared" si="6"/>
        <v>Sunday</v>
      </c>
      <c r="D127" t="str">
        <f t="shared" si="7"/>
        <v>January</v>
      </c>
      <c r="E127">
        <v>18.5</v>
      </c>
      <c r="F127" t="s">
        <v>13</v>
      </c>
      <c r="G127" t="s">
        <v>14</v>
      </c>
      <c r="H127">
        <f t="shared" si="8"/>
        <v>25.5</v>
      </c>
      <c r="I127">
        <v>10</v>
      </c>
      <c r="J127" t="s">
        <v>15</v>
      </c>
      <c r="K127" t="s">
        <v>16</v>
      </c>
      <c r="L127">
        <f t="shared" si="9"/>
        <v>255</v>
      </c>
      <c r="M127">
        <f t="shared" si="10"/>
        <v>70</v>
      </c>
      <c r="N127" t="s">
        <v>111</v>
      </c>
      <c r="O127" t="s">
        <v>115</v>
      </c>
    </row>
    <row r="128" spans="1:15" x14ac:dyDescent="0.3">
      <c r="A128">
        <f t="shared" si="11"/>
        <v>7777895527</v>
      </c>
      <c r="B128" s="1">
        <v>42022</v>
      </c>
      <c r="C128" t="str">
        <f t="shared" si="6"/>
        <v>Sunday</v>
      </c>
      <c r="D128" t="str">
        <f t="shared" si="7"/>
        <v>January</v>
      </c>
      <c r="E128">
        <v>18.5</v>
      </c>
      <c r="F128" t="s">
        <v>13</v>
      </c>
      <c r="G128" t="s">
        <v>14</v>
      </c>
      <c r="H128">
        <f t="shared" si="8"/>
        <v>25.5</v>
      </c>
      <c r="I128">
        <v>9</v>
      </c>
      <c r="J128" t="s">
        <v>15</v>
      </c>
      <c r="K128" t="s">
        <v>16</v>
      </c>
      <c r="L128">
        <f t="shared" si="9"/>
        <v>229.5</v>
      </c>
      <c r="M128">
        <f t="shared" si="10"/>
        <v>63</v>
      </c>
      <c r="N128" t="s">
        <v>112</v>
      </c>
      <c r="O128" t="s">
        <v>114</v>
      </c>
    </row>
    <row r="129" spans="1:15" x14ac:dyDescent="0.3">
      <c r="A129">
        <f t="shared" si="11"/>
        <v>7777895528</v>
      </c>
      <c r="B129" s="1">
        <v>42023</v>
      </c>
      <c r="C129" t="str">
        <f t="shared" si="6"/>
        <v>Monday</v>
      </c>
      <c r="D129" t="str">
        <f t="shared" si="7"/>
        <v>January</v>
      </c>
      <c r="E129">
        <v>20.5</v>
      </c>
      <c r="F129" t="s">
        <v>13</v>
      </c>
      <c r="G129" t="s">
        <v>8</v>
      </c>
      <c r="H129">
        <f t="shared" si="8"/>
        <v>26.5</v>
      </c>
      <c r="I129">
        <v>11</v>
      </c>
      <c r="J129" t="s">
        <v>36</v>
      </c>
      <c r="K129" t="s">
        <v>37</v>
      </c>
      <c r="L129">
        <f t="shared" si="9"/>
        <v>291.5</v>
      </c>
      <c r="M129">
        <f t="shared" si="10"/>
        <v>66</v>
      </c>
      <c r="N129" t="s">
        <v>112</v>
      </c>
      <c r="O129" t="s">
        <v>115</v>
      </c>
    </row>
    <row r="130" spans="1:15" x14ac:dyDescent="0.3">
      <c r="A130">
        <f t="shared" si="11"/>
        <v>7777895529</v>
      </c>
      <c r="B130" s="1">
        <v>42023</v>
      </c>
      <c r="C130" t="str">
        <f t="shared" ref="C130:C193" si="12">TEXT(B130,"dddd")</f>
        <v>Monday</v>
      </c>
      <c r="D130" t="str">
        <f t="shared" si="7"/>
        <v>January</v>
      </c>
      <c r="E130">
        <v>12.75</v>
      </c>
      <c r="F130" t="s">
        <v>27</v>
      </c>
      <c r="G130" t="s">
        <v>22</v>
      </c>
      <c r="H130">
        <f t="shared" si="8"/>
        <v>17.75</v>
      </c>
      <c r="I130">
        <v>7</v>
      </c>
      <c r="J130" t="s">
        <v>46</v>
      </c>
      <c r="K130" t="s">
        <v>47</v>
      </c>
      <c r="L130">
        <f t="shared" si="9"/>
        <v>124.25</v>
      </c>
      <c r="M130">
        <f t="shared" si="10"/>
        <v>35</v>
      </c>
      <c r="N130" t="s">
        <v>111</v>
      </c>
      <c r="O130" t="s">
        <v>114</v>
      </c>
    </row>
    <row r="131" spans="1:15" x14ac:dyDescent="0.3">
      <c r="A131">
        <f t="shared" si="11"/>
        <v>7777895530</v>
      </c>
      <c r="B131" s="1">
        <v>42023</v>
      </c>
      <c r="C131" t="str">
        <f t="shared" si="12"/>
        <v>Monday</v>
      </c>
      <c r="D131" t="str">
        <f t="shared" ref="D131:D194" si="13">TEXT(B131,"mmmm")</f>
        <v>January</v>
      </c>
      <c r="E131">
        <v>20.75</v>
      </c>
      <c r="F131" t="s">
        <v>13</v>
      </c>
      <c r="G131" t="s">
        <v>22</v>
      </c>
      <c r="H131">
        <f t="shared" ref="H131:H194" si="14">E131 +   IF(F131="S", 2, IF(F131="M", 3.5, IF(F131="L", 5, 0))) +  IF(G131="Classic", 1, IF(G131="Veggie", 2, IF(G131="Chicken", 3, IF(G131="Supreme",5,0))))</f>
        <v>28.75</v>
      </c>
      <c r="I131">
        <v>9</v>
      </c>
      <c r="J131" t="s">
        <v>28</v>
      </c>
      <c r="K131" t="s">
        <v>29</v>
      </c>
      <c r="L131">
        <f t="shared" ref="L131:L194" si="15">H131*I131</f>
        <v>258.75</v>
      </c>
      <c r="M131">
        <f t="shared" ref="M131:M194" si="16">(H131-E131)*I131</f>
        <v>72</v>
      </c>
      <c r="N131" t="s">
        <v>112</v>
      </c>
      <c r="O131" t="s">
        <v>115</v>
      </c>
    </row>
    <row r="132" spans="1:15" x14ac:dyDescent="0.3">
      <c r="A132">
        <f t="shared" ref="A132:A195" si="17">A131+1</f>
        <v>7777895531</v>
      </c>
      <c r="B132" s="1">
        <v>42023</v>
      </c>
      <c r="C132" t="str">
        <f t="shared" si="12"/>
        <v>Monday</v>
      </c>
      <c r="D132" t="str">
        <f t="shared" si="13"/>
        <v>January</v>
      </c>
      <c r="E132">
        <v>16</v>
      </c>
      <c r="F132" t="s">
        <v>7</v>
      </c>
      <c r="G132" t="s">
        <v>8</v>
      </c>
      <c r="H132">
        <f t="shared" si="14"/>
        <v>20.5</v>
      </c>
      <c r="I132">
        <v>10</v>
      </c>
      <c r="J132" t="s">
        <v>11</v>
      </c>
      <c r="K132" t="s">
        <v>12</v>
      </c>
      <c r="L132">
        <f t="shared" si="15"/>
        <v>205</v>
      </c>
      <c r="M132">
        <f t="shared" si="16"/>
        <v>45</v>
      </c>
      <c r="N132" t="s">
        <v>112</v>
      </c>
      <c r="O132" t="s">
        <v>115</v>
      </c>
    </row>
    <row r="133" spans="1:15" x14ac:dyDescent="0.3">
      <c r="A133">
        <f t="shared" si="17"/>
        <v>7777895532</v>
      </c>
      <c r="B133" s="1">
        <v>42023</v>
      </c>
      <c r="C133" t="str">
        <f t="shared" si="12"/>
        <v>Monday</v>
      </c>
      <c r="D133" t="str">
        <f t="shared" si="13"/>
        <v>January</v>
      </c>
      <c r="E133">
        <v>12</v>
      </c>
      <c r="F133" t="s">
        <v>27</v>
      </c>
      <c r="G133" t="s">
        <v>14</v>
      </c>
      <c r="H133">
        <f t="shared" si="14"/>
        <v>16</v>
      </c>
      <c r="I133">
        <v>8</v>
      </c>
      <c r="J133" t="s">
        <v>42</v>
      </c>
      <c r="K133" t="s">
        <v>43</v>
      </c>
      <c r="L133">
        <f t="shared" si="15"/>
        <v>128</v>
      </c>
      <c r="M133">
        <f t="shared" si="16"/>
        <v>32</v>
      </c>
      <c r="N133" t="s">
        <v>111</v>
      </c>
      <c r="O133" t="s">
        <v>114</v>
      </c>
    </row>
    <row r="134" spans="1:15" x14ac:dyDescent="0.3">
      <c r="A134">
        <f t="shared" si="17"/>
        <v>7777895533</v>
      </c>
      <c r="B134" s="1">
        <v>42023</v>
      </c>
      <c r="C134" t="str">
        <f t="shared" si="12"/>
        <v>Monday</v>
      </c>
      <c r="D134" t="str">
        <f t="shared" si="13"/>
        <v>January</v>
      </c>
      <c r="E134">
        <v>20.75</v>
      </c>
      <c r="F134" t="s">
        <v>13</v>
      </c>
      <c r="G134" t="s">
        <v>17</v>
      </c>
      <c r="H134">
        <f t="shared" si="14"/>
        <v>30.75</v>
      </c>
      <c r="I134">
        <v>1</v>
      </c>
      <c r="J134" t="s">
        <v>66</v>
      </c>
      <c r="K134" t="s">
        <v>67</v>
      </c>
      <c r="L134">
        <f t="shared" si="15"/>
        <v>30.75</v>
      </c>
      <c r="M134">
        <f t="shared" si="16"/>
        <v>10</v>
      </c>
      <c r="N134" t="s">
        <v>112</v>
      </c>
      <c r="O134" t="s">
        <v>114</v>
      </c>
    </row>
    <row r="135" spans="1:15" x14ac:dyDescent="0.3">
      <c r="A135">
        <f t="shared" si="17"/>
        <v>7777895534</v>
      </c>
      <c r="B135" s="1">
        <v>42024</v>
      </c>
      <c r="C135" t="str">
        <f t="shared" si="12"/>
        <v>Tuesday</v>
      </c>
      <c r="D135" t="str">
        <f t="shared" si="13"/>
        <v>January</v>
      </c>
      <c r="E135">
        <v>16.75</v>
      </c>
      <c r="F135" t="s">
        <v>7</v>
      </c>
      <c r="G135" t="s">
        <v>22</v>
      </c>
      <c r="H135">
        <f t="shared" si="14"/>
        <v>23.25</v>
      </c>
      <c r="I135">
        <v>11</v>
      </c>
      <c r="J135" t="s">
        <v>46</v>
      </c>
      <c r="K135" t="s">
        <v>47</v>
      </c>
      <c r="L135">
        <f t="shared" si="15"/>
        <v>255.75</v>
      </c>
      <c r="M135">
        <f t="shared" si="16"/>
        <v>71.5</v>
      </c>
      <c r="N135" t="s">
        <v>112</v>
      </c>
      <c r="O135" t="s">
        <v>115</v>
      </c>
    </row>
    <row r="136" spans="1:15" x14ac:dyDescent="0.3">
      <c r="A136">
        <f t="shared" si="17"/>
        <v>7777895535</v>
      </c>
      <c r="B136" s="1">
        <v>42024</v>
      </c>
      <c r="C136" t="str">
        <f t="shared" si="12"/>
        <v>Tuesday</v>
      </c>
      <c r="D136" t="str">
        <f t="shared" si="13"/>
        <v>January</v>
      </c>
      <c r="E136">
        <v>16</v>
      </c>
      <c r="F136" t="s">
        <v>7</v>
      </c>
      <c r="G136" t="s">
        <v>14</v>
      </c>
      <c r="H136">
        <f t="shared" si="14"/>
        <v>21.5</v>
      </c>
      <c r="I136">
        <v>12</v>
      </c>
      <c r="J136" t="s">
        <v>42</v>
      </c>
      <c r="K136" t="s">
        <v>43</v>
      </c>
      <c r="L136">
        <f t="shared" si="15"/>
        <v>258</v>
      </c>
      <c r="M136">
        <f t="shared" si="16"/>
        <v>66</v>
      </c>
      <c r="N136" t="s">
        <v>112</v>
      </c>
      <c r="O136" t="s">
        <v>114</v>
      </c>
    </row>
    <row r="137" spans="1:15" x14ac:dyDescent="0.3">
      <c r="A137">
        <f t="shared" si="17"/>
        <v>7777895536</v>
      </c>
      <c r="B137" s="1">
        <v>42024</v>
      </c>
      <c r="C137" t="str">
        <f t="shared" si="12"/>
        <v>Tuesday</v>
      </c>
      <c r="D137" t="str">
        <f t="shared" si="13"/>
        <v>January</v>
      </c>
      <c r="E137">
        <v>12.75</v>
      </c>
      <c r="F137" t="s">
        <v>27</v>
      </c>
      <c r="G137" t="s">
        <v>22</v>
      </c>
      <c r="H137">
        <f t="shared" si="14"/>
        <v>17.75</v>
      </c>
      <c r="I137">
        <v>1</v>
      </c>
      <c r="J137" t="s">
        <v>44</v>
      </c>
      <c r="K137" t="s">
        <v>45</v>
      </c>
      <c r="L137">
        <f t="shared" si="15"/>
        <v>17.75</v>
      </c>
      <c r="M137">
        <f t="shared" si="16"/>
        <v>5</v>
      </c>
      <c r="N137" t="s">
        <v>111</v>
      </c>
      <c r="O137" t="s">
        <v>115</v>
      </c>
    </row>
    <row r="138" spans="1:15" x14ac:dyDescent="0.3">
      <c r="A138">
        <f t="shared" si="17"/>
        <v>7777895537</v>
      </c>
      <c r="B138" s="1">
        <v>42024</v>
      </c>
      <c r="C138" t="str">
        <f t="shared" si="12"/>
        <v>Tuesday</v>
      </c>
      <c r="D138" t="str">
        <f t="shared" si="13"/>
        <v>January</v>
      </c>
      <c r="E138">
        <v>12.75</v>
      </c>
      <c r="F138" t="s">
        <v>27</v>
      </c>
      <c r="G138" t="s">
        <v>22</v>
      </c>
      <c r="H138">
        <f t="shared" si="14"/>
        <v>17.75</v>
      </c>
      <c r="I138">
        <v>9</v>
      </c>
      <c r="J138" t="s">
        <v>44</v>
      </c>
      <c r="K138" t="s">
        <v>45</v>
      </c>
      <c r="L138">
        <f t="shared" si="15"/>
        <v>159.75</v>
      </c>
      <c r="M138">
        <f t="shared" si="16"/>
        <v>45</v>
      </c>
      <c r="N138" t="s">
        <v>111</v>
      </c>
      <c r="O138" t="s">
        <v>114</v>
      </c>
    </row>
    <row r="139" spans="1:15" x14ac:dyDescent="0.3">
      <c r="A139">
        <f t="shared" si="17"/>
        <v>7777895538</v>
      </c>
      <c r="B139" s="1">
        <v>42024</v>
      </c>
      <c r="C139" t="str">
        <f t="shared" si="12"/>
        <v>Tuesday</v>
      </c>
      <c r="D139" t="str">
        <f t="shared" si="13"/>
        <v>January</v>
      </c>
      <c r="E139">
        <v>12.75</v>
      </c>
      <c r="F139" t="s">
        <v>27</v>
      </c>
      <c r="G139" t="s">
        <v>14</v>
      </c>
      <c r="H139">
        <f t="shared" si="14"/>
        <v>16.75</v>
      </c>
      <c r="I139">
        <v>5</v>
      </c>
      <c r="J139" t="s">
        <v>62</v>
      </c>
      <c r="K139" t="s">
        <v>63</v>
      </c>
      <c r="L139">
        <f t="shared" si="15"/>
        <v>83.75</v>
      </c>
      <c r="M139">
        <f t="shared" si="16"/>
        <v>20</v>
      </c>
      <c r="N139" t="s">
        <v>112</v>
      </c>
      <c r="O139" t="s">
        <v>114</v>
      </c>
    </row>
    <row r="140" spans="1:15" x14ac:dyDescent="0.3">
      <c r="A140">
        <f t="shared" si="17"/>
        <v>7777895539</v>
      </c>
      <c r="B140" s="1">
        <v>42024</v>
      </c>
      <c r="C140" t="str">
        <f t="shared" si="12"/>
        <v>Tuesday</v>
      </c>
      <c r="D140" t="str">
        <f t="shared" si="13"/>
        <v>January</v>
      </c>
      <c r="E140">
        <v>16.75</v>
      </c>
      <c r="F140" t="s">
        <v>7</v>
      </c>
      <c r="G140" t="s">
        <v>22</v>
      </c>
      <c r="H140">
        <f t="shared" si="14"/>
        <v>23.25</v>
      </c>
      <c r="I140">
        <v>10</v>
      </c>
      <c r="J140" t="s">
        <v>46</v>
      </c>
      <c r="K140" t="s">
        <v>47</v>
      </c>
      <c r="L140">
        <f t="shared" si="15"/>
        <v>232.5</v>
      </c>
      <c r="M140">
        <f t="shared" si="16"/>
        <v>65</v>
      </c>
      <c r="N140" t="s">
        <v>111</v>
      </c>
      <c r="O140" t="s">
        <v>115</v>
      </c>
    </row>
    <row r="141" spans="1:15" x14ac:dyDescent="0.3">
      <c r="A141">
        <f t="shared" si="17"/>
        <v>7777895540</v>
      </c>
      <c r="B141" s="1">
        <v>42024</v>
      </c>
      <c r="C141" t="str">
        <f t="shared" si="12"/>
        <v>Tuesday</v>
      </c>
      <c r="D141" t="str">
        <f t="shared" si="13"/>
        <v>January</v>
      </c>
      <c r="E141">
        <v>25.5</v>
      </c>
      <c r="F141" t="s">
        <v>76</v>
      </c>
      <c r="G141" t="s">
        <v>8</v>
      </c>
      <c r="H141">
        <f t="shared" si="14"/>
        <v>26.5</v>
      </c>
      <c r="I141">
        <v>10</v>
      </c>
      <c r="J141" t="s">
        <v>30</v>
      </c>
      <c r="K141" t="s">
        <v>31</v>
      </c>
      <c r="L141">
        <f t="shared" si="15"/>
        <v>265</v>
      </c>
      <c r="M141">
        <f t="shared" si="16"/>
        <v>10</v>
      </c>
      <c r="N141" t="s">
        <v>111</v>
      </c>
      <c r="O141" t="s">
        <v>114</v>
      </c>
    </row>
    <row r="142" spans="1:15" x14ac:dyDescent="0.3">
      <c r="A142">
        <f t="shared" si="17"/>
        <v>7777895541</v>
      </c>
      <c r="B142" s="1">
        <v>42024</v>
      </c>
      <c r="C142" t="str">
        <f t="shared" si="12"/>
        <v>Tuesday</v>
      </c>
      <c r="D142" t="str">
        <f t="shared" si="13"/>
        <v>January</v>
      </c>
      <c r="E142">
        <v>16</v>
      </c>
      <c r="F142" t="s">
        <v>7</v>
      </c>
      <c r="G142" t="s">
        <v>14</v>
      </c>
      <c r="H142">
        <f t="shared" si="14"/>
        <v>21.5</v>
      </c>
      <c r="I142">
        <v>3</v>
      </c>
      <c r="J142" t="s">
        <v>42</v>
      </c>
      <c r="K142" t="s">
        <v>43</v>
      </c>
      <c r="L142">
        <f t="shared" si="15"/>
        <v>64.5</v>
      </c>
      <c r="M142">
        <f t="shared" si="16"/>
        <v>16.5</v>
      </c>
      <c r="N142" t="s">
        <v>111</v>
      </c>
      <c r="O142" t="s">
        <v>115</v>
      </c>
    </row>
    <row r="143" spans="1:15" x14ac:dyDescent="0.3">
      <c r="A143">
        <f t="shared" si="17"/>
        <v>7777895542</v>
      </c>
      <c r="B143" s="1">
        <v>42024</v>
      </c>
      <c r="C143" t="str">
        <f t="shared" si="12"/>
        <v>Tuesday</v>
      </c>
      <c r="D143" t="str">
        <f t="shared" si="13"/>
        <v>January</v>
      </c>
      <c r="E143">
        <v>12</v>
      </c>
      <c r="F143" t="s">
        <v>27</v>
      </c>
      <c r="G143" t="s">
        <v>8</v>
      </c>
      <c r="H143">
        <f t="shared" si="14"/>
        <v>15</v>
      </c>
      <c r="I143">
        <v>7</v>
      </c>
      <c r="J143" t="s">
        <v>11</v>
      </c>
      <c r="K143" t="s">
        <v>12</v>
      </c>
      <c r="L143">
        <f t="shared" si="15"/>
        <v>105</v>
      </c>
      <c r="M143">
        <f t="shared" si="16"/>
        <v>21</v>
      </c>
      <c r="N143" t="s">
        <v>112</v>
      </c>
      <c r="O143" t="s">
        <v>114</v>
      </c>
    </row>
    <row r="144" spans="1:15" x14ac:dyDescent="0.3">
      <c r="A144">
        <f t="shared" si="17"/>
        <v>7777895543</v>
      </c>
      <c r="B144" s="1">
        <v>42024</v>
      </c>
      <c r="C144" t="str">
        <f t="shared" si="12"/>
        <v>Tuesday</v>
      </c>
      <c r="D144" t="str">
        <f t="shared" si="13"/>
        <v>January</v>
      </c>
      <c r="E144">
        <v>12.25</v>
      </c>
      <c r="F144" t="s">
        <v>27</v>
      </c>
      <c r="G144" t="s">
        <v>17</v>
      </c>
      <c r="H144">
        <f t="shared" si="14"/>
        <v>19.25</v>
      </c>
      <c r="I144">
        <v>3</v>
      </c>
      <c r="J144" t="s">
        <v>70</v>
      </c>
      <c r="K144" t="s">
        <v>71</v>
      </c>
      <c r="L144">
        <f t="shared" si="15"/>
        <v>57.75</v>
      </c>
      <c r="M144">
        <f t="shared" si="16"/>
        <v>21</v>
      </c>
      <c r="N144" t="s">
        <v>112</v>
      </c>
      <c r="O144" t="s">
        <v>114</v>
      </c>
    </row>
    <row r="145" spans="1:15" x14ac:dyDescent="0.3">
      <c r="A145">
        <f t="shared" si="17"/>
        <v>7777895544</v>
      </c>
      <c r="B145" s="1">
        <v>42025</v>
      </c>
      <c r="C145" t="str">
        <f t="shared" si="12"/>
        <v>Wednesday</v>
      </c>
      <c r="D145" t="str">
        <f t="shared" si="13"/>
        <v>January</v>
      </c>
      <c r="E145">
        <v>16</v>
      </c>
      <c r="F145" t="s">
        <v>7</v>
      </c>
      <c r="G145" t="s">
        <v>8</v>
      </c>
      <c r="H145">
        <f t="shared" si="14"/>
        <v>20.5</v>
      </c>
      <c r="I145">
        <v>8</v>
      </c>
      <c r="J145" t="s">
        <v>36</v>
      </c>
      <c r="K145" t="s">
        <v>37</v>
      </c>
      <c r="L145">
        <f t="shared" si="15"/>
        <v>164</v>
      </c>
      <c r="M145">
        <f t="shared" si="16"/>
        <v>36</v>
      </c>
      <c r="N145" t="s">
        <v>111</v>
      </c>
      <c r="O145" t="s">
        <v>114</v>
      </c>
    </row>
    <row r="146" spans="1:15" x14ac:dyDescent="0.3">
      <c r="A146">
        <f t="shared" si="17"/>
        <v>7777895545</v>
      </c>
      <c r="B146" s="1">
        <v>42025</v>
      </c>
      <c r="C146" t="str">
        <f t="shared" si="12"/>
        <v>Wednesday</v>
      </c>
      <c r="D146" t="str">
        <f t="shared" si="13"/>
        <v>January</v>
      </c>
      <c r="E146">
        <v>12</v>
      </c>
      <c r="F146" t="s">
        <v>27</v>
      </c>
      <c r="G146" t="s">
        <v>8</v>
      </c>
      <c r="H146">
        <f t="shared" si="14"/>
        <v>15</v>
      </c>
      <c r="I146">
        <v>12</v>
      </c>
      <c r="J146" t="s">
        <v>52</v>
      </c>
      <c r="K146" t="s">
        <v>53</v>
      </c>
      <c r="L146">
        <f t="shared" si="15"/>
        <v>180</v>
      </c>
      <c r="M146">
        <f t="shared" si="16"/>
        <v>36</v>
      </c>
      <c r="N146" t="s">
        <v>112</v>
      </c>
      <c r="O146" t="s">
        <v>114</v>
      </c>
    </row>
    <row r="147" spans="1:15" x14ac:dyDescent="0.3">
      <c r="A147">
        <f t="shared" si="17"/>
        <v>7777895546</v>
      </c>
      <c r="B147" s="1">
        <v>42025</v>
      </c>
      <c r="C147" t="str">
        <f t="shared" si="12"/>
        <v>Wednesday</v>
      </c>
      <c r="D147" t="str">
        <f t="shared" si="13"/>
        <v>January</v>
      </c>
      <c r="E147">
        <v>12.75</v>
      </c>
      <c r="F147" t="s">
        <v>27</v>
      </c>
      <c r="G147" t="s">
        <v>22</v>
      </c>
      <c r="H147">
        <f t="shared" si="14"/>
        <v>17.75</v>
      </c>
      <c r="I147">
        <v>10</v>
      </c>
      <c r="J147" t="s">
        <v>23</v>
      </c>
      <c r="K147" t="s">
        <v>24</v>
      </c>
      <c r="L147">
        <f t="shared" si="15"/>
        <v>177.5</v>
      </c>
      <c r="M147">
        <f t="shared" si="16"/>
        <v>50</v>
      </c>
      <c r="N147" t="s">
        <v>112</v>
      </c>
      <c r="O147" t="s">
        <v>114</v>
      </c>
    </row>
    <row r="148" spans="1:15" x14ac:dyDescent="0.3">
      <c r="A148">
        <f t="shared" si="17"/>
        <v>7777895547</v>
      </c>
      <c r="B148" s="1">
        <v>42025</v>
      </c>
      <c r="C148" t="str">
        <f t="shared" si="12"/>
        <v>Wednesday</v>
      </c>
      <c r="D148" t="str">
        <f t="shared" si="13"/>
        <v>January</v>
      </c>
      <c r="E148">
        <v>16.5</v>
      </c>
      <c r="F148" t="s">
        <v>7</v>
      </c>
      <c r="G148" t="s">
        <v>17</v>
      </c>
      <c r="H148">
        <f t="shared" si="14"/>
        <v>25</v>
      </c>
      <c r="I148">
        <v>9</v>
      </c>
      <c r="J148" t="s">
        <v>25</v>
      </c>
      <c r="K148" t="s">
        <v>26</v>
      </c>
      <c r="L148">
        <f t="shared" si="15"/>
        <v>225</v>
      </c>
      <c r="M148">
        <f t="shared" si="16"/>
        <v>76.5</v>
      </c>
      <c r="N148" t="s">
        <v>111</v>
      </c>
      <c r="O148" t="s">
        <v>115</v>
      </c>
    </row>
    <row r="149" spans="1:15" x14ac:dyDescent="0.3">
      <c r="A149">
        <f t="shared" si="17"/>
        <v>7777895548</v>
      </c>
      <c r="B149" s="1">
        <v>42025</v>
      </c>
      <c r="C149" t="str">
        <f t="shared" si="12"/>
        <v>Wednesday</v>
      </c>
      <c r="D149" t="str">
        <f t="shared" si="13"/>
        <v>January</v>
      </c>
      <c r="E149">
        <v>20.5</v>
      </c>
      <c r="F149" t="s">
        <v>13</v>
      </c>
      <c r="G149" t="s">
        <v>8</v>
      </c>
      <c r="H149">
        <f t="shared" si="14"/>
        <v>26.5</v>
      </c>
      <c r="I149">
        <v>5</v>
      </c>
      <c r="J149" t="s">
        <v>11</v>
      </c>
      <c r="K149" t="s">
        <v>12</v>
      </c>
      <c r="L149">
        <f t="shared" si="15"/>
        <v>132.5</v>
      </c>
      <c r="M149">
        <f t="shared" si="16"/>
        <v>30</v>
      </c>
      <c r="N149" t="s">
        <v>111</v>
      </c>
      <c r="O149" t="s">
        <v>114</v>
      </c>
    </row>
    <row r="150" spans="1:15" x14ac:dyDescent="0.3">
      <c r="A150">
        <f t="shared" si="17"/>
        <v>7777895549</v>
      </c>
      <c r="B150" s="1">
        <v>42025</v>
      </c>
      <c r="C150" t="str">
        <f t="shared" si="12"/>
        <v>Wednesday</v>
      </c>
      <c r="D150" t="str">
        <f t="shared" si="13"/>
        <v>January</v>
      </c>
      <c r="E150">
        <v>20.75</v>
      </c>
      <c r="F150" t="s">
        <v>13</v>
      </c>
      <c r="G150" t="s">
        <v>17</v>
      </c>
      <c r="H150">
        <f t="shared" si="14"/>
        <v>30.75</v>
      </c>
      <c r="I150">
        <v>7</v>
      </c>
      <c r="J150" t="s">
        <v>38</v>
      </c>
      <c r="K150" t="s">
        <v>39</v>
      </c>
      <c r="L150">
        <f t="shared" si="15"/>
        <v>215.25</v>
      </c>
      <c r="M150">
        <f t="shared" si="16"/>
        <v>70</v>
      </c>
      <c r="N150" t="s">
        <v>112</v>
      </c>
      <c r="O150" t="s">
        <v>114</v>
      </c>
    </row>
    <row r="151" spans="1:15" x14ac:dyDescent="0.3">
      <c r="A151">
        <f t="shared" si="17"/>
        <v>7777895550</v>
      </c>
      <c r="B151" s="1">
        <v>42025</v>
      </c>
      <c r="C151" t="str">
        <f t="shared" si="12"/>
        <v>Wednesday</v>
      </c>
      <c r="D151" t="str">
        <f t="shared" si="13"/>
        <v>January</v>
      </c>
      <c r="E151">
        <v>12.75</v>
      </c>
      <c r="F151" t="s">
        <v>27</v>
      </c>
      <c r="G151" t="s">
        <v>22</v>
      </c>
      <c r="H151">
        <f t="shared" si="14"/>
        <v>17.75</v>
      </c>
      <c r="I151">
        <v>5</v>
      </c>
      <c r="J151" t="s">
        <v>46</v>
      </c>
      <c r="K151" t="s">
        <v>47</v>
      </c>
      <c r="L151">
        <f t="shared" si="15"/>
        <v>88.75</v>
      </c>
      <c r="M151">
        <f t="shared" si="16"/>
        <v>25</v>
      </c>
      <c r="N151" t="s">
        <v>111</v>
      </c>
      <c r="O151" t="s">
        <v>114</v>
      </c>
    </row>
    <row r="152" spans="1:15" x14ac:dyDescent="0.3">
      <c r="A152">
        <f t="shared" si="17"/>
        <v>7777895551</v>
      </c>
      <c r="B152" s="1">
        <v>42026</v>
      </c>
      <c r="C152" t="str">
        <f t="shared" si="12"/>
        <v>Thursday</v>
      </c>
      <c r="D152" t="str">
        <f t="shared" si="13"/>
        <v>January</v>
      </c>
      <c r="E152">
        <v>20.75</v>
      </c>
      <c r="F152" t="s">
        <v>13</v>
      </c>
      <c r="G152" t="s">
        <v>22</v>
      </c>
      <c r="H152">
        <f t="shared" si="14"/>
        <v>28.75</v>
      </c>
      <c r="I152">
        <v>5</v>
      </c>
      <c r="J152" t="s">
        <v>28</v>
      </c>
      <c r="K152" t="s">
        <v>29</v>
      </c>
      <c r="L152">
        <f t="shared" si="15"/>
        <v>143.75</v>
      </c>
      <c r="M152">
        <f t="shared" si="16"/>
        <v>40</v>
      </c>
      <c r="N152" t="s">
        <v>112</v>
      </c>
      <c r="O152" t="s">
        <v>114</v>
      </c>
    </row>
    <row r="153" spans="1:15" x14ac:dyDescent="0.3">
      <c r="A153">
        <f t="shared" si="17"/>
        <v>7777895552</v>
      </c>
      <c r="B153" s="1">
        <v>42026</v>
      </c>
      <c r="C153" t="str">
        <f t="shared" si="12"/>
        <v>Thursday</v>
      </c>
      <c r="D153" t="str">
        <f t="shared" si="13"/>
        <v>January</v>
      </c>
      <c r="E153">
        <v>12.75</v>
      </c>
      <c r="F153" t="s">
        <v>27</v>
      </c>
      <c r="G153" t="s">
        <v>22</v>
      </c>
      <c r="H153">
        <f t="shared" si="14"/>
        <v>17.75</v>
      </c>
      <c r="I153">
        <v>11</v>
      </c>
      <c r="J153" t="s">
        <v>44</v>
      </c>
      <c r="K153" t="s">
        <v>45</v>
      </c>
      <c r="L153">
        <f t="shared" si="15"/>
        <v>195.25</v>
      </c>
      <c r="M153">
        <f t="shared" si="16"/>
        <v>55</v>
      </c>
      <c r="N153" t="s">
        <v>112</v>
      </c>
      <c r="O153" t="s">
        <v>114</v>
      </c>
    </row>
    <row r="154" spans="1:15" x14ac:dyDescent="0.3">
      <c r="A154">
        <f t="shared" si="17"/>
        <v>7777895553</v>
      </c>
      <c r="B154" s="1">
        <v>42026</v>
      </c>
      <c r="C154" t="str">
        <f t="shared" si="12"/>
        <v>Thursday</v>
      </c>
      <c r="D154" t="str">
        <f t="shared" si="13"/>
        <v>January</v>
      </c>
      <c r="E154">
        <v>14.75</v>
      </c>
      <c r="F154" t="s">
        <v>7</v>
      </c>
      <c r="G154" t="s">
        <v>14</v>
      </c>
      <c r="H154">
        <f t="shared" si="14"/>
        <v>20.25</v>
      </c>
      <c r="I154">
        <v>9</v>
      </c>
      <c r="J154" t="s">
        <v>56</v>
      </c>
      <c r="K154" t="s">
        <v>57</v>
      </c>
      <c r="L154">
        <f t="shared" si="15"/>
        <v>182.25</v>
      </c>
      <c r="M154">
        <f t="shared" si="16"/>
        <v>49.5</v>
      </c>
      <c r="N154" t="s">
        <v>112</v>
      </c>
      <c r="O154" t="s">
        <v>114</v>
      </c>
    </row>
    <row r="155" spans="1:15" x14ac:dyDescent="0.3">
      <c r="A155">
        <f t="shared" si="17"/>
        <v>7777895554</v>
      </c>
      <c r="B155" s="1">
        <v>42026</v>
      </c>
      <c r="C155" t="str">
        <f t="shared" si="12"/>
        <v>Thursday</v>
      </c>
      <c r="D155" t="str">
        <f t="shared" si="13"/>
        <v>January</v>
      </c>
      <c r="E155">
        <v>16.75</v>
      </c>
      <c r="F155" t="s">
        <v>7</v>
      </c>
      <c r="G155" t="s">
        <v>22</v>
      </c>
      <c r="H155">
        <f t="shared" si="14"/>
        <v>23.25</v>
      </c>
      <c r="I155">
        <v>1</v>
      </c>
      <c r="J155" t="s">
        <v>23</v>
      </c>
      <c r="K155" t="s">
        <v>24</v>
      </c>
      <c r="L155">
        <f t="shared" si="15"/>
        <v>23.25</v>
      </c>
      <c r="M155">
        <f t="shared" si="16"/>
        <v>6.5</v>
      </c>
      <c r="N155" t="s">
        <v>111</v>
      </c>
      <c r="O155" t="s">
        <v>114</v>
      </c>
    </row>
    <row r="156" spans="1:15" x14ac:dyDescent="0.3">
      <c r="A156">
        <f t="shared" si="17"/>
        <v>7777895555</v>
      </c>
      <c r="B156" s="1">
        <v>42026</v>
      </c>
      <c r="C156" t="str">
        <f t="shared" si="12"/>
        <v>Thursday</v>
      </c>
      <c r="D156" t="str">
        <f t="shared" si="13"/>
        <v>January</v>
      </c>
      <c r="E156">
        <v>12</v>
      </c>
      <c r="F156" t="s">
        <v>27</v>
      </c>
      <c r="G156" t="s">
        <v>8</v>
      </c>
      <c r="H156">
        <f t="shared" si="14"/>
        <v>15</v>
      </c>
      <c r="I156">
        <v>6</v>
      </c>
      <c r="J156" t="s">
        <v>52</v>
      </c>
      <c r="K156" t="s">
        <v>53</v>
      </c>
      <c r="L156">
        <f t="shared" si="15"/>
        <v>90</v>
      </c>
      <c r="M156">
        <f t="shared" si="16"/>
        <v>18</v>
      </c>
      <c r="N156" t="s">
        <v>111</v>
      </c>
      <c r="O156" t="s">
        <v>114</v>
      </c>
    </row>
    <row r="157" spans="1:15" x14ac:dyDescent="0.3">
      <c r="A157">
        <f t="shared" si="17"/>
        <v>7777895556</v>
      </c>
      <c r="B157" s="1">
        <v>42026</v>
      </c>
      <c r="C157" t="str">
        <f t="shared" si="12"/>
        <v>Thursday</v>
      </c>
      <c r="D157" t="str">
        <f t="shared" si="13"/>
        <v>January</v>
      </c>
      <c r="E157">
        <v>12.75</v>
      </c>
      <c r="F157" t="s">
        <v>27</v>
      </c>
      <c r="G157" t="s">
        <v>22</v>
      </c>
      <c r="H157">
        <f t="shared" si="14"/>
        <v>17.75</v>
      </c>
      <c r="I157">
        <v>11</v>
      </c>
      <c r="J157" t="s">
        <v>50</v>
      </c>
      <c r="K157" t="s">
        <v>51</v>
      </c>
      <c r="L157">
        <f t="shared" si="15"/>
        <v>195.25</v>
      </c>
      <c r="M157">
        <f t="shared" si="16"/>
        <v>55</v>
      </c>
      <c r="N157" t="s">
        <v>112</v>
      </c>
      <c r="O157" t="s">
        <v>115</v>
      </c>
    </row>
    <row r="158" spans="1:15" x14ac:dyDescent="0.3">
      <c r="A158">
        <f t="shared" si="17"/>
        <v>7777895557</v>
      </c>
      <c r="B158" s="1">
        <v>42026</v>
      </c>
      <c r="C158" t="str">
        <f t="shared" si="12"/>
        <v>Thursday</v>
      </c>
      <c r="D158" t="str">
        <f t="shared" si="13"/>
        <v>January</v>
      </c>
      <c r="E158">
        <v>23.65</v>
      </c>
      <c r="F158" t="s">
        <v>27</v>
      </c>
      <c r="G158" t="s">
        <v>17</v>
      </c>
      <c r="H158">
        <f t="shared" si="14"/>
        <v>30.65</v>
      </c>
      <c r="I158">
        <v>11</v>
      </c>
      <c r="J158" t="s">
        <v>77</v>
      </c>
      <c r="K158" t="s">
        <v>78</v>
      </c>
      <c r="L158">
        <f t="shared" si="15"/>
        <v>337.15</v>
      </c>
      <c r="M158">
        <f t="shared" si="16"/>
        <v>77</v>
      </c>
      <c r="N158" t="s">
        <v>111</v>
      </c>
      <c r="O158" t="s">
        <v>115</v>
      </c>
    </row>
    <row r="159" spans="1:15" x14ac:dyDescent="0.3">
      <c r="A159">
        <f t="shared" si="17"/>
        <v>7777895558</v>
      </c>
      <c r="B159" s="1">
        <v>42026</v>
      </c>
      <c r="C159" t="str">
        <f t="shared" si="12"/>
        <v>Thursday</v>
      </c>
      <c r="D159" t="str">
        <f t="shared" si="13"/>
        <v>January</v>
      </c>
      <c r="E159">
        <v>20.75</v>
      </c>
      <c r="F159" t="s">
        <v>13</v>
      </c>
      <c r="G159" t="s">
        <v>22</v>
      </c>
      <c r="H159">
        <f t="shared" si="14"/>
        <v>28.75</v>
      </c>
      <c r="I159">
        <v>5</v>
      </c>
      <c r="J159" t="s">
        <v>44</v>
      </c>
      <c r="K159" t="s">
        <v>45</v>
      </c>
      <c r="L159">
        <f t="shared" si="15"/>
        <v>143.75</v>
      </c>
      <c r="M159">
        <f t="shared" si="16"/>
        <v>40</v>
      </c>
      <c r="N159" t="s">
        <v>112</v>
      </c>
      <c r="O159" t="s">
        <v>115</v>
      </c>
    </row>
    <row r="160" spans="1:15" x14ac:dyDescent="0.3">
      <c r="A160">
        <f t="shared" si="17"/>
        <v>7777895559</v>
      </c>
      <c r="B160" s="1">
        <v>42027</v>
      </c>
      <c r="C160" t="str">
        <f t="shared" si="12"/>
        <v>Friday</v>
      </c>
      <c r="D160" t="str">
        <f t="shared" si="13"/>
        <v>January</v>
      </c>
      <c r="E160">
        <v>20.75</v>
      </c>
      <c r="F160" t="s">
        <v>13</v>
      </c>
      <c r="G160" t="s">
        <v>22</v>
      </c>
      <c r="H160">
        <f t="shared" si="14"/>
        <v>28.75</v>
      </c>
      <c r="I160">
        <v>3</v>
      </c>
      <c r="J160" t="s">
        <v>28</v>
      </c>
      <c r="K160" t="s">
        <v>29</v>
      </c>
      <c r="L160">
        <f t="shared" si="15"/>
        <v>86.25</v>
      </c>
      <c r="M160">
        <f t="shared" si="16"/>
        <v>24</v>
      </c>
      <c r="N160" t="s">
        <v>112</v>
      </c>
      <c r="O160" t="s">
        <v>114</v>
      </c>
    </row>
    <row r="161" spans="1:15" x14ac:dyDescent="0.3">
      <c r="A161">
        <f t="shared" si="17"/>
        <v>7777895560</v>
      </c>
      <c r="B161" s="1">
        <v>42027</v>
      </c>
      <c r="C161" t="str">
        <f t="shared" si="12"/>
        <v>Friday</v>
      </c>
      <c r="D161" t="str">
        <f t="shared" si="13"/>
        <v>January</v>
      </c>
      <c r="E161">
        <v>18.5</v>
      </c>
      <c r="F161" t="s">
        <v>13</v>
      </c>
      <c r="G161" t="s">
        <v>14</v>
      </c>
      <c r="H161">
        <f t="shared" si="14"/>
        <v>25.5</v>
      </c>
      <c r="I161">
        <v>8</v>
      </c>
      <c r="J161" t="s">
        <v>15</v>
      </c>
      <c r="K161" t="s">
        <v>16</v>
      </c>
      <c r="L161">
        <f t="shared" si="15"/>
        <v>204</v>
      </c>
      <c r="M161">
        <f t="shared" si="16"/>
        <v>56</v>
      </c>
      <c r="N161" t="s">
        <v>111</v>
      </c>
      <c r="O161" t="s">
        <v>114</v>
      </c>
    </row>
    <row r="162" spans="1:15" x14ac:dyDescent="0.3">
      <c r="A162">
        <f t="shared" si="17"/>
        <v>7777895561</v>
      </c>
      <c r="B162" s="1">
        <v>42027</v>
      </c>
      <c r="C162" t="str">
        <f t="shared" si="12"/>
        <v>Friday</v>
      </c>
      <c r="D162" t="str">
        <f t="shared" si="13"/>
        <v>January</v>
      </c>
      <c r="E162">
        <v>20.25</v>
      </c>
      <c r="F162" t="s">
        <v>13</v>
      </c>
      <c r="G162" t="s">
        <v>14</v>
      </c>
      <c r="H162">
        <f t="shared" si="14"/>
        <v>27.25</v>
      </c>
      <c r="I162">
        <v>10</v>
      </c>
      <c r="J162" t="s">
        <v>20</v>
      </c>
      <c r="K162" t="s">
        <v>21</v>
      </c>
      <c r="L162">
        <f t="shared" si="15"/>
        <v>272.5</v>
      </c>
      <c r="M162">
        <f t="shared" si="16"/>
        <v>70</v>
      </c>
      <c r="N162" t="s">
        <v>111</v>
      </c>
      <c r="O162" t="s">
        <v>115</v>
      </c>
    </row>
    <row r="163" spans="1:15" x14ac:dyDescent="0.3">
      <c r="A163">
        <f t="shared" si="17"/>
        <v>7777895562</v>
      </c>
      <c r="B163" s="1">
        <v>42028</v>
      </c>
      <c r="C163" t="str">
        <f t="shared" si="12"/>
        <v>Saturday</v>
      </c>
      <c r="D163" t="str">
        <f t="shared" si="13"/>
        <v>January</v>
      </c>
      <c r="E163">
        <v>12.5</v>
      </c>
      <c r="F163" t="s">
        <v>7</v>
      </c>
      <c r="G163" t="s">
        <v>8</v>
      </c>
      <c r="H163">
        <f t="shared" si="14"/>
        <v>17</v>
      </c>
      <c r="I163">
        <v>2</v>
      </c>
      <c r="J163" t="s">
        <v>48</v>
      </c>
      <c r="K163" t="s">
        <v>49</v>
      </c>
      <c r="L163">
        <f t="shared" si="15"/>
        <v>34</v>
      </c>
      <c r="M163">
        <f t="shared" si="16"/>
        <v>9</v>
      </c>
      <c r="N163" t="s">
        <v>112</v>
      </c>
      <c r="O163" t="s">
        <v>115</v>
      </c>
    </row>
    <row r="164" spans="1:15" x14ac:dyDescent="0.3">
      <c r="A164">
        <f t="shared" si="17"/>
        <v>7777895563</v>
      </c>
      <c r="B164" s="1">
        <v>42028</v>
      </c>
      <c r="C164" t="str">
        <f t="shared" si="12"/>
        <v>Saturday</v>
      </c>
      <c r="D164" t="str">
        <f t="shared" si="13"/>
        <v>January</v>
      </c>
      <c r="E164">
        <v>12.5</v>
      </c>
      <c r="F164" t="s">
        <v>27</v>
      </c>
      <c r="G164" t="s">
        <v>17</v>
      </c>
      <c r="H164">
        <f t="shared" si="14"/>
        <v>19.5</v>
      </c>
      <c r="I164">
        <v>7</v>
      </c>
      <c r="J164" t="s">
        <v>18</v>
      </c>
      <c r="K164" t="s">
        <v>19</v>
      </c>
      <c r="L164">
        <f t="shared" si="15"/>
        <v>136.5</v>
      </c>
      <c r="M164">
        <f t="shared" si="16"/>
        <v>49</v>
      </c>
      <c r="N164" t="s">
        <v>111</v>
      </c>
      <c r="O164" t="s">
        <v>115</v>
      </c>
    </row>
    <row r="165" spans="1:15" x14ac:dyDescent="0.3">
      <c r="A165">
        <f t="shared" si="17"/>
        <v>7777895564</v>
      </c>
      <c r="B165" s="1">
        <v>42028</v>
      </c>
      <c r="C165" t="str">
        <f t="shared" si="12"/>
        <v>Saturday</v>
      </c>
      <c r="D165" t="str">
        <f t="shared" si="13"/>
        <v>January</v>
      </c>
      <c r="E165">
        <v>16.75</v>
      </c>
      <c r="F165" t="s">
        <v>7</v>
      </c>
      <c r="G165" t="s">
        <v>22</v>
      </c>
      <c r="H165">
        <f t="shared" si="14"/>
        <v>23.25</v>
      </c>
      <c r="I165">
        <v>3</v>
      </c>
      <c r="J165" t="s">
        <v>44</v>
      </c>
      <c r="K165" t="s">
        <v>45</v>
      </c>
      <c r="L165">
        <f t="shared" si="15"/>
        <v>69.75</v>
      </c>
      <c r="M165">
        <f t="shared" si="16"/>
        <v>19.5</v>
      </c>
      <c r="N165" t="s">
        <v>111</v>
      </c>
      <c r="O165" t="s">
        <v>115</v>
      </c>
    </row>
    <row r="166" spans="1:15" x14ac:dyDescent="0.3">
      <c r="A166">
        <f t="shared" si="17"/>
        <v>7777895565</v>
      </c>
      <c r="B166" s="1">
        <v>42028</v>
      </c>
      <c r="C166" t="str">
        <f t="shared" si="12"/>
        <v>Saturday</v>
      </c>
      <c r="D166" t="str">
        <f t="shared" si="13"/>
        <v>January</v>
      </c>
      <c r="E166">
        <v>16</v>
      </c>
      <c r="F166" t="s">
        <v>7</v>
      </c>
      <c r="G166" t="s">
        <v>8</v>
      </c>
      <c r="H166">
        <f t="shared" si="14"/>
        <v>20.5</v>
      </c>
      <c r="I166">
        <v>6</v>
      </c>
      <c r="J166" t="s">
        <v>11</v>
      </c>
      <c r="K166" t="s">
        <v>12</v>
      </c>
      <c r="L166">
        <f t="shared" si="15"/>
        <v>123</v>
      </c>
      <c r="M166">
        <f t="shared" si="16"/>
        <v>27</v>
      </c>
      <c r="N166" t="s">
        <v>112</v>
      </c>
      <c r="O166" t="s">
        <v>114</v>
      </c>
    </row>
    <row r="167" spans="1:15" x14ac:dyDescent="0.3">
      <c r="A167">
        <f t="shared" si="17"/>
        <v>7777895566</v>
      </c>
      <c r="B167" s="1">
        <v>42028</v>
      </c>
      <c r="C167" t="str">
        <f t="shared" si="12"/>
        <v>Saturday</v>
      </c>
      <c r="D167" t="str">
        <f t="shared" si="13"/>
        <v>January</v>
      </c>
      <c r="E167">
        <v>20.25</v>
      </c>
      <c r="F167" t="s">
        <v>13</v>
      </c>
      <c r="G167" t="s">
        <v>14</v>
      </c>
      <c r="H167">
        <f t="shared" si="14"/>
        <v>27.25</v>
      </c>
      <c r="I167">
        <v>11</v>
      </c>
      <c r="J167" t="s">
        <v>64</v>
      </c>
      <c r="K167" t="s">
        <v>65</v>
      </c>
      <c r="L167">
        <f t="shared" si="15"/>
        <v>299.75</v>
      </c>
      <c r="M167">
        <f t="shared" si="16"/>
        <v>77</v>
      </c>
      <c r="N167" t="s">
        <v>111</v>
      </c>
      <c r="O167" t="s">
        <v>114</v>
      </c>
    </row>
    <row r="168" spans="1:15" x14ac:dyDescent="0.3">
      <c r="A168">
        <f t="shared" si="17"/>
        <v>7777895567</v>
      </c>
      <c r="B168" s="1">
        <v>42028</v>
      </c>
      <c r="C168" t="str">
        <f t="shared" si="12"/>
        <v>Saturday</v>
      </c>
      <c r="D168" t="str">
        <f t="shared" si="13"/>
        <v>January</v>
      </c>
      <c r="E168">
        <v>16.5</v>
      </c>
      <c r="F168" t="s">
        <v>7</v>
      </c>
      <c r="G168" t="s">
        <v>17</v>
      </c>
      <c r="H168">
        <f t="shared" si="14"/>
        <v>25</v>
      </c>
      <c r="I168">
        <v>12</v>
      </c>
      <c r="J168" t="s">
        <v>66</v>
      </c>
      <c r="K168" t="s">
        <v>67</v>
      </c>
      <c r="L168">
        <f t="shared" si="15"/>
        <v>300</v>
      </c>
      <c r="M168">
        <f t="shared" si="16"/>
        <v>102</v>
      </c>
      <c r="N168" t="s">
        <v>111</v>
      </c>
      <c r="O168" t="s">
        <v>114</v>
      </c>
    </row>
    <row r="169" spans="1:15" x14ac:dyDescent="0.3">
      <c r="A169">
        <f t="shared" si="17"/>
        <v>7777895568</v>
      </c>
      <c r="B169" s="1">
        <v>42029</v>
      </c>
      <c r="C169" t="str">
        <f t="shared" si="12"/>
        <v>Sunday</v>
      </c>
      <c r="D169" t="str">
        <f t="shared" si="13"/>
        <v>January</v>
      </c>
      <c r="E169">
        <v>11</v>
      </c>
      <c r="F169" t="s">
        <v>27</v>
      </c>
      <c r="G169" t="s">
        <v>8</v>
      </c>
      <c r="H169">
        <f t="shared" si="14"/>
        <v>14</v>
      </c>
      <c r="I169">
        <v>10</v>
      </c>
      <c r="J169" t="s">
        <v>74</v>
      </c>
      <c r="K169" t="s">
        <v>75</v>
      </c>
      <c r="L169">
        <f t="shared" si="15"/>
        <v>140</v>
      </c>
      <c r="M169">
        <f t="shared" si="16"/>
        <v>30</v>
      </c>
      <c r="N169" t="s">
        <v>112</v>
      </c>
      <c r="O169" t="s">
        <v>115</v>
      </c>
    </row>
    <row r="170" spans="1:15" x14ac:dyDescent="0.3">
      <c r="A170">
        <f t="shared" si="17"/>
        <v>7777895569</v>
      </c>
      <c r="B170" s="1">
        <v>42029</v>
      </c>
      <c r="C170" t="str">
        <f t="shared" si="12"/>
        <v>Sunday</v>
      </c>
      <c r="D170" t="str">
        <f t="shared" si="13"/>
        <v>January</v>
      </c>
      <c r="E170">
        <v>17.95</v>
      </c>
      <c r="F170" t="s">
        <v>13</v>
      </c>
      <c r="G170" t="s">
        <v>14</v>
      </c>
      <c r="H170">
        <f t="shared" si="14"/>
        <v>24.95</v>
      </c>
      <c r="I170">
        <v>10</v>
      </c>
      <c r="J170" t="s">
        <v>56</v>
      </c>
      <c r="K170" t="s">
        <v>57</v>
      </c>
      <c r="L170">
        <f t="shared" si="15"/>
        <v>249.5</v>
      </c>
      <c r="M170">
        <f t="shared" si="16"/>
        <v>70</v>
      </c>
      <c r="N170" t="s">
        <v>111</v>
      </c>
      <c r="O170" t="s">
        <v>115</v>
      </c>
    </row>
    <row r="171" spans="1:15" x14ac:dyDescent="0.3">
      <c r="A171">
        <f t="shared" si="17"/>
        <v>7777895570</v>
      </c>
      <c r="B171" s="1">
        <v>42029</v>
      </c>
      <c r="C171" t="str">
        <f t="shared" si="12"/>
        <v>Sunday</v>
      </c>
      <c r="D171" t="str">
        <f t="shared" si="13"/>
        <v>January</v>
      </c>
      <c r="E171">
        <v>20.75</v>
      </c>
      <c r="F171" t="s">
        <v>13</v>
      </c>
      <c r="G171" t="s">
        <v>17</v>
      </c>
      <c r="H171">
        <f t="shared" si="14"/>
        <v>30.75</v>
      </c>
      <c r="I171">
        <v>10</v>
      </c>
      <c r="J171" t="s">
        <v>54</v>
      </c>
      <c r="K171" t="s">
        <v>55</v>
      </c>
      <c r="L171">
        <f t="shared" si="15"/>
        <v>307.5</v>
      </c>
      <c r="M171">
        <f t="shared" si="16"/>
        <v>100</v>
      </c>
      <c r="N171" t="s">
        <v>112</v>
      </c>
      <c r="O171" t="s">
        <v>114</v>
      </c>
    </row>
    <row r="172" spans="1:15" x14ac:dyDescent="0.3">
      <c r="A172">
        <f t="shared" si="17"/>
        <v>7777895571</v>
      </c>
      <c r="B172" s="1">
        <v>42029</v>
      </c>
      <c r="C172" t="str">
        <f t="shared" si="12"/>
        <v>Sunday</v>
      </c>
      <c r="D172" t="str">
        <f t="shared" si="13"/>
        <v>January</v>
      </c>
      <c r="E172">
        <v>12</v>
      </c>
      <c r="F172" t="s">
        <v>27</v>
      </c>
      <c r="G172" t="s">
        <v>8</v>
      </c>
      <c r="H172">
        <f t="shared" si="14"/>
        <v>15</v>
      </c>
      <c r="I172">
        <v>2</v>
      </c>
      <c r="J172" t="s">
        <v>52</v>
      </c>
      <c r="K172" t="s">
        <v>53</v>
      </c>
      <c r="L172">
        <f t="shared" si="15"/>
        <v>30</v>
      </c>
      <c r="M172">
        <f t="shared" si="16"/>
        <v>6</v>
      </c>
      <c r="N172" t="s">
        <v>111</v>
      </c>
      <c r="O172" t="s">
        <v>114</v>
      </c>
    </row>
    <row r="173" spans="1:15" x14ac:dyDescent="0.3">
      <c r="A173">
        <f t="shared" si="17"/>
        <v>7777895572</v>
      </c>
      <c r="B173" s="1">
        <v>42029</v>
      </c>
      <c r="C173" t="str">
        <f t="shared" si="12"/>
        <v>Sunday</v>
      </c>
      <c r="D173" t="str">
        <f t="shared" si="13"/>
        <v>January</v>
      </c>
      <c r="E173">
        <v>12</v>
      </c>
      <c r="F173" t="s">
        <v>27</v>
      </c>
      <c r="G173" t="s">
        <v>14</v>
      </c>
      <c r="H173">
        <f t="shared" si="14"/>
        <v>16</v>
      </c>
      <c r="I173">
        <v>11</v>
      </c>
      <c r="J173" t="s">
        <v>42</v>
      </c>
      <c r="K173" t="s">
        <v>43</v>
      </c>
      <c r="L173">
        <f t="shared" si="15"/>
        <v>176</v>
      </c>
      <c r="M173">
        <f t="shared" si="16"/>
        <v>44</v>
      </c>
      <c r="N173" t="s">
        <v>111</v>
      </c>
      <c r="O173" t="s">
        <v>114</v>
      </c>
    </row>
    <row r="174" spans="1:15" x14ac:dyDescent="0.3">
      <c r="A174">
        <f t="shared" si="17"/>
        <v>7777895573</v>
      </c>
      <c r="B174" s="1">
        <v>42029</v>
      </c>
      <c r="C174" t="str">
        <f t="shared" si="12"/>
        <v>Sunday</v>
      </c>
      <c r="D174" t="str">
        <f t="shared" si="13"/>
        <v>January</v>
      </c>
      <c r="E174">
        <v>15.25</v>
      </c>
      <c r="F174" t="s">
        <v>13</v>
      </c>
      <c r="G174" t="s">
        <v>8</v>
      </c>
      <c r="H174">
        <f t="shared" si="14"/>
        <v>21.25</v>
      </c>
      <c r="I174">
        <v>3</v>
      </c>
      <c r="J174" t="s">
        <v>48</v>
      </c>
      <c r="K174" t="s">
        <v>49</v>
      </c>
      <c r="L174">
        <f t="shared" si="15"/>
        <v>63.75</v>
      </c>
      <c r="M174">
        <f t="shared" si="16"/>
        <v>18</v>
      </c>
      <c r="N174" t="s">
        <v>111</v>
      </c>
      <c r="O174" t="s">
        <v>114</v>
      </c>
    </row>
    <row r="175" spans="1:15" x14ac:dyDescent="0.3">
      <c r="A175">
        <f t="shared" si="17"/>
        <v>7777895574</v>
      </c>
      <c r="B175" s="1">
        <v>42030</v>
      </c>
      <c r="C175" t="str">
        <f t="shared" si="12"/>
        <v>Monday</v>
      </c>
      <c r="D175" t="str">
        <f t="shared" si="13"/>
        <v>January</v>
      </c>
      <c r="E175">
        <v>18.5</v>
      </c>
      <c r="F175" t="s">
        <v>13</v>
      </c>
      <c r="G175" t="s">
        <v>14</v>
      </c>
      <c r="H175">
        <f t="shared" si="14"/>
        <v>25.5</v>
      </c>
      <c r="I175">
        <v>6</v>
      </c>
      <c r="J175" t="s">
        <v>15</v>
      </c>
      <c r="K175" t="s">
        <v>16</v>
      </c>
      <c r="L175">
        <f t="shared" si="15"/>
        <v>153</v>
      </c>
      <c r="M175">
        <f t="shared" si="16"/>
        <v>42</v>
      </c>
      <c r="N175" t="s">
        <v>111</v>
      </c>
      <c r="O175" t="s">
        <v>115</v>
      </c>
    </row>
    <row r="176" spans="1:15" x14ac:dyDescent="0.3">
      <c r="A176">
        <f t="shared" si="17"/>
        <v>7777895575</v>
      </c>
      <c r="B176" s="1">
        <v>42030</v>
      </c>
      <c r="C176" t="str">
        <f t="shared" si="12"/>
        <v>Monday</v>
      </c>
      <c r="D176" t="str">
        <f t="shared" si="13"/>
        <v>January</v>
      </c>
      <c r="E176">
        <v>16</v>
      </c>
      <c r="F176" t="s">
        <v>7</v>
      </c>
      <c r="G176" t="s">
        <v>8</v>
      </c>
      <c r="H176">
        <f t="shared" si="14"/>
        <v>20.5</v>
      </c>
      <c r="I176">
        <v>8</v>
      </c>
      <c r="J176" t="s">
        <v>58</v>
      </c>
      <c r="K176" t="s">
        <v>59</v>
      </c>
      <c r="L176">
        <f t="shared" si="15"/>
        <v>164</v>
      </c>
      <c r="M176">
        <f t="shared" si="16"/>
        <v>36</v>
      </c>
      <c r="N176" t="s">
        <v>112</v>
      </c>
      <c r="O176" t="s">
        <v>115</v>
      </c>
    </row>
    <row r="177" spans="1:15" x14ac:dyDescent="0.3">
      <c r="A177">
        <f t="shared" si="17"/>
        <v>7777895576</v>
      </c>
      <c r="B177" s="1">
        <v>42030</v>
      </c>
      <c r="C177" t="str">
        <f t="shared" si="12"/>
        <v>Monday</v>
      </c>
      <c r="D177" t="str">
        <f t="shared" si="13"/>
        <v>January</v>
      </c>
      <c r="E177">
        <v>16.5</v>
      </c>
      <c r="F177" t="s">
        <v>13</v>
      </c>
      <c r="G177" t="s">
        <v>8</v>
      </c>
      <c r="H177">
        <f t="shared" si="14"/>
        <v>22.5</v>
      </c>
      <c r="I177">
        <v>1</v>
      </c>
      <c r="J177" t="s">
        <v>9</v>
      </c>
      <c r="K177" t="s">
        <v>10</v>
      </c>
      <c r="L177">
        <f t="shared" si="15"/>
        <v>22.5</v>
      </c>
      <c r="M177">
        <f t="shared" si="16"/>
        <v>6</v>
      </c>
      <c r="N177" t="s">
        <v>112</v>
      </c>
      <c r="O177" t="s">
        <v>114</v>
      </c>
    </row>
    <row r="178" spans="1:15" x14ac:dyDescent="0.3">
      <c r="A178">
        <f t="shared" si="17"/>
        <v>7777895577</v>
      </c>
      <c r="B178" s="1">
        <v>42030</v>
      </c>
      <c r="C178" t="str">
        <f t="shared" si="12"/>
        <v>Monday</v>
      </c>
      <c r="D178" t="str">
        <f t="shared" si="13"/>
        <v>January</v>
      </c>
      <c r="E178">
        <v>16.75</v>
      </c>
      <c r="F178" t="s">
        <v>7</v>
      </c>
      <c r="G178" t="s">
        <v>22</v>
      </c>
      <c r="H178">
        <f t="shared" si="14"/>
        <v>23.25</v>
      </c>
      <c r="I178">
        <v>1</v>
      </c>
      <c r="J178" t="s">
        <v>44</v>
      </c>
      <c r="K178" t="s">
        <v>45</v>
      </c>
      <c r="L178">
        <f t="shared" si="15"/>
        <v>23.25</v>
      </c>
      <c r="M178">
        <f t="shared" si="16"/>
        <v>6.5</v>
      </c>
      <c r="N178" t="s">
        <v>112</v>
      </c>
      <c r="O178" t="s">
        <v>114</v>
      </c>
    </row>
    <row r="179" spans="1:15" x14ac:dyDescent="0.3">
      <c r="A179">
        <f t="shared" si="17"/>
        <v>7777895578</v>
      </c>
      <c r="B179" s="1">
        <v>42031</v>
      </c>
      <c r="C179" t="str">
        <f t="shared" si="12"/>
        <v>Tuesday</v>
      </c>
      <c r="D179" t="str">
        <f t="shared" si="13"/>
        <v>January</v>
      </c>
      <c r="E179">
        <v>12</v>
      </c>
      <c r="F179" t="s">
        <v>27</v>
      </c>
      <c r="G179" t="s">
        <v>8</v>
      </c>
      <c r="H179">
        <f t="shared" si="14"/>
        <v>15</v>
      </c>
      <c r="I179">
        <v>11</v>
      </c>
      <c r="J179" t="s">
        <v>52</v>
      </c>
      <c r="K179" t="s">
        <v>53</v>
      </c>
      <c r="L179">
        <f t="shared" si="15"/>
        <v>165</v>
      </c>
      <c r="M179">
        <f t="shared" si="16"/>
        <v>33</v>
      </c>
      <c r="N179" t="s">
        <v>112</v>
      </c>
      <c r="O179" t="s">
        <v>115</v>
      </c>
    </row>
    <row r="180" spans="1:15" x14ac:dyDescent="0.3">
      <c r="A180">
        <f t="shared" si="17"/>
        <v>7777895579</v>
      </c>
      <c r="B180" s="1">
        <v>42031</v>
      </c>
      <c r="C180" t="str">
        <f t="shared" si="12"/>
        <v>Tuesday</v>
      </c>
      <c r="D180" t="str">
        <f t="shared" si="13"/>
        <v>January</v>
      </c>
      <c r="E180">
        <v>16</v>
      </c>
      <c r="F180" t="s">
        <v>7</v>
      </c>
      <c r="G180" t="s">
        <v>8</v>
      </c>
      <c r="H180">
        <f t="shared" si="14"/>
        <v>20.5</v>
      </c>
      <c r="I180">
        <v>11</v>
      </c>
      <c r="J180" t="s">
        <v>30</v>
      </c>
      <c r="K180" t="s">
        <v>31</v>
      </c>
      <c r="L180">
        <f t="shared" si="15"/>
        <v>225.5</v>
      </c>
      <c r="M180">
        <f t="shared" si="16"/>
        <v>49.5</v>
      </c>
      <c r="N180" t="s">
        <v>111</v>
      </c>
      <c r="O180" t="s">
        <v>114</v>
      </c>
    </row>
    <row r="181" spans="1:15" x14ac:dyDescent="0.3">
      <c r="A181">
        <f t="shared" si="17"/>
        <v>7777895580</v>
      </c>
      <c r="B181" s="1">
        <v>42031</v>
      </c>
      <c r="C181" t="str">
        <f t="shared" si="12"/>
        <v>Tuesday</v>
      </c>
      <c r="D181" t="str">
        <f t="shared" si="13"/>
        <v>January</v>
      </c>
      <c r="E181">
        <v>20.75</v>
      </c>
      <c r="F181" t="s">
        <v>13</v>
      </c>
      <c r="G181" t="s">
        <v>17</v>
      </c>
      <c r="H181">
        <f t="shared" si="14"/>
        <v>30.75</v>
      </c>
      <c r="I181">
        <v>1</v>
      </c>
      <c r="J181" t="s">
        <v>18</v>
      </c>
      <c r="K181" t="s">
        <v>19</v>
      </c>
      <c r="L181">
        <f t="shared" si="15"/>
        <v>30.75</v>
      </c>
      <c r="M181">
        <f t="shared" si="16"/>
        <v>10</v>
      </c>
      <c r="N181" t="s">
        <v>111</v>
      </c>
      <c r="O181" t="s">
        <v>115</v>
      </c>
    </row>
    <row r="182" spans="1:15" x14ac:dyDescent="0.3">
      <c r="A182">
        <f t="shared" si="17"/>
        <v>7777895581</v>
      </c>
      <c r="B182" s="1">
        <v>42031</v>
      </c>
      <c r="C182" t="str">
        <f t="shared" si="12"/>
        <v>Tuesday</v>
      </c>
      <c r="D182" t="str">
        <f t="shared" si="13"/>
        <v>January</v>
      </c>
      <c r="E182">
        <v>12</v>
      </c>
      <c r="F182" t="s">
        <v>27</v>
      </c>
      <c r="G182" t="s">
        <v>8</v>
      </c>
      <c r="H182">
        <f t="shared" si="14"/>
        <v>15</v>
      </c>
      <c r="I182">
        <v>1</v>
      </c>
      <c r="J182" t="s">
        <v>58</v>
      </c>
      <c r="K182" t="s">
        <v>59</v>
      </c>
      <c r="L182">
        <f t="shared" si="15"/>
        <v>15</v>
      </c>
      <c r="M182">
        <f t="shared" si="16"/>
        <v>3</v>
      </c>
      <c r="N182" t="s">
        <v>112</v>
      </c>
      <c r="O182" t="s">
        <v>114</v>
      </c>
    </row>
    <row r="183" spans="1:15" x14ac:dyDescent="0.3">
      <c r="A183">
        <f t="shared" si="17"/>
        <v>7777895582</v>
      </c>
      <c r="B183" s="1">
        <v>42031</v>
      </c>
      <c r="C183" t="str">
        <f t="shared" si="12"/>
        <v>Tuesday</v>
      </c>
      <c r="D183" t="str">
        <f t="shared" si="13"/>
        <v>January</v>
      </c>
      <c r="E183">
        <v>12.75</v>
      </c>
      <c r="F183" t="s">
        <v>27</v>
      </c>
      <c r="G183" t="s">
        <v>22</v>
      </c>
      <c r="H183">
        <f t="shared" si="14"/>
        <v>17.75</v>
      </c>
      <c r="I183">
        <v>2</v>
      </c>
      <c r="J183" t="s">
        <v>50</v>
      </c>
      <c r="K183" t="s">
        <v>51</v>
      </c>
      <c r="L183">
        <f t="shared" si="15"/>
        <v>35.5</v>
      </c>
      <c r="M183">
        <f t="shared" si="16"/>
        <v>10</v>
      </c>
      <c r="N183" t="s">
        <v>111</v>
      </c>
      <c r="O183" t="s">
        <v>114</v>
      </c>
    </row>
    <row r="184" spans="1:15" x14ac:dyDescent="0.3">
      <c r="A184">
        <f t="shared" si="17"/>
        <v>7777895583</v>
      </c>
      <c r="B184" s="1">
        <v>42032</v>
      </c>
      <c r="C184" t="str">
        <f t="shared" si="12"/>
        <v>Wednesday</v>
      </c>
      <c r="D184" t="str">
        <f t="shared" si="13"/>
        <v>January</v>
      </c>
      <c r="E184">
        <v>18.5</v>
      </c>
      <c r="F184" t="s">
        <v>13</v>
      </c>
      <c r="G184" t="s">
        <v>14</v>
      </c>
      <c r="H184">
        <f t="shared" si="14"/>
        <v>25.5</v>
      </c>
      <c r="I184">
        <v>7</v>
      </c>
      <c r="J184" t="s">
        <v>15</v>
      </c>
      <c r="K184" t="s">
        <v>16</v>
      </c>
      <c r="L184">
        <f t="shared" si="15"/>
        <v>178.5</v>
      </c>
      <c r="M184">
        <f t="shared" si="16"/>
        <v>49</v>
      </c>
      <c r="N184" t="s">
        <v>112</v>
      </c>
      <c r="O184" t="s">
        <v>114</v>
      </c>
    </row>
    <row r="185" spans="1:15" x14ac:dyDescent="0.3">
      <c r="A185">
        <f t="shared" si="17"/>
        <v>7777895584</v>
      </c>
      <c r="B185" s="1">
        <v>42032</v>
      </c>
      <c r="C185" t="str">
        <f t="shared" si="12"/>
        <v>Wednesday</v>
      </c>
      <c r="D185" t="str">
        <f t="shared" si="13"/>
        <v>January</v>
      </c>
      <c r="E185">
        <v>16</v>
      </c>
      <c r="F185" t="s">
        <v>7</v>
      </c>
      <c r="G185" t="s">
        <v>14</v>
      </c>
      <c r="H185">
        <f t="shared" si="14"/>
        <v>21.5</v>
      </c>
      <c r="I185">
        <v>5</v>
      </c>
      <c r="J185" t="s">
        <v>64</v>
      </c>
      <c r="K185" t="s">
        <v>65</v>
      </c>
      <c r="L185">
        <f t="shared" si="15"/>
        <v>107.5</v>
      </c>
      <c r="M185">
        <f t="shared" si="16"/>
        <v>27.5</v>
      </c>
      <c r="N185" t="s">
        <v>111</v>
      </c>
      <c r="O185" t="s">
        <v>115</v>
      </c>
    </row>
    <row r="186" spans="1:15" x14ac:dyDescent="0.3">
      <c r="A186">
        <f t="shared" si="17"/>
        <v>7777895585</v>
      </c>
      <c r="B186" s="1">
        <v>42032</v>
      </c>
      <c r="C186" t="str">
        <f t="shared" si="12"/>
        <v>Wednesday</v>
      </c>
      <c r="D186" t="str">
        <f t="shared" si="13"/>
        <v>January</v>
      </c>
      <c r="E186">
        <v>16.25</v>
      </c>
      <c r="F186" t="s">
        <v>7</v>
      </c>
      <c r="G186" t="s">
        <v>17</v>
      </c>
      <c r="H186">
        <f t="shared" si="14"/>
        <v>24.75</v>
      </c>
      <c r="I186">
        <v>10</v>
      </c>
      <c r="J186" t="s">
        <v>60</v>
      </c>
      <c r="K186" t="s">
        <v>61</v>
      </c>
      <c r="L186">
        <f t="shared" si="15"/>
        <v>247.5</v>
      </c>
      <c r="M186">
        <f t="shared" si="16"/>
        <v>85</v>
      </c>
      <c r="N186" t="s">
        <v>111</v>
      </c>
      <c r="O186" t="s">
        <v>114</v>
      </c>
    </row>
    <row r="187" spans="1:15" x14ac:dyDescent="0.3">
      <c r="A187">
        <f t="shared" si="17"/>
        <v>7777895586</v>
      </c>
      <c r="B187" s="1">
        <v>42032</v>
      </c>
      <c r="C187" t="str">
        <f t="shared" si="12"/>
        <v>Wednesday</v>
      </c>
      <c r="D187" t="str">
        <f t="shared" si="13"/>
        <v>January</v>
      </c>
      <c r="E187">
        <v>20.75</v>
      </c>
      <c r="F187" t="s">
        <v>13</v>
      </c>
      <c r="G187" t="s">
        <v>17</v>
      </c>
      <c r="H187">
        <f t="shared" si="14"/>
        <v>30.75</v>
      </c>
      <c r="I187">
        <v>6</v>
      </c>
      <c r="J187" t="s">
        <v>38</v>
      </c>
      <c r="K187" t="s">
        <v>39</v>
      </c>
      <c r="L187">
        <f t="shared" si="15"/>
        <v>184.5</v>
      </c>
      <c r="M187">
        <f t="shared" si="16"/>
        <v>60</v>
      </c>
      <c r="N187" t="s">
        <v>112</v>
      </c>
      <c r="O187" t="s">
        <v>114</v>
      </c>
    </row>
    <row r="188" spans="1:15" x14ac:dyDescent="0.3">
      <c r="A188">
        <f t="shared" si="17"/>
        <v>7777895587</v>
      </c>
      <c r="B188" s="1">
        <v>42032</v>
      </c>
      <c r="C188" t="str">
        <f t="shared" si="12"/>
        <v>Wednesday</v>
      </c>
      <c r="D188" t="str">
        <f t="shared" si="13"/>
        <v>January</v>
      </c>
      <c r="E188">
        <v>20.5</v>
      </c>
      <c r="F188" t="s">
        <v>13</v>
      </c>
      <c r="G188" t="s">
        <v>8</v>
      </c>
      <c r="H188">
        <f t="shared" si="14"/>
        <v>26.5</v>
      </c>
      <c r="I188">
        <v>3</v>
      </c>
      <c r="J188" t="s">
        <v>36</v>
      </c>
      <c r="K188" t="s">
        <v>37</v>
      </c>
      <c r="L188">
        <f t="shared" si="15"/>
        <v>79.5</v>
      </c>
      <c r="M188">
        <f t="shared" si="16"/>
        <v>18</v>
      </c>
      <c r="N188" t="s">
        <v>111</v>
      </c>
      <c r="O188" t="s">
        <v>115</v>
      </c>
    </row>
    <row r="189" spans="1:15" x14ac:dyDescent="0.3">
      <c r="A189">
        <f t="shared" si="17"/>
        <v>7777895588</v>
      </c>
      <c r="B189" s="1">
        <v>42032</v>
      </c>
      <c r="C189" t="str">
        <f t="shared" si="12"/>
        <v>Wednesday</v>
      </c>
      <c r="D189" t="str">
        <f t="shared" si="13"/>
        <v>January</v>
      </c>
      <c r="E189">
        <v>16.5</v>
      </c>
      <c r="F189" t="s">
        <v>13</v>
      </c>
      <c r="G189" t="s">
        <v>8</v>
      </c>
      <c r="H189">
        <f t="shared" si="14"/>
        <v>22.5</v>
      </c>
      <c r="I189">
        <v>10</v>
      </c>
      <c r="J189" t="s">
        <v>9</v>
      </c>
      <c r="K189" t="s">
        <v>10</v>
      </c>
      <c r="L189">
        <f t="shared" si="15"/>
        <v>225</v>
      </c>
      <c r="M189">
        <f t="shared" si="16"/>
        <v>60</v>
      </c>
      <c r="N189" t="s">
        <v>111</v>
      </c>
      <c r="O189" t="s">
        <v>115</v>
      </c>
    </row>
    <row r="190" spans="1:15" x14ac:dyDescent="0.3">
      <c r="A190">
        <f t="shared" si="17"/>
        <v>7777895589</v>
      </c>
      <c r="B190" s="1">
        <v>42032</v>
      </c>
      <c r="C190" t="str">
        <f t="shared" si="12"/>
        <v>Wednesday</v>
      </c>
      <c r="D190" t="str">
        <f t="shared" si="13"/>
        <v>January</v>
      </c>
      <c r="E190">
        <v>20.75</v>
      </c>
      <c r="F190" t="s">
        <v>13</v>
      </c>
      <c r="G190" t="s">
        <v>22</v>
      </c>
      <c r="H190">
        <f t="shared" si="14"/>
        <v>28.75</v>
      </c>
      <c r="I190">
        <v>10</v>
      </c>
      <c r="J190" t="s">
        <v>23</v>
      </c>
      <c r="K190" t="s">
        <v>24</v>
      </c>
      <c r="L190">
        <f t="shared" si="15"/>
        <v>287.5</v>
      </c>
      <c r="M190">
        <f t="shared" si="16"/>
        <v>80</v>
      </c>
      <c r="N190" t="s">
        <v>111</v>
      </c>
      <c r="O190" t="s">
        <v>115</v>
      </c>
    </row>
    <row r="191" spans="1:15" x14ac:dyDescent="0.3">
      <c r="A191">
        <f t="shared" si="17"/>
        <v>7777895590</v>
      </c>
      <c r="B191" s="1">
        <v>42033</v>
      </c>
      <c r="C191" t="str">
        <f t="shared" si="12"/>
        <v>Thursday</v>
      </c>
      <c r="D191" t="str">
        <f t="shared" si="13"/>
        <v>January</v>
      </c>
      <c r="E191">
        <v>18.5</v>
      </c>
      <c r="F191" t="s">
        <v>13</v>
      </c>
      <c r="G191" t="s">
        <v>14</v>
      </c>
      <c r="H191">
        <f t="shared" si="14"/>
        <v>25.5</v>
      </c>
      <c r="I191">
        <v>1</v>
      </c>
      <c r="J191" t="s">
        <v>15</v>
      </c>
      <c r="K191" t="s">
        <v>16</v>
      </c>
      <c r="L191">
        <f t="shared" si="15"/>
        <v>25.5</v>
      </c>
      <c r="M191">
        <f t="shared" si="16"/>
        <v>7</v>
      </c>
      <c r="N191" t="s">
        <v>111</v>
      </c>
      <c r="O191" t="s">
        <v>114</v>
      </c>
    </row>
    <row r="192" spans="1:15" x14ac:dyDescent="0.3">
      <c r="A192">
        <f t="shared" si="17"/>
        <v>7777895591</v>
      </c>
      <c r="B192" s="1">
        <v>42033</v>
      </c>
      <c r="C192" t="str">
        <f t="shared" si="12"/>
        <v>Thursday</v>
      </c>
      <c r="D192" t="str">
        <f t="shared" si="13"/>
        <v>January</v>
      </c>
      <c r="E192">
        <v>12.5</v>
      </c>
      <c r="F192" t="s">
        <v>27</v>
      </c>
      <c r="G192" t="s">
        <v>17</v>
      </c>
      <c r="H192">
        <f t="shared" si="14"/>
        <v>19.5</v>
      </c>
      <c r="I192">
        <v>1</v>
      </c>
      <c r="J192" t="s">
        <v>66</v>
      </c>
      <c r="K192" t="s">
        <v>67</v>
      </c>
      <c r="L192">
        <f t="shared" si="15"/>
        <v>19.5</v>
      </c>
      <c r="M192">
        <f t="shared" si="16"/>
        <v>7</v>
      </c>
      <c r="N192" t="s">
        <v>111</v>
      </c>
      <c r="O192" t="s">
        <v>114</v>
      </c>
    </row>
    <row r="193" spans="1:15" x14ac:dyDescent="0.3">
      <c r="A193">
        <f t="shared" si="17"/>
        <v>7777895592</v>
      </c>
      <c r="B193" s="1">
        <v>42033</v>
      </c>
      <c r="C193" t="str">
        <f t="shared" si="12"/>
        <v>Thursday</v>
      </c>
      <c r="D193" t="str">
        <f t="shared" si="13"/>
        <v>January</v>
      </c>
      <c r="E193">
        <v>20.25</v>
      </c>
      <c r="F193" t="s">
        <v>13</v>
      </c>
      <c r="G193" t="s">
        <v>17</v>
      </c>
      <c r="H193">
        <f t="shared" si="14"/>
        <v>30.25</v>
      </c>
      <c r="I193">
        <v>12</v>
      </c>
      <c r="J193" t="s">
        <v>70</v>
      </c>
      <c r="K193" t="s">
        <v>71</v>
      </c>
      <c r="L193">
        <f t="shared" si="15"/>
        <v>363</v>
      </c>
      <c r="M193">
        <f t="shared" si="16"/>
        <v>120</v>
      </c>
      <c r="N193" t="s">
        <v>112</v>
      </c>
      <c r="O193" t="s">
        <v>115</v>
      </c>
    </row>
    <row r="194" spans="1:15" x14ac:dyDescent="0.3">
      <c r="A194">
        <f t="shared" si="17"/>
        <v>7777895593</v>
      </c>
      <c r="B194" s="1">
        <v>42033</v>
      </c>
      <c r="C194" t="str">
        <f t="shared" ref="C194:C257" si="18">TEXT(B194,"dddd")</f>
        <v>Thursday</v>
      </c>
      <c r="D194" t="str">
        <f t="shared" si="13"/>
        <v>January</v>
      </c>
      <c r="E194">
        <v>12.75</v>
      </c>
      <c r="F194" t="s">
        <v>27</v>
      </c>
      <c r="G194" t="s">
        <v>22</v>
      </c>
      <c r="H194">
        <f t="shared" si="14"/>
        <v>17.75</v>
      </c>
      <c r="I194">
        <v>2</v>
      </c>
      <c r="J194" t="s">
        <v>28</v>
      </c>
      <c r="K194" t="s">
        <v>29</v>
      </c>
      <c r="L194">
        <f t="shared" si="15"/>
        <v>35.5</v>
      </c>
      <c r="M194">
        <f t="shared" si="16"/>
        <v>10</v>
      </c>
      <c r="N194" t="s">
        <v>111</v>
      </c>
      <c r="O194" t="s">
        <v>115</v>
      </c>
    </row>
    <row r="195" spans="1:15" x14ac:dyDescent="0.3">
      <c r="A195">
        <f t="shared" si="17"/>
        <v>7777895594</v>
      </c>
      <c r="B195" s="1">
        <v>42033</v>
      </c>
      <c r="C195" t="str">
        <f t="shared" si="18"/>
        <v>Thursday</v>
      </c>
      <c r="D195" t="str">
        <f t="shared" ref="D195:D258" si="19">TEXT(B195,"mmmm")</f>
        <v>January</v>
      </c>
      <c r="E195">
        <v>12.5</v>
      </c>
      <c r="F195" t="s">
        <v>7</v>
      </c>
      <c r="G195" t="s">
        <v>8</v>
      </c>
      <c r="H195">
        <f t="shared" ref="H195:H258" si="20">E195 +   IF(F195="S", 2, IF(F195="M", 3.5, IF(F195="L", 5, 0))) +  IF(G195="Classic", 1, IF(G195="Veggie", 2, IF(G195="Chicken", 3, IF(G195="Supreme",5,0))))</f>
        <v>17</v>
      </c>
      <c r="I195">
        <v>9</v>
      </c>
      <c r="J195" t="s">
        <v>48</v>
      </c>
      <c r="K195" t="s">
        <v>49</v>
      </c>
      <c r="L195">
        <f t="shared" ref="L195:L258" si="21">H195*I195</f>
        <v>153</v>
      </c>
      <c r="M195">
        <f t="shared" ref="M195:M258" si="22">(H195-E195)*I195</f>
        <v>40.5</v>
      </c>
      <c r="N195" t="s">
        <v>111</v>
      </c>
      <c r="O195" t="s">
        <v>114</v>
      </c>
    </row>
    <row r="196" spans="1:15" x14ac:dyDescent="0.3">
      <c r="A196">
        <f t="shared" ref="A196:A259" si="23">A195+1</f>
        <v>7777895595</v>
      </c>
      <c r="B196" s="1">
        <v>42033</v>
      </c>
      <c r="C196" t="str">
        <f t="shared" si="18"/>
        <v>Thursday</v>
      </c>
      <c r="D196" t="str">
        <f t="shared" si="19"/>
        <v>January</v>
      </c>
      <c r="E196">
        <v>16</v>
      </c>
      <c r="F196" t="s">
        <v>7</v>
      </c>
      <c r="G196" t="s">
        <v>14</v>
      </c>
      <c r="H196">
        <f t="shared" si="20"/>
        <v>21.5</v>
      </c>
      <c r="I196">
        <v>6</v>
      </c>
      <c r="J196" t="s">
        <v>20</v>
      </c>
      <c r="K196" t="s">
        <v>21</v>
      </c>
      <c r="L196">
        <f t="shared" si="21"/>
        <v>129</v>
      </c>
      <c r="M196">
        <f t="shared" si="22"/>
        <v>33</v>
      </c>
      <c r="N196" t="s">
        <v>112</v>
      </c>
      <c r="O196" t="s">
        <v>115</v>
      </c>
    </row>
    <row r="197" spans="1:15" x14ac:dyDescent="0.3">
      <c r="A197">
        <f t="shared" si="23"/>
        <v>7777895596</v>
      </c>
      <c r="B197" s="1">
        <v>42033</v>
      </c>
      <c r="C197" t="str">
        <f t="shared" si="18"/>
        <v>Thursday</v>
      </c>
      <c r="D197" t="str">
        <f t="shared" si="19"/>
        <v>January</v>
      </c>
      <c r="E197">
        <v>20.75</v>
      </c>
      <c r="F197" t="s">
        <v>13</v>
      </c>
      <c r="G197" t="s">
        <v>22</v>
      </c>
      <c r="H197">
        <f t="shared" si="20"/>
        <v>28.75</v>
      </c>
      <c r="I197">
        <v>8</v>
      </c>
      <c r="J197" t="s">
        <v>28</v>
      </c>
      <c r="K197" t="s">
        <v>29</v>
      </c>
      <c r="L197">
        <f t="shared" si="21"/>
        <v>230</v>
      </c>
      <c r="M197">
        <f t="shared" si="22"/>
        <v>64</v>
      </c>
      <c r="N197" t="s">
        <v>112</v>
      </c>
      <c r="O197" t="s">
        <v>115</v>
      </c>
    </row>
    <row r="198" spans="1:15" x14ac:dyDescent="0.3">
      <c r="A198">
        <f t="shared" si="23"/>
        <v>7777895597</v>
      </c>
      <c r="B198" s="1">
        <v>42034</v>
      </c>
      <c r="C198" t="str">
        <f t="shared" si="18"/>
        <v>Friday</v>
      </c>
      <c r="D198" t="str">
        <f t="shared" si="19"/>
        <v>January</v>
      </c>
      <c r="E198">
        <v>12.5</v>
      </c>
      <c r="F198" t="s">
        <v>27</v>
      </c>
      <c r="G198" t="s">
        <v>17</v>
      </c>
      <c r="H198">
        <f t="shared" si="20"/>
        <v>19.5</v>
      </c>
      <c r="I198">
        <v>10</v>
      </c>
      <c r="J198" t="s">
        <v>25</v>
      </c>
      <c r="K198" t="s">
        <v>26</v>
      </c>
      <c r="L198">
        <f t="shared" si="21"/>
        <v>195</v>
      </c>
      <c r="M198">
        <f t="shared" si="22"/>
        <v>70</v>
      </c>
      <c r="N198" t="s">
        <v>112</v>
      </c>
      <c r="O198" t="s">
        <v>115</v>
      </c>
    </row>
    <row r="199" spans="1:15" x14ac:dyDescent="0.3">
      <c r="A199">
        <f t="shared" si="23"/>
        <v>7777895598</v>
      </c>
      <c r="B199" s="1">
        <v>42034</v>
      </c>
      <c r="C199" t="str">
        <f t="shared" si="18"/>
        <v>Friday</v>
      </c>
      <c r="D199" t="str">
        <f t="shared" si="19"/>
        <v>January</v>
      </c>
      <c r="E199">
        <v>20.75</v>
      </c>
      <c r="F199" t="s">
        <v>13</v>
      </c>
      <c r="G199" t="s">
        <v>17</v>
      </c>
      <c r="H199">
        <f t="shared" si="20"/>
        <v>30.75</v>
      </c>
      <c r="I199">
        <v>11</v>
      </c>
      <c r="J199" t="s">
        <v>25</v>
      </c>
      <c r="K199" t="s">
        <v>26</v>
      </c>
      <c r="L199">
        <f t="shared" si="21"/>
        <v>338.25</v>
      </c>
      <c r="M199">
        <f t="shared" si="22"/>
        <v>110</v>
      </c>
      <c r="N199" t="s">
        <v>112</v>
      </c>
      <c r="O199" t="s">
        <v>114</v>
      </c>
    </row>
    <row r="200" spans="1:15" x14ac:dyDescent="0.3">
      <c r="A200">
        <f t="shared" si="23"/>
        <v>7777895599</v>
      </c>
      <c r="B200" s="1">
        <v>42034</v>
      </c>
      <c r="C200" t="str">
        <f t="shared" si="18"/>
        <v>Friday</v>
      </c>
      <c r="D200" t="str">
        <f t="shared" si="19"/>
        <v>January</v>
      </c>
      <c r="E200">
        <v>17.95</v>
      </c>
      <c r="F200" t="s">
        <v>13</v>
      </c>
      <c r="G200" t="s">
        <v>14</v>
      </c>
      <c r="H200">
        <f t="shared" si="20"/>
        <v>24.95</v>
      </c>
      <c r="I200">
        <v>9</v>
      </c>
      <c r="J200" t="s">
        <v>56</v>
      </c>
      <c r="K200" t="s">
        <v>57</v>
      </c>
      <c r="L200">
        <f t="shared" si="21"/>
        <v>224.54999999999998</v>
      </c>
      <c r="M200">
        <f t="shared" si="22"/>
        <v>63</v>
      </c>
      <c r="N200" t="s">
        <v>112</v>
      </c>
      <c r="O200" t="s">
        <v>114</v>
      </c>
    </row>
    <row r="201" spans="1:15" x14ac:dyDescent="0.3">
      <c r="A201">
        <f t="shared" si="23"/>
        <v>7777895600</v>
      </c>
      <c r="B201" s="1">
        <v>42034</v>
      </c>
      <c r="C201" t="str">
        <f t="shared" si="18"/>
        <v>Friday</v>
      </c>
      <c r="D201" t="str">
        <f t="shared" si="19"/>
        <v>January</v>
      </c>
      <c r="E201">
        <v>12.5</v>
      </c>
      <c r="F201" t="s">
        <v>7</v>
      </c>
      <c r="G201" t="s">
        <v>8</v>
      </c>
      <c r="H201">
        <f t="shared" si="20"/>
        <v>17</v>
      </c>
      <c r="I201">
        <v>1</v>
      </c>
      <c r="J201" t="s">
        <v>48</v>
      </c>
      <c r="K201" t="s">
        <v>49</v>
      </c>
      <c r="L201">
        <f t="shared" si="21"/>
        <v>17</v>
      </c>
      <c r="M201">
        <f t="shared" si="22"/>
        <v>4.5</v>
      </c>
      <c r="N201" t="s">
        <v>112</v>
      </c>
      <c r="O201" t="s">
        <v>114</v>
      </c>
    </row>
    <row r="202" spans="1:15" x14ac:dyDescent="0.3">
      <c r="A202">
        <f t="shared" si="23"/>
        <v>7777895601</v>
      </c>
      <c r="B202" s="1">
        <v>42034</v>
      </c>
      <c r="C202" t="str">
        <f t="shared" si="18"/>
        <v>Friday</v>
      </c>
      <c r="D202" t="str">
        <f t="shared" si="19"/>
        <v>January</v>
      </c>
      <c r="E202">
        <v>12.75</v>
      </c>
      <c r="F202" t="s">
        <v>27</v>
      </c>
      <c r="G202" t="s">
        <v>22</v>
      </c>
      <c r="H202">
        <f t="shared" si="20"/>
        <v>17.75</v>
      </c>
      <c r="I202">
        <v>6</v>
      </c>
      <c r="J202" t="s">
        <v>44</v>
      </c>
      <c r="K202" t="s">
        <v>45</v>
      </c>
      <c r="L202">
        <f t="shared" si="21"/>
        <v>106.5</v>
      </c>
      <c r="M202">
        <f t="shared" si="22"/>
        <v>30</v>
      </c>
      <c r="N202" t="s">
        <v>111</v>
      </c>
      <c r="O202" t="s">
        <v>115</v>
      </c>
    </row>
    <row r="203" spans="1:15" x14ac:dyDescent="0.3">
      <c r="A203">
        <f t="shared" si="23"/>
        <v>7777895602</v>
      </c>
      <c r="B203" s="1">
        <v>42035</v>
      </c>
      <c r="C203" t="str">
        <f t="shared" si="18"/>
        <v>Saturday</v>
      </c>
      <c r="D203" t="str">
        <f t="shared" si="19"/>
        <v>January</v>
      </c>
      <c r="E203">
        <v>20.25</v>
      </c>
      <c r="F203" t="s">
        <v>13</v>
      </c>
      <c r="G203" t="s">
        <v>14</v>
      </c>
      <c r="H203">
        <f t="shared" si="20"/>
        <v>27.25</v>
      </c>
      <c r="I203">
        <v>1</v>
      </c>
      <c r="J203" t="s">
        <v>20</v>
      </c>
      <c r="K203" t="s">
        <v>21</v>
      </c>
      <c r="L203">
        <f t="shared" si="21"/>
        <v>27.25</v>
      </c>
      <c r="M203">
        <f t="shared" si="22"/>
        <v>7</v>
      </c>
      <c r="N203" t="s">
        <v>111</v>
      </c>
      <c r="O203" t="s">
        <v>114</v>
      </c>
    </row>
    <row r="204" spans="1:15" x14ac:dyDescent="0.3">
      <c r="A204">
        <f t="shared" si="23"/>
        <v>7777895603</v>
      </c>
      <c r="B204" s="1">
        <v>42035</v>
      </c>
      <c r="C204" t="str">
        <f t="shared" si="18"/>
        <v>Saturday</v>
      </c>
      <c r="D204" t="str">
        <f t="shared" si="19"/>
        <v>January</v>
      </c>
      <c r="E204">
        <v>12</v>
      </c>
      <c r="F204" t="s">
        <v>27</v>
      </c>
      <c r="G204" t="s">
        <v>8</v>
      </c>
      <c r="H204">
        <f t="shared" si="20"/>
        <v>15</v>
      </c>
      <c r="I204">
        <v>6</v>
      </c>
      <c r="J204" t="s">
        <v>11</v>
      </c>
      <c r="K204" t="s">
        <v>12</v>
      </c>
      <c r="L204">
        <f t="shared" si="21"/>
        <v>90</v>
      </c>
      <c r="M204">
        <f t="shared" si="22"/>
        <v>18</v>
      </c>
      <c r="N204" t="s">
        <v>111</v>
      </c>
      <c r="O204" t="s">
        <v>114</v>
      </c>
    </row>
    <row r="205" spans="1:15" x14ac:dyDescent="0.3">
      <c r="A205">
        <f t="shared" si="23"/>
        <v>7777895604</v>
      </c>
      <c r="B205" s="1">
        <v>42035</v>
      </c>
      <c r="C205" t="str">
        <f t="shared" si="18"/>
        <v>Saturday</v>
      </c>
      <c r="D205" t="str">
        <f t="shared" si="19"/>
        <v>January</v>
      </c>
      <c r="E205">
        <v>20.75</v>
      </c>
      <c r="F205" t="s">
        <v>13</v>
      </c>
      <c r="G205" t="s">
        <v>22</v>
      </c>
      <c r="H205">
        <f t="shared" si="20"/>
        <v>28.75</v>
      </c>
      <c r="I205">
        <v>9</v>
      </c>
      <c r="J205" t="s">
        <v>23</v>
      </c>
      <c r="K205" t="s">
        <v>24</v>
      </c>
      <c r="L205">
        <f t="shared" si="21"/>
        <v>258.75</v>
      </c>
      <c r="M205">
        <f t="shared" si="22"/>
        <v>72</v>
      </c>
      <c r="N205" t="s">
        <v>111</v>
      </c>
      <c r="O205" t="s">
        <v>115</v>
      </c>
    </row>
    <row r="206" spans="1:15" x14ac:dyDescent="0.3">
      <c r="A206">
        <f t="shared" si="23"/>
        <v>7777895605</v>
      </c>
      <c r="B206" s="1">
        <v>42035</v>
      </c>
      <c r="C206" t="str">
        <f t="shared" si="18"/>
        <v>Saturday</v>
      </c>
      <c r="D206" t="str">
        <f t="shared" si="19"/>
        <v>January</v>
      </c>
      <c r="E206">
        <v>20.25</v>
      </c>
      <c r="F206" t="s">
        <v>13</v>
      </c>
      <c r="G206" t="s">
        <v>14</v>
      </c>
      <c r="H206">
        <f t="shared" si="20"/>
        <v>27.25</v>
      </c>
      <c r="I206">
        <v>10</v>
      </c>
      <c r="J206" t="s">
        <v>20</v>
      </c>
      <c r="K206" t="s">
        <v>21</v>
      </c>
      <c r="L206">
        <f t="shared" si="21"/>
        <v>272.5</v>
      </c>
      <c r="M206">
        <f t="shared" si="22"/>
        <v>70</v>
      </c>
      <c r="N206" t="s">
        <v>112</v>
      </c>
      <c r="O206" t="s">
        <v>115</v>
      </c>
    </row>
    <row r="207" spans="1:15" x14ac:dyDescent="0.3">
      <c r="A207">
        <f t="shared" si="23"/>
        <v>7777895606</v>
      </c>
      <c r="B207" s="1">
        <v>42035</v>
      </c>
      <c r="C207" t="str">
        <f t="shared" si="18"/>
        <v>Saturday</v>
      </c>
      <c r="D207" t="str">
        <f t="shared" si="19"/>
        <v>January</v>
      </c>
      <c r="E207">
        <v>16</v>
      </c>
      <c r="F207" t="s">
        <v>7</v>
      </c>
      <c r="G207" t="s">
        <v>8</v>
      </c>
      <c r="H207">
        <f t="shared" si="20"/>
        <v>20.5</v>
      </c>
      <c r="I207">
        <v>3</v>
      </c>
      <c r="J207" t="s">
        <v>36</v>
      </c>
      <c r="K207" t="s">
        <v>37</v>
      </c>
      <c r="L207">
        <f t="shared" si="21"/>
        <v>61.5</v>
      </c>
      <c r="M207">
        <f t="shared" si="22"/>
        <v>13.5</v>
      </c>
      <c r="N207" t="s">
        <v>111</v>
      </c>
      <c r="O207" t="s">
        <v>114</v>
      </c>
    </row>
    <row r="208" spans="1:15" x14ac:dyDescent="0.3">
      <c r="A208">
        <f t="shared" si="23"/>
        <v>7777895607</v>
      </c>
      <c r="B208" s="1">
        <v>42035</v>
      </c>
      <c r="C208" t="str">
        <f t="shared" si="18"/>
        <v>Saturday</v>
      </c>
      <c r="D208" t="str">
        <f t="shared" si="19"/>
        <v>January</v>
      </c>
      <c r="E208">
        <v>20.75</v>
      </c>
      <c r="F208" t="s">
        <v>13</v>
      </c>
      <c r="G208" t="s">
        <v>17</v>
      </c>
      <c r="H208">
        <f t="shared" si="20"/>
        <v>30.75</v>
      </c>
      <c r="I208">
        <v>4</v>
      </c>
      <c r="J208" t="s">
        <v>66</v>
      </c>
      <c r="K208" t="s">
        <v>67</v>
      </c>
      <c r="L208">
        <f t="shared" si="21"/>
        <v>123</v>
      </c>
      <c r="M208">
        <f t="shared" si="22"/>
        <v>40</v>
      </c>
      <c r="N208" t="s">
        <v>112</v>
      </c>
      <c r="O208" t="s">
        <v>115</v>
      </c>
    </row>
    <row r="209" spans="1:15" x14ac:dyDescent="0.3">
      <c r="A209">
        <f t="shared" si="23"/>
        <v>7777895608</v>
      </c>
      <c r="B209" s="1">
        <v>42035</v>
      </c>
      <c r="C209" t="str">
        <f t="shared" si="18"/>
        <v>Saturday</v>
      </c>
      <c r="D209" t="str">
        <f t="shared" si="19"/>
        <v>January</v>
      </c>
      <c r="E209">
        <v>16.25</v>
      </c>
      <c r="F209" t="s">
        <v>7</v>
      </c>
      <c r="G209" t="s">
        <v>17</v>
      </c>
      <c r="H209">
        <f t="shared" si="20"/>
        <v>24.75</v>
      </c>
      <c r="I209">
        <v>10</v>
      </c>
      <c r="J209" t="s">
        <v>60</v>
      </c>
      <c r="K209" t="s">
        <v>61</v>
      </c>
      <c r="L209">
        <f t="shared" si="21"/>
        <v>247.5</v>
      </c>
      <c r="M209">
        <f t="shared" si="22"/>
        <v>85</v>
      </c>
      <c r="N209" t="s">
        <v>112</v>
      </c>
      <c r="O209" t="s">
        <v>114</v>
      </c>
    </row>
    <row r="210" spans="1:15" x14ac:dyDescent="0.3">
      <c r="A210">
        <f t="shared" si="23"/>
        <v>7777895609</v>
      </c>
      <c r="B210" s="1">
        <v>42035</v>
      </c>
      <c r="C210" t="str">
        <f t="shared" si="18"/>
        <v>Saturday</v>
      </c>
      <c r="D210" t="str">
        <f t="shared" si="19"/>
        <v>January</v>
      </c>
      <c r="E210">
        <v>20.25</v>
      </c>
      <c r="F210" t="s">
        <v>13</v>
      </c>
      <c r="G210" t="s">
        <v>14</v>
      </c>
      <c r="H210">
        <f t="shared" si="20"/>
        <v>27.25</v>
      </c>
      <c r="I210">
        <v>6</v>
      </c>
      <c r="J210" t="s">
        <v>68</v>
      </c>
      <c r="K210" t="s">
        <v>69</v>
      </c>
      <c r="L210">
        <f t="shared" si="21"/>
        <v>163.5</v>
      </c>
      <c r="M210">
        <f t="shared" si="22"/>
        <v>42</v>
      </c>
      <c r="N210" t="s">
        <v>112</v>
      </c>
      <c r="O210" t="s">
        <v>114</v>
      </c>
    </row>
    <row r="211" spans="1:15" x14ac:dyDescent="0.3">
      <c r="A211">
        <f t="shared" si="23"/>
        <v>7777895610</v>
      </c>
      <c r="B211" s="1">
        <v>42035</v>
      </c>
      <c r="C211" t="str">
        <f t="shared" si="18"/>
        <v>Saturday</v>
      </c>
      <c r="D211" t="str">
        <f t="shared" si="19"/>
        <v>January</v>
      </c>
      <c r="E211">
        <v>20.75</v>
      </c>
      <c r="F211" t="s">
        <v>13</v>
      </c>
      <c r="G211" t="s">
        <v>22</v>
      </c>
      <c r="H211">
        <f t="shared" si="20"/>
        <v>28.75</v>
      </c>
      <c r="I211">
        <v>1</v>
      </c>
      <c r="J211" t="s">
        <v>46</v>
      </c>
      <c r="K211" t="s">
        <v>47</v>
      </c>
      <c r="L211">
        <f t="shared" si="21"/>
        <v>28.75</v>
      </c>
      <c r="M211">
        <f t="shared" si="22"/>
        <v>8</v>
      </c>
      <c r="N211" t="s">
        <v>112</v>
      </c>
      <c r="O211" t="s">
        <v>115</v>
      </c>
    </row>
    <row r="212" spans="1:15" x14ac:dyDescent="0.3">
      <c r="A212">
        <f t="shared" si="23"/>
        <v>7777895611</v>
      </c>
      <c r="B212" s="1">
        <v>42036</v>
      </c>
      <c r="C212" t="str">
        <f t="shared" si="18"/>
        <v>Sunday</v>
      </c>
      <c r="D212" t="str">
        <f t="shared" si="19"/>
        <v>February</v>
      </c>
      <c r="E212">
        <v>16.75</v>
      </c>
      <c r="F212" t="s">
        <v>7</v>
      </c>
      <c r="G212" t="s">
        <v>22</v>
      </c>
      <c r="H212">
        <f t="shared" si="20"/>
        <v>23.25</v>
      </c>
      <c r="I212">
        <v>4</v>
      </c>
      <c r="J212" t="s">
        <v>28</v>
      </c>
      <c r="K212" t="s">
        <v>29</v>
      </c>
      <c r="L212">
        <f t="shared" si="21"/>
        <v>93</v>
      </c>
      <c r="M212">
        <f t="shared" si="22"/>
        <v>26</v>
      </c>
      <c r="N212" t="s">
        <v>111</v>
      </c>
      <c r="O212" t="s">
        <v>114</v>
      </c>
    </row>
    <row r="213" spans="1:15" x14ac:dyDescent="0.3">
      <c r="A213">
        <f t="shared" si="23"/>
        <v>7777895612</v>
      </c>
      <c r="B213" s="1">
        <v>42036</v>
      </c>
      <c r="C213" t="str">
        <f t="shared" si="18"/>
        <v>Sunday</v>
      </c>
      <c r="D213" t="str">
        <f t="shared" si="19"/>
        <v>February</v>
      </c>
      <c r="E213">
        <v>16.75</v>
      </c>
      <c r="F213" t="s">
        <v>7</v>
      </c>
      <c r="G213" t="s">
        <v>22</v>
      </c>
      <c r="H213">
        <f t="shared" si="20"/>
        <v>23.25</v>
      </c>
      <c r="I213">
        <v>2</v>
      </c>
      <c r="J213" t="s">
        <v>72</v>
      </c>
      <c r="K213" t="s">
        <v>73</v>
      </c>
      <c r="L213">
        <f t="shared" si="21"/>
        <v>46.5</v>
      </c>
      <c r="M213">
        <f t="shared" si="22"/>
        <v>13</v>
      </c>
      <c r="N213" t="s">
        <v>112</v>
      </c>
      <c r="O213" t="s">
        <v>115</v>
      </c>
    </row>
    <row r="214" spans="1:15" x14ac:dyDescent="0.3">
      <c r="A214">
        <f t="shared" si="23"/>
        <v>7777895613</v>
      </c>
      <c r="B214" s="1">
        <v>42036</v>
      </c>
      <c r="C214" t="str">
        <f t="shared" si="18"/>
        <v>Sunday</v>
      </c>
      <c r="D214" t="str">
        <f t="shared" si="19"/>
        <v>February</v>
      </c>
      <c r="E214">
        <v>16.75</v>
      </c>
      <c r="F214" t="s">
        <v>7</v>
      </c>
      <c r="G214" t="s">
        <v>22</v>
      </c>
      <c r="H214">
        <f t="shared" si="20"/>
        <v>23.25</v>
      </c>
      <c r="I214">
        <v>1</v>
      </c>
      <c r="J214" t="s">
        <v>44</v>
      </c>
      <c r="K214" t="s">
        <v>45</v>
      </c>
      <c r="L214">
        <f t="shared" si="21"/>
        <v>23.25</v>
      </c>
      <c r="M214">
        <f t="shared" si="22"/>
        <v>6.5</v>
      </c>
      <c r="N214" t="s">
        <v>111</v>
      </c>
      <c r="O214" t="s">
        <v>114</v>
      </c>
    </row>
    <row r="215" spans="1:15" x14ac:dyDescent="0.3">
      <c r="A215">
        <f t="shared" si="23"/>
        <v>7777895614</v>
      </c>
      <c r="B215" s="1">
        <v>42036</v>
      </c>
      <c r="C215" t="str">
        <f t="shared" si="18"/>
        <v>Sunday</v>
      </c>
      <c r="D215" t="str">
        <f t="shared" si="19"/>
        <v>February</v>
      </c>
      <c r="E215">
        <v>18.5</v>
      </c>
      <c r="F215" t="s">
        <v>13</v>
      </c>
      <c r="G215" t="s">
        <v>14</v>
      </c>
      <c r="H215">
        <f t="shared" si="20"/>
        <v>25.5</v>
      </c>
      <c r="I215">
        <v>10</v>
      </c>
      <c r="J215" t="s">
        <v>15</v>
      </c>
      <c r="K215" t="s">
        <v>16</v>
      </c>
      <c r="L215">
        <f t="shared" si="21"/>
        <v>255</v>
      </c>
      <c r="M215">
        <f t="shared" si="22"/>
        <v>70</v>
      </c>
      <c r="N215" t="s">
        <v>112</v>
      </c>
      <c r="O215" t="s">
        <v>114</v>
      </c>
    </row>
    <row r="216" spans="1:15" x14ac:dyDescent="0.3">
      <c r="A216">
        <f t="shared" si="23"/>
        <v>7777895615</v>
      </c>
      <c r="B216" s="1">
        <v>42036</v>
      </c>
      <c r="C216" t="str">
        <f t="shared" si="18"/>
        <v>Sunday</v>
      </c>
      <c r="D216" t="str">
        <f t="shared" si="19"/>
        <v>February</v>
      </c>
      <c r="E216">
        <v>12.75</v>
      </c>
      <c r="F216" t="s">
        <v>27</v>
      </c>
      <c r="G216" t="s">
        <v>22</v>
      </c>
      <c r="H216">
        <f t="shared" si="20"/>
        <v>17.75</v>
      </c>
      <c r="I216">
        <v>7</v>
      </c>
      <c r="J216" t="s">
        <v>72</v>
      </c>
      <c r="K216" t="s">
        <v>73</v>
      </c>
      <c r="L216">
        <f t="shared" si="21"/>
        <v>124.25</v>
      </c>
      <c r="M216">
        <f t="shared" si="22"/>
        <v>35</v>
      </c>
      <c r="N216" t="s">
        <v>112</v>
      </c>
      <c r="O216" t="s">
        <v>115</v>
      </c>
    </row>
    <row r="217" spans="1:15" x14ac:dyDescent="0.3">
      <c r="A217">
        <f t="shared" si="23"/>
        <v>7777895616</v>
      </c>
      <c r="B217" s="1">
        <v>42037</v>
      </c>
      <c r="C217" t="str">
        <f t="shared" si="18"/>
        <v>Monday</v>
      </c>
      <c r="D217" t="str">
        <f t="shared" si="19"/>
        <v>February</v>
      </c>
      <c r="E217">
        <v>20.75</v>
      </c>
      <c r="F217" t="s">
        <v>13</v>
      </c>
      <c r="G217" t="s">
        <v>17</v>
      </c>
      <c r="H217">
        <f t="shared" si="20"/>
        <v>30.75</v>
      </c>
      <c r="I217">
        <v>4</v>
      </c>
      <c r="J217" t="s">
        <v>38</v>
      </c>
      <c r="K217" t="s">
        <v>39</v>
      </c>
      <c r="L217">
        <f t="shared" si="21"/>
        <v>123</v>
      </c>
      <c r="M217">
        <f t="shared" si="22"/>
        <v>40</v>
      </c>
      <c r="N217" t="s">
        <v>111</v>
      </c>
      <c r="O217" t="s">
        <v>115</v>
      </c>
    </row>
    <row r="218" spans="1:15" x14ac:dyDescent="0.3">
      <c r="A218">
        <f t="shared" si="23"/>
        <v>7777895617</v>
      </c>
      <c r="B218" s="1">
        <v>42037</v>
      </c>
      <c r="C218" t="str">
        <f t="shared" si="18"/>
        <v>Monday</v>
      </c>
      <c r="D218" t="str">
        <f t="shared" si="19"/>
        <v>February</v>
      </c>
      <c r="E218">
        <v>20.5</v>
      </c>
      <c r="F218" t="s">
        <v>13</v>
      </c>
      <c r="G218" t="s">
        <v>8</v>
      </c>
      <c r="H218">
        <f t="shared" si="20"/>
        <v>26.5</v>
      </c>
      <c r="I218">
        <v>4</v>
      </c>
      <c r="J218" t="s">
        <v>36</v>
      </c>
      <c r="K218" t="s">
        <v>37</v>
      </c>
      <c r="L218">
        <f t="shared" si="21"/>
        <v>106</v>
      </c>
      <c r="M218">
        <f t="shared" si="22"/>
        <v>24</v>
      </c>
      <c r="N218" t="s">
        <v>111</v>
      </c>
      <c r="O218" t="s">
        <v>114</v>
      </c>
    </row>
    <row r="219" spans="1:15" x14ac:dyDescent="0.3">
      <c r="A219">
        <f t="shared" si="23"/>
        <v>7777895618</v>
      </c>
      <c r="B219" s="1">
        <v>42037</v>
      </c>
      <c r="C219" t="str">
        <f t="shared" si="18"/>
        <v>Monday</v>
      </c>
      <c r="D219" t="str">
        <f t="shared" si="19"/>
        <v>February</v>
      </c>
      <c r="E219">
        <v>20.25</v>
      </c>
      <c r="F219" t="s">
        <v>13</v>
      </c>
      <c r="G219" t="s">
        <v>17</v>
      </c>
      <c r="H219">
        <f t="shared" si="20"/>
        <v>30.25</v>
      </c>
      <c r="I219">
        <v>3</v>
      </c>
      <c r="J219" t="s">
        <v>70</v>
      </c>
      <c r="K219" t="s">
        <v>71</v>
      </c>
      <c r="L219">
        <f t="shared" si="21"/>
        <v>90.75</v>
      </c>
      <c r="M219">
        <f t="shared" si="22"/>
        <v>30</v>
      </c>
      <c r="N219" t="s">
        <v>111</v>
      </c>
      <c r="O219" t="s">
        <v>115</v>
      </c>
    </row>
    <row r="220" spans="1:15" x14ac:dyDescent="0.3">
      <c r="A220">
        <f t="shared" si="23"/>
        <v>7777895619</v>
      </c>
      <c r="B220" s="1">
        <v>42037</v>
      </c>
      <c r="C220" t="str">
        <f t="shared" si="18"/>
        <v>Monday</v>
      </c>
      <c r="D220" t="str">
        <f t="shared" si="19"/>
        <v>February</v>
      </c>
      <c r="E220">
        <v>20.75</v>
      </c>
      <c r="F220" t="s">
        <v>13</v>
      </c>
      <c r="G220" t="s">
        <v>17</v>
      </c>
      <c r="H220">
        <f t="shared" si="20"/>
        <v>30.75</v>
      </c>
      <c r="I220">
        <v>2</v>
      </c>
      <c r="J220" t="s">
        <v>66</v>
      </c>
      <c r="K220" t="s">
        <v>67</v>
      </c>
      <c r="L220">
        <f t="shared" si="21"/>
        <v>61.5</v>
      </c>
      <c r="M220">
        <f t="shared" si="22"/>
        <v>20</v>
      </c>
      <c r="N220" t="s">
        <v>112</v>
      </c>
      <c r="O220" t="s">
        <v>114</v>
      </c>
    </row>
    <row r="221" spans="1:15" x14ac:dyDescent="0.3">
      <c r="A221">
        <f t="shared" si="23"/>
        <v>7777895620</v>
      </c>
      <c r="B221" s="1">
        <v>42037</v>
      </c>
      <c r="C221" t="str">
        <f t="shared" si="18"/>
        <v>Monday</v>
      </c>
      <c r="D221" t="str">
        <f t="shared" si="19"/>
        <v>February</v>
      </c>
      <c r="E221">
        <v>12.5</v>
      </c>
      <c r="F221" t="s">
        <v>27</v>
      </c>
      <c r="G221" t="s">
        <v>17</v>
      </c>
      <c r="H221">
        <f t="shared" si="20"/>
        <v>19.5</v>
      </c>
      <c r="I221">
        <v>4</v>
      </c>
      <c r="J221" t="s">
        <v>54</v>
      </c>
      <c r="K221" t="s">
        <v>55</v>
      </c>
      <c r="L221">
        <f t="shared" si="21"/>
        <v>78</v>
      </c>
      <c r="M221">
        <f t="shared" si="22"/>
        <v>28</v>
      </c>
      <c r="N221" t="s">
        <v>112</v>
      </c>
      <c r="O221" t="s">
        <v>115</v>
      </c>
    </row>
    <row r="222" spans="1:15" x14ac:dyDescent="0.3">
      <c r="A222">
        <f t="shared" si="23"/>
        <v>7777895621</v>
      </c>
      <c r="B222" s="1">
        <v>42038</v>
      </c>
      <c r="C222" t="str">
        <f t="shared" si="18"/>
        <v>Tuesday</v>
      </c>
      <c r="D222" t="str">
        <f t="shared" si="19"/>
        <v>February</v>
      </c>
      <c r="E222">
        <v>20.75</v>
      </c>
      <c r="F222" t="s">
        <v>13</v>
      </c>
      <c r="G222" t="s">
        <v>22</v>
      </c>
      <c r="H222">
        <f t="shared" si="20"/>
        <v>28.75</v>
      </c>
      <c r="I222">
        <v>7</v>
      </c>
      <c r="J222" t="s">
        <v>28</v>
      </c>
      <c r="K222" t="s">
        <v>29</v>
      </c>
      <c r="L222">
        <f t="shared" si="21"/>
        <v>201.25</v>
      </c>
      <c r="M222">
        <f t="shared" si="22"/>
        <v>56</v>
      </c>
      <c r="N222" t="s">
        <v>111</v>
      </c>
      <c r="O222" t="s">
        <v>114</v>
      </c>
    </row>
    <row r="223" spans="1:15" x14ac:dyDescent="0.3">
      <c r="A223">
        <f t="shared" si="23"/>
        <v>7777895622</v>
      </c>
      <c r="B223" s="1">
        <v>42038</v>
      </c>
      <c r="C223" t="str">
        <f t="shared" si="18"/>
        <v>Tuesday</v>
      </c>
      <c r="D223" t="str">
        <f t="shared" si="19"/>
        <v>February</v>
      </c>
      <c r="E223">
        <v>16.75</v>
      </c>
      <c r="F223" t="s">
        <v>7</v>
      </c>
      <c r="G223" t="s">
        <v>22</v>
      </c>
      <c r="H223">
        <f t="shared" si="20"/>
        <v>23.25</v>
      </c>
      <c r="I223">
        <v>3</v>
      </c>
      <c r="J223" t="s">
        <v>46</v>
      </c>
      <c r="K223" t="s">
        <v>47</v>
      </c>
      <c r="L223">
        <f t="shared" si="21"/>
        <v>69.75</v>
      </c>
      <c r="M223">
        <f t="shared" si="22"/>
        <v>19.5</v>
      </c>
      <c r="N223" t="s">
        <v>111</v>
      </c>
      <c r="O223" t="s">
        <v>115</v>
      </c>
    </row>
    <row r="224" spans="1:15" x14ac:dyDescent="0.3">
      <c r="A224">
        <f t="shared" si="23"/>
        <v>7777895623</v>
      </c>
      <c r="B224" s="1">
        <v>42038</v>
      </c>
      <c r="C224" t="str">
        <f t="shared" si="18"/>
        <v>Tuesday</v>
      </c>
      <c r="D224" t="str">
        <f t="shared" si="19"/>
        <v>February</v>
      </c>
      <c r="E224">
        <v>18.5</v>
      </c>
      <c r="F224" t="s">
        <v>13</v>
      </c>
      <c r="G224" t="s">
        <v>14</v>
      </c>
      <c r="H224">
        <f t="shared" si="20"/>
        <v>25.5</v>
      </c>
      <c r="I224">
        <v>6</v>
      </c>
      <c r="J224" t="s">
        <v>15</v>
      </c>
      <c r="K224" t="s">
        <v>16</v>
      </c>
      <c r="L224">
        <f t="shared" si="21"/>
        <v>153</v>
      </c>
      <c r="M224">
        <f t="shared" si="22"/>
        <v>42</v>
      </c>
      <c r="N224" t="s">
        <v>111</v>
      </c>
      <c r="O224" t="s">
        <v>114</v>
      </c>
    </row>
    <row r="225" spans="1:15" x14ac:dyDescent="0.3">
      <c r="A225">
        <f t="shared" si="23"/>
        <v>7777895624</v>
      </c>
      <c r="B225" s="1">
        <v>42038</v>
      </c>
      <c r="C225" t="str">
        <f t="shared" si="18"/>
        <v>Tuesday</v>
      </c>
      <c r="D225" t="str">
        <f t="shared" si="19"/>
        <v>February</v>
      </c>
      <c r="E225">
        <v>10.5</v>
      </c>
      <c r="F225" t="s">
        <v>27</v>
      </c>
      <c r="G225" t="s">
        <v>8</v>
      </c>
      <c r="H225">
        <f t="shared" si="20"/>
        <v>13.5</v>
      </c>
      <c r="I225">
        <v>4</v>
      </c>
      <c r="J225" t="s">
        <v>9</v>
      </c>
      <c r="K225" t="s">
        <v>10</v>
      </c>
      <c r="L225">
        <f t="shared" si="21"/>
        <v>54</v>
      </c>
      <c r="M225">
        <f t="shared" si="22"/>
        <v>12</v>
      </c>
      <c r="N225" t="s">
        <v>111</v>
      </c>
      <c r="O225" t="s">
        <v>115</v>
      </c>
    </row>
    <row r="226" spans="1:15" x14ac:dyDescent="0.3">
      <c r="A226">
        <f t="shared" si="23"/>
        <v>7777895625</v>
      </c>
      <c r="B226" s="1">
        <v>42038</v>
      </c>
      <c r="C226" t="str">
        <f t="shared" si="18"/>
        <v>Tuesday</v>
      </c>
      <c r="D226" t="str">
        <f t="shared" si="19"/>
        <v>February</v>
      </c>
      <c r="E226">
        <v>12</v>
      </c>
      <c r="F226" t="s">
        <v>27</v>
      </c>
      <c r="G226" t="s">
        <v>8</v>
      </c>
      <c r="H226">
        <f t="shared" si="20"/>
        <v>15</v>
      </c>
      <c r="I226">
        <v>2</v>
      </c>
      <c r="J226" t="s">
        <v>58</v>
      </c>
      <c r="K226" t="s">
        <v>59</v>
      </c>
      <c r="L226">
        <f t="shared" si="21"/>
        <v>30</v>
      </c>
      <c r="M226">
        <f t="shared" si="22"/>
        <v>6</v>
      </c>
      <c r="N226" t="s">
        <v>112</v>
      </c>
      <c r="O226" t="s">
        <v>115</v>
      </c>
    </row>
    <row r="227" spans="1:15" x14ac:dyDescent="0.3">
      <c r="A227">
        <f t="shared" si="23"/>
        <v>7777895626</v>
      </c>
      <c r="B227" s="1">
        <v>42038</v>
      </c>
      <c r="C227" t="str">
        <f t="shared" si="18"/>
        <v>Tuesday</v>
      </c>
      <c r="D227" t="str">
        <f t="shared" si="19"/>
        <v>February</v>
      </c>
      <c r="E227">
        <v>16.5</v>
      </c>
      <c r="F227" t="s">
        <v>7</v>
      </c>
      <c r="G227" t="s">
        <v>17</v>
      </c>
      <c r="H227">
        <f t="shared" si="20"/>
        <v>25</v>
      </c>
      <c r="I227">
        <v>10</v>
      </c>
      <c r="J227" t="s">
        <v>54</v>
      </c>
      <c r="K227" t="s">
        <v>55</v>
      </c>
      <c r="L227">
        <f t="shared" si="21"/>
        <v>250</v>
      </c>
      <c r="M227">
        <f t="shared" si="22"/>
        <v>85</v>
      </c>
      <c r="N227" t="s">
        <v>112</v>
      </c>
      <c r="O227" t="s">
        <v>115</v>
      </c>
    </row>
    <row r="228" spans="1:15" x14ac:dyDescent="0.3">
      <c r="A228">
        <f t="shared" si="23"/>
        <v>7777895627</v>
      </c>
      <c r="B228" s="1">
        <v>42038</v>
      </c>
      <c r="C228" t="str">
        <f t="shared" si="18"/>
        <v>Tuesday</v>
      </c>
      <c r="D228" t="str">
        <f t="shared" si="19"/>
        <v>February</v>
      </c>
      <c r="E228">
        <v>20.75</v>
      </c>
      <c r="F228" t="s">
        <v>13</v>
      </c>
      <c r="G228" t="s">
        <v>17</v>
      </c>
      <c r="H228">
        <f t="shared" si="20"/>
        <v>30.75</v>
      </c>
      <c r="I228">
        <v>12</v>
      </c>
      <c r="J228" t="s">
        <v>18</v>
      </c>
      <c r="K228" t="s">
        <v>19</v>
      </c>
      <c r="L228">
        <f t="shared" si="21"/>
        <v>369</v>
      </c>
      <c r="M228">
        <f t="shared" si="22"/>
        <v>120</v>
      </c>
      <c r="N228" t="s">
        <v>111</v>
      </c>
      <c r="O228" t="s">
        <v>115</v>
      </c>
    </row>
    <row r="229" spans="1:15" x14ac:dyDescent="0.3">
      <c r="A229">
        <f t="shared" si="23"/>
        <v>7777895628</v>
      </c>
      <c r="B229" s="1">
        <v>42038</v>
      </c>
      <c r="C229" t="str">
        <f t="shared" si="18"/>
        <v>Tuesday</v>
      </c>
      <c r="D229" t="str">
        <f t="shared" si="19"/>
        <v>February</v>
      </c>
      <c r="E229">
        <v>20.75</v>
      </c>
      <c r="F229" t="s">
        <v>13</v>
      </c>
      <c r="G229" t="s">
        <v>22</v>
      </c>
      <c r="H229">
        <f t="shared" si="20"/>
        <v>28.75</v>
      </c>
      <c r="I229">
        <v>12</v>
      </c>
      <c r="J229" t="s">
        <v>23</v>
      </c>
      <c r="K229" t="s">
        <v>24</v>
      </c>
      <c r="L229">
        <f t="shared" si="21"/>
        <v>345</v>
      </c>
      <c r="M229">
        <f t="shared" si="22"/>
        <v>96</v>
      </c>
      <c r="N229" t="s">
        <v>112</v>
      </c>
      <c r="O229" t="s">
        <v>115</v>
      </c>
    </row>
    <row r="230" spans="1:15" x14ac:dyDescent="0.3">
      <c r="A230">
        <f t="shared" si="23"/>
        <v>7777895629</v>
      </c>
      <c r="B230" s="1">
        <v>42038</v>
      </c>
      <c r="C230" t="str">
        <f t="shared" si="18"/>
        <v>Tuesday</v>
      </c>
      <c r="D230" t="str">
        <f t="shared" si="19"/>
        <v>February</v>
      </c>
      <c r="E230">
        <v>14.5</v>
      </c>
      <c r="F230" t="s">
        <v>7</v>
      </c>
      <c r="G230" t="s">
        <v>8</v>
      </c>
      <c r="H230">
        <f t="shared" si="20"/>
        <v>19</v>
      </c>
      <c r="I230">
        <v>9</v>
      </c>
      <c r="J230" t="s">
        <v>74</v>
      </c>
      <c r="K230" t="s">
        <v>75</v>
      </c>
      <c r="L230">
        <f t="shared" si="21"/>
        <v>171</v>
      </c>
      <c r="M230">
        <f t="shared" si="22"/>
        <v>40.5</v>
      </c>
      <c r="N230" t="s">
        <v>112</v>
      </c>
      <c r="O230" t="s">
        <v>114</v>
      </c>
    </row>
    <row r="231" spans="1:15" x14ac:dyDescent="0.3">
      <c r="A231">
        <f t="shared" si="23"/>
        <v>7777895630</v>
      </c>
      <c r="B231" s="1">
        <v>42039</v>
      </c>
      <c r="C231" t="str">
        <f t="shared" si="18"/>
        <v>Wednesday</v>
      </c>
      <c r="D231" t="str">
        <f t="shared" si="19"/>
        <v>February</v>
      </c>
      <c r="E231">
        <v>12</v>
      </c>
      <c r="F231" t="s">
        <v>27</v>
      </c>
      <c r="G231" t="s">
        <v>8</v>
      </c>
      <c r="H231">
        <f t="shared" si="20"/>
        <v>15</v>
      </c>
      <c r="I231">
        <v>10</v>
      </c>
      <c r="J231" t="s">
        <v>52</v>
      </c>
      <c r="K231" t="s">
        <v>53</v>
      </c>
      <c r="L231">
        <f t="shared" si="21"/>
        <v>150</v>
      </c>
      <c r="M231">
        <f t="shared" si="22"/>
        <v>30</v>
      </c>
      <c r="N231" t="s">
        <v>111</v>
      </c>
      <c r="O231" t="s">
        <v>114</v>
      </c>
    </row>
    <row r="232" spans="1:15" x14ac:dyDescent="0.3">
      <c r="A232">
        <f t="shared" si="23"/>
        <v>7777895631</v>
      </c>
      <c r="B232" s="1">
        <v>42039</v>
      </c>
      <c r="C232" t="str">
        <f t="shared" si="18"/>
        <v>Wednesday</v>
      </c>
      <c r="D232" t="str">
        <f t="shared" si="19"/>
        <v>February</v>
      </c>
      <c r="E232">
        <v>20.25</v>
      </c>
      <c r="F232" t="s">
        <v>13</v>
      </c>
      <c r="G232" t="s">
        <v>17</v>
      </c>
      <c r="H232">
        <f t="shared" si="20"/>
        <v>30.25</v>
      </c>
      <c r="I232">
        <v>8</v>
      </c>
      <c r="J232" t="s">
        <v>70</v>
      </c>
      <c r="K232" t="s">
        <v>71</v>
      </c>
      <c r="L232">
        <f t="shared" si="21"/>
        <v>242</v>
      </c>
      <c r="M232">
        <f t="shared" si="22"/>
        <v>80</v>
      </c>
      <c r="N232" t="s">
        <v>112</v>
      </c>
      <c r="O232" t="s">
        <v>115</v>
      </c>
    </row>
    <row r="233" spans="1:15" x14ac:dyDescent="0.3">
      <c r="A233">
        <f t="shared" si="23"/>
        <v>7777895632</v>
      </c>
      <c r="B233" s="1">
        <v>42039</v>
      </c>
      <c r="C233" t="str">
        <f t="shared" si="18"/>
        <v>Wednesday</v>
      </c>
      <c r="D233" t="str">
        <f t="shared" si="19"/>
        <v>February</v>
      </c>
      <c r="E233">
        <v>16.5</v>
      </c>
      <c r="F233" t="s">
        <v>7</v>
      </c>
      <c r="G233" t="s">
        <v>17</v>
      </c>
      <c r="H233">
        <f t="shared" si="20"/>
        <v>25</v>
      </c>
      <c r="I233">
        <v>8</v>
      </c>
      <c r="J233" t="s">
        <v>18</v>
      </c>
      <c r="K233" t="s">
        <v>19</v>
      </c>
      <c r="L233">
        <f t="shared" si="21"/>
        <v>200</v>
      </c>
      <c r="M233">
        <f t="shared" si="22"/>
        <v>68</v>
      </c>
      <c r="N233" t="s">
        <v>111</v>
      </c>
      <c r="O233" t="s">
        <v>114</v>
      </c>
    </row>
    <row r="234" spans="1:15" x14ac:dyDescent="0.3">
      <c r="A234">
        <f t="shared" si="23"/>
        <v>7777895633</v>
      </c>
      <c r="B234" s="1">
        <v>42040</v>
      </c>
      <c r="C234" t="str">
        <f t="shared" si="18"/>
        <v>Thursday</v>
      </c>
      <c r="D234" t="str">
        <f t="shared" si="19"/>
        <v>February</v>
      </c>
      <c r="E234">
        <v>12</v>
      </c>
      <c r="F234" t="s">
        <v>27</v>
      </c>
      <c r="G234" t="s">
        <v>8</v>
      </c>
      <c r="H234">
        <f t="shared" si="20"/>
        <v>15</v>
      </c>
      <c r="I234">
        <v>2</v>
      </c>
      <c r="J234" t="s">
        <v>58</v>
      </c>
      <c r="K234" t="s">
        <v>59</v>
      </c>
      <c r="L234">
        <f t="shared" si="21"/>
        <v>30</v>
      </c>
      <c r="M234">
        <f t="shared" si="22"/>
        <v>6</v>
      </c>
      <c r="N234" t="s">
        <v>111</v>
      </c>
      <c r="O234" t="s">
        <v>115</v>
      </c>
    </row>
    <row r="235" spans="1:15" x14ac:dyDescent="0.3">
      <c r="A235">
        <f t="shared" si="23"/>
        <v>7777895634</v>
      </c>
      <c r="B235" s="1">
        <v>42040</v>
      </c>
      <c r="C235" t="str">
        <f t="shared" si="18"/>
        <v>Thursday</v>
      </c>
      <c r="D235" t="str">
        <f t="shared" si="19"/>
        <v>February</v>
      </c>
      <c r="E235">
        <v>20.75</v>
      </c>
      <c r="F235" t="s">
        <v>13</v>
      </c>
      <c r="G235" t="s">
        <v>22</v>
      </c>
      <c r="H235">
        <f t="shared" si="20"/>
        <v>28.75</v>
      </c>
      <c r="I235">
        <v>10</v>
      </c>
      <c r="J235" t="s">
        <v>46</v>
      </c>
      <c r="K235" t="s">
        <v>47</v>
      </c>
      <c r="L235">
        <f t="shared" si="21"/>
        <v>287.5</v>
      </c>
      <c r="M235">
        <f t="shared" si="22"/>
        <v>80</v>
      </c>
      <c r="N235" t="s">
        <v>112</v>
      </c>
      <c r="O235" t="s">
        <v>114</v>
      </c>
    </row>
    <row r="236" spans="1:15" x14ac:dyDescent="0.3">
      <c r="A236">
        <f t="shared" si="23"/>
        <v>7777895635</v>
      </c>
      <c r="B236" s="1">
        <v>42040</v>
      </c>
      <c r="C236" t="str">
        <f t="shared" si="18"/>
        <v>Thursday</v>
      </c>
      <c r="D236" t="str">
        <f t="shared" si="19"/>
        <v>February</v>
      </c>
      <c r="E236">
        <v>16</v>
      </c>
      <c r="F236" t="s">
        <v>7</v>
      </c>
      <c r="G236" t="s">
        <v>14</v>
      </c>
      <c r="H236">
        <f t="shared" si="20"/>
        <v>21.5</v>
      </c>
      <c r="I236">
        <v>11</v>
      </c>
      <c r="J236" t="s">
        <v>20</v>
      </c>
      <c r="K236" t="s">
        <v>21</v>
      </c>
      <c r="L236">
        <f t="shared" si="21"/>
        <v>236.5</v>
      </c>
      <c r="M236">
        <f t="shared" si="22"/>
        <v>60.5</v>
      </c>
      <c r="N236" t="s">
        <v>111</v>
      </c>
      <c r="O236" t="s">
        <v>115</v>
      </c>
    </row>
    <row r="237" spans="1:15" x14ac:dyDescent="0.3">
      <c r="A237">
        <f t="shared" si="23"/>
        <v>7777895636</v>
      </c>
      <c r="B237" s="1">
        <v>42040</v>
      </c>
      <c r="C237" t="str">
        <f t="shared" si="18"/>
        <v>Thursday</v>
      </c>
      <c r="D237" t="str">
        <f t="shared" si="19"/>
        <v>February</v>
      </c>
      <c r="E237">
        <v>10.5</v>
      </c>
      <c r="F237" t="s">
        <v>27</v>
      </c>
      <c r="G237" t="s">
        <v>8</v>
      </c>
      <c r="H237">
        <f t="shared" si="20"/>
        <v>13.5</v>
      </c>
      <c r="I237">
        <v>6</v>
      </c>
      <c r="J237" t="s">
        <v>9</v>
      </c>
      <c r="K237" t="s">
        <v>10</v>
      </c>
      <c r="L237">
        <f t="shared" si="21"/>
        <v>81</v>
      </c>
      <c r="M237">
        <f t="shared" si="22"/>
        <v>18</v>
      </c>
      <c r="N237" t="s">
        <v>112</v>
      </c>
      <c r="O237" t="s">
        <v>114</v>
      </c>
    </row>
    <row r="238" spans="1:15" x14ac:dyDescent="0.3">
      <c r="A238">
        <f t="shared" si="23"/>
        <v>7777895637</v>
      </c>
      <c r="B238" s="1">
        <v>42040</v>
      </c>
      <c r="C238" t="str">
        <f t="shared" si="18"/>
        <v>Thursday</v>
      </c>
      <c r="D238" t="str">
        <f t="shared" si="19"/>
        <v>February</v>
      </c>
      <c r="E238">
        <v>20.75</v>
      </c>
      <c r="F238" t="s">
        <v>13</v>
      </c>
      <c r="G238" t="s">
        <v>22</v>
      </c>
      <c r="H238">
        <f t="shared" si="20"/>
        <v>28.75</v>
      </c>
      <c r="I238">
        <v>7</v>
      </c>
      <c r="J238" t="s">
        <v>44</v>
      </c>
      <c r="K238" t="s">
        <v>45</v>
      </c>
      <c r="L238">
        <f t="shared" si="21"/>
        <v>201.25</v>
      </c>
      <c r="M238">
        <f t="shared" si="22"/>
        <v>56</v>
      </c>
      <c r="N238" t="s">
        <v>111</v>
      </c>
      <c r="O238" t="s">
        <v>115</v>
      </c>
    </row>
    <row r="239" spans="1:15" x14ac:dyDescent="0.3">
      <c r="A239">
        <f t="shared" si="23"/>
        <v>7777895638</v>
      </c>
      <c r="B239" s="1">
        <v>42040</v>
      </c>
      <c r="C239" t="str">
        <f t="shared" si="18"/>
        <v>Thursday</v>
      </c>
      <c r="D239" t="str">
        <f t="shared" si="19"/>
        <v>February</v>
      </c>
      <c r="E239">
        <v>12</v>
      </c>
      <c r="F239" t="s">
        <v>27</v>
      </c>
      <c r="G239" t="s">
        <v>8</v>
      </c>
      <c r="H239">
        <f t="shared" si="20"/>
        <v>15</v>
      </c>
      <c r="I239">
        <v>9</v>
      </c>
      <c r="J239" t="s">
        <v>52</v>
      </c>
      <c r="K239" t="s">
        <v>53</v>
      </c>
      <c r="L239">
        <f t="shared" si="21"/>
        <v>135</v>
      </c>
      <c r="M239">
        <f t="shared" si="22"/>
        <v>27</v>
      </c>
      <c r="N239" t="s">
        <v>112</v>
      </c>
      <c r="O239" t="s">
        <v>114</v>
      </c>
    </row>
    <row r="240" spans="1:15" x14ac:dyDescent="0.3">
      <c r="A240">
        <f t="shared" si="23"/>
        <v>7777895639</v>
      </c>
      <c r="B240" s="1">
        <v>42040</v>
      </c>
      <c r="C240" t="str">
        <f t="shared" si="18"/>
        <v>Thursday</v>
      </c>
      <c r="D240" t="str">
        <f t="shared" si="19"/>
        <v>February</v>
      </c>
      <c r="E240">
        <v>20.5</v>
      </c>
      <c r="F240" t="s">
        <v>13</v>
      </c>
      <c r="G240" t="s">
        <v>8</v>
      </c>
      <c r="H240">
        <f t="shared" si="20"/>
        <v>26.5</v>
      </c>
      <c r="I240">
        <v>12</v>
      </c>
      <c r="J240" t="s">
        <v>58</v>
      </c>
      <c r="K240" t="s">
        <v>59</v>
      </c>
      <c r="L240">
        <f t="shared" si="21"/>
        <v>318</v>
      </c>
      <c r="M240">
        <f t="shared" si="22"/>
        <v>72</v>
      </c>
      <c r="N240" t="s">
        <v>112</v>
      </c>
      <c r="O240" t="s">
        <v>115</v>
      </c>
    </row>
    <row r="241" spans="1:15" x14ac:dyDescent="0.3">
      <c r="A241">
        <f t="shared" si="23"/>
        <v>7777895640</v>
      </c>
      <c r="B241" s="1">
        <v>42040</v>
      </c>
      <c r="C241" t="str">
        <f t="shared" si="18"/>
        <v>Thursday</v>
      </c>
      <c r="D241" t="str">
        <f t="shared" si="19"/>
        <v>February</v>
      </c>
      <c r="E241">
        <v>18.5</v>
      </c>
      <c r="F241" t="s">
        <v>13</v>
      </c>
      <c r="G241" t="s">
        <v>14</v>
      </c>
      <c r="H241">
        <f t="shared" si="20"/>
        <v>25.5</v>
      </c>
      <c r="I241">
        <v>12</v>
      </c>
      <c r="J241" t="s">
        <v>15</v>
      </c>
      <c r="K241" t="s">
        <v>16</v>
      </c>
      <c r="L241">
        <f t="shared" si="21"/>
        <v>306</v>
      </c>
      <c r="M241">
        <f t="shared" si="22"/>
        <v>84</v>
      </c>
      <c r="N241" t="s">
        <v>111</v>
      </c>
      <c r="O241" t="s">
        <v>115</v>
      </c>
    </row>
    <row r="242" spans="1:15" x14ac:dyDescent="0.3">
      <c r="A242">
        <f t="shared" si="23"/>
        <v>7777895641</v>
      </c>
      <c r="B242" s="1">
        <v>42040</v>
      </c>
      <c r="C242" t="str">
        <f t="shared" si="18"/>
        <v>Thursday</v>
      </c>
      <c r="D242" t="str">
        <f t="shared" si="19"/>
        <v>February</v>
      </c>
      <c r="E242">
        <v>9.75</v>
      </c>
      <c r="F242" t="s">
        <v>27</v>
      </c>
      <c r="G242" t="s">
        <v>8</v>
      </c>
      <c r="H242">
        <f t="shared" si="20"/>
        <v>12.75</v>
      </c>
      <c r="I242">
        <v>7</v>
      </c>
      <c r="J242" t="s">
        <v>48</v>
      </c>
      <c r="K242" t="s">
        <v>49</v>
      </c>
      <c r="L242">
        <f t="shared" si="21"/>
        <v>89.25</v>
      </c>
      <c r="M242">
        <f t="shared" si="22"/>
        <v>21</v>
      </c>
      <c r="N242" t="s">
        <v>112</v>
      </c>
      <c r="O242" t="s">
        <v>115</v>
      </c>
    </row>
    <row r="243" spans="1:15" x14ac:dyDescent="0.3">
      <c r="A243">
        <f t="shared" si="23"/>
        <v>7777895642</v>
      </c>
      <c r="B243" s="1">
        <v>42040</v>
      </c>
      <c r="C243" t="str">
        <f t="shared" si="18"/>
        <v>Thursday</v>
      </c>
      <c r="D243" t="str">
        <f t="shared" si="19"/>
        <v>February</v>
      </c>
      <c r="E243">
        <v>18.5</v>
      </c>
      <c r="F243" t="s">
        <v>13</v>
      </c>
      <c r="G243" t="s">
        <v>14</v>
      </c>
      <c r="H243">
        <f t="shared" si="20"/>
        <v>25.5</v>
      </c>
      <c r="I243">
        <v>9</v>
      </c>
      <c r="J243" t="s">
        <v>15</v>
      </c>
      <c r="K243" t="s">
        <v>16</v>
      </c>
      <c r="L243">
        <f t="shared" si="21"/>
        <v>229.5</v>
      </c>
      <c r="M243">
        <f t="shared" si="22"/>
        <v>63</v>
      </c>
      <c r="N243" t="s">
        <v>112</v>
      </c>
      <c r="O243" t="s">
        <v>115</v>
      </c>
    </row>
    <row r="244" spans="1:15" x14ac:dyDescent="0.3">
      <c r="A244">
        <f t="shared" si="23"/>
        <v>7777895643</v>
      </c>
      <c r="B244" s="1">
        <v>42041</v>
      </c>
      <c r="C244" t="str">
        <f t="shared" si="18"/>
        <v>Friday</v>
      </c>
      <c r="D244" t="str">
        <f t="shared" si="19"/>
        <v>February</v>
      </c>
      <c r="E244">
        <v>10.5</v>
      </c>
      <c r="F244" t="s">
        <v>27</v>
      </c>
      <c r="G244" t="s">
        <v>8</v>
      </c>
      <c r="H244">
        <f t="shared" si="20"/>
        <v>13.5</v>
      </c>
      <c r="I244">
        <v>9</v>
      </c>
      <c r="J244" t="s">
        <v>9</v>
      </c>
      <c r="K244" t="s">
        <v>10</v>
      </c>
      <c r="L244">
        <f t="shared" si="21"/>
        <v>121.5</v>
      </c>
      <c r="M244">
        <f t="shared" si="22"/>
        <v>27</v>
      </c>
      <c r="N244" t="s">
        <v>111</v>
      </c>
      <c r="O244" t="s">
        <v>114</v>
      </c>
    </row>
    <row r="245" spans="1:15" x14ac:dyDescent="0.3">
      <c r="A245">
        <f t="shared" si="23"/>
        <v>7777895644</v>
      </c>
      <c r="B245" s="1">
        <v>42041</v>
      </c>
      <c r="C245" t="str">
        <f t="shared" si="18"/>
        <v>Friday</v>
      </c>
      <c r="D245" t="str">
        <f t="shared" si="19"/>
        <v>February</v>
      </c>
      <c r="E245">
        <v>16.75</v>
      </c>
      <c r="F245" t="s">
        <v>7</v>
      </c>
      <c r="G245" t="s">
        <v>22</v>
      </c>
      <c r="H245">
        <f t="shared" si="20"/>
        <v>23.25</v>
      </c>
      <c r="I245">
        <v>8</v>
      </c>
      <c r="J245" t="s">
        <v>28</v>
      </c>
      <c r="K245" t="s">
        <v>29</v>
      </c>
      <c r="L245">
        <f t="shared" si="21"/>
        <v>186</v>
      </c>
      <c r="M245">
        <f t="shared" si="22"/>
        <v>52</v>
      </c>
      <c r="N245" t="s">
        <v>111</v>
      </c>
      <c r="O245" t="s">
        <v>114</v>
      </c>
    </row>
    <row r="246" spans="1:15" x14ac:dyDescent="0.3">
      <c r="A246">
        <f t="shared" si="23"/>
        <v>7777895645</v>
      </c>
      <c r="B246" s="1">
        <v>42041</v>
      </c>
      <c r="C246" t="str">
        <f t="shared" si="18"/>
        <v>Friday</v>
      </c>
      <c r="D246" t="str">
        <f t="shared" si="19"/>
        <v>February</v>
      </c>
      <c r="E246">
        <v>17.95</v>
      </c>
      <c r="F246" t="s">
        <v>13</v>
      </c>
      <c r="G246" t="s">
        <v>14</v>
      </c>
      <c r="H246">
        <f t="shared" si="20"/>
        <v>24.95</v>
      </c>
      <c r="I246">
        <v>5</v>
      </c>
      <c r="J246" t="s">
        <v>56</v>
      </c>
      <c r="K246" t="s">
        <v>57</v>
      </c>
      <c r="L246">
        <f t="shared" si="21"/>
        <v>124.75</v>
      </c>
      <c r="M246">
        <f t="shared" si="22"/>
        <v>35</v>
      </c>
      <c r="N246" t="s">
        <v>112</v>
      </c>
      <c r="O246" t="s">
        <v>115</v>
      </c>
    </row>
    <row r="247" spans="1:15" x14ac:dyDescent="0.3">
      <c r="A247">
        <f t="shared" si="23"/>
        <v>7777895646</v>
      </c>
      <c r="B247" s="1">
        <v>42041</v>
      </c>
      <c r="C247" t="str">
        <f t="shared" si="18"/>
        <v>Friday</v>
      </c>
      <c r="D247" t="str">
        <f t="shared" si="19"/>
        <v>February</v>
      </c>
      <c r="E247">
        <v>20.5</v>
      </c>
      <c r="F247" t="s">
        <v>13</v>
      </c>
      <c r="G247" t="s">
        <v>8</v>
      </c>
      <c r="H247">
        <f t="shared" si="20"/>
        <v>26.5</v>
      </c>
      <c r="I247">
        <v>9</v>
      </c>
      <c r="J247" t="s">
        <v>36</v>
      </c>
      <c r="K247" t="s">
        <v>37</v>
      </c>
      <c r="L247">
        <f t="shared" si="21"/>
        <v>238.5</v>
      </c>
      <c r="M247">
        <f t="shared" si="22"/>
        <v>54</v>
      </c>
      <c r="N247" t="s">
        <v>112</v>
      </c>
      <c r="O247" t="s">
        <v>114</v>
      </c>
    </row>
    <row r="248" spans="1:15" x14ac:dyDescent="0.3">
      <c r="A248">
        <f t="shared" si="23"/>
        <v>7777895647</v>
      </c>
      <c r="B248" s="1">
        <v>42041</v>
      </c>
      <c r="C248" t="str">
        <f t="shared" si="18"/>
        <v>Friday</v>
      </c>
      <c r="D248" t="str">
        <f t="shared" si="19"/>
        <v>February</v>
      </c>
      <c r="E248">
        <v>16.25</v>
      </c>
      <c r="F248" t="s">
        <v>7</v>
      </c>
      <c r="G248" t="s">
        <v>17</v>
      </c>
      <c r="H248">
        <f t="shared" si="20"/>
        <v>24.75</v>
      </c>
      <c r="I248">
        <v>2</v>
      </c>
      <c r="J248" t="s">
        <v>70</v>
      </c>
      <c r="K248" t="s">
        <v>71</v>
      </c>
      <c r="L248">
        <f t="shared" si="21"/>
        <v>49.5</v>
      </c>
      <c r="M248">
        <f t="shared" si="22"/>
        <v>17</v>
      </c>
      <c r="N248" t="s">
        <v>111</v>
      </c>
      <c r="O248" t="s">
        <v>114</v>
      </c>
    </row>
    <row r="249" spans="1:15" x14ac:dyDescent="0.3">
      <c r="A249">
        <f t="shared" si="23"/>
        <v>7777895648</v>
      </c>
      <c r="B249" s="1">
        <v>42041</v>
      </c>
      <c r="C249" t="str">
        <f t="shared" si="18"/>
        <v>Friday</v>
      </c>
      <c r="D249" t="str">
        <f t="shared" si="19"/>
        <v>February</v>
      </c>
      <c r="E249">
        <v>16</v>
      </c>
      <c r="F249" t="s">
        <v>7</v>
      </c>
      <c r="G249" t="s">
        <v>14</v>
      </c>
      <c r="H249">
        <f t="shared" si="20"/>
        <v>21.5</v>
      </c>
      <c r="I249">
        <v>6</v>
      </c>
      <c r="J249" t="s">
        <v>42</v>
      </c>
      <c r="K249" t="s">
        <v>43</v>
      </c>
      <c r="L249">
        <f t="shared" si="21"/>
        <v>129</v>
      </c>
      <c r="M249">
        <f t="shared" si="22"/>
        <v>33</v>
      </c>
      <c r="N249" t="s">
        <v>111</v>
      </c>
      <c r="O249" t="s">
        <v>114</v>
      </c>
    </row>
    <row r="250" spans="1:15" x14ac:dyDescent="0.3">
      <c r="A250">
        <f t="shared" si="23"/>
        <v>7777895649</v>
      </c>
      <c r="B250" s="1">
        <v>42042</v>
      </c>
      <c r="C250" t="str">
        <f t="shared" si="18"/>
        <v>Saturday</v>
      </c>
      <c r="D250" t="str">
        <f t="shared" si="19"/>
        <v>February</v>
      </c>
      <c r="E250">
        <v>12</v>
      </c>
      <c r="F250" t="s">
        <v>27</v>
      </c>
      <c r="G250" t="s">
        <v>8</v>
      </c>
      <c r="H250">
        <f t="shared" si="20"/>
        <v>15</v>
      </c>
      <c r="I250">
        <v>8</v>
      </c>
      <c r="J250" t="s">
        <v>52</v>
      </c>
      <c r="K250" t="s">
        <v>53</v>
      </c>
      <c r="L250">
        <f t="shared" si="21"/>
        <v>120</v>
      </c>
      <c r="M250">
        <f t="shared" si="22"/>
        <v>24</v>
      </c>
      <c r="N250" t="s">
        <v>112</v>
      </c>
      <c r="O250" t="s">
        <v>114</v>
      </c>
    </row>
    <row r="251" spans="1:15" x14ac:dyDescent="0.3">
      <c r="A251">
        <f t="shared" si="23"/>
        <v>7777895650</v>
      </c>
      <c r="B251" s="1">
        <v>42043</v>
      </c>
      <c r="C251" t="str">
        <f t="shared" si="18"/>
        <v>Sunday</v>
      </c>
      <c r="D251" t="str">
        <f t="shared" si="19"/>
        <v>February</v>
      </c>
      <c r="E251">
        <v>20.5</v>
      </c>
      <c r="F251" t="s">
        <v>13</v>
      </c>
      <c r="G251" t="s">
        <v>8</v>
      </c>
      <c r="H251">
        <f t="shared" si="20"/>
        <v>26.5</v>
      </c>
      <c r="I251">
        <v>9</v>
      </c>
      <c r="J251" t="s">
        <v>11</v>
      </c>
      <c r="K251" t="s">
        <v>12</v>
      </c>
      <c r="L251">
        <f t="shared" si="21"/>
        <v>238.5</v>
      </c>
      <c r="M251">
        <f t="shared" si="22"/>
        <v>54</v>
      </c>
      <c r="N251" t="s">
        <v>111</v>
      </c>
      <c r="O251" t="s">
        <v>115</v>
      </c>
    </row>
    <row r="252" spans="1:15" x14ac:dyDescent="0.3">
      <c r="A252">
        <f t="shared" si="23"/>
        <v>7777895651</v>
      </c>
      <c r="B252" s="1">
        <v>42043</v>
      </c>
      <c r="C252" t="str">
        <f t="shared" si="18"/>
        <v>Sunday</v>
      </c>
      <c r="D252" t="str">
        <f t="shared" si="19"/>
        <v>February</v>
      </c>
      <c r="E252">
        <v>16.5</v>
      </c>
      <c r="F252" t="s">
        <v>13</v>
      </c>
      <c r="G252" t="s">
        <v>8</v>
      </c>
      <c r="H252">
        <f t="shared" si="20"/>
        <v>22.5</v>
      </c>
      <c r="I252">
        <v>7</v>
      </c>
      <c r="J252" t="s">
        <v>9</v>
      </c>
      <c r="K252" t="s">
        <v>10</v>
      </c>
      <c r="L252">
        <f t="shared" si="21"/>
        <v>157.5</v>
      </c>
      <c r="M252">
        <f t="shared" si="22"/>
        <v>42</v>
      </c>
      <c r="N252" t="s">
        <v>112</v>
      </c>
      <c r="O252" t="s">
        <v>114</v>
      </c>
    </row>
    <row r="253" spans="1:15" x14ac:dyDescent="0.3">
      <c r="A253">
        <f t="shared" si="23"/>
        <v>7777895652</v>
      </c>
      <c r="B253" s="1">
        <v>42043</v>
      </c>
      <c r="C253" t="str">
        <f t="shared" si="18"/>
        <v>Sunday</v>
      </c>
      <c r="D253" t="str">
        <f t="shared" si="19"/>
        <v>February</v>
      </c>
      <c r="E253">
        <v>12.5</v>
      </c>
      <c r="F253" t="s">
        <v>7</v>
      </c>
      <c r="G253" t="s">
        <v>8</v>
      </c>
      <c r="H253">
        <f t="shared" si="20"/>
        <v>17</v>
      </c>
      <c r="I253">
        <v>6</v>
      </c>
      <c r="J253" t="s">
        <v>48</v>
      </c>
      <c r="K253" t="s">
        <v>49</v>
      </c>
      <c r="L253">
        <f t="shared" si="21"/>
        <v>102</v>
      </c>
      <c r="M253">
        <f t="shared" si="22"/>
        <v>27</v>
      </c>
      <c r="N253" t="s">
        <v>112</v>
      </c>
      <c r="O253" t="s">
        <v>114</v>
      </c>
    </row>
    <row r="254" spans="1:15" x14ac:dyDescent="0.3">
      <c r="A254">
        <f t="shared" si="23"/>
        <v>7777895653</v>
      </c>
      <c r="B254" s="1">
        <v>42043</v>
      </c>
      <c r="C254" t="str">
        <f t="shared" si="18"/>
        <v>Sunday</v>
      </c>
      <c r="D254" t="str">
        <f t="shared" si="19"/>
        <v>February</v>
      </c>
      <c r="E254">
        <v>12.5</v>
      </c>
      <c r="F254" t="s">
        <v>27</v>
      </c>
      <c r="G254" t="s">
        <v>17</v>
      </c>
      <c r="H254">
        <f t="shared" si="20"/>
        <v>19.5</v>
      </c>
      <c r="I254">
        <v>2</v>
      </c>
      <c r="J254" t="s">
        <v>38</v>
      </c>
      <c r="K254" t="s">
        <v>39</v>
      </c>
      <c r="L254">
        <f t="shared" si="21"/>
        <v>39</v>
      </c>
      <c r="M254">
        <f t="shared" si="22"/>
        <v>14</v>
      </c>
      <c r="N254" t="s">
        <v>112</v>
      </c>
      <c r="O254" t="s">
        <v>114</v>
      </c>
    </row>
    <row r="255" spans="1:15" x14ac:dyDescent="0.3">
      <c r="A255">
        <f t="shared" si="23"/>
        <v>7777895654</v>
      </c>
      <c r="B255" s="1">
        <v>42043</v>
      </c>
      <c r="C255" t="str">
        <f t="shared" si="18"/>
        <v>Sunday</v>
      </c>
      <c r="D255" t="str">
        <f t="shared" si="19"/>
        <v>February</v>
      </c>
      <c r="E255">
        <v>12.25</v>
      </c>
      <c r="F255" t="s">
        <v>27</v>
      </c>
      <c r="G255" t="s">
        <v>17</v>
      </c>
      <c r="H255">
        <f t="shared" si="20"/>
        <v>19.25</v>
      </c>
      <c r="I255">
        <v>8</v>
      </c>
      <c r="J255" t="s">
        <v>70</v>
      </c>
      <c r="K255" t="s">
        <v>71</v>
      </c>
      <c r="L255">
        <f t="shared" si="21"/>
        <v>154</v>
      </c>
      <c r="M255">
        <f t="shared" si="22"/>
        <v>56</v>
      </c>
      <c r="N255" t="s">
        <v>112</v>
      </c>
      <c r="O255" t="s">
        <v>114</v>
      </c>
    </row>
    <row r="256" spans="1:15" x14ac:dyDescent="0.3">
      <c r="A256">
        <f t="shared" si="23"/>
        <v>7777895655</v>
      </c>
      <c r="B256" s="1">
        <v>42043</v>
      </c>
      <c r="C256" t="str">
        <f t="shared" si="18"/>
        <v>Sunday</v>
      </c>
      <c r="D256" t="str">
        <f t="shared" si="19"/>
        <v>February</v>
      </c>
      <c r="E256">
        <v>14.75</v>
      </c>
      <c r="F256" t="s">
        <v>7</v>
      </c>
      <c r="G256" t="s">
        <v>14</v>
      </c>
      <c r="H256">
        <f t="shared" si="20"/>
        <v>20.25</v>
      </c>
      <c r="I256">
        <v>12</v>
      </c>
      <c r="J256" t="s">
        <v>56</v>
      </c>
      <c r="K256" t="s">
        <v>57</v>
      </c>
      <c r="L256">
        <f t="shared" si="21"/>
        <v>243</v>
      </c>
      <c r="M256">
        <f t="shared" si="22"/>
        <v>66</v>
      </c>
      <c r="N256" t="s">
        <v>112</v>
      </c>
      <c r="O256" t="s">
        <v>114</v>
      </c>
    </row>
    <row r="257" spans="1:15" x14ac:dyDescent="0.3">
      <c r="A257">
        <f t="shared" si="23"/>
        <v>7777895656</v>
      </c>
      <c r="B257" s="1">
        <v>42043</v>
      </c>
      <c r="C257" t="str">
        <f t="shared" si="18"/>
        <v>Sunday</v>
      </c>
      <c r="D257" t="str">
        <f t="shared" si="19"/>
        <v>February</v>
      </c>
      <c r="E257">
        <v>20.75</v>
      </c>
      <c r="F257" t="s">
        <v>13</v>
      </c>
      <c r="G257" t="s">
        <v>14</v>
      </c>
      <c r="H257">
        <f t="shared" si="20"/>
        <v>27.75</v>
      </c>
      <c r="I257">
        <v>11</v>
      </c>
      <c r="J257" t="s">
        <v>40</v>
      </c>
      <c r="K257" t="s">
        <v>41</v>
      </c>
      <c r="L257">
        <f t="shared" si="21"/>
        <v>305.25</v>
      </c>
      <c r="M257">
        <f t="shared" si="22"/>
        <v>77</v>
      </c>
      <c r="N257" t="s">
        <v>112</v>
      </c>
      <c r="O257" t="s">
        <v>115</v>
      </c>
    </row>
    <row r="258" spans="1:15" x14ac:dyDescent="0.3">
      <c r="A258">
        <f t="shared" si="23"/>
        <v>7777895657</v>
      </c>
      <c r="B258" s="1">
        <v>42044</v>
      </c>
      <c r="C258" t="str">
        <f t="shared" ref="C258:C321" si="24">TEXT(B258,"dddd")</f>
        <v>Monday</v>
      </c>
      <c r="D258" t="str">
        <f t="shared" si="19"/>
        <v>February</v>
      </c>
      <c r="E258">
        <v>12.75</v>
      </c>
      <c r="F258" t="s">
        <v>27</v>
      </c>
      <c r="G258" t="s">
        <v>22</v>
      </c>
      <c r="H258">
        <f t="shared" si="20"/>
        <v>17.75</v>
      </c>
      <c r="I258">
        <v>9</v>
      </c>
      <c r="J258" t="s">
        <v>46</v>
      </c>
      <c r="K258" t="s">
        <v>47</v>
      </c>
      <c r="L258">
        <f t="shared" si="21"/>
        <v>159.75</v>
      </c>
      <c r="M258">
        <f t="shared" si="22"/>
        <v>45</v>
      </c>
      <c r="N258" t="s">
        <v>111</v>
      </c>
      <c r="O258" t="s">
        <v>115</v>
      </c>
    </row>
    <row r="259" spans="1:15" x14ac:dyDescent="0.3">
      <c r="A259">
        <f t="shared" si="23"/>
        <v>7777895658</v>
      </c>
      <c r="B259" s="1">
        <v>42044</v>
      </c>
      <c r="C259" t="str">
        <f t="shared" si="24"/>
        <v>Monday</v>
      </c>
      <c r="D259" t="str">
        <f t="shared" ref="D259:D322" si="25">TEXT(B259,"mmmm")</f>
        <v>February</v>
      </c>
      <c r="E259">
        <v>17.95</v>
      </c>
      <c r="F259" t="s">
        <v>13</v>
      </c>
      <c r="G259" t="s">
        <v>14</v>
      </c>
      <c r="H259">
        <f t="shared" ref="H259:H322" si="26">E259 +   IF(F259="S", 2, IF(F259="M", 3.5, IF(F259="L", 5, 0))) +  IF(G259="Classic", 1, IF(G259="Veggie", 2, IF(G259="Chicken", 3, IF(G259="Supreme",5,0))))</f>
        <v>24.95</v>
      </c>
      <c r="I259">
        <v>9</v>
      </c>
      <c r="J259" t="s">
        <v>56</v>
      </c>
      <c r="K259" t="s">
        <v>57</v>
      </c>
      <c r="L259">
        <f t="shared" ref="L259:L322" si="27">H259*I259</f>
        <v>224.54999999999998</v>
      </c>
      <c r="M259">
        <f t="shared" ref="M259:M322" si="28">(H259-E259)*I259</f>
        <v>63</v>
      </c>
      <c r="N259" t="s">
        <v>111</v>
      </c>
      <c r="O259" t="s">
        <v>115</v>
      </c>
    </row>
    <row r="260" spans="1:15" x14ac:dyDescent="0.3">
      <c r="A260">
        <f t="shared" ref="A260:A323" si="29">A259+1</f>
        <v>7777895659</v>
      </c>
      <c r="B260" s="1">
        <v>42044</v>
      </c>
      <c r="C260" t="str">
        <f t="shared" si="24"/>
        <v>Monday</v>
      </c>
      <c r="D260" t="str">
        <f t="shared" si="25"/>
        <v>February</v>
      </c>
      <c r="E260">
        <v>16.75</v>
      </c>
      <c r="F260" t="s">
        <v>7</v>
      </c>
      <c r="G260" t="s">
        <v>22</v>
      </c>
      <c r="H260">
        <f t="shared" si="26"/>
        <v>23.25</v>
      </c>
      <c r="I260">
        <v>9</v>
      </c>
      <c r="J260" t="s">
        <v>23</v>
      </c>
      <c r="K260" t="s">
        <v>24</v>
      </c>
      <c r="L260">
        <f t="shared" si="27"/>
        <v>209.25</v>
      </c>
      <c r="M260">
        <f t="shared" si="28"/>
        <v>58.5</v>
      </c>
      <c r="N260" t="s">
        <v>111</v>
      </c>
      <c r="O260" t="s">
        <v>114</v>
      </c>
    </row>
    <row r="261" spans="1:15" x14ac:dyDescent="0.3">
      <c r="A261">
        <f t="shared" si="29"/>
        <v>7777895660</v>
      </c>
      <c r="B261" s="1">
        <v>42044</v>
      </c>
      <c r="C261" t="str">
        <f t="shared" si="24"/>
        <v>Monday</v>
      </c>
      <c r="D261" t="str">
        <f t="shared" si="25"/>
        <v>February</v>
      </c>
      <c r="E261">
        <v>20.75</v>
      </c>
      <c r="F261" t="s">
        <v>13</v>
      </c>
      <c r="G261" t="s">
        <v>22</v>
      </c>
      <c r="H261">
        <f t="shared" si="26"/>
        <v>28.75</v>
      </c>
      <c r="I261">
        <v>12</v>
      </c>
      <c r="J261" t="s">
        <v>23</v>
      </c>
      <c r="K261" t="s">
        <v>24</v>
      </c>
      <c r="L261">
        <f t="shared" si="27"/>
        <v>345</v>
      </c>
      <c r="M261">
        <f t="shared" si="28"/>
        <v>96</v>
      </c>
      <c r="N261" t="s">
        <v>112</v>
      </c>
      <c r="O261" t="s">
        <v>114</v>
      </c>
    </row>
    <row r="262" spans="1:15" x14ac:dyDescent="0.3">
      <c r="A262">
        <f t="shared" si="29"/>
        <v>7777895661</v>
      </c>
      <c r="B262" s="1">
        <v>42044</v>
      </c>
      <c r="C262" t="str">
        <f t="shared" si="24"/>
        <v>Monday</v>
      </c>
      <c r="D262" t="str">
        <f t="shared" si="25"/>
        <v>February</v>
      </c>
      <c r="E262">
        <v>16</v>
      </c>
      <c r="F262" t="s">
        <v>7</v>
      </c>
      <c r="G262" t="s">
        <v>8</v>
      </c>
      <c r="H262">
        <f t="shared" si="26"/>
        <v>20.5</v>
      </c>
      <c r="I262">
        <v>12</v>
      </c>
      <c r="J262" t="s">
        <v>11</v>
      </c>
      <c r="K262" t="s">
        <v>12</v>
      </c>
      <c r="L262">
        <f t="shared" si="27"/>
        <v>246</v>
      </c>
      <c r="M262">
        <f t="shared" si="28"/>
        <v>54</v>
      </c>
      <c r="N262" t="s">
        <v>111</v>
      </c>
      <c r="O262" t="s">
        <v>115</v>
      </c>
    </row>
    <row r="263" spans="1:15" x14ac:dyDescent="0.3">
      <c r="A263">
        <f t="shared" si="29"/>
        <v>7777895662</v>
      </c>
      <c r="B263" s="1">
        <v>42044</v>
      </c>
      <c r="C263" t="str">
        <f t="shared" si="24"/>
        <v>Monday</v>
      </c>
      <c r="D263" t="str">
        <f t="shared" si="25"/>
        <v>February</v>
      </c>
      <c r="E263">
        <v>12.25</v>
      </c>
      <c r="F263" t="s">
        <v>27</v>
      </c>
      <c r="G263" t="s">
        <v>17</v>
      </c>
      <c r="H263">
        <f t="shared" si="26"/>
        <v>19.25</v>
      </c>
      <c r="I263">
        <v>7</v>
      </c>
      <c r="J263" t="s">
        <v>70</v>
      </c>
      <c r="K263" t="s">
        <v>71</v>
      </c>
      <c r="L263">
        <f t="shared" si="27"/>
        <v>134.75</v>
      </c>
      <c r="M263">
        <f t="shared" si="28"/>
        <v>49</v>
      </c>
      <c r="N263" t="s">
        <v>112</v>
      </c>
      <c r="O263" t="s">
        <v>115</v>
      </c>
    </row>
    <row r="264" spans="1:15" x14ac:dyDescent="0.3">
      <c r="A264">
        <f t="shared" si="29"/>
        <v>7777895663</v>
      </c>
      <c r="B264" s="1">
        <v>42045</v>
      </c>
      <c r="C264" t="str">
        <f t="shared" si="24"/>
        <v>Tuesday</v>
      </c>
      <c r="D264" t="str">
        <f t="shared" si="25"/>
        <v>February</v>
      </c>
      <c r="E264">
        <v>16.25</v>
      </c>
      <c r="F264" t="s">
        <v>7</v>
      </c>
      <c r="G264" t="s">
        <v>17</v>
      </c>
      <c r="H264">
        <f t="shared" si="26"/>
        <v>24.75</v>
      </c>
      <c r="I264">
        <v>12</v>
      </c>
      <c r="J264" t="s">
        <v>70</v>
      </c>
      <c r="K264" t="s">
        <v>71</v>
      </c>
      <c r="L264">
        <f t="shared" si="27"/>
        <v>297</v>
      </c>
      <c r="M264">
        <f t="shared" si="28"/>
        <v>102</v>
      </c>
      <c r="N264" t="s">
        <v>111</v>
      </c>
      <c r="O264" t="s">
        <v>115</v>
      </c>
    </row>
    <row r="265" spans="1:15" x14ac:dyDescent="0.3">
      <c r="A265">
        <f t="shared" si="29"/>
        <v>7777895664</v>
      </c>
      <c r="B265" s="1">
        <v>42045</v>
      </c>
      <c r="C265" t="str">
        <f t="shared" si="24"/>
        <v>Tuesday</v>
      </c>
      <c r="D265" t="str">
        <f t="shared" si="25"/>
        <v>February</v>
      </c>
      <c r="E265">
        <v>16</v>
      </c>
      <c r="F265" t="s">
        <v>7</v>
      </c>
      <c r="G265" t="s">
        <v>8</v>
      </c>
      <c r="H265">
        <f t="shared" si="26"/>
        <v>20.5</v>
      </c>
      <c r="I265">
        <v>10</v>
      </c>
      <c r="J265" t="s">
        <v>11</v>
      </c>
      <c r="K265" t="s">
        <v>12</v>
      </c>
      <c r="L265">
        <f t="shared" si="27"/>
        <v>205</v>
      </c>
      <c r="M265">
        <f t="shared" si="28"/>
        <v>45</v>
      </c>
      <c r="N265" t="s">
        <v>112</v>
      </c>
      <c r="O265" t="s">
        <v>114</v>
      </c>
    </row>
    <row r="266" spans="1:15" x14ac:dyDescent="0.3">
      <c r="A266">
        <f t="shared" si="29"/>
        <v>7777895665</v>
      </c>
      <c r="B266" s="1">
        <v>42046</v>
      </c>
      <c r="C266" t="str">
        <f t="shared" si="24"/>
        <v>Wednesday</v>
      </c>
      <c r="D266" t="str">
        <f t="shared" si="25"/>
        <v>February</v>
      </c>
      <c r="E266">
        <v>18.5</v>
      </c>
      <c r="F266" t="s">
        <v>13</v>
      </c>
      <c r="G266" t="s">
        <v>14</v>
      </c>
      <c r="H266">
        <f t="shared" si="26"/>
        <v>25.5</v>
      </c>
      <c r="I266">
        <v>12</v>
      </c>
      <c r="J266" t="s">
        <v>15</v>
      </c>
      <c r="K266" t="s">
        <v>16</v>
      </c>
      <c r="L266">
        <f t="shared" si="27"/>
        <v>306</v>
      </c>
      <c r="M266">
        <f t="shared" si="28"/>
        <v>84</v>
      </c>
      <c r="N266" t="s">
        <v>112</v>
      </c>
      <c r="O266" t="s">
        <v>114</v>
      </c>
    </row>
    <row r="267" spans="1:15" x14ac:dyDescent="0.3">
      <c r="A267">
        <f t="shared" si="29"/>
        <v>7777895666</v>
      </c>
      <c r="B267" s="1">
        <v>42046</v>
      </c>
      <c r="C267" t="str">
        <f t="shared" si="24"/>
        <v>Wednesday</v>
      </c>
      <c r="D267" t="str">
        <f t="shared" si="25"/>
        <v>February</v>
      </c>
      <c r="E267">
        <v>12.25</v>
      </c>
      <c r="F267" t="s">
        <v>27</v>
      </c>
      <c r="G267" t="s">
        <v>17</v>
      </c>
      <c r="H267">
        <f t="shared" si="26"/>
        <v>19.25</v>
      </c>
      <c r="I267">
        <v>5</v>
      </c>
      <c r="J267" t="s">
        <v>70</v>
      </c>
      <c r="K267" t="s">
        <v>71</v>
      </c>
      <c r="L267">
        <f t="shared" si="27"/>
        <v>96.25</v>
      </c>
      <c r="M267">
        <f t="shared" si="28"/>
        <v>35</v>
      </c>
      <c r="N267" t="s">
        <v>112</v>
      </c>
      <c r="O267" t="s">
        <v>114</v>
      </c>
    </row>
    <row r="268" spans="1:15" x14ac:dyDescent="0.3">
      <c r="A268">
        <f t="shared" si="29"/>
        <v>7777895667</v>
      </c>
      <c r="B268" s="1">
        <v>42046</v>
      </c>
      <c r="C268" t="str">
        <f t="shared" si="24"/>
        <v>Wednesday</v>
      </c>
      <c r="D268" t="str">
        <f t="shared" si="25"/>
        <v>February</v>
      </c>
      <c r="E268">
        <v>20.75</v>
      </c>
      <c r="F268" t="s">
        <v>13</v>
      </c>
      <c r="G268" t="s">
        <v>17</v>
      </c>
      <c r="H268">
        <f t="shared" si="26"/>
        <v>30.75</v>
      </c>
      <c r="I268">
        <v>4</v>
      </c>
      <c r="J268" t="s">
        <v>66</v>
      </c>
      <c r="K268" t="s">
        <v>67</v>
      </c>
      <c r="L268">
        <f t="shared" si="27"/>
        <v>123</v>
      </c>
      <c r="M268">
        <f t="shared" si="28"/>
        <v>40</v>
      </c>
      <c r="N268" t="s">
        <v>111</v>
      </c>
      <c r="O268" t="s">
        <v>114</v>
      </c>
    </row>
    <row r="269" spans="1:15" x14ac:dyDescent="0.3">
      <c r="A269">
        <f t="shared" si="29"/>
        <v>7777895668</v>
      </c>
      <c r="B269" s="1">
        <v>42046</v>
      </c>
      <c r="C269" t="str">
        <f t="shared" si="24"/>
        <v>Wednesday</v>
      </c>
      <c r="D269" t="str">
        <f t="shared" si="25"/>
        <v>February</v>
      </c>
      <c r="E269">
        <v>20.5</v>
      </c>
      <c r="F269" t="s">
        <v>13</v>
      </c>
      <c r="G269" t="s">
        <v>8</v>
      </c>
      <c r="H269">
        <f t="shared" si="26"/>
        <v>26.5</v>
      </c>
      <c r="I269">
        <v>6</v>
      </c>
      <c r="J269" t="s">
        <v>36</v>
      </c>
      <c r="K269" t="s">
        <v>37</v>
      </c>
      <c r="L269">
        <f t="shared" si="27"/>
        <v>159</v>
      </c>
      <c r="M269">
        <f t="shared" si="28"/>
        <v>36</v>
      </c>
      <c r="N269" t="s">
        <v>111</v>
      </c>
      <c r="O269" t="s">
        <v>115</v>
      </c>
    </row>
    <row r="270" spans="1:15" x14ac:dyDescent="0.3">
      <c r="A270">
        <f t="shared" si="29"/>
        <v>7777895669</v>
      </c>
      <c r="B270" s="1">
        <v>42046</v>
      </c>
      <c r="C270" t="str">
        <f t="shared" si="24"/>
        <v>Wednesday</v>
      </c>
      <c r="D270" t="str">
        <f t="shared" si="25"/>
        <v>February</v>
      </c>
      <c r="E270">
        <v>16</v>
      </c>
      <c r="F270" t="s">
        <v>7</v>
      </c>
      <c r="G270" t="s">
        <v>8</v>
      </c>
      <c r="H270">
        <f t="shared" si="26"/>
        <v>20.5</v>
      </c>
      <c r="I270">
        <v>11</v>
      </c>
      <c r="J270" t="s">
        <v>58</v>
      </c>
      <c r="K270" t="s">
        <v>59</v>
      </c>
      <c r="L270">
        <f t="shared" si="27"/>
        <v>225.5</v>
      </c>
      <c r="M270">
        <f t="shared" si="28"/>
        <v>49.5</v>
      </c>
      <c r="N270" t="s">
        <v>111</v>
      </c>
      <c r="O270" t="s">
        <v>114</v>
      </c>
    </row>
    <row r="271" spans="1:15" x14ac:dyDescent="0.3">
      <c r="A271">
        <f t="shared" si="29"/>
        <v>7777895670</v>
      </c>
      <c r="B271" s="1">
        <v>42046</v>
      </c>
      <c r="C271" t="str">
        <f t="shared" si="24"/>
        <v>Wednesday</v>
      </c>
      <c r="D271" t="str">
        <f t="shared" si="25"/>
        <v>February</v>
      </c>
      <c r="E271">
        <v>16.75</v>
      </c>
      <c r="F271" t="s">
        <v>7</v>
      </c>
      <c r="G271" t="s">
        <v>22</v>
      </c>
      <c r="H271">
        <f t="shared" si="26"/>
        <v>23.25</v>
      </c>
      <c r="I271">
        <v>12</v>
      </c>
      <c r="J271" t="s">
        <v>46</v>
      </c>
      <c r="K271" t="s">
        <v>47</v>
      </c>
      <c r="L271">
        <f t="shared" si="27"/>
        <v>279</v>
      </c>
      <c r="M271">
        <f t="shared" si="28"/>
        <v>78</v>
      </c>
      <c r="N271" t="s">
        <v>112</v>
      </c>
      <c r="O271" t="s">
        <v>115</v>
      </c>
    </row>
    <row r="272" spans="1:15" x14ac:dyDescent="0.3">
      <c r="A272">
        <f t="shared" si="29"/>
        <v>7777895671</v>
      </c>
      <c r="B272" s="1">
        <v>42047</v>
      </c>
      <c r="C272" t="str">
        <f t="shared" si="24"/>
        <v>Thursday</v>
      </c>
      <c r="D272" t="str">
        <f t="shared" si="25"/>
        <v>February</v>
      </c>
      <c r="E272">
        <v>16.75</v>
      </c>
      <c r="F272" t="s">
        <v>7</v>
      </c>
      <c r="G272" t="s">
        <v>22</v>
      </c>
      <c r="H272">
        <f t="shared" si="26"/>
        <v>23.25</v>
      </c>
      <c r="I272">
        <v>11</v>
      </c>
      <c r="J272" t="s">
        <v>46</v>
      </c>
      <c r="K272" t="s">
        <v>47</v>
      </c>
      <c r="L272">
        <f t="shared" si="27"/>
        <v>255.75</v>
      </c>
      <c r="M272">
        <f t="shared" si="28"/>
        <v>71.5</v>
      </c>
      <c r="N272" t="s">
        <v>112</v>
      </c>
      <c r="O272" t="s">
        <v>114</v>
      </c>
    </row>
    <row r="273" spans="1:15" x14ac:dyDescent="0.3">
      <c r="A273">
        <f t="shared" si="29"/>
        <v>7777895672</v>
      </c>
      <c r="B273" s="1">
        <v>42047</v>
      </c>
      <c r="C273" t="str">
        <f t="shared" si="24"/>
        <v>Thursday</v>
      </c>
      <c r="D273" t="str">
        <f t="shared" si="25"/>
        <v>February</v>
      </c>
      <c r="E273">
        <v>16</v>
      </c>
      <c r="F273" t="s">
        <v>7</v>
      </c>
      <c r="G273" t="s">
        <v>8</v>
      </c>
      <c r="H273">
        <f t="shared" si="26"/>
        <v>20.5</v>
      </c>
      <c r="I273">
        <v>10</v>
      </c>
      <c r="J273" t="s">
        <v>11</v>
      </c>
      <c r="K273" t="s">
        <v>12</v>
      </c>
      <c r="L273">
        <f t="shared" si="27"/>
        <v>205</v>
      </c>
      <c r="M273">
        <f t="shared" si="28"/>
        <v>45</v>
      </c>
      <c r="N273" t="s">
        <v>111</v>
      </c>
      <c r="O273" t="s">
        <v>114</v>
      </c>
    </row>
    <row r="274" spans="1:15" x14ac:dyDescent="0.3">
      <c r="A274">
        <f t="shared" si="29"/>
        <v>7777895673</v>
      </c>
      <c r="B274" s="1">
        <v>42047</v>
      </c>
      <c r="C274" t="str">
        <f t="shared" si="24"/>
        <v>Thursday</v>
      </c>
      <c r="D274" t="str">
        <f t="shared" si="25"/>
        <v>February</v>
      </c>
      <c r="E274">
        <v>11</v>
      </c>
      <c r="F274" t="s">
        <v>27</v>
      </c>
      <c r="G274" t="s">
        <v>8</v>
      </c>
      <c r="H274">
        <f t="shared" si="26"/>
        <v>14</v>
      </c>
      <c r="I274">
        <v>4</v>
      </c>
      <c r="J274" t="s">
        <v>74</v>
      </c>
      <c r="K274" t="s">
        <v>75</v>
      </c>
      <c r="L274">
        <f t="shared" si="27"/>
        <v>56</v>
      </c>
      <c r="M274">
        <f t="shared" si="28"/>
        <v>12</v>
      </c>
      <c r="N274" t="s">
        <v>111</v>
      </c>
      <c r="O274" t="s">
        <v>114</v>
      </c>
    </row>
    <row r="275" spans="1:15" x14ac:dyDescent="0.3">
      <c r="A275">
        <f t="shared" si="29"/>
        <v>7777895674</v>
      </c>
      <c r="B275" s="1">
        <v>42047</v>
      </c>
      <c r="C275" t="str">
        <f t="shared" si="24"/>
        <v>Thursday</v>
      </c>
      <c r="D275" t="str">
        <f t="shared" si="25"/>
        <v>February</v>
      </c>
      <c r="E275">
        <v>12</v>
      </c>
      <c r="F275" t="s">
        <v>27</v>
      </c>
      <c r="G275" t="s">
        <v>8</v>
      </c>
      <c r="H275">
        <f t="shared" si="26"/>
        <v>15</v>
      </c>
      <c r="I275">
        <v>1</v>
      </c>
      <c r="J275" t="s">
        <v>52</v>
      </c>
      <c r="K275" t="s">
        <v>53</v>
      </c>
      <c r="L275">
        <f t="shared" si="27"/>
        <v>15</v>
      </c>
      <c r="M275">
        <f t="shared" si="28"/>
        <v>3</v>
      </c>
      <c r="N275" t="s">
        <v>112</v>
      </c>
      <c r="O275" t="s">
        <v>115</v>
      </c>
    </row>
    <row r="276" spans="1:15" x14ac:dyDescent="0.3">
      <c r="A276">
        <f t="shared" si="29"/>
        <v>7777895675</v>
      </c>
      <c r="B276" s="1">
        <v>42047</v>
      </c>
      <c r="C276" t="str">
        <f t="shared" si="24"/>
        <v>Thursday</v>
      </c>
      <c r="D276" t="str">
        <f t="shared" si="25"/>
        <v>February</v>
      </c>
      <c r="E276">
        <v>12</v>
      </c>
      <c r="F276" t="s">
        <v>27</v>
      </c>
      <c r="G276" t="s">
        <v>8</v>
      </c>
      <c r="H276">
        <f t="shared" si="26"/>
        <v>15</v>
      </c>
      <c r="I276">
        <v>7</v>
      </c>
      <c r="J276" t="s">
        <v>52</v>
      </c>
      <c r="K276" t="s">
        <v>53</v>
      </c>
      <c r="L276">
        <f t="shared" si="27"/>
        <v>105</v>
      </c>
      <c r="M276">
        <f t="shared" si="28"/>
        <v>21</v>
      </c>
      <c r="N276" t="s">
        <v>112</v>
      </c>
      <c r="O276" t="s">
        <v>115</v>
      </c>
    </row>
    <row r="277" spans="1:15" x14ac:dyDescent="0.3">
      <c r="A277">
        <f t="shared" si="29"/>
        <v>7777895676</v>
      </c>
      <c r="B277" s="1">
        <v>42047</v>
      </c>
      <c r="C277" t="str">
        <f t="shared" si="24"/>
        <v>Thursday</v>
      </c>
      <c r="D277" t="str">
        <f t="shared" si="25"/>
        <v>February</v>
      </c>
      <c r="E277">
        <v>16.25</v>
      </c>
      <c r="F277" t="s">
        <v>7</v>
      </c>
      <c r="G277" t="s">
        <v>17</v>
      </c>
      <c r="H277">
        <f t="shared" si="26"/>
        <v>24.75</v>
      </c>
      <c r="I277">
        <v>7</v>
      </c>
      <c r="J277" t="s">
        <v>60</v>
      </c>
      <c r="K277" t="s">
        <v>61</v>
      </c>
      <c r="L277">
        <f t="shared" si="27"/>
        <v>173.25</v>
      </c>
      <c r="M277">
        <f t="shared" si="28"/>
        <v>59.5</v>
      </c>
      <c r="N277" t="s">
        <v>111</v>
      </c>
      <c r="O277" t="s">
        <v>114</v>
      </c>
    </row>
    <row r="278" spans="1:15" x14ac:dyDescent="0.3">
      <c r="A278">
        <f t="shared" si="29"/>
        <v>7777895677</v>
      </c>
      <c r="B278" s="1">
        <v>42047</v>
      </c>
      <c r="C278" t="str">
        <f t="shared" si="24"/>
        <v>Thursday</v>
      </c>
      <c r="D278" t="str">
        <f t="shared" si="25"/>
        <v>February</v>
      </c>
      <c r="E278">
        <v>12.75</v>
      </c>
      <c r="F278" t="s">
        <v>27</v>
      </c>
      <c r="G278" t="s">
        <v>22</v>
      </c>
      <c r="H278">
        <f t="shared" si="26"/>
        <v>17.75</v>
      </c>
      <c r="I278">
        <v>1</v>
      </c>
      <c r="J278" t="s">
        <v>28</v>
      </c>
      <c r="K278" t="s">
        <v>29</v>
      </c>
      <c r="L278">
        <f t="shared" si="27"/>
        <v>17.75</v>
      </c>
      <c r="M278">
        <f t="shared" si="28"/>
        <v>5</v>
      </c>
      <c r="N278" t="s">
        <v>111</v>
      </c>
      <c r="O278" t="s">
        <v>115</v>
      </c>
    </row>
    <row r="279" spans="1:15" x14ac:dyDescent="0.3">
      <c r="A279">
        <f t="shared" si="29"/>
        <v>7777895678</v>
      </c>
      <c r="B279" s="1">
        <v>42048</v>
      </c>
      <c r="C279" t="str">
        <f t="shared" si="24"/>
        <v>Friday</v>
      </c>
      <c r="D279" t="str">
        <f t="shared" si="25"/>
        <v>February</v>
      </c>
      <c r="E279">
        <v>20.25</v>
      </c>
      <c r="F279" t="s">
        <v>13</v>
      </c>
      <c r="G279" t="s">
        <v>17</v>
      </c>
      <c r="H279">
        <f t="shared" si="26"/>
        <v>30.25</v>
      </c>
      <c r="I279">
        <v>10</v>
      </c>
      <c r="J279" t="s">
        <v>70</v>
      </c>
      <c r="K279" t="s">
        <v>71</v>
      </c>
      <c r="L279">
        <f t="shared" si="27"/>
        <v>302.5</v>
      </c>
      <c r="M279">
        <f t="shared" si="28"/>
        <v>100</v>
      </c>
      <c r="N279" t="s">
        <v>112</v>
      </c>
      <c r="O279" t="s">
        <v>115</v>
      </c>
    </row>
    <row r="280" spans="1:15" x14ac:dyDescent="0.3">
      <c r="A280">
        <f t="shared" si="29"/>
        <v>7777895679</v>
      </c>
      <c r="B280" s="1">
        <v>42048</v>
      </c>
      <c r="C280" t="str">
        <f t="shared" si="24"/>
        <v>Friday</v>
      </c>
      <c r="D280" t="str">
        <f t="shared" si="25"/>
        <v>February</v>
      </c>
      <c r="E280">
        <v>15.25</v>
      </c>
      <c r="F280" t="s">
        <v>13</v>
      </c>
      <c r="G280" t="s">
        <v>8</v>
      </c>
      <c r="H280">
        <f t="shared" si="26"/>
        <v>21.25</v>
      </c>
      <c r="I280">
        <v>5</v>
      </c>
      <c r="J280" t="s">
        <v>48</v>
      </c>
      <c r="K280" t="s">
        <v>49</v>
      </c>
      <c r="L280">
        <f t="shared" si="27"/>
        <v>106.25</v>
      </c>
      <c r="M280">
        <f t="shared" si="28"/>
        <v>30</v>
      </c>
      <c r="N280" t="s">
        <v>111</v>
      </c>
      <c r="O280" t="s">
        <v>114</v>
      </c>
    </row>
    <row r="281" spans="1:15" x14ac:dyDescent="0.3">
      <c r="A281">
        <f t="shared" si="29"/>
        <v>7777895680</v>
      </c>
      <c r="B281" s="1">
        <v>42048</v>
      </c>
      <c r="C281" t="str">
        <f t="shared" si="24"/>
        <v>Friday</v>
      </c>
      <c r="D281" t="str">
        <f t="shared" si="25"/>
        <v>February</v>
      </c>
      <c r="E281">
        <v>12</v>
      </c>
      <c r="F281" t="s">
        <v>27</v>
      </c>
      <c r="G281" t="s">
        <v>8</v>
      </c>
      <c r="H281">
        <f t="shared" si="26"/>
        <v>15</v>
      </c>
      <c r="I281">
        <v>11</v>
      </c>
      <c r="J281" t="s">
        <v>52</v>
      </c>
      <c r="K281" t="s">
        <v>53</v>
      </c>
      <c r="L281">
        <f t="shared" si="27"/>
        <v>165</v>
      </c>
      <c r="M281">
        <f t="shared" si="28"/>
        <v>33</v>
      </c>
      <c r="N281" t="s">
        <v>112</v>
      </c>
      <c r="O281" t="s">
        <v>114</v>
      </c>
    </row>
    <row r="282" spans="1:15" x14ac:dyDescent="0.3">
      <c r="A282">
        <f t="shared" si="29"/>
        <v>7777895681</v>
      </c>
      <c r="B282" s="1">
        <v>42048</v>
      </c>
      <c r="C282" t="str">
        <f t="shared" si="24"/>
        <v>Friday</v>
      </c>
      <c r="D282" t="str">
        <f t="shared" si="25"/>
        <v>February</v>
      </c>
      <c r="E282">
        <v>16.5</v>
      </c>
      <c r="F282" t="s">
        <v>7</v>
      </c>
      <c r="G282" t="s">
        <v>17</v>
      </c>
      <c r="H282">
        <f t="shared" si="26"/>
        <v>25</v>
      </c>
      <c r="I282">
        <v>2</v>
      </c>
      <c r="J282" t="s">
        <v>18</v>
      </c>
      <c r="K282" t="s">
        <v>19</v>
      </c>
      <c r="L282">
        <f t="shared" si="27"/>
        <v>50</v>
      </c>
      <c r="M282">
        <f t="shared" si="28"/>
        <v>17</v>
      </c>
      <c r="N282" t="s">
        <v>111</v>
      </c>
      <c r="O282" t="s">
        <v>115</v>
      </c>
    </row>
    <row r="283" spans="1:15" x14ac:dyDescent="0.3">
      <c r="A283">
        <f t="shared" si="29"/>
        <v>7777895682</v>
      </c>
      <c r="B283" s="1">
        <v>42048</v>
      </c>
      <c r="C283" t="str">
        <f t="shared" si="24"/>
        <v>Friday</v>
      </c>
      <c r="D283" t="str">
        <f t="shared" si="25"/>
        <v>February</v>
      </c>
      <c r="E283">
        <v>12.5</v>
      </c>
      <c r="F283" t="s">
        <v>27</v>
      </c>
      <c r="G283" t="s">
        <v>17</v>
      </c>
      <c r="H283">
        <f t="shared" si="26"/>
        <v>19.5</v>
      </c>
      <c r="I283">
        <v>5</v>
      </c>
      <c r="J283" t="s">
        <v>25</v>
      </c>
      <c r="K283" t="s">
        <v>26</v>
      </c>
      <c r="L283">
        <f t="shared" si="27"/>
        <v>97.5</v>
      </c>
      <c r="M283">
        <f t="shared" si="28"/>
        <v>35</v>
      </c>
      <c r="N283" t="s">
        <v>112</v>
      </c>
      <c r="O283" t="s">
        <v>114</v>
      </c>
    </row>
    <row r="284" spans="1:15" x14ac:dyDescent="0.3">
      <c r="A284">
        <f t="shared" si="29"/>
        <v>7777895683</v>
      </c>
      <c r="B284" s="1">
        <v>42048</v>
      </c>
      <c r="C284" t="str">
        <f t="shared" si="24"/>
        <v>Friday</v>
      </c>
      <c r="D284" t="str">
        <f t="shared" si="25"/>
        <v>February</v>
      </c>
      <c r="E284">
        <v>12</v>
      </c>
      <c r="F284" t="s">
        <v>27</v>
      </c>
      <c r="G284" t="s">
        <v>8</v>
      </c>
      <c r="H284">
        <f t="shared" si="26"/>
        <v>15</v>
      </c>
      <c r="I284">
        <v>1</v>
      </c>
      <c r="J284" t="s">
        <v>36</v>
      </c>
      <c r="K284" t="s">
        <v>37</v>
      </c>
      <c r="L284">
        <f t="shared" si="27"/>
        <v>15</v>
      </c>
      <c r="M284">
        <f t="shared" si="28"/>
        <v>3</v>
      </c>
      <c r="N284" t="s">
        <v>112</v>
      </c>
      <c r="O284" t="s">
        <v>115</v>
      </c>
    </row>
    <row r="285" spans="1:15" x14ac:dyDescent="0.3">
      <c r="A285">
        <f t="shared" si="29"/>
        <v>7777895684</v>
      </c>
      <c r="B285" s="1">
        <v>42048</v>
      </c>
      <c r="C285" t="str">
        <f t="shared" si="24"/>
        <v>Friday</v>
      </c>
      <c r="D285" t="str">
        <f t="shared" si="25"/>
        <v>February</v>
      </c>
      <c r="E285">
        <v>20.25</v>
      </c>
      <c r="F285" t="s">
        <v>13</v>
      </c>
      <c r="G285" t="s">
        <v>17</v>
      </c>
      <c r="H285">
        <f t="shared" si="26"/>
        <v>30.25</v>
      </c>
      <c r="I285">
        <v>11</v>
      </c>
      <c r="J285" t="s">
        <v>60</v>
      </c>
      <c r="K285" t="s">
        <v>61</v>
      </c>
      <c r="L285">
        <f t="shared" si="27"/>
        <v>332.75</v>
      </c>
      <c r="M285">
        <f t="shared" si="28"/>
        <v>110</v>
      </c>
      <c r="N285" t="s">
        <v>111</v>
      </c>
      <c r="O285" t="s">
        <v>114</v>
      </c>
    </row>
    <row r="286" spans="1:15" x14ac:dyDescent="0.3">
      <c r="A286">
        <f t="shared" si="29"/>
        <v>7777895685</v>
      </c>
      <c r="B286" s="1">
        <v>42048</v>
      </c>
      <c r="C286" t="str">
        <f t="shared" si="24"/>
        <v>Friday</v>
      </c>
      <c r="D286" t="str">
        <f t="shared" si="25"/>
        <v>February</v>
      </c>
      <c r="E286">
        <v>16.5</v>
      </c>
      <c r="F286" t="s">
        <v>7</v>
      </c>
      <c r="G286" t="s">
        <v>14</v>
      </c>
      <c r="H286">
        <f t="shared" si="26"/>
        <v>22</v>
      </c>
      <c r="I286">
        <v>10</v>
      </c>
      <c r="J286" t="s">
        <v>40</v>
      </c>
      <c r="K286" t="s">
        <v>41</v>
      </c>
      <c r="L286">
        <f t="shared" si="27"/>
        <v>220</v>
      </c>
      <c r="M286">
        <f t="shared" si="28"/>
        <v>55</v>
      </c>
      <c r="N286" t="s">
        <v>112</v>
      </c>
      <c r="O286" t="s">
        <v>114</v>
      </c>
    </row>
    <row r="287" spans="1:15" x14ac:dyDescent="0.3">
      <c r="A287">
        <f t="shared" si="29"/>
        <v>7777895686</v>
      </c>
      <c r="B287" s="1">
        <v>42049</v>
      </c>
      <c r="C287" t="str">
        <f t="shared" si="24"/>
        <v>Saturday</v>
      </c>
      <c r="D287" t="str">
        <f t="shared" si="25"/>
        <v>February</v>
      </c>
      <c r="E287">
        <v>12</v>
      </c>
      <c r="F287" t="s">
        <v>27</v>
      </c>
      <c r="G287" t="s">
        <v>8</v>
      </c>
      <c r="H287">
        <f t="shared" si="26"/>
        <v>15</v>
      </c>
      <c r="I287">
        <v>2</v>
      </c>
      <c r="J287" t="s">
        <v>11</v>
      </c>
      <c r="K287" t="s">
        <v>12</v>
      </c>
      <c r="L287">
        <f t="shared" si="27"/>
        <v>30</v>
      </c>
      <c r="M287">
        <f t="shared" si="28"/>
        <v>6</v>
      </c>
      <c r="N287" t="s">
        <v>111</v>
      </c>
      <c r="O287" t="s">
        <v>114</v>
      </c>
    </row>
    <row r="288" spans="1:15" x14ac:dyDescent="0.3">
      <c r="A288">
        <f t="shared" si="29"/>
        <v>7777895687</v>
      </c>
      <c r="B288" s="1">
        <v>42049</v>
      </c>
      <c r="C288" t="str">
        <f t="shared" si="24"/>
        <v>Saturday</v>
      </c>
      <c r="D288" t="str">
        <f t="shared" si="25"/>
        <v>February</v>
      </c>
      <c r="E288">
        <v>16.5</v>
      </c>
      <c r="F288" t="s">
        <v>7</v>
      </c>
      <c r="G288" t="s">
        <v>17</v>
      </c>
      <c r="H288">
        <f t="shared" si="26"/>
        <v>25</v>
      </c>
      <c r="I288">
        <v>1</v>
      </c>
      <c r="J288" t="s">
        <v>32</v>
      </c>
      <c r="K288" t="s">
        <v>33</v>
      </c>
      <c r="L288">
        <f t="shared" si="27"/>
        <v>25</v>
      </c>
      <c r="M288">
        <f t="shared" si="28"/>
        <v>8.5</v>
      </c>
      <c r="N288" t="s">
        <v>112</v>
      </c>
      <c r="O288" t="s">
        <v>115</v>
      </c>
    </row>
    <row r="289" spans="1:15" x14ac:dyDescent="0.3">
      <c r="A289">
        <f t="shared" si="29"/>
        <v>7777895688</v>
      </c>
      <c r="B289" s="1">
        <v>42049</v>
      </c>
      <c r="C289" t="str">
        <f t="shared" si="24"/>
        <v>Saturday</v>
      </c>
      <c r="D289" t="str">
        <f t="shared" si="25"/>
        <v>February</v>
      </c>
      <c r="E289">
        <v>12.5</v>
      </c>
      <c r="F289" t="s">
        <v>27</v>
      </c>
      <c r="G289" t="s">
        <v>17</v>
      </c>
      <c r="H289">
        <f t="shared" si="26"/>
        <v>19.5</v>
      </c>
      <c r="I289">
        <v>9</v>
      </c>
      <c r="J289" t="s">
        <v>54</v>
      </c>
      <c r="K289" t="s">
        <v>55</v>
      </c>
      <c r="L289">
        <f t="shared" si="27"/>
        <v>175.5</v>
      </c>
      <c r="M289">
        <f t="shared" si="28"/>
        <v>63</v>
      </c>
      <c r="N289" t="s">
        <v>112</v>
      </c>
      <c r="O289" t="s">
        <v>115</v>
      </c>
    </row>
    <row r="290" spans="1:15" x14ac:dyDescent="0.3">
      <c r="A290">
        <f t="shared" si="29"/>
        <v>7777895689</v>
      </c>
      <c r="B290" s="1">
        <v>42049</v>
      </c>
      <c r="C290" t="str">
        <f t="shared" si="24"/>
        <v>Saturday</v>
      </c>
      <c r="D290" t="str">
        <f t="shared" si="25"/>
        <v>February</v>
      </c>
      <c r="E290">
        <v>12.75</v>
      </c>
      <c r="F290" t="s">
        <v>27</v>
      </c>
      <c r="G290" t="s">
        <v>22</v>
      </c>
      <c r="H290">
        <f t="shared" si="26"/>
        <v>17.75</v>
      </c>
      <c r="I290">
        <v>12</v>
      </c>
      <c r="J290" t="s">
        <v>50</v>
      </c>
      <c r="K290" t="s">
        <v>51</v>
      </c>
      <c r="L290">
        <f t="shared" si="27"/>
        <v>213</v>
      </c>
      <c r="M290">
        <f t="shared" si="28"/>
        <v>60</v>
      </c>
      <c r="N290" t="s">
        <v>111</v>
      </c>
      <c r="O290" t="s">
        <v>115</v>
      </c>
    </row>
    <row r="291" spans="1:15" x14ac:dyDescent="0.3">
      <c r="A291">
        <f t="shared" si="29"/>
        <v>7777895690</v>
      </c>
      <c r="B291" s="1">
        <v>42049</v>
      </c>
      <c r="C291" t="str">
        <f t="shared" si="24"/>
        <v>Saturday</v>
      </c>
      <c r="D291" t="str">
        <f t="shared" si="25"/>
        <v>February</v>
      </c>
      <c r="E291">
        <v>12.5</v>
      </c>
      <c r="F291" t="s">
        <v>27</v>
      </c>
      <c r="G291" t="s">
        <v>17</v>
      </c>
      <c r="H291">
        <f t="shared" si="26"/>
        <v>19.5</v>
      </c>
      <c r="I291">
        <v>5</v>
      </c>
      <c r="J291" t="s">
        <v>32</v>
      </c>
      <c r="K291" t="s">
        <v>33</v>
      </c>
      <c r="L291">
        <f t="shared" si="27"/>
        <v>97.5</v>
      </c>
      <c r="M291">
        <f t="shared" si="28"/>
        <v>35</v>
      </c>
      <c r="N291" t="s">
        <v>111</v>
      </c>
      <c r="O291" t="s">
        <v>114</v>
      </c>
    </row>
    <row r="292" spans="1:15" x14ac:dyDescent="0.3">
      <c r="A292">
        <f t="shared" si="29"/>
        <v>7777895691</v>
      </c>
      <c r="B292" s="1">
        <v>42049</v>
      </c>
      <c r="C292" t="str">
        <f t="shared" si="24"/>
        <v>Saturday</v>
      </c>
      <c r="D292" t="str">
        <f t="shared" si="25"/>
        <v>February</v>
      </c>
      <c r="E292">
        <v>16</v>
      </c>
      <c r="F292" t="s">
        <v>7</v>
      </c>
      <c r="G292" t="s">
        <v>14</v>
      </c>
      <c r="H292">
        <f t="shared" si="26"/>
        <v>21.5</v>
      </c>
      <c r="I292">
        <v>4</v>
      </c>
      <c r="J292" t="s">
        <v>42</v>
      </c>
      <c r="K292" t="s">
        <v>43</v>
      </c>
      <c r="L292">
        <f t="shared" si="27"/>
        <v>86</v>
      </c>
      <c r="M292">
        <f t="shared" si="28"/>
        <v>22</v>
      </c>
      <c r="N292" t="s">
        <v>111</v>
      </c>
      <c r="O292" t="s">
        <v>115</v>
      </c>
    </row>
    <row r="293" spans="1:15" x14ac:dyDescent="0.3">
      <c r="A293">
        <f t="shared" si="29"/>
        <v>7777895692</v>
      </c>
      <c r="B293" s="1">
        <v>42050</v>
      </c>
      <c r="C293" t="str">
        <f t="shared" si="24"/>
        <v>Sunday</v>
      </c>
      <c r="D293" t="str">
        <f t="shared" si="25"/>
        <v>February</v>
      </c>
      <c r="E293">
        <v>12.25</v>
      </c>
      <c r="F293" t="s">
        <v>27</v>
      </c>
      <c r="G293" t="s">
        <v>17</v>
      </c>
      <c r="H293">
        <f t="shared" si="26"/>
        <v>19.25</v>
      </c>
      <c r="I293">
        <v>11</v>
      </c>
      <c r="J293" t="s">
        <v>70</v>
      </c>
      <c r="K293" t="s">
        <v>71</v>
      </c>
      <c r="L293">
        <f t="shared" si="27"/>
        <v>211.75</v>
      </c>
      <c r="M293">
        <f t="shared" si="28"/>
        <v>77</v>
      </c>
      <c r="N293" t="s">
        <v>111</v>
      </c>
      <c r="O293" t="s">
        <v>114</v>
      </c>
    </row>
    <row r="294" spans="1:15" x14ac:dyDescent="0.3">
      <c r="A294">
        <f t="shared" si="29"/>
        <v>7777895693</v>
      </c>
      <c r="B294" s="1">
        <v>42050</v>
      </c>
      <c r="C294" t="str">
        <f t="shared" si="24"/>
        <v>Sunday</v>
      </c>
      <c r="D294" t="str">
        <f t="shared" si="25"/>
        <v>February</v>
      </c>
      <c r="E294">
        <v>12</v>
      </c>
      <c r="F294" t="s">
        <v>27</v>
      </c>
      <c r="G294" t="s">
        <v>8</v>
      </c>
      <c r="H294">
        <f t="shared" si="26"/>
        <v>15</v>
      </c>
      <c r="I294">
        <v>11</v>
      </c>
      <c r="J294" t="s">
        <v>30</v>
      </c>
      <c r="K294" t="s">
        <v>31</v>
      </c>
      <c r="L294">
        <f t="shared" si="27"/>
        <v>165</v>
      </c>
      <c r="M294">
        <f t="shared" si="28"/>
        <v>33</v>
      </c>
      <c r="N294" t="s">
        <v>112</v>
      </c>
      <c r="O294" t="s">
        <v>115</v>
      </c>
    </row>
    <row r="295" spans="1:15" x14ac:dyDescent="0.3">
      <c r="A295">
        <f t="shared" si="29"/>
        <v>7777895694</v>
      </c>
      <c r="B295" s="1">
        <v>42050</v>
      </c>
      <c r="C295" t="str">
        <f t="shared" si="24"/>
        <v>Sunday</v>
      </c>
      <c r="D295" t="str">
        <f t="shared" si="25"/>
        <v>February</v>
      </c>
      <c r="E295">
        <v>20.25</v>
      </c>
      <c r="F295" t="s">
        <v>13</v>
      </c>
      <c r="G295" t="s">
        <v>14</v>
      </c>
      <c r="H295">
        <f t="shared" si="26"/>
        <v>27.25</v>
      </c>
      <c r="I295">
        <v>11</v>
      </c>
      <c r="J295" t="s">
        <v>20</v>
      </c>
      <c r="K295" t="s">
        <v>21</v>
      </c>
      <c r="L295">
        <f t="shared" si="27"/>
        <v>299.75</v>
      </c>
      <c r="M295">
        <f t="shared" si="28"/>
        <v>77</v>
      </c>
      <c r="N295" t="s">
        <v>111</v>
      </c>
      <c r="O295" t="s">
        <v>114</v>
      </c>
    </row>
    <row r="296" spans="1:15" x14ac:dyDescent="0.3">
      <c r="A296">
        <f t="shared" si="29"/>
        <v>7777895695</v>
      </c>
      <c r="B296" s="1">
        <v>42050</v>
      </c>
      <c r="C296" t="str">
        <f t="shared" si="24"/>
        <v>Sunday</v>
      </c>
      <c r="D296" t="str">
        <f t="shared" si="25"/>
        <v>February</v>
      </c>
      <c r="E296">
        <v>20.5</v>
      </c>
      <c r="F296" t="s">
        <v>13</v>
      </c>
      <c r="G296" t="s">
        <v>8</v>
      </c>
      <c r="H296">
        <f t="shared" si="26"/>
        <v>26.5</v>
      </c>
      <c r="I296">
        <v>10</v>
      </c>
      <c r="J296" t="s">
        <v>11</v>
      </c>
      <c r="K296" t="s">
        <v>12</v>
      </c>
      <c r="L296">
        <f t="shared" si="27"/>
        <v>265</v>
      </c>
      <c r="M296">
        <f t="shared" si="28"/>
        <v>60</v>
      </c>
      <c r="N296" t="s">
        <v>112</v>
      </c>
      <c r="O296" t="s">
        <v>115</v>
      </c>
    </row>
    <row r="297" spans="1:15" x14ac:dyDescent="0.3">
      <c r="A297">
        <f t="shared" si="29"/>
        <v>7777895696</v>
      </c>
      <c r="B297" s="1">
        <v>42051</v>
      </c>
      <c r="C297" t="str">
        <f t="shared" si="24"/>
        <v>Monday</v>
      </c>
      <c r="D297" t="str">
        <f t="shared" si="25"/>
        <v>February</v>
      </c>
      <c r="E297">
        <v>12.75</v>
      </c>
      <c r="F297" t="s">
        <v>27</v>
      </c>
      <c r="G297" t="s">
        <v>22</v>
      </c>
      <c r="H297">
        <f t="shared" si="26"/>
        <v>17.75</v>
      </c>
      <c r="I297">
        <v>12</v>
      </c>
      <c r="J297" t="s">
        <v>23</v>
      </c>
      <c r="K297" t="s">
        <v>24</v>
      </c>
      <c r="L297">
        <f t="shared" si="27"/>
        <v>213</v>
      </c>
      <c r="M297">
        <f t="shared" si="28"/>
        <v>60</v>
      </c>
      <c r="N297" t="s">
        <v>112</v>
      </c>
      <c r="O297" t="s">
        <v>115</v>
      </c>
    </row>
    <row r="298" spans="1:15" x14ac:dyDescent="0.3">
      <c r="A298">
        <f t="shared" si="29"/>
        <v>7777895697</v>
      </c>
      <c r="B298" s="1">
        <v>42051</v>
      </c>
      <c r="C298" t="str">
        <f t="shared" si="24"/>
        <v>Monday</v>
      </c>
      <c r="D298" t="str">
        <f t="shared" si="25"/>
        <v>February</v>
      </c>
      <c r="E298">
        <v>20.25</v>
      </c>
      <c r="F298" t="s">
        <v>13</v>
      </c>
      <c r="G298" t="s">
        <v>14</v>
      </c>
      <c r="H298">
        <f t="shared" si="26"/>
        <v>27.25</v>
      </c>
      <c r="I298">
        <v>9</v>
      </c>
      <c r="J298" t="s">
        <v>20</v>
      </c>
      <c r="K298" t="s">
        <v>21</v>
      </c>
      <c r="L298">
        <f t="shared" si="27"/>
        <v>245.25</v>
      </c>
      <c r="M298">
        <f t="shared" si="28"/>
        <v>63</v>
      </c>
      <c r="N298" t="s">
        <v>111</v>
      </c>
      <c r="O298" t="s">
        <v>115</v>
      </c>
    </row>
    <row r="299" spans="1:15" x14ac:dyDescent="0.3">
      <c r="A299">
        <f t="shared" si="29"/>
        <v>7777895698</v>
      </c>
      <c r="B299" s="1">
        <v>42051</v>
      </c>
      <c r="C299" t="str">
        <f t="shared" si="24"/>
        <v>Monday</v>
      </c>
      <c r="D299" t="str">
        <f t="shared" si="25"/>
        <v>February</v>
      </c>
      <c r="E299">
        <v>20.25</v>
      </c>
      <c r="F299" t="s">
        <v>13</v>
      </c>
      <c r="G299" t="s">
        <v>17</v>
      </c>
      <c r="H299">
        <f t="shared" si="26"/>
        <v>30.25</v>
      </c>
      <c r="I299">
        <v>6</v>
      </c>
      <c r="J299" t="s">
        <v>70</v>
      </c>
      <c r="K299" t="s">
        <v>71</v>
      </c>
      <c r="L299">
        <f t="shared" si="27"/>
        <v>181.5</v>
      </c>
      <c r="M299">
        <f t="shared" si="28"/>
        <v>60</v>
      </c>
      <c r="N299" t="s">
        <v>111</v>
      </c>
      <c r="O299" t="s">
        <v>114</v>
      </c>
    </row>
    <row r="300" spans="1:15" x14ac:dyDescent="0.3">
      <c r="A300">
        <f t="shared" si="29"/>
        <v>7777895699</v>
      </c>
      <c r="B300" s="1">
        <v>42051</v>
      </c>
      <c r="C300" t="str">
        <f t="shared" si="24"/>
        <v>Monday</v>
      </c>
      <c r="D300" t="str">
        <f t="shared" si="25"/>
        <v>February</v>
      </c>
      <c r="E300">
        <v>12</v>
      </c>
      <c r="F300" t="s">
        <v>27</v>
      </c>
      <c r="G300" t="s">
        <v>8</v>
      </c>
      <c r="H300">
        <f t="shared" si="26"/>
        <v>15</v>
      </c>
      <c r="I300">
        <v>2</v>
      </c>
      <c r="J300" t="s">
        <v>52</v>
      </c>
      <c r="K300" t="s">
        <v>53</v>
      </c>
      <c r="L300">
        <f t="shared" si="27"/>
        <v>30</v>
      </c>
      <c r="M300">
        <f t="shared" si="28"/>
        <v>6</v>
      </c>
      <c r="N300" t="s">
        <v>112</v>
      </c>
      <c r="O300" t="s">
        <v>115</v>
      </c>
    </row>
    <row r="301" spans="1:15" x14ac:dyDescent="0.3">
      <c r="A301">
        <f t="shared" si="29"/>
        <v>7777895700</v>
      </c>
      <c r="B301" s="1">
        <v>42051</v>
      </c>
      <c r="C301" t="str">
        <f t="shared" si="24"/>
        <v>Monday</v>
      </c>
      <c r="D301" t="str">
        <f t="shared" si="25"/>
        <v>February</v>
      </c>
      <c r="E301">
        <v>20.25</v>
      </c>
      <c r="F301" t="s">
        <v>13</v>
      </c>
      <c r="G301" t="s">
        <v>14</v>
      </c>
      <c r="H301">
        <f t="shared" si="26"/>
        <v>27.25</v>
      </c>
      <c r="I301">
        <v>7</v>
      </c>
      <c r="J301" t="s">
        <v>68</v>
      </c>
      <c r="K301" t="s">
        <v>69</v>
      </c>
      <c r="L301">
        <f t="shared" si="27"/>
        <v>190.75</v>
      </c>
      <c r="M301">
        <f t="shared" si="28"/>
        <v>49</v>
      </c>
      <c r="N301" t="s">
        <v>111</v>
      </c>
      <c r="O301" t="s">
        <v>115</v>
      </c>
    </row>
    <row r="302" spans="1:15" x14ac:dyDescent="0.3">
      <c r="A302">
        <f t="shared" si="29"/>
        <v>7777895701</v>
      </c>
      <c r="B302" s="1">
        <v>42051</v>
      </c>
      <c r="C302" t="str">
        <f t="shared" si="24"/>
        <v>Monday</v>
      </c>
      <c r="D302" t="str">
        <f t="shared" si="25"/>
        <v>February</v>
      </c>
      <c r="E302">
        <v>20.75</v>
      </c>
      <c r="F302" t="s">
        <v>13</v>
      </c>
      <c r="G302" t="s">
        <v>22</v>
      </c>
      <c r="H302">
        <f t="shared" si="26"/>
        <v>28.75</v>
      </c>
      <c r="I302">
        <v>10</v>
      </c>
      <c r="J302" t="s">
        <v>50</v>
      </c>
      <c r="K302" t="s">
        <v>51</v>
      </c>
      <c r="L302">
        <f t="shared" si="27"/>
        <v>287.5</v>
      </c>
      <c r="M302">
        <f t="shared" si="28"/>
        <v>80</v>
      </c>
      <c r="N302" t="s">
        <v>112</v>
      </c>
      <c r="O302" t="s">
        <v>115</v>
      </c>
    </row>
    <row r="303" spans="1:15" x14ac:dyDescent="0.3">
      <c r="A303">
        <f t="shared" si="29"/>
        <v>7777895702</v>
      </c>
      <c r="B303" s="1">
        <v>42052</v>
      </c>
      <c r="C303" t="str">
        <f t="shared" si="24"/>
        <v>Tuesday</v>
      </c>
      <c r="D303" t="str">
        <f t="shared" si="25"/>
        <v>February</v>
      </c>
      <c r="E303">
        <v>12</v>
      </c>
      <c r="F303" t="s">
        <v>27</v>
      </c>
      <c r="G303" t="s">
        <v>8</v>
      </c>
      <c r="H303">
        <f t="shared" si="26"/>
        <v>15</v>
      </c>
      <c r="I303">
        <v>1</v>
      </c>
      <c r="J303" t="s">
        <v>11</v>
      </c>
      <c r="K303" t="s">
        <v>12</v>
      </c>
      <c r="L303">
        <f t="shared" si="27"/>
        <v>15</v>
      </c>
      <c r="M303">
        <f t="shared" si="28"/>
        <v>3</v>
      </c>
      <c r="N303" t="s">
        <v>111</v>
      </c>
      <c r="O303" t="s">
        <v>114</v>
      </c>
    </row>
    <row r="304" spans="1:15" x14ac:dyDescent="0.3">
      <c r="A304">
        <f t="shared" si="29"/>
        <v>7777895703</v>
      </c>
      <c r="B304" s="1">
        <v>42052</v>
      </c>
      <c r="C304" t="str">
        <f t="shared" si="24"/>
        <v>Tuesday</v>
      </c>
      <c r="D304" t="str">
        <f t="shared" si="25"/>
        <v>February</v>
      </c>
      <c r="E304">
        <v>12.5</v>
      </c>
      <c r="F304" t="s">
        <v>27</v>
      </c>
      <c r="G304" t="s">
        <v>17</v>
      </c>
      <c r="H304">
        <f t="shared" si="26"/>
        <v>19.5</v>
      </c>
      <c r="I304">
        <v>8</v>
      </c>
      <c r="J304" t="s">
        <v>38</v>
      </c>
      <c r="K304" t="s">
        <v>39</v>
      </c>
      <c r="L304">
        <f t="shared" si="27"/>
        <v>156</v>
      </c>
      <c r="M304">
        <f t="shared" si="28"/>
        <v>56</v>
      </c>
      <c r="N304" t="s">
        <v>112</v>
      </c>
      <c r="O304" t="s">
        <v>114</v>
      </c>
    </row>
    <row r="305" spans="1:15" x14ac:dyDescent="0.3">
      <c r="A305">
        <f t="shared" si="29"/>
        <v>7777895704</v>
      </c>
      <c r="B305" s="1">
        <v>42052</v>
      </c>
      <c r="C305" t="str">
        <f t="shared" si="24"/>
        <v>Tuesday</v>
      </c>
      <c r="D305" t="str">
        <f t="shared" si="25"/>
        <v>February</v>
      </c>
      <c r="E305">
        <v>20.5</v>
      </c>
      <c r="F305" t="s">
        <v>13</v>
      </c>
      <c r="G305" t="s">
        <v>8</v>
      </c>
      <c r="H305">
        <f t="shared" si="26"/>
        <v>26.5</v>
      </c>
      <c r="I305">
        <v>4</v>
      </c>
      <c r="J305" t="s">
        <v>36</v>
      </c>
      <c r="K305" t="s">
        <v>37</v>
      </c>
      <c r="L305">
        <f t="shared" si="27"/>
        <v>106</v>
      </c>
      <c r="M305">
        <f t="shared" si="28"/>
        <v>24</v>
      </c>
      <c r="N305" t="s">
        <v>111</v>
      </c>
      <c r="O305" t="s">
        <v>115</v>
      </c>
    </row>
    <row r="306" spans="1:15" x14ac:dyDescent="0.3">
      <c r="A306">
        <f t="shared" si="29"/>
        <v>7777895705</v>
      </c>
      <c r="B306" s="1">
        <v>42052</v>
      </c>
      <c r="C306" t="str">
        <f t="shared" si="24"/>
        <v>Tuesday</v>
      </c>
      <c r="D306" t="str">
        <f t="shared" si="25"/>
        <v>February</v>
      </c>
      <c r="E306">
        <v>12</v>
      </c>
      <c r="F306" t="s">
        <v>27</v>
      </c>
      <c r="G306" t="s">
        <v>8</v>
      </c>
      <c r="H306">
        <f t="shared" si="26"/>
        <v>15</v>
      </c>
      <c r="I306">
        <v>7</v>
      </c>
      <c r="J306" t="s">
        <v>11</v>
      </c>
      <c r="K306" t="s">
        <v>12</v>
      </c>
      <c r="L306">
        <f t="shared" si="27"/>
        <v>105</v>
      </c>
      <c r="M306">
        <f t="shared" si="28"/>
        <v>21</v>
      </c>
      <c r="N306" t="s">
        <v>111</v>
      </c>
      <c r="O306" t="s">
        <v>114</v>
      </c>
    </row>
    <row r="307" spans="1:15" x14ac:dyDescent="0.3">
      <c r="A307">
        <f t="shared" si="29"/>
        <v>7777895706</v>
      </c>
      <c r="B307" s="1">
        <v>42052</v>
      </c>
      <c r="C307" t="str">
        <f t="shared" si="24"/>
        <v>Tuesday</v>
      </c>
      <c r="D307" t="str">
        <f t="shared" si="25"/>
        <v>February</v>
      </c>
      <c r="E307">
        <v>12.5</v>
      </c>
      <c r="F307" t="s">
        <v>27</v>
      </c>
      <c r="G307" t="s">
        <v>17</v>
      </c>
      <c r="H307">
        <f t="shared" si="26"/>
        <v>19.5</v>
      </c>
      <c r="I307">
        <v>5</v>
      </c>
      <c r="J307" t="s">
        <v>32</v>
      </c>
      <c r="K307" t="s">
        <v>33</v>
      </c>
      <c r="L307">
        <f t="shared" si="27"/>
        <v>97.5</v>
      </c>
      <c r="M307">
        <f t="shared" si="28"/>
        <v>35</v>
      </c>
      <c r="N307" t="s">
        <v>111</v>
      </c>
      <c r="O307" t="s">
        <v>114</v>
      </c>
    </row>
    <row r="308" spans="1:15" x14ac:dyDescent="0.3">
      <c r="A308">
        <f t="shared" si="29"/>
        <v>7777895707</v>
      </c>
      <c r="B308" s="1">
        <v>42052</v>
      </c>
      <c r="C308" t="str">
        <f t="shared" si="24"/>
        <v>Tuesday</v>
      </c>
      <c r="D308" t="str">
        <f t="shared" si="25"/>
        <v>February</v>
      </c>
      <c r="E308">
        <v>20.25</v>
      </c>
      <c r="F308" t="s">
        <v>13</v>
      </c>
      <c r="G308" t="s">
        <v>14</v>
      </c>
      <c r="H308">
        <f t="shared" si="26"/>
        <v>27.25</v>
      </c>
      <c r="I308">
        <v>3</v>
      </c>
      <c r="J308" t="s">
        <v>68</v>
      </c>
      <c r="K308" t="s">
        <v>69</v>
      </c>
      <c r="L308">
        <f t="shared" si="27"/>
        <v>81.75</v>
      </c>
      <c r="M308">
        <f t="shared" si="28"/>
        <v>21</v>
      </c>
      <c r="N308" t="s">
        <v>111</v>
      </c>
      <c r="O308" t="s">
        <v>115</v>
      </c>
    </row>
    <row r="309" spans="1:15" x14ac:dyDescent="0.3">
      <c r="A309">
        <f t="shared" si="29"/>
        <v>7777895708</v>
      </c>
      <c r="B309" s="1">
        <v>42052</v>
      </c>
      <c r="C309" t="str">
        <f t="shared" si="24"/>
        <v>Tuesday</v>
      </c>
      <c r="D309" t="str">
        <f t="shared" si="25"/>
        <v>February</v>
      </c>
      <c r="E309">
        <v>20.75</v>
      </c>
      <c r="F309" t="s">
        <v>13</v>
      </c>
      <c r="G309" t="s">
        <v>17</v>
      </c>
      <c r="H309">
        <f t="shared" si="26"/>
        <v>30.75</v>
      </c>
      <c r="I309">
        <v>11</v>
      </c>
      <c r="J309" t="s">
        <v>38</v>
      </c>
      <c r="K309" t="s">
        <v>39</v>
      </c>
      <c r="L309">
        <f t="shared" si="27"/>
        <v>338.25</v>
      </c>
      <c r="M309">
        <f t="shared" si="28"/>
        <v>110</v>
      </c>
      <c r="N309" t="s">
        <v>112</v>
      </c>
      <c r="O309" t="s">
        <v>115</v>
      </c>
    </row>
    <row r="310" spans="1:15" x14ac:dyDescent="0.3">
      <c r="A310">
        <f t="shared" si="29"/>
        <v>7777895709</v>
      </c>
      <c r="B310" s="1">
        <v>42053</v>
      </c>
      <c r="C310" t="str">
        <f t="shared" si="24"/>
        <v>Wednesday</v>
      </c>
      <c r="D310" t="str">
        <f t="shared" si="25"/>
        <v>February</v>
      </c>
      <c r="E310">
        <v>16.75</v>
      </c>
      <c r="F310" t="s">
        <v>7</v>
      </c>
      <c r="G310" t="s">
        <v>22</v>
      </c>
      <c r="H310">
        <f t="shared" si="26"/>
        <v>23.25</v>
      </c>
      <c r="I310">
        <v>7</v>
      </c>
      <c r="J310" t="s">
        <v>28</v>
      </c>
      <c r="K310" t="s">
        <v>29</v>
      </c>
      <c r="L310">
        <f t="shared" si="27"/>
        <v>162.75</v>
      </c>
      <c r="M310">
        <f t="shared" si="28"/>
        <v>45.5</v>
      </c>
      <c r="N310" t="s">
        <v>112</v>
      </c>
      <c r="O310" t="s">
        <v>114</v>
      </c>
    </row>
    <row r="311" spans="1:15" x14ac:dyDescent="0.3">
      <c r="A311">
        <f t="shared" si="29"/>
        <v>7777895710</v>
      </c>
      <c r="B311" s="1">
        <v>42053</v>
      </c>
      <c r="C311" t="str">
        <f t="shared" si="24"/>
        <v>Wednesday</v>
      </c>
      <c r="D311" t="str">
        <f t="shared" si="25"/>
        <v>February</v>
      </c>
      <c r="E311">
        <v>16.5</v>
      </c>
      <c r="F311" t="s">
        <v>7</v>
      </c>
      <c r="G311" t="s">
        <v>17</v>
      </c>
      <c r="H311">
        <f t="shared" si="26"/>
        <v>25</v>
      </c>
      <c r="I311">
        <v>10</v>
      </c>
      <c r="J311" t="s">
        <v>25</v>
      </c>
      <c r="K311" t="s">
        <v>26</v>
      </c>
      <c r="L311">
        <f t="shared" si="27"/>
        <v>250</v>
      </c>
      <c r="M311">
        <f t="shared" si="28"/>
        <v>85</v>
      </c>
      <c r="N311" t="s">
        <v>111</v>
      </c>
      <c r="O311" t="s">
        <v>114</v>
      </c>
    </row>
    <row r="312" spans="1:15" x14ac:dyDescent="0.3">
      <c r="A312">
        <f t="shared" si="29"/>
        <v>7777895711</v>
      </c>
      <c r="B312" s="1">
        <v>42053</v>
      </c>
      <c r="C312" t="str">
        <f t="shared" si="24"/>
        <v>Wednesday</v>
      </c>
      <c r="D312" t="str">
        <f t="shared" si="25"/>
        <v>February</v>
      </c>
      <c r="E312">
        <v>12.5</v>
      </c>
      <c r="F312" t="s">
        <v>27</v>
      </c>
      <c r="G312" t="s">
        <v>17</v>
      </c>
      <c r="H312">
        <f t="shared" si="26"/>
        <v>19.5</v>
      </c>
      <c r="I312">
        <v>8</v>
      </c>
      <c r="J312" t="s">
        <v>66</v>
      </c>
      <c r="K312" t="s">
        <v>67</v>
      </c>
      <c r="L312">
        <f t="shared" si="27"/>
        <v>156</v>
      </c>
      <c r="M312">
        <f t="shared" si="28"/>
        <v>56</v>
      </c>
      <c r="N312" t="s">
        <v>112</v>
      </c>
      <c r="O312" t="s">
        <v>114</v>
      </c>
    </row>
    <row r="313" spans="1:15" x14ac:dyDescent="0.3">
      <c r="A313">
        <f t="shared" si="29"/>
        <v>7777895712</v>
      </c>
      <c r="B313" s="1">
        <v>42053</v>
      </c>
      <c r="C313" t="str">
        <f t="shared" si="24"/>
        <v>Wednesday</v>
      </c>
      <c r="D313" t="str">
        <f t="shared" si="25"/>
        <v>February</v>
      </c>
      <c r="E313">
        <v>9.75</v>
      </c>
      <c r="F313" t="s">
        <v>27</v>
      </c>
      <c r="G313" t="s">
        <v>8</v>
      </c>
      <c r="H313">
        <f t="shared" si="26"/>
        <v>12.75</v>
      </c>
      <c r="I313">
        <v>8</v>
      </c>
      <c r="J313" t="s">
        <v>48</v>
      </c>
      <c r="K313" t="s">
        <v>49</v>
      </c>
      <c r="L313">
        <f t="shared" si="27"/>
        <v>102</v>
      </c>
      <c r="M313">
        <f t="shared" si="28"/>
        <v>24</v>
      </c>
      <c r="N313" t="s">
        <v>112</v>
      </c>
      <c r="O313" t="s">
        <v>114</v>
      </c>
    </row>
    <row r="314" spans="1:15" x14ac:dyDescent="0.3">
      <c r="A314">
        <f t="shared" si="29"/>
        <v>7777895713</v>
      </c>
      <c r="B314" s="1">
        <v>42054</v>
      </c>
      <c r="C314" t="str">
        <f t="shared" si="24"/>
        <v>Thursday</v>
      </c>
      <c r="D314" t="str">
        <f t="shared" si="25"/>
        <v>February</v>
      </c>
      <c r="E314">
        <v>16.75</v>
      </c>
      <c r="F314" t="s">
        <v>7</v>
      </c>
      <c r="G314" t="s">
        <v>22</v>
      </c>
      <c r="H314">
        <f t="shared" si="26"/>
        <v>23.25</v>
      </c>
      <c r="I314">
        <v>9</v>
      </c>
      <c r="J314" t="s">
        <v>28</v>
      </c>
      <c r="K314" t="s">
        <v>29</v>
      </c>
      <c r="L314">
        <f t="shared" si="27"/>
        <v>209.25</v>
      </c>
      <c r="M314">
        <f t="shared" si="28"/>
        <v>58.5</v>
      </c>
      <c r="N314" t="s">
        <v>111</v>
      </c>
      <c r="O314" t="s">
        <v>115</v>
      </c>
    </row>
    <row r="315" spans="1:15" x14ac:dyDescent="0.3">
      <c r="A315">
        <f t="shared" si="29"/>
        <v>7777895714</v>
      </c>
      <c r="B315" s="1">
        <v>42054</v>
      </c>
      <c r="C315" t="str">
        <f t="shared" si="24"/>
        <v>Thursday</v>
      </c>
      <c r="D315" t="str">
        <f t="shared" si="25"/>
        <v>February</v>
      </c>
      <c r="E315">
        <v>16.5</v>
      </c>
      <c r="F315" t="s">
        <v>7</v>
      </c>
      <c r="G315" t="s">
        <v>17</v>
      </c>
      <c r="H315">
        <f t="shared" si="26"/>
        <v>25</v>
      </c>
      <c r="I315">
        <v>8</v>
      </c>
      <c r="J315" t="s">
        <v>66</v>
      </c>
      <c r="K315" t="s">
        <v>67</v>
      </c>
      <c r="L315">
        <f t="shared" si="27"/>
        <v>200</v>
      </c>
      <c r="M315">
        <f t="shared" si="28"/>
        <v>68</v>
      </c>
      <c r="N315" t="s">
        <v>111</v>
      </c>
      <c r="O315" t="s">
        <v>114</v>
      </c>
    </row>
    <row r="316" spans="1:15" x14ac:dyDescent="0.3">
      <c r="A316">
        <f t="shared" si="29"/>
        <v>7777895715</v>
      </c>
      <c r="B316" s="1">
        <v>42054</v>
      </c>
      <c r="C316" t="str">
        <f t="shared" si="24"/>
        <v>Thursday</v>
      </c>
      <c r="D316" t="str">
        <f t="shared" si="25"/>
        <v>February</v>
      </c>
      <c r="E316">
        <v>12.75</v>
      </c>
      <c r="F316" t="s">
        <v>27</v>
      </c>
      <c r="G316" t="s">
        <v>22</v>
      </c>
      <c r="H316">
        <f t="shared" si="26"/>
        <v>17.75</v>
      </c>
      <c r="I316">
        <v>8</v>
      </c>
      <c r="J316" t="s">
        <v>28</v>
      </c>
      <c r="K316" t="s">
        <v>29</v>
      </c>
      <c r="L316">
        <f t="shared" si="27"/>
        <v>142</v>
      </c>
      <c r="M316">
        <f t="shared" si="28"/>
        <v>40</v>
      </c>
      <c r="N316" t="s">
        <v>112</v>
      </c>
      <c r="O316" t="s">
        <v>115</v>
      </c>
    </row>
    <row r="317" spans="1:15" x14ac:dyDescent="0.3">
      <c r="A317">
        <f t="shared" si="29"/>
        <v>7777895716</v>
      </c>
      <c r="B317" s="1">
        <v>42054</v>
      </c>
      <c r="C317" t="str">
        <f t="shared" si="24"/>
        <v>Thursday</v>
      </c>
      <c r="D317" t="str">
        <f t="shared" si="25"/>
        <v>February</v>
      </c>
      <c r="E317">
        <v>20.75</v>
      </c>
      <c r="F317" t="s">
        <v>13</v>
      </c>
      <c r="G317" t="s">
        <v>17</v>
      </c>
      <c r="H317">
        <f t="shared" si="26"/>
        <v>30.75</v>
      </c>
      <c r="I317">
        <v>4</v>
      </c>
      <c r="J317" t="s">
        <v>66</v>
      </c>
      <c r="K317" t="s">
        <v>67</v>
      </c>
      <c r="L317">
        <f t="shared" si="27"/>
        <v>123</v>
      </c>
      <c r="M317">
        <f t="shared" si="28"/>
        <v>40</v>
      </c>
      <c r="N317" t="s">
        <v>111</v>
      </c>
      <c r="O317" t="s">
        <v>115</v>
      </c>
    </row>
    <row r="318" spans="1:15" x14ac:dyDescent="0.3">
      <c r="A318">
        <f t="shared" si="29"/>
        <v>7777895717</v>
      </c>
      <c r="B318" s="1">
        <v>42054</v>
      </c>
      <c r="C318" t="str">
        <f t="shared" si="24"/>
        <v>Thursday</v>
      </c>
      <c r="D318" t="str">
        <f t="shared" si="25"/>
        <v>February</v>
      </c>
      <c r="E318">
        <v>20.75</v>
      </c>
      <c r="F318" t="s">
        <v>13</v>
      </c>
      <c r="G318" t="s">
        <v>22</v>
      </c>
      <c r="H318">
        <f t="shared" si="26"/>
        <v>28.75</v>
      </c>
      <c r="I318">
        <v>9</v>
      </c>
      <c r="J318" t="s">
        <v>44</v>
      </c>
      <c r="K318" t="s">
        <v>45</v>
      </c>
      <c r="L318">
        <f t="shared" si="27"/>
        <v>258.75</v>
      </c>
      <c r="M318">
        <f t="shared" si="28"/>
        <v>72</v>
      </c>
      <c r="N318" t="s">
        <v>112</v>
      </c>
      <c r="O318" t="s">
        <v>114</v>
      </c>
    </row>
    <row r="319" spans="1:15" x14ac:dyDescent="0.3">
      <c r="A319">
        <f t="shared" si="29"/>
        <v>7777895718</v>
      </c>
      <c r="B319" s="1">
        <v>42054</v>
      </c>
      <c r="C319" t="str">
        <f t="shared" si="24"/>
        <v>Thursday</v>
      </c>
      <c r="D319" t="str">
        <f t="shared" si="25"/>
        <v>February</v>
      </c>
      <c r="E319">
        <v>20.75</v>
      </c>
      <c r="F319" t="s">
        <v>13</v>
      </c>
      <c r="G319" t="s">
        <v>17</v>
      </c>
      <c r="H319">
        <f t="shared" si="26"/>
        <v>30.75</v>
      </c>
      <c r="I319">
        <v>2</v>
      </c>
      <c r="J319" t="s">
        <v>32</v>
      </c>
      <c r="K319" t="s">
        <v>33</v>
      </c>
      <c r="L319">
        <f t="shared" si="27"/>
        <v>61.5</v>
      </c>
      <c r="M319">
        <f t="shared" si="28"/>
        <v>20</v>
      </c>
      <c r="N319" t="s">
        <v>112</v>
      </c>
      <c r="O319" t="s">
        <v>114</v>
      </c>
    </row>
    <row r="320" spans="1:15" x14ac:dyDescent="0.3">
      <c r="A320">
        <f t="shared" si="29"/>
        <v>7777895719</v>
      </c>
      <c r="B320" s="1">
        <v>42055</v>
      </c>
      <c r="C320" t="str">
        <f t="shared" si="24"/>
        <v>Friday</v>
      </c>
      <c r="D320" t="str">
        <f t="shared" si="25"/>
        <v>February</v>
      </c>
      <c r="E320">
        <v>20.75</v>
      </c>
      <c r="F320" t="s">
        <v>13</v>
      </c>
      <c r="G320" t="s">
        <v>22</v>
      </c>
      <c r="H320">
        <f t="shared" si="26"/>
        <v>28.75</v>
      </c>
      <c r="I320">
        <v>3</v>
      </c>
      <c r="J320" t="s">
        <v>50</v>
      </c>
      <c r="K320" t="s">
        <v>51</v>
      </c>
      <c r="L320">
        <f t="shared" si="27"/>
        <v>86.25</v>
      </c>
      <c r="M320">
        <f t="shared" si="28"/>
        <v>24</v>
      </c>
      <c r="N320" t="s">
        <v>111</v>
      </c>
      <c r="O320" t="s">
        <v>115</v>
      </c>
    </row>
    <row r="321" spans="1:15" x14ac:dyDescent="0.3">
      <c r="A321">
        <f t="shared" si="29"/>
        <v>7777895720</v>
      </c>
      <c r="B321" s="1">
        <v>42055</v>
      </c>
      <c r="C321" t="str">
        <f t="shared" si="24"/>
        <v>Friday</v>
      </c>
      <c r="D321" t="str">
        <f t="shared" si="25"/>
        <v>February</v>
      </c>
      <c r="E321">
        <v>20.75</v>
      </c>
      <c r="F321" t="s">
        <v>13</v>
      </c>
      <c r="G321" t="s">
        <v>17</v>
      </c>
      <c r="H321">
        <f t="shared" si="26"/>
        <v>30.75</v>
      </c>
      <c r="I321">
        <v>11</v>
      </c>
      <c r="J321" t="s">
        <v>54</v>
      </c>
      <c r="K321" t="s">
        <v>55</v>
      </c>
      <c r="L321">
        <f t="shared" si="27"/>
        <v>338.25</v>
      </c>
      <c r="M321">
        <f t="shared" si="28"/>
        <v>110</v>
      </c>
      <c r="N321" t="s">
        <v>111</v>
      </c>
      <c r="O321" t="s">
        <v>115</v>
      </c>
    </row>
    <row r="322" spans="1:15" x14ac:dyDescent="0.3">
      <c r="A322">
        <f t="shared" si="29"/>
        <v>7777895721</v>
      </c>
      <c r="B322" s="1">
        <v>42055</v>
      </c>
      <c r="C322" t="str">
        <f t="shared" ref="C322:C385" si="30">TEXT(B322,"dddd")</f>
        <v>Friday</v>
      </c>
      <c r="D322" t="str">
        <f t="shared" si="25"/>
        <v>February</v>
      </c>
      <c r="E322">
        <v>13.25</v>
      </c>
      <c r="F322" t="s">
        <v>7</v>
      </c>
      <c r="G322" t="s">
        <v>8</v>
      </c>
      <c r="H322">
        <f t="shared" si="26"/>
        <v>17.75</v>
      </c>
      <c r="I322">
        <v>5</v>
      </c>
      <c r="J322" t="s">
        <v>9</v>
      </c>
      <c r="K322" t="s">
        <v>10</v>
      </c>
      <c r="L322">
        <f t="shared" si="27"/>
        <v>88.75</v>
      </c>
      <c r="M322">
        <f t="shared" si="28"/>
        <v>22.5</v>
      </c>
      <c r="N322" t="s">
        <v>111</v>
      </c>
      <c r="O322" t="s">
        <v>114</v>
      </c>
    </row>
    <row r="323" spans="1:15" x14ac:dyDescent="0.3">
      <c r="A323">
        <f t="shared" si="29"/>
        <v>7777895722</v>
      </c>
      <c r="B323" s="1">
        <v>42055</v>
      </c>
      <c r="C323" t="str">
        <f t="shared" si="30"/>
        <v>Friday</v>
      </c>
      <c r="D323" t="str">
        <f t="shared" ref="D323:D386" si="31">TEXT(B323,"mmmm")</f>
        <v>February</v>
      </c>
      <c r="E323">
        <v>12.25</v>
      </c>
      <c r="F323" t="s">
        <v>27</v>
      </c>
      <c r="G323" t="s">
        <v>17</v>
      </c>
      <c r="H323">
        <f t="shared" ref="H323:H386" si="32">E323 +   IF(F323="S", 2, IF(F323="M", 3.5, IF(F323="L", 5, 0))) +  IF(G323="Classic", 1, IF(G323="Veggie", 2, IF(G323="Chicken", 3, IF(G323="Supreme",5,0))))</f>
        <v>19.25</v>
      </c>
      <c r="I323">
        <v>12</v>
      </c>
      <c r="J323" t="s">
        <v>70</v>
      </c>
      <c r="K323" t="s">
        <v>71</v>
      </c>
      <c r="L323">
        <f t="shared" ref="L323:L386" si="33">H323*I323</f>
        <v>231</v>
      </c>
      <c r="M323">
        <f t="shared" ref="M323:M386" si="34">(H323-E323)*I323</f>
        <v>84</v>
      </c>
      <c r="N323" t="s">
        <v>112</v>
      </c>
      <c r="O323" t="s">
        <v>114</v>
      </c>
    </row>
    <row r="324" spans="1:15" x14ac:dyDescent="0.3">
      <c r="A324">
        <f t="shared" ref="A324:A387" si="35">A323+1</f>
        <v>7777895723</v>
      </c>
      <c r="B324" s="1">
        <v>42055</v>
      </c>
      <c r="C324" t="str">
        <f t="shared" si="30"/>
        <v>Friday</v>
      </c>
      <c r="D324" t="str">
        <f t="shared" si="31"/>
        <v>February</v>
      </c>
      <c r="E324">
        <v>12.75</v>
      </c>
      <c r="F324" t="s">
        <v>27</v>
      </c>
      <c r="G324" t="s">
        <v>22</v>
      </c>
      <c r="H324">
        <f t="shared" si="32"/>
        <v>17.75</v>
      </c>
      <c r="I324">
        <v>6</v>
      </c>
      <c r="J324" t="s">
        <v>46</v>
      </c>
      <c r="K324" t="s">
        <v>47</v>
      </c>
      <c r="L324">
        <f t="shared" si="33"/>
        <v>106.5</v>
      </c>
      <c r="M324">
        <f t="shared" si="34"/>
        <v>30</v>
      </c>
      <c r="N324" t="s">
        <v>111</v>
      </c>
      <c r="O324" t="s">
        <v>115</v>
      </c>
    </row>
    <row r="325" spans="1:15" x14ac:dyDescent="0.3">
      <c r="A325">
        <f t="shared" si="35"/>
        <v>7777895724</v>
      </c>
      <c r="B325" s="1">
        <v>42055</v>
      </c>
      <c r="C325" t="str">
        <f t="shared" si="30"/>
        <v>Friday</v>
      </c>
      <c r="D325" t="str">
        <f t="shared" si="31"/>
        <v>February</v>
      </c>
      <c r="E325">
        <v>18.5</v>
      </c>
      <c r="F325" t="s">
        <v>13</v>
      </c>
      <c r="G325" t="s">
        <v>14</v>
      </c>
      <c r="H325">
        <f t="shared" si="32"/>
        <v>25.5</v>
      </c>
      <c r="I325">
        <v>6</v>
      </c>
      <c r="J325" t="s">
        <v>15</v>
      </c>
      <c r="K325" t="s">
        <v>16</v>
      </c>
      <c r="L325">
        <f t="shared" si="33"/>
        <v>153</v>
      </c>
      <c r="M325">
        <f t="shared" si="34"/>
        <v>42</v>
      </c>
      <c r="N325" t="s">
        <v>111</v>
      </c>
      <c r="O325" t="s">
        <v>114</v>
      </c>
    </row>
    <row r="326" spans="1:15" x14ac:dyDescent="0.3">
      <c r="A326">
        <f t="shared" si="35"/>
        <v>7777895725</v>
      </c>
      <c r="B326" s="1">
        <v>42055</v>
      </c>
      <c r="C326" t="str">
        <f t="shared" si="30"/>
        <v>Friday</v>
      </c>
      <c r="D326" t="str">
        <f t="shared" si="31"/>
        <v>February</v>
      </c>
      <c r="E326">
        <v>17.5</v>
      </c>
      <c r="F326" t="s">
        <v>13</v>
      </c>
      <c r="G326" t="s">
        <v>8</v>
      </c>
      <c r="H326">
        <f t="shared" si="32"/>
        <v>23.5</v>
      </c>
      <c r="I326">
        <v>6</v>
      </c>
      <c r="J326" t="s">
        <v>74</v>
      </c>
      <c r="K326" t="s">
        <v>75</v>
      </c>
      <c r="L326">
        <f t="shared" si="33"/>
        <v>141</v>
      </c>
      <c r="M326">
        <f t="shared" si="34"/>
        <v>36</v>
      </c>
      <c r="N326" t="s">
        <v>111</v>
      </c>
      <c r="O326" t="s">
        <v>114</v>
      </c>
    </row>
    <row r="327" spans="1:15" x14ac:dyDescent="0.3">
      <c r="A327">
        <f t="shared" si="35"/>
        <v>7777895726</v>
      </c>
      <c r="B327" s="1">
        <v>42055</v>
      </c>
      <c r="C327" t="str">
        <f t="shared" si="30"/>
        <v>Friday</v>
      </c>
      <c r="D327" t="str">
        <f t="shared" si="31"/>
        <v>February</v>
      </c>
      <c r="E327">
        <v>12</v>
      </c>
      <c r="F327" t="s">
        <v>27</v>
      </c>
      <c r="G327" t="s">
        <v>14</v>
      </c>
      <c r="H327">
        <f t="shared" si="32"/>
        <v>16</v>
      </c>
      <c r="I327">
        <v>3</v>
      </c>
      <c r="J327" t="s">
        <v>42</v>
      </c>
      <c r="K327" t="s">
        <v>43</v>
      </c>
      <c r="L327">
        <f t="shared" si="33"/>
        <v>48</v>
      </c>
      <c r="M327">
        <f t="shared" si="34"/>
        <v>12</v>
      </c>
      <c r="N327" t="s">
        <v>112</v>
      </c>
      <c r="O327" t="s">
        <v>114</v>
      </c>
    </row>
    <row r="328" spans="1:15" x14ac:dyDescent="0.3">
      <c r="A328">
        <f t="shared" si="35"/>
        <v>7777895727</v>
      </c>
      <c r="B328" s="1">
        <v>42056</v>
      </c>
      <c r="C328" t="str">
        <f t="shared" si="30"/>
        <v>Saturday</v>
      </c>
      <c r="D328" t="str">
        <f t="shared" si="31"/>
        <v>February</v>
      </c>
      <c r="E328">
        <v>12.5</v>
      </c>
      <c r="F328" t="s">
        <v>27</v>
      </c>
      <c r="G328" t="s">
        <v>17</v>
      </c>
      <c r="H328">
        <f t="shared" si="32"/>
        <v>19.5</v>
      </c>
      <c r="I328">
        <v>6</v>
      </c>
      <c r="J328" t="s">
        <v>66</v>
      </c>
      <c r="K328" t="s">
        <v>67</v>
      </c>
      <c r="L328">
        <f t="shared" si="33"/>
        <v>117</v>
      </c>
      <c r="M328">
        <f t="shared" si="34"/>
        <v>42</v>
      </c>
      <c r="N328" t="s">
        <v>112</v>
      </c>
      <c r="O328" t="s">
        <v>114</v>
      </c>
    </row>
    <row r="329" spans="1:15" x14ac:dyDescent="0.3">
      <c r="A329">
        <f t="shared" si="35"/>
        <v>7777895728</v>
      </c>
      <c r="B329" s="1">
        <v>42056</v>
      </c>
      <c r="C329" t="str">
        <f t="shared" si="30"/>
        <v>Saturday</v>
      </c>
      <c r="D329" t="str">
        <f t="shared" si="31"/>
        <v>February</v>
      </c>
      <c r="E329">
        <v>16</v>
      </c>
      <c r="F329" t="s">
        <v>7</v>
      </c>
      <c r="G329" t="s">
        <v>14</v>
      </c>
      <c r="H329">
        <f t="shared" si="32"/>
        <v>21.5</v>
      </c>
      <c r="I329">
        <v>6</v>
      </c>
      <c r="J329" t="s">
        <v>42</v>
      </c>
      <c r="K329" t="s">
        <v>43</v>
      </c>
      <c r="L329">
        <f t="shared" si="33"/>
        <v>129</v>
      </c>
      <c r="M329">
        <f t="shared" si="34"/>
        <v>33</v>
      </c>
      <c r="N329" t="s">
        <v>111</v>
      </c>
      <c r="O329" t="s">
        <v>114</v>
      </c>
    </row>
    <row r="330" spans="1:15" x14ac:dyDescent="0.3">
      <c r="A330">
        <f t="shared" si="35"/>
        <v>7777895729</v>
      </c>
      <c r="B330" s="1">
        <v>42056</v>
      </c>
      <c r="C330" t="str">
        <f t="shared" si="30"/>
        <v>Saturday</v>
      </c>
      <c r="D330" t="str">
        <f t="shared" si="31"/>
        <v>February</v>
      </c>
      <c r="E330">
        <v>20.25</v>
      </c>
      <c r="F330" t="s">
        <v>13</v>
      </c>
      <c r="G330" t="s">
        <v>17</v>
      </c>
      <c r="H330">
        <f t="shared" si="32"/>
        <v>30.25</v>
      </c>
      <c r="I330">
        <v>10</v>
      </c>
      <c r="J330" t="s">
        <v>70</v>
      </c>
      <c r="K330" t="s">
        <v>71</v>
      </c>
      <c r="L330">
        <f t="shared" si="33"/>
        <v>302.5</v>
      </c>
      <c r="M330">
        <f t="shared" si="34"/>
        <v>100</v>
      </c>
      <c r="N330" t="s">
        <v>112</v>
      </c>
      <c r="O330" t="s">
        <v>114</v>
      </c>
    </row>
    <row r="331" spans="1:15" x14ac:dyDescent="0.3">
      <c r="A331">
        <f t="shared" si="35"/>
        <v>7777895730</v>
      </c>
      <c r="B331" s="1">
        <v>42056</v>
      </c>
      <c r="C331" t="str">
        <f t="shared" si="30"/>
        <v>Saturday</v>
      </c>
      <c r="D331" t="str">
        <f t="shared" si="31"/>
        <v>February</v>
      </c>
      <c r="E331">
        <v>16.5</v>
      </c>
      <c r="F331" t="s">
        <v>7</v>
      </c>
      <c r="G331" t="s">
        <v>17</v>
      </c>
      <c r="H331">
        <f t="shared" si="32"/>
        <v>25</v>
      </c>
      <c r="I331">
        <v>11</v>
      </c>
      <c r="J331" t="s">
        <v>25</v>
      </c>
      <c r="K331" t="s">
        <v>26</v>
      </c>
      <c r="L331">
        <f t="shared" si="33"/>
        <v>275</v>
      </c>
      <c r="M331">
        <f t="shared" si="34"/>
        <v>93.5</v>
      </c>
      <c r="N331" t="s">
        <v>111</v>
      </c>
      <c r="O331" t="s">
        <v>114</v>
      </c>
    </row>
    <row r="332" spans="1:15" x14ac:dyDescent="0.3">
      <c r="A332">
        <f t="shared" si="35"/>
        <v>7777895731</v>
      </c>
      <c r="B332" s="1">
        <v>42056</v>
      </c>
      <c r="C332" t="str">
        <f t="shared" si="30"/>
        <v>Saturday</v>
      </c>
      <c r="D332" t="str">
        <f t="shared" si="31"/>
        <v>February</v>
      </c>
      <c r="E332">
        <v>16.75</v>
      </c>
      <c r="F332" t="s">
        <v>7</v>
      </c>
      <c r="G332" t="s">
        <v>22</v>
      </c>
      <c r="H332">
        <f t="shared" si="32"/>
        <v>23.25</v>
      </c>
      <c r="I332">
        <v>9</v>
      </c>
      <c r="J332" t="s">
        <v>23</v>
      </c>
      <c r="K332" t="s">
        <v>24</v>
      </c>
      <c r="L332">
        <f t="shared" si="33"/>
        <v>209.25</v>
      </c>
      <c r="M332">
        <f t="shared" si="34"/>
        <v>58.5</v>
      </c>
      <c r="N332" t="s">
        <v>112</v>
      </c>
      <c r="O332" t="s">
        <v>115</v>
      </c>
    </row>
    <row r="333" spans="1:15" x14ac:dyDescent="0.3">
      <c r="A333">
        <f t="shared" si="35"/>
        <v>7777895732</v>
      </c>
      <c r="B333" s="1">
        <v>42056</v>
      </c>
      <c r="C333" t="str">
        <f t="shared" si="30"/>
        <v>Saturday</v>
      </c>
      <c r="D333" t="str">
        <f t="shared" si="31"/>
        <v>February</v>
      </c>
      <c r="E333">
        <v>12.5</v>
      </c>
      <c r="F333" t="s">
        <v>27</v>
      </c>
      <c r="G333" t="s">
        <v>17</v>
      </c>
      <c r="H333">
        <f t="shared" si="32"/>
        <v>19.5</v>
      </c>
      <c r="I333">
        <v>5</v>
      </c>
      <c r="J333" t="s">
        <v>54</v>
      </c>
      <c r="K333" t="s">
        <v>55</v>
      </c>
      <c r="L333">
        <f t="shared" si="33"/>
        <v>97.5</v>
      </c>
      <c r="M333">
        <f t="shared" si="34"/>
        <v>35</v>
      </c>
      <c r="N333" t="s">
        <v>112</v>
      </c>
      <c r="O333" t="s">
        <v>115</v>
      </c>
    </row>
    <row r="334" spans="1:15" x14ac:dyDescent="0.3">
      <c r="A334">
        <f t="shared" si="35"/>
        <v>7777895733</v>
      </c>
      <c r="B334" s="1">
        <v>42056</v>
      </c>
      <c r="C334" t="str">
        <f t="shared" si="30"/>
        <v>Saturday</v>
      </c>
      <c r="D334" t="str">
        <f t="shared" si="31"/>
        <v>February</v>
      </c>
      <c r="E334">
        <v>16.75</v>
      </c>
      <c r="F334" t="s">
        <v>7</v>
      </c>
      <c r="G334" t="s">
        <v>22</v>
      </c>
      <c r="H334">
        <f t="shared" si="32"/>
        <v>23.25</v>
      </c>
      <c r="I334">
        <v>8</v>
      </c>
      <c r="J334" t="s">
        <v>44</v>
      </c>
      <c r="K334" t="s">
        <v>45</v>
      </c>
      <c r="L334">
        <f t="shared" si="33"/>
        <v>186</v>
      </c>
      <c r="M334">
        <f t="shared" si="34"/>
        <v>52</v>
      </c>
      <c r="N334" t="s">
        <v>112</v>
      </c>
      <c r="O334" t="s">
        <v>114</v>
      </c>
    </row>
    <row r="335" spans="1:15" x14ac:dyDescent="0.3">
      <c r="A335">
        <f t="shared" si="35"/>
        <v>7777895734</v>
      </c>
      <c r="B335" s="1">
        <v>42057</v>
      </c>
      <c r="C335" t="str">
        <f t="shared" si="30"/>
        <v>Sunday</v>
      </c>
      <c r="D335" t="str">
        <f t="shared" si="31"/>
        <v>February</v>
      </c>
      <c r="E335">
        <v>20.5</v>
      </c>
      <c r="F335" t="s">
        <v>13</v>
      </c>
      <c r="G335" t="s">
        <v>8</v>
      </c>
      <c r="H335">
        <f t="shared" si="32"/>
        <v>26.5</v>
      </c>
      <c r="I335">
        <v>11</v>
      </c>
      <c r="J335" t="s">
        <v>11</v>
      </c>
      <c r="K335" t="s">
        <v>12</v>
      </c>
      <c r="L335">
        <f t="shared" si="33"/>
        <v>291.5</v>
      </c>
      <c r="M335">
        <f t="shared" si="34"/>
        <v>66</v>
      </c>
      <c r="N335" t="s">
        <v>112</v>
      </c>
      <c r="O335" t="s">
        <v>115</v>
      </c>
    </row>
    <row r="336" spans="1:15" x14ac:dyDescent="0.3">
      <c r="A336">
        <f t="shared" si="35"/>
        <v>7777895735</v>
      </c>
      <c r="B336" s="1">
        <v>42057</v>
      </c>
      <c r="C336" t="str">
        <f t="shared" si="30"/>
        <v>Sunday</v>
      </c>
      <c r="D336" t="str">
        <f t="shared" si="31"/>
        <v>February</v>
      </c>
      <c r="E336">
        <v>16</v>
      </c>
      <c r="F336" t="s">
        <v>7</v>
      </c>
      <c r="G336" t="s">
        <v>14</v>
      </c>
      <c r="H336">
        <f t="shared" si="32"/>
        <v>21.5</v>
      </c>
      <c r="I336">
        <v>4</v>
      </c>
      <c r="J336" t="s">
        <v>42</v>
      </c>
      <c r="K336" t="s">
        <v>43</v>
      </c>
      <c r="L336">
        <f t="shared" si="33"/>
        <v>86</v>
      </c>
      <c r="M336">
        <f t="shared" si="34"/>
        <v>22</v>
      </c>
      <c r="N336" t="s">
        <v>112</v>
      </c>
      <c r="O336" t="s">
        <v>114</v>
      </c>
    </row>
    <row r="337" spans="1:15" x14ac:dyDescent="0.3">
      <c r="A337">
        <f t="shared" si="35"/>
        <v>7777895736</v>
      </c>
      <c r="B337" s="1">
        <v>42057</v>
      </c>
      <c r="C337" t="str">
        <f t="shared" si="30"/>
        <v>Sunday</v>
      </c>
      <c r="D337" t="str">
        <f t="shared" si="31"/>
        <v>February</v>
      </c>
      <c r="E337">
        <v>12</v>
      </c>
      <c r="F337" t="s">
        <v>27</v>
      </c>
      <c r="G337" t="s">
        <v>14</v>
      </c>
      <c r="H337">
        <f t="shared" si="32"/>
        <v>16</v>
      </c>
      <c r="I337">
        <v>1</v>
      </c>
      <c r="J337" t="s">
        <v>20</v>
      </c>
      <c r="K337" t="s">
        <v>21</v>
      </c>
      <c r="L337">
        <f t="shared" si="33"/>
        <v>16</v>
      </c>
      <c r="M337">
        <f t="shared" si="34"/>
        <v>4</v>
      </c>
      <c r="N337" t="s">
        <v>111</v>
      </c>
      <c r="O337" t="s">
        <v>114</v>
      </c>
    </row>
    <row r="338" spans="1:15" x14ac:dyDescent="0.3">
      <c r="A338">
        <f t="shared" si="35"/>
        <v>7777895737</v>
      </c>
      <c r="B338" s="1">
        <v>42057</v>
      </c>
      <c r="C338" t="str">
        <f t="shared" si="30"/>
        <v>Sunday</v>
      </c>
      <c r="D338" t="str">
        <f t="shared" si="31"/>
        <v>February</v>
      </c>
      <c r="E338">
        <v>20.25</v>
      </c>
      <c r="F338" t="s">
        <v>13</v>
      </c>
      <c r="G338" t="s">
        <v>14</v>
      </c>
      <c r="H338">
        <f t="shared" si="32"/>
        <v>27.25</v>
      </c>
      <c r="I338">
        <v>12</v>
      </c>
      <c r="J338" t="s">
        <v>42</v>
      </c>
      <c r="K338" t="s">
        <v>43</v>
      </c>
      <c r="L338">
        <f t="shared" si="33"/>
        <v>327</v>
      </c>
      <c r="M338">
        <f t="shared" si="34"/>
        <v>84</v>
      </c>
      <c r="N338" t="s">
        <v>112</v>
      </c>
      <c r="O338" t="s">
        <v>115</v>
      </c>
    </row>
    <row r="339" spans="1:15" x14ac:dyDescent="0.3">
      <c r="A339">
        <f t="shared" si="35"/>
        <v>7777895738</v>
      </c>
      <c r="B339" s="1">
        <v>42057</v>
      </c>
      <c r="C339" t="str">
        <f t="shared" si="30"/>
        <v>Sunday</v>
      </c>
      <c r="D339" t="str">
        <f t="shared" si="31"/>
        <v>February</v>
      </c>
      <c r="E339">
        <v>25.5</v>
      </c>
      <c r="F339" t="s">
        <v>76</v>
      </c>
      <c r="G339" t="s">
        <v>8</v>
      </c>
      <c r="H339">
        <f t="shared" si="32"/>
        <v>26.5</v>
      </c>
      <c r="I339">
        <v>8</v>
      </c>
      <c r="J339" t="s">
        <v>30</v>
      </c>
      <c r="K339" t="s">
        <v>31</v>
      </c>
      <c r="L339">
        <f t="shared" si="33"/>
        <v>212</v>
      </c>
      <c r="M339">
        <f t="shared" si="34"/>
        <v>8</v>
      </c>
      <c r="N339" t="s">
        <v>112</v>
      </c>
      <c r="O339" t="s">
        <v>114</v>
      </c>
    </row>
    <row r="340" spans="1:15" x14ac:dyDescent="0.3">
      <c r="A340">
        <f t="shared" si="35"/>
        <v>7777895739</v>
      </c>
      <c r="B340" s="1">
        <v>42057</v>
      </c>
      <c r="C340" t="str">
        <f t="shared" si="30"/>
        <v>Sunday</v>
      </c>
      <c r="D340" t="str">
        <f t="shared" si="31"/>
        <v>February</v>
      </c>
      <c r="E340">
        <v>12.75</v>
      </c>
      <c r="F340" t="s">
        <v>27</v>
      </c>
      <c r="G340" t="s">
        <v>14</v>
      </c>
      <c r="H340">
        <f t="shared" si="32"/>
        <v>16.75</v>
      </c>
      <c r="I340">
        <v>11</v>
      </c>
      <c r="J340" t="s">
        <v>62</v>
      </c>
      <c r="K340" t="s">
        <v>63</v>
      </c>
      <c r="L340">
        <f t="shared" si="33"/>
        <v>184.25</v>
      </c>
      <c r="M340">
        <f t="shared" si="34"/>
        <v>44</v>
      </c>
      <c r="N340" t="s">
        <v>112</v>
      </c>
      <c r="O340" t="s">
        <v>115</v>
      </c>
    </row>
    <row r="341" spans="1:15" x14ac:dyDescent="0.3">
      <c r="A341">
        <f t="shared" si="35"/>
        <v>7777895740</v>
      </c>
      <c r="B341" s="1">
        <v>42057</v>
      </c>
      <c r="C341" t="str">
        <f t="shared" si="30"/>
        <v>Sunday</v>
      </c>
      <c r="D341" t="str">
        <f t="shared" si="31"/>
        <v>February</v>
      </c>
      <c r="E341">
        <v>20.75</v>
      </c>
      <c r="F341" t="s">
        <v>13</v>
      </c>
      <c r="G341" t="s">
        <v>17</v>
      </c>
      <c r="H341">
        <f t="shared" si="32"/>
        <v>30.75</v>
      </c>
      <c r="I341">
        <v>3</v>
      </c>
      <c r="J341" t="s">
        <v>18</v>
      </c>
      <c r="K341" t="s">
        <v>19</v>
      </c>
      <c r="L341">
        <f t="shared" si="33"/>
        <v>92.25</v>
      </c>
      <c r="M341">
        <f t="shared" si="34"/>
        <v>30</v>
      </c>
      <c r="N341" t="s">
        <v>112</v>
      </c>
      <c r="O341" t="s">
        <v>115</v>
      </c>
    </row>
    <row r="342" spans="1:15" x14ac:dyDescent="0.3">
      <c r="A342">
        <f t="shared" si="35"/>
        <v>7777895741</v>
      </c>
      <c r="B342" s="1">
        <v>42057</v>
      </c>
      <c r="C342" t="str">
        <f t="shared" si="30"/>
        <v>Sunday</v>
      </c>
      <c r="D342" t="str">
        <f t="shared" si="31"/>
        <v>February</v>
      </c>
      <c r="E342">
        <v>12</v>
      </c>
      <c r="F342" t="s">
        <v>27</v>
      </c>
      <c r="G342" t="s">
        <v>14</v>
      </c>
      <c r="H342">
        <f t="shared" si="32"/>
        <v>16</v>
      </c>
      <c r="I342">
        <v>11</v>
      </c>
      <c r="J342" t="s">
        <v>68</v>
      </c>
      <c r="K342" t="s">
        <v>69</v>
      </c>
      <c r="L342">
        <f t="shared" si="33"/>
        <v>176</v>
      </c>
      <c r="M342">
        <f t="shared" si="34"/>
        <v>44</v>
      </c>
      <c r="N342" t="s">
        <v>112</v>
      </c>
      <c r="O342" t="s">
        <v>115</v>
      </c>
    </row>
    <row r="343" spans="1:15" x14ac:dyDescent="0.3">
      <c r="A343">
        <f t="shared" si="35"/>
        <v>7777895742</v>
      </c>
      <c r="B343" s="1">
        <v>42057</v>
      </c>
      <c r="C343" t="str">
        <f t="shared" si="30"/>
        <v>Sunday</v>
      </c>
      <c r="D343" t="str">
        <f t="shared" si="31"/>
        <v>February</v>
      </c>
      <c r="E343">
        <v>15.25</v>
      </c>
      <c r="F343" t="s">
        <v>13</v>
      </c>
      <c r="G343" t="s">
        <v>8</v>
      </c>
      <c r="H343">
        <f t="shared" si="32"/>
        <v>21.25</v>
      </c>
      <c r="I343">
        <v>2</v>
      </c>
      <c r="J343" t="s">
        <v>48</v>
      </c>
      <c r="K343" t="s">
        <v>49</v>
      </c>
      <c r="L343">
        <f t="shared" si="33"/>
        <v>42.5</v>
      </c>
      <c r="M343">
        <f t="shared" si="34"/>
        <v>12</v>
      </c>
      <c r="N343" t="s">
        <v>112</v>
      </c>
      <c r="O343" t="s">
        <v>114</v>
      </c>
    </row>
    <row r="344" spans="1:15" x14ac:dyDescent="0.3">
      <c r="A344">
        <f t="shared" si="35"/>
        <v>7777895743</v>
      </c>
      <c r="B344" s="1">
        <v>42058</v>
      </c>
      <c r="C344" t="str">
        <f t="shared" si="30"/>
        <v>Monday</v>
      </c>
      <c r="D344" t="str">
        <f t="shared" si="31"/>
        <v>February</v>
      </c>
      <c r="E344">
        <v>16</v>
      </c>
      <c r="F344" t="s">
        <v>7</v>
      </c>
      <c r="G344" t="s">
        <v>8</v>
      </c>
      <c r="H344">
        <f t="shared" si="32"/>
        <v>20.5</v>
      </c>
      <c r="I344">
        <v>3</v>
      </c>
      <c r="J344" t="s">
        <v>30</v>
      </c>
      <c r="K344" t="s">
        <v>31</v>
      </c>
      <c r="L344">
        <f t="shared" si="33"/>
        <v>61.5</v>
      </c>
      <c r="M344">
        <f t="shared" si="34"/>
        <v>13.5</v>
      </c>
      <c r="N344" t="s">
        <v>111</v>
      </c>
      <c r="O344" t="s">
        <v>114</v>
      </c>
    </row>
    <row r="345" spans="1:15" x14ac:dyDescent="0.3">
      <c r="A345">
        <f t="shared" si="35"/>
        <v>7777895744</v>
      </c>
      <c r="B345" s="1">
        <v>42058</v>
      </c>
      <c r="C345" t="str">
        <f t="shared" si="30"/>
        <v>Monday</v>
      </c>
      <c r="D345" t="str">
        <f t="shared" si="31"/>
        <v>February</v>
      </c>
      <c r="E345">
        <v>12</v>
      </c>
      <c r="F345" t="s">
        <v>27</v>
      </c>
      <c r="G345" t="s">
        <v>8</v>
      </c>
      <c r="H345">
        <f t="shared" si="32"/>
        <v>15</v>
      </c>
      <c r="I345">
        <v>7</v>
      </c>
      <c r="J345" t="s">
        <v>52</v>
      </c>
      <c r="K345" t="s">
        <v>53</v>
      </c>
      <c r="L345">
        <f t="shared" si="33"/>
        <v>105</v>
      </c>
      <c r="M345">
        <f t="shared" si="34"/>
        <v>21</v>
      </c>
      <c r="N345" t="s">
        <v>111</v>
      </c>
      <c r="O345" t="s">
        <v>114</v>
      </c>
    </row>
    <row r="346" spans="1:15" x14ac:dyDescent="0.3">
      <c r="A346">
        <f t="shared" si="35"/>
        <v>7777895745</v>
      </c>
      <c r="B346" s="1">
        <v>42058</v>
      </c>
      <c r="C346" t="str">
        <f t="shared" si="30"/>
        <v>Monday</v>
      </c>
      <c r="D346" t="str">
        <f t="shared" si="31"/>
        <v>February</v>
      </c>
      <c r="E346">
        <v>16</v>
      </c>
      <c r="F346" t="s">
        <v>7</v>
      </c>
      <c r="G346" t="s">
        <v>8</v>
      </c>
      <c r="H346">
        <f t="shared" si="32"/>
        <v>20.5</v>
      </c>
      <c r="I346">
        <v>1</v>
      </c>
      <c r="J346" t="s">
        <v>11</v>
      </c>
      <c r="K346" t="s">
        <v>12</v>
      </c>
      <c r="L346">
        <f t="shared" si="33"/>
        <v>20.5</v>
      </c>
      <c r="M346">
        <f t="shared" si="34"/>
        <v>4.5</v>
      </c>
      <c r="N346" t="s">
        <v>112</v>
      </c>
      <c r="O346" t="s">
        <v>114</v>
      </c>
    </row>
    <row r="347" spans="1:15" x14ac:dyDescent="0.3">
      <c r="A347">
        <f t="shared" si="35"/>
        <v>7777895746</v>
      </c>
      <c r="B347" s="1">
        <v>42058</v>
      </c>
      <c r="C347" t="str">
        <f t="shared" si="30"/>
        <v>Monday</v>
      </c>
      <c r="D347" t="str">
        <f t="shared" si="31"/>
        <v>February</v>
      </c>
      <c r="E347">
        <v>18.5</v>
      </c>
      <c r="F347" t="s">
        <v>13</v>
      </c>
      <c r="G347" t="s">
        <v>14</v>
      </c>
      <c r="H347">
        <f t="shared" si="32"/>
        <v>25.5</v>
      </c>
      <c r="I347">
        <v>1</v>
      </c>
      <c r="J347" t="s">
        <v>15</v>
      </c>
      <c r="K347" t="s">
        <v>16</v>
      </c>
      <c r="L347">
        <f t="shared" si="33"/>
        <v>25.5</v>
      </c>
      <c r="M347">
        <f t="shared" si="34"/>
        <v>7</v>
      </c>
      <c r="N347" t="s">
        <v>112</v>
      </c>
      <c r="O347" t="s">
        <v>115</v>
      </c>
    </row>
    <row r="348" spans="1:15" x14ac:dyDescent="0.3">
      <c r="A348">
        <f t="shared" si="35"/>
        <v>7777895747</v>
      </c>
      <c r="B348" s="1">
        <v>42058</v>
      </c>
      <c r="C348" t="str">
        <f t="shared" si="30"/>
        <v>Monday</v>
      </c>
      <c r="D348" t="str">
        <f t="shared" si="31"/>
        <v>February</v>
      </c>
      <c r="E348">
        <v>16.75</v>
      </c>
      <c r="F348" t="s">
        <v>7</v>
      </c>
      <c r="G348" t="s">
        <v>22</v>
      </c>
      <c r="H348">
        <f t="shared" si="32"/>
        <v>23.25</v>
      </c>
      <c r="I348">
        <v>5</v>
      </c>
      <c r="J348" t="s">
        <v>50</v>
      </c>
      <c r="K348" t="s">
        <v>51</v>
      </c>
      <c r="L348">
        <f t="shared" si="33"/>
        <v>116.25</v>
      </c>
      <c r="M348">
        <f t="shared" si="34"/>
        <v>32.5</v>
      </c>
      <c r="N348" t="s">
        <v>112</v>
      </c>
      <c r="O348" t="s">
        <v>115</v>
      </c>
    </row>
    <row r="349" spans="1:15" x14ac:dyDescent="0.3">
      <c r="A349">
        <f t="shared" si="35"/>
        <v>7777895748</v>
      </c>
      <c r="B349" s="1">
        <v>42058</v>
      </c>
      <c r="C349" t="str">
        <f t="shared" si="30"/>
        <v>Monday</v>
      </c>
      <c r="D349" t="str">
        <f t="shared" si="31"/>
        <v>February</v>
      </c>
      <c r="E349">
        <v>16.5</v>
      </c>
      <c r="F349" t="s">
        <v>7</v>
      </c>
      <c r="G349" t="s">
        <v>17</v>
      </c>
      <c r="H349">
        <f t="shared" si="32"/>
        <v>25</v>
      </c>
      <c r="I349">
        <v>8</v>
      </c>
      <c r="J349" t="s">
        <v>66</v>
      </c>
      <c r="K349" t="s">
        <v>67</v>
      </c>
      <c r="L349">
        <f t="shared" si="33"/>
        <v>200</v>
      </c>
      <c r="M349">
        <f t="shared" si="34"/>
        <v>68</v>
      </c>
      <c r="N349" t="s">
        <v>112</v>
      </c>
      <c r="O349" t="s">
        <v>115</v>
      </c>
    </row>
    <row r="350" spans="1:15" x14ac:dyDescent="0.3">
      <c r="A350">
        <f t="shared" si="35"/>
        <v>7777895749</v>
      </c>
      <c r="B350" s="1">
        <v>42059</v>
      </c>
      <c r="C350" t="str">
        <f t="shared" si="30"/>
        <v>Tuesday</v>
      </c>
      <c r="D350" t="str">
        <f t="shared" si="31"/>
        <v>February</v>
      </c>
      <c r="E350">
        <v>16.75</v>
      </c>
      <c r="F350" t="s">
        <v>7</v>
      </c>
      <c r="G350" t="s">
        <v>22</v>
      </c>
      <c r="H350">
        <f t="shared" si="32"/>
        <v>23.25</v>
      </c>
      <c r="I350">
        <v>7</v>
      </c>
      <c r="J350" t="s">
        <v>50</v>
      </c>
      <c r="K350" t="s">
        <v>51</v>
      </c>
      <c r="L350">
        <f t="shared" si="33"/>
        <v>162.75</v>
      </c>
      <c r="M350">
        <f t="shared" si="34"/>
        <v>45.5</v>
      </c>
      <c r="N350" t="s">
        <v>112</v>
      </c>
      <c r="O350" t="s">
        <v>114</v>
      </c>
    </row>
    <row r="351" spans="1:15" x14ac:dyDescent="0.3">
      <c r="A351">
        <f t="shared" si="35"/>
        <v>7777895750</v>
      </c>
      <c r="B351" s="1">
        <v>42059</v>
      </c>
      <c r="C351" t="str">
        <f t="shared" si="30"/>
        <v>Tuesday</v>
      </c>
      <c r="D351" t="str">
        <f t="shared" si="31"/>
        <v>February</v>
      </c>
      <c r="E351">
        <v>16.75</v>
      </c>
      <c r="F351" t="s">
        <v>7</v>
      </c>
      <c r="G351" t="s">
        <v>22</v>
      </c>
      <c r="H351">
        <f t="shared" si="32"/>
        <v>23.25</v>
      </c>
      <c r="I351">
        <v>10</v>
      </c>
      <c r="J351" t="s">
        <v>46</v>
      </c>
      <c r="K351" t="s">
        <v>47</v>
      </c>
      <c r="L351">
        <f t="shared" si="33"/>
        <v>232.5</v>
      </c>
      <c r="M351">
        <f t="shared" si="34"/>
        <v>65</v>
      </c>
      <c r="N351" t="s">
        <v>112</v>
      </c>
      <c r="O351" t="s">
        <v>115</v>
      </c>
    </row>
    <row r="352" spans="1:15" x14ac:dyDescent="0.3">
      <c r="A352">
        <f t="shared" si="35"/>
        <v>7777895751</v>
      </c>
      <c r="B352" s="1">
        <v>42059</v>
      </c>
      <c r="C352" t="str">
        <f t="shared" si="30"/>
        <v>Tuesday</v>
      </c>
      <c r="D352" t="str">
        <f t="shared" si="31"/>
        <v>February</v>
      </c>
      <c r="E352">
        <v>16</v>
      </c>
      <c r="F352" t="s">
        <v>7</v>
      </c>
      <c r="G352" t="s">
        <v>8</v>
      </c>
      <c r="H352">
        <f t="shared" si="32"/>
        <v>20.5</v>
      </c>
      <c r="I352">
        <v>5</v>
      </c>
      <c r="J352" t="s">
        <v>11</v>
      </c>
      <c r="K352" t="s">
        <v>12</v>
      </c>
      <c r="L352">
        <f t="shared" si="33"/>
        <v>102.5</v>
      </c>
      <c r="M352">
        <f t="shared" si="34"/>
        <v>22.5</v>
      </c>
      <c r="N352" t="s">
        <v>111</v>
      </c>
      <c r="O352" t="s">
        <v>115</v>
      </c>
    </row>
    <row r="353" spans="1:15" x14ac:dyDescent="0.3">
      <c r="A353">
        <f t="shared" si="35"/>
        <v>7777895752</v>
      </c>
      <c r="B353" s="1">
        <v>42059</v>
      </c>
      <c r="C353" t="str">
        <f t="shared" si="30"/>
        <v>Tuesday</v>
      </c>
      <c r="D353" t="str">
        <f t="shared" si="31"/>
        <v>February</v>
      </c>
      <c r="E353">
        <v>16.5</v>
      </c>
      <c r="F353" t="s">
        <v>7</v>
      </c>
      <c r="G353" t="s">
        <v>17</v>
      </c>
      <c r="H353">
        <f t="shared" si="32"/>
        <v>25</v>
      </c>
      <c r="I353">
        <v>12</v>
      </c>
      <c r="J353" t="s">
        <v>18</v>
      </c>
      <c r="K353" t="s">
        <v>19</v>
      </c>
      <c r="L353">
        <f t="shared" si="33"/>
        <v>300</v>
      </c>
      <c r="M353">
        <f t="shared" si="34"/>
        <v>102</v>
      </c>
      <c r="N353" t="s">
        <v>111</v>
      </c>
      <c r="O353" t="s">
        <v>115</v>
      </c>
    </row>
    <row r="354" spans="1:15" x14ac:dyDescent="0.3">
      <c r="A354">
        <f t="shared" si="35"/>
        <v>7777895753</v>
      </c>
      <c r="B354" s="1">
        <v>42060</v>
      </c>
      <c r="C354" t="str">
        <f t="shared" si="30"/>
        <v>Wednesday</v>
      </c>
      <c r="D354" t="str">
        <f t="shared" si="31"/>
        <v>February</v>
      </c>
      <c r="E354">
        <v>16.25</v>
      </c>
      <c r="F354" t="s">
        <v>7</v>
      </c>
      <c r="G354" t="s">
        <v>17</v>
      </c>
      <c r="H354">
        <f t="shared" si="32"/>
        <v>24.75</v>
      </c>
      <c r="I354">
        <v>8</v>
      </c>
      <c r="J354" t="s">
        <v>70</v>
      </c>
      <c r="K354" t="s">
        <v>71</v>
      </c>
      <c r="L354">
        <f t="shared" si="33"/>
        <v>198</v>
      </c>
      <c r="M354">
        <f t="shared" si="34"/>
        <v>68</v>
      </c>
      <c r="N354" t="s">
        <v>112</v>
      </c>
      <c r="O354" t="s">
        <v>115</v>
      </c>
    </row>
    <row r="355" spans="1:15" x14ac:dyDescent="0.3">
      <c r="A355">
        <f t="shared" si="35"/>
        <v>7777895754</v>
      </c>
      <c r="B355" s="1">
        <v>42060</v>
      </c>
      <c r="C355" t="str">
        <f t="shared" si="30"/>
        <v>Wednesday</v>
      </c>
      <c r="D355" t="str">
        <f t="shared" si="31"/>
        <v>February</v>
      </c>
      <c r="E355">
        <v>12.75</v>
      </c>
      <c r="F355" t="s">
        <v>27</v>
      </c>
      <c r="G355" t="s">
        <v>22</v>
      </c>
      <c r="H355">
        <f t="shared" si="32"/>
        <v>17.75</v>
      </c>
      <c r="I355">
        <v>9</v>
      </c>
      <c r="J355" t="s">
        <v>46</v>
      </c>
      <c r="K355" t="s">
        <v>47</v>
      </c>
      <c r="L355">
        <f t="shared" si="33"/>
        <v>159.75</v>
      </c>
      <c r="M355">
        <f t="shared" si="34"/>
        <v>45</v>
      </c>
      <c r="N355" t="s">
        <v>112</v>
      </c>
      <c r="O355" t="s">
        <v>115</v>
      </c>
    </row>
    <row r="356" spans="1:15" x14ac:dyDescent="0.3">
      <c r="A356">
        <f t="shared" si="35"/>
        <v>7777895755</v>
      </c>
      <c r="B356" s="1">
        <v>42060</v>
      </c>
      <c r="C356" t="str">
        <f t="shared" si="30"/>
        <v>Wednesday</v>
      </c>
      <c r="D356" t="str">
        <f t="shared" si="31"/>
        <v>February</v>
      </c>
      <c r="E356">
        <v>20.25</v>
      </c>
      <c r="F356" t="s">
        <v>13</v>
      </c>
      <c r="G356" t="s">
        <v>17</v>
      </c>
      <c r="H356">
        <f t="shared" si="32"/>
        <v>30.25</v>
      </c>
      <c r="I356">
        <v>1</v>
      </c>
      <c r="J356" t="s">
        <v>70</v>
      </c>
      <c r="K356" t="s">
        <v>71</v>
      </c>
      <c r="L356">
        <f t="shared" si="33"/>
        <v>30.25</v>
      </c>
      <c r="M356">
        <f t="shared" si="34"/>
        <v>10</v>
      </c>
      <c r="N356" t="s">
        <v>112</v>
      </c>
      <c r="O356" t="s">
        <v>114</v>
      </c>
    </row>
    <row r="357" spans="1:15" x14ac:dyDescent="0.3">
      <c r="A357">
        <f t="shared" si="35"/>
        <v>7777895756</v>
      </c>
      <c r="B357" s="1">
        <v>42060</v>
      </c>
      <c r="C357" t="str">
        <f t="shared" si="30"/>
        <v>Wednesday</v>
      </c>
      <c r="D357" t="str">
        <f t="shared" si="31"/>
        <v>February</v>
      </c>
      <c r="E357">
        <v>12</v>
      </c>
      <c r="F357" t="s">
        <v>27</v>
      </c>
      <c r="G357" t="s">
        <v>8</v>
      </c>
      <c r="H357">
        <f t="shared" si="32"/>
        <v>15</v>
      </c>
      <c r="I357">
        <v>7</v>
      </c>
      <c r="J357" t="s">
        <v>52</v>
      </c>
      <c r="K357" t="s">
        <v>53</v>
      </c>
      <c r="L357">
        <f t="shared" si="33"/>
        <v>105</v>
      </c>
      <c r="M357">
        <f t="shared" si="34"/>
        <v>21</v>
      </c>
      <c r="N357" t="s">
        <v>112</v>
      </c>
      <c r="O357" t="s">
        <v>115</v>
      </c>
    </row>
    <row r="358" spans="1:15" x14ac:dyDescent="0.3">
      <c r="A358">
        <f t="shared" si="35"/>
        <v>7777895757</v>
      </c>
      <c r="B358" s="1">
        <v>42061</v>
      </c>
      <c r="C358" t="str">
        <f t="shared" si="30"/>
        <v>Thursday</v>
      </c>
      <c r="D358" t="str">
        <f t="shared" si="31"/>
        <v>February</v>
      </c>
      <c r="E358">
        <v>12.5</v>
      </c>
      <c r="F358" t="s">
        <v>27</v>
      </c>
      <c r="G358" t="s">
        <v>17</v>
      </c>
      <c r="H358">
        <f t="shared" si="32"/>
        <v>19.5</v>
      </c>
      <c r="I358">
        <v>5</v>
      </c>
      <c r="J358" t="s">
        <v>32</v>
      </c>
      <c r="K358" t="s">
        <v>33</v>
      </c>
      <c r="L358">
        <f t="shared" si="33"/>
        <v>97.5</v>
      </c>
      <c r="M358">
        <f t="shared" si="34"/>
        <v>35</v>
      </c>
      <c r="N358" t="s">
        <v>112</v>
      </c>
      <c r="O358" t="s">
        <v>115</v>
      </c>
    </row>
    <row r="359" spans="1:15" x14ac:dyDescent="0.3">
      <c r="A359">
        <f t="shared" si="35"/>
        <v>7777895758</v>
      </c>
      <c r="B359" s="1">
        <v>42061</v>
      </c>
      <c r="C359" t="str">
        <f t="shared" si="30"/>
        <v>Thursday</v>
      </c>
      <c r="D359" t="str">
        <f t="shared" si="31"/>
        <v>February</v>
      </c>
      <c r="E359">
        <v>12.75</v>
      </c>
      <c r="F359" t="s">
        <v>27</v>
      </c>
      <c r="G359" t="s">
        <v>22</v>
      </c>
      <c r="H359">
        <f t="shared" si="32"/>
        <v>17.75</v>
      </c>
      <c r="I359">
        <v>10</v>
      </c>
      <c r="J359" t="s">
        <v>28</v>
      </c>
      <c r="K359" t="s">
        <v>29</v>
      </c>
      <c r="L359">
        <f t="shared" si="33"/>
        <v>177.5</v>
      </c>
      <c r="M359">
        <f t="shared" si="34"/>
        <v>50</v>
      </c>
      <c r="N359" t="s">
        <v>111</v>
      </c>
      <c r="O359" t="s">
        <v>115</v>
      </c>
    </row>
    <row r="360" spans="1:15" x14ac:dyDescent="0.3">
      <c r="A360">
        <f t="shared" si="35"/>
        <v>7777895759</v>
      </c>
      <c r="B360" s="1">
        <v>42061</v>
      </c>
      <c r="C360" t="str">
        <f t="shared" si="30"/>
        <v>Thursday</v>
      </c>
      <c r="D360" t="str">
        <f t="shared" si="31"/>
        <v>February</v>
      </c>
      <c r="E360">
        <v>12.25</v>
      </c>
      <c r="F360" t="s">
        <v>27</v>
      </c>
      <c r="G360" t="s">
        <v>17</v>
      </c>
      <c r="H360">
        <f t="shared" si="32"/>
        <v>19.25</v>
      </c>
      <c r="I360">
        <v>5</v>
      </c>
      <c r="J360" t="s">
        <v>60</v>
      </c>
      <c r="K360" t="s">
        <v>61</v>
      </c>
      <c r="L360">
        <f t="shared" si="33"/>
        <v>96.25</v>
      </c>
      <c r="M360">
        <f t="shared" si="34"/>
        <v>35</v>
      </c>
      <c r="N360" t="s">
        <v>111</v>
      </c>
      <c r="O360" t="s">
        <v>114</v>
      </c>
    </row>
    <row r="361" spans="1:15" x14ac:dyDescent="0.3">
      <c r="A361">
        <f t="shared" si="35"/>
        <v>7777895760</v>
      </c>
      <c r="B361" s="1">
        <v>42061</v>
      </c>
      <c r="C361" t="str">
        <f t="shared" si="30"/>
        <v>Thursday</v>
      </c>
      <c r="D361" t="str">
        <f t="shared" si="31"/>
        <v>February</v>
      </c>
      <c r="E361">
        <v>20.25</v>
      </c>
      <c r="F361" t="s">
        <v>13</v>
      </c>
      <c r="G361" t="s">
        <v>14</v>
      </c>
      <c r="H361">
        <f t="shared" si="32"/>
        <v>27.25</v>
      </c>
      <c r="I361">
        <v>9</v>
      </c>
      <c r="J361" t="s">
        <v>20</v>
      </c>
      <c r="K361" t="s">
        <v>21</v>
      </c>
      <c r="L361">
        <f t="shared" si="33"/>
        <v>245.25</v>
      </c>
      <c r="M361">
        <f t="shared" si="34"/>
        <v>63</v>
      </c>
      <c r="N361" t="s">
        <v>111</v>
      </c>
      <c r="O361" t="s">
        <v>115</v>
      </c>
    </row>
    <row r="362" spans="1:15" x14ac:dyDescent="0.3">
      <c r="A362">
        <f t="shared" si="35"/>
        <v>7777895761</v>
      </c>
      <c r="B362" s="1">
        <v>42062</v>
      </c>
      <c r="C362" t="str">
        <f t="shared" si="30"/>
        <v>Friday</v>
      </c>
      <c r="D362" t="str">
        <f t="shared" si="31"/>
        <v>February</v>
      </c>
      <c r="E362">
        <v>20.75</v>
      </c>
      <c r="F362" t="s">
        <v>13</v>
      </c>
      <c r="G362" t="s">
        <v>22</v>
      </c>
      <c r="H362">
        <f t="shared" si="32"/>
        <v>28.75</v>
      </c>
      <c r="I362">
        <v>2</v>
      </c>
      <c r="J362" t="s">
        <v>23</v>
      </c>
      <c r="K362" t="s">
        <v>24</v>
      </c>
      <c r="L362">
        <f t="shared" si="33"/>
        <v>57.5</v>
      </c>
      <c r="M362">
        <f t="shared" si="34"/>
        <v>16</v>
      </c>
      <c r="N362" t="s">
        <v>111</v>
      </c>
      <c r="O362" t="s">
        <v>114</v>
      </c>
    </row>
    <row r="363" spans="1:15" x14ac:dyDescent="0.3">
      <c r="A363">
        <f t="shared" si="35"/>
        <v>7777895762</v>
      </c>
      <c r="B363" s="1">
        <v>42062</v>
      </c>
      <c r="C363" t="str">
        <f t="shared" si="30"/>
        <v>Friday</v>
      </c>
      <c r="D363" t="str">
        <f t="shared" si="31"/>
        <v>February</v>
      </c>
      <c r="E363">
        <v>20.75</v>
      </c>
      <c r="F363" t="s">
        <v>13</v>
      </c>
      <c r="G363" t="s">
        <v>22</v>
      </c>
      <c r="H363">
        <f t="shared" si="32"/>
        <v>28.75</v>
      </c>
      <c r="I363">
        <v>8</v>
      </c>
      <c r="J363" t="s">
        <v>23</v>
      </c>
      <c r="K363" t="s">
        <v>24</v>
      </c>
      <c r="L363">
        <f t="shared" si="33"/>
        <v>230</v>
      </c>
      <c r="M363">
        <f t="shared" si="34"/>
        <v>64</v>
      </c>
      <c r="N363" t="s">
        <v>111</v>
      </c>
      <c r="O363" t="s">
        <v>114</v>
      </c>
    </row>
    <row r="364" spans="1:15" x14ac:dyDescent="0.3">
      <c r="A364">
        <f t="shared" si="35"/>
        <v>7777895763</v>
      </c>
      <c r="B364" s="1">
        <v>42062</v>
      </c>
      <c r="C364" t="str">
        <f t="shared" si="30"/>
        <v>Friday</v>
      </c>
      <c r="D364" t="str">
        <f t="shared" si="31"/>
        <v>February</v>
      </c>
      <c r="E364">
        <v>12.5</v>
      </c>
      <c r="F364" t="s">
        <v>27</v>
      </c>
      <c r="G364" t="s">
        <v>17</v>
      </c>
      <c r="H364">
        <f t="shared" si="32"/>
        <v>19.5</v>
      </c>
      <c r="I364">
        <v>1</v>
      </c>
      <c r="J364" t="s">
        <v>25</v>
      </c>
      <c r="K364" t="s">
        <v>26</v>
      </c>
      <c r="L364">
        <f t="shared" si="33"/>
        <v>19.5</v>
      </c>
      <c r="M364">
        <f t="shared" si="34"/>
        <v>7</v>
      </c>
      <c r="N364" t="s">
        <v>111</v>
      </c>
      <c r="O364" t="s">
        <v>115</v>
      </c>
    </row>
    <row r="365" spans="1:15" x14ac:dyDescent="0.3">
      <c r="A365">
        <f t="shared" si="35"/>
        <v>7777895764</v>
      </c>
      <c r="B365" s="1">
        <v>42062</v>
      </c>
      <c r="C365" t="str">
        <f t="shared" si="30"/>
        <v>Friday</v>
      </c>
      <c r="D365" t="str">
        <f t="shared" si="31"/>
        <v>February</v>
      </c>
      <c r="E365">
        <v>15.25</v>
      </c>
      <c r="F365" t="s">
        <v>13</v>
      </c>
      <c r="G365" t="s">
        <v>8</v>
      </c>
      <c r="H365">
        <f t="shared" si="32"/>
        <v>21.25</v>
      </c>
      <c r="I365">
        <v>11</v>
      </c>
      <c r="J365" t="s">
        <v>48</v>
      </c>
      <c r="K365" t="s">
        <v>49</v>
      </c>
      <c r="L365">
        <f t="shared" si="33"/>
        <v>233.75</v>
      </c>
      <c r="M365">
        <f t="shared" si="34"/>
        <v>66</v>
      </c>
      <c r="N365" t="s">
        <v>112</v>
      </c>
      <c r="O365" t="s">
        <v>115</v>
      </c>
    </row>
    <row r="366" spans="1:15" x14ac:dyDescent="0.3">
      <c r="A366">
        <f t="shared" si="35"/>
        <v>7777895765</v>
      </c>
      <c r="B366" s="1">
        <v>42062</v>
      </c>
      <c r="C366" t="str">
        <f t="shared" si="30"/>
        <v>Friday</v>
      </c>
      <c r="D366" t="str">
        <f t="shared" si="31"/>
        <v>February</v>
      </c>
      <c r="E366">
        <v>16.75</v>
      </c>
      <c r="F366" t="s">
        <v>7</v>
      </c>
      <c r="G366" t="s">
        <v>22</v>
      </c>
      <c r="H366">
        <f t="shared" si="32"/>
        <v>23.25</v>
      </c>
      <c r="I366">
        <v>6</v>
      </c>
      <c r="J366" t="s">
        <v>28</v>
      </c>
      <c r="K366" t="s">
        <v>29</v>
      </c>
      <c r="L366">
        <f t="shared" si="33"/>
        <v>139.5</v>
      </c>
      <c r="M366">
        <f t="shared" si="34"/>
        <v>39</v>
      </c>
      <c r="N366" t="s">
        <v>111</v>
      </c>
      <c r="O366" t="s">
        <v>114</v>
      </c>
    </row>
    <row r="367" spans="1:15" x14ac:dyDescent="0.3">
      <c r="A367">
        <f t="shared" si="35"/>
        <v>7777895766</v>
      </c>
      <c r="B367" s="1">
        <v>42062</v>
      </c>
      <c r="C367" t="str">
        <f t="shared" si="30"/>
        <v>Friday</v>
      </c>
      <c r="D367" t="str">
        <f t="shared" si="31"/>
        <v>February</v>
      </c>
      <c r="E367">
        <v>20.5</v>
      </c>
      <c r="F367" t="s">
        <v>13</v>
      </c>
      <c r="G367" t="s">
        <v>8</v>
      </c>
      <c r="H367">
        <f t="shared" si="32"/>
        <v>26.5</v>
      </c>
      <c r="I367">
        <v>3</v>
      </c>
      <c r="J367" t="s">
        <v>58</v>
      </c>
      <c r="K367" t="s">
        <v>59</v>
      </c>
      <c r="L367">
        <f t="shared" si="33"/>
        <v>79.5</v>
      </c>
      <c r="M367">
        <f t="shared" si="34"/>
        <v>18</v>
      </c>
      <c r="N367" t="s">
        <v>112</v>
      </c>
      <c r="O367" t="s">
        <v>115</v>
      </c>
    </row>
    <row r="368" spans="1:15" x14ac:dyDescent="0.3">
      <c r="A368">
        <f t="shared" si="35"/>
        <v>7777895767</v>
      </c>
      <c r="B368" s="1">
        <v>42062</v>
      </c>
      <c r="C368" t="str">
        <f t="shared" si="30"/>
        <v>Friday</v>
      </c>
      <c r="D368" t="str">
        <f t="shared" si="31"/>
        <v>February</v>
      </c>
      <c r="E368">
        <v>20.75</v>
      </c>
      <c r="F368" t="s">
        <v>13</v>
      </c>
      <c r="G368" t="s">
        <v>17</v>
      </c>
      <c r="H368">
        <f t="shared" si="32"/>
        <v>30.75</v>
      </c>
      <c r="I368">
        <v>5</v>
      </c>
      <c r="J368" t="s">
        <v>25</v>
      </c>
      <c r="K368" t="s">
        <v>26</v>
      </c>
      <c r="L368">
        <f t="shared" si="33"/>
        <v>153.75</v>
      </c>
      <c r="M368">
        <f t="shared" si="34"/>
        <v>50</v>
      </c>
      <c r="N368" t="s">
        <v>111</v>
      </c>
      <c r="O368" t="s">
        <v>115</v>
      </c>
    </row>
    <row r="369" spans="1:15" x14ac:dyDescent="0.3">
      <c r="A369">
        <f t="shared" si="35"/>
        <v>7777895768</v>
      </c>
      <c r="B369" s="1">
        <v>42062</v>
      </c>
      <c r="C369" t="str">
        <f t="shared" si="30"/>
        <v>Friday</v>
      </c>
      <c r="D369" t="str">
        <f t="shared" si="31"/>
        <v>February</v>
      </c>
      <c r="E369">
        <v>16</v>
      </c>
      <c r="F369" t="s">
        <v>7</v>
      </c>
      <c r="G369" t="s">
        <v>8</v>
      </c>
      <c r="H369">
        <f t="shared" si="32"/>
        <v>20.5</v>
      </c>
      <c r="I369">
        <v>11</v>
      </c>
      <c r="J369" t="s">
        <v>11</v>
      </c>
      <c r="K369" t="s">
        <v>12</v>
      </c>
      <c r="L369">
        <f t="shared" si="33"/>
        <v>225.5</v>
      </c>
      <c r="M369">
        <f t="shared" si="34"/>
        <v>49.5</v>
      </c>
      <c r="N369" t="s">
        <v>112</v>
      </c>
      <c r="O369" t="s">
        <v>114</v>
      </c>
    </row>
    <row r="370" spans="1:15" x14ac:dyDescent="0.3">
      <c r="A370">
        <f t="shared" si="35"/>
        <v>7777895769</v>
      </c>
      <c r="B370" s="1">
        <v>42062</v>
      </c>
      <c r="C370" t="str">
        <f t="shared" si="30"/>
        <v>Friday</v>
      </c>
      <c r="D370" t="str">
        <f t="shared" si="31"/>
        <v>February</v>
      </c>
      <c r="E370">
        <v>14.5</v>
      </c>
      <c r="F370" t="s">
        <v>7</v>
      </c>
      <c r="G370" t="s">
        <v>8</v>
      </c>
      <c r="H370">
        <f t="shared" si="32"/>
        <v>19</v>
      </c>
      <c r="I370">
        <v>2</v>
      </c>
      <c r="J370" t="s">
        <v>74</v>
      </c>
      <c r="K370" t="s">
        <v>75</v>
      </c>
      <c r="L370">
        <f t="shared" si="33"/>
        <v>38</v>
      </c>
      <c r="M370">
        <f t="shared" si="34"/>
        <v>9</v>
      </c>
      <c r="N370" t="s">
        <v>111</v>
      </c>
      <c r="O370" t="s">
        <v>115</v>
      </c>
    </row>
    <row r="371" spans="1:15" x14ac:dyDescent="0.3">
      <c r="A371">
        <f t="shared" si="35"/>
        <v>7777895770</v>
      </c>
      <c r="B371" s="1">
        <v>42062</v>
      </c>
      <c r="C371" t="str">
        <f t="shared" si="30"/>
        <v>Friday</v>
      </c>
      <c r="D371" t="str">
        <f t="shared" si="31"/>
        <v>February</v>
      </c>
      <c r="E371">
        <v>12</v>
      </c>
      <c r="F371" t="s">
        <v>27</v>
      </c>
      <c r="G371" t="s">
        <v>8</v>
      </c>
      <c r="H371">
        <f t="shared" si="32"/>
        <v>15</v>
      </c>
      <c r="I371">
        <v>6</v>
      </c>
      <c r="J371" t="s">
        <v>36</v>
      </c>
      <c r="K371" t="s">
        <v>37</v>
      </c>
      <c r="L371">
        <f t="shared" si="33"/>
        <v>90</v>
      </c>
      <c r="M371">
        <f t="shared" si="34"/>
        <v>18</v>
      </c>
      <c r="N371" t="s">
        <v>111</v>
      </c>
      <c r="O371" t="s">
        <v>114</v>
      </c>
    </row>
    <row r="372" spans="1:15" x14ac:dyDescent="0.3">
      <c r="A372">
        <f t="shared" si="35"/>
        <v>7777895771</v>
      </c>
      <c r="B372" s="1">
        <v>42063</v>
      </c>
      <c r="C372" t="str">
        <f t="shared" si="30"/>
        <v>Saturday</v>
      </c>
      <c r="D372" t="str">
        <f t="shared" si="31"/>
        <v>February</v>
      </c>
      <c r="E372">
        <v>16.75</v>
      </c>
      <c r="F372" t="s">
        <v>7</v>
      </c>
      <c r="G372" t="s">
        <v>22</v>
      </c>
      <c r="H372">
        <f t="shared" si="32"/>
        <v>23.25</v>
      </c>
      <c r="I372">
        <v>6</v>
      </c>
      <c r="J372" t="s">
        <v>44</v>
      </c>
      <c r="K372" t="s">
        <v>45</v>
      </c>
      <c r="L372">
        <f t="shared" si="33"/>
        <v>139.5</v>
      </c>
      <c r="M372">
        <f t="shared" si="34"/>
        <v>39</v>
      </c>
      <c r="N372" t="s">
        <v>112</v>
      </c>
      <c r="O372" t="s">
        <v>115</v>
      </c>
    </row>
    <row r="373" spans="1:15" x14ac:dyDescent="0.3">
      <c r="A373">
        <f t="shared" si="35"/>
        <v>7777895772</v>
      </c>
      <c r="B373" s="1">
        <v>42063</v>
      </c>
      <c r="C373" t="str">
        <f t="shared" si="30"/>
        <v>Saturday</v>
      </c>
      <c r="D373" t="str">
        <f t="shared" si="31"/>
        <v>February</v>
      </c>
      <c r="E373">
        <v>18.5</v>
      </c>
      <c r="F373" t="s">
        <v>13</v>
      </c>
      <c r="G373" t="s">
        <v>14</v>
      </c>
      <c r="H373">
        <f t="shared" si="32"/>
        <v>25.5</v>
      </c>
      <c r="I373">
        <v>6</v>
      </c>
      <c r="J373" t="s">
        <v>15</v>
      </c>
      <c r="K373" t="s">
        <v>16</v>
      </c>
      <c r="L373">
        <f t="shared" si="33"/>
        <v>153</v>
      </c>
      <c r="M373">
        <f t="shared" si="34"/>
        <v>42</v>
      </c>
      <c r="N373" t="s">
        <v>111</v>
      </c>
      <c r="O373" t="s">
        <v>114</v>
      </c>
    </row>
    <row r="374" spans="1:15" x14ac:dyDescent="0.3">
      <c r="A374">
        <f t="shared" si="35"/>
        <v>7777895773</v>
      </c>
      <c r="B374" s="1">
        <v>42063</v>
      </c>
      <c r="C374" t="str">
        <f t="shared" si="30"/>
        <v>Saturday</v>
      </c>
      <c r="D374" t="str">
        <f t="shared" si="31"/>
        <v>February</v>
      </c>
      <c r="E374">
        <v>12.75</v>
      </c>
      <c r="F374" t="s">
        <v>27</v>
      </c>
      <c r="G374" t="s">
        <v>22</v>
      </c>
      <c r="H374">
        <f t="shared" si="32"/>
        <v>17.75</v>
      </c>
      <c r="I374">
        <v>10</v>
      </c>
      <c r="J374" t="s">
        <v>72</v>
      </c>
      <c r="K374" t="s">
        <v>73</v>
      </c>
      <c r="L374">
        <f t="shared" si="33"/>
        <v>177.5</v>
      </c>
      <c r="M374">
        <f t="shared" si="34"/>
        <v>50</v>
      </c>
      <c r="N374" t="s">
        <v>112</v>
      </c>
      <c r="O374" t="s">
        <v>114</v>
      </c>
    </row>
    <row r="375" spans="1:15" x14ac:dyDescent="0.3">
      <c r="A375">
        <f t="shared" si="35"/>
        <v>7777895774</v>
      </c>
      <c r="B375" s="1">
        <v>42063</v>
      </c>
      <c r="C375" t="str">
        <f t="shared" si="30"/>
        <v>Saturday</v>
      </c>
      <c r="D375" t="str">
        <f t="shared" si="31"/>
        <v>February</v>
      </c>
      <c r="E375">
        <v>16.75</v>
      </c>
      <c r="F375" t="s">
        <v>7</v>
      </c>
      <c r="G375" t="s">
        <v>22</v>
      </c>
      <c r="H375">
        <f t="shared" si="32"/>
        <v>23.25</v>
      </c>
      <c r="I375">
        <v>10</v>
      </c>
      <c r="J375" t="s">
        <v>72</v>
      </c>
      <c r="K375" t="s">
        <v>73</v>
      </c>
      <c r="L375">
        <f t="shared" si="33"/>
        <v>232.5</v>
      </c>
      <c r="M375">
        <f t="shared" si="34"/>
        <v>65</v>
      </c>
      <c r="N375" t="s">
        <v>111</v>
      </c>
      <c r="O375" t="s">
        <v>115</v>
      </c>
    </row>
    <row r="376" spans="1:15" x14ac:dyDescent="0.3">
      <c r="A376">
        <f t="shared" si="35"/>
        <v>7777895775</v>
      </c>
      <c r="B376" s="1">
        <v>42063</v>
      </c>
      <c r="C376" t="str">
        <f t="shared" si="30"/>
        <v>Saturday</v>
      </c>
      <c r="D376" t="str">
        <f t="shared" si="31"/>
        <v>February</v>
      </c>
      <c r="E376">
        <v>16.5</v>
      </c>
      <c r="F376" t="s">
        <v>7</v>
      </c>
      <c r="G376" t="s">
        <v>17</v>
      </c>
      <c r="H376">
        <f t="shared" si="32"/>
        <v>25</v>
      </c>
      <c r="I376">
        <v>4</v>
      </c>
      <c r="J376" t="s">
        <v>32</v>
      </c>
      <c r="K376" t="s">
        <v>33</v>
      </c>
      <c r="L376">
        <f t="shared" si="33"/>
        <v>100</v>
      </c>
      <c r="M376">
        <f t="shared" si="34"/>
        <v>34</v>
      </c>
      <c r="N376" t="s">
        <v>111</v>
      </c>
      <c r="O376" t="s">
        <v>114</v>
      </c>
    </row>
    <row r="377" spans="1:15" x14ac:dyDescent="0.3">
      <c r="A377">
        <f t="shared" si="35"/>
        <v>7777895776</v>
      </c>
      <c r="B377" s="1">
        <v>42064</v>
      </c>
      <c r="C377" t="str">
        <f t="shared" si="30"/>
        <v>Sunday</v>
      </c>
      <c r="D377" t="str">
        <f t="shared" si="31"/>
        <v>March</v>
      </c>
      <c r="E377">
        <v>12</v>
      </c>
      <c r="F377" t="s">
        <v>27</v>
      </c>
      <c r="G377" t="s">
        <v>14</v>
      </c>
      <c r="H377">
        <f t="shared" si="32"/>
        <v>16</v>
      </c>
      <c r="I377">
        <v>2</v>
      </c>
      <c r="J377" t="s">
        <v>34</v>
      </c>
      <c r="K377" t="s">
        <v>35</v>
      </c>
      <c r="L377">
        <f t="shared" si="33"/>
        <v>32</v>
      </c>
      <c r="M377">
        <f t="shared" si="34"/>
        <v>8</v>
      </c>
      <c r="N377" t="s">
        <v>111</v>
      </c>
      <c r="O377" t="s">
        <v>115</v>
      </c>
    </row>
    <row r="378" spans="1:15" x14ac:dyDescent="0.3">
      <c r="A378">
        <f t="shared" si="35"/>
        <v>7777895777</v>
      </c>
      <c r="B378" s="1">
        <v>42064</v>
      </c>
      <c r="C378" t="str">
        <f t="shared" si="30"/>
        <v>Sunday</v>
      </c>
      <c r="D378" t="str">
        <f t="shared" si="31"/>
        <v>March</v>
      </c>
      <c r="E378">
        <v>20.75</v>
      </c>
      <c r="F378" t="s">
        <v>13</v>
      </c>
      <c r="G378" t="s">
        <v>22</v>
      </c>
      <c r="H378">
        <f t="shared" si="32"/>
        <v>28.75</v>
      </c>
      <c r="I378">
        <v>1</v>
      </c>
      <c r="J378" t="s">
        <v>44</v>
      </c>
      <c r="K378" t="s">
        <v>45</v>
      </c>
      <c r="L378">
        <f t="shared" si="33"/>
        <v>28.75</v>
      </c>
      <c r="M378">
        <f t="shared" si="34"/>
        <v>8</v>
      </c>
      <c r="N378" t="s">
        <v>112</v>
      </c>
      <c r="O378" t="s">
        <v>114</v>
      </c>
    </row>
    <row r="379" spans="1:15" x14ac:dyDescent="0.3">
      <c r="A379">
        <f t="shared" si="35"/>
        <v>7777895778</v>
      </c>
      <c r="B379" s="1">
        <v>42065</v>
      </c>
      <c r="C379" t="str">
        <f t="shared" si="30"/>
        <v>Monday</v>
      </c>
      <c r="D379" t="str">
        <f t="shared" si="31"/>
        <v>March</v>
      </c>
      <c r="E379">
        <v>20.25</v>
      </c>
      <c r="F379" t="s">
        <v>13</v>
      </c>
      <c r="G379" t="s">
        <v>14</v>
      </c>
      <c r="H379">
        <f t="shared" si="32"/>
        <v>27.25</v>
      </c>
      <c r="I379">
        <v>5</v>
      </c>
      <c r="J379" t="s">
        <v>20</v>
      </c>
      <c r="K379" t="s">
        <v>21</v>
      </c>
      <c r="L379">
        <f t="shared" si="33"/>
        <v>136.25</v>
      </c>
      <c r="M379">
        <f t="shared" si="34"/>
        <v>35</v>
      </c>
      <c r="N379" t="s">
        <v>111</v>
      </c>
      <c r="O379" t="s">
        <v>114</v>
      </c>
    </row>
    <row r="380" spans="1:15" x14ac:dyDescent="0.3">
      <c r="A380">
        <f t="shared" si="35"/>
        <v>7777895779</v>
      </c>
      <c r="B380" s="1">
        <v>42065</v>
      </c>
      <c r="C380" t="str">
        <f t="shared" si="30"/>
        <v>Monday</v>
      </c>
      <c r="D380" t="str">
        <f t="shared" si="31"/>
        <v>March</v>
      </c>
      <c r="E380">
        <v>20.75</v>
      </c>
      <c r="F380" t="s">
        <v>13</v>
      </c>
      <c r="G380" t="s">
        <v>22</v>
      </c>
      <c r="H380">
        <f t="shared" si="32"/>
        <v>28.75</v>
      </c>
      <c r="I380">
        <v>1</v>
      </c>
      <c r="J380" t="s">
        <v>50</v>
      </c>
      <c r="K380" t="s">
        <v>51</v>
      </c>
      <c r="L380">
        <f t="shared" si="33"/>
        <v>28.75</v>
      </c>
      <c r="M380">
        <f t="shared" si="34"/>
        <v>8</v>
      </c>
      <c r="N380" t="s">
        <v>112</v>
      </c>
      <c r="O380" t="s">
        <v>114</v>
      </c>
    </row>
    <row r="381" spans="1:15" x14ac:dyDescent="0.3">
      <c r="A381">
        <f t="shared" si="35"/>
        <v>7777895780</v>
      </c>
      <c r="B381" s="1">
        <v>42065</v>
      </c>
      <c r="C381" t="str">
        <f t="shared" si="30"/>
        <v>Monday</v>
      </c>
      <c r="D381" t="str">
        <f t="shared" si="31"/>
        <v>March</v>
      </c>
      <c r="E381">
        <v>12</v>
      </c>
      <c r="F381" t="s">
        <v>27</v>
      </c>
      <c r="G381" t="s">
        <v>14</v>
      </c>
      <c r="H381">
        <f t="shared" si="32"/>
        <v>16</v>
      </c>
      <c r="I381">
        <v>9</v>
      </c>
      <c r="J381" t="s">
        <v>68</v>
      </c>
      <c r="K381" t="s">
        <v>69</v>
      </c>
      <c r="L381">
        <f t="shared" si="33"/>
        <v>144</v>
      </c>
      <c r="M381">
        <f t="shared" si="34"/>
        <v>36</v>
      </c>
      <c r="N381" t="s">
        <v>112</v>
      </c>
      <c r="O381" t="s">
        <v>115</v>
      </c>
    </row>
    <row r="382" spans="1:15" x14ac:dyDescent="0.3">
      <c r="A382">
        <f t="shared" si="35"/>
        <v>7777895781</v>
      </c>
      <c r="B382" s="1">
        <v>42065</v>
      </c>
      <c r="C382" t="str">
        <f t="shared" si="30"/>
        <v>Monday</v>
      </c>
      <c r="D382" t="str">
        <f t="shared" si="31"/>
        <v>March</v>
      </c>
      <c r="E382">
        <v>9.75</v>
      </c>
      <c r="F382" t="s">
        <v>27</v>
      </c>
      <c r="G382" t="s">
        <v>8</v>
      </c>
      <c r="H382">
        <f t="shared" si="32"/>
        <v>12.75</v>
      </c>
      <c r="I382">
        <v>6</v>
      </c>
      <c r="J382" t="s">
        <v>48</v>
      </c>
      <c r="K382" t="s">
        <v>49</v>
      </c>
      <c r="L382">
        <f t="shared" si="33"/>
        <v>76.5</v>
      </c>
      <c r="M382">
        <f t="shared" si="34"/>
        <v>18</v>
      </c>
      <c r="N382" t="s">
        <v>112</v>
      </c>
      <c r="O382" t="s">
        <v>115</v>
      </c>
    </row>
    <row r="383" spans="1:15" x14ac:dyDescent="0.3">
      <c r="A383">
        <f t="shared" si="35"/>
        <v>7777895782</v>
      </c>
      <c r="B383" s="1">
        <v>42065</v>
      </c>
      <c r="C383" t="str">
        <f t="shared" si="30"/>
        <v>Monday</v>
      </c>
      <c r="D383" t="str">
        <f t="shared" si="31"/>
        <v>March</v>
      </c>
      <c r="E383">
        <v>12.25</v>
      </c>
      <c r="F383" t="s">
        <v>27</v>
      </c>
      <c r="G383" t="s">
        <v>17</v>
      </c>
      <c r="H383">
        <f t="shared" si="32"/>
        <v>19.25</v>
      </c>
      <c r="I383">
        <v>5</v>
      </c>
      <c r="J383" t="s">
        <v>70</v>
      </c>
      <c r="K383" t="s">
        <v>71</v>
      </c>
      <c r="L383">
        <f t="shared" si="33"/>
        <v>96.25</v>
      </c>
      <c r="M383">
        <f t="shared" si="34"/>
        <v>35</v>
      </c>
      <c r="N383" t="s">
        <v>112</v>
      </c>
      <c r="O383" t="s">
        <v>115</v>
      </c>
    </row>
    <row r="384" spans="1:15" x14ac:dyDescent="0.3">
      <c r="A384">
        <f t="shared" si="35"/>
        <v>7777895783</v>
      </c>
      <c r="B384" s="1">
        <v>42065</v>
      </c>
      <c r="C384" t="str">
        <f t="shared" si="30"/>
        <v>Monday</v>
      </c>
      <c r="D384" t="str">
        <f t="shared" si="31"/>
        <v>March</v>
      </c>
      <c r="E384">
        <v>20.25</v>
      </c>
      <c r="F384" t="s">
        <v>13</v>
      </c>
      <c r="G384" t="s">
        <v>14</v>
      </c>
      <c r="H384">
        <f t="shared" si="32"/>
        <v>27.25</v>
      </c>
      <c r="I384">
        <v>12</v>
      </c>
      <c r="J384" t="s">
        <v>20</v>
      </c>
      <c r="K384" t="s">
        <v>21</v>
      </c>
      <c r="L384">
        <f t="shared" si="33"/>
        <v>327</v>
      </c>
      <c r="M384">
        <f t="shared" si="34"/>
        <v>84</v>
      </c>
      <c r="N384" t="s">
        <v>112</v>
      </c>
      <c r="O384" t="s">
        <v>114</v>
      </c>
    </row>
    <row r="385" spans="1:15" x14ac:dyDescent="0.3">
      <c r="A385">
        <f t="shared" si="35"/>
        <v>7777895784</v>
      </c>
      <c r="B385" s="1">
        <v>42065</v>
      </c>
      <c r="C385" t="str">
        <f t="shared" si="30"/>
        <v>Monday</v>
      </c>
      <c r="D385" t="str">
        <f t="shared" si="31"/>
        <v>March</v>
      </c>
      <c r="E385">
        <v>12</v>
      </c>
      <c r="F385" t="s">
        <v>27</v>
      </c>
      <c r="G385" t="s">
        <v>14</v>
      </c>
      <c r="H385">
        <f t="shared" si="32"/>
        <v>16</v>
      </c>
      <c r="I385">
        <v>9</v>
      </c>
      <c r="J385" t="s">
        <v>64</v>
      </c>
      <c r="K385" t="s">
        <v>65</v>
      </c>
      <c r="L385">
        <f t="shared" si="33"/>
        <v>144</v>
      </c>
      <c r="M385">
        <f t="shared" si="34"/>
        <v>36</v>
      </c>
      <c r="N385" t="s">
        <v>111</v>
      </c>
      <c r="O385" t="s">
        <v>114</v>
      </c>
    </row>
    <row r="386" spans="1:15" x14ac:dyDescent="0.3">
      <c r="A386">
        <f t="shared" si="35"/>
        <v>7777895785</v>
      </c>
      <c r="B386" s="1">
        <v>42065</v>
      </c>
      <c r="C386" t="str">
        <f t="shared" ref="C386:C449" si="36">TEXT(B386,"dddd")</f>
        <v>Monday</v>
      </c>
      <c r="D386" t="str">
        <f t="shared" si="31"/>
        <v>March</v>
      </c>
      <c r="E386">
        <v>16.5</v>
      </c>
      <c r="F386" t="s">
        <v>7</v>
      </c>
      <c r="G386" t="s">
        <v>17</v>
      </c>
      <c r="H386">
        <f t="shared" si="32"/>
        <v>25</v>
      </c>
      <c r="I386">
        <v>11</v>
      </c>
      <c r="J386" t="s">
        <v>32</v>
      </c>
      <c r="K386" t="s">
        <v>33</v>
      </c>
      <c r="L386">
        <f t="shared" si="33"/>
        <v>275</v>
      </c>
      <c r="M386">
        <f t="shared" si="34"/>
        <v>93.5</v>
      </c>
      <c r="N386" t="s">
        <v>111</v>
      </c>
      <c r="O386" t="s">
        <v>114</v>
      </c>
    </row>
    <row r="387" spans="1:15" x14ac:dyDescent="0.3">
      <c r="A387">
        <f t="shared" si="35"/>
        <v>7777895786</v>
      </c>
      <c r="B387" s="1">
        <v>42066</v>
      </c>
      <c r="C387" t="str">
        <f t="shared" si="36"/>
        <v>Tuesday</v>
      </c>
      <c r="D387" t="str">
        <f t="shared" ref="D387:D450" si="37">TEXT(B387,"mmmm")</f>
        <v>March</v>
      </c>
      <c r="E387">
        <v>16.75</v>
      </c>
      <c r="F387" t="s">
        <v>7</v>
      </c>
      <c r="G387" t="s">
        <v>22</v>
      </c>
      <c r="H387">
        <f t="shared" ref="H387:H450" si="38">E387 +   IF(F387="S", 2, IF(F387="M", 3.5, IF(F387="L", 5, 0))) +  IF(G387="Classic", 1, IF(G387="Veggie", 2, IF(G387="Chicken", 3, IF(G387="Supreme",5,0))))</f>
        <v>23.25</v>
      </c>
      <c r="I387">
        <v>12</v>
      </c>
      <c r="J387" t="s">
        <v>28</v>
      </c>
      <c r="K387" t="s">
        <v>29</v>
      </c>
      <c r="L387">
        <f t="shared" ref="L387:L450" si="39">H387*I387</f>
        <v>279</v>
      </c>
      <c r="M387">
        <f t="shared" ref="M387:M450" si="40">(H387-E387)*I387</f>
        <v>78</v>
      </c>
      <c r="N387" t="s">
        <v>111</v>
      </c>
      <c r="O387" t="s">
        <v>115</v>
      </c>
    </row>
    <row r="388" spans="1:15" x14ac:dyDescent="0.3">
      <c r="A388">
        <f t="shared" ref="A388:A451" si="41">A387+1</f>
        <v>7777895787</v>
      </c>
      <c r="B388" s="1">
        <v>42066</v>
      </c>
      <c r="C388" t="str">
        <f t="shared" si="36"/>
        <v>Tuesday</v>
      </c>
      <c r="D388" t="str">
        <f t="shared" si="37"/>
        <v>March</v>
      </c>
      <c r="E388">
        <v>9.75</v>
      </c>
      <c r="F388" t="s">
        <v>27</v>
      </c>
      <c r="G388" t="s">
        <v>8</v>
      </c>
      <c r="H388">
        <f t="shared" si="38"/>
        <v>12.75</v>
      </c>
      <c r="I388">
        <v>2</v>
      </c>
      <c r="J388" t="s">
        <v>48</v>
      </c>
      <c r="K388" t="s">
        <v>49</v>
      </c>
      <c r="L388">
        <f t="shared" si="39"/>
        <v>25.5</v>
      </c>
      <c r="M388">
        <f t="shared" si="40"/>
        <v>6</v>
      </c>
      <c r="N388" t="s">
        <v>112</v>
      </c>
      <c r="O388" t="s">
        <v>114</v>
      </c>
    </row>
    <row r="389" spans="1:15" x14ac:dyDescent="0.3">
      <c r="A389">
        <f t="shared" si="41"/>
        <v>7777895788</v>
      </c>
      <c r="B389" s="1">
        <v>42066</v>
      </c>
      <c r="C389" t="str">
        <f t="shared" si="36"/>
        <v>Tuesday</v>
      </c>
      <c r="D389" t="str">
        <f t="shared" si="37"/>
        <v>March</v>
      </c>
      <c r="E389">
        <v>12.75</v>
      </c>
      <c r="F389" t="s">
        <v>27</v>
      </c>
      <c r="G389" t="s">
        <v>22</v>
      </c>
      <c r="H389">
        <f t="shared" si="38"/>
        <v>17.75</v>
      </c>
      <c r="I389">
        <v>7</v>
      </c>
      <c r="J389" t="s">
        <v>50</v>
      </c>
      <c r="K389" t="s">
        <v>51</v>
      </c>
      <c r="L389">
        <f t="shared" si="39"/>
        <v>124.25</v>
      </c>
      <c r="M389">
        <f t="shared" si="40"/>
        <v>35</v>
      </c>
      <c r="N389" t="s">
        <v>111</v>
      </c>
      <c r="O389" t="s">
        <v>115</v>
      </c>
    </row>
    <row r="390" spans="1:15" x14ac:dyDescent="0.3">
      <c r="A390">
        <f t="shared" si="41"/>
        <v>7777895789</v>
      </c>
      <c r="B390" s="1">
        <v>42066</v>
      </c>
      <c r="C390" t="str">
        <f t="shared" si="36"/>
        <v>Tuesday</v>
      </c>
      <c r="D390" t="str">
        <f t="shared" si="37"/>
        <v>March</v>
      </c>
      <c r="E390">
        <v>12.5</v>
      </c>
      <c r="F390" t="s">
        <v>27</v>
      </c>
      <c r="G390" t="s">
        <v>14</v>
      </c>
      <c r="H390">
        <f t="shared" si="38"/>
        <v>16.5</v>
      </c>
      <c r="I390">
        <v>5</v>
      </c>
      <c r="J390" t="s">
        <v>40</v>
      </c>
      <c r="K390" t="s">
        <v>41</v>
      </c>
      <c r="L390">
        <f t="shared" si="39"/>
        <v>82.5</v>
      </c>
      <c r="M390">
        <f t="shared" si="40"/>
        <v>20</v>
      </c>
      <c r="N390" t="s">
        <v>111</v>
      </c>
      <c r="O390" t="s">
        <v>114</v>
      </c>
    </row>
    <row r="391" spans="1:15" x14ac:dyDescent="0.3">
      <c r="A391">
        <f t="shared" si="41"/>
        <v>7777895790</v>
      </c>
      <c r="B391" s="1">
        <v>42066</v>
      </c>
      <c r="C391" t="str">
        <f t="shared" si="36"/>
        <v>Tuesday</v>
      </c>
      <c r="D391" t="str">
        <f t="shared" si="37"/>
        <v>March</v>
      </c>
      <c r="E391">
        <v>12</v>
      </c>
      <c r="F391" t="s">
        <v>27</v>
      </c>
      <c r="G391" t="s">
        <v>8</v>
      </c>
      <c r="H391">
        <f t="shared" si="38"/>
        <v>15</v>
      </c>
      <c r="I391">
        <v>11</v>
      </c>
      <c r="J391" t="s">
        <v>11</v>
      </c>
      <c r="K391" t="s">
        <v>12</v>
      </c>
      <c r="L391">
        <f t="shared" si="39"/>
        <v>165</v>
      </c>
      <c r="M391">
        <f t="shared" si="40"/>
        <v>33</v>
      </c>
      <c r="N391" t="s">
        <v>112</v>
      </c>
      <c r="O391" t="s">
        <v>115</v>
      </c>
    </row>
    <row r="392" spans="1:15" x14ac:dyDescent="0.3">
      <c r="A392">
        <f t="shared" si="41"/>
        <v>7777895791</v>
      </c>
      <c r="B392" s="1">
        <v>42066</v>
      </c>
      <c r="C392" t="str">
        <f t="shared" si="36"/>
        <v>Tuesday</v>
      </c>
      <c r="D392" t="str">
        <f t="shared" si="37"/>
        <v>March</v>
      </c>
      <c r="E392">
        <v>12.5</v>
      </c>
      <c r="F392" t="s">
        <v>7</v>
      </c>
      <c r="G392" t="s">
        <v>8</v>
      </c>
      <c r="H392">
        <f t="shared" si="38"/>
        <v>17</v>
      </c>
      <c r="I392">
        <v>3</v>
      </c>
      <c r="J392" t="s">
        <v>48</v>
      </c>
      <c r="K392" t="s">
        <v>49</v>
      </c>
      <c r="L392">
        <f t="shared" si="39"/>
        <v>51</v>
      </c>
      <c r="M392">
        <f t="shared" si="40"/>
        <v>13.5</v>
      </c>
      <c r="N392" t="s">
        <v>112</v>
      </c>
      <c r="O392" t="s">
        <v>114</v>
      </c>
    </row>
    <row r="393" spans="1:15" x14ac:dyDescent="0.3">
      <c r="A393">
        <f t="shared" si="41"/>
        <v>7777895792</v>
      </c>
      <c r="B393" s="1">
        <v>42066</v>
      </c>
      <c r="C393" t="str">
        <f t="shared" si="36"/>
        <v>Tuesday</v>
      </c>
      <c r="D393" t="str">
        <f t="shared" si="37"/>
        <v>March</v>
      </c>
      <c r="E393">
        <v>12.5</v>
      </c>
      <c r="F393" t="s">
        <v>7</v>
      </c>
      <c r="G393" t="s">
        <v>8</v>
      </c>
      <c r="H393">
        <f t="shared" si="38"/>
        <v>17</v>
      </c>
      <c r="I393">
        <v>10</v>
      </c>
      <c r="J393" t="s">
        <v>48</v>
      </c>
      <c r="K393" t="s">
        <v>49</v>
      </c>
      <c r="L393">
        <f t="shared" si="39"/>
        <v>170</v>
      </c>
      <c r="M393">
        <f t="shared" si="40"/>
        <v>45</v>
      </c>
      <c r="N393" t="s">
        <v>112</v>
      </c>
      <c r="O393" t="s">
        <v>114</v>
      </c>
    </row>
    <row r="394" spans="1:15" x14ac:dyDescent="0.3">
      <c r="A394">
        <f t="shared" si="41"/>
        <v>7777895793</v>
      </c>
      <c r="B394" s="1">
        <v>42067</v>
      </c>
      <c r="C394" t="str">
        <f t="shared" si="36"/>
        <v>Wednesday</v>
      </c>
      <c r="D394" t="str">
        <f t="shared" si="37"/>
        <v>March</v>
      </c>
      <c r="E394">
        <v>20.75</v>
      </c>
      <c r="F394" t="s">
        <v>13</v>
      </c>
      <c r="G394" t="s">
        <v>17</v>
      </c>
      <c r="H394">
        <f t="shared" si="38"/>
        <v>30.75</v>
      </c>
      <c r="I394">
        <v>10</v>
      </c>
      <c r="J394" t="s">
        <v>66</v>
      </c>
      <c r="K394" t="s">
        <v>67</v>
      </c>
      <c r="L394">
        <f t="shared" si="39"/>
        <v>307.5</v>
      </c>
      <c r="M394">
        <f t="shared" si="40"/>
        <v>100</v>
      </c>
      <c r="N394" t="s">
        <v>112</v>
      </c>
      <c r="O394" t="s">
        <v>115</v>
      </c>
    </row>
    <row r="395" spans="1:15" x14ac:dyDescent="0.3">
      <c r="A395">
        <f t="shared" si="41"/>
        <v>7777895794</v>
      </c>
      <c r="B395" s="1">
        <v>42067</v>
      </c>
      <c r="C395" t="str">
        <f t="shared" si="36"/>
        <v>Wednesday</v>
      </c>
      <c r="D395" t="str">
        <f t="shared" si="37"/>
        <v>March</v>
      </c>
      <c r="E395">
        <v>12</v>
      </c>
      <c r="F395" t="s">
        <v>27</v>
      </c>
      <c r="G395" t="s">
        <v>8</v>
      </c>
      <c r="H395">
        <f t="shared" si="38"/>
        <v>15</v>
      </c>
      <c r="I395">
        <v>3</v>
      </c>
      <c r="J395" t="s">
        <v>11</v>
      </c>
      <c r="K395" t="s">
        <v>12</v>
      </c>
      <c r="L395">
        <f t="shared" si="39"/>
        <v>45</v>
      </c>
      <c r="M395">
        <f t="shared" si="40"/>
        <v>9</v>
      </c>
      <c r="N395" t="s">
        <v>111</v>
      </c>
      <c r="O395" t="s">
        <v>115</v>
      </c>
    </row>
    <row r="396" spans="1:15" x14ac:dyDescent="0.3">
      <c r="A396">
        <f t="shared" si="41"/>
        <v>7777895795</v>
      </c>
      <c r="B396" s="1">
        <v>42067</v>
      </c>
      <c r="C396" t="str">
        <f t="shared" si="36"/>
        <v>Wednesday</v>
      </c>
      <c r="D396" t="str">
        <f t="shared" si="37"/>
        <v>March</v>
      </c>
      <c r="E396">
        <v>17.95</v>
      </c>
      <c r="F396" t="s">
        <v>13</v>
      </c>
      <c r="G396" t="s">
        <v>14</v>
      </c>
      <c r="H396">
        <f t="shared" si="38"/>
        <v>24.95</v>
      </c>
      <c r="I396">
        <v>11</v>
      </c>
      <c r="J396" t="s">
        <v>56</v>
      </c>
      <c r="K396" t="s">
        <v>57</v>
      </c>
      <c r="L396">
        <f t="shared" si="39"/>
        <v>274.45</v>
      </c>
      <c r="M396">
        <f t="shared" si="40"/>
        <v>77</v>
      </c>
      <c r="N396" t="s">
        <v>111</v>
      </c>
      <c r="O396" t="s">
        <v>114</v>
      </c>
    </row>
    <row r="397" spans="1:15" x14ac:dyDescent="0.3">
      <c r="A397">
        <f t="shared" si="41"/>
        <v>7777895796</v>
      </c>
      <c r="B397" s="1">
        <v>42067</v>
      </c>
      <c r="C397" t="str">
        <f t="shared" si="36"/>
        <v>Wednesday</v>
      </c>
      <c r="D397" t="str">
        <f t="shared" si="37"/>
        <v>March</v>
      </c>
      <c r="E397">
        <v>16.25</v>
      </c>
      <c r="F397" t="s">
        <v>7</v>
      </c>
      <c r="G397" t="s">
        <v>17</v>
      </c>
      <c r="H397">
        <f t="shared" si="38"/>
        <v>24.75</v>
      </c>
      <c r="I397">
        <v>8</v>
      </c>
      <c r="J397" t="s">
        <v>60</v>
      </c>
      <c r="K397" t="s">
        <v>61</v>
      </c>
      <c r="L397">
        <f t="shared" si="39"/>
        <v>198</v>
      </c>
      <c r="M397">
        <f t="shared" si="40"/>
        <v>68</v>
      </c>
      <c r="N397" t="s">
        <v>112</v>
      </c>
      <c r="O397" t="s">
        <v>114</v>
      </c>
    </row>
    <row r="398" spans="1:15" x14ac:dyDescent="0.3">
      <c r="A398">
        <f t="shared" si="41"/>
        <v>7777895797</v>
      </c>
      <c r="B398" s="1">
        <v>42068</v>
      </c>
      <c r="C398" t="str">
        <f t="shared" si="36"/>
        <v>Thursday</v>
      </c>
      <c r="D398" t="str">
        <f t="shared" si="37"/>
        <v>March</v>
      </c>
      <c r="E398">
        <v>12</v>
      </c>
      <c r="F398" t="s">
        <v>27</v>
      </c>
      <c r="G398" t="s">
        <v>14</v>
      </c>
      <c r="H398">
        <f t="shared" si="38"/>
        <v>16</v>
      </c>
      <c r="I398">
        <v>12</v>
      </c>
      <c r="J398" t="s">
        <v>34</v>
      </c>
      <c r="K398" t="s">
        <v>35</v>
      </c>
      <c r="L398">
        <f t="shared" si="39"/>
        <v>192</v>
      </c>
      <c r="M398">
        <f t="shared" si="40"/>
        <v>48</v>
      </c>
      <c r="N398" t="s">
        <v>112</v>
      </c>
      <c r="O398" t="s">
        <v>115</v>
      </c>
    </row>
    <row r="399" spans="1:15" x14ac:dyDescent="0.3">
      <c r="A399">
        <f t="shared" si="41"/>
        <v>7777895798</v>
      </c>
      <c r="B399" s="1">
        <v>42068</v>
      </c>
      <c r="C399" t="str">
        <f t="shared" si="36"/>
        <v>Thursday</v>
      </c>
      <c r="D399" t="str">
        <f t="shared" si="37"/>
        <v>March</v>
      </c>
      <c r="E399">
        <v>20.75</v>
      </c>
      <c r="F399" t="s">
        <v>13</v>
      </c>
      <c r="G399" t="s">
        <v>22</v>
      </c>
      <c r="H399">
        <f t="shared" si="38"/>
        <v>28.75</v>
      </c>
      <c r="I399">
        <v>1</v>
      </c>
      <c r="J399" t="s">
        <v>28</v>
      </c>
      <c r="K399" t="s">
        <v>29</v>
      </c>
      <c r="L399">
        <f t="shared" si="39"/>
        <v>28.75</v>
      </c>
      <c r="M399">
        <f t="shared" si="40"/>
        <v>8</v>
      </c>
      <c r="N399" t="s">
        <v>112</v>
      </c>
      <c r="O399" t="s">
        <v>114</v>
      </c>
    </row>
    <row r="400" spans="1:15" x14ac:dyDescent="0.3">
      <c r="A400">
        <f t="shared" si="41"/>
        <v>7777895799</v>
      </c>
      <c r="B400" s="1">
        <v>42068</v>
      </c>
      <c r="C400" t="str">
        <f t="shared" si="36"/>
        <v>Thursday</v>
      </c>
      <c r="D400" t="str">
        <f t="shared" si="37"/>
        <v>March</v>
      </c>
      <c r="E400">
        <v>12</v>
      </c>
      <c r="F400" t="s">
        <v>27</v>
      </c>
      <c r="G400" t="s">
        <v>14</v>
      </c>
      <c r="H400">
        <f t="shared" si="38"/>
        <v>16</v>
      </c>
      <c r="I400">
        <v>3</v>
      </c>
      <c r="J400" t="s">
        <v>34</v>
      </c>
      <c r="K400" t="s">
        <v>35</v>
      </c>
      <c r="L400">
        <f t="shared" si="39"/>
        <v>48</v>
      </c>
      <c r="M400">
        <f t="shared" si="40"/>
        <v>12</v>
      </c>
      <c r="N400" t="s">
        <v>112</v>
      </c>
      <c r="O400" t="s">
        <v>114</v>
      </c>
    </row>
    <row r="401" spans="1:15" x14ac:dyDescent="0.3">
      <c r="A401">
        <f t="shared" si="41"/>
        <v>7777895800</v>
      </c>
      <c r="B401" s="1">
        <v>42068</v>
      </c>
      <c r="C401" t="str">
        <f t="shared" si="36"/>
        <v>Thursday</v>
      </c>
      <c r="D401" t="str">
        <f t="shared" si="37"/>
        <v>March</v>
      </c>
      <c r="E401">
        <v>20.75</v>
      </c>
      <c r="F401" t="s">
        <v>13</v>
      </c>
      <c r="G401" t="s">
        <v>22</v>
      </c>
      <c r="H401">
        <f t="shared" si="38"/>
        <v>28.75</v>
      </c>
      <c r="I401">
        <v>7</v>
      </c>
      <c r="J401" t="s">
        <v>46</v>
      </c>
      <c r="K401" t="s">
        <v>47</v>
      </c>
      <c r="L401">
        <f t="shared" si="39"/>
        <v>201.25</v>
      </c>
      <c r="M401">
        <f t="shared" si="40"/>
        <v>56</v>
      </c>
      <c r="N401" t="s">
        <v>112</v>
      </c>
      <c r="O401" t="s">
        <v>115</v>
      </c>
    </row>
    <row r="402" spans="1:15" x14ac:dyDescent="0.3">
      <c r="A402">
        <f t="shared" si="41"/>
        <v>7777895801</v>
      </c>
      <c r="B402" s="1">
        <v>42068</v>
      </c>
      <c r="C402" t="str">
        <f t="shared" si="36"/>
        <v>Thursday</v>
      </c>
      <c r="D402" t="str">
        <f t="shared" si="37"/>
        <v>March</v>
      </c>
      <c r="E402">
        <v>20.75</v>
      </c>
      <c r="F402" t="s">
        <v>13</v>
      </c>
      <c r="G402" t="s">
        <v>22</v>
      </c>
      <c r="H402">
        <f t="shared" si="38"/>
        <v>28.75</v>
      </c>
      <c r="I402">
        <v>4</v>
      </c>
      <c r="J402" t="s">
        <v>23</v>
      </c>
      <c r="K402" t="s">
        <v>24</v>
      </c>
      <c r="L402">
        <f t="shared" si="39"/>
        <v>115</v>
      </c>
      <c r="M402">
        <f t="shared" si="40"/>
        <v>32</v>
      </c>
      <c r="N402" t="s">
        <v>112</v>
      </c>
      <c r="O402" t="s">
        <v>114</v>
      </c>
    </row>
    <row r="403" spans="1:15" x14ac:dyDescent="0.3">
      <c r="A403">
        <f t="shared" si="41"/>
        <v>7777895802</v>
      </c>
      <c r="B403" s="1">
        <v>42068</v>
      </c>
      <c r="C403" t="str">
        <f t="shared" si="36"/>
        <v>Thursday</v>
      </c>
      <c r="D403" t="str">
        <f t="shared" si="37"/>
        <v>March</v>
      </c>
      <c r="E403">
        <v>12.75</v>
      </c>
      <c r="F403" t="s">
        <v>27</v>
      </c>
      <c r="G403" t="s">
        <v>22</v>
      </c>
      <c r="H403">
        <f t="shared" si="38"/>
        <v>17.75</v>
      </c>
      <c r="I403">
        <v>1</v>
      </c>
      <c r="J403" t="s">
        <v>23</v>
      </c>
      <c r="K403" t="s">
        <v>24</v>
      </c>
      <c r="L403">
        <f t="shared" si="39"/>
        <v>17.75</v>
      </c>
      <c r="M403">
        <f t="shared" si="40"/>
        <v>5</v>
      </c>
      <c r="N403" t="s">
        <v>112</v>
      </c>
      <c r="O403" t="s">
        <v>115</v>
      </c>
    </row>
    <row r="404" spans="1:15" x14ac:dyDescent="0.3">
      <c r="A404">
        <f t="shared" si="41"/>
        <v>7777895803</v>
      </c>
      <c r="B404" s="1">
        <v>42068</v>
      </c>
      <c r="C404" t="str">
        <f t="shared" si="36"/>
        <v>Thursday</v>
      </c>
      <c r="D404" t="str">
        <f t="shared" si="37"/>
        <v>March</v>
      </c>
      <c r="E404">
        <v>12</v>
      </c>
      <c r="F404" t="s">
        <v>27</v>
      </c>
      <c r="G404" t="s">
        <v>8</v>
      </c>
      <c r="H404">
        <f t="shared" si="38"/>
        <v>15</v>
      </c>
      <c r="I404">
        <v>11</v>
      </c>
      <c r="J404" t="s">
        <v>52</v>
      </c>
      <c r="K404" t="s">
        <v>53</v>
      </c>
      <c r="L404">
        <f t="shared" si="39"/>
        <v>165</v>
      </c>
      <c r="M404">
        <f t="shared" si="40"/>
        <v>33</v>
      </c>
      <c r="N404" t="s">
        <v>111</v>
      </c>
      <c r="O404" t="s">
        <v>114</v>
      </c>
    </row>
    <row r="405" spans="1:15" x14ac:dyDescent="0.3">
      <c r="A405">
        <f t="shared" si="41"/>
        <v>7777895804</v>
      </c>
      <c r="B405" s="1">
        <v>42068</v>
      </c>
      <c r="C405" t="str">
        <f t="shared" si="36"/>
        <v>Thursday</v>
      </c>
      <c r="D405" t="str">
        <f t="shared" si="37"/>
        <v>March</v>
      </c>
      <c r="E405">
        <v>16.75</v>
      </c>
      <c r="F405" t="s">
        <v>7</v>
      </c>
      <c r="G405" t="s">
        <v>22</v>
      </c>
      <c r="H405">
        <f t="shared" si="38"/>
        <v>23.25</v>
      </c>
      <c r="I405">
        <v>4</v>
      </c>
      <c r="J405" t="s">
        <v>46</v>
      </c>
      <c r="K405" t="s">
        <v>47</v>
      </c>
      <c r="L405">
        <f t="shared" si="39"/>
        <v>93</v>
      </c>
      <c r="M405">
        <f t="shared" si="40"/>
        <v>26</v>
      </c>
      <c r="N405" t="s">
        <v>111</v>
      </c>
      <c r="O405" t="s">
        <v>115</v>
      </c>
    </row>
    <row r="406" spans="1:15" x14ac:dyDescent="0.3">
      <c r="A406">
        <f t="shared" si="41"/>
        <v>7777895805</v>
      </c>
      <c r="B406" s="1">
        <v>42069</v>
      </c>
      <c r="C406" t="str">
        <f t="shared" si="36"/>
        <v>Friday</v>
      </c>
      <c r="D406" t="str">
        <f t="shared" si="37"/>
        <v>March</v>
      </c>
      <c r="E406">
        <v>12</v>
      </c>
      <c r="F406" t="s">
        <v>27</v>
      </c>
      <c r="G406" t="s">
        <v>8</v>
      </c>
      <c r="H406">
        <f t="shared" si="38"/>
        <v>15</v>
      </c>
      <c r="I406">
        <v>4</v>
      </c>
      <c r="J406" t="s">
        <v>52</v>
      </c>
      <c r="K406" t="s">
        <v>53</v>
      </c>
      <c r="L406">
        <f t="shared" si="39"/>
        <v>60</v>
      </c>
      <c r="M406">
        <f t="shared" si="40"/>
        <v>12</v>
      </c>
      <c r="N406" t="s">
        <v>112</v>
      </c>
      <c r="O406" t="s">
        <v>115</v>
      </c>
    </row>
    <row r="407" spans="1:15" x14ac:dyDescent="0.3">
      <c r="A407">
        <f t="shared" si="41"/>
        <v>7777895806</v>
      </c>
      <c r="B407" s="1">
        <v>42069</v>
      </c>
      <c r="C407" t="str">
        <f t="shared" si="36"/>
        <v>Friday</v>
      </c>
      <c r="D407" t="str">
        <f t="shared" si="37"/>
        <v>March</v>
      </c>
      <c r="E407">
        <v>20.75</v>
      </c>
      <c r="F407" t="s">
        <v>13</v>
      </c>
      <c r="G407" t="s">
        <v>17</v>
      </c>
      <c r="H407">
        <f t="shared" si="38"/>
        <v>30.75</v>
      </c>
      <c r="I407">
        <v>8</v>
      </c>
      <c r="J407" t="s">
        <v>18</v>
      </c>
      <c r="K407" t="s">
        <v>19</v>
      </c>
      <c r="L407">
        <f t="shared" si="39"/>
        <v>246</v>
      </c>
      <c r="M407">
        <f t="shared" si="40"/>
        <v>80</v>
      </c>
      <c r="N407" t="s">
        <v>111</v>
      </c>
      <c r="O407" t="s">
        <v>115</v>
      </c>
    </row>
    <row r="408" spans="1:15" x14ac:dyDescent="0.3">
      <c r="A408">
        <f t="shared" si="41"/>
        <v>7777895807</v>
      </c>
      <c r="B408" s="1">
        <v>42069</v>
      </c>
      <c r="C408" t="str">
        <f t="shared" si="36"/>
        <v>Friday</v>
      </c>
      <c r="D408" t="str">
        <f t="shared" si="37"/>
        <v>March</v>
      </c>
      <c r="E408">
        <v>12</v>
      </c>
      <c r="F408" t="s">
        <v>27</v>
      </c>
      <c r="G408" t="s">
        <v>8</v>
      </c>
      <c r="H408">
        <f t="shared" si="38"/>
        <v>15</v>
      </c>
      <c r="I408">
        <v>12</v>
      </c>
      <c r="J408" t="s">
        <v>52</v>
      </c>
      <c r="K408" t="s">
        <v>53</v>
      </c>
      <c r="L408">
        <f t="shared" si="39"/>
        <v>180</v>
      </c>
      <c r="M408">
        <f t="shared" si="40"/>
        <v>36</v>
      </c>
      <c r="N408" t="s">
        <v>112</v>
      </c>
      <c r="O408" t="s">
        <v>114</v>
      </c>
    </row>
    <row r="409" spans="1:15" x14ac:dyDescent="0.3">
      <c r="A409">
        <f t="shared" si="41"/>
        <v>7777895808</v>
      </c>
      <c r="B409" s="1">
        <v>42070</v>
      </c>
      <c r="C409" t="str">
        <f t="shared" si="36"/>
        <v>Saturday</v>
      </c>
      <c r="D409" t="str">
        <f t="shared" si="37"/>
        <v>March</v>
      </c>
      <c r="E409">
        <v>20.75</v>
      </c>
      <c r="F409" t="s">
        <v>13</v>
      </c>
      <c r="G409" t="s">
        <v>14</v>
      </c>
      <c r="H409">
        <f t="shared" si="38"/>
        <v>27.75</v>
      </c>
      <c r="I409">
        <v>4</v>
      </c>
      <c r="J409" t="s">
        <v>40</v>
      </c>
      <c r="K409" t="s">
        <v>41</v>
      </c>
      <c r="L409">
        <f t="shared" si="39"/>
        <v>111</v>
      </c>
      <c r="M409">
        <f t="shared" si="40"/>
        <v>28</v>
      </c>
      <c r="N409" t="s">
        <v>111</v>
      </c>
      <c r="O409" t="s">
        <v>114</v>
      </c>
    </row>
    <row r="410" spans="1:15" x14ac:dyDescent="0.3">
      <c r="A410">
        <f t="shared" si="41"/>
        <v>7777895809</v>
      </c>
      <c r="B410" s="1">
        <v>42070</v>
      </c>
      <c r="C410" t="str">
        <f t="shared" si="36"/>
        <v>Saturday</v>
      </c>
      <c r="D410" t="str">
        <f t="shared" si="37"/>
        <v>March</v>
      </c>
      <c r="E410">
        <v>10.5</v>
      </c>
      <c r="F410" t="s">
        <v>27</v>
      </c>
      <c r="G410" t="s">
        <v>8</v>
      </c>
      <c r="H410">
        <f t="shared" si="38"/>
        <v>13.5</v>
      </c>
      <c r="I410">
        <v>5</v>
      </c>
      <c r="J410" t="s">
        <v>9</v>
      </c>
      <c r="K410" t="s">
        <v>10</v>
      </c>
      <c r="L410">
        <f t="shared" si="39"/>
        <v>67.5</v>
      </c>
      <c r="M410">
        <f t="shared" si="40"/>
        <v>15</v>
      </c>
      <c r="N410" t="s">
        <v>111</v>
      </c>
      <c r="O410" t="s">
        <v>115</v>
      </c>
    </row>
    <row r="411" spans="1:15" x14ac:dyDescent="0.3">
      <c r="A411">
        <f t="shared" si="41"/>
        <v>7777895810</v>
      </c>
      <c r="B411" s="1">
        <v>42070</v>
      </c>
      <c r="C411" t="str">
        <f t="shared" si="36"/>
        <v>Saturday</v>
      </c>
      <c r="D411" t="str">
        <f t="shared" si="37"/>
        <v>March</v>
      </c>
      <c r="E411">
        <v>16.75</v>
      </c>
      <c r="F411" t="s">
        <v>7</v>
      </c>
      <c r="G411" t="s">
        <v>22</v>
      </c>
      <c r="H411">
        <f t="shared" si="38"/>
        <v>23.25</v>
      </c>
      <c r="I411">
        <v>3</v>
      </c>
      <c r="J411" t="s">
        <v>44</v>
      </c>
      <c r="K411" t="s">
        <v>45</v>
      </c>
      <c r="L411">
        <f t="shared" si="39"/>
        <v>69.75</v>
      </c>
      <c r="M411">
        <f t="shared" si="40"/>
        <v>19.5</v>
      </c>
      <c r="N411" t="s">
        <v>111</v>
      </c>
      <c r="O411" t="s">
        <v>114</v>
      </c>
    </row>
    <row r="412" spans="1:15" x14ac:dyDescent="0.3">
      <c r="A412">
        <f t="shared" si="41"/>
        <v>7777895811</v>
      </c>
      <c r="B412" s="1">
        <v>42070</v>
      </c>
      <c r="C412" t="str">
        <f t="shared" si="36"/>
        <v>Saturday</v>
      </c>
      <c r="D412" t="str">
        <f t="shared" si="37"/>
        <v>March</v>
      </c>
      <c r="E412">
        <v>16</v>
      </c>
      <c r="F412" t="s">
        <v>7</v>
      </c>
      <c r="G412" t="s">
        <v>14</v>
      </c>
      <c r="H412">
        <f t="shared" si="38"/>
        <v>21.5</v>
      </c>
      <c r="I412">
        <v>4</v>
      </c>
      <c r="J412" t="s">
        <v>68</v>
      </c>
      <c r="K412" t="s">
        <v>69</v>
      </c>
      <c r="L412">
        <f t="shared" si="39"/>
        <v>86</v>
      </c>
      <c r="M412">
        <f t="shared" si="40"/>
        <v>22</v>
      </c>
      <c r="N412" t="s">
        <v>112</v>
      </c>
      <c r="O412" t="s">
        <v>114</v>
      </c>
    </row>
    <row r="413" spans="1:15" x14ac:dyDescent="0.3">
      <c r="A413">
        <f t="shared" si="41"/>
        <v>7777895812</v>
      </c>
      <c r="B413" s="1">
        <v>42071</v>
      </c>
      <c r="C413" t="str">
        <f t="shared" si="36"/>
        <v>Sunday</v>
      </c>
      <c r="D413" t="str">
        <f t="shared" si="37"/>
        <v>March</v>
      </c>
      <c r="E413">
        <v>16</v>
      </c>
      <c r="F413" t="s">
        <v>7</v>
      </c>
      <c r="G413" t="s">
        <v>14</v>
      </c>
      <c r="H413">
        <f t="shared" si="38"/>
        <v>21.5</v>
      </c>
      <c r="I413">
        <v>1</v>
      </c>
      <c r="J413" t="s">
        <v>68</v>
      </c>
      <c r="K413" t="s">
        <v>69</v>
      </c>
      <c r="L413">
        <f t="shared" si="39"/>
        <v>21.5</v>
      </c>
      <c r="M413">
        <f t="shared" si="40"/>
        <v>5.5</v>
      </c>
      <c r="N413" t="s">
        <v>111</v>
      </c>
      <c r="O413" t="s">
        <v>114</v>
      </c>
    </row>
    <row r="414" spans="1:15" x14ac:dyDescent="0.3">
      <c r="A414">
        <f t="shared" si="41"/>
        <v>7777895813</v>
      </c>
      <c r="B414" s="1">
        <v>42071</v>
      </c>
      <c r="C414" t="str">
        <f t="shared" si="36"/>
        <v>Sunday</v>
      </c>
      <c r="D414" t="str">
        <f t="shared" si="37"/>
        <v>March</v>
      </c>
      <c r="E414">
        <v>12</v>
      </c>
      <c r="F414" t="s">
        <v>27</v>
      </c>
      <c r="G414" t="s">
        <v>8</v>
      </c>
      <c r="H414">
        <f t="shared" si="38"/>
        <v>15</v>
      </c>
      <c r="I414">
        <v>3</v>
      </c>
      <c r="J414" t="s">
        <v>52</v>
      </c>
      <c r="K414" t="s">
        <v>53</v>
      </c>
      <c r="L414">
        <f t="shared" si="39"/>
        <v>45</v>
      </c>
      <c r="M414">
        <f t="shared" si="40"/>
        <v>9</v>
      </c>
      <c r="N414" t="s">
        <v>111</v>
      </c>
      <c r="O414" t="s">
        <v>115</v>
      </c>
    </row>
    <row r="415" spans="1:15" x14ac:dyDescent="0.3">
      <c r="A415">
        <f t="shared" si="41"/>
        <v>7777895814</v>
      </c>
      <c r="B415" s="1">
        <v>42071</v>
      </c>
      <c r="C415" t="str">
        <f t="shared" si="36"/>
        <v>Sunday</v>
      </c>
      <c r="D415" t="str">
        <f t="shared" si="37"/>
        <v>March</v>
      </c>
      <c r="E415">
        <v>16.75</v>
      </c>
      <c r="F415" t="s">
        <v>7</v>
      </c>
      <c r="G415" t="s">
        <v>14</v>
      </c>
      <c r="H415">
        <f t="shared" si="38"/>
        <v>22.25</v>
      </c>
      <c r="I415">
        <v>8</v>
      </c>
      <c r="J415" t="s">
        <v>62</v>
      </c>
      <c r="K415" t="s">
        <v>63</v>
      </c>
      <c r="L415">
        <f t="shared" si="39"/>
        <v>178</v>
      </c>
      <c r="M415">
        <f t="shared" si="40"/>
        <v>44</v>
      </c>
      <c r="N415" t="s">
        <v>112</v>
      </c>
      <c r="O415" t="s">
        <v>114</v>
      </c>
    </row>
    <row r="416" spans="1:15" x14ac:dyDescent="0.3">
      <c r="A416">
        <f t="shared" si="41"/>
        <v>7777895815</v>
      </c>
      <c r="B416" s="1">
        <v>42071</v>
      </c>
      <c r="C416" t="str">
        <f t="shared" si="36"/>
        <v>Sunday</v>
      </c>
      <c r="D416" t="str">
        <f t="shared" si="37"/>
        <v>March</v>
      </c>
      <c r="E416">
        <v>20.75</v>
      </c>
      <c r="F416" t="s">
        <v>13</v>
      </c>
      <c r="G416" t="s">
        <v>17</v>
      </c>
      <c r="H416">
        <f t="shared" si="38"/>
        <v>30.75</v>
      </c>
      <c r="I416">
        <v>10</v>
      </c>
      <c r="J416" t="s">
        <v>18</v>
      </c>
      <c r="K416" t="s">
        <v>19</v>
      </c>
      <c r="L416">
        <f t="shared" si="39"/>
        <v>307.5</v>
      </c>
      <c r="M416">
        <f t="shared" si="40"/>
        <v>100</v>
      </c>
      <c r="N416" t="s">
        <v>111</v>
      </c>
      <c r="O416" t="s">
        <v>115</v>
      </c>
    </row>
    <row r="417" spans="1:15" x14ac:dyDescent="0.3">
      <c r="A417">
        <f t="shared" si="41"/>
        <v>7777895816</v>
      </c>
      <c r="B417" s="1">
        <v>42071</v>
      </c>
      <c r="C417" t="str">
        <f t="shared" si="36"/>
        <v>Sunday</v>
      </c>
      <c r="D417" t="str">
        <f t="shared" si="37"/>
        <v>March</v>
      </c>
      <c r="E417">
        <v>16</v>
      </c>
      <c r="F417" t="s">
        <v>7</v>
      </c>
      <c r="G417" t="s">
        <v>8</v>
      </c>
      <c r="H417">
        <f t="shared" si="38"/>
        <v>20.5</v>
      </c>
      <c r="I417">
        <v>8</v>
      </c>
      <c r="J417" t="s">
        <v>30</v>
      </c>
      <c r="K417" t="s">
        <v>31</v>
      </c>
      <c r="L417">
        <f t="shared" si="39"/>
        <v>164</v>
      </c>
      <c r="M417">
        <f t="shared" si="40"/>
        <v>36</v>
      </c>
      <c r="N417" t="s">
        <v>112</v>
      </c>
      <c r="O417" t="s">
        <v>115</v>
      </c>
    </row>
    <row r="418" spans="1:15" x14ac:dyDescent="0.3">
      <c r="A418">
        <f t="shared" si="41"/>
        <v>7777895817</v>
      </c>
      <c r="B418" s="1">
        <v>42071</v>
      </c>
      <c r="C418" t="str">
        <f t="shared" si="36"/>
        <v>Sunday</v>
      </c>
      <c r="D418" t="str">
        <f t="shared" si="37"/>
        <v>March</v>
      </c>
      <c r="E418">
        <v>20.75</v>
      </c>
      <c r="F418" t="s">
        <v>13</v>
      </c>
      <c r="G418" t="s">
        <v>22</v>
      </c>
      <c r="H418">
        <f t="shared" si="38"/>
        <v>28.75</v>
      </c>
      <c r="I418">
        <v>1</v>
      </c>
      <c r="J418" t="s">
        <v>46</v>
      </c>
      <c r="K418" t="s">
        <v>47</v>
      </c>
      <c r="L418">
        <f t="shared" si="39"/>
        <v>28.75</v>
      </c>
      <c r="M418">
        <f t="shared" si="40"/>
        <v>8</v>
      </c>
      <c r="N418" t="s">
        <v>112</v>
      </c>
      <c r="O418" t="s">
        <v>115</v>
      </c>
    </row>
    <row r="419" spans="1:15" x14ac:dyDescent="0.3">
      <c r="A419">
        <f t="shared" si="41"/>
        <v>7777895818</v>
      </c>
      <c r="B419" s="1">
        <v>42071</v>
      </c>
      <c r="C419" t="str">
        <f t="shared" si="36"/>
        <v>Sunday</v>
      </c>
      <c r="D419" t="str">
        <f t="shared" si="37"/>
        <v>March</v>
      </c>
      <c r="E419">
        <v>12</v>
      </c>
      <c r="F419" t="s">
        <v>27</v>
      </c>
      <c r="G419" t="s">
        <v>8</v>
      </c>
      <c r="H419">
        <f t="shared" si="38"/>
        <v>15</v>
      </c>
      <c r="I419">
        <v>1</v>
      </c>
      <c r="J419" t="s">
        <v>52</v>
      </c>
      <c r="K419" t="s">
        <v>53</v>
      </c>
      <c r="L419">
        <f t="shared" si="39"/>
        <v>15</v>
      </c>
      <c r="M419">
        <f t="shared" si="40"/>
        <v>3</v>
      </c>
      <c r="N419" t="s">
        <v>112</v>
      </c>
      <c r="O419" t="s">
        <v>115</v>
      </c>
    </row>
    <row r="420" spans="1:15" x14ac:dyDescent="0.3">
      <c r="A420">
        <f t="shared" si="41"/>
        <v>7777895819</v>
      </c>
      <c r="B420" s="1">
        <v>42071</v>
      </c>
      <c r="C420" t="str">
        <f t="shared" si="36"/>
        <v>Sunday</v>
      </c>
      <c r="D420" t="str">
        <f t="shared" si="37"/>
        <v>March</v>
      </c>
      <c r="E420">
        <v>16</v>
      </c>
      <c r="F420" t="s">
        <v>7</v>
      </c>
      <c r="G420" t="s">
        <v>8</v>
      </c>
      <c r="H420">
        <f t="shared" si="38"/>
        <v>20.5</v>
      </c>
      <c r="I420">
        <v>4</v>
      </c>
      <c r="J420" t="s">
        <v>11</v>
      </c>
      <c r="K420" t="s">
        <v>12</v>
      </c>
      <c r="L420">
        <f t="shared" si="39"/>
        <v>82</v>
      </c>
      <c r="M420">
        <f t="shared" si="40"/>
        <v>18</v>
      </c>
      <c r="N420" t="s">
        <v>112</v>
      </c>
      <c r="O420" t="s">
        <v>114</v>
      </c>
    </row>
    <row r="421" spans="1:15" x14ac:dyDescent="0.3">
      <c r="A421">
        <f t="shared" si="41"/>
        <v>7777895820</v>
      </c>
      <c r="B421" s="1">
        <v>42071</v>
      </c>
      <c r="C421" t="str">
        <f t="shared" si="36"/>
        <v>Sunday</v>
      </c>
      <c r="D421" t="str">
        <f t="shared" si="37"/>
        <v>March</v>
      </c>
      <c r="E421">
        <v>12</v>
      </c>
      <c r="F421" t="s">
        <v>27</v>
      </c>
      <c r="G421" t="s">
        <v>8</v>
      </c>
      <c r="H421">
        <f t="shared" si="38"/>
        <v>15</v>
      </c>
      <c r="I421">
        <v>10</v>
      </c>
      <c r="J421" t="s">
        <v>52</v>
      </c>
      <c r="K421" t="s">
        <v>53</v>
      </c>
      <c r="L421">
        <f t="shared" si="39"/>
        <v>150</v>
      </c>
      <c r="M421">
        <f t="shared" si="40"/>
        <v>30</v>
      </c>
      <c r="N421" t="s">
        <v>111</v>
      </c>
      <c r="O421" t="s">
        <v>115</v>
      </c>
    </row>
    <row r="422" spans="1:15" x14ac:dyDescent="0.3">
      <c r="A422">
        <f t="shared" si="41"/>
        <v>7777895821</v>
      </c>
      <c r="B422" s="1">
        <v>42073</v>
      </c>
      <c r="C422" t="str">
        <f t="shared" si="36"/>
        <v>Tuesday</v>
      </c>
      <c r="D422" t="str">
        <f t="shared" si="37"/>
        <v>March</v>
      </c>
      <c r="E422">
        <v>16.5</v>
      </c>
      <c r="F422" t="s">
        <v>7</v>
      </c>
      <c r="G422" t="s">
        <v>17</v>
      </c>
      <c r="H422">
        <f t="shared" si="38"/>
        <v>25</v>
      </c>
      <c r="I422">
        <v>10</v>
      </c>
      <c r="J422" t="s">
        <v>18</v>
      </c>
      <c r="K422" t="s">
        <v>19</v>
      </c>
      <c r="L422">
        <f t="shared" si="39"/>
        <v>250</v>
      </c>
      <c r="M422">
        <f t="shared" si="40"/>
        <v>85</v>
      </c>
      <c r="N422" t="s">
        <v>111</v>
      </c>
      <c r="O422" t="s">
        <v>115</v>
      </c>
    </row>
    <row r="423" spans="1:15" x14ac:dyDescent="0.3">
      <c r="A423">
        <f t="shared" si="41"/>
        <v>7777895822</v>
      </c>
      <c r="B423" s="1">
        <v>42073</v>
      </c>
      <c r="C423" t="str">
        <f t="shared" si="36"/>
        <v>Tuesday</v>
      </c>
      <c r="D423" t="str">
        <f t="shared" si="37"/>
        <v>March</v>
      </c>
      <c r="E423">
        <v>16</v>
      </c>
      <c r="F423" t="s">
        <v>7</v>
      </c>
      <c r="G423" t="s">
        <v>8</v>
      </c>
      <c r="H423">
        <f t="shared" si="38"/>
        <v>20.5</v>
      </c>
      <c r="I423">
        <v>9</v>
      </c>
      <c r="J423" t="s">
        <v>11</v>
      </c>
      <c r="K423" t="s">
        <v>12</v>
      </c>
      <c r="L423">
        <f t="shared" si="39"/>
        <v>184.5</v>
      </c>
      <c r="M423">
        <f t="shared" si="40"/>
        <v>40.5</v>
      </c>
      <c r="N423" t="s">
        <v>112</v>
      </c>
      <c r="O423" t="s">
        <v>115</v>
      </c>
    </row>
    <row r="424" spans="1:15" x14ac:dyDescent="0.3">
      <c r="A424">
        <f t="shared" si="41"/>
        <v>7777895823</v>
      </c>
      <c r="B424" s="1">
        <v>42073</v>
      </c>
      <c r="C424" t="str">
        <f t="shared" si="36"/>
        <v>Tuesday</v>
      </c>
      <c r="D424" t="str">
        <f t="shared" si="37"/>
        <v>March</v>
      </c>
      <c r="E424">
        <v>12.5</v>
      </c>
      <c r="F424" t="s">
        <v>27</v>
      </c>
      <c r="G424" t="s">
        <v>17</v>
      </c>
      <c r="H424">
        <f t="shared" si="38"/>
        <v>19.5</v>
      </c>
      <c r="I424">
        <v>10</v>
      </c>
      <c r="J424" t="s">
        <v>25</v>
      </c>
      <c r="K424" t="s">
        <v>26</v>
      </c>
      <c r="L424">
        <f t="shared" si="39"/>
        <v>195</v>
      </c>
      <c r="M424">
        <f t="shared" si="40"/>
        <v>70</v>
      </c>
      <c r="N424" t="s">
        <v>111</v>
      </c>
      <c r="O424" t="s">
        <v>115</v>
      </c>
    </row>
    <row r="425" spans="1:15" x14ac:dyDescent="0.3">
      <c r="A425">
        <f t="shared" si="41"/>
        <v>7777895824</v>
      </c>
      <c r="B425" s="1">
        <v>42074</v>
      </c>
      <c r="C425" t="str">
        <f t="shared" si="36"/>
        <v>Wednesday</v>
      </c>
      <c r="D425" t="str">
        <f t="shared" si="37"/>
        <v>March</v>
      </c>
      <c r="E425">
        <v>20.75</v>
      </c>
      <c r="F425" t="s">
        <v>13</v>
      </c>
      <c r="G425" t="s">
        <v>22</v>
      </c>
      <c r="H425">
        <f t="shared" si="38"/>
        <v>28.75</v>
      </c>
      <c r="I425">
        <v>11</v>
      </c>
      <c r="J425" t="s">
        <v>28</v>
      </c>
      <c r="K425" t="s">
        <v>29</v>
      </c>
      <c r="L425">
        <f t="shared" si="39"/>
        <v>316.25</v>
      </c>
      <c r="M425">
        <f t="shared" si="40"/>
        <v>88</v>
      </c>
      <c r="N425" t="s">
        <v>111</v>
      </c>
      <c r="O425" t="s">
        <v>114</v>
      </c>
    </row>
    <row r="426" spans="1:15" x14ac:dyDescent="0.3">
      <c r="A426">
        <f t="shared" si="41"/>
        <v>7777895825</v>
      </c>
      <c r="B426" s="1">
        <v>42074</v>
      </c>
      <c r="C426" t="str">
        <f t="shared" si="36"/>
        <v>Wednesday</v>
      </c>
      <c r="D426" t="str">
        <f t="shared" si="37"/>
        <v>March</v>
      </c>
      <c r="E426">
        <v>17.95</v>
      </c>
      <c r="F426" t="s">
        <v>13</v>
      </c>
      <c r="G426" t="s">
        <v>14</v>
      </c>
      <c r="H426">
        <f t="shared" si="38"/>
        <v>24.95</v>
      </c>
      <c r="I426">
        <v>8</v>
      </c>
      <c r="J426" t="s">
        <v>56</v>
      </c>
      <c r="K426" t="s">
        <v>57</v>
      </c>
      <c r="L426">
        <f t="shared" si="39"/>
        <v>199.6</v>
      </c>
      <c r="M426">
        <f t="shared" si="40"/>
        <v>56</v>
      </c>
      <c r="N426" t="s">
        <v>112</v>
      </c>
      <c r="O426" t="s">
        <v>114</v>
      </c>
    </row>
    <row r="427" spans="1:15" x14ac:dyDescent="0.3">
      <c r="A427">
        <f t="shared" si="41"/>
        <v>7777895826</v>
      </c>
      <c r="B427" s="1">
        <v>42074</v>
      </c>
      <c r="C427" t="str">
        <f t="shared" si="36"/>
        <v>Wednesday</v>
      </c>
      <c r="D427" t="str">
        <f t="shared" si="37"/>
        <v>March</v>
      </c>
      <c r="E427">
        <v>12.75</v>
      </c>
      <c r="F427" t="s">
        <v>27</v>
      </c>
      <c r="G427" t="s">
        <v>22</v>
      </c>
      <c r="H427">
        <f t="shared" si="38"/>
        <v>17.75</v>
      </c>
      <c r="I427">
        <v>5</v>
      </c>
      <c r="J427" t="s">
        <v>28</v>
      </c>
      <c r="K427" t="s">
        <v>29</v>
      </c>
      <c r="L427">
        <f t="shared" si="39"/>
        <v>88.75</v>
      </c>
      <c r="M427">
        <f t="shared" si="40"/>
        <v>25</v>
      </c>
      <c r="N427" t="s">
        <v>112</v>
      </c>
      <c r="O427" t="s">
        <v>114</v>
      </c>
    </row>
    <row r="428" spans="1:15" x14ac:dyDescent="0.3">
      <c r="A428">
        <f t="shared" si="41"/>
        <v>7777895827</v>
      </c>
      <c r="B428" s="1">
        <v>42074</v>
      </c>
      <c r="C428" t="str">
        <f t="shared" si="36"/>
        <v>Wednesday</v>
      </c>
      <c r="D428" t="str">
        <f t="shared" si="37"/>
        <v>March</v>
      </c>
      <c r="E428">
        <v>16</v>
      </c>
      <c r="F428" t="s">
        <v>7</v>
      </c>
      <c r="G428" t="s">
        <v>8</v>
      </c>
      <c r="H428">
        <f t="shared" si="38"/>
        <v>20.5</v>
      </c>
      <c r="I428">
        <v>7</v>
      </c>
      <c r="J428" t="s">
        <v>11</v>
      </c>
      <c r="K428" t="s">
        <v>12</v>
      </c>
      <c r="L428">
        <f t="shared" si="39"/>
        <v>143.5</v>
      </c>
      <c r="M428">
        <f t="shared" si="40"/>
        <v>31.5</v>
      </c>
      <c r="N428" t="s">
        <v>112</v>
      </c>
      <c r="O428" t="s">
        <v>115</v>
      </c>
    </row>
    <row r="429" spans="1:15" x14ac:dyDescent="0.3">
      <c r="A429">
        <f t="shared" si="41"/>
        <v>7777895828</v>
      </c>
      <c r="B429" s="1">
        <v>42075</v>
      </c>
      <c r="C429" t="str">
        <f t="shared" si="36"/>
        <v>Thursday</v>
      </c>
      <c r="D429" t="str">
        <f t="shared" si="37"/>
        <v>March</v>
      </c>
      <c r="E429">
        <v>16.75</v>
      </c>
      <c r="F429" t="s">
        <v>7</v>
      </c>
      <c r="G429" t="s">
        <v>22</v>
      </c>
      <c r="H429">
        <f t="shared" si="38"/>
        <v>23.25</v>
      </c>
      <c r="I429">
        <v>7</v>
      </c>
      <c r="J429" t="s">
        <v>72</v>
      </c>
      <c r="K429" t="s">
        <v>73</v>
      </c>
      <c r="L429">
        <f t="shared" si="39"/>
        <v>162.75</v>
      </c>
      <c r="M429">
        <f t="shared" si="40"/>
        <v>45.5</v>
      </c>
      <c r="N429" t="s">
        <v>111</v>
      </c>
      <c r="O429" t="s">
        <v>114</v>
      </c>
    </row>
    <row r="430" spans="1:15" x14ac:dyDescent="0.3">
      <c r="A430">
        <f t="shared" si="41"/>
        <v>7777895829</v>
      </c>
      <c r="B430" s="1">
        <v>42075</v>
      </c>
      <c r="C430" t="str">
        <f t="shared" si="36"/>
        <v>Thursday</v>
      </c>
      <c r="D430" t="str">
        <f t="shared" si="37"/>
        <v>March</v>
      </c>
      <c r="E430">
        <v>20.25</v>
      </c>
      <c r="F430" t="s">
        <v>13</v>
      </c>
      <c r="G430" t="s">
        <v>14</v>
      </c>
      <c r="H430">
        <f t="shared" si="38"/>
        <v>27.25</v>
      </c>
      <c r="I430">
        <v>3</v>
      </c>
      <c r="J430" t="s">
        <v>42</v>
      </c>
      <c r="K430" t="s">
        <v>43</v>
      </c>
      <c r="L430">
        <f t="shared" si="39"/>
        <v>81.75</v>
      </c>
      <c r="M430">
        <f t="shared" si="40"/>
        <v>21</v>
      </c>
      <c r="N430" t="s">
        <v>112</v>
      </c>
      <c r="O430" t="s">
        <v>115</v>
      </c>
    </row>
    <row r="431" spans="1:15" x14ac:dyDescent="0.3">
      <c r="A431">
        <f t="shared" si="41"/>
        <v>7777895830</v>
      </c>
      <c r="B431" s="1">
        <v>42075</v>
      </c>
      <c r="C431" t="str">
        <f t="shared" si="36"/>
        <v>Thursday</v>
      </c>
      <c r="D431" t="str">
        <f t="shared" si="37"/>
        <v>March</v>
      </c>
      <c r="E431">
        <v>16</v>
      </c>
      <c r="F431" t="s">
        <v>7</v>
      </c>
      <c r="G431" t="s">
        <v>14</v>
      </c>
      <c r="H431">
        <f t="shared" si="38"/>
        <v>21.5</v>
      </c>
      <c r="I431">
        <v>3</v>
      </c>
      <c r="J431" t="s">
        <v>34</v>
      </c>
      <c r="K431" t="s">
        <v>35</v>
      </c>
      <c r="L431">
        <f t="shared" si="39"/>
        <v>64.5</v>
      </c>
      <c r="M431">
        <f t="shared" si="40"/>
        <v>16.5</v>
      </c>
      <c r="N431" t="s">
        <v>111</v>
      </c>
      <c r="O431" t="s">
        <v>114</v>
      </c>
    </row>
    <row r="432" spans="1:15" x14ac:dyDescent="0.3">
      <c r="A432">
        <f t="shared" si="41"/>
        <v>7777895831</v>
      </c>
      <c r="B432" s="1">
        <v>42075</v>
      </c>
      <c r="C432" t="str">
        <f t="shared" si="36"/>
        <v>Thursday</v>
      </c>
      <c r="D432" t="str">
        <f t="shared" si="37"/>
        <v>March</v>
      </c>
      <c r="E432">
        <v>12.75</v>
      </c>
      <c r="F432" t="s">
        <v>27</v>
      </c>
      <c r="G432" t="s">
        <v>22</v>
      </c>
      <c r="H432">
        <f t="shared" si="38"/>
        <v>17.75</v>
      </c>
      <c r="I432">
        <v>8</v>
      </c>
      <c r="J432" t="s">
        <v>44</v>
      </c>
      <c r="K432" t="s">
        <v>45</v>
      </c>
      <c r="L432">
        <f t="shared" si="39"/>
        <v>142</v>
      </c>
      <c r="M432">
        <f t="shared" si="40"/>
        <v>40</v>
      </c>
      <c r="N432" t="s">
        <v>111</v>
      </c>
      <c r="O432" t="s">
        <v>115</v>
      </c>
    </row>
    <row r="433" spans="1:15" x14ac:dyDescent="0.3">
      <c r="A433">
        <f t="shared" si="41"/>
        <v>7777895832</v>
      </c>
      <c r="B433" s="1">
        <v>42076</v>
      </c>
      <c r="C433" t="str">
        <f t="shared" si="36"/>
        <v>Friday</v>
      </c>
      <c r="D433" t="str">
        <f t="shared" si="37"/>
        <v>March</v>
      </c>
      <c r="E433">
        <v>20.75</v>
      </c>
      <c r="F433" t="s">
        <v>13</v>
      </c>
      <c r="G433" t="s">
        <v>17</v>
      </c>
      <c r="H433">
        <f t="shared" si="38"/>
        <v>30.75</v>
      </c>
      <c r="I433">
        <v>7</v>
      </c>
      <c r="J433" t="s">
        <v>25</v>
      </c>
      <c r="K433" t="s">
        <v>26</v>
      </c>
      <c r="L433">
        <f t="shared" si="39"/>
        <v>215.25</v>
      </c>
      <c r="M433">
        <f t="shared" si="40"/>
        <v>70</v>
      </c>
      <c r="N433" t="s">
        <v>111</v>
      </c>
      <c r="O433" t="s">
        <v>115</v>
      </c>
    </row>
    <row r="434" spans="1:15" x14ac:dyDescent="0.3">
      <c r="A434">
        <f t="shared" si="41"/>
        <v>7777895833</v>
      </c>
      <c r="B434" s="1">
        <v>42076</v>
      </c>
      <c r="C434" t="str">
        <f t="shared" si="36"/>
        <v>Friday</v>
      </c>
      <c r="D434" t="str">
        <f t="shared" si="37"/>
        <v>March</v>
      </c>
      <c r="E434">
        <v>16</v>
      </c>
      <c r="F434" t="s">
        <v>7</v>
      </c>
      <c r="G434" t="s">
        <v>14</v>
      </c>
      <c r="H434">
        <f t="shared" si="38"/>
        <v>21.5</v>
      </c>
      <c r="I434">
        <v>1</v>
      </c>
      <c r="J434" t="s">
        <v>34</v>
      </c>
      <c r="K434" t="s">
        <v>35</v>
      </c>
      <c r="L434">
        <f t="shared" si="39"/>
        <v>21.5</v>
      </c>
      <c r="M434">
        <f t="shared" si="40"/>
        <v>5.5</v>
      </c>
      <c r="N434" t="s">
        <v>111</v>
      </c>
      <c r="O434" t="s">
        <v>114</v>
      </c>
    </row>
    <row r="435" spans="1:15" x14ac:dyDescent="0.3">
      <c r="A435">
        <f t="shared" si="41"/>
        <v>7777895834</v>
      </c>
      <c r="B435" s="1">
        <v>42076</v>
      </c>
      <c r="C435" t="str">
        <f t="shared" si="36"/>
        <v>Friday</v>
      </c>
      <c r="D435" t="str">
        <f t="shared" si="37"/>
        <v>March</v>
      </c>
      <c r="E435">
        <v>12</v>
      </c>
      <c r="F435" t="s">
        <v>27</v>
      </c>
      <c r="G435" t="s">
        <v>8</v>
      </c>
      <c r="H435">
        <f t="shared" si="38"/>
        <v>15</v>
      </c>
      <c r="I435">
        <v>1</v>
      </c>
      <c r="J435" t="s">
        <v>52</v>
      </c>
      <c r="K435" t="s">
        <v>53</v>
      </c>
      <c r="L435">
        <f t="shared" si="39"/>
        <v>15</v>
      </c>
      <c r="M435">
        <f t="shared" si="40"/>
        <v>3</v>
      </c>
      <c r="N435" t="s">
        <v>111</v>
      </c>
      <c r="O435" t="s">
        <v>114</v>
      </c>
    </row>
    <row r="436" spans="1:15" x14ac:dyDescent="0.3">
      <c r="A436">
        <f t="shared" si="41"/>
        <v>7777895835</v>
      </c>
      <c r="B436" s="1">
        <v>42076</v>
      </c>
      <c r="C436" t="str">
        <f t="shared" si="36"/>
        <v>Friday</v>
      </c>
      <c r="D436" t="str">
        <f t="shared" si="37"/>
        <v>March</v>
      </c>
      <c r="E436">
        <v>16.5</v>
      </c>
      <c r="F436" t="s">
        <v>7</v>
      </c>
      <c r="G436" t="s">
        <v>17</v>
      </c>
      <c r="H436">
        <f t="shared" si="38"/>
        <v>25</v>
      </c>
      <c r="I436">
        <v>4</v>
      </c>
      <c r="J436" t="s">
        <v>18</v>
      </c>
      <c r="K436" t="s">
        <v>19</v>
      </c>
      <c r="L436">
        <f t="shared" si="39"/>
        <v>100</v>
      </c>
      <c r="M436">
        <f t="shared" si="40"/>
        <v>34</v>
      </c>
      <c r="N436" t="s">
        <v>111</v>
      </c>
      <c r="O436" t="s">
        <v>114</v>
      </c>
    </row>
    <row r="437" spans="1:15" x14ac:dyDescent="0.3">
      <c r="A437">
        <f t="shared" si="41"/>
        <v>7777895836</v>
      </c>
      <c r="B437" s="1">
        <v>42076</v>
      </c>
      <c r="C437" t="str">
        <f t="shared" si="36"/>
        <v>Friday</v>
      </c>
      <c r="D437" t="str">
        <f t="shared" si="37"/>
        <v>March</v>
      </c>
      <c r="E437">
        <v>16</v>
      </c>
      <c r="F437" t="s">
        <v>7</v>
      </c>
      <c r="G437" t="s">
        <v>14</v>
      </c>
      <c r="H437">
        <f t="shared" si="38"/>
        <v>21.5</v>
      </c>
      <c r="I437">
        <v>12</v>
      </c>
      <c r="J437" t="s">
        <v>68</v>
      </c>
      <c r="K437" t="s">
        <v>69</v>
      </c>
      <c r="L437">
        <f t="shared" si="39"/>
        <v>258</v>
      </c>
      <c r="M437">
        <f t="shared" si="40"/>
        <v>66</v>
      </c>
      <c r="N437" t="s">
        <v>111</v>
      </c>
      <c r="O437" t="s">
        <v>115</v>
      </c>
    </row>
    <row r="438" spans="1:15" x14ac:dyDescent="0.3">
      <c r="A438">
        <f t="shared" si="41"/>
        <v>7777895837</v>
      </c>
      <c r="B438" s="1">
        <v>42077</v>
      </c>
      <c r="C438" t="str">
        <f t="shared" si="36"/>
        <v>Saturday</v>
      </c>
      <c r="D438" t="str">
        <f t="shared" si="37"/>
        <v>March</v>
      </c>
      <c r="E438">
        <v>16.5</v>
      </c>
      <c r="F438" t="s">
        <v>7</v>
      </c>
      <c r="G438" t="s">
        <v>17</v>
      </c>
      <c r="H438">
        <f t="shared" si="38"/>
        <v>25</v>
      </c>
      <c r="I438">
        <v>9</v>
      </c>
      <c r="J438" t="s">
        <v>32</v>
      </c>
      <c r="K438" t="s">
        <v>33</v>
      </c>
      <c r="L438">
        <f t="shared" si="39"/>
        <v>225</v>
      </c>
      <c r="M438">
        <f t="shared" si="40"/>
        <v>76.5</v>
      </c>
      <c r="N438" t="s">
        <v>111</v>
      </c>
      <c r="O438" t="s">
        <v>114</v>
      </c>
    </row>
    <row r="439" spans="1:15" x14ac:dyDescent="0.3">
      <c r="A439">
        <f t="shared" si="41"/>
        <v>7777895838</v>
      </c>
      <c r="B439" s="1">
        <v>42077</v>
      </c>
      <c r="C439" t="str">
        <f t="shared" si="36"/>
        <v>Saturday</v>
      </c>
      <c r="D439" t="str">
        <f t="shared" si="37"/>
        <v>March</v>
      </c>
      <c r="E439">
        <v>16.75</v>
      </c>
      <c r="F439" t="s">
        <v>7</v>
      </c>
      <c r="G439" t="s">
        <v>22</v>
      </c>
      <c r="H439">
        <f t="shared" si="38"/>
        <v>23.25</v>
      </c>
      <c r="I439">
        <v>3</v>
      </c>
      <c r="J439" t="s">
        <v>46</v>
      </c>
      <c r="K439" t="s">
        <v>47</v>
      </c>
      <c r="L439">
        <f t="shared" si="39"/>
        <v>69.75</v>
      </c>
      <c r="M439">
        <f t="shared" si="40"/>
        <v>19.5</v>
      </c>
      <c r="N439" t="s">
        <v>112</v>
      </c>
      <c r="O439" t="s">
        <v>115</v>
      </c>
    </row>
    <row r="440" spans="1:15" x14ac:dyDescent="0.3">
      <c r="A440">
        <f t="shared" si="41"/>
        <v>7777895839</v>
      </c>
      <c r="B440" s="1">
        <v>42077</v>
      </c>
      <c r="C440" t="str">
        <f t="shared" si="36"/>
        <v>Saturday</v>
      </c>
      <c r="D440" t="str">
        <f t="shared" si="37"/>
        <v>March</v>
      </c>
      <c r="E440">
        <v>20.25</v>
      </c>
      <c r="F440" t="s">
        <v>13</v>
      </c>
      <c r="G440" t="s">
        <v>14</v>
      </c>
      <c r="H440">
        <f t="shared" si="38"/>
        <v>27.25</v>
      </c>
      <c r="I440">
        <v>1</v>
      </c>
      <c r="J440" t="s">
        <v>20</v>
      </c>
      <c r="K440" t="s">
        <v>21</v>
      </c>
      <c r="L440">
        <f t="shared" si="39"/>
        <v>27.25</v>
      </c>
      <c r="M440">
        <f t="shared" si="40"/>
        <v>7</v>
      </c>
      <c r="N440" t="s">
        <v>111</v>
      </c>
      <c r="O440" t="s">
        <v>115</v>
      </c>
    </row>
    <row r="441" spans="1:15" x14ac:dyDescent="0.3">
      <c r="A441">
        <f t="shared" si="41"/>
        <v>7777895840</v>
      </c>
      <c r="B441" s="1">
        <v>42077</v>
      </c>
      <c r="C441" t="str">
        <f t="shared" si="36"/>
        <v>Saturday</v>
      </c>
      <c r="D441" t="str">
        <f t="shared" si="37"/>
        <v>March</v>
      </c>
      <c r="E441">
        <v>12.5</v>
      </c>
      <c r="F441" t="s">
        <v>27</v>
      </c>
      <c r="G441" t="s">
        <v>17</v>
      </c>
      <c r="H441">
        <f t="shared" si="38"/>
        <v>19.5</v>
      </c>
      <c r="I441">
        <v>9</v>
      </c>
      <c r="J441" t="s">
        <v>54</v>
      </c>
      <c r="K441" t="s">
        <v>55</v>
      </c>
      <c r="L441">
        <f t="shared" si="39"/>
        <v>175.5</v>
      </c>
      <c r="M441">
        <f t="shared" si="40"/>
        <v>63</v>
      </c>
      <c r="N441" t="s">
        <v>111</v>
      </c>
      <c r="O441" t="s">
        <v>115</v>
      </c>
    </row>
    <row r="442" spans="1:15" x14ac:dyDescent="0.3">
      <c r="A442">
        <f t="shared" si="41"/>
        <v>7777895841</v>
      </c>
      <c r="B442" s="1">
        <v>42077</v>
      </c>
      <c r="C442" t="str">
        <f t="shared" si="36"/>
        <v>Saturday</v>
      </c>
      <c r="D442" t="str">
        <f t="shared" si="37"/>
        <v>March</v>
      </c>
      <c r="E442">
        <v>12.5</v>
      </c>
      <c r="F442" t="s">
        <v>27</v>
      </c>
      <c r="G442" t="s">
        <v>17</v>
      </c>
      <c r="H442">
        <f t="shared" si="38"/>
        <v>19.5</v>
      </c>
      <c r="I442">
        <v>11</v>
      </c>
      <c r="J442" t="s">
        <v>25</v>
      </c>
      <c r="K442" t="s">
        <v>26</v>
      </c>
      <c r="L442">
        <f t="shared" si="39"/>
        <v>214.5</v>
      </c>
      <c r="M442">
        <f t="shared" si="40"/>
        <v>77</v>
      </c>
      <c r="N442" t="s">
        <v>112</v>
      </c>
      <c r="O442" t="s">
        <v>115</v>
      </c>
    </row>
    <row r="443" spans="1:15" x14ac:dyDescent="0.3">
      <c r="A443">
        <f t="shared" si="41"/>
        <v>7777895842</v>
      </c>
      <c r="B443" s="1">
        <v>42077</v>
      </c>
      <c r="C443" t="str">
        <f t="shared" si="36"/>
        <v>Saturday</v>
      </c>
      <c r="D443" t="str">
        <f t="shared" si="37"/>
        <v>March</v>
      </c>
      <c r="E443">
        <v>10.5</v>
      </c>
      <c r="F443" t="s">
        <v>27</v>
      </c>
      <c r="G443" t="s">
        <v>8</v>
      </c>
      <c r="H443">
        <f t="shared" si="38"/>
        <v>13.5</v>
      </c>
      <c r="I443">
        <v>10</v>
      </c>
      <c r="J443" t="s">
        <v>9</v>
      </c>
      <c r="K443" t="s">
        <v>10</v>
      </c>
      <c r="L443">
        <f t="shared" si="39"/>
        <v>135</v>
      </c>
      <c r="M443">
        <f t="shared" si="40"/>
        <v>30</v>
      </c>
      <c r="N443" t="s">
        <v>112</v>
      </c>
      <c r="O443" t="s">
        <v>114</v>
      </c>
    </row>
    <row r="444" spans="1:15" x14ac:dyDescent="0.3">
      <c r="A444">
        <f t="shared" si="41"/>
        <v>7777895843</v>
      </c>
      <c r="B444" s="1">
        <v>42078</v>
      </c>
      <c r="C444" t="str">
        <f t="shared" si="36"/>
        <v>Sunday</v>
      </c>
      <c r="D444" t="str">
        <f t="shared" si="37"/>
        <v>March</v>
      </c>
      <c r="E444">
        <v>12</v>
      </c>
      <c r="F444" t="s">
        <v>27</v>
      </c>
      <c r="G444" t="s">
        <v>8</v>
      </c>
      <c r="H444">
        <f t="shared" si="38"/>
        <v>15</v>
      </c>
      <c r="I444">
        <v>1</v>
      </c>
      <c r="J444" t="s">
        <v>52</v>
      </c>
      <c r="K444" t="s">
        <v>53</v>
      </c>
      <c r="L444">
        <f t="shared" si="39"/>
        <v>15</v>
      </c>
      <c r="M444">
        <f t="shared" si="40"/>
        <v>3</v>
      </c>
      <c r="N444" t="s">
        <v>111</v>
      </c>
      <c r="O444" t="s">
        <v>115</v>
      </c>
    </row>
    <row r="445" spans="1:15" x14ac:dyDescent="0.3">
      <c r="A445">
        <f t="shared" si="41"/>
        <v>7777895844</v>
      </c>
      <c r="B445" s="1">
        <v>42078</v>
      </c>
      <c r="C445" t="str">
        <f t="shared" si="36"/>
        <v>Sunday</v>
      </c>
      <c r="D445" t="str">
        <f t="shared" si="37"/>
        <v>March</v>
      </c>
      <c r="E445">
        <v>20.75</v>
      </c>
      <c r="F445" t="s">
        <v>13</v>
      </c>
      <c r="G445" t="s">
        <v>17</v>
      </c>
      <c r="H445">
        <f t="shared" si="38"/>
        <v>30.75</v>
      </c>
      <c r="I445">
        <v>8</v>
      </c>
      <c r="J445" t="s">
        <v>18</v>
      </c>
      <c r="K445" t="s">
        <v>19</v>
      </c>
      <c r="L445">
        <f t="shared" si="39"/>
        <v>246</v>
      </c>
      <c r="M445">
        <f t="shared" si="40"/>
        <v>80</v>
      </c>
      <c r="N445" t="s">
        <v>111</v>
      </c>
      <c r="O445" t="s">
        <v>115</v>
      </c>
    </row>
    <row r="446" spans="1:15" x14ac:dyDescent="0.3">
      <c r="A446">
        <f t="shared" si="41"/>
        <v>7777895845</v>
      </c>
      <c r="B446" s="1">
        <v>42078</v>
      </c>
      <c r="C446" t="str">
        <f t="shared" si="36"/>
        <v>Sunday</v>
      </c>
      <c r="D446" t="str">
        <f t="shared" si="37"/>
        <v>March</v>
      </c>
      <c r="E446">
        <v>12</v>
      </c>
      <c r="F446" t="s">
        <v>27</v>
      </c>
      <c r="G446" t="s">
        <v>8</v>
      </c>
      <c r="H446">
        <f t="shared" si="38"/>
        <v>15</v>
      </c>
      <c r="I446">
        <v>8</v>
      </c>
      <c r="J446" t="s">
        <v>52</v>
      </c>
      <c r="K446" t="s">
        <v>53</v>
      </c>
      <c r="L446">
        <f t="shared" si="39"/>
        <v>120</v>
      </c>
      <c r="M446">
        <f t="shared" si="40"/>
        <v>24</v>
      </c>
      <c r="N446" t="s">
        <v>111</v>
      </c>
      <c r="O446" t="s">
        <v>114</v>
      </c>
    </row>
    <row r="447" spans="1:15" x14ac:dyDescent="0.3">
      <c r="A447">
        <f t="shared" si="41"/>
        <v>7777895846</v>
      </c>
      <c r="B447" s="1">
        <v>42078</v>
      </c>
      <c r="C447" t="str">
        <f t="shared" si="36"/>
        <v>Sunday</v>
      </c>
      <c r="D447" t="str">
        <f t="shared" si="37"/>
        <v>March</v>
      </c>
      <c r="E447">
        <v>16.5</v>
      </c>
      <c r="F447" t="s">
        <v>13</v>
      </c>
      <c r="G447" t="s">
        <v>8</v>
      </c>
      <c r="H447">
        <f t="shared" si="38"/>
        <v>22.5</v>
      </c>
      <c r="I447">
        <v>10</v>
      </c>
      <c r="J447" t="s">
        <v>9</v>
      </c>
      <c r="K447" t="s">
        <v>10</v>
      </c>
      <c r="L447">
        <f t="shared" si="39"/>
        <v>225</v>
      </c>
      <c r="M447">
        <f t="shared" si="40"/>
        <v>60</v>
      </c>
      <c r="N447" t="s">
        <v>112</v>
      </c>
      <c r="O447" t="s">
        <v>115</v>
      </c>
    </row>
    <row r="448" spans="1:15" x14ac:dyDescent="0.3">
      <c r="A448">
        <f t="shared" si="41"/>
        <v>7777895847</v>
      </c>
      <c r="B448" s="1">
        <v>42078</v>
      </c>
      <c r="C448" t="str">
        <f t="shared" si="36"/>
        <v>Sunday</v>
      </c>
      <c r="D448" t="str">
        <f t="shared" si="37"/>
        <v>March</v>
      </c>
      <c r="E448">
        <v>12</v>
      </c>
      <c r="F448" t="s">
        <v>27</v>
      </c>
      <c r="G448" t="s">
        <v>8</v>
      </c>
      <c r="H448">
        <f t="shared" si="38"/>
        <v>15</v>
      </c>
      <c r="I448">
        <v>4</v>
      </c>
      <c r="J448" t="s">
        <v>52</v>
      </c>
      <c r="K448" t="s">
        <v>53</v>
      </c>
      <c r="L448">
        <f t="shared" si="39"/>
        <v>60</v>
      </c>
      <c r="M448">
        <f t="shared" si="40"/>
        <v>12</v>
      </c>
      <c r="N448" t="s">
        <v>112</v>
      </c>
      <c r="O448" t="s">
        <v>115</v>
      </c>
    </row>
    <row r="449" spans="1:15" x14ac:dyDescent="0.3">
      <c r="A449">
        <f t="shared" si="41"/>
        <v>7777895848</v>
      </c>
      <c r="B449" s="1">
        <v>42078</v>
      </c>
      <c r="C449" t="str">
        <f t="shared" si="36"/>
        <v>Sunday</v>
      </c>
      <c r="D449" t="str">
        <f t="shared" si="37"/>
        <v>March</v>
      </c>
      <c r="E449">
        <v>17.95</v>
      </c>
      <c r="F449" t="s">
        <v>13</v>
      </c>
      <c r="G449" t="s">
        <v>14</v>
      </c>
      <c r="H449">
        <f t="shared" si="38"/>
        <v>24.95</v>
      </c>
      <c r="I449">
        <v>9</v>
      </c>
      <c r="J449" t="s">
        <v>56</v>
      </c>
      <c r="K449" t="s">
        <v>57</v>
      </c>
      <c r="L449">
        <f t="shared" si="39"/>
        <v>224.54999999999998</v>
      </c>
      <c r="M449">
        <f t="shared" si="40"/>
        <v>63</v>
      </c>
      <c r="N449" t="s">
        <v>112</v>
      </c>
      <c r="O449" t="s">
        <v>114</v>
      </c>
    </row>
    <row r="450" spans="1:15" x14ac:dyDescent="0.3">
      <c r="A450">
        <f t="shared" si="41"/>
        <v>7777895849</v>
      </c>
      <c r="B450" s="1">
        <v>42078</v>
      </c>
      <c r="C450" t="str">
        <f t="shared" ref="C450:C513" si="42">TEXT(B450,"dddd")</f>
        <v>Sunday</v>
      </c>
      <c r="D450" t="str">
        <f t="shared" si="37"/>
        <v>March</v>
      </c>
      <c r="E450">
        <v>20.75</v>
      </c>
      <c r="F450" t="s">
        <v>13</v>
      </c>
      <c r="G450" t="s">
        <v>22</v>
      </c>
      <c r="H450">
        <f t="shared" si="38"/>
        <v>28.75</v>
      </c>
      <c r="I450">
        <v>1</v>
      </c>
      <c r="J450" t="s">
        <v>50</v>
      </c>
      <c r="K450" t="s">
        <v>51</v>
      </c>
      <c r="L450">
        <f t="shared" si="39"/>
        <v>28.75</v>
      </c>
      <c r="M450">
        <f t="shared" si="40"/>
        <v>8</v>
      </c>
      <c r="N450" t="s">
        <v>112</v>
      </c>
      <c r="O450" t="s">
        <v>115</v>
      </c>
    </row>
    <row r="451" spans="1:15" x14ac:dyDescent="0.3">
      <c r="A451">
        <f t="shared" si="41"/>
        <v>7777895850</v>
      </c>
      <c r="B451" s="1">
        <v>42079</v>
      </c>
      <c r="C451" t="str">
        <f t="shared" si="42"/>
        <v>Monday</v>
      </c>
      <c r="D451" t="str">
        <f t="shared" ref="D451:D514" si="43">TEXT(B451,"mmmm")</f>
        <v>March</v>
      </c>
      <c r="E451">
        <v>12</v>
      </c>
      <c r="F451" t="s">
        <v>27</v>
      </c>
      <c r="G451" t="s">
        <v>14</v>
      </c>
      <c r="H451">
        <f t="shared" ref="H451:H514" si="44">E451 +   IF(F451="S", 2, IF(F451="M", 3.5, IF(F451="L", 5, 0))) +  IF(G451="Classic", 1, IF(G451="Veggie", 2, IF(G451="Chicken", 3, IF(G451="Supreme",5,0))))</f>
        <v>16</v>
      </c>
      <c r="I451">
        <v>1</v>
      </c>
      <c r="J451" t="s">
        <v>34</v>
      </c>
      <c r="K451" t="s">
        <v>35</v>
      </c>
      <c r="L451">
        <f t="shared" ref="L451:L514" si="45">H451*I451</f>
        <v>16</v>
      </c>
      <c r="M451">
        <f t="shared" ref="M451:M514" si="46">(H451-E451)*I451</f>
        <v>4</v>
      </c>
      <c r="N451" t="s">
        <v>111</v>
      </c>
      <c r="O451" t="s">
        <v>114</v>
      </c>
    </row>
    <row r="452" spans="1:15" x14ac:dyDescent="0.3">
      <c r="A452">
        <f t="shared" ref="A452:A515" si="47">A451+1</f>
        <v>7777895851</v>
      </c>
      <c r="B452" s="1">
        <v>42079</v>
      </c>
      <c r="C452" t="str">
        <f t="shared" si="42"/>
        <v>Monday</v>
      </c>
      <c r="D452" t="str">
        <f t="shared" si="43"/>
        <v>March</v>
      </c>
      <c r="E452">
        <v>12.5</v>
      </c>
      <c r="F452" t="s">
        <v>7</v>
      </c>
      <c r="G452" t="s">
        <v>8</v>
      </c>
      <c r="H452">
        <f t="shared" si="44"/>
        <v>17</v>
      </c>
      <c r="I452">
        <v>5</v>
      </c>
      <c r="J452" t="s">
        <v>48</v>
      </c>
      <c r="K452" t="s">
        <v>49</v>
      </c>
      <c r="L452">
        <f t="shared" si="45"/>
        <v>85</v>
      </c>
      <c r="M452">
        <f t="shared" si="46"/>
        <v>22.5</v>
      </c>
      <c r="N452" t="s">
        <v>112</v>
      </c>
      <c r="O452" t="s">
        <v>114</v>
      </c>
    </row>
    <row r="453" spans="1:15" x14ac:dyDescent="0.3">
      <c r="A453">
        <f t="shared" si="47"/>
        <v>7777895852</v>
      </c>
      <c r="B453" s="1">
        <v>42079</v>
      </c>
      <c r="C453" t="str">
        <f t="shared" si="42"/>
        <v>Monday</v>
      </c>
      <c r="D453" t="str">
        <f t="shared" si="43"/>
        <v>March</v>
      </c>
      <c r="E453">
        <v>16.5</v>
      </c>
      <c r="F453" t="s">
        <v>13</v>
      </c>
      <c r="G453" t="s">
        <v>8</v>
      </c>
      <c r="H453">
        <f t="shared" si="44"/>
        <v>22.5</v>
      </c>
      <c r="I453">
        <v>10</v>
      </c>
      <c r="J453" t="s">
        <v>9</v>
      </c>
      <c r="K453" t="s">
        <v>10</v>
      </c>
      <c r="L453">
        <f t="shared" si="45"/>
        <v>225</v>
      </c>
      <c r="M453">
        <f t="shared" si="46"/>
        <v>60</v>
      </c>
      <c r="N453" t="s">
        <v>112</v>
      </c>
      <c r="O453" t="s">
        <v>115</v>
      </c>
    </row>
    <row r="454" spans="1:15" x14ac:dyDescent="0.3">
      <c r="A454">
        <f t="shared" si="47"/>
        <v>7777895853</v>
      </c>
      <c r="B454" s="1">
        <v>42079</v>
      </c>
      <c r="C454" t="str">
        <f t="shared" si="42"/>
        <v>Monday</v>
      </c>
      <c r="D454" t="str">
        <f t="shared" si="43"/>
        <v>March</v>
      </c>
      <c r="E454">
        <v>14.75</v>
      </c>
      <c r="F454" t="s">
        <v>7</v>
      </c>
      <c r="G454" t="s">
        <v>14</v>
      </c>
      <c r="H454">
        <f t="shared" si="44"/>
        <v>20.25</v>
      </c>
      <c r="I454">
        <v>6</v>
      </c>
      <c r="J454" t="s">
        <v>56</v>
      </c>
      <c r="K454" t="s">
        <v>57</v>
      </c>
      <c r="L454">
        <f t="shared" si="45"/>
        <v>121.5</v>
      </c>
      <c r="M454">
        <f t="shared" si="46"/>
        <v>33</v>
      </c>
      <c r="N454" t="s">
        <v>112</v>
      </c>
      <c r="O454" t="s">
        <v>114</v>
      </c>
    </row>
    <row r="455" spans="1:15" x14ac:dyDescent="0.3">
      <c r="A455">
        <f t="shared" si="47"/>
        <v>7777895854</v>
      </c>
      <c r="B455" s="1">
        <v>42079</v>
      </c>
      <c r="C455" t="str">
        <f t="shared" si="42"/>
        <v>Monday</v>
      </c>
      <c r="D455" t="str">
        <f t="shared" si="43"/>
        <v>March</v>
      </c>
      <c r="E455">
        <v>16.5</v>
      </c>
      <c r="F455" t="s">
        <v>13</v>
      </c>
      <c r="G455" t="s">
        <v>8</v>
      </c>
      <c r="H455">
        <f t="shared" si="44"/>
        <v>22.5</v>
      </c>
      <c r="I455">
        <v>10</v>
      </c>
      <c r="J455" t="s">
        <v>9</v>
      </c>
      <c r="K455" t="s">
        <v>10</v>
      </c>
      <c r="L455">
        <f t="shared" si="45"/>
        <v>225</v>
      </c>
      <c r="M455">
        <f t="shared" si="46"/>
        <v>60</v>
      </c>
      <c r="N455" t="s">
        <v>112</v>
      </c>
      <c r="O455" t="s">
        <v>114</v>
      </c>
    </row>
    <row r="456" spans="1:15" x14ac:dyDescent="0.3">
      <c r="A456">
        <f t="shared" si="47"/>
        <v>7777895855</v>
      </c>
      <c r="B456" s="1">
        <v>42079</v>
      </c>
      <c r="C456" t="str">
        <f t="shared" si="42"/>
        <v>Monday</v>
      </c>
      <c r="D456" t="str">
        <f t="shared" si="43"/>
        <v>March</v>
      </c>
      <c r="E456">
        <v>16.5</v>
      </c>
      <c r="F456" t="s">
        <v>7</v>
      </c>
      <c r="G456" t="s">
        <v>17</v>
      </c>
      <c r="H456">
        <f t="shared" si="44"/>
        <v>25</v>
      </c>
      <c r="I456">
        <v>5</v>
      </c>
      <c r="J456" t="s">
        <v>38</v>
      </c>
      <c r="K456" t="s">
        <v>39</v>
      </c>
      <c r="L456">
        <f t="shared" si="45"/>
        <v>125</v>
      </c>
      <c r="M456">
        <f t="shared" si="46"/>
        <v>42.5</v>
      </c>
      <c r="N456" t="s">
        <v>111</v>
      </c>
      <c r="O456" t="s">
        <v>114</v>
      </c>
    </row>
    <row r="457" spans="1:15" x14ac:dyDescent="0.3">
      <c r="A457">
        <f t="shared" si="47"/>
        <v>7777895856</v>
      </c>
      <c r="B457" s="1">
        <v>42080</v>
      </c>
      <c r="C457" t="str">
        <f t="shared" si="42"/>
        <v>Tuesday</v>
      </c>
      <c r="D457" t="str">
        <f t="shared" si="43"/>
        <v>March</v>
      </c>
      <c r="E457">
        <v>16.75</v>
      </c>
      <c r="F457" t="s">
        <v>7</v>
      </c>
      <c r="G457" t="s">
        <v>22</v>
      </c>
      <c r="H457">
        <f t="shared" si="44"/>
        <v>23.25</v>
      </c>
      <c r="I457">
        <v>10</v>
      </c>
      <c r="J457" t="s">
        <v>28</v>
      </c>
      <c r="K457" t="s">
        <v>29</v>
      </c>
      <c r="L457">
        <f t="shared" si="45"/>
        <v>232.5</v>
      </c>
      <c r="M457">
        <f t="shared" si="46"/>
        <v>65</v>
      </c>
      <c r="N457" t="s">
        <v>111</v>
      </c>
      <c r="O457" t="s">
        <v>114</v>
      </c>
    </row>
    <row r="458" spans="1:15" x14ac:dyDescent="0.3">
      <c r="A458">
        <f t="shared" si="47"/>
        <v>7777895857</v>
      </c>
      <c r="B458" s="1">
        <v>42080</v>
      </c>
      <c r="C458" t="str">
        <f t="shared" si="42"/>
        <v>Tuesday</v>
      </c>
      <c r="D458" t="str">
        <f t="shared" si="43"/>
        <v>March</v>
      </c>
      <c r="E458">
        <v>16.5</v>
      </c>
      <c r="F458" t="s">
        <v>7</v>
      </c>
      <c r="G458" t="s">
        <v>17</v>
      </c>
      <c r="H458">
        <f t="shared" si="44"/>
        <v>25</v>
      </c>
      <c r="I458">
        <v>5</v>
      </c>
      <c r="J458" t="s">
        <v>18</v>
      </c>
      <c r="K458" t="s">
        <v>19</v>
      </c>
      <c r="L458">
        <f t="shared" si="45"/>
        <v>125</v>
      </c>
      <c r="M458">
        <f t="shared" si="46"/>
        <v>42.5</v>
      </c>
      <c r="N458" t="s">
        <v>112</v>
      </c>
      <c r="O458" t="s">
        <v>114</v>
      </c>
    </row>
    <row r="459" spans="1:15" x14ac:dyDescent="0.3">
      <c r="A459">
        <f t="shared" si="47"/>
        <v>7777895858</v>
      </c>
      <c r="B459" s="1">
        <v>42080</v>
      </c>
      <c r="C459" t="str">
        <f t="shared" si="42"/>
        <v>Tuesday</v>
      </c>
      <c r="D459" t="str">
        <f t="shared" si="43"/>
        <v>March</v>
      </c>
      <c r="E459">
        <v>17.95</v>
      </c>
      <c r="F459" t="s">
        <v>13</v>
      </c>
      <c r="G459" t="s">
        <v>14</v>
      </c>
      <c r="H459">
        <f t="shared" si="44"/>
        <v>24.95</v>
      </c>
      <c r="I459">
        <v>9</v>
      </c>
      <c r="J459" t="s">
        <v>56</v>
      </c>
      <c r="K459" t="s">
        <v>57</v>
      </c>
      <c r="L459">
        <f t="shared" si="45"/>
        <v>224.54999999999998</v>
      </c>
      <c r="M459">
        <f t="shared" si="46"/>
        <v>63</v>
      </c>
      <c r="N459" t="s">
        <v>112</v>
      </c>
      <c r="O459" t="s">
        <v>114</v>
      </c>
    </row>
    <row r="460" spans="1:15" x14ac:dyDescent="0.3">
      <c r="A460">
        <f t="shared" si="47"/>
        <v>7777895859</v>
      </c>
      <c r="B460" s="1">
        <v>42080</v>
      </c>
      <c r="C460" t="str">
        <f t="shared" si="42"/>
        <v>Tuesday</v>
      </c>
      <c r="D460" t="str">
        <f t="shared" si="43"/>
        <v>March</v>
      </c>
      <c r="E460">
        <v>20.5</v>
      </c>
      <c r="F460" t="s">
        <v>13</v>
      </c>
      <c r="G460" t="s">
        <v>8</v>
      </c>
      <c r="H460">
        <f t="shared" si="44"/>
        <v>26.5</v>
      </c>
      <c r="I460">
        <v>8</v>
      </c>
      <c r="J460" t="s">
        <v>11</v>
      </c>
      <c r="K460" t="s">
        <v>12</v>
      </c>
      <c r="L460">
        <f t="shared" si="45"/>
        <v>212</v>
      </c>
      <c r="M460">
        <f t="shared" si="46"/>
        <v>48</v>
      </c>
      <c r="N460" t="s">
        <v>112</v>
      </c>
      <c r="O460" t="s">
        <v>115</v>
      </c>
    </row>
    <row r="461" spans="1:15" x14ac:dyDescent="0.3">
      <c r="A461">
        <f t="shared" si="47"/>
        <v>7777895860</v>
      </c>
      <c r="B461" s="1">
        <v>42080</v>
      </c>
      <c r="C461" t="str">
        <f t="shared" si="42"/>
        <v>Tuesday</v>
      </c>
      <c r="D461" t="str">
        <f t="shared" si="43"/>
        <v>March</v>
      </c>
      <c r="E461">
        <v>12</v>
      </c>
      <c r="F461" t="s">
        <v>27</v>
      </c>
      <c r="G461" t="s">
        <v>14</v>
      </c>
      <c r="H461">
        <f t="shared" si="44"/>
        <v>16</v>
      </c>
      <c r="I461">
        <v>4</v>
      </c>
      <c r="J461" t="s">
        <v>68</v>
      </c>
      <c r="K461" t="s">
        <v>69</v>
      </c>
      <c r="L461">
        <f t="shared" si="45"/>
        <v>64</v>
      </c>
      <c r="M461">
        <f t="shared" si="46"/>
        <v>16</v>
      </c>
      <c r="N461" t="s">
        <v>111</v>
      </c>
      <c r="O461" t="s">
        <v>115</v>
      </c>
    </row>
    <row r="462" spans="1:15" x14ac:dyDescent="0.3">
      <c r="A462">
        <f t="shared" si="47"/>
        <v>7777895861</v>
      </c>
      <c r="B462" s="1">
        <v>42080</v>
      </c>
      <c r="C462" t="str">
        <f t="shared" si="42"/>
        <v>Tuesday</v>
      </c>
      <c r="D462" t="str">
        <f t="shared" si="43"/>
        <v>March</v>
      </c>
      <c r="E462">
        <v>16.25</v>
      </c>
      <c r="F462" t="s">
        <v>7</v>
      </c>
      <c r="G462" t="s">
        <v>17</v>
      </c>
      <c r="H462">
        <f t="shared" si="44"/>
        <v>24.75</v>
      </c>
      <c r="I462">
        <v>3</v>
      </c>
      <c r="J462" t="s">
        <v>60</v>
      </c>
      <c r="K462" t="s">
        <v>61</v>
      </c>
      <c r="L462">
        <f t="shared" si="45"/>
        <v>74.25</v>
      </c>
      <c r="M462">
        <f t="shared" si="46"/>
        <v>25.5</v>
      </c>
      <c r="N462" t="s">
        <v>112</v>
      </c>
      <c r="O462" t="s">
        <v>115</v>
      </c>
    </row>
    <row r="463" spans="1:15" x14ac:dyDescent="0.3">
      <c r="A463">
        <f t="shared" si="47"/>
        <v>7777895862</v>
      </c>
      <c r="B463" s="1">
        <v>42080</v>
      </c>
      <c r="C463" t="str">
        <f t="shared" si="42"/>
        <v>Tuesday</v>
      </c>
      <c r="D463" t="str">
        <f t="shared" si="43"/>
        <v>March</v>
      </c>
      <c r="E463">
        <v>12.75</v>
      </c>
      <c r="F463" t="s">
        <v>27</v>
      </c>
      <c r="G463" t="s">
        <v>22</v>
      </c>
      <c r="H463">
        <f t="shared" si="44"/>
        <v>17.75</v>
      </c>
      <c r="I463">
        <v>12</v>
      </c>
      <c r="J463" t="s">
        <v>23</v>
      </c>
      <c r="K463" t="s">
        <v>24</v>
      </c>
      <c r="L463">
        <f t="shared" si="45"/>
        <v>213</v>
      </c>
      <c r="M463">
        <f t="shared" si="46"/>
        <v>60</v>
      </c>
      <c r="N463" t="s">
        <v>111</v>
      </c>
      <c r="O463" t="s">
        <v>114</v>
      </c>
    </row>
    <row r="464" spans="1:15" x14ac:dyDescent="0.3">
      <c r="A464">
        <f t="shared" si="47"/>
        <v>7777895863</v>
      </c>
      <c r="B464" s="1">
        <v>42080</v>
      </c>
      <c r="C464" t="str">
        <f t="shared" si="42"/>
        <v>Tuesday</v>
      </c>
      <c r="D464" t="str">
        <f t="shared" si="43"/>
        <v>March</v>
      </c>
      <c r="E464">
        <v>12.5</v>
      </c>
      <c r="F464" t="s">
        <v>27</v>
      </c>
      <c r="G464" t="s">
        <v>17</v>
      </c>
      <c r="H464">
        <f t="shared" si="44"/>
        <v>19.5</v>
      </c>
      <c r="I464">
        <v>3</v>
      </c>
      <c r="J464" t="s">
        <v>38</v>
      </c>
      <c r="K464" t="s">
        <v>39</v>
      </c>
      <c r="L464">
        <f t="shared" si="45"/>
        <v>58.5</v>
      </c>
      <c r="M464">
        <f t="shared" si="46"/>
        <v>21</v>
      </c>
      <c r="N464" t="s">
        <v>111</v>
      </c>
      <c r="O464" t="s">
        <v>114</v>
      </c>
    </row>
    <row r="465" spans="1:15" x14ac:dyDescent="0.3">
      <c r="A465">
        <f t="shared" si="47"/>
        <v>7777895864</v>
      </c>
      <c r="B465" s="1">
        <v>42081</v>
      </c>
      <c r="C465" t="str">
        <f t="shared" si="42"/>
        <v>Wednesday</v>
      </c>
      <c r="D465" t="str">
        <f t="shared" si="43"/>
        <v>March</v>
      </c>
      <c r="E465">
        <v>20.25</v>
      </c>
      <c r="F465" t="s">
        <v>13</v>
      </c>
      <c r="G465" t="s">
        <v>14</v>
      </c>
      <c r="H465">
        <f t="shared" si="44"/>
        <v>27.25</v>
      </c>
      <c r="I465">
        <v>11</v>
      </c>
      <c r="J465" t="s">
        <v>68</v>
      </c>
      <c r="K465" t="s">
        <v>69</v>
      </c>
      <c r="L465">
        <f t="shared" si="45"/>
        <v>299.75</v>
      </c>
      <c r="M465">
        <f t="shared" si="46"/>
        <v>77</v>
      </c>
      <c r="N465" t="s">
        <v>112</v>
      </c>
      <c r="O465" t="s">
        <v>115</v>
      </c>
    </row>
    <row r="466" spans="1:15" x14ac:dyDescent="0.3">
      <c r="A466">
        <f t="shared" si="47"/>
        <v>7777895865</v>
      </c>
      <c r="B466" s="1">
        <v>42081</v>
      </c>
      <c r="C466" t="str">
        <f t="shared" si="42"/>
        <v>Wednesday</v>
      </c>
      <c r="D466" t="str">
        <f t="shared" si="43"/>
        <v>March</v>
      </c>
      <c r="E466">
        <v>17.5</v>
      </c>
      <c r="F466" t="s">
        <v>13</v>
      </c>
      <c r="G466" t="s">
        <v>8</v>
      </c>
      <c r="H466">
        <f t="shared" si="44"/>
        <v>23.5</v>
      </c>
      <c r="I466">
        <v>4</v>
      </c>
      <c r="J466" t="s">
        <v>74</v>
      </c>
      <c r="K466" t="s">
        <v>75</v>
      </c>
      <c r="L466">
        <f t="shared" si="45"/>
        <v>94</v>
      </c>
      <c r="M466">
        <f t="shared" si="46"/>
        <v>24</v>
      </c>
      <c r="N466" t="s">
        <v>111</v>
      </c>
      <c r="O466" t="s">
        <v>115</v>
      </c>
    </row>
    <row r="467" spans="1:15" x14ac:dyDescent="0.3">
      <c r="A467">
        <f t="shared" si="47"/>
        <v>7777895866</v>
      </c>
      <c r="B467" s="1">
        <v>42081</v>
      </c>
      <c r="C467" t="str">
        <f t="shared" si="42"/>
        <v>Wednesday</v>
      </c>
      <c r="D467" t="str">
        <f t="shared" si="43"/>
        <v>March</v>
      </c>
      <c r="E467">
        <v>14.75</v>
      </c>
      <c r="F467" t="s">
        <v>7</v>
      </c>
      <c r="G467" t="s">
        <v>14</v>
      </c>
      <c r="H467">
        <f t="shared" si="44"/>
        <v>20.25</v>
      </c>
      <c r="I467">
        <v>2</v>
      </c>
      <c r="J467" t="s">
        <v>56</v>
      </c>
      <c r="K467" t="s">
        <v>57</v>
      </c>
      <c r="L467">
        <f t="shared" si="45"/>
        <v>40.5</v>
      </c>
      <c r="M467">
        <f t="shared" si="46"/>
        <v>11</v>
      </c>
      <c r="N467" t="s">
        <v>111</v>
      </c>
      <c r="O467" t="s">
        <v>114</v>
      </c>
    </row>
    <row r="468" spans="1:15" x14ac:dyDescent="0.3">
      <c r="A468">
        <f t="shared" si="47"/>
        <v>7777895867</v>
      </c>
      <c r="B468" s="1">
        <v>42082</v>
      </c>
      <c r="C468" t="str">
        <f t="shared" si="42"/>
        <v>Thursday</v>
      </c>
      <c r="D468" t="str">
        <f t="shared" si="43"/>
        <v>March</v>
      </c>
      <c r="E468">
        <v>20.25</v>
      </c>
      <c r="F468" t="s">
        <v>13</v>
      </c>
      <c r="G468" t="s">
        <v>14</v>
      </c>
      <c r="H468">
        <f t="shared" si="44"/>
        <v>27.25</v>
      </c>
      <c r="I468">
        <v>2</v>
      </c>
      <c r="J468" t="s">
        <v>42</v>
      </c>
      <c r="K468" t="s">
        <v>43</v>
      </c>
      <c r="L468">
        <f t="shared" si="45"/>
        <v>54.5</v>
      </c>
      <c r="M468">
        <f t="shared" si="46"/>
        <v>14</v>
      </c>
      <c r="N468" t="s">
        <v>112</v>
      </c>
      <c r="O468" t="s">
        <v>115</v>
      </c>
    </row>
    <row r="469" spans="1:15" x14ac:dyDescent="0.3">
      <c r="A469">
        <f t="shared" si="47"/>
        <v>7777895868</v>
      </c>
      <c r="B469" s="1">
        <v>42082</v>
      </c>
      <c r="C469" t="str">
        <f t="shared" si="42"/>
        <v>Thursday</v>
      </c>
      <c r="D469" t="str">
        <f t="shared" si="43"/>
        <v>March</v>
      </c>
      <c r="E469">
        <v>20.75</v>
      </c>
      <c r="F469" t="s">
        <v>13</v>
      </c>
      <c r="G469" t="s">
        <v>22</v>
      </c>
      <c r="H469">
        <f t="shared" si="44"/>
        <v>28.75</v>
      </c>
      <c r="I469">
        <v>1</v>
      </c>
      <c r="J469" t="s">
        <v>44</v>
      </c>
      <c r="K469" t="s">
        <v>45</v>
      </c>
      <c r="L469">
        <f t="shared" si="45"/>
        <v>28.75</v>
      </c>
      <c r="M469">
        <f t="shared" si="46"/>
        <v>8</v>
      </c>
      <c r="N469" t="s">
        <v>111</v>
      </c>
      <c r="O469" t="s">
        <v>114</v>
      </c>
    </row>
    <row r="470" spans="1:15" x14ac:dyDescent="0.3">
      <c r="A470">
        <f t="shared" si="47"/>
        <v>7777895869</v>
      </c>
      <c r="B470" s="1">
        <v>42082</v>
      </c>
      <c r="C470" t="str">
        <f t="shared" si="42"/>
        <v>Thursday</v>
      </c>
      <c r="D470" t="str">
        <f t="shared" si="43"/>
        <v>March</v>
      </c>
      <c r="E470">
        <v>20.75</v>
      </c>
      <c r="F470" t="s">
        <v>13</v>
      </c>
      <c r="G470" t="s">
        <v>17</v>
      </c>
      <c r="H470">
        <f t="shared" si="44"/>
        <v>30.75</v>
      </c>
      <c r="I470">
        <v>6</v>
      </c>
      <c r="J470" t="s">
        <v>38</v>
      </c>
      <c r="K470" t="s">
        <v>39</v>
      </c>
      <c r="L470">
        <f t="shared" si="45"/>
        <v>184.5</v>
      </c>
      <c r="M470">
        <f t="shared" si="46"/>
        <v>60</v>
      </c>
      <c r="N470" t="s">
        <v>112</v>
      </c>
      <c r="O470" t="s">
        <v>114</v>
      </c>
    </row>
    <row r="471" spans="1:15" x14ac:dyDescent="0.3">
      <c r="A471">
        <f t="shared" si="47"/>
        <v>7777895870</v>
      </c>
      <c r="B471" s="1">
        <v>42082</v>
      </c>
      <c r="C471" t="str">
        <f t="shared" si="42"/>
        <v>Thursday</v>
      </c>
      <c r="D471" t="str">
        <f t="shared" si="43"/>
        <v>March</v>
      </c>
      <c r="E471">
        <v>20.75</v>
      </c>
      <c r="F471" t="s">
        <v>13</v>
      </c>
      <c r="G471" t="s">
        <v>17</v>
      </c>
      <c r="H471">
        <f t="shared" si="44"/>
        <v>30.75</v>
      </c>
      <c r="I471">
        <v>5</v>
      </c>
      <c r="J471" t="s">
        <v>66</v>
      </c>
      <c r="K471" t="s">
        <v>67</v>
      </c>
      <c r="L471">
        <f t="shared" si="45"/>
        <v>153.75</v>
      </c>
      <c r="M471">
        <f t="shared" si="46"/>
        <v>50</v>
      </c>
      <c r="N471" t="s">
        <v>111</v>
      </c>
      <c r="O471" t="s">
        <v>114</v>
      </c>
    </row>
    <row r="472" spans="1:15" x14ac:dyDescent="0.3">
      <c r="A472">
        <f t="shared" si="47"/>
        <v>7777895871</v>
      </c>
      <c r="B472" s="1">
        <v>42082</v>
      </c>
      <c r="C472" t="str">
        <f t="shared" si="42"/>
        <v>Thursday</v>
      </c>
      <c r="D472" t="str">
        <f t="shared" si="43"/>
        <v>March</v>
      </c>
      <c r="E472">
        <v>20.75</v>
      </c>
      <c r="F472" t="s">
        <v>13</v>
      </c>
      <c r="G472" t="s">
        <v>22</v>
      </c>
      <c r="H472">
        <f t="shared" si="44"/>
        <v>28.75</v>
      </c>
      <c r="I472">
        <v>6</v>
      </c>
      <c r="J472" t="s">
        <v>23</v>
      </c>
      <c r="K472" t="s">
        <v>24</v>
      </c>
      <c r="L472">
        <f t="shared" si="45"/>
        <v>172.5</v>
      </c>
      <c r="M472">
        <f t="shared" si="46"/>
        <v>48</v>
      </c>
      <c r="N472" t="s">
        <v>112</v>
      </c>
      <c r="O472" t="s">
        <v>114</v>
      </c>
    </row>
    <row r="473" spans="1:15" x14ac:dyDescent="0.3">
      <c r="A473">
        <f t="shared" si="47"/>
        <v>7777895872</v>
      </c>
      <c r="B473" s="1">
        <v>42082</v>
      </c>
      <c r="C473" t="str">
        <f t="shared" si="42"/>
        <v>Thursday</v>
      </c>
      <c r="D473" t="str">
        <f t="shared" si="43"/>
        <v>March</v>
      </c>
      <c r="E473">
        <v>12.5</v>
      </c>
      <c r="F473" t="s">
        <v>7</v>
      </c>
      <c r="G473" t="s">
        <v>8</v>
      </c>
      <c r="H473">
        <f t="shared" si="44"/>
        <v>17</v>
      </c>
      <c r="I473">
        <v>7</v>
      </c>
      <c r="J473" t="s">
        <v>48</v>
      </c>
      <c r="K473" t="s">
        <v>49</v>
      </c>
      <c r="L473">
        <f t="shared" si="45"/>
        <v>119</v>
      </c>
      <c r="M473">
        <f t="shared" si="46"/>
        <v>31.5</v>
      </c>
      <c r="N473" t="s">
        <v>112</v>
      </c>
      <c r="O473" t="s">
        <v>115</v>
      </c>
    </row>
    <row r="474" spans="1:15" x14ac:dyDescent="0.3">
      <c r="A474">
        <f t="shared" si="47"/>
        <v>7777895873</v>
      </c>
      <c r="B474" s="1">
        <v>42082</v>
      </c>
      <c r="C474" t="str">
        <f t="shared" si="42"/>
        <v>Thursday</v>
      </c>
      <c r="D474" t="str">
        <f t="shared" si="43"/>
        <v>March</v>
      </c>
      <c r="E474">
        <v>20.75</v>
      </c>
      <c r="F474" t="s">
        <v>13</v>
      </c>
      <c r="G474" t="s">
        <v>22</v>
      </c>
      <c r="H474">
        <f t="shared" si="44"/>
        <v>28.75</v>
      </c>
      <c r="I474">
        <v>11</v>
      </c>
      <c r="J474" t="s">
        <v>23</v>
      </c>
      <c r="K474" t="s">
        <v>24</v>
      </c>
      <c r="L474">
        <f t="shared" si="45"/>
        <v>316.25</v>
      </c>
      <c r="M474">
        <f t="shared" si="46"/>
        <v>88</v>
      </c>
      <c r="N474" t="s">
        <v>111</v>
      </c>
      <c r="O474" t="s">
        <v>115</v>
      </c>
    </row>
    <row r="475" spans="1:15" x14ac:dyDescent="0.3">
      <c r="A475">
        <f t="shared" si="47"/>
        <v>7777895874</v>
      </c>
      <c r="B475" s="1">
        <v>42083</v>
      </c>
      <c r="C475" t="str">
        <f t="shared" si="42"/>
        <v>Friday</v>
      </c>
      <c r="D475" t="str">
        <f t="shared" si="43"/>
        <v>March</v>
      </c>
      <c r="E475">
        <v>16.5</v>
      </c>
      <c r="F475" t="s">
        <v>7</v>
      </c>
      <c r="G475" t="s">
        <v>17</v>
      </c>
      <c r="H475">
        <f t="shared" si="44"/>
        <v>25</v>
      </c>
      <c r="I475">
        <v>5</v>
      </c>
      <c r="J475" t="s">
        <v>32</v>
      </c>
      <c r="K475" t="s">
        <v>33</v>
      </c>
      <c r="L475">
        <f t="shared" si="45"/>
        <v>125</v>
      </c>
      <c r="M475">
        <f t="shared" si="46"/>
        <v>42.5</v>
      </c>
      <c r="N475" t="s">
        <v>112</v>
      </c>
      <c r="O475" t="s">
        <v>114</v>
      </c>
    </row>
    <row r="476" spans="1:15" x14ac:dyDescent="0.3">
      <c r="A476">
        <f t="shared" si="47"/>
        <v>7777895875</v>
      </c>
      <c r="B476" s="1">
        <v>42083</v>
      </c>
      <c r="C476" t="str">
        <f t="shared" si="42"/>
        <v>Friday</v>
      </c>
      <c r="D476" t="str">
        <f t="shared" si="43"/>
        <v>March</v>
      </c>
      <c r="E476">
        <v>16</v>
      </c>
      <c r="F476" t="s">
        <v>7</v>
      </c>
      <c r="G476" t="s">
        <v>8</v>
      </c>
      <c r="H476">
        <f t="shared" si="44"/>
        <v>20.5</v>
      </c>
      <c r="I476">
        <v>8</v>
      </c>
      <c r="J476" t="s">
        <v>30</v>
      </c>
      <c r="K476" t="s">
        <v>31</v>
      </c>
      <c r="L476">
        <f t="shared" si="45"/>
        <v>164</v>
      </c>
      <c r="M476">
        <f t="shared" si="46"/>
        <v>36</v>
      </c>
      <c r="N476" t="s">
        <v>111</v>
      </c>
      <c r="O476" t="s">
        <v>114</v>
      </c>
    </row>
    <row r="477" spans="1:15" x14ac:dyDescent="0.3">
      <c r="A477">
        <f t="shared" si="47"/>
        <v>7777895876</v>
      </c>
      <c r="B477" s="1">
        <v>42084</v>
      </c>
      <c r="C477" t="str">
        <f t="shared" si="42"/>
        <v>Saturday</v>
      </c>
      <c r="D477" t="str">
        <f t="shared" si="43"/>
        <v>March</v>
      </c>
      <c r="E477">
        <v>16.25</v>
      </c>
      <c r="F477" t="s">
        <v>7</v>
      </c>
      <c r="G477" t="s">
        <v>17</v>
      </c>
      <c r="H477">
        <f t="shared" si="44"/>
        <v>24.75</v>
      </c>
      <c r="I477">
        <v>11</v>
      </c>
      <c r="J477" t="s">
        <v>70</v>
      </c>
      <c r="K477" t="s">
        <v>71</v>
      </c>
      <c r="L477">
        <f t="shared" si="45"/>
        <v>272.25</v>
      </c>
      <c r="M477">
        <f t="shared" si="46"/>
        <v>93.5</v>
      </c>
      <c r="N477" t="s">
        <v>112</v>
      </c>
      <c r="O477" t="s">
        <v>115</v>
      </c>
    </row>
    <row r="478" spans="1:15" x14ac:dyDescent="0.3">
      <c r="A478">
        <f t="shared" si="47"/>
        <v>7777895877</v>
      </c>
      <c r="B478" s="1">
        <v>42084</v>
      </c>
      <c r="C478" t="str">
        <f t="shared" si="42"/>
        <v>Saturday</v>
      </c>
      <c r="D478" t="str">
        <f t="shared" si="43"/>
        <v>March</v>
      </c>
      <c r="E478">
        <v>20.75</v>
      </c>
      <c r="F478" t="s">
        <v>13</v>
      </c>
      <c r="G478" t="s">
        <v>17</v>
      </c>
      <c r="H478">
        <f t="shared" si="44"/>
        <v>30.75</v>
      </c>
      <c r="I478">
        <v>1</v>
      </c>
      <c r="J478" t="s">
        <v>38</v>
      </c>
      <c r="K478" t="s">
        <v>39</v>
      </c>
      <c r="L478">
        <f t="shared" si="45"/>
        <v>30.75</v>
      </c>
      <c r="M478">
        <f t="shared" si="46"/>
        <v>10</v>
      </c>
      <c r="N478" t="s">
        <v>112</v>
      </c>
      <c r="O478" t="s">
        <v>115</v>
      </c>
    </row>
    <row r="479" spans="1:15" x14ac:dyDescent="0.3">
      <c r="A479">
        <f t="shared" si="47"/>
        <v>7777895878</v>
      </c>
      <c r="B479" s="1">
        <v>42084</v>
      </c>
      <c r="C479" t="str">
        <f t="shared" si="42"/>
        <v>Saturday</v>
      </c>
      <c r="D479" t="str">
        <f t="shared" si="43"/>
        <v>March</v>
      </c>
      <c r="E479">
        <v>12</v>
      </c>
      <c r="F479" t="s">
        <v>27</v>
      </c>
      <c r="G479" t="s">
        <v>14</v>
      </c>
      <c r="H479">
        <f t="shared" si="44"/>
        <v>16</v>
      </c>
      <c r="I479">
        <v>8</v>
      </c>
      <c r="J479" t="s">
        <v>68</v>
      </c>
      <c r="K479" t="s">
        <v>69</v>
      </c>
      <c r="L479">
        <f t="shared" si="45"/>
        <v>128</v>
      </c>
      <c r="M479">
        <f t="shared" si="46"/>
        <v>32</v>
      </c>
      <c r="N479" t="s">
        <v>111</v>
      </c>
      <c r="O479" t="s">
        <v>114</v>
      </c>
    </row>
    <row r="480" spans="1:15" x14ac:dyDescent="0.3">
      <c r="A480">
        <f t="shared" si="47"/>
        <v>7777895879</v>
      </c>
      <c r="B480" s="1">
        <v>42084</v>
      </c>
      <c r="C480" t="str">
        <f t="shared" si="42"/>
        <v>Saturday</v>
      </c>
      <c r="D480" t="str">
        <f t="shared" si="43"/>
        <v>March</v>
      </c>
      <c r="E480">
        <v>18.5</v>
      </c>
      <c r="F480" t="s">
        <v>13</v>
      </c>
      <c r="G480" t="s">
        <v>14</v>
      </c>
      <c r="H480">
        <f t="shared" si="44"/>
        <v>25.5</v>
      </c>
      <c r="I480">
        <v>3</v>
      </c>
      <c r="J480" t="s">
        <v>15</v>
      </c>
      <c r="K480" t="s">
        <v>16</v>
      </c>
      <c r="L480">
        <f t="shared" si="45"/>
        <v>76.5</v>
      </c>
      <c r="M480">
        <f t="shared" si="46"/>
        <v>21</v>
      </c>
      <c r="N480" t="s">
        <v>111</v>
      </c>
      <c r="O480" t="s">
        <v>114</v>
      </c>
    </row>
    <row r="481" spans="1:15" x14ac:dyDescent="0.3">
      <c r="A481">
        <f t="shared" si="47"/>
        <v>7777895880</v>
      </c>
      <c r="B481" s="1">
        <v>42084</v>
      </c>
      <c r="C481" t="str">
        <f t="shared" si="42"/>
        <v>Saturday</v>
      </c>
      <c r="D481" t="str">
        <f t="shared" si="43"/>
        <v>March</v>
      </c>
      <c r="E481">
        <v>20.25</v>
      </c>
      <c r="F481" t="s">
        <v>13</v>
      </c>
      <c r="G481" t="s">
        <v>14</v>
      </c>
      <c r="H481">
        <f t="shared" si="44"/>
        <v>27.25</v>
      </c>
      <c r="I481">
        <v>12</v>
      </c>
      <c r="J481" t="s">
        <v>20</v>
      </c>
      <c r="K481" t="s">
        <v>21</v>
      </c>
      <c r="L481">
        <f t="shared" si="45"/>
        <v>327</v>
      </c>
      <c r="M481">
        <f t="shared" si="46"/>
        <v>84</v>
      </c>
      <c r="N481" t="s">
        <v>111</v>
      </c>
      <c r="O481" t="s">
        <v>115</v>
      </c>
    </row>
    <row r="482" spans="1:15" x14ac:dyDescent="0.3">
      <c r="A482">
        <f t="shared" si="47"/>
        <v>7777895881</v>
      </c>
      <c r="B482" s="1">
        <v>42084</v>
      </c>
      <c r="C482" t="str">
        <f t="shared" si="42"/>
        <v>Saturday</v>
      </c>
      <c r="D482" t="str">
        <f t="shared" si="43"/>
        <v>March</v>
      </c>
      <c r="E482">
        <v>17.95</v>
      </c>
      <c r="F482" t="s">
        <v>13</v>
      </c>
      <c r="G482" t="s">
        <v>14</v>
      </c>
      <c r="H482">
        <f t="shared" si="44"/>
        <v>24.95</v>
      </c>
      <c r="I482">
        <v>5</v>
      </c>
      <c r="J482" t="s">
        <v>56</v>
      </c>
      <c r="K482" t="s">
        <v>57</v>
      </c>
      <c r="L482">
        <f t="shared" si="45"/>
        <v>124.75</v>
      </c>
      <c r="M482">
        <f t="shared" si="46"/>
        <v>35</v>
      </c>
      <c r="N482" t="s">
        <v>111</v>
      </c>
      <c r="O482" t="s">
        <v>115</v>
      </c>
    </row>
    <row r="483" spans="1:15" x14ac:dyDescent="0.3">
      <c r="A483">
        <f t="shared" si="47"/>
        <v>7777895882</v>
      </c>
      <c r="B483" s="1">
        <v>42084</v>
      </c>
      <c r="C483" t="str">
        <f t="shared" si="42"/>
        <v>Saturday</v>
      </c>
      <c r="D483" t="str">
        <f t="shared" si="43"/>
        <v>March</v>
      </c>
      <c r="E483">
        <v>20.75</v>
      </c>
      <c r="F483" t="s">
        <v>13</v>
      </c>
      <c r="G483" t="s">
        <v>17</v>
      </c>
      <c r="H483">
        <f t="shared" si="44"/>
        <v>30.75</v>
      </c>
      <c r="I483">
        <v>10</v>
      </c>
      <c r="J483" t="s">
        <v>38</v>
      </c>
      <c r="K483" t="s">
        <v>39</v>
      </c>
      <c r="L483">
        <f t="shared" si="45"/>
        <v>307.5</v>
      </c>
      <c r="M483">
        <f t="shared" si="46"/>
        <v>100</v>
      </c>
      <c r="N483" t="s">
        <v>112</v>
      </c>
      <c r="O483" t="s">
        <v>115</v>
      </c>
    </row>
    <row r="484" spans="1:15" x14ac:dyDescent="0.3">
      <c r="A484">
        <f t="shared" si="47"/>
        <v>7777895883</v>
      </c>
      <c r="B484" s="1">
        <v>42085</v>
      </c>
      <c r="C484" t="str">
        <f t="shared" si="42"/>
        <v>Sunday</v>
      </c>
      <c r="D484" t="str">
        <f t="shared" si="43"/>
        <v>March</v>
      </c>
      <c r="E484">
        <v>16</v>
      </c>
      <c r="F484" t="s">
        <v>7</v>
      </c>
      <c r="G484" t="s">
        <v>8</v>
      </c>
      <c r="H484">
        <f t="shared" si="44"/>
        <v>20.5</v>
      </c>
      <c r="I484">
        <v>9</v>
      </c>
      <c r="J484" t="s">
        <v>11</v>
      </c>
      <c r="K484" t="s">
        <v>12</v>
      </c>
      <c r="L484">
        <f t="shared" si="45"/>
        <v>184.5</v>
      </c>
      <c r="M484">
        <f t="shared" si="46"/>
        <v>40.5</v>
      </c>
      <c r="N484" t="s">
        <v>112</v>
      </c>
      <c r="O484" t="s">
        <v>115</v>
      </c>
    </row>
    <row r="485" spans="1:15" x14ac:dyDescent="0.3">
      <c r="A485">
        <f t="shared" si="47"/>
        <v>7777895884</v>
      </c>
      <c r="B485" s="1">
        <v>42085</v>
      </c>
      <c r="C485" t="str">
        <f t="shared" si="42"/>
        <v>Sunday</v>
      </c>
      <c r="D485" t="str">
        <f t="shared" si="43"/>
        <v>March</v>
      </c>
      <c r="E485">
        <v>17.95</v>
      </c>
      <c r="F485" t="s">
        <v>13</v>
      </c>
      <c r="G485" t="s">
        <v>14</v>
      </c>
      <c r="H485">
        <f t="shared" si="44"/>
        <v>24.95</v>
      </c>
      <c r="I485">
        <v>8</v>
      </c>
      <c r="J485" t="s">
        <v>56</v>
      </c>
      <c r="K485" t="s">
        <v>57</v>
      </c>
      <c r="L485">
        <f t="shared" si="45"/>
        <v>199.6</v>
      </c>
      <c r="M485">
        <f t="shared" si="46"/>
        <v>56</v>
      </c>
      <c r="N485" t="s">
        <v>112</v>
      </c>
      <c r="O485" t="s">
        <v>115</v>
      </c>
    </row>
    <row r="486" spans="1:15" x14ac:dyDescent="0.3">
      <c r="A486">
        <f t="shared" si="47"/>
        <v>7777895885</v>
      </c>
      <c r="B486" s="1">
        <v>42085</v>
      </c>
      <c r="C486" t="str">
        <f t="shared" si="42"/>
        <v>Sunday</v>
      </c>
      <c r="D486" t="str">
        <f t="shared" si="43"/>
        <v>March</v>
      </c>
      <c r="E486">
        <v>16.5</v>
      </c>
      <c r="F486" t="s">
        <v>7</v>
      </c>
      <c r="G486" t="s">
        <v>17</v>
      </c>
      <c r="H486">
        <f t="shared" si="44"/>
        <v>25</v>
      </c>
      <c r="I486">
        <v>7</v>
      </c>
      <c r="J486" t="s">
        <v>25</v>
      </c>
      <c r="K486" t="s">
        <v>26</v>
      </c>
      <c r="L486">
        <f t="shared" si="45"/>
        <v>175</v>
      </c>
      <c r="M486">
        <f t="shared" si="46"/>
        <v>59.5</v>
      </c>
      <c r="N486" t="s">
        <v>111</v>
      </c>
      <c r="O486" t="s">
        <v>114</v>
      </c>
    </row>
    <row r="487" spans="1:15" x14ac:dyDescent="0.3">
      <c r="A487">
        <f t="shared" si="47"/>
        <v>7777895886</v>
      </c>
      <c r="B487" s="1">
        <v>42085</v>
      </c>
      <c r="C487" t="str">
        <f t="shared" si="42"/>
        <v>Sunday</v>
      </c>
      <c r="D487" t="str">
        <f t="shared" si="43"/>
        <v>March</v>
      </c>
      <c r="E487">
        <v>20.75</v>
      </c>
      <c r="F487" t="s">
        <v>13</v>
      </c>
      <c r="G487" t="s">
        <v>22</v>
      </c>
      <c r="H487">
        <f t="shared" si="44"/>
        <v>28.75</v>
      </c>
      <c r="I487">
        <v>10</v>
      </c>
      <c r="J487" t="s">
        <v>23</v>
      </c>
      <c r="K487" t="s">
        <v>24</v>
      </c>
      <c r="L487">
        <f t="shared" si="45"/>
        <v>287.5</v>
      </c>
      <c r="M487">
        <f t="shared" si="46"/>
        <v>80</v>
      </c>
      <c r="N487" t="s">
        <v>111</v>
      </c>
      <c r="O487" t="s">
        <v>115</v>
      </c>
    </row>
    <row r="488" spans="1:15" x14ac:dyDescent="0.3">
      <c r="A488">
        <f t="shared" si="47"/>
        <v>7777895887</v>
      </c>
      <c r="B488" s="1">
        <v>42086</v>
      </c>
      <c r="C488" t="str">
        <f t="shared" si="42"/>
        <v>Monday</v>
      </c>
      <c r="D488" t="str">
        <f t="shared" si="43"/>
        <v>March</v>
      </c>
      <c r="E488">
        <v>16.75</v>
      </c>
      <c r="F488" t="s">
        <v>7</v>
      </c>
      <c r="G488" t="s">
        <v>22</v>
      </c>
      <c r="H488">
        <f t="shared" si="44"/>
        <v>23.25</v>
      </c>
      <c r="I488">
        <v>9</v>
      </c>
      <c r="J488" t="s">
        <v>72</v>
      </c>
      <c r="K488" t="s">
        <v>73</v>
      </c>
      <c r="L488">
        <f t="shared" si="45"/>
        <v>209.25</v>
      </c>
      <c r="M488">
        <f t="shared" si="46"/>
        <v>58.5</v>
      </c>
      <c r="N488" t="s">
        <v>111</v>
      </c>
      <c r="O488" t="s">
        <v>115</v>
      </c>
    </row>
    <row r="489" spans="1:15" x14ac:dyDescent="0.3">
      <c r="A489">
        <f t="shared" si="47"/>
        <v>7777895888</v>
      </c>
      <c r="B489" s="1">
        <v>42086</v>
      </c>
      <c r="C489" t="str">
        <f t="shared" si="42"/>
        <v>Monday</v>
      </c>
      <c r="D489" t="str">
        <f t="shared" si="43"/>
        <v>March</v>
      </c>
      <c r="E489">
        <v>25.5</v>
      </c>
      <c r="F489" t="s">
        <v>76</v>
      </c>
      <c r="G489" t="s">
        <v>8</v>
      </c>
      <c r="H489">
        <f t="shared" si="44"/>
        <v>26.5</v>
      </c>
      <c r="I489">
        <v>4</v>
      </c>
      <c r="J489" t="s">
        <v>30</v>
      </c>
      <c r="K489" t="s">
        <v>31</v>
      </c>
      <c r="L489">
        <f t="shared" si="45"/>
        <v>106</v>
      </c>
      <c r="M489">
        <f t="shared" si="46"/>
        <v>4</v>
      </c>
      <c r="N489" t="s">
        <v>111</v>
      </c>
      <c r="O489" t="s">
        <v>115</v>
      </c>
    </row>
    <row r="490" spans="1:15" x14ac:dyDescent="0.3">
      <c r="A490">
        <f t="shared" si="47"/>
        <v>7777895889</v>
      </c>
      <c r="B490" s="1">
        <v>42086</v>
      </c>
      <c r="C490" t="str">
        <f t="shared" si="42"/>
        <v>Monday</v>
      </c>
      <c r="D490" t="str">
        <f t="shared" si="43"/>
        <v>March</v>
      </c>
      <c r="E490">
        <v>20.75</v>
      </c>
      <c r="F490" t="s">
        <v>13</v>
      </c>
      <c r="G490" t="s">
        <v>17</v>
      </c>
      <c r="H490">
        <f t="shared" si="44"/>
        <v>30.75</v>
      </c>
      <c r="I490">
        <v>7</v>
      </c>
      <c r="J490" t="s">
        <v>38</v>
      </c>
      <c r="K490" t="s">
        <v>39</v>
      </c>
      <c r="L490">
        <f t="shared" si="45"/>
        <v>215.25</v>
      </c>
      <c r="M490">
        <f t="shared" si="46"/>
        <v>70</v>
      </c>
      <c r="N490" t="s">
        <v>111</v>
      </c>
      <c r="O490" t="s">
        <v>115</v>
      </c>
    </row>
    <row r="491" spans="1:15" x14ac:dyDescent="0.3">
      <c r="A491">
        <f t="shared" si="47"/>
        <v>7777895890</v>
      </c>
      <c r="B491" s="1">
        <v>42086</v>
      </c>
      <c r="C491" t="str">
        <f t="shared" si="42"/>
        <v>Monday</v>
      </c>
      <c r="D491" t="str">
        <f t="shared" si="43"/>
        <v>March</v>
      </c>
      <c r="E491">
        <v>16</v>
      </c>
      <c r="F491" t="s">
        <v>7</v>
      </c>
      <c r="G491" t="s">
        <v>8</v>
      </c>
      <c r="H491">
        <f t="shared" si="44"/>
        <v>20.5</v>
      </c>
      <c r="I491">
        <v>6</v>
      </c>
      <c r="J491" t="s">
        <v>30</v>
      </c>
      <c r="K491" t="s">
        <v>31</v>
      </c>
      <c r="L491">
        <f t="shared" si="45"/>
        <v>123</v>
      </c>
      <c r="M491">
        <f t="shared" si="46"/>
        <v>27</v>
      </c>
      <c r="N491" t="s">
        <v>112</v>
      </c>
      <c r="O491" t="s">
        <v>115</v>
      </c>
    </row>
    <row r="492" spans="1:15" x14ac:dyDescent="0.3">
      <c r="A492">
        <f t="shared" si="47"/>
        <v>7777895891</v>
      </c>
      <c r="B492" s="1">
        <v>42087</v>
      </c>
      <c r="C492" t="str">
        <f t="shared" si="42"/>
        <v>Tuesday</v>
      </c>
      <c r="D492" t="str">
        <f t="shared" si="43"/>
        <v>March</v>
      </c>
      <c r="E492">
        <v>20.75</v>
      </c>
      <c r="F492" t="s">
        <v>13</v>
      </c>
      <c r="G492" t="s">
        <v>17</v>
      </c>
      <c r="H492">
        <f t="shared" si="44"/>
        <v>30.75</v>
      </c>
      <c r="I492">
        <v>1</v>
      </c>
      <c r="J492" t="s">
        <v>25</v>
      </c>
      <c r="K492" t="s">
        <v>26</v>
      </c>
      <c r="L492">
        <f t="shared" si="45"/>
        <v>30.75</v>
      </c>
      <c r="M492">
        <f t="shared" si="46"/>
        <v>10</v>
      </c>
      <c r="N492" t="s">
        <v>111</v>
      </c>
      <c r="O492" t="s">
        <v>114</v>
      </c>
    </row>
    <row r="493" spans="1:15" x14ac:dyDescent="0.3">
      <c r="A493">
        <f t="shared" si="47"/>
        <v>7777895892</v>
      </c>
      <c r="B493" s="1">
        <v>42087</v>
      </c>
      <c r="C493" t="str">
        <f t="shared" si="42"/>
        <v>Tuesday</v>
      </c>
      <c r="D493" t="str">
        <f t="shared" si="43"/>
        <v>March</v>
      </c>
      <c r="E493">
        <v>20.75</v>
      </c>
      <c r="F493" t="s">
        <v>13</v>
      </c>
      <c r="G493" t="s">
        <v>17</v>
      </c>
      <c r="H493">
        <f t="shared" si="44"/>
        <v>30.75</v>
      </c>
      <c r="I493">
        <v>10</v>
      </c>
      <c r="J493" t="s">
        <v>32</v>
      </c>
      <c r="K493" t="s">
        <v>33</v>
      </c>
      <c r="L493">
        <f t="shared" si="45"/>
        <v>307.5</v>
      </c>
      <c r="M493">
        <f t="shared" si="46"/>
        <v>100</v>
      </c>
      <c r="N493" t="s">
        <v>112</v>
      </c>
      <c r="O493" t="s">
        <v>114</v>
      </c>
    </row>
    <row r="494" spans="1:15" x14ac:dyDescent="0.3">
      <c r="A494">
        <f t="shared" si="47"/>
        <v>7777895893</v>
      </c>
      <c r="B494" s="1">
        <v>42087</v>
      </c>
      <c r="C494" t="str">
        <f t="shared" si="42"/>
        <v>Tuesday</v>
      </c>
      <c r="D494" t="str">
        <f t="shared" si="43"/>
        <v>March</v>
      </c>
      <c r="E494">
        <v>12.5</v>
      </c>
      <c r="F494" t="s">
        <v>7</v>
      </c>
      <c r="G494" t="s">
        <v>8</v>
      </c>
      <c r="H494">
        <f t="shared" si="44"/>
        <v>17</v>
      </c>
      <c r="I494">
        <v>3</v>
      </c>
      <c r="J494" t="s">
        <v>48</v>
      </c>
      <c r="K494" t="s">
        <v>49</v>
      </c>
      <c r="L494">
        <f t="shared" si="45"/>
        <v>51</v>
      </c>
      <c r="M494">
        <f t="shared" si="46"/>
        <v>13.5</v>
      </c>
      <c r="N494" t="s">
        <v>111</v>
      </c>
      <c r="O494" t="s">
        <v>114</v>
      </c>
    </row>
    <row r="495" spans="1:15" x14ac:dyDescent="0.3">
      <c r="A495">
        <f t="shared" si="47"/>
        <v>7777895894</v>
      </c>
      <c r="B495" s="1">
        <v>42087</v>
      </c>
      <c r="C495" t="str">
        <f t="shared" si="42"/>
        <v>Tuesday</v>
      </c>
      <c r="D495" t="str">
        <f t="shared" si="43"/>
        <v>March</v>
      </c>
      <c r="E495">
        <v>16.75</v>
      </c>
      <c r="F495" t="s">
        <v>7</v>
      </c>
      <c r="G495" t="s">
        <v>22</v>
      </c>
      <c r="H495">
        <f t="shared" si="44"/>
        <v>23.25</v>
      </c>
      <c r="I495">
        <v>6</v>
      </c>
      <c r="J495" t="s">
        <v>23</v>
      </c>
      <c r="K495" t="s">
        <v>24</v>
      </c>
      <c r="L495">
        <f t="shared" si="45"/>
        <v>139.5</v>
      </c>
      <c r="M495">
        <f t="shared" si="46"/>
        <v>39</v>
      </c>
      <c r="N495" t="s">
        <v>111</v>
      </c>
      <c r="O495" t="s">
        <v>115</v>
      </c>
    </row>
    <row r="496" spans="1:15" x14ac:dyDescent="0.3">
      <c r="A496">
        <f t="shared" si="47"/>
        <v>7777895895</v>
      </c>
      <c r="B496" s="1">
        <v>42087</v>
      </c>
      <c r="C496" t="str">
        <f t="shared" si="42"/>
        <v>Tuesday</v>
      </c>
      <c r="D496" t="str">
        <f t="shared" si="43"/>
        <v>March</v>
      </c>
      <c r="E496">
        <v>20.25</v>
      </c>
      <c r="F496" t="s">
        <v>13</v>
      </c>
      <c r="G496" t="s">
        <v>14</v>
      </c>
      <c r="H496">
        <f t="shared" si="44"/>
        <v>27.25</v>
      </c>
      <c r="I496">
        <v>6</v>
      </c>
      <c r="J496" t="s">
        <v>64</v>
      </c>
      <c r="K496" t="s">
        <v>65</v>
      </c>
      <c r="L496">
        <f t="shared" si="45"/>
        <v>163.5</v>
      </c>
      <c r="M496">
        <f t="shared" si="46"/>
        <v>42</v>
      </c>
      <c r="N496" t="s">
        <v>112</v>
      </c>
      <c r="O496" t="s">
        <v>114</v>
      </c>
    </row>
    <row r="497" spans="1:15" x14ac:dyDescent="0.3">
      <c r="A497">
        <f t="shared" si="47"/>
        <v>7777895896</v>
      </c>
      <c r="B497" s="1">
        <v>42088</v>
      </c>
      <c r="C497" t="str">
        <f t="shared" si="42"/>
        <v>Wednesday</v>
      </c>
      <c r="D497" t="str">
        <f t="shared" si="43"/>
        <v>March</v>
      </c>
      <c r="E497">
        <v>12</v>
      </c>
      <c r="F497" t="s">
        <v>27</v>
      </c>
      <c r="G497" t="s">
        <v>8</v>
      </c>
      <c r="H497">
        <f t="shared" si="44"/>
        <v>15</v>
      </c>
      <c r="I497">
        <v>4</v>
      </c>
      <c r="J497" t="s">
        <v>52</v>
      </c>
      <c r="K497" t="s">
        <v>53</v>
      </c>
      <c r="L497">
        <f t="shared" si="45"/>
        <v>60</v>
      </c>
      <c r="M497">
        <f t="shared" si="46"/>
        <v>12</v>
      </c>
      <c r="N497" t="s">
        <v>112</v>
      </c>
      <c r="O497" t="s">
        <v>114</v>
      </c>
    </row>
    <row r="498" spans="1:15" x14ac:dyDescent="0.3">
      <c r="A498">
        <f t="shared" si="47"/>
        <v>7777895897</v>
      </c>
      <c r="B498" s="1">
        <v>42088</v>
      </c>
      <c r="C498" t="str">
        <f t="shared" si="42"/>
        <v>Wednesday</v>
      </c>
      <c r="D498" t="str">
        <f t="shared" si="43"/>
        <v>March</v>
      </c>
      <c r="E498">
        <v>10.5</v>
      </c>
      <c r="F498" t="s">
        <v>27</v>
      </c>
      <c r="G498" t="s">
        <v>8</v>
      </c>
      <c r="H498">
        <f t="shared" si="44"/>
        <v>13.5</v>
      </c>
      <c r="I498">
        <v>8</v>
      </c>
      <c r="J498" t="s">
        <v>9</v>
      </c>
      <c r="K498" t="s">
        <v>10</v>
      </c>
      <c r="L498">
        <f t="shared" si="45"/>
        <v>108</v>
      </c>
      <c r="M498">
        <f t="shared" si="46"/>
        <v>24</v>
      </c>
      <c r="N498" t="s">
        <v>112</v>
      </c>
      <c r="O498" t="s">
        <v>115</v>
      </c>
    </row>
    <row r="499" spans="1:15" x14ac:dyDescent="0.3">
      <c r="A499">
        <f t="shared" si="47"/>
        <v>7777895898</v>
      </c>
      <c r="B499" s="1">
        <v>42088</v>
      </c>
      <c r="C499" t="str">
        <f t="shared" si="42"/>
        <v>Wednesday</v>
      </c>
      <c r="D499" t="str">
        <f t="shared" si="43"/>
        <v>March</v>
      </c>
      <c r="E499">
        <v>12.25</v>
      </c>
      <c r="F499" t="s">
        <v>27</v>
      </c>
      <c r="G499" t="s">
        <v>17</v>
      </c>
      <c r="H499">
        <f t="shared" si="44"/>
        <v>19.25</v>
      </c>
      <c r="I499">
        <v>3</v>
      </c>
      <c r="J499" t="s">
        <v>70</v>
      </c>
      <c r="K499" t="s">
        <v>71</v>
      </c>
      <c r="L499">
        <f t="shared" si="45"/>
        <v>57.75</v>
      </c>
      <c r="M499">
        <f t="shared" si="46"/>
        <v>21</v>
      </c>
      <c r="N499" t="s">
        <v>111</v>
      </c>
      <c r="O499" t="s">
        <v>114</v>
      </c>
    </row>
    <row r="500" spans="1:15" x14ac:dyDescent="0.3">
      <c r="A500">
        <f t="shared" si="47"/>
        <v>7777895899</v>
      </c>
      <c r="B500" s="1">
        <v>42089</v>
      </c>
      <c r="C500" t="str">
        <f t="shared" si="42"/>
        <v>Thursday</v>
      </c>
      <c r="D500" t="str">
        <f t="shared" si="43"/>
        <v>March</v>
      </c>
      <c r="E500">
        <v>16.25</v>
      </c>
      <c r="F500" t="s">
        <v>7</v>
      </c>
      <c r="G500" t="s">
        <v>17</v>
      </c>
      <c r="H500">
        <f t="shared" si="44"/>
        <v>24.75</v>
      </c>
      <c r="I500">
        <v>7</v>
      </c>
      <c r="J500" t="s">
        <v>70</v>
      </c>
      <c r="K500" t="s">
        <v>71</v>
      </c>
      <c r="L500">
        <f t="shared" si="45"/>
        <v>173.25</v>
      </c>
      <c r="M500">
        <f t="shared" si="46"/>
        <v>59.5</v>
      </c>
      <c r="N500" t="s">
        <v>112</v>
      </c>
      <c r="O500" t="s">
        <v>114</v>
      </c>
    </row>
    <row r="501" spans="1:15" x14ac:dyDescent="0.3">
      <c r="A501">
        <f t="shared" si="47"/>
        <v>7777895900</v>
      </c>
      <c r="B501" s="1">
        <v>42089</v>
      </c>
      <c r="C501" t="str">
        <f t="shared" si="42"/>
        <v>Thursday</v>
      </c>
      <c r="D501" t="str">
        <f t="shared" si="43"/>
        <v>March</v>
      </c>
      <c r="E501">
        <v>16.75</v>
      </c>
      <c r="F501" t="s">
        <v>7</v>
      </c>
      <c r="G501" t="s">
        <v>22</v>
      </c>
      <c r="H501">
        <f t="shared" si="44"/>
        <v>23.25</v>
      </c>
      <c r="I501">
        <v>3</v>
      </c>
      <c r="J501" t="s">
        <v>72</v>
      </c>
      <c r="K501" t="s">
        <v>73</v>
      </c>
      <c r="L501">
        <f t="shared" si="45"/>
        <v>69.75</v>
      </c>
      <c r="M501">
        <f t="shared" si="46"/>
        <v>19.5</v>
      </c>
      <c r="N501" t="s">
        <v>111</v>
      </c>
      <c r="O501" t="s">
        <v>115</v>
      </c>
    </row>
    <row r="502" spans="1:15" x14ac:dyDescent="0.3">
      <c r="A502">
        <f t="shared" si="47"/>
        <v>7777895901</v>
      </c>
      <c r="B502" s="1">
        <v>42089</v>
      </c>
      <c r="C502" t="str">
        <f t="shared" si="42"/>
        <v>Thursday</v>
      </c>
      <c r="D502" t="str">
        <f t="shared" si="43"/>
        <v>March</v>
      </c>
      <c r="E502">
        <v>16.5</v>
      </c>
      <c r="F502" t="s">
        <v>7</v>
      </c>
      <c r="G502" t="s">
        <v>14</v>
      </c>
      <c r="H502">
        <f t="shared" si="44"/>
        <v>22</v>
      </c>
      <c r="I502">
        <v>4</v>
      </c>
      <c r="J502" t="s">
        <v>40</v>
      </c>
      <c r="K502" t="s">
        <v>41</v>
      </c>
      <c r="L502">
        <f t="shared" si="45"/>
        <v>88</v>
      </c>
      <c r="M502">
        <f t="shared" si="46"/>
        <v>22</v>
      </c>
      <c r="N502" t="s">
        <v>111</v>
      </c>
      <c r="O502" t="s">
        <v>114</v>
      </c>
    </row>
    <row r="503" spans="1:15" x14ac:dyDescent="0.3">
      <c r="A503">
        <f t="shared" si="47"/>
        <v>7777895902</v>
      </c>
      <c r="B503" s="1">
        <v>42089</v>
      </c>
      <c r="C503" t="str">
        <f t="shared" si="42"/>
        <v>Thursday</v>
      </c>
      <c r="D503" t="str">
        <f t="shared" si="43"/>
        <v>March</v>
      </c>
      <c r="E503">
        <v>12.75</v>
      </c>
      <c r="F503" t="s">
        <v>27</v>
      </c>
      <c r="G503" t="s">
        <v>14</v>
      </c>
      <c r="H503">
        <f t="shared" si="44"/>
        <v>16.75</v>
      </c>
      <c r="I503">
        <v>5</v>
      </c>
      <c r="J503" t="s">
        <v>62</v>
      </c>
      <c r="K503" t="s">
        <v>63</v>
      </c>
      <c r="L503">
        <f t="shared" si="45"/>
        <v>83.75</v>
      </c>
      <c r="M503">
        <f t="shared" si="46"/>
        <v>20</v>
      </c>
      <c r="N503" t="s">
        <v>112</v>
      </c>
      <c r="O503" t="s">
        <v>114</v>
      </c>
    </row>
    <row r="504" spans="1:15" x14ac:dyDescent="0.3">
      <c r="A504">
        <f t="shared" si="47"/>
        <v>7777895903</v>
      </c>
      <c r="B504" s="1">
        <v>42089</v>
      </c>
      <c r="C504" t="str">
        <f t="shared" si="42"/>
        <v>Thursday</v>
      </c>
      <c r="D504" t="str">
        <f t="shared" si="43"/>
        <v>March</v>
      </c>
      <c r="E504">
        <v>12</v>
      </c>
      <c r="F504" t="s">
        <v>27</v>
      </c>
      <c r="G504" t="s">
        <v>8</v>
      </c>
      <c r="H504">
        <f t="shared" si="44"/>
        <v>15</v>
      </c>
      <c r="I504">
        <v>10</v>
      </c>
      <c r="J504" t="s">
        <v>52</v>
      </c>
      <c r="K504" t="s">
        <v>53</v>
      </c>
      <c r="L504">
        <f t="shared" si="45"/>
        <v>150</v>
      </c>
      <c r="M504">
        <f t="shared" si="46"/>
        <v>30</v>
      </c>
      <c r="N504" t="s">
        <v>112</v>
      </c>
      <c r="O504" t="s">
        <v>115</v>
      </c>
    </row>
    <row r="505" spans="1:15" x14ac:dyDescent="0.3">
      <c r="A505">
        <f t="shared" si="47"/>
        <v>7777895904</v>
      </c>
      <c r="B505" s="1">
        <v>42090</v>
      </c>
      <c r="C505" t="str">
        <f t="shared" si="42"/>
        <v>Friday</v>
      </c>
      <c r="D505" t="str">
        <f t="shared" si="43"/>
        <v>March</v>
      </c>
      <c r="E505">
        <v>20.75</v>
      </c>
      <c r="F505" t="s">
        <v>13</v>
      </c>
      <c r="G505" t="s">
        <v>22</v>
      </c>
      <c r="H505">
        <f t="shared" si="44"/>
        <v>28.75</v>
      </c>
      <c r="I505">
        <v>6</v>
      </c>
      <c r="J505" t="s">
        <v>46</v>
      </c>
      <c r="K505" t="s">
        <v>47</v>
      </c>
      <c r="L505">
        <f t="shared" si="45"/>
        <v>172.5</v>
      </c>
      <c r="M505">
        <f t="shared" si="46"/>
        <v>48</v>
      </c>
      <c r="N505" t="s">
        <v>111</v>
      </c>
      <c r="O505" t="s">
        <v>115</v>
      </c>
    </row>
    <row r="506" spans="1:15" x14ac:dyDescent="0.3">
      <c r="A506">
        <f t="shared" si="47"/>
        <v>7777895905</v>
      </c>
      <c r="B506" s="1">
        <v>42090</v>
      </c>
      <c r="C506" t="str">
        <f t="shared" si="42"/>
        <v>Friday</v>
      </c>
      <c r="D506" t="str">
        <f t="shared" si="43"/>
        <v>March</v>
      </c>
      <c r="E506">
        <v>23.65</v>
      </c>
      <c r="F506" t="s">
        <v>27</v>
      </c>
      <c r="G506" t="s">
        <v>17</v>
      </c>
      <c r="H506">
        <f t="shared" si="44"/>
        <v>30.65</v>
      </c>
      <c r="I506">
        <v>2</v>
      </c>
      <c r="J506" t="s">
        <v>77</v>
      </c>
      <c r="K506" t="s">
        <v>78</v>
      </c>
      <c r="L506">
        <f t="shared" si="45"/>
        <v>61.3</v>
      </c>
      <c r="M506">
        <f t="shared" si="46"/>
        <v>14</v>
      </c>
      <c r="N506" t="s">
        <v>111</v>
      </c>
      <c r="O506" t="s">
        <v>115</v>
      </c>
    </row>
    <row r="507" spans="1:15" x14ac:dyDescent="0.3">
      <c r="A507">
        <f t="shared" si="47"/>
        <v>7777895906</v>
      </c>
      <c r="B507" s="1">
        <v>42090</v>
      </c>
      <c r="C507" t="str">
        <f t="shared" si="42"/>
        <v>Friday</v>
      </c>
      <c r="D507" t="str">
        <f t="shared" si="43"/>
        <v>March</v>
      </c>
      <c r="E507">
        <v>20.75</v>
      </c>
      <c r="F507" t="s">
        <v>13</v>
      </c>
      <c r="G507" t="s">
        <v>22</v>
      </c>
      <c r="H507">
        <f t="shared" si="44"/>
        <v>28.75</v>
      </c>
      <c r="I507">
        <v>8</v>
      </c>
      <c r="J507" t="s">
        <v>44</v>
      </c>
      <c r="K507" t="s">
        <v>45</v>
      </c>
      <c r="L507">
        <f t="shared" si="45"/>
        <v>230</v>
      </c>
      <c r="M507">
        <f t="shared" si="46"/>
        <v>64</v>
      </c>
      <c r="N507" t="s">
        <v>112</v>
      </c>
      <c r="O507" t="s">
        <v>115</v>
      </c>
    </row>
    <row r="508" spans="1:15" x14ac:dyDescent="0.3">
      <c r="A508">
        <f t="shared" si="47"/>
        <v>7777895907</v>
      </c>
      <c r="B508" s="1">
        <v>42090</v>
      </c>
      <c r="C508" t="str">
        <f t="shared" si="42"/>
        <v>Friday</v>
      </c>
      <c r="D508" t="str">
        <f t="shared" si="43"/>
        <v>March</v>
      </c>
      <c r="E508">
        <v>12.5</v>
      </c>
      <c r="F508" t="s">
        <v>27</v>
      </c>
      <c r="G508" t="s">
        <v>17</v>
      </c>
      <c r="H508">
        <f t="shared" si="44"/>
        <v>19.5</v>
      </c>
      <c r="I508">
        <v>12</v>
      </c>
      <c r="J508" t="s">
        <v>18</v>
      </c>
      <c r="K508" t="s">
        <v>19</v>
      </c>
      <c r="L508">
        <f t="shared" si="45"/>
        <v>234</v>
      </c>
      <c r="M508">
        <f t="shared" si="46"/>
        <v>84</v>
      </c>
      <c r="N508" t="s">
        <v>112</v>
      </c>
      <c r="O508" t="s">
        <v>115</v>
      </c>
    </row>
    <row r="509" spans="1:15" x14ac:dyDescent="0.3">
      <c r="A509">
        <f t="shared" si="47"/>
        <v>7777895908</v>
      </c>
      <c r="B509" s="1">
        <v>42090</v>
      </c>
      <c r="C509" t="str">
        <f t="shared" si="42"/>
        <v>Friday</v>
      </c>
      <c r="D509" t="str">
        <f t="shared" si="43"/>
        <v>March</v>
      </c>
      <c r="E509">
        <v>17.95</v>
      </c>
      <c r="F509" t="s">
        <v>13</v>
      </c>
      <c r="G509" t="s">
        <v>14</v>
      </c>
      <c r="H509">
        <f t="shared" si="44"/>
        <v>24.95</v>
      </c>
      <c r="I509">
        <v>1</v>
      </c>
      <c r="J509" t="s">
        <v>56</v>
      </c>
      <c r="K509" t="s">
        <v>57</v>
      </c>
      <c r="L509">
        <f t="shared" si="45"/>
        <v>24.95</v>
      </c>
      <c r="M509">
        <f t="shared" si="46"/>
        <v>7</v>
      </c>
      <c r="N509" t="s">
        <v>111</v>
      </c>
      <c r="O509" t="s">
        <v>115</v>
      </c>
    </row>
    <row r="510" spans="1:15" x14ac:dyDescent="0.3">
      <c r="A510">
        <f t="shared" si="47"/>
        <v>7777895909</v>
      </c>
      <c r="B510" s="1">
        <v>42091</v>
      </c>
      <c r="C510" t="str">
        <f t="shared" si="42"/>
        <v>Saturday</v>
      </c>
      <c r="D510" t="str">
        <f t="shared" si="43"/>
        <v>March</v>
      </c>
      <c r="E510">
        <v>16.5</v>
      </c>
      <c r="F510" t="s">
        <v>7</v>
      </c>
      <c r="G510" t="s">
        <v>17</v>
      </c>
      <c r="H510">
        <f t="shared" si="44"/>
        <v>25</v>
      </c>
      <c r="I510">
        <v>6</v>
      </c>
      <c r="J510" t="s">
        <v>18</v>
      </c>
      <c r="K510" t="s">
        <v>19</v>
      </c>
      <c r="L510">
        <f t="shared" si="45"/>
        <v>150</v>
      </c>
      <c r="M510">
        <f t="shared" si="46"/>
        <v>51</v>
      </c>
      <c r="N510" t="s">
        <v>111</v>
      </c>
      <c r="O510" t="s">
        <v>115</v>
      </c>
    </row>
    <row r="511" spans="1:15" x14ac:dyDescent="0.3">
      <c r="A511">
        <f t="shared" si="47"/>
        <v>7777895910</v>
      </c>
      <c r="B511" s="1">
        <v>42091</v>
      </c>
      <c r="C511" t="str">
        <f t="shared" si="42"/>
        <v>Saturday</v>
      </c>
      <c r="D511" t="str">
        <f t="shared" si="43"/>
        <v>March</v>
      </c>
      <c r="E511">
        <v>12</v>
      </c>
      <c r="F511" t="s">
        <v>27</v>
      </c>
      <c r="G511" t="s">
        <v>8</v>
      </c>
      <c r="H511">
        <f t="shared" si="44"/>
        <v>15</v>
      </c>
      <c r="I511">
        <v>2</v>
      </c>
      <c r="J511" t="s">
        <v>52</v>
      </c>
      <c r="K511" t="s">
        <v>53</v>
      </c>
      <c r="L511">
        <f t="shared" si="45"/>
        <v>30</v>
      </c>
      <c r="M511">
        <f t="shared" si="46"/>
        <v>6</v>
      </c>
      <c r="N511" t="s">
        <v>111</v>
      </c>
      <c r="O511" t="s">
        <v>115</v>
      </c>
    </row>
    <row r="512" spans="1:15" x14ac:dyDescent="0.3">
      <c r="A512">
        <f t="shared" si="47"/>
        <v>7777895911</v>
      </c>
      <c r="B512" s="1">
        <v>42091</v>
      </c>
      <c r="C512" t="str">
        <f t="shared" si="42"/>
        <v>Saturday</v>
      </c>
      <c r="D512" t="str">
        <f t="shared" si="43"/>
        <v>March</v>
      </c>
      <c r="E512">
        <v>20.75</v>
      </c>
      <c r="F512" t="s">
        <v>13</v>
      </c>
      <c r="G512" t="s">
        <v>22</v>
      </c>
      <c r="H512">
        <f t="shared" si="44"/>
        <v>28.75</v>
      </c>
      <c r="I512">
        <v>6</v>
      </c>
      <c r="J512" t="s">
        <v>72</v>
      </c>
      <c r="K512" t="s">
        <v>73</v>
      </c>
      <c r="L512">
        <f t="shared" si="45"/>
        <v>172.5</v>
      </c>
      <c r="M512">
        <f t="shared" si="46"/>
        <v>48</v>
      </c>
      <c r="N512" t="s">
        <v>111</v>
      </c>
      <c r="O512" t="s">
        <v>114</v>
      </c>
    </row>
    <row r="513" spans="1:15" x14ac:dyDescent="0.3">
      <c r="A513">
        <f t="shared" si="47"/>
        <v>7777895912</v>
      </c>
      <c r="B513" s="1">
        <v>42091</v>
      </c>
      <c r="C513" t="str">
        <f t="shared" si="42"/>
        <v>Saturday</v>
      </c>
      <c r="D513" t="str">
        <f t="shared" si="43"/>
        <v>March</v>
      </c>
      <c r="E513">
        <v>16</v>
      </c>
      <c r="F513" t="s">
        <v>7</v>
      </c>
      <c r="G513" t="s">
        <v>14</v>
      </c>
      <c r="H513">
        <f t="shared" si="44"/>
        <v>21.5</v>
      </c>
      <c r="I513">
        <v>8</v>
      </c>
      <c r="J513" t="s">
        <v>34</v>
      </c>
      <c r="K513" t="s">
        <v>35</v>
      </c>
      <c r="L513">
        <f t="shared" si="45"/>
        <v>172</v>
      </c>
      <c r="M513">
        <f t="shared" si="46"/>
        <v>44</v>
      </c>
      <c r="N513" t="s">
        <v>112</v>
      </c>
      <c r="O513" t="s">
        <v>114</v>
      </c>
    </row>
    <row r="514" spans="1:15" x14ac:dyDescent="0.3">
      <c r="A514">
        <f t="shared" si="47"/>
        <v>7777895913</v>
      </c>
      <c r="B514" s="1">
        <v>42091</v>
      </c>
      <c r="C514" t="str">
        <f t="shared" ref="C514:C577" si="48">TEXT(B514,"dddd")</f>
        <v>Saturday</v>
      </c>
      <c r="D514" t="str">
        <f t="shared" si="43"/>
        <v>March</v>
      </c>
      <c r="E514">
        <v>16.5</v>
      </c>
      <c r="F514" t="s">
        <v>7</v>
      </c>
      <c r="G514" t="s">
        <v>14</v>
      </c>
      <c r="H514">
        <f t="shared" si="44"/>
        <v>22</v>
      </c>
      <c r="I514">
        <v>1</v>
      </c>
      <c r="J514" t="s">
        <v>40</v>
      </c>
      <c r="K514" t="s">
        <v>41</v>
      </c>
      <c r="L514">
        <f t="shared" si="45"/>
        <v>22</v>
      </c>
      <c r="M514">
        <f t="shared" si="46"/>
        <v>5.5</v>
      </c>
      <c r="N514" t="s">
        <v>112</v>
      </c>
      <c r="O514" t="s">
        <v>115</v>
      </c>
    </row>
    <row r="515" spans="1:15" x14ac:dyDescent="0.3">
      <c r="A515">
        <f t="shared" si="47"/>
        <v>7777895914</v>
      </c>
      <c r="B515" s="1">
        <v>42091</v>
      </c>
      <c r="C515" t="str">
        <f t="shared" si="48"/>
        <v>Saturday</v>
      </c>
      <c r="D515" t="str">
        <f t="shared" ref="D515:D578" si="49">TEXT(B515,"mmmm")</f>
        <v>March</v>
      </c>
      <c r="E515">
        <v>12.25</v>
      </c>
      <c r="F515" t="s">
        <v>27</v>
      </c>
      <c r="G515" t="s">
        <v>17</v>
      </c>
      <c r="H515">
        <f t="shared" ref="H515:H578" si="50">E515 +   IF(F515="S", 2, IF(F515="M", 3.5, IF(F515="L", 5, 0))) +  IF(G515="Classic", 1, IF(G515="Veggie", 2, IF(G515="Chicken", 3, IF(G515="Supreme",5,0))))</f>
        <v>19.25</v>
      </c>
      <c r="I515">
        <v>12</v>
      </c>
      <c r="J515" t="s">
        <v>70</v>
      </c>
      <c r="K515" t="s">
        <v>71</v>
      </c>
      <c r="L515">
        <f t="shared" ref="L515:L578" si="51">H515*I515</f>
        <v>231</v>
      </c>
      <c r="M515">
        <f t="shared" ref="M515:M578" si="52">(H515-E515)*I515</f>
        <v>84</v>
      </c>
      <c r="N515" t="s">
        <v>112</v>
      </c>
      <c r="O515" t="s">
        <v>115</v>
      </c>
    </row>
    <row r="516" spans="1:15" x14ac:dyDescent="0.3">
      <c r="A516">
        <f t="shared" ref="A516:A579" si="53">A515+1</f>
        <v>7777895915</v>
      </c>
      <c r="B516" s="1">
        <v>42091</v>
      </c>
      <c r="C516" t="str">
        <f t="shared" si="48"/>
        <v>Saturday</v>
      </c>
      <c r="D516" t="str">
        <f t="shared" si="49"/>
        <v>March</v>
      </c>
      <c r="E516">
        <v>12.25</v>
      </c>
      <c r="F516" t="s">
        <v>27</v>
      </c>
      <c r="G516" t="s">
        <v>17</v>
      </c>
      <c r="H516">
        <f t="shared" si="50"/>
        <v>19.25</v>
      </c>
      <c r="I516">
        <v>7</v>
      </c>
      <c r="J516" t="s">
        <v>70</v>
      </c>
      <c r="K516" t="s">
        <v>71</v>
      </c>
      <c r="L516">
        <f t="shared" si="51"/>
        <v>134.75</v>
      </c>
      <c r="M516">
        <f t="shared" si="52"/>
        <v>49</v>
      </c>
      <c r="N516" t="s">
        <v>112</v>
      </c>
      <c r="O516" t="s">
        <v>114</v>
      </c>
    </row>
    <row r="517" spans="1:15" x14ac:dyDescent="0.3">
      <c r="A517">
        <f t="shared" si="53"/>
        <v>7777895916</v>
      </c>
      <c r="B517" s="1">
        <v>42091</v>
      </c>
      <c r="C517" t="str">
        <f t="shared" si="48"/>
        <v>Saturday</v>
      </c>
      <c r="D517" t="str">
        <f t="shared" si="49"/>
        <v>March</v>
      </c>
      <c r="E517">
        <v>16.5</v>
      </c>
      <c r="F517" t="s">
        <v>7</v>
      </c>
      <c r="G517" t="s">
        <v>17</v>
      </c>
      <c r="H517">
        <f t="shared" si="50"/>
        <v>25</v>
      </c>
      <c r="I517">
        <v>6</v>
      </c>
      <c r="J517" t="s">
        <v>18</v>
      </c>
      <c r="K517" t="s">
        <v>19</v>
      </c>
      <c r="L517">
        <f t="shared" si="51"/>
        <v>150</v>
      </c>
      <c r="M517">
        <f t="shared" si="52"/>
        <v>51</v>
      </c>
      <c r="N517" t="s">
        <v>112</v>
      </c>
      <c r="O517" t="s">
        <v>114</v>
      </c>
    </row>
    <row r="518" spans="1:15" x14ac:dyDescent="0.3">
      <c r="A518">
        <f t="shared" si="53"/>
        <v>7777895917</v>
      </c>
      <c r="B518" s="1">
        <v>42092</v>
      </c>
      <c r="C518" t="str">
        <f t="shared" si="48"/>
        <v>Sunday</v>
      </c>
      <c r="D518" t="str">
        <f t="shared" si="49"/>
        <v>March</v>
      </c>
      <c r="E518">
        <v>12</v>
      </c>
      <c r="F518" t="s">
        <v>27</v>
      </c>
      <c r="G518" t="s">
        <v>8</v>
      </c>
      <c r="H518">
        <f t="shared" si="50"/>
        <v>15</v>
      </c>
      <c r="I518">
        <v>2</v>
      </c>
      <c r="J518" t="s">
        <v>52</v>
      </c>
      <c r="K518" t="s">
        <v>53</v>
      </c>
      <c r="L518">
        <f t="shared" si="51"/>
        <v>30</v>
      </c>
      <c r="M518">
        <f t="shared" si="52"/>
        <v>6</v>
      </c>
      <c r="N518" t="s">
        <v>111</v>
      </c>
      <c r="O518" t="s">
        <v>114</v>
      </c>
    </row>
    <row r="519" spans="1:15" x14ac:dyDescent="0.3">
      <c r="A519">
        <f t="shared" si="53"/>
        <v>7777895918</v>
      </c>
      <c r="B519" s="1">
        <v>42092</v>
      </c>
      <c r="C519" t="str">
        <f t="shared" si="48"/>
        <v>Sunday</v>
      </c>
      <c r="D519" t="str">
        <f t="shared" si="49"/>
        <v>March</v>
      </c>
      <c r="E519">
        <v>16.5</v>
      </c>
      <c r="F519" t="s">
        <v>13</v>
      </c>
      <c r="G519" t="s">
        <v>8</v>
      </c>
      <c r="H519">
        <f t="shared" si="50"/>
        <v>22.5</v>
      </c>
      <c r="I519">
        <v>12</v>
      </c>
      <c r="J519" t="s">
        <v>9</v>
      </c>
      <c r="K519" t="s">
        <v>10</v>
      </c>
      <c r="L519">
        <f t="shared" si="51"/>
        <v>270</v>
      </c>
      <c r="M519">
        <f t="shared" si="52"/>
        <v>72</v>
      </c>
      <c r="N519" t="s">
        <v>111</v>
      </c>
      <c r="O519" t="s">
        <v>114</v>
      </c>
    </row>
    <row r="520" spans="1:15" x14ac:dyDescent="0.3">
      <c r="A520">
        <f t="shared" si="53"/>
        <v>7777895919</v>
      </c>
      <c r="B520" s="1">
        <v>42092</v>
      </c>
      <c r="C520" t="str">
        <f t="shared" si="48"/>
        <v>Sunday</v>
      </c>
      <c r="D520" t="str">
        <f t="shared" si="49"/>
        <v>March</v>
      </c>
      <c r="E520">
        <v>20.75</v>
      </c>
      <c r="F520" t="s">
        <v>13</v>
      </c>
      <c r="G520" t="s">
        <v>22</v>
      </c>
      <c r="H520">
        <f t="shared" si="50"/>
        <v>28.75</v>
      </c>
      <c r="I520">
        <v>3</v>
      </c>
      <c r="J520" t="s">
        <v>23</v>
      </c>
      <c r="K520" t="s">
        <v>24</v>
      </c>
      <c r="L520">
        <f t="shared" si="51"/>
        <v>86.25</v>
      </c>
      <c r="M520">
        <f t="shared" si="52"/>
        <v>24</v>
      </c>
      <c r="N520" t="s">
        <v>111</v>
      </c>
      <c r="O520" t="s">
        <v>115</v>
      </c>
    </row>
    <row r="521" spans="1:15" x14ac:dyDescent="0.3">
      <c r="A521">
        <f t="shared" si="53"/>
        <v>7777895920</v>
      </c>
      <c r="B521" s="1">
        <v>42092</v>
      </c>
      <c r="C521" t="str">
        <f t="shared" si="48"/>
        <v>Sunday</v>
      </c>
      <c r="D521" t="str">
        <f t="shared" si="49"/>
        <v>March</v>
      </c>
      <c r="E521">
        <v>16</v>
      </c>
      <c r="F521" t="s">
        <v>7</v>
      </c>
      <c r="G521" t="s">
        <v>14</v>
      </c>
      <c r="H521">
        <f t="shared" si="50"/>
        <v>21.5</v>
      </c>
      <c r="I521">
        <v>1</v>
      </c>
      <c r="J521" t="s">
        <v>42</v>
      </c>
      <c r="K521" t="s">
        <v>43</v>
      </c>
      <c r="L521">
        <f t="shared" si="51"/>
        <v>21.5</v>
      </c>
      <c r="M521">
        <f t="shared" si="52"/>
        <v>5.5</v>
      </c>
      <c r="N521" t="s">
        <v>111</v>
      </c>
      <c r="O521" t="s">
        <v>114</v>
      </c>
    </row>
    <row r="522" spans="1:15" x14ac:dyDescent="0.3">
      <c r="A522">
        <f t="shared" si="53"/>
        <v>7777895921</v>
      </c>
      <c r="B522" s="1">
        <v>42092</v>
      </c>
      <c r="C522" t="str">
        <f t="shared" si="48"/>
        <v>Sunday</v>
      </c>
      <c r="D522" t="str">
        <f t="shared" si="49"/>
        <v>March</v>
      </c>
      <c r="E522">
        <v>16.75</v>
      </c>
      <c r="F522" t="s">
        <v>7</v>
      </c>
      <c r="G522" t="s">
        <v>22</v>
      </c>
      <c r="H522">
        <f t="shared" si="50"/>
        <v>23.25</v>
      </c>
      <c r="I522">
        <v>6</v>
      </c>
      <c r="J522" t="s">
        <v>46</v>
      </c>
      <c r="K522" t="s">
        <v>47</v>
      </c>
      <c r="L522">
        <f t="shared" si="51"/>
        <v>139.5</v>
      </c>
      <c r="M522">
        <f t="shared" si="52"/>
        <v>39</v>
      </c>
      <c r="N522" t="s">
        <v>111</v>
      </c>
      <c r="O522" t="s">
        <v>115</v>
      </c>
    </row>
    <row r="523" spans="1:15" x14ac:dyDescent="0.3">
      <c r="A523">
        <f t="shared" si="53"/>
        <v>7777895922</v>
      </c>
      <c r="B523" s="1">
        <v>42093</v>
      </c>
      <c r="C523" t="str">
        <f t="shared" si="48"/>
        <v>Monday</v>
      </c>
      <c r="D523" t="str">
        <f t="shared" si="49"/>
        <v>March</v>
      </c>
      <c r="E523">
        <v>12</v>
      </c>
      <c r="F523" t="s">
        <v>27</v>
      </c>
      <c r="G523" t="s">
        <v>8</v>
      </c>
      <c r="H523">
        <f t="shared" si="50"/>
        <v>15</v>
      </c>
      <c r="I523">
        <v>4</v>
      </c>
      <c r="J523" t="s">
        <v>36</v>
      </c>
      <c r="K523" t="s">
        <v>37</v>
      </c>
      <c r="L523">
        <f t="shared" si="51"/>
        <v>60</v>
      </c>
      <c r="M523">
        <f t="shared" si="52"/>
        <v>12</v>
      </c>
      <c r="N523" t="s">
        <v>111</v>
      </c>
      <c r="O523" t="s">
        <v>115</v>
      </c>
    </row>
    <row r="524" spans="1:15" x14ac:dyDescent="0.3">
      <c r="A524">
        <f t="shared" si="53"/>
        <v>7777895923</v>
      </c>
      <c r="B524" s="1">
        <v>42093</v>
      </c>
      <c r="C524" t="str">
        <f t="shared" si="48"/>
        <v>Monday</v>
      </c>
      <c r="D524" t="str">
        <f t="shared" si="49"/>
        <v>March</v>
      </c>
      <c r="E524">
        <v>16.5</v>
      </c>
      <c r="F524" t="s">
        <v>7</v>
      </c>
      <c r="G524" t="s">
        <v>17</v>
      </c>
      <c r="H524">
        <f t="shared" si="50"/>
        <v>25</v>
      </c>
      <c r="I524">
        <v>1</v>
      </c>
      <c r="J524" t="s">
        <v>38</v>
      </c>
      <c r="K524" t="s">
        <v>39</v>
      </c>
      <c r="L524">
        <f t="shared" si="51"/>
        <v>25</v>
      </c>
      <c r="M524">
        <f t="shared" si="52"/>
        <v>8.5</v>
      </c>
      <c r="N524" t="s">
        <v>111</v>
      </c>
      <c r="O524" t="s">
        <v>114</v>
      </c>
    </row>
    <row r="525" spans="1:15" x14ac:dyDescent="0.3">
      <c r="A525">
        <f t="shared" si="53"/>
        <v>7777895924</v>
      </c>
      <c r="B525" s="1">
        <v>42093</v>
      </c>
      <c r="C525" t="str">
        <f t="shared" si="48"/>
        <v>Monday</v>
      </c>
      <c r="D525" t="str">
        <f t="shared" si="49"/>
        <v>March</v>
      </c>
      <c r="E525">
        <v>18.5</v>
      </c>
      <c r="F525" t="s">
        <v>13</v>
      </c>
      <c r="G525" t="s">
        <v>14</v>
      </c>
      <c r="H525">
        <f t="shared" si="50"/>
        <v>25.5</v>
      </c>
      <c r="I525">
        <v>5</v>
      </c>
      <c r="J525" t="s">
        <v>15</v>
      </c>
      <c r="K525" t="s">
        <v>16</v>
      </c>
      <c r="L525">
        <f t="shared" si="51"/>
        <v>127.5</v>
      </c>
      <c r="M525">
        <f t="shared" si="52"/>
        <v>35</v>
      </c>
      <c r="N525" t="s">
        <v>111</v>
      </c>
      <c r="O525" t="s">
        <v>114</v>
      </c>
    </row>
    <row r="526" spans="1:15" x14ac:dyDescent="0.3">
      <c r="A526">
        <f t="shared" si="53"/>
        <v>7777895925</v>
      </c>
      <c r="B526" s="1">
        <v>42093</v>
      </c>
      <c r="C526" t="str">
        <f t="shared" si="48"/>
        <v>Monday</v>
      </c>
      <c r="D526" t="str">
        <f t="shared" si="49"/>
        <v>March</v>
      </c>
      <c r="E526">
        <v>12</v>
      </c>
      <c r="F526" t="s">
        <v>27</v>
      </c>
      <c r="G526" t="s">
        <v>14</v>
      </c>
      <c r="H526">
        <f t="shared" si="50"/>
        <v>16</v>
      </c>
      <c r="I526">
        <v>1</v>
      </c>
      <c r="J526" t="s">
        <v>68</v>
      </c>
      <c r="K526" t="s">
        <v>69</v>
      </c>
      <c r="L526">
        <f t="shared" si="51"/>
        <v>16</v>
      </c>
      <c r="M526">
        <f t="shared" si="52"/>
        <v>4</v>
      </c>
      <c r="N526" t="s">
        <v>112</v>
      </c>
      <c r="O526" t="s">
        <v>115</v>
      </c>
    </row>
    <row r="527" spans="1:15" x14ac:dyDescent="0.3">
      <c r="A527">
        <f t="shared" si="53"/>
        <v>7777895926</v>
      </c>
      <c r="B527" s="1">
        <v>42094</v>
      </c>
      <c r="C527" t="str">
        <f t="shared" si="48"/>
        <v>Tuesday</v>
      </c>
      <c r="D527" t="str">
        <f t="shared" si="49"/>
        <v>March</v>
      </c>
      <c r="E527">
        <v>16.75</v>
      </c>
      <c r="F527" t="s">
        <v>7</v>
      </c>
      <c r="G527" t="s">
        <v>22</v>
      </c>
      <c r="H527">
        <f t="shared" si="50"/>
        <v>23.25</v>
      </c>
      <c r="I527">
        <v>11</v>
      </c>
      <c r="J527" t="s">
        <v>46</v>
      </c>
      <c r="K527" t="s">
        <v>47</v>
      </c>
      <c r="L527">
        <f t="shared" si="51"/>
        <v>255.75</v>
      </c>
      <c r="M527">
        <f t="shared" si="52"/>
        <v>71.5</v>
      </c>
      <c r="N527" t="s">
        <v>111</v>
      </c>
      <c r="O527" t="s">
        <v>115</v>
      </c>
    </row>
    <row r="528" spans="1:15" x14ac:dyDescent="0.3">
      <c r="A528">
        <f t="shared" si="53"/>
        <v>7777895927</v>
      </c>
      <c r="B528" s="1">
        <v>42094</v>
      </c>
      <c r="C528" t="str">
        <f t="shared" si="48"/>
        <v>Tuesday</v>
      </c>
      <c r="D528" t="str">
        <f t="shared" si="49"/>
        <v>March</v>
      </c>
      <c r="E528">
        <v>20.75</v>
      </c>
      <c r="F528" t="s">
        <v>13</v>
      </c>
      <c r="G528" t="s">
        <v>22</v>
      </c>
      <c r="H528">
        <f t="shared" si="50"/>
        <v>28.75</v>
      </c>
      <c r="I528">
        <v>9</v>
      </c>
      <c r="J528" t="s">
        <v>44</v>
      </c>
      <c r="K528" t="s">
        <v>45</v>
      </c>
      <c r="L528">
        <f t="shared" si="51"/>
        <v>258.75</v>
      </c>
      <c r="M528">
        <f t="shared" si="52"/>
        <v>72</v>
      </c>
      <c r="N528" t="s">
        <v>112</v>
      </c>
      <c r="O528" t="s">
        <v>114</v>
      </c>
    </row>
    <row r="529" spans="1:15" x14ac:dyDescent="0.3">
      <c r="A529">
        <f t="shared" si="53"/>
        <v>7777895928</v>
      </c>
      <c r="B529" s="1">
        <v>42094</v>
      </c>
      <c r="C529" t="str">
        <f t="shared" si="48"/>
        <v>Tuesday</v>
      </c>
      <c r="D529" t="str">
        <f t="shared" si="49"/>
        <v>March</v>
      </c>
      <c r="E529">
        <v>9.75</v>
      </c>
      <c r="F529" t="s">
        <v>27</v>
      </c>
      <c r="G529" t="s">
        <v>8</v>
      </c>
      <c r="H529">
        <f t="shared" si="50"/>
        <v>12.75</v>
      </c>
      <c r="I529">
        <v>10</v>
      </c>
      <c r="J529" t="s">
        <v>48</v>
      </c>
      <c r="K529" t="s">
        <v>49</v>
      </c>
      <c r="L529">
        <f t="shared" si="51"/>
        <v>127.5</v>
      </c>
      <c r="M529">
        <f t="shared" si="52"/>
        <v>30</v>
      </c>
      <c r="N529" t="s">
        <v>111</v>
      </c>
      <c r="O529" t="s">
        <v>114</v>
      </c>
    </row>
    <row r="530" spans="1:15" x14ac:dyDescent="0.3">
      <c r="A530">
        <f t="shared" si="53"/>
        <v>7777895929</v>
      </c>
      <c r="B530" s="1">
        <v>42094</v>
      </c>
      <c r="C530" t="str">
        <f t="shared" si="48"/>
        <v>Tuesday</v>
      </c>
      <c r="D530" t="str">
        <f t="shared" si="49"/>
        <v>March</v>
      </c>
      <c r="E530">
        <v>16.75</v>
      </c>
      <c r="F530" t="s">
        <v>7</v>
      </c>
      <c r="G530" t="s">
        <v>14</v>
      </c>
      <c r="H530">
        <f t="shared" si="50"/>
        <v>22.25</v>
      </c>
      <c r="I530">
        <v>9</v>
      </c>
      <c r="J530" t="s">
        <v>62</v>
      </c>
      <c r="K530" t="s">
        <v>63</v>
      </c>
      <c r="L530">
        <f t="shared" si="51"/>
        <v>200.25</v>
      </c>
      <c r="M530">
        <f t="shared" si="52"/>
        <v>49.5</v>
      </c>
      <c r="N530" t="s">
        <v>111</v>
      </c>
      <c r="O530" t="s">
        <v>114</v>
      </c>
    </row>
    <row r="531" spans="1:15" x14ac:dyDescent="0.3">
      <c r="A531">
        <f t="shared" si="53"/>
        <v>7777895930</v>
      </c>
      <c r="B531" s="1">
        <v>42094</v>
      </c>
      <c r="C531" t="str">
        <f t="shared" si="48"/>
        <v>Tuesday</v>
      </c>
      <c r="D531" t="str">
        <f t="shared" si="49"/>
        <v>March</v>
      </c>
      <c r="E531">
        <v>20.5</v>
      </c>
      <c r="F531" t="s">
        <v>13</v>
      </c>
      <c r="G531" t="s">
        <v>8</v>
      </c>
      <c r="H531">
        <f t="shared" si="50"/>
        <v>26.5</v>
      </c>
      <c r="I531">
        <v>1</v>
      </c>
      <c r="J531" t="s">
        <v>36</v>
      </c>
      <c r="K531" t="s">
        <v>37</v>
      </c>
      <c r="L531">
        <f t="shared" si="51"/>
        <v>26.5</v>
      </c>
      <c r="M531">
        <f t="shared" si="52"/>
        <v>6</v>
      </c>
      <c r="N531" t="s">
        <v>112</v>
      </c>
      <c r="O531" t="s">
        <v>114</v>
      </c>
    </row>
    <row r="532" spans="1:15" x14ac:dyDescent="0.3">
      <c r="A532">
        <f t="shared" si="53"/>
        <v>7777895931</v>
      </c>
      <c r="B532" s="1">
        <v>42094</v>
      </c>
      <c r="C532" t="str">
        <f t="shared" si="48"/>
        <v>Tuesday</v>
      </c>
      <c r="D532" t="str">
        <f t="shared" si="49"/>
        <v>March</v>
      </c>
      <c r="E532">
        <v>17.95</v>
      </c>
      <c r="F532" t="s">
        <v>13</v>
      </c>
      <c r="G532" t="s">
        <v>14</v>
      </c>
      <c r="H532">
        <f t="shared" si="50"/>
        <v>24.95</v>
      </c>
      <c r="I532">
        <v>11</v>
      </c>
      <c r="J532" t="s">
        <v>56</v>
      </c>
      <c r="K532" t="s">
        <v>57</v>
      </c>
      <c r="L532">
        <f t="shared" si="51"/>
        <v>274.45</v>
      </c>
      <c r="M532">
        <f t="shared" si="52"/>
        <v>77</v>
      </c>
      <c r="N532" t="s">
        <v>112</v>
      </c>
      <c r="O532" t="s">
        <v>115</v>
      </c>
    </row>
    <row r="533" spans="1:15" x14ac:dyDescent="0.3">
      <c r="A533">
        <f t="shared" si="53"/>
        <v>7777895932</v>
      </c>
      <c r="B533" s="1">
        <v>42095</v>
      </c>
      <c r="C533" t="str">
        <f t="shared" si="48"/>
        <v>Wednesday</v>
      </c>
      <c r="D533" t="str">
        <f t="shared" si="49"/>
        <v>April</v>
      </c>
      <c r="E533">
        <v>14.75</v>
      </c>
      <c r="F533" t="s">
        <v>7</v>
      </c>
      <c r="G533" t="s">
        <v>14</v>
      </c>
      <c r="H533">
        <f t="shared" si="50"/>
        <v>20.25</v>
      </c>
      <c r="I533">
        <v>10</v>
      </c>
      <c r="J533" t="s">
        <v>56</v>
      </c>
      <c r="K533" t="s">
        <v>57</v>
      </c>
      <c r="L533">
        <f t="shared" si="51"/>
        <v>202.5</v>
      </c>
      <c r="M533">
        <f t="shared" si="52"/>
        <v>55</v>
      </c>
      <c r="N533" t="s">
        <v>111</v>
      </c>
      <c r="O533" t="s">
        <v>115</v>
      </c>
    </row>
    <row r="534" spans="1:15" x14ac:dyDescent="0.3">
      <c r="A534">
        <f t="shared" si="53"/>
        <v>7777895933</v>
      </c>
      <c r="B534" s="1">
        <v>42095</v>
      </c>
      <c r="C534" t="str">
        <f t="shared" si="48"/>
        <v>Wednesday</v>
      </c>
      <c r="D534" t="str">
        <f t="shared" si="49"/>
        <v>April</v>
      </c>
      <c r="E534">
        <v>16.5</v>
      </c>
      <c r="F534" t="s">
        <v>7</v>
      </c>
      <c r="G534" t="s">
        <v>17</v>
      </c>
      <c r="H534">
        <f t="shared" si="50"/>
        <v>25</v>
      </c>
      <c r="I534">
        <v>7</v>
      </c>
      <c r="J534" t="s">
        <v>25</v>
      </c>
      <c r="K534" t="s">
        <v>26</v>
      </c>
      <c r="L534">
        <f t="shared" si="51"/>
        <v>175</v>
      </c>
      <c r="M534">
        <f t="shared" si="52"/>
        <v>59.5</v>
      </c>
      <c r="N534" t="s">
        <v>112</v>
      </c>
      <c r="O534" t="s">
        <v>115</v>
      </c>
    </row>
    <row r="535" spans="1:15" x14ac:dyDescent="0.3">
      <c r="A535">
        <f t="shared" si="53"/>
        <v>7777895934</v>
      </c>
      <c r="B535" s="1">
        <v>42095</v>
      </c>
      <c r="C535" t="str">
        <f t="shared" si="48"/>
        <v>Wednesday</v>
      </c>
      <c r="D535" t="str">
        <f t="shared" si="49"/>
        <v>April</v>
      </c>
      <c r="E535">
        <v>12.5</v>
      </c>
      <c r="F535" t="s">
        <v>27</v>
      </c>
      <c r="G535" t="s">
        <v>17</v>
      </c>
      <c r="H535">
        <f t="shared" si="50"/>
        <v>19.5</v>
      </c>
      <c r="I535">
        <v>10</v>
      </c>
      <c r="J535" t="s">
        <v>25</v>
      </c>
      <c r="K535" t="s">
        <v>26</v>
      </c>
      <c r="L535">
        <f t="shared" si="51"/>
        <v>195</v>
      </c>
      <c r="M535">
        <f t="shared" si="52"/>
        <v>70</v>
      </c>
      <c r="N535" t="s">
        <v>112</v>
      </c>
      <c r="O535" t="s">
        <v>115</v>
      </c>
    </row>
    <row r="536" spans="1:15" x14ac:dyDescent="0.3">
      <c r="A536">
        <f t="shared" si="53"/>
        <v>7777895935</v>
      </c>
      <c r="B536" s="1">
        <v>42095</v>
      </c>
      <c r="C536" t="str">
        <f t="shared" si="48"/>
        <v>Wednesday</v>
      </c>
      <c r="D536" t="str">
        <f t="shared" si="49"/>
        <v>April</v>
      </c>
      <c r="E536">
        <v>16</v>
      </c>
      <c r="F536" t="s">
        <v>7</v>
      </c>
      <c r="G536" t="s">
        <v>14</v>
      </c>
      <c r="H536">
        <f t="shared" si="50"/>
        <v>21.5</v>
      </c>
      <c r="I536">
        <v>9</v>
      </c>
      <c r="J536" t="s">
        <v>34</v>
      </c>
      <c r="K536" t="s">
        <v>35</v>
      </c>
      <c r="L536">
        <f t="shared" si="51"/>
        <v>193.5</v>
      </c>
      <c r="M536">
        <f t="shared" si="52"/>
        <v>49.5</v>
      </c>
      <c r="N536" t="s">
        <v>111</v>
      </c>
      <c r="O536" t="s">
        <v>114</v>
      </c>
    </row>
    <row r="537" spans="1:15" x14ac:dyDescent="0.3">
      <c r="A537">
        <f t="shared" si="53"/>
        <v>7777895936</v>
      </c>
      <c r="B537" s="1">
        <v>42095</v>
      </c>
      <c r="C537" t="str">
        <f t="shared" si="48"/>
        <v>Wednesday</v>
      </c>
      <c r="D537" t="str">
        <f t="shared" si="49"/>
        <v>April</v>
      </c>
      <c r="E537">
        <v>20.75</v>
      </c>
      <c r="F537" t="s">
        <v>13</v>
      </c>
      <c r="G537" t="s">
        <v>22</v>
      </c>
      <c r="H537">
        <f t="shared" si="50"/>
        <v>28.75</v>
      </c>
      <c r="I537">
        <v>12</v>
      </c>
      <c r="J537" t="s">
        <v>23</v>
      </c>
      <c r="K537" t="s">
        <v>24</v>
      </c>
      <c r="L537">
        <f t="shared" si="51"/>
        <v>345</v>
      </c>
      <c r="M537">
        <f t="shared" si="52"/>
        <v>96</v>
      </c>
      <c r="N537" t="s">
        <v>112</v>
      </c>
      <c r="O537" t="s">
        <v>115</v>
      </c>
    </row>
    <row r="538" spans="1:15" x14ac:dyDescent="0.3">
      <c r="A538">
        <f t="shared" si="53"/>
        <v>7777895937</v>
      </c>
      <c r="B538" s="1">
        <v>42095</v>
      </c>
      <c r="C538" t="str">
        <f t="shared" si="48"/>
        <v>Wednesday</v>
      </c>
      <c r="D538" t="str">
        <f t="shared" si="49"/>
        <v>April</v>
      </c>
      <c r="E538">
        <v>18.5</v>
      </c>
      <c r="F538" t="s">
        <v>13</v>
      </c>
      <c r="G538" t="s">
        <v>14</v>
      </c>
      <c r="H538">
        <f t="shared" si="50"/>
        <v>25.5</v>
      </c>
      <c r="I538">
        <v>4</v>
      </c>
      <c r="J538" t="s">
        <v>15</v>
      </c>
      <c r="K538" t="s">
        <v>16</v>
      </c>
      <c r="L538">
        <f t="shared" si="51"/>
        <v>102</v>
      </c>
      <c r="M538">
        <f t="shared" si="52"/>
        <v>28</v>
      </c>
      <c r="N538" t="s">
        <v>112</v>
      </c>
      <c r="O538" t="s">
        <v>114</v>
      </c>
    </row>
    <row r="539" spans="1:15" x14ac:dyDescent="0.3">
      <c r="A539">
        <f t="shared" si="53"/>
        <v>7777895938</v>
      </c>
      <c r="B539" s="1">
        <v>42096</v>
      </c>
      <c r="C539" t="str">
        <f t="shared" si="48"/>
        <v>Thursday</v>
      </c>
      <c r="D539" t="str">
        <f t="shared" si="49"/>
        <v>April</v>
      </c>
      <c r="E539">
        <v>18.5</v>
      </c>
      <c r="F539" t="s">
        <v>13</v>
      </c>
      <c r="G539" t="s">
        <v>14</v>
      </c>
      <c r="H539">
        <f t="shared" si="50"/>
        <v>25.5</v>
      </c>
      <c r="I539">
        <v>10</v>
      </c>
      <c r="J539" t="s">
        <v>15</v>
      </c>
      <c r="K539" t="s">
        <v>16</v>
      </c>
      <c r="L539">
        <f t="shared" si="51"/>
        <v>255</v>
      </c>
      <c r="M539">
        <f t="shared" si="52"/>
        <v>70</v>
      </c>
      <c r="N539" t="s">
        <v>111</v>
      </c>
      <c r="O539" t="s">
        <v>114</v>
      </c>
    </row>
    <row r="540" spans="1:15" x14ac:dyDescent="0.3">
      <c r="A540">
        <f t="shared" si="53"/>
        <v>7777895939</v>
      </c>
      <c r="B540" s="1">
        <v>42096</v>
      </c>
      <c r="C540" t="str">
        <f t="shared" si="48"/>
        <v>Thursday</v>
      </c>
      <c r="D540" t="str">
        <f t="shared" si="49"/>
        <v>April</v>
      </c>
      <c r="E540">
        <v>15.25</v>
      </c>
      <c r="F540" t="s">
        <v>13</v>
      </c>
      <c r="G540" t="s">
        <v>8</v>
      </c>
      <c r="H540">
        <f t="shared" si="50"/>
        <v>21.25</v>
      </c>
      <c r="I540">
        <v>3</v>
      </c>
      <c r="J540" t="s">
        <v>48</v>
      </c>
      <c r="K540" t="s">
        <v>49</v>
      </c>
      <c r="L540">
        <f t="shared" si="51"/>
        <v>63.75</v>
      </c>
      <c r="M540">
        <f t="shared" si="52"/>
        <v>18</v>
      </c>
      <c r="N540" t="s">
        <v>111</v>
      </c>
      <c r="O540" t="s">
        <v>115</v>
      </c>
    </row>
    <row r="541" spans="1:15" x14ac:dyDescent="0.3">
      <c r="A541">
        <f t="shared" si="53"/>
        <v>7777895940</v>
      </c>
      <c r="B541" s="1">
        <v>42096</v>
      </c>
      <c r="C541" t="str">
        <f t="shared" si="48"/>
        <v>Thursday</v>
      </c>
      <c r="D541" t="str">
        <f t="shared" si="49"/>
        <v>April</v>
      </c>
      <c r="E541">
        <v>12</v>
      </c>
      <c r="F541" t="s">
        <v>27</v>
      </c>
      <c r="G541" t="s">
        <v>14</v>
      </c>
      <c r="H541">
        <f t="shared" si="50"/>
        <v>16</v>
      </c>
      <c r="I541">
        <v>5</v>
      </c>
      <c r="J541" t="s">
        <v>34</v>
      </c>
      <c r="K541" t="s">
        <v>35</v>
      </c>
      <c r="L541">
        <f t="shared" si="51"/>
        <v>80</v>
      </c>
      <c r="M541">
        <f t="shared" si="52"/>
        <v>20</v>
      </c>
      <c r="N541" t="s">
        <v>112</v>
      </c>
      <c r="O541" t="s">
        <v>114</v>
      </c>
    </row>
    <row r="542" spans="1:15" x14ac:dyDescent="0.3">
      <c r="A542">
        <f t="shared" si="53"/>
        <v>7777895941</v>
      </c>
      <c r="B542" s="1">
        <v>42096</v>
      </c>
      <c r="C542" t="str">
        <f t="shared" si="48"/>
        <v>Thursday</v>
      </c>
      <c r="D542" t="str">
        <f t="shared" si="49"/>
        <v>April</v>
      </c>
      <c r="E542">
        <v>12.75</v>
      </c>
      <c r="F542" t="s">
        <v>27</v>
      </c>
      <c r="G542" t="s">
        <v>14</v>
      </c>
      <c r="H542">
        <f t="shared" si="50"/>
        <v>16.75</v>
      </c>
      <c r="I542">
        <v>3</v>
      </c>
      <c r="J542" t="s">
        <v>62</v>
      </c>
      <c r="K542" t="s">
        <v>63</v>
      </c>
      <c r="L542">
        <f t="shared" si="51"/>
        <v>50.25</v>
      </c>
      <c r="M542">
        <f t="shared" si="52"/>
        <v>12</v>
      </c>
      <c r="N542" t="s">
        <v>111</v>
      </c>
      <c r="O542" t="s">
        <v>115</v>
      </c>
    </row>
    <row r="543" spans="1:15" x14ac:dyDescent="0.3">
      <c r="A543">
        <f t="shared" si="53"/>
        <v>7777895942</v>
      </c>
      <c r="B543" s="1">
        <v>42096</v>
      </c>
      <c r="C543" t="str">
        <f t="shared" si="48"/>
        <v>Thursday</v>
      </c>
      <c r="D543" t="str">
        <f t="shared" si="49"/>
        <v>April</v>
      </c>
      <c r="E543">
        <v>12.25</v>
      </c>
      <c r="F543" t="s">
        <v>27</v>
      </c>
      <c r="G543" t="s">
        <v>17</v>
      </c>
      <c r="H543">
        <f t="shared" si="50"/>
        <v>19.25</v>
      </c>
      <c r="I543">
        <v>2</v>
      </c>
      <c r="J543" t="s">
        <v>70</v>
      </c>
      <c r="K543" t="s">
        <v>71</v>
      </c>
      <c r="L543">
        <f t="shared" si="51"/>
        <v>38.5</v>
      </c>
      <c r="M543">
        <f t="shared" si="52"/>
        <v>14</v>
      </c>
      <c r="N543" t="s">
        <v>112</v>
      </c>
      <c r="O543" t="s">
        <v>114</v>
      </c>
    </row>
    <row r="544" spans="1:15" x14ac:dyDescent="0.3">
      <c r="A544">
        <f t="shared" si="53"/>
        <v>7777895943</v>
      </c>
      <c r="B544" s="1">
        <v>42096</v>
      </c>
      <c r="C544" t="str">
        <f t="shared" si="48"/>
        <v>Thursday</v>
      </c>
      <c r="D544" t="str">
        <f t="shared" si="49"/>
        <v>April</v>
      </c>
      <c r="E544">
        <v>20.25</v>
      </c>
      <c r="F544" t="s">
        <v>13</v>
      </c>
      <c r="G544" t="s">
        <v>14</v>
      </c>
      <c r="H544">
        <f t="shared" si="50"/>
        <v>27.25</v>
      </c>
      <c r="I544">
        <v>4</v>
      </c>
      <c r="J544" t="s">
        <v>64</v>
      </c>
      <c r="K544" t="s">
        <v>65</v>
      </c>
      <c r="L544">
        <f t="shared" si="51"/>
        <v>109</v>
      </c>
      <c r="M544">
        <f t="shared" si="52"/>
        <v>28</v>
      </c>
      <c r="N544" t="s">
        <v>111</v>
      </c>
      <c r="O544" t="s">
        <v>115</v>
      </c>
    </row>
    <row r="545" spans="1:15" x14ac:dyDescent="0.3">
      <c r="A545">
        <f t="shared" si="53"/>
        <v>7777895944</v>
      </c>
      <c r="B545" s="1">
        <v>42096</v>
      </c>
      <c r="C545" t="str">
        <f t="shared" si="48"/>
        <v>Thursday</v>
      </c>
      <c r="D545" t="str">
        <f t="shared" si="49"/>
        <v>April</v>
      </c>
      <c r="E545">
        <v>16.5</v>
      </c>
      <c r="F545" t="s">
        <v>7</v>
      </c>
      <c r="G545" t="s">
        <v>17</v>
      </c>
      <c r="H545">
        <f t="shared" si="50"/>
        <v>25</v>
      </c>
      <c r="I545">
        <v>2</v>
      </c>
      <c r="J545" t="s">
        <v>54</v>
      </c>
      <c r="K545" t="s">
        <v>55</v>
      </c>
      <c r="L545">
        <f t="shared" si="51"/>
        <v>50</v>
      </c>
      <c r="M545">
        <f t="shared" si="52"/>
        <v>17</v>
      </c>
      <c r="N545" t="s">
        <v>112</v>
      </c>
      <c r="O545" t="s">
        <v>115</v>
      </c>
    </row>
    <row r="546" spans="1:15" x14ac:dyDescent="0.3">
      <c r="A546">
        <f t="shared" si="53"/>
        <v>7777895945</v>
      </c>
      <c r="B546" s="1">
        <v>42096</v>
      </c>
      <c r="C546" t="str">
        <f t="shared" si="48"/>
        <v>Thursday</v>
      </c>
      <c r="D546" t="str">
        <f t="shared" si="49"/>
        <v>April</v>
      </c>
      <c r="E546">
        <v>12</v>
      </c>
      <c r="F546" t="s">
        <v>27</v>
      </c>
      <c r="G546" t="s">
        <v>8</v>
      </c>
      <c r="H546">
        <f t="shared" si="50"/>
        <v>15</v>
      </c>
      <c r="I546">
        <v>4</v>
      </c>
      <c r="J546" t="s">
        <v>36</v>
      </c>
      <c r="K546" t="s">
        <v>37</v>
      </c>
      <c r="L546">
        <f t="shared" si="51"/>
        <v>60</v>
      </c>
      <c r="M546">
        <f t="shared" si="52"/>
        <v>12</v>
      </c>
      <c r="N546" t="s">
        <v>112</v>
      </c>
      <c r="O546" t="s">
        <v>114</v>
      </c>
    </row>
    <row r="547" spans="1:15" x14ac:dyDescent="0.3">
      <c r="A547">
        <f t="shared" si="53"/>
        <v>7777895946</v>
      </c>
      <c r="B547" s="1">
        <v>42097</v>
      </c>
      <c r="C547" t="str">
        <f t="shared" si="48"/>
        <v>Friday</v>
      </c>
      <c r="D547" t="str">
        <f t="shared" si="49"/>
        <v>April</v>
      </c>
      <c r="E547">
        <v>20.75</v>
      </c>
      <c r="F547" t="s">
        <v>13</v>
      </c>
      <c r="G547" t="s">
        <v>17</v>
      </c>
      <c r="H547">
        <f t="shared" si="50"/>
        <v>30.75</v>
      </c>
      <c r="I547">
        <v>10</v>
      </c>
      <c r="J547" t="s">
        <v>38</v>
      </c>
      <c r="K547" t="s">
        <v>39</v>
      </c>
      <c r="L547">
        <f t="shared" si="51"/>
        <v>307.5</v>
      </c>
      <c r="M547">
        <f t="shared" si="52"/>
        <v>100</v>
      </c>
      <c r="N547" t="s">
        <v>112</v>
      </c>
      <c r="O547" t="s">
        <v>114</v>
      </c>
    </row>
    <row r="548" spans="1:15" x14ac:dyDescent="0.3">
      <c r="A548">
        <f t="shared" si="53"/>
        <v>7777895947</v>
      </c>
      <c r="B548" s="1">
        <v>42097</v>
      </c>
      <c r="C548" t="str">
        <f t="shared" si="48"/>
        <v>Friday</v>
      </c>
      <c r="D548" t="str">
        <f t="shared" si="49"/>
        <v>April</v>
      </c>
      <c r="E548">
        <v>12.25</v>
      </c>
      <c r="F548" t="s">
        <v>27</v>
      </c>
      <c r="G548" t="s">
        <v>17</v>
      </c>
      <c r="H548">
        <f t="shared" si="50"/>
        <v>19.25</v>
      </c>
      <c r="I548">
        <v>3</v>
      </c>
      <c r="J548" t="s">
        <v>70</v>
      </c>
      <c r="K548" t="s">
        <v>71</v>
      </c>
      <c r="L548">
        <f t="shared" si="51"/>
        <v>57.75</v>
      </c>
      <c r="M548">
        <f t="shared" si="52"/>
        <v>21</v>
      </c>
      <c r="N548" t="s">
        <v>112</v>
      </c>
      <c r="O548" t="s">
        <v>115</v>
      </c>
    </row>
    <row r="549" spans="1:15" x14ac:dyDescent="0.3">
      <c r="A549">
        <f t="shared" si="53"/>
        <v>7777895948</v>
      </c>
      <c r="B549" s="1">
        <v>42097</v>
      </c>
      <c r="C549" t="str">
        <f t="shared" si="48"/>
        <v>Friday</v>
      </c>
      <c r="D549" t="str">
        <f t="shared" si="49"/>
        <v>April</v>
      </c>
      <c r="E549">
        <v>20.25</v>
      </c>
      <c r="F549" t="s">
        <v>13</v>
      </c>
      <c r="G549" t="s">
        <v>14</v>
      </c>
      <c r="H549">
        <f t="shared" si="50"/>
        <v>27.25</v>
      </c>
      <c r="I549">
        <v>3</v>
      </c>
      <c r="J549" t="s">
        <v>64</v>
      </c>
      <c r="K549" t="s">
        <v>65</v>
      </c>
      <c r="L549">
        <f t="shared" si="51"/>
        <v>81.75</v>
      </c>
      <c r="M549">
        <f t="shared" si="52"/>
        <v>21</v>
      </c>
      <c r="N549" t="s">
        <v>112</v>
      </c>
      <c r="O549" t="s">
        <v>115</v>
      </c>
    </row>
    <row r="550" spans="1:15" x14ac:dyDescent="0.3">
      <c r="A550">
        <f t="shared" si="53"/>
        <v>7777895949</v>
      </c>
      <c r="B550" s="1">
        <v>42097</v>
      </c>
      <c r="C550" t="str">
        <f t="shared" si="48"/>
        <v>Friday</v>
      </c>
      <c r="D550" t="str">
        <f t="shared" si="49"/>
        <v>April</v>
      </c>
      <c r="E550">
        <v>10.5</v>
      </c>
      <c r="F550" t="s">
        <v>27</v>
      </c>
      <c r="G550" t="s">
        <v>8</v>
      </c>
      <c r="H550">
        <f t="shared" si="50"/>
        <v>13.5</v>
      </c>
      <c r="I550">
        <v>6</v>
      </c>
      <c r="J550" t="s">
        <v>9</v>
      </c>
      <c r="K550" t="s">
        <v>10</v>
      </c>
      <c r="L550">
        <f t="shared" si="51"/>
        <v>81</v>
      </c>
      <c r="M550">
        <f t="shared" si="52"/>
        <v>18</v>
      </c>
      <c r="N550" t="s">
        <v>111</v>
      </c>
      <c r="O550" t="s">
        <v>114</v>
      </c>
    </row>
    <row r="551" spans="1:15" x14ac:dyDescent="0.3">
      <c r="A551">
        <f t="shared" si="53"/>
        <v>7777895950</v>
      </c>
      <c r="B551" s="1">
        <v>42097</v>
      </c>
      <c r="C551" t="str">
        <f t="shared" si="48"/>
        <v>Friday</v>
      </c>
      <c r="D551" t="str">
        <f t="shared" si="49"/>
        <v>April</v>
      </c>
      <c r="E551">
        <v>9.75</v>
      </c>
      <c r="F551" t="s">
        <v>27</v>
      </c>
      <c r="G551" t="s">
        <v>8</v>
      </c>
      <c r="H551">
        <f t="shared" si="50"/>
        <v>12.75</v>
      </c>
      <c r="I551">
        <v>12</v>
      </c>
      <c r="J551" t="s">
        <v>48</v>
      </c>
      <c r="K551" t="s">
        <v>49</v>
      </c>
      <c r="L551">
        <f t="shared" si="51"/>
        <v>153</v>
      </c>
      <c r="M551">
        <f t="shared" si="52"/>
        <v>36</v>
      </c>
      <c r="N551" t="s">
        <v>111</v>
      </c>
      <c r="O551" t="s">
        <v>114</v>
      </c>
    </row>
    <row r="552" spans="1:15" x14ac:dyDescent="0.3">
      <c r="A552">
        <f t="shared" si="53"/>
        <v>7777895951</v>
      </c>
      <c r="B552" s="1">
        <v>42097</v>
      </c>
      <c r="C552" t="str">
        <f t="shared" si="48"/>
        <v>Friday</v>
      </c>
      <c r="D552" t="str">
        <f t="shared" si="49"/>
        <v>April</v>
      </c>
      <c r="E552">
        <v>12</v>
      </c>
      <c r="F552" t="s">
        <v>27</v>
      </c>
      <c r="G552" t="s">
        <v>8</v>
      </c>
      <c r="H552">
        <f t="shared" si="50"/>
        <v>15</v>
      </c>
      <c r="I552">
        <v>2</v>
      </c>
      <c r="J552" t="s">
        <v>36</v>
      </c>
      <c r="K552" t="s">
        <v>37</v>
      </c>
      <c r="L552">
        <f t="shared" si="51"/>
        <v>30</v>
      </c>
      <c r="M552">
        <f t="shared" si="52"/>
        <v>6</v>
      </c>
      <c r="N552" t="s">
        <v>111</v>
      </c>
      <c r="O552" t="s">
        <v>114</v>
      </c>
    </row>
    <row r="553" spans="1:15" x14ac:dyDescent="0.3">
      <c r="A553">
        <f t="shared" si="53"/>
        <v>7777895952</v>
      </c>
      <c r="B553" s="1">
        <v>42098</v>
      </c>
      <c r="C553" t="str">
        <f t="shared" si="48"/>
        <v>Saturday</v>
      </c>
      <c r="D553" t="str">
        <f t="shared" si="49"/>
        <v>April</v>
      </c>
      <c r="E553">
        <v>12</v>
      </c>
      <c r="F553" t="s">
        <v>27</v>
      </c>
      <c r="G553" t="s">
        <v>8</v>
      </c>
      <c r="H553">
        <f t="shared" si="50"/>
        <v>15</v>
      </c>
      <c r="I553">
        <v>4</v>
      </c>
      <c r="J553" t="s">
        <v>52</v>
      </c>
      <c r="K553" t="s">
        <v>53</v>
      </c>
      <c r="L553">
        <f t="shared" si="51"/>
        <v>60</v>
      </c>
      <c r="M553">
        <f t="shared" si="52"/>
        <v>12</v>
      </c>
      <c r="N553" t="s">
        <v>111</v>
      </c>
      <c r="O553" t="s">
        <v>114</v>
      </c>
    </row>
    <row r="554" spans="1:15" x14ac:dyDescent="0.3">
      <c r="A554">
        <f t="shared" si="53"/>
        <v>7777895953</v>
      </c>
      <c r="B554" s="1">
        <v>42098</v>
      </c>
      <c r="C554" t="str">
        <f t="shared" si="48"/>
        <v>Saturday</v>
      </c>
      <c r="D554" t="str">
        <f t="shared" si="49"/>
        <v>April</v>
      </c>
      <c r="E554">
        <v>16.5</v>
      </c>
      <c r="F554" t="s">
        <v>7</v>
      </c>
      <c r="G554" t="s">
        <v>17</v>
      </c>
      <c r="H554">
        <f t="shared" si="50"/>
        <v>25</v>
      </c>
      <c r="I554">
        <v>10</v>
      </c>
      <c r="J554" t="s">
        <v>66</v>
      </c>
      <c r="K554" t="s">
        <v>67</v>
      </c>
      <c r="L554">
        <f t="shared" si="51"/>
        <v>250</v>
      </c>
      <c r="M554">
        <f t="shared" si="52"/>
        <v>85</v>
      </c>
      <c r="N554" t="s">
        <v>111</v>
      </c>
      <c r="O554" t="s">
        <v>114</v>
      </c>
    </row>
    <row r="555" spans="1:15" x14ac:dyDescent="0.3">
      <c r="A555">
        <f t="shared" si="53"/>
        <v>7777895954</v>
      </c>
      <c r="B555" s="1">
        <v>42098</v>
      </c>
      <c r="C555" t="str">
        <f t="shared" si="48"/>
        <v>Saturday</v>
      </c>
      <c r="D555" t="str">
        <f t="shared" si="49"/>
        <v>April</v>
      </c>
      <c r="E555">
        <v>16.5</v>
      </c>
      <c r="F555" t="s">
        <v>13</v>
      </c>
      <c r="G555" t="s">
        <v>8</v>
      </c>
      <c r="H555">
        <f t="shared" si="50"/>
        <v>22.5</v>
      </c>
      <c r="I555">
        <v>3</v>
      </c>
      <c r="J555" t="s">
        <v>9</v>
      </c>
      <c r="K555" t="s">
        <v>10</v>
      </c>
      <c r="L555">
        <f t="shared" si="51"/>
        <v>67.5</v>
      </c>
      <c r="M555">
        <f t="shared" si="52"/>
        <v>18</v>
      </c>
      <c r="N555" t="s">
        <v>111</v>
      </c>
      <c r="O555" t="s">
        <v>115</v>
      </c>
    </row>
    <row r="556" spans="1:15" x14ac:dyDescent="0.3">
      <c r="A556">
        <f t="shared" si="53"/>
        <v>7777895955</v>
      </c>
      <c r="B556" s="1">
        <v>42098</v>
      </c>
      <c r="C556" t="str">
        <f t="shared" si="48"/>
        <v>Saturday</v>
      </c>
      <c r="D556" t="str">
        <f t="shared" si="49"/>
        <v>April</v>
      </c>
      <c r="E556">
        <v>20.5</v>
      </c>
      <c r="F556" t="s">
        <v>13</v>
      </c>
      <c r="G556" t="s">
        <v>8</v>
      </c>
      <c r="H556">
        <f t="shared" si="50"/>
        <v>26.5</v>
      </c>
      <c r="I556">
        <v>12</v>
      </c>
      <c r="J556" t="s">
        <v>58</v>
      </c>
      <c r="K556" t="s">
        <v>59</v>
      </c>
      <c r="L556">
        <f t="shared" si="51"/>
        <v>318</v>
      </c>
      <c r="M556">
        <f t="shared" si="52"/>
        <v>72</v>
      </c>
      <c r="N556" t="s">
        <v>111</v>
      </c>
      <c r="O556" t="s">
        <v>115</v>
      </c>
    </row>
    <row r="557" spans="1:15" x14ac:dyDescent="0.3">
      <c r="A557">
        <f t="shared" si="53"/>
        <v>7777895956</v>
      </c>
      <c r="B557" s="1">
        <v>42099</v>
      </c>
      <c r="C557" t="str">
        <f t="shared" si="48"/>
        <v>Sunday</v>
      </c>
      <c r="D557" t="str">
        <f t="shared" si="49"/>
        <v>April</v>
      </c>
      <c r="E557">
        <v>20.75</v>
      </c>
      <c r="F557" t="s">
        <v>13</v>
      </c>
      <c r="G557" t="s">
        <v>17</v>
      </c>
      <c r="H557">
        <f t="shared" si="50"/>
        <v>30.75</v>
      </c>
      <c r="I557">
        <v>10</v>
      </c>
      <c r="J557" t="s">
        <v>38</v>
      </c>
      <c r="K557" t="s">
        <v>39</v>
      </c>
      <c r="L557">
        <f t="shared" si="51"/>
        <v>307.5</v>
      </c>
      <c r="M557">
        <f t="shared" si="52"/>
        <v>100</v>
      </c>
      <c r="N557" t="s">
        <v>112</v>
      </c>
      <c r="O557" t="s">
        <v>114</v>
      </c>
    </row>
    <row r="558" spans="1:15" x14ac:dyDescent="0.3">
      <c r="A558">
        <f t="shared" si="53"/>
        <v>7777895957</v>
      </c>
      <c r="B558" s="1">
        <v>42099</v>
      </c>
      <c r="C558" t="str">
        <f t="shared" si="48"/>
        <v>Sunday</v>
      </c>
      <c r="D558" t="str">
        <f t="shared" si="49"/>
        <v>April</v>
      </c>
      <c r="E558">
        <v>20.25</v>
      </c>
      <c r="F558" t="s">
        <v>13</v>
      </c>
      <c r="G558" t="s">
        <v>14</v>
      </c>
      <c r="H558">
        <f t="shared" si="50"/>
        <v>27.25</v>
      </c>
      <c r="I558">
        <v>5</v>
      </c>
      <c r="J558" t="s">
        <v>20</v>
      </c>
      <c r="K558" t="s">
        <v>21</v>
      </c>
      <c r="L558">
        <f t="shared" si="51"/>
        <v>136.25</v>
      </c>
      <c r="M558">
        <f t="shared" si="52"/>
        <v>35</v>
      </c>
      <c r="N558" t="s">
        <v>111</v>
      </c>
      <c r="O558" t="s">
        <v>114</v>
      </c>
    </row>
    <row r="559" spans="1:15" x14ac:dyDescent="0.3">
      <c r="A559">
        <f t="shared" si="53"/>
        <v>7777895958</v>
      </c>
      <c r="B559" s="1">
        <v>42099</v>
      </c>
      <c r="C559" t="str">
        <f t="shared" si="48"/>
        <v>Sunday</v>
      </c>
      <c r="D559" t="str">
        <f t="shared" si="49"/>
        <v>April</v>
      </c>
      <c r="E559">
        <v>12.5</v>
      </c>
      <c r="F559" t="s">
        <v>7</v>
      </c>
      <c r="G559" t="s">
        <v>8</v>
      </c>
      <c r="H559">
        <f t="shared" si="50"/>
        <v>17</v>
      </c>
      <c r="I559">
        <v>4</v>
      </c>
      <c r="J559" t="s">
        <v>48</v>
      </c>
      <c r="K559" t="s">
        <v>49</v>
      </c>
      <c r="L559">
        <f t="shared" si="51"/>
        <v>68</v>
      </c>
      <c r="M559">
        <f t="shared" si="52"/>
        <v>18</v>
      </c>
      <c r="N559" t="s">
        <v>112</v>
      </c>
      <c r="O559" t="s">
        <v>115</v>
      </c>
    </row>
    <row r="560" spans="1:15" x14ac:dyDescent="0.3">
      <c r="A560">
        <f t="shared" si="53"/>
        <v>7777895959</v>
      </c>
      <c r="B560" s="1">
        <v>42099</v>
      </c>
      <c r="C560" t="str">
        <f t="shared" si="48"/>
        <v>Sunday</v>
      </c>
      <c r="D560" t="str">
        <f t="shared" si="49"/>
        <v>April</v>
      </c>
      <c r="E560">
        <v>12.5</v>
      </c>
      <c r="F560" t="s">
        <v>27</v>
      </c>
      <c r="G560" t="s">
        <v>17</v>
      </c>
      <c r="H560">
        <f t="shared" si="50"/>
        <v>19.5</v>
      </c>
      <c r="I560">
        <v>9</v>
      </c>
      <c r="J560" t="s">
        <v>66</v>
      </c>
      <c r="K560" t="s">
        <v>67</v>
      </c>
      <c r="L560">
        <f t="shared" si="51"/>
        <v>175.5</v>
      </c>
      <c r="M560">
        <f t="shared" si="52"/>
        <v>63</v>
      </c>
      <c r="N560" t="s">
        <v>111</v>
      </c>
      <c r="O560" t="s">
        <v>115</v>
      </c>
    </row>
    <row r="561" spans="1:15" x14ac:dyDescent="0.3">
      <c r="A561">
        <f t="shared" si="53"/>
        <v>7777895960</v>
      </c>
      <c r="B561" s="1">
        <v>42099</v>
      </c>
      <c r="C561" t="str">
        <f t="shared" si="48"/>
        <v>Sunday</v>
      </c>
      <c r="D561" t="str">
        <f t="shared" si="49"/>
        <v>April</v>
      </c>
      <c r="E561">
        <v>12.75</v>
      </c>
      <c r="F561" t="s">
        <v>27</v>
      </c>
      <c r="G561" t="s">
        <v>22</v>
      </c>
      <c r="H561">
        <f t="shared" si="50"/>
        <v>17.75</v>
      </c>
      <c r="I561">
        <v>11</v>
      </c>
      <c r="J561" t="s">
        <v>46</v>
      </c>
      <c r="K561" t="s">
        <v>47</v>
      </c>
      <c r="L561">
        <f t="shared" si="51"/>
        <v>195.25</v>
      </c>
      <c r="M561">
        <f t="shared" si="52"/>
        <v>55</v>
      </c>
      <c r="N561" t="s">
        <v>111</v>
      </c>
      <c r="O561" t="s">
        <v>114</v>
      </c>
    </row>
    <row r="562" spans="1:15" x14ac:dyDescent="0.3">
      <c r="A562">
        <f t="shared" si="53"/>
        <v>7777895961</v>
      </c>
      <c r="B562" s="1">
        <v>42099</v>
      </c>
      <c r="C562" t="str">
        <f t="shared" si="48"/>
        <v>Sunday</v>
      </c>
      <c r="D562" t="str">
        <f t="shared" si="49"/>
        <v>April</v>
      </c>
      <c r="E562">
        <v>20.75</v>
      </c>
      <c r="F562" t="s">
        <v>13</v>
      </c>
      <c r="G562" t="s">
        <v>17</v>
      </c>
      <c r="H562">
        <f t="shared" si="50"/>
        <v>30.75</v>
      </c>
      <c r="I562">
        <v>6</v>
      </c>
      <c r="J562" t="s">
        <v>38</v>
      </c>
      <c r="K562" t="s">
        <v>39</v>
      </c>
      <c r="L562">
        <f t="shared" si="51"/>
        <v>184.5</v>
      </c>
      <c r="M562">
        <f t="shared" si="52"/>
        <v>60</v>
      </c>
      <c r="N562" t="s">
        <v>111</v>
      </c>
      <c r="O562" t="s">
        <v>114</v>
      </c>
    </row>
    <row r="563" spans="1:15" x14ac:dyDescent="0.3">
      <c r="A563">
        <f t="shared" si="53"/>
        <v>7777895962</v>
      </c>
      <c r="B563" s="1">
        <v>42099</v>
      </c>
      <c r="C563" t="str">
        <f t="shared" si="48"/>
        <v>Sunday</v>
      </c>
      <c r="D563" t="str">
        <f t="shared" si="49"/>
        <v>April</v>
      </c>
      <c r="E563">
        <v>12.5</v>
      </c>
      <c r="F563" t="s">
        <v>27</v>
      </c>
      <c r="G563" t="s">
        <v>14</v>
      </c>
      <c r="H563">
        <f t="shared" si="50"/>
        <v>16.5</v>
      </c>
      <c r="I563">
        <v>3</v>
      </c>
      <c r="J563" t="s">
        <v>40</v>
      </c>
      <c r="K563" t="s">
        <v>41</v>
      </c>
      <c r="L563">
        <f t="shared" si="51"/>
        <v>49.5</v>
      </c>
      <c r="M563">
        <f t="shared" si="52"/>
        <v>12</v>
      </c>
      <c r="N563" t="s">
        <v>111</v>
      </c>
      <c r="O563" t="s">
        <v>115</v>
      </c>
    </row>
    <row r="564" spans="1:15" x14ac:dyDescent="0.3">
      <c r="A564">
        <f t="shared" si="53"/>
        <v>7777895963</v>
      </c>
      <c r="B564" s="1">
        <v>42100</v>
      </c>
      <c r="C564" t="str">
        <f t="shared" si="48"/>
        <v>Monday</v>
      </c>
      <c r="D564" t="str">
        <f t="shared" si="49"/>
        <v>April</v>
      </c>
      <c r="E564">
        <v>12.5</v>
      </c>
      <c r="F564" t="s">
        <v>27</v>
      </c>
      <c r="G564" t="s">
        <v>17</v>
      </c>
      <c r="H564">
        <f t="shared" si="50"/>
        <v>19.5</v>
      </c>
      <c r="I564">
        <v>3</v>
      </c>
      <c r="J564" t="s">
        <v>25</v>
      </c>
      <c r="K564" t="s">
        <v>26</v>
      </c>
      <c r="L564">
        <f t="shared" si="51"/>
        <v>58.5</v>
      </c>
      <c r="M564">
        <f t="shared" si="52"/>
        <v>21</v>
      </c>
      <c r="N564" t="s">
        <v>111</v>
      </c>
      <c r="O564" t="s">
        <v>115</v>
      </c>
    </row>
    <row r="565" spans="1:15" x14ac:dyDescent="0.3">
      <c r="A565">
        <f t="shared" si="53"/>
        <v>7777895964</v>
      </c>
      <c r="B565" s="1">
        <v>42100</v>
      </c>
      <c r="C565" t="str">
        <f t="shared" si="48"/>
        <v>Monday</v>
      </c>
      <c r="D565" t="str">
        <f t="shared" si="49"/>
        <v>April</v>
      </c>
      <c r="E565">
        <v>16.75</v>
      </c>
      <c r="F565" t="s">
        <v>7</v>
      </c>
      <c r="G565" t="s">
        <v>22</v>
      </c>
      <c r="H565">
        <f t="shared" si="50"/>
        <v>23.25</v>
      </c>
      <c r="I565">
        <v>2</v>
      </c>
      <c r="J565" t="s">
        <v>72</v>
      </c>
      <c r="K565" t="s">
        <v>73</v>
      </c>
      <c r="L565">
        <f t="shared" si="51"/>
        <v>46.5</v>
      </c>
      <c r="M565">
        <f t="shared" si="52"/>
        <v>13</v>
      </c>
      <c r="N565" t="s">
        <v>112</v>
      </c>
      <c r="O565" t="s">
        <v>114</v>
      </c>
    </row>
    <row r="566" spans="1:15" x14ac:dyDescent="0.3">
      <c r="A566">
        <f t="shared" si="53"/>
        <v>7777895965</v>
      </c>
      <c r="B566" s="1">
        <v>42100</v>
      </c>
      <c r="C566" t="str">
        <f t="shared" si="48"/>
        <v>Monday</v>
      </c>
      <c r="D566" t="str">
        <f t="shared" si="49"/>
        <v>April</v>
      </c>
      <c r="E566">
        <v>16.5</v>
      </c>
      <c r="F566" t="s">
        <v>7</v>
      </c>
      <c r="G566" t="s">
        <v>17</v>
      </c>
      <c r="H566">
        <f t="shared" si="50"/>
        <v>25</v>
      </c>
      <c r="I566">
        <v>3</v>
      </c>
      <c r="J566" t="s">
        <v>66</v>
      </c>
      <c r="K566" t="s">
        <v>67</v>
      </c>
      <c r="L566">
        <f t="shared" si="51"/>
        <v>75</v>
      </c>
      <c r="M566">
        <f t="shared" si="52"/>
        <v>25.5</v>
      </c>
      <c r="N566" t="s">
        <v>111</v>
      </c>
      <c r="O566" t="s">
        <v>115</v>
      </c>
    </row>
    <row r="567" spans="1:15" x14ac:dyDescent="0.3">
      <c r="A567">
        <f t="shared" si="53"/>
        <v>7777895966</v>
      </c>
      <c r="B567" s="1">
        <v>42100</v>
      </c>
      <c r="C567" t="str">
        <f t="shared" si="48"/>
        <v>Monday</v>
      </c>
      <c r="D567" t="str">
        <f t="shared" si="49"/>
        <v>April</v>
      </c>
      <c r="E567">
        <v>12</v>
      </c>
      <c r="F567" t="s">
        <v>27</v>
      </c>
      <c r="G567" t="s">
        <v>8</v>
      </c>
      <c r="H567">
        <f t="shared" si="50"/>
        <v>15</v>
      </c>
      <c r="I567">
        <v>10</v>
      </c>
      <c r="J567" t="s">
        <v>52</v>
      </c>
      <c r="K567" t="s">
        <v>53</v>
      </c>
      <c r="L567">
        <f t="shared" si="51"/>
        <v>150</v>
      </c>
      <c r="M567">
        <f t="shared" si="52"/>
        <v>30</v>
      </c>
      <c r="N567" t="s">
        <v>112</v>
      </c>
      <c r="O567" t="s">
        <v>114</v>
      </c>
    </row>
    <row r="568" spans="1:15" x14ac:dyDescent="0.3">
      <c r="A568">
        <f t="shared" si="53"/>
        <v>7777895967</v>
      </c>
      <c r="B568" s="1">
        <v>42100</v>
      </c>
      <c r="C568" t="str">
        <f t="shared" si="48"/>
        <v>Monday</v>
      </c>
      <c r="D568" t="str">
        <f t="shared" si="49"/>
        <v>April</v>
      </c>
      <c r="E568">
        <v>20.25</v>
      </c>
      <c r="F568" t="s">
        <v>13</v>
      </c>
      <c r="G568" t="s">
        <v>14</v>
      </c>
      <c r="H568">
        <f t="shared" si="50"/>
        <v>27.25</v>
      </c>
      <c r="I568">
        <v>6</v>
      </c>
      <c r="J568" t="s">
        <v>20</v>
      </c>
      <c r="K568" t="s">
        <v>21</v>
      </c>
      <c r="L568">
        <f t="shared" si="51"/>
        <v>163.5</v>
      </c>
      <c r="M568">
        <f t="shared" si="52"/>
        <v>42</v>
      </c>
      <c r="N568" t="s">
        <v>112</v>
      </c>
      <c r="O568" t="s">
        <v>114</v>
      </c>
    </row>
    <row r="569" spans="1:15" x14ac:dyDescent="0.3">
      <c r="A569">
        <f t="shared" si="53"/>
        <v>7777895968</v>
      </c>
      <c r="B569" s="1">
        <v>42100</v>
      </c>
      <c r="C569" t="str">
        <f t="shared" si="48"/>
        <v>Monday</v>
      </c>
      <c r="D569" t="str">
        <f t="shared" si="49"/>
        <v>April</v>
      </c>
      <c r="E569">
        <v>20.25</v>
      </c>
      <c r="F569" t="s">
        <v>13</v>
      </c>
      <c r="G569" t="s">
        <v>14</v>
      </c>
      <c r="H569">
        <f t="shared" si="50"/>
        <v>27.25</v>
      </c>
      <c r="I569">
        <v>5</v>
      </c>
      <c r="J569" t="s">
        <v>20</v>
      </c>
      <c r="K569" t="s">
        <v>21</v>
      </c>
      <c r="L569">
        <f t="shared" si="51"/>
        <v>136.25</v>
      </c>
      <c r="M569">
        <f t="shared" si="52"/>
        <v>35</v>
      </c>
      <c r="N569" t="s">
        <v>111</v>
      </c>
      <c r="O569" t="s">
        <v>115</v>
      </c>
    </row>
    <row r="570" spans="1:15" x14ac:dyDescent="0.3">
      <c r="A570">
        <f t="shared" si="53"/>
        <v>7777895969</v>
      </c>
      <c r="B570" s="1">
        <v>42100</v>
      </c>
      <c r="C570" t="str">
        <f t="shared" si="48"/>
        <v>Monday</v>
      </c>
      <c r="D570" t="str">
        <f t="shared" si="49"/>
        <v>April</v>
      </c>
      <c r="E570">
        <v>25.5</v>
      </c>
      <c r="F570" t="s">
        <v>76</v>
      </c>
      <c r="G570" t="s">
        <v>8</v>
      </c>
      <c r="H570">
        <f t="shared" si="50"/>
        <v>26.5</v>
      </c>
      <c r="I570">
        <v>3</v>
      </c>
      <c r="J570" t="s">
        <v>30</v>
      </c>
      <c r="K570" t="s">
        <v>31</v>
      </c>
      <c r="L570">
        <f t="shared" si="51"/>
        <v>79.5</v>
      </c>
      <c r="M570">
        <f t="shared" si="52"/>
        <v>3</v>
      </c>
      <c r="N570" t="s">
        <v>112</v>
      </c>
      <c r="O570" t="s">
        <v>114</v>
      </c>
    </row>
    <row r="571" spans="1:15" x14ac:dyDescent="0.3">
      <c r="A571">
        <f t="shared" si="53"/>
        <v>7777895970</v>
      </c>
      <c r="B571" s="1">
        <v>42100</v>
      </c>
      <c r="C571" t="str">
        <f t="shared" si="48"/>
        <v>Monday</v>
      </c>
      <c r="D571" t="str">
        <f t="shared" si="49"/>
        <v>April</v>
      </c>
      <c r="E571">
        <v>12.25</v>
      </c>
      <c r="F571" t="s">
        <v>27</v>
      </c>
      <c r="G571" t="s">
        <v>17</v>
      </c>
      <c r="H571">
        <f t="shared" si="50"/>
        <v>19.25</v>
      </c>
      <c r="I571">
        <v>7</v>
      </c>
      <c r="J571" t="s">
        <v>70</v>
      </c>
      <c r="K571" t="s">
        <v>71</v>
      </c>
      <c r="L571">
        <f t="shared" si="51"/>
        <v>134.75</v>
      </c>
      <c r="M571">
        <f t="shared" si="52"/>
        <v>49</v>
      </c>
      <c r="N571" t="s">
        <v>112</v>
      </c>
      <c r="O571" t="s">
        <v>115</v>
      </c>
    </row>
    <row r="572" spans="1:15" x14ac:dyDescent="0.3">
      <c r="A572">
        <f t="shared" si="53"/>
        <v>7777895971</v>
      </c>
      <c r="B572" s="1">
        <v>42101</v>
      </c>
      <c r="C572" t="str">
        <f t="shared" si="48"/>
        <v>Tuesday</v>
      </c>
      <c r="D572" t="str">
        <f t="shared" si="49"/>
        <v>April</v>
      </c>
      <c r="E572">
        <v>16.75</v>
      </c>
      <c r="F572" t="s">
        <v>7</v>
      </c>
      <c r="G572" t="s">
        <v>22</v>
      </c>
      <c r="H572">
        <f t="shared" si="50"/>
        <v>23.25</v>
      </c>
      <c r="I572">
        <v>2</v>
      </c>
      <c r="J572" t="s">
        <v>28</v>
      </c>
      <c r="K572" t="s">
        <v>29</v>
      </c>
      <c r="L572">
        <f t="shared" si="51"/>
        <v>46.5</v>
      </c>
      <c r="M572">
        <f t="shared" si="52"/>
        <v>13</v>
      </c>
      <c r="N572" t="s">
        <v>112</v>
      </c>
      <c r="O572" t="s">
        <v>115</v>
      </c>
    </row>
    <row r="573" spans="1:15" x14ac:dyDescent="0.3">
      <c r="A573">
        <f t="shared" si="53"/>
        <v>7777895972</v>
      </c>
      <c r="B573" s="1">
        <v>42101</v>
      </c>
      <c r="C573" t="str">
        <f t="shared" si="48"/>
        <v>Tuesday</v>
      </c>
      <c r="D573" t="str">
        <f t="shared" si="49"/>
        <v>April</v>
      </c>
      <c r="E573">
        <v>20.75</v>
      </c>
      <c r="F573" t="s">
        <v>13</v>
      </c>
      <c r="G573" t="s">
        <v>17</v>
      </c>
      <c r="H573">
        <f t="shared" si="50"/>
        <v>30.75</v>
      </c>
      <c r="I573">
        <v>11</v>
      </c>
      <c r="J573" t="s">
        <v>25</v>
      </c>
      <c r="K573" t="s">
        <v>26</v>
      </c>
      <c r="L573">
        <f t="shared" si="51"/>
        <v>338.25</v>
      </c>
      <c r="M573">
        <f t="shared" si="52"/>
        <v>110</v>
      </c>
      <c r="N573" t="s">
        <v>112</v>
      </c>
      <c r="O573" t="s">
        <v>114</v>
      </c>
    </row>
    <row r="574" spans="1:15" x14ac:dyDescent="0.3">
      <c r="A574">
        <f t="shared" si="53"/>
        <v>7777895973</v>
      </c>
      <c r="B574" s="1">
        <v>42101</v>
      </c>
      <c r="C574" t="str">
        <f t="shared" si="48"/>
        <v>Tuesday</v>
      </c>
      <c r="D574" t="str">
        <f t="shared" si="49"/>
        <v>April</v>
      </c>
      <c r="E574">
        <v>12</v>
      </c>
      <c r="F574" t="s">
        <v>27</v>
      </c>
      <c r="G574" t="s">
        <v>8</v>
      </c>
      <c r="H574">
        <f t="shared" si="50"/>
        <v>15</v>
      </c>
      <c r="I574">
        <v>7</v>
      </c>
      <c r="J574" t="s">
        <v>52</v>
      </c>
      <c r="K574" t="s">
        <v>53</v>
      </c>
      <c r="L574">
        <f t="shared" si="51"/>
        <v>105</v>
      </c>
      <c r="M574">
        <f t="shared" si="52"/>
        <v>21</v>
      </c>
      <c r="N574" t="s">
        <v>112</v>
      </c>
      <c r="O574" t="s">
        <v>115</v>
      </c>
    </row>
    <row r="575" spans="1:15" x14ac:dyDescent="0.3">
      <c r="A575">
        <f t="shared" si="53"/>
        <v>7777895974</v>
      </c>
      <c r="B575" s="1">
        <v>42101</v>
      </c>
      <c r="C575" t="str">
        <f t="shared" si="48"/>
        <v>Tuesday</v>
      </c>
      <c r="D575" t="str">
        <f t="shared" si="49"/>
        <v>April</v>
      </c>
      <c r="E575">
        <v>14.5</v>
      </c>
      <c r="F575" t="s">
        <v>7</v>
      </c>
      <c r="G575" t="s">
        <v>8</v>
      </c>
      <c r="H575">
        <f t="shared" si="50"/>
        <v>19</v>
      </c>
      <c r="I575">
        <v>3</v>
      </c>
      <c r="J575" t="s">
        <v>74</v>
      </c>
      <c r="K575" t="s">
        <v>75</v>
      </c>
      <c r="L575">
        <f t="shared" si="51"/>
        <v>57</v>
      </c>
      <c r="M575">
        <f t="shared" si="52"/>
        <v>13.5</v>
      </c>
      <c r="N575" t="s">
        <v>111</v>
      </c>
      <c r="O575" t="s">
        <v>115</v>
      </c>
    </row>
    <row r="576" spans="1:15" x14ac:dyDescent="0.3">
      <c r="A576">
        <f t="shared" si="53"/>
        <v>7777895975</v>
      </c>
      <c r="B576" s="1">
        <v>42101</v>
      </c>
      <c r="C576" t="str">
        <f t="shared" si="48"/>
        <v>Tuesday</v>
      </c>
      <c r="D576" t="str">
        <f t="shared" si="49"/>
        <v>April</v>
      </c>
      <c r="E576">
        <v>12.25</v>
      </c>
      <c r="F576" t="s">
        <v>27</v>
      </c>
      <c r="G576" t="s">
        <v>17</v>
      </c>
      <c r="H576">
        <f t="shared" si="50"/>
        <v>19.25</v>
      </c>
      <c r="I576">
        <v>7</v>
      </c>
      <c r="J576" t="s">
        <v>70</v>
      </c>
      <c r="K576" t="s">
        <v>71</v>
      </c>
      <c r="L576">
        <f t="shared" si="51"/>
        <v>134.75</v>
      </c>
      <c r="M576">
        <f t="shared" si="52"/>
        <v>49</v>
      </c>
      <c r="N576" t="s">
        <v>111</v>
      </c>
      <c r="O576" t="s">
        <v>115</v>
      </c>
    </row>
    <row r="577" spans="1:15" x14ac:dyDescent="0.3">
      <c r="A577">
        <f t="shared" si="53"/>
        <v>7777895976</v>
      </c>
      <c r="B577" s="1">
        <v>42101</v>
      </c>
      <c r="C577" t="str">
        <f t="shared" si="48"/>
        <v>Tuesday</v>
      </c>
      <c r="D577" t="str">
        <f t="shared" si="49"/>
        <v>April</v>
      </c>
      <c r="E577">
        <v>16.5</v>
      </c>
      <c r="F577" t="s">
        <v>7</v>
      </c>
      <c r="G577" t="s">
        <v>17</v>
      </c>
      <c r="H577">
        <f t="shared" si="50"/>
        <v>25</v>
      </c>
      <c r="I577">
        <v>9</v>
      </c>
      <c r="J577" t="s">
        <v>18</v>
      </c>
      <c r="K577" t="s">
        <v>19</v>
      </c>
      <c r="L577">
        <f t="shared" si="51"/>
        <v>225</v>
      </c>
      <c r="M577">
        <f t="shared" si="52"/>
        <v>76.5</v>
      </c>
      <c r="N577" t="s">
        <v>111</v>
      </c>
      <c r="O577" t="s">
        <v>114</v>
      </c>
    </row>
    <row r="578" spans="1:15" x14ac:dyDescent="0.3">
      <c r="A578">
        <f t="shared" si="53"/>
        <v>7777895977</v>
      </c>
      <c r="B578" s="1">
        <v>42101</v>
      </c>
      <c r="C578" t="str">
        <f t="shared" ref="C578:C641" si="54">TEXT(B578,"dddd")</f>
        <v>Tuesday</v>
      </c>
      <c r="D578" t="str">
        <f t="shared" si="49"/>
        <v>April</v>
      </c>
      <c r="E578">
        <v>16.75</v>
      </c>
      <c r="F578" t="s">
        <v>7</v>
      </c>
      <c r="G578" t="s">
        <v>22</v>
      </c>
      <c r="H578">
        <f t="shared" si="50"/>
        <v>23.25</v>
      </c>
      <c r="I578">
        <v>2</v>
      </c>
      <c r="J578" t="s">
        <v>23</v>
      </c>
      <c r="K578" t="s">
        <v>24</v>
      </c>
      <c r="L578">
        <f t="shared" si="51"/>
        <v>46.5</v>
      </c>
      <c r="M578">
        <f t="shared" si="52"/>
        <v>13</v>
      </c>
      <c r="N578" t="s">
        <v>111</v>
      </c>
      <c r="O578" t="s">
        <v>114</v>
      </c>
    </row>
    <row r="579" spans="1:15" x14ac:dyDescent="0.3">
      <c r="A579">
        <f t="shared" si="53"/>
        <v>7777895978</v>
      </c>
      <c r="B579" s="1">
        <v>42101</v>
      </c>
      <c r="C579" t="str">
        <f t="shared" si="54"/>
        <v>Tuesday</v>
      </c>
      <c r="D579" t="str">
        <f t="shared" ref="D579:D642" si="55">TEXT(B579,"mmmm")</f>
        <v>April</v>
      </c>
      <c r="E579">
        <v>12.5</v>
      </c>
      <c r="F579" t="s">
        <v>27</v>
      </c>
      <c r="G579" t="s">
        <v>17</v>
      </c>
      <c r="H579">
        <f t="shared" ref="H579:H642" si="56">E579 +   IF(F579="S", 2, IF(F579="M", 3.5, IF(F579="L", 5, 0))) +  IF(G579="Classic", 1, IF(G579="Veggie", 2, IF(G579="Chicken", 3, IF(G579="Supreme",5,0))))</f>
        <v>19.5</v>
      </c>
      <c r="I579">
        <v>3</v>
      </c>
      <c r="J579" t="s">
        <v>25</v>
      </c>
      <c r="K579" t="s">
        <v>26</v>
      </c>
      <c r="L579">
        <f t="shared" ref="L579:L642" si="57">H579*I579</f>
        <v>58.5</v>
      </c>
      <c r="M579">
        <f t="shared" ref="M579:M642" si="58">(H579-E579)*I579</f>
        <v>21</v>
      </c>
      <c r="N579" t="s">
        <v>111</v>
      </c>
      <c r="O579" t="s">
        <v>114</v>
      </c>
    </row>
    <row r="580" spans="1:15" x14ac:dyDescent="0.3">
      <c r="A580">
        <f t="shared" ref="A580:A643" si="59">A579+1</f>
        <v>7777895979</v>
      </c>
      <c r="B580" s="1">
        <v>42101</v>
      </c>
      <c r="C580" t="str">
        <f t="shared" si="54"/>
        <v>Tuesday</v>
      </c>
      <c r="D580" t="str">
        <f t="shared" si="55"/>
        <v>April</v>
      </c>
      <c r="E580">
        <v>12.5</v>
      </c>
      <c r="F580" t="s">
        <v>7</v>
      </c>
      <c r="G580" t="s">
        <v>8</v>
      </c>
      <c r="H580">
        <f t="shared" si="56"/>
        <v>17</v>
      </c>
      <c r="I580">
        <v>2</v>
      </c>
      <c r="J580" t="s">
        <v>48</v>
      </c>
      <c r="K580" t="s">
        <v>49</v>
      </c>
      <c r="L580">
        <f t="shared" si="57"/>
        <v>34</v>
      </c>
      <c r="M580">
        <f t="shared" si="58"/>
        <v>9</v>
      </c>
      <c r="N580" t="s">
        <v>111</v>
      </c>
      <c r="O580" t="s">
        <v>114</v>
      </c>
    </row>
    <row r="581" spans="1:15" x14ac:dyDescent="0.3">
      <c r="A581">
        <f t="shared" si="59"/>
        <v>7777895980</v>
      </c>
      <c r="B581" s="1">
        <v>42102</v>
      </c>
      <c r="C581" t="str">
        <f t="shared" si="54"/>
        <v>Wednesday</v>
      </c>
      <c r="D581" t="str">
        <f t="shared" si="55"/>
        <v>April</v>
      </c>
      <c r="E581">
        <v>12.5</v>
      </c>
      <c r="F581" t="s">
        <v>27</v>
      </c>
      <c r="G581" t="s">
        <v>17</v>
      </c>
      <c r="H581">
        <f t="shared" si="56"/>
        <v>19.5</v>
      </c>
      <c r="I581">
        <v>6</v>
      </c>
      <c r="J581" t="s">
        <v>18</v>
      </c>
      <c r="K581" t="s">
        <v>19</v>
      </c>
      <c r="L581">
        <f t="shared" si="57"/>
        <v>117</v>
      </c>
      <c r="M581">
        <f t="shared" si="58"/>
        <v>42</v>
      </c>
      <c r="N581" t="s">
        <v>112</v>
      </c>
      <c r="O581" t="s">
        <v>114</v>
      </c>
    </row>
    <row r="582" spans="1:15" x14ac:dyDescent="0.3">
      <c r="A582">
        <f t="shared" si="59"/>
        <v>7777895981</v>
      </c>
      <c r="B582" s="1">
        <v>42102</v>
      </c>
      <c r="C582" t="str">
        <f t="shared" si="54"/>
        <v>Wednesday</v>
      </c>
      <c r="D582" t="str">
        <f t="shared" si="55"/>
        <v>April</v>
      </c>
      <c r="E582">
        <v>20.75</v>
      </c>
      <c r="F582" t="s">
        <v>13</v>
      </c>
      <c r="G582" t="s">
        <v>22</v>
      </c>
      <c r="H582">
        <f t="shared" si="56"/>
        <v>28.75</v>
      </c>
      <c r="I582">
        <v>12</v>
      </c>
      <c r="J582" t="s">
        <v>23</v>
      </c>
      <c r="K582" t="s">
        <v>24</v>
      </c>
      <c r="L582">
        <f t="shared" si="57"/>
        <v>345</v>
      </c>
      <c r="M582">
        <f t="shared" si="58"/>
        <v>96</v>
      </c>
      <c r="N582" t="s">
        <v>112</v>
      </c>
      <c r="O582" t="s">
        <v>115</v>
      </c>
    </row>
    <row r="583" spans="1:15" x14ac:dyDescent="0.3">
      <c r="A583">
        <f t="shared" si="59"/>
        <v>7777895982</v>
      </c>
      <c r="B583" s="1">
        <v>42103</v>
      </c>
      <c r="C583" t="str">
        <f t="shared" si="54"/>
        <v>Thursday</v>
      </c>
      <c r="D583" t="str">
        <f t="shared" si="55"/>
        <v>April</v>
      </c>
      <c r="E583">
        <v>18.5</v>
      </c>
      <c r="F583" t="s">
        <v>13</v>
      </c>
      <c r="G583" t="s">
        <v>14</v>
      </c>
      <c r="H583">
        <f t="shared" si="56"/>
        <v>25.5</v>
      </c>
      <c r="I583">
        <v>11</v>
      </c>
      <c r="J583" t="s">
        <v>15</v>
      </c>
      <c r="K583" t="s">
        <v>16</v>
      </c>
      <c r="L583">
        <f t="shared" si="57"/>
        <v>280.5</v>
      </c>
      <c r="M583">
        <f t="shared" si="58"/>
        <v>77</v>
      </c>
      <c r="N583" t="s">
        <v>111</v>
      </c>
      <c r="O583" t="s">
        <v>114</v>
      </c>
    </row>
    <row r="584" spans="1:15" x14ac:dyDescent="0.3">
      <c r="A584">
        <f t="shared" si="59"/>
        <v>7777895983</v>
      </c>
      <c r="B584" s="1">
        <v>42103</v>
      </c>
      <c r="C584" t="str">
        <f t="shared" si="54"/>
        <v>Thursday</v>
      </c>
      <c r="D584" t="str">
        <f t="shared" si="55"/>
        <v>April</v>
      </c>
      <c r="E584">
        <v>16.5</v>
      </c>
      <c r="F584" t="s">
        <v>13</v>
      </c>
      <c r="G584" t="s">
        <v>8</v>
      </c>
      <c r="H584">
        <f t="shared" si="56"/>
        <v>22.5</v>
      </c>
      <c r="I584">
        <v>5</v>
      </c>
      <c r="J584" t="s">
        <v>9</v>
      </c>
      <c r="K584" t="s">
        <v>10</v>
      </c>
      <c r="L584">
        <f t="shared" si="57"/>
        <v>112.5</v>
      </c>
      <c r="M584">
        <f t="shared" si="58"/>
        <v>30</v>
      </c>
      <c r="N584" t="s">
        <v>112</v>
      </c>
      <c r="O584" t="s">
        <v>114</v>
      </c>
    </row>
    <row r="585" spans="1:15" x14ac:dyDescent="0.3">
      <c r="A585">
        <f t="shared" si="59"/>
        <v>7777895984</v>
      </c>
      <c r="B585" s="1">
        <v>42104</v>
      </c>
      <c r="C585" t="str">
        <f t="shared" si="54"/>
        <v>Friday</v>
      </c>
      <c r="D585" t="str">
        <f t="shared" si="55"/>
        <v>April</v>
      </c>
      <c r="E585">
        <v>11</v>
      </c>
      <c r="F585" t="s">
        <v>27</v>
      </c>
      <c r="G585" t="s">
        <v>8</v>
      </c>
      <c r="H585">
        <f t="shared" si="56"/>
        <v>14</v>
      </c>
      <c r="I585">
        <v>5</v>
      </c>
      <c r="J585" t="s">
        <v>74</v>
      </c>
      <c r="K585" t="s">
        <v>75</v>
      </c>
      <c r="L585">
        <f t="shared" si="57"/>
        <v>70</v>
      </c>
      <c r="M585">
        <f t="shared" si="58"/>
        <v>15</v>
      </c>
      <c r="N585" t="s">
        <v>111</v>
      </c>
      <c r="O585" t="s">
        <v>115</v>
      </c>
    </row>
    <row r="586" spans="1:15" x14ac:dyDescent="0.3">
      <c r="A586">
        <f t="shared" si="59"/>
        <v>7777895985</v>
      </c>
      <c r="B586" s="1">
        <v>42104</v>
      </c>
      <c r="C586" t="str">
        <f t="shared" si="54"/>
        <v>Friday</v>
      </c>
      <c r="D586" t="str">
        <f t="shared" si="55"/>
        <v>April</v>
      </c>
      <c r="E586">
        <v>17.95</v>
      </c>
      <c r="F586" t="s">
        <v>13</v>
      </c>
      <c r="G586" t="s">
        <v>14</v>
      </c>
      <c r="H586">
        <f t="shared" si="56"/>
        <v>24.95</v>
      </c>
      <c r="I586">
        <v>4</v>
      </c>
      <c r="J586" t="s">
        <v>56</v>
      </c>
      <c r="K586" t="s">
        <v>57</v>
      </c>
      <c r="L586">
        <f t="shared" si="57"/>
        <v>99.8</v>
      </c>
      <c r="M586">
        <f t="shared" si="58"/>
        <v>28</v>
      </c>
      <c r="N586" t="s">
        <v>112</v>
      </c>
      <c r="O586" t="s">
        <v>115</v>
      </c>
    </row>
    <row r="587" spans="1:15" x14ac:dyDescent="0.3">
      <c r="A587">
        <f t="shared" si="59"/>
        <v>7777895986</v>
      </c>
      <c r="B587" s="1">
        <v>42104</v>
      </c>
      <c r="C587" t="str">
        <f t="shared" si="54"/>
        <v>Friday</v>
      </c>
      <c r="D587" t="str">
        <f t="shared" si="55"/>
        <v>April</v>
      </c>
      <c r="E587">
        <v>16</v>
      </c>
      <c r="F587" t="s">
        <v>7</v>
      </c>
      <c r="G587" t="s">
        <v>8</v>
      </c>
      <c r="H587">
        <f t="shared" si="56"/>
        <v>20.5</v>
      </c>
      <c r="I587">
        <v>4</v>
      </c>
      <c r="J587" t="s">
        <v>11</v>
      </c>
      <c r="K587" t="s">
        <v>12</v>
      </c>
      <c r="L587">
        <f t="shared" si="57"/>
        <v>82</v>
      </c>
      <c r="M587">
        <f t="shared" si="58"/>
        <v>18</v>
      </c>
      <c r="N587" t="s">
        <v>112</v>
      </c>
      <c r="O587" t="s">
        <v>114</v>
      </c>
    </row>
    <row r="588" spans="1:15" x14ac:dyDescent="0.3">
      <c r="A588">
        <f t="shared" si="59"/>
        <v>7777895987</v>
      </c>
      <c r="B588" s="1">
        <v>42105</v>
      </c>
      <c r="C588" t="str">
        <f t="shared" si="54"/>
        <v>Saturday</v>
      </c>
      <c r="D588" t="str">
        <f t="shared" si="55"/>
        <v>April</v>
      </c>
      <c r="E588">
        <v>20.75</v>
      </c>
      <c r="F588" t="s">
        <v>13</v>
      </c>
      <c r="G588" t="s">
        <v>17</v>
      </c>
      <c r="H588">
        <f t="shared" si="56"/>
        <v>30.75</v>
      </c>
      <c r="I588">
        <v>6</v>
      </c>
      <c r="J588" t="s">
        <v>25</v>
      </c>
      <c r="K588" t="s">
        <v>26</v>
      </c>
      <c r="L588">
        <f t="shared" si="57"/>
        <v>184.5</v>
      </c>
      <c r="M588">
        <f t="shared" si="58"/>
        <v>60</v>
      </c>
      <c r="N588" t="s">
        <v>111</v>
      </c>
      <c r="O588" t="s">
        <v>115</v>
      </c>
    </row>
    <row r="589" spans="1:15" x14ac:dyDescent="0.3">
      <c r="A589">
        <f t="shared" si="59"/>
        <v>7777895988</v>
      </c>
      <c r="B589" s="1">
        <v>42105</v>
      </c>
      <c r="C589" t="str">
        <f t="shared" si="54"/>
        <v>Saturday</v>
      </c>
      <c r="D589" t="str">
        <f t="shared" si="55"/>
        <v>April</v>
      </c>
      <c r="E589">
        <v>18.5</v>
      </c>
      <c r="F589" t="s">
        <v>13</v>
      </c>
      <c r="G589" t="s">
        <v>14</v>
      </c>
      <c r="H589">
        <f t="shared" si="56"/>
        <v>25.5</v>
      </c>
      <c r="I589">
        <v>5</v>
      </c>
      <c r="J589" t="s">
        <v>15</v>
      </c>
      <c r="K589" t="s">
        <v>16</v>
      </c>
      <c r="L589">
        <f t="shared" si="57"/>
        <v>127.5</v>
      </c>
      <c r="M589">
        <f t="shared" si="58"/>
        <v>35</v>
      </c>
      <c r="N589" t="s">
        <v>112</v>
      </c>
      <c r="O589" t="s">
        <v>115</v>
      </c>
    </row>
    <row r="590" spans="1:15" x14ac:dyDescent="0.3">
      <c r="A590">
        <f t="shared" si="59"/>
        <v>7777895989</v>
      </c>
      <c r="B590" s="1">
        <v>42105</v>
      </c>
      <c r="C590" t="str">
        <f t="shared" si="54"/>
        <v>Saturday</v>
      </c>
      <c r="D590" t="str">
        <f t="shared" si="55"/>
        <v>April</v>
      </c>
      <c r="E590">
        <v>16</v>
      </c>
      <c r="F590" t="s">
        <v>7</v>
      </c>
      <c r="G590" t="s">
        <v>14</v>
      </c>
      <c r="H590">
        <f t="shared" si="56"/>
        <v>21.5</v>
      </c>
      <c r="I590">
        <v>9</v>
      </c>
      <c r="J590" t="s">
        <v>42</v>
      </c>
      <c r="K590" t="s">
        <v>43</v>
      </c>
      <c r="L590">
        <f t="shared" si="57"/>
        <v>193.5</v>
      </c>
      <c r="M590">
        <f t="shared" si="58"/>
        <v>49.5</v>
      </c>
      <c r="N590" t="s">
        <v>111</v>
      </c>
      <c r="O590" t="s">
        <v>115</v>
      </c>
    </row>
    <row r="591" spans="1:15" x14ac:dyDescent="0.3">
      <c r="A591">
        <f t="shared" si="59"/>
        <v>7777895990</v>
      </c>
      <c r="B591" s="1">
        <v>42105</v>
      </c>
      <c r="C591" t="str">
        <f t="shared" si="54"/>
        <v>Saturday</v>
      </c>
      <c r="D591" t="str">
        <f t="shared" si="55"/>
        <v>April</v>
      </c>
      <c r="E591">
        <v>20.75</v>
      </c>
      <c r="F591" t="s">
        <v>13</v>
      </c>
      <c r="G591" t="s">
        <v>17</v>
      </c>
      <c r="H591">
        <f t="shared" si="56"/>
        <v>30.75</v>
      </c>
      <c r="I591">
        <v>12</v>
      </c>
      <c r="J591" t="s">
        <v>38</v>
      </c>
      <c r="K591" t="s">
        <v>39</v>
      </c>
      <c r="L591">
        <f t="shared" si="57"/>
        <v>369</v>
      </c>
      <c r="M591">
        <f t="shared" si="58"/>
        <v>120</v>
      </c>
      <c r="N591" t="s">
        <v>111</v>
      </c>
      <c r="O591" t="s">
        <v>114</v>
      </c>
    </row>
    <row r="592" spans="1:15" x14ac:dyDescent="0.3">
      <c r="A592">
        <f t="shared" si="59"/>
        <v>7777895991</v>
      </c>
      <c r="B592" s="1">
        <v>42106</v>
      </c>
      <c r="C592" t="str">
        <f t="shared" si="54"/>
        <v>Sunday</v>
      </c>
      <c r="D592" t="str">
        <f t="shared" si="55"/>
        <v>April</v>
      </c>
      <c r="E592">
        <v>20.75</v>
      </c>
      <c r="F592" t="s">
        <v>13</v>
      </c>
      <c r="G592" t="s">
        <v>17</v>
      </c>
      <c r="H592">
        <f t="shared" si="56"/>
        <v>30.75</v>
      </c>
      <c r="I592">
        <v>6</v>
      </c>
      <c r="J592" t="s">
        <v>18</v>
      </c>
      <c r="K592" t="s">
        <v>19</v>
      </c>
      <c r="L592">
        <f t="shared" si="57"/>
        <v>184.5</v>
      </c>
      <c r="M592">
        <f t="shared" si="58"/>
        <v>60</v>
      </c>
      <c r="N592" t="s">
        <v>111</v>
      </c>
      <c r="O592" t="s">
        <v>115</v>
      </c>
    </row>
    <row r="593" spans="1:15" x14ac:dyDescent="0.3">
      <c r="A593">
        <f t="shared" si="59"/>
        <v>7777895992</v>
      </c>
      <c r="B593" s="1">
        <v>42106</v>
      </c>
      <c r="C593" t="str">
        <f t="shared" si="54"/>
        <v>Sunday</v>
      </c>
      <c r="D593" t="str">
        <f t="shared" si="55"/>
        <v>April</v>
      </c>
      <c r="E593">
        <v>16</v>
      </c>
      <c r="F593" t="s">
        <v>7</v>
      </c>
      <c r="G593" t="s">
        <v>14</v>
      </c>
      <c r="H593">
        <f t="shared" si="56"/>
        <v>21.5</v>
      </c>
      <c r="I593">
        <v>6</v>
      </c>
      <c r="J593" t="s">
        <v>34</v>
      </c>
      <c r="K593" t="s">
        <v>35</v>
      </c>
      <c r="L593">
        <f t="shared" si="57"/>
        <v>129</v>
      </c>
      <c r="M593">
        <f t="shared" si="58"/>
        <v>33</v>
      </c>
      <c r="N593" t="s">
        <v>111</v>
      </c>
      <c r="O593" t="s">
        <v>115</v>
      </c>
    </row>
    <row r="594" spans="1:15" x14ac:dyDescent="0.3">
      <c r="A594">
        <f t="shared" si="59"/>
        <v>7777895993</v>
      </c>
      <c r="B594" s="1">
        <v>42106</v>
      </c>
      <c r="C594" t="str">
        <f t="shared" si="54"/>
        <v>Sunday</v>
      </c>
      <c r="D594" t="str">
        <f t="shared" si="55"/>
        <v>April</v>
      </c>
      <c r="E594">
        <v>20.75</v>
      </c>
      <c r="F594" t="s">
        <v>13</v>
      </c>
      <c r="G594" t="s">
        <v>22</v>
      </c>
      <c r="H594">
        <f t="shared" si="56"/>
        <v>28.75</v>
      </c>
      <c r="I594">
        <v>8</v>
      </c>
      <c r="J594" t="s">
        <v>28</v>
      </c>
      <c r="K594" t="s">
        <v>29</v>
      </c>
      <c r="L594">
        <f t="shared" si="57"/>
        <v>230</v>
      </c>
      <c r="M594">
        <f t="shared" si="58"/>
        <v>64</v>
      </c>
      <c r="N594" t="s">
        <v>112</v>
      </c>
      <c r="O594" t="s">
        <v>115</v>
      </c>
    </row>
    <row r="595" spans="1:15" x14ac:dyDescent="0.3">
      <c r="A595">
        <f t="shared" si="59"/>
        <v>7777895994</v>
      </c>
      <c r="B595" s="1">
        <v>42106</v>
      </c>
      <c r="C595" t="str">
        <f t="shared" si="54"/>
        <v>Sunday</v>
      </c>
      <c r="D595" t="str">
        <f t="shared" si="55"/>
        <v>April</v>
      </c>
      <c r="E595">
        <v>12.75</v>
      </c>
      <c r="F595" t="s">
        <v>27</v>
      </c>
      <c r="G595" t="s">
        <v>22</v>
      </c>
      <c r="H595">
        <f t="shared" si="56"/>
        <v>17.75</v>
      </c>
      <c r="I595">
        <v>7</v>
      </c>
      <c r="J595" t="s">
        <v>46</v>
      </c>
      <c r="K595" t="s">
        <v>47</v>
      </c>
      <c r="L595">
        <f t="shared" si="57"/>
        <v>124.25</v>
      </c>
      <c r="M595">
        <f t="shared" si="58"/>
        <v>35</v>
      </c>
      <c r="N595" t="s">
        <v>111</v>
      </c>
      <c r="O595" t="s">
        <v>114</v>
      </c>
    </row>
    <row r="596" spans="1:15" x14ac:dyDescent="0.3">
      <c r="A596">
        <f t="shared" si="59"/>
        <v>7777895995</v>
      </c>
      <c r="B596" s="1">
        <v>42106</v>
      </c>
      <c r="C596" t="str">
        <f t="shared" si="54"/>
        <v>Sunday</v>
      </c>
      <c r="D596" t="str">
        <f t="shared" si="55"/>
        <v>April</v>
      </c>
      <c r="E596">
        <v>16.75</v>
      </c>
      <c r="F596" t="s">
        <v>7</v>
      </c>
      <c r="G596" t="s">
        <v>22</v>
      </c>
      <c r="H596">
        <f t="shared" si="56"/>
        <v>23.25</v>
      </c>
      <c r="I596">
        <v>6</v>
      </c>
      <c r="J596" t="s">
        <v>46</v>
      </c>
      <c r="K596" t="s">
        <v>47</v>
      </c>
      <c r="L596">
        <f t="shared" si="57"/>
        <v>139.5</v>
      </c>
      <c r="M596">
        <f t="shared" si="58"/>
        <v>39</v>
      </c>
      <c r="N596" t="s">
        <v>111</v>
      </c>
      <c r="O596" t="s">
        <v>114</v>
      </c>
    </row>
    <row r="597" spans="1:15" x14ac:dyDescent="0.3">
      <c r="A597">
        <f t="shared" si="59"/>
        <v>7777895996</v>
      </c>
      <c r="B597" s="1">
        <v>42106</v>
      </c>
      <c r="C597" t="str">
        <f t="shared" si="54"/>
        <v>Sunday</v>
      </c>
      <c r="D597" t="str">
        <f t="shared" si="55"/>
        <v>April</v>
      </c>
      <c r="E597">
        <v>16.75</v>
      </c>
      <c r="F597" t="s">
        <v>7</v>
      </c>
      <c r="G597" t="s">
        <v>22</v>
      </c>
      <c r="H597">
        <f t="shared" si="56"/>
        <v>23.25</v>
      </c>
      <c r="I597">
        <v>8</v>
      </c>
      <c r="J597" t="s">
        <v>46</v>
      </c>
      <c r="K597" t="s">
        <v>47</v>
      </c>
      <c r="L597">
        <f t="shared" si="57"/>
        <v>186</v>
      </c>
      <c r="M597">
        <f t="shared" si="58"/>
        <v>52</v>
      </c>
      <c r="N597" t="s">
        <v>111</v>
      </c>
      <c r="O597" t="s">
        <v>115</v>
      </c>
    </row>
    <row r="598" spans="1:15" x14ac:dyDescent="0.3">
      <c r="A598">
        <f t="shared" si="59"/>
        <v>7777895997</v>
      </c>
      <c r="B598" s="1">
        <v>42106</v>
      </c>
      <c r="C598" t="str">
        <f t="shared" si="54"/>
        <v>Sunday</v>
      </c>
      <c r="D598" t="str">
        <f t="shared" si="55"/>
        <v>April</v>
      </c>
      <c r="E598">
        <v>18.5</v>
      </c>
      <c r="F598" t="s">
        <v>13</v>
      </c>
      <c r="G598" t="s">
        <v>14</v>
      </c>
      <c r="H598">
        <f t="shared" si="56"/>
        <v>25.5</v>
      </c>
      <c r="I598">
        <v>10</v>
      </c>
      <c r="J598" t="s">
        <v>15</v>
      </c>
      <c r="K598" t="s">
        <v>16</v>
      </c>
      <c r="L598">
        <f t="shared" si="57"/>
        <v>255</v>
      </c>
      <c r="M598">
        <f t="shared" si="58"/>
        <v>70</v>
      </c>
      <c r="N598" t="s">
        <v>112</v>
      </c>
      <c r="O598" t="s">
        <v>114</v>
      </c>
    </row>
    <row r="599" spans="1:15" x14ac:dyDescent="0.3">
      <c r="A599">
        <f t="shared" si="59"/>
        <v>7777895998</v>
      </c>
      <c r="B599" s="1">
        <v>42106</v>
      </c>
      <c r="C599" t="str">
        <f t="shared" si="54"/>
        <v>Sunday</v>
      </c>
      <c r="D599" t="str">
        <f t="shared" si="55"/>
        <v>April</v>
      </c>
      <c r="E599">
        <v>16.5</v>
      </c>
      <c r="F599" t="s">
        <v>7</v>
      </c>
      <c r="G599" t="s">
        <v>17</v>
      </c>
      <c r="H599">
        <f t="shared" si="56"/>
        <v>25</v>
      </c>
      <c r="I599">
        <v>9</v>
      </c>
      <c r="J599" t="s">
        <v>25</v>
      </c>
      <c r="K599" t="s">
        <v>26</v>
      </c>
      <c r="L599">
        <f t="shared" si="57"/>
        <v>225</v>
      </c>
      <c r="M599">
        <f t="shared" si="58"/>
        <v>76.5</v>
      </c>
      <c r="N599" t="s">
        <v>112</v>
      </c>
      <c r="O599" t="s">
        <v>114</v>
      </c>
    </row>
    <row r="600" spans="1:15" x14ac:dyDescent="0.3">
      <c r="A600">
        <f t="shared" si="59"/>
        <v>7777895999</v>
      </c>
      <c r="B600" s="1">
        <v>42106</v>
      </c>
      <c r="C600" t="str">
        <f t="shared" si="54"/>
        <v>Sunday</v>
      </c>
      <c r="D600" t="str">
        <f t="shared" si="55"/>
        <v>April</v>
      </c>
      <c r="E600">
        <v>20.75</v>
      </c>
      <c r="F600" t="s">
        <v>13</v>
      </c>
      <c r="G600" t="s">
        <v>17</v>
      </c>
      <c r="H600">
        <f t="shared" si="56"/>
        <v>30.75</v>
      </c>
      <c r="I600">
        <v>5</v>
      </c>
      <c r="J600" t="s">
        <v>25</v>
      </c>
      <c r="K600" t="s">
        <v>26</v>
      </c>
      <c r="L600">
        <f t="shared" si="57"/>
        <v>153.75</v>
      </c>
      <c r="M600">
        <f t="shared" si="58"/>
        <v>50</v>
      </c>
      <c r="N600" t="s">
        <v>112</v>
      </c>
      <c r="O600" t="s">
        <v>115</v>
      </c>
    </row>
    <row r="601" spans="1:15" x14ac:dyDescent="0.3">
      <c r="A601">
        <f t="shared" si="59"/>
        <v>7777896000</v>
      </c>
      <c r="B601" s="1">
        <v>42106</v>
      </c>
      <c r="C601" t="str">
        <f t="shared" si="54"/>
        <v>Sunday</v>
      </c>
      <c r="D601" t="str">
        <f t="shared" si="55"/>
        <v>April</v>
      </c>
      <c r="E601">
        <v>20.75</v>
      </c>
      <c r="F601" t="s">
        <v>13</v>
      </c>
      <c r="G601" t="s">
        <v>22</v>
      </c>
      <c r="H601">
        <f t="shared" si="56"/>
        <v>28.75</v>
      </c>
      <c r="I601">
        <v>1</v>
      </c>
      <c r="J601" t="s">
        <v>28</v>
      </c>
      <c r="K601" t="s">
        <v>29</v>
      </c>
      <c r="L601">
        <f t="shared" si="57"/>
        <v>28.75</v>
      </c>
      <c r="M601">
        <f t="shared" si="58"/>
        <v>8</v>
      </c>
      <c r="N601" t="s">
        <v>112</v>
      </c>
      <c r="O601" t="s">
        <v>115</v>
      </c>
    </row>
    <row r="602" spans="1:15" x14ac:dyDescent="0.3">
      <c r="A602">
        <f t="shared" si="59"/>
        <v>7777896001</v>
      </c>
      <c r="B602" s="1">
        <v>42106</v>
      </c>
      <c r="C602" t="str">
        <f t="shared" si="54"/>
        <v>Sunday</v>
      </c>
      <c r="D602" t="str">
        <f t="shared" si="55"/>
        <v>April</v>
      </c>
      <c r="E602">
        <v>12.25</v>
      </c>
      <c r="F602" t="s">
        <v>27</v>
      </c>
      <c r="G602" t="s">
        <v>17</v>
      </c>
      <c r="H602">
        <f t="shared" si="56"/>
        <v>19.25</v>
      </c>
      <c r="I602">
        <v>3</v>
      </c>
      <c r="J602" t="s">
        <v>70</v>
      </c>
      <c r="K602" t="s">
        <v>71</v>
      </c>
      <c r="L602">
        <f t="shared" si="57"/>
        <v>57.75</v>
      </c>
      <c r="M602">
        <f t="shared" si="58"/>
        <v>21</v>
      </c>
      <c r="N602" t="s">
        <v>112</v>
      </c>
      <c r="O602" t="s">
        <v>114</v>
      </c>
    </row>
    <row r="603" spans="1:15" x14ac:dyDescent="0.3">
      <c r="A603">
        <f t="shared" si="59"/>
        <v>7777896002</v>
      </c>
      <c r="B603" s="1">
        <v>42107</v>
      </c>
      <c r="C603" t="str">
        <f t="shared" si="54"/>
        <v>Monday</v>
      </c>
      <c r="D603" t="str">
        <f t="shared" si="55"/>
        <v>April</v>
      </c>
      <c r="E603">
        <v>17.95</v>
      </c>
      <c r="F603" t="s">
        <v>13</v>
      </c>
      <c r="G603" t="s">
        <v>14</v>
      </c>
      <c r="H603">
        <f t="shared" si="56"/>
        <v>24.95</v>
      </c>
      <c r="I603">
        <v>9</v>
      </c>
      <c r="J603" t="s">
        <v>56</v>
      </c>
      <c r="K603" t="s">
        <v>57</v>
      </c>
      <c r="L603">
        <f t="shared" si="57"/>
        <v>224.54999999999998</v>
      </c>
      <c r="M603">
        <f t="shared" si="58"/>
        <v>63</v>
      </c>
      <c r="N603" t="s">
        <v>111</v>
      </c>
      <c r="O603" t="s">
        <v>115</v>
      </c>
    </row>
    <row r="604" spans="1:15" x14ac:dyDescent="0.3">
      <c r="A604">
        <f t="shared" si="59"/>
        <v>7777896003</v>
      </c>
      <c r="B604" s="1">
        <v>42107</v>
      </c>
      <c r="C604" t="str">
        <f t="shared" si="54"/>
        <v>Monday</v>
      </c>
      <c r="D604" t="str">
        <f t="shared" si="55"/>
        <v>April</v>
      </c>
      <c r="E604">
        <v>13.25</v>
      </c>
      <c r="F604" t="s">
        <v>7</v>
      </c>
      <c r="G604" t="s">
        <v>8</v>
      </c>
      <c r="H604">
        <f t="shared" si="56"/>
        <v>17.75</v>
      </c>
      <c r="I604">
        <v>2</v>
      </c>
      <c r="J604" t="s">
        <v>9</v>
      </c>
      <c r="K604" t="s">
        <v>10</v>
      </c>
      <c r="L604">
        <f t="shared" si="57"/>
        <v>35.5</v>
      </c>
      <c r="M604">
        <f t="shared" si="58"/>
        <v>9</v>
      </c>
      <c r="N604" t="s">
        <v>111</v>
      </c>
      <c r="O604" t="s">
        <v>115</v>
      </c>
    </row>
    <row r="605" spans="1:15" x14ac:dyDescent="0.3">
      <c r="A605">
        <f t="shared" si="59"/>
        <v>7777896004</v>
      </c>
      <c r="B605" s="1">
        <v>42107</v>
      </c>
      <c r="C605" t="str">
        <f t="shared" si="54"/>
        <v>Monday</v>
      </c>
      <c r="D605" t="str">
        <f t="shared" si="55"/>
        <v>April</v>
      </c>
      <c r="E605">
        <v>9.75</v>
      </c>
      <c r="F605" t="s">
        <v>27</v>
      </c>
      <c r="G605" t="s">
        <v>8</v>
      </c>
      <c r="H605">
        <f t="shared" si="56"/>
        <v>12.75</v>
      </c>
      <c r="I605">
        <v>3</v>
      </c>
      <c r="J605" t="s">
        <v>48</v>
      </c>
      <c r="K605" t="s">
        <v>49</v>
      </c>
      <c r="L605">
        <f t="shared" si="57"/>
        <v>38.25</v>
      </c>
      <c r="M605">
        <f t="shared" si="58"/>
        <v>9</v>
      </c>
      <c r="N605" t="s">
        <v>112</v>
      </c>
      <c r="O605" t="s">
        <v>115</v>
      </c>
    </row>
    <row r="606" spans="1:15" x14ac:dyDescent="0.3">
      <c r="A606">
        <f t="shared" si="59"/>
        <v>7777896005</v>
      </c>
      <c r="B606" s="1">
        <v>42108</v>
      </c>
      <c r="C606" t="str">
        <f t="shared" si="54"/>
        <v>Tuesday</v>
      </c>
      <c r="D606" t="str">
        <f t="shared" si="55"/>
        <v>April</v>
      </c>
      <c r="E606">
        <v>12.5</v>
      </c>
      <c r="F606" t="s">
        <v>27</v>
      </c>
      <c r="G606" t="s">
        <v>17</v>
      </c>
      <c r="H606">
        <f t="shared" si="56"/>
        <v>19.5</v>
      </c>
      <c r="I606">
        <v>9</v>
      </c>
      <c r="J606" t="s">
        <v>32</v>
      </c>
      <c r="K606" t="s">
        <v>33</v>
      </c>
      <c r="L606">
        <f t="shared" si="57"/>
        <v>175.5</v>
      </c>
      <c r="M606">
        <f t="shared" si="58"/>
        <v>63</v>
      </c>
      <c r="N606" t="s">
        <v>112</v>
      </c>
      <c r="O606" t="s">
        <v>114</v>
      </c>
    </row>
    <row r="607" spans="1:15" x14ac:dyDescent="0.3">
      <c r="A607">
        <f t="shared" si="59"/>
        <v>7777896006</v>
      </c>
      <c r="B607" s="1">
        <v>42108</v>
      </c>
      <c r="C607" t="str">
        <f t="shared" si="54"/>
        <v>Tuesday</v>
      </c>
      <c r="D607" t="str">
        <f t="shared" si="55"/>
        <v>April</v>
      </c>
      <c r="E607">
        <v>16.75</v>
      </c>
      <c r="F607" t="s">
        <v>7</v>
      </c>
      <c r="G607" t="s">
        <v>22</v>
      </c>
      <c r="H607">
        <f t="shared" si="56"/>
        <v>23.25</v>
      </c>
      <c r="I607">
        <v>4</v>
      </c>
      <c r="J607" t="s">
        <v>72</v>
      </c>
      <c r="K607" t="s">
        <v>73</v>
      </c>
      <c r="L607">
        <f t="shared" si="57"/>
        <v>93</v>
      </c>
      <c r="M607">
        <f t="shared" si="58"/>
        <v>26</v>
      </c>
      <c r="N607" t="s">
        <v>112</v>
      </c>
      <c r="O607" t="s">
        <v>115</v>
      </c>
    </row>
    <row r="608" spans="1:15" x14ac:dyDescent="0.3">
      <c r="A608">
        <f t="shared" si="59"/>
        <v>7777896007</v>
      </c>
      <c r="B608" s="1">
        <v>42108</v>
      </c>
      <c r="C608" t="str">
        <f t="shared" si="54"/>
        <v>Tuesday</v>
      </c>
      <c r="D608" t="str">
        <f t="shared" si="55"/>
        <v>April</v>
      </c>
      <c r="E608">
        <v>15.25</v>
      </c>
      <c r="F608" t="s">
        <v>13</v>
      </c>
      <c r="G608" t="s">
        <v>8</v>
      </c>
      <c r="H608">
        <f t="shared" si="56"/>
        <v>21.25</v>
      </c>
      <c r="I608">
        <v>7</v>
      </c>
      <c r="J608" t="s">
        <v>48</v>
      </c>
      <c r="K608" t="s">
        <v>49</v>
      </c>
      <c r="L608">
        <f t="shared" si="57"/>
        <v>148.75</v>
      </c>
      <c r="M608">
        <f t="shared" si="58"/>
        <v>42</v>
      </c>
      <c r="N608" t="s">
        <v>111</v>
      </c>
      <c r="O608" t="s">
        <v>115</v>
      </c>
    </row>
    <row r="609" spans="1:15" x14ac:dyDescent="0.3">
      <c r="A609">
        <f t="shared" si="59"/>
        <v>7777896008</v>
      </c>
      <c r="B609" s="1">
        <v>42108</v>
      </c>
      <c r="C609" t="str">
        <f t="shared" si="54"/>
        <v>Tuesday</v>
      </c>
      <c r="D609" t="str">
        <f t="shared" si="55"/>
        <v>April</v>
      </c>
      <c r="E609">
        <v>17.95</v>
      </c>
      <c r="F609" t="s">
        <v>13</v>
      </c>
      <c r="G609" t="s">
        <v>14</v>
      </c>
      <c r="H609">
        <f t="shared" si="56"/>
        <v>24.95</v>
      </c>
      <c r="I609">
        <v>10</v>
      </c>
      <c r="J609" t="s">
        <v>56</v>
      </c>
      <c r="K609" t="s">
        <v>57</v>
      </c>
      <c r="L609">
        <f t="shared" si="57"/>
        <v>249.5</v>
      </c>
      <c r="M609">
        <f t="shared" si="58"/>
        <v>70</v>
      </c>
      <c r="N609" t="s">
        <v>112</v>
      </c>
      <c r="O609" t="s">
        <v>114</v>
      </c>
    </row>
    <row r="610" spans="1:15" x14ac:dyDescent="0.3">
      <c r="A610">
        <f t="shared" si="59"/>
        <v>7777896009</v>
      </c>
      <c r="B610" s="1">
        <v>42108</v>
      </c>
      <c r="C610" t="str">
        <f t="shared" si="54"/>
        <v>Tuesday</v>
      </c>
      <c r="D610" t="str">
        <f t="shared" si="55"/>
        <v>April</v>
      </c>
      <c r="E610">
        <v>16</v>
      </c>
      <c r="F610" t="s">
        <v>7</v>
      </c>
      <c r="G610" t="s">
        <v>8</v>
      </c>
      <c r="H610">
        <f t="shared" si="56"/>
        <v>20.5</v>
      </c>
      <c r="I610">
        <v>6</v>
      </c>
      <c r="J610" t="s">
        <v>36</v>
      </c>
      <c r="K610" t="s">
        <v>37</v>
      </c>
      <c r="L610">
        <f t="shared" si="57"/>
        <v>123</v>
      </c>
      <c r="M610">
        <f t="shared" si="58"/>
        <v>27</v>
      </c>
      <c r="N610" t="s">
        <v>111</v>
      </c>
      <c r="O610" t="s">
        <v>114</v>
      </c>
    </row>
    <row r="611" spans="1:15" x14ac:dyDescent="0.3">
      <c r="A611">
        <f t="shared" si="59"/>
        <v>7777896010</v>
      </c>
      <c r="B611" s="1">
        <v>42108</v>
      </c>
      <c r="C611" t="str">
        <f t="shared" si="54"/>
        <v>Tuesday</v>
      </c>
      <c r="D611" t="str">
        <f t="shared" si="55"/>
        <v>April</v>
      </c>
      <c r="E611">
        <v>16.75</v>
      </c>
      <c r="F611" t="s">
        <v>7</v>
      </c>
      <c r="G611" t="s">
        <v>14</v>
      </c>
      <c r="H611">
        <f t="shared" si="56"/>
        <v>22.25</v>
      </c>
      <c r="I611">
        <v>3</v>
      </c>
      <c r="J611" t="s">
        <v>62</v>
      </c>
      <c r="K611" t="s">
        <v>63</v>
      </c>
      <c r="L611">
        <f t="shared" si="57"/>
        <v>66.75</v>
      </c>
      <c r="M611">
        <f t="shared" si="58"/>
        <v>16.5</v>
      </c>
      <c r="N611" t="s">
        <v>111</v>
      </c>
      <c r="O611" t="s">
        <v>115</v>
      </c>
    </row>
    <row r="612" spans="1:15" x14ac:dyDescent="0.3">
      <c r="A612">
        <f t="shared" si="59"/>
        <v>7777896011</v>
      </c>
      <c r="B612" s="1">
        <v>42108</v>
      </c>
      <c r="C612" t="str">
        <f t="shared" si="54"/>
        <v>Tuesday</v>
      </c>
      <c r="D612" t="str">
        <f t="shared" si="55"/>
        <v>April</v>
      </c>
      <c r="E612">
        <v>16.5</v>
      </c>
      <c r="F612" t="s">
        <v>7</v>
      </c>
      <c r="G612" t="s">
        <v>17</v>
      </c>
      <c r="H612">
        <f t="shared" si="56"/>
        <v>25</v>
      </c>
      <c r="I612">
        <v>3</v>
      </c>
      <c r="J612" t="s">
        <v>18</v>
      </c>
      <c r="K612" t="s">
        <v>19</v>
      </c>
      <c r="L612">
        <f t="shared" si="57"/>
        <v>75</v>
      </c>
      <c r="M612">
        <f t="shared" si="58"/>
        <v>25.5</v>
      </c>
      <c r="N612" t="s">
        <v>112</v>
      </c>
      <c r="O612" t="s">
        <v>114</v>
      </c>
    </row>
    <row r="613" spans="1:15" x14ac:dyDescent="0.3">
      <c r="A613">
        <f t="shared" si="59"/>
        <v>7777896012</v>
      </c>
      <c r="B613" s="1">
        <v>42109</v>
      </c>
      <c r="C613" t="str">
        <f t="shared" si="54"/>
        <v>Wednesday</v>
      </c>
      <c r="D613" t="str">
        <f t="shared" si="55"/>
        <v>April</v>
      </c>
      <c r="E613">
        <v>9.75</v>
      </c>
      <c r="F613" t="s">
        <v>27</v>
      </c>
      <c r="G613" t="s">
        <v>8</v>
      </c>
      <c r="H613">
        <f t="shared" si="56"/>
        <v>12.75</v>
      </c>
      <c r="I613">
        <v>11</v>
      </c>
      <c r="J613" t="s">
        <v>48</v>
      </c>
      <c r="K613" t="s">
        <v>49</v>
      </c>
      <c r="L613">
        <f t="shared" si="57"/>
        <v>140.25</v>
      </c>
      <c r="M613">
        <f t="shared" si="58"/>
        <v>33</v>
      </c>
      <c r="N613" t="s">
        <v>112</v>
      </c>
      <c r="O613" t="s">
        <v>115</v>
      </c>
    </row>
    <row r="614" spans="1:15" x14ac:dyDescent="0.3">
      <c r="A614">
        <f t="shared" si="59"/>
        <v>7777896013</v>
      </c>
      <c r="B614" s="1">
        <v>42109</v>
      </c>
      <c r="C614" t="str">
        <f t="shared" si="54"/>
        <v>Wednesday</v>
      </c>
      <c r="D614" t="str">
        <f t="shared" si="55"/>
        <v>April</v>
      </c>
      <c r="E614">
        <v>23.65</v>
      </c>
      <c r="F614" t="s">
        <v>27</v>
      </c>
      <c r="G614" t="s">
        <v>17</v>
      </c>
      <c r="H614">
        <f t="shared" si="56"/>
        <v>30.65</v>
      </c>
      <c r="I614">
        <v>1</v>
      </c>
      <c r="J614" t="s">
        <v>77</v>
      </c>
      <c r="K614" t="s">
        <v>78</v>
      </c>
      <c r="L614">
        <f t="shared" si="57"/>
        <v>30.65</v>
      </c>
      <c r="M614">
        <f t="shared" si="58"/>
        <v>7</v>
      </c>
      <c r="N614" t="s">
        <v>111</v>
      </c>
      <c r="O614" t="s">
        <v>115</v>
      </c>
    </row>
    <row r="615" spans="1:15" x14ac:dyDescent="0.3">
      <c r="A615">
        <f t="shared" si="59"/>
        <v>7777896014</v>
      </c>
      <c r="B615" s="1">
        <v>42109</v>
      </c>
      <c r="C615" t="str">
        <f t="shared" si="54"/>
        <v>Wednesday</v>
      </c>
      <c r="D615" t="str">
        <f t="shared" si="55"/>
        <v>April</v>
      </c>
      <c r="E615">
        <v>12.25</v>
      </c>
      <c r="F615" t="s">
        <v>27</v>
      </c>
      <c r="G615" t="s">
        <v>17</v>
      </c>
      <c r="H615">
        <f t="shared" si="56"/>
        <v>19.25</v>
      </c>
      <c r="I615">
        <v>9</v>
      </c>
      <c r="J615" t="s">
        <v>70</v>
      </c>
      <c r="K615" t="s">
        <v>71</v>
      </c>
      <c r="L615">
        <f t="shared" si="57"/>
        <v>173.25</v>
      </c>
      <c r="M615">
        <f t="shared" si="58"/>
        <v>63</v>
      </c>
      <c r="N615" t="s">
        <v>111</v>
      </c>
      <c r="O615" t="s">
        <v>114</v>
      </c>
    </row>
    <row r="616" spans="1:15" x14ac:dyDescent="0.3">
      <c r="A616">
        <f t="shared" si="59"/>
        <v>7777896015</v>
      </c>
      <c r="B616" s="1">
        <v>42109</v>
      </c>
      <c r="C616" t="str">
        <f t="shared" si="54"/>
        <v>Wednesday</v>
      </c>
      <c r="D616" t="str">
        <f t="shared" si="55"/>
        <v>April</v>
      </c>
      <c r="E616">
        <v>20.75</v>
      </c>
      <c r="F616" t="s">
        <v>13</v>
      </c>
      <c r="G616" t="s">
        <v>22</v>
      </c>
      <c r="H616">
        <f t="shared" si="56"/>
        <v>28.75</v>
      </c>
      <c r="I616">
        <v>8</v>
      </c>
      <c r="J616" t="s">
        <v>44</v>
      </c>
      <c r="K616" t="s">
        <v>45</v>
      </c>
      <c r="L616">
        <f t="shared" si="57"/>
        <v>230</v>
      </c>
      <c r="M616">
        <f t="shared" si="58"/>
        <v>64</v>
      </c>
      <c r="N616" t="s">
        <v>111</v>
      </c>
      <c r="O616" t="s">
        <v>114</v>
      </c>
    </row>
    <row r="617" spans="1:15" x14ac:dyDescent="0.3">
      <c r="A617">
        <f t="shared" si="59"/>
        <v>7777896016</v>
      </c>
      <c r="B617" s="1">
        <v>42110</v>
      </c>
      <c r="C617" t="str">
        <f t="shared" si="54"/>
        <v>Thursday</v>
      </c>
      <c r="D617" t="str">
        <f t="shared" si="55"/>
        <v>April</v>
      </c>
      <c r="E617">
        <v>20.25</v>
      </c>
      <c r="F617" t="s">
        <v>13</v>
      </c>
      <c r="G617" t="s">
        <v>14</v>
      </c>
      <c r="H617">
        <f t="shared" si="56"/>
        <v>27.25</v>
      </c>
      <c r="I617">
        <v>7</v>
      </c>
      <c r="J617" t="s">
        <v>20</v>
      </c>
      <c r="K617" t="s">
        <v>21</v>
      </c>
      <c r="L617">
        <f t="shared" si="57"/>
        <v>190.75</v>
      </c>
      <c r="M617">
        <f t="shared" si="58"/>
        <v>49</v>
      </c>
      <c r="N617" t="s">
        <v>111</v>
      </c>
      <c r="O617" t="s">
        <v>115</v>
      </c>
    </row>
    <row r="618" spans="1:15" x14ac:dyDescent="0.3">
      <c r="A618">
        <f t="shared" si="59"/>
        <v>7777896017</v>
      </c>
      <c r="B618" s="1">
        <v>42110</v>
      </c>
      <c r="C618" t="str">
        <f t="shared" si="54"/>
        <v>Thursday</v>
      </c>
      <c r="D618" t="str">
        <f t="shared" si="55"/>
        <v>April</v>
      </c>
      <c r="E618">
        <v>16.5</v>
      </c>
      <c r="F618" t="s">
        <v>7</v>
      </c>
      <c r="G618" t="s">
        <v>17</v>
      </c>
      <c r="H618">
        <f t="shared" si="56"/>
        <v>25</v>
      </c>
      <c r="I618">
        <v>7</v>
      </c>
      <c r="J618" t="s">
        <v>38</v>
      </c>
      <c r="K618" t="s">
        <v>39</v>
      </c>
      <c r="L618">
        <f t="shared" si="57"/>
        <v>175</v>
      </c>
      <c r="M618">
        <f t="shared" si="58"/>
        <v>59.5</v>
      </c>
      <c r="N618" t="s">
        <v>111</v>
      </c>
      <c r="O618" t="s">
        <v>115</v>
      </c>
    </row>
    <row r="619" spans="1:15" x14ac:dyDescent="0.3">
      <c r="A619">
        <f t="shared" si="59"/>
        <v>7777896018</v>
      </c>
      <c r="B619" s="1">
        <v>42110</v>
      </c>
      <c r="C619" t="str">
        <f t="shared" si="54"/>
        <v>Thursday</v>
      </c>
      <c r="D619" t="str">
        <f t="shared" si="55"/>
        <v>April</v>
      </c>
      <c r="E619">
        <v>20.25</v>
      </c>
      <c r="F619" t="s">
        <v>13</v>
      </c>
      <c r="G619" t="s">
        <v>14</v>
      </c>
      <c r="H619">
        <f t="shared" si="56"/>
        <v>27.25</v>
      </c>
      <c r="I619">
        <v>5</v>
      </c>
      <c r="J619" t="s">
        <v>20</v>
      </c>
      <c r="K619" t="s">
        <v>21</v>
      </c>
      <c r="L619">
        <f t="shared" si="57"/>
        <v>136.25</v>
      </c>
      <c r="M619">
        <f t="shared" si="58"/>
        <v>35</v>
      </c>
      <c r="N619" t="s">
        <v>112</v>
      </c>
      <c r="O619" t="s">
        <v>115</v>
      </c>
    </row>
    <row r="620" spans="1:15" x14ac:dyDescent="0.3">
      <c r="A620">
        <f t="shared" si="59"/>
        <v>7777896019</v>
      </c>
      <c r="B620" s="1">
        <v>42110</v>
      </c>
      <c r="C620" t="str">
        <f t="shared" si="54"/>
        <v>Thursday</v>
      </c>
      <c r="D620" t="str">
        <f t="shared" si="55"/>
        <v>April</v>
      </c>
      <c r="E620">
        <v>20.75</v>
      </c>
      <c r="F620" t="s">
        <v>13</v>
      </c>
      <c r="G620" t="s">
        <v>22</v>
      </c>
      <c r="H620">
        <f t="shared" si="56"/>
        <v>28.75</v>
      </c>
      <c r="I620">
        <v>9</v>
      </c>
      <c r="J620" t="s">
        <v>23</v>
      </c>
      <c r="K620" t="s">
        <v>24</v>
      </c>
      <c r="L620">
        <f t="shared" si="57"/>
        <v>258.75</v>
      </c>
      <c r="M620">
        <f t="shared" si="58"/>
        <v>72</v>
      </c>
      <c r="N620" t="s">
        <v>112</v>
      </c>
      <c r="O620" t="s">
        <v>115</v>
      </c>
    </row>
    <row r="621" spans="1:15" x14ac:dyDescent="0.3">
      <c r="A621">
        <f t="shared" si="59"/>
        <v>7777896020</v>
      </c>
      <c r="B621" s="1">
        <v>42110</v>
      </c>
      <c r="C621" t="str">
        <f t="shared" si="54"/>
        <v>Thursday</v>
      </c>
      <c r="D621" t="str">
        <f t="shared" si="55"/>
        <v>April</v>
      </c>
      <c r="E621">
        <v>12</v>
      </c>
      <c r="F621" t="s">
        <v>27</v>
      </c>
      <c r="G621" t="s">
        <v>8</v>
      </c>
      <c r="H621">
        <f t="shared" si="56"/>
        <v>15</v>
      </c>
      <c r="I621">
        <v>12</v>
      </c>
      <c r="J621" t="s">
        <v>11</v>
      </c>
      <c r="K621" t="s">
        <v>12</v>
      </c>
      <c r="L621">
        <f t="shared" si="57"/>
        <v>180</v>
      </c>
      <c r="M621">
        <f t="shared" si="58"/>
        <v>36</v>
      </c>
      <c r="N621" t="s">
        <v>111</v>
      </c>
      <c r="O621" t="s">
        <v>114</v>
      </c>
    </row>
    <row r="622" spans="1:15" x14ac:dyDescent="0.3">
      <c r="A622">
        <f t="shared" si="59"/>
        <v>7777896021</v>
      </c>
      <c r="B622" s="1">
        <v>42110</v>
      </c>
      <c r="C622" t="str">
        <f t="shared" si="54"/>
        <v>Thursday</v>
      </c>
      <c r="D622" t="str">
        <f t="shared" si="55"/>
        <v>April</v>
      </c>
      <c r="E622">
        <v>16</v>
      </c>
      <c r="F622" t="s">
        <v>7</v>
      </c>
      <c r="G622" t="s">
        <v>14</v>
      </c>
      <c r="H622">
        <f t="shared" si="56"/>
        <v>21.5</v>
      </c>
      <c r="I622">
        <v>10</v>
      </c>
      <c r="J622" t="s">
        <v>64</v>
      </c>
      <c r="K622" t="s">
        <v>65</v>
      </c>
      <c r="L622">
        <f t="shared" si="57"/>
        <v>215</v>
      </c>
      <c r="M622">
        <f t="shared" si="58"/>
        <v>55</v>
      </c>
      <c r="N622" t="s">
        <v>112</v>
      </c>
      <c r="O622" t="s">
        <v>115</v>
      </c>
    </row>
    <row r="623" spans="1:15" x14ac:dyDescent="0.3">
      <c r="A623">
        <f t="shared" si="59"/>
        <v>7777896022</v>
      </c>
      <c r="B623" s="1">
        <v>42110</v>
      </c>
      <c r="C623" t="str">
        <f t="shared" si="54"/>
        <v>Thursday</v>
      </c>
      <c r="D623" t="str">
        <f t="shared" si="55"/>
        <v>April</v>
      </c>
      <c r="E623">
        <v>12</v>
      </c>
      <c r="F623" t="s">
        <v>27</v>
      </c>
      <c r="G623" t="s">
        <v>8</v>
      </c>
      <c r="H623">
        <f t="shared" si="56"/>
        <v>15</v>
      </c>
      <c r="I623">
        <v>7</v>
      </c>
      <c r="J623" t="s">
        <v>58</v>
      </c>
      <c r="K623" t="s">
        <v>59</v>
      </c>
      <c r="L623">
        <f t="shared" si="57"/>
        <v>105</v>
      </c>
      <c r="M623">
        <f t="shared" si="58"/>
        <v>21</v>
      </c>
      <c r="N623" t="s">
        <v>112</v>
      </c>
      <c r="O623" t="s">
        <v>114</v>
      </c>
    </row>
    <row r="624" spans="1:15" x14ac:dyDescent="0.3">
      <c r="A624">
        <f t="shared" si="59"/>
        <v>7777896023</v>
      </c>
      <c r="B624" s="1">
        <v>42110</v>
      </c>
      <c r="C624" t="str">
        <f t="shared" si="54"/>
        <v>Thursday</v>
      </c>
      <c r="D624" t="str">
        <f t="shared" si="55"/>
        <v>April</v>
      </c>
      <c r="E624">
        <v>15.25</v>
      </c>
      <c r="F624" t="s">
        <v>13</v>
      </c>
      <c r="G624" t="s">
        <v>8</v>
      </c>
      <c r="H624">
        <f t="shared" si="56"/>
        <v>21.25</v>
      </c>
      <c r="I624">
        <v>10</v>
      </c>
      <c r="J624" t="s">
        <v>48</v>
      </c>
      <c r="K624" t="s">
        <v>49</v>
      </c>
      <c r="L624">
        <f t="shared" si="57"/>
        <v>212.5</v>
      </c>
      <c r="M624">
        <f t="shared" si="58"/>
        <v>60</v>
      </c>
      <c r="N624" t="s">
        <v>112</v>
      </c>
      <c r="O624" t="s">
        <v>114</v>
      </c>
    </row>
    <row r="625" spans="1:15" x14ac:dyDescent="0.3">
      <c r="A625">
        <f t="shared" si="59"/>
        <v>7777896024</v>
      </c>
      <c r="B625" s="1">
        <v>42111</v>
      </c>
      <c r="C625" t="str">
        <f t="shared" si="54"/>
        <v>Friday</v>
      </c>
      <c r="D625" t="str">
        <f t="shared" si="55"/>
        <v>April</v>
      </c>
      <c r="E625">
        <v>16</v>
      </c>
      <c r="F625" t="s">
        <v>7</v>
      </c>
      <c r="G625" t="s">
        <v>14</v>
      </c>
      <c r="H625">
        <f t="shared" si="56"/>
        <v>21.5</v>
      </c>
      <c r="I625">
        <v>4</v>
      </c>
      <c r="J625" t="s">
        <v>42</v>
      </c>
      <c r="K625" t="s">
        <v>43</v>
      </c>
      <c r="L625">
        <f t="shared" si="57"/>
        <v>86</v>
      </c>
      <c r="M625">
        <f t="shared" si="58"/>
        <v>22</v>
      </c>
      <c r="N625" t="s">
        <v>112</v>
      </c>
      <c r="O625" t="s">
        <v>114</v>
      </c>
    </row>
    <row r="626" spans="1:15" x14ac:dyDescent="0.3">
      <c r="A626">
        <f t="shared" si="59"/>
        <v>7777896025</v>
      </c>
      <c r="B626" s="1">
        <v>42111</v>
      </c>
      <c r="C626" t="str">
        <f t="shared" si="54"/>
        <v>Friday</v>
      </c>
      <c r="D626" t="str">
        <f t="shared" si="55"/>
        <v>April</v>
      </c>
      <c r="E626">
        <v>10.5</v>
      </c>
      <c r="F626" t="s">
        <v>27</v>
      </c>
      <c r="G626" t="s">
        <v>8</v>
      </c>
      <c r="H626">
        <f t="shared" si="56"/>
        <v>13.5</v>
      </c>
      <c r="I626">
        <v>4</v>
      </c>
      <c r="J626" t="s">
        <v>9</v>
      </c>
      <c r="K626" t="s">
        <v>10</v>
      </c>
      <c r="L626">
        <f t="shared" si="57"/>
        <v>54</v>
      </c>
      <c r="M626">
        <f t="shared" si="58"/>
        <v>12</v>
      </c>
      <c r="N626" t="s">
        <v>112</v>
      </c>
      <c r="O626" t="s">
        <v>114</v>
      </c>
    </row>
    <row r="627" spans="1:15" x14ac:dyDescent="0.3">
      <c r="A627">
        <f t="shared" si="59"/>
        <v>7777896026</v>
      </c>
      <c r="B627" s="1">
        <v>42111</v>
      </c>
      <c r="C627" t="str">
        <f t="shared" si="54"/>
        <v>Friday</v>
      </c>
      <c r="D627" t="str">
        <f t="shared" si="55"/>
        <v>April</v>
      </c>
      <c r="E627">
        <v>16.75</v>
      </c>
      <c r="F627" t="s">
        <v>7</v>
      </c>
      <c r="G627" t="s">
        <v>22</v>
      </c>
      <c r="H627">
        <f t="shared" si="56"/>
        <v>23.25</v>
      </c>
      <c r="I627">
        <v>1</v>
      </c>
      <c r="J627" t="s">
        <v>72</v>
      </c>
      <c r="K627" t="s">
        <v>73</v>
      </c>
      <c r="L627">
        <f t="shared" si="57"/>
        <v>23.25</v>
      </c>
      <c r="M627">
        <f t="shared" si="58"/>
        <v>6.5</v>
      </c>
      <c r="N627" t="s">
        <v>112</v>
      </c>
      <c r="O627" t="s">
        <v>115</v>
      </c>
    </row>
    <row r="628" spans="1:15" x14ac:dyDescent="0.3">
      <c r="A628">
        <f t="shared" si="59"/>
        <v>7777896027</v>
      </c>
      <c r="B628" s="1">
        <v>42111</v>
      </c>
      <c r="C628" t="str">
        <f t="shared" si="54"/>
        <v>Friday</v>
      </c>
      <c r="D628" t="str">
        <f t="shared" si="55"/>
        <v>April</v>
      </c>
      <c r="E628">
        <v>20.75</v>
      </c>
      <c r="F628" t="s">
        <v>13</v>
      </c>
      <c r="G628" t="s">
        <v>17</v>
      </c>
      <c r="H628">
        <f t="shared" si="56"/>
        <v>30.75</v>
      </c>
      <c r="I628">
        <v>2</v>
      </c>
      <c r="J628" t="s">
        <v>38</v>
      </c>
      <c r="K628" t="s">
        <v>39</v>
      </c>
      <c r="L628">
        <f t="shared" si="57"/>
        <v>61.5</v>
      </c>
      <c r="M628">
        <f t="shared" si="58"/>
        <v>20</v>
      </c>
      <c r="N628" t="s">
        <v>112</v>
      </c>
      <c r="O628" t="s">
        <v>115</v>
      </c>
    </row>
    <row r="629" spans="1:15" x14ac:dyDescent="0.3">
      <c r="A629">
        <f t="shared" si="59"/>
        <v>7777896028</v>
      </c>
      <c r="B629" s="1">
        <v>42111</v>
      </c>
      <c r="C629" t="str">
        <f t="shared" si="54"/>
        <v>Friday</v>
      </c>
      <c r="D629" t="str">
        <f t="shared" si="55"/>
        <v>April</v>
      </c>
      <c r="E629">
        <v>16</v>
      </c>
      <c r="F629" t="s">
        <v>7</v>
      </c>
      <c r="G629" t="s">
        <v>14</v>
      </c>
      <c r="H629">
        <f t="shared" si="56"/>
        <v>21.5</v>
      </c>
      <c r="I629">
        <v>2</v>
      </c>
      <c r="J629" t="s">
        <v>42</v>
      </c>
      <c r="K629" t="s">
        <v>43</v>
      </c>
      <c r="L629">
        <f t="shared" si="57"/>
        <v>43</v>
      </c>
      <c r="M629">
        <f t="shared" si="58"/>
        <v>11</v>
      </c>
      <c r="N629" t="s">
        <v>111</v>
      </c>
      <c r="O629" t="s">
        <v>114</v>
      </c>
    </row>
    <row r="630" spans="1:15" x14ac:dyDescent="0.3">
      <c r="A630">
        <f t="shared" si="59"/>
        <v>7777896029</v>
      </c>
      <c r="B630" s="1">
        <v>42111</v>
      </c>
      <c r="C630" t="str">
        <f t="shared" si="54"/>
        <v>Friday</v>
      </c>
      <c r="D630" t="str">
        <f t="shared" si="55"/>
        <v>April</v>
      </c>
      <c r="E630">
        <v>20.75</v>
      </c>
      <c r="F630" t="s">
        <v>13</v>
      </c>
      <c r="G630" t="s">
        <v>22</v>
      </c>
      <c r="H630">
        <f t="shared" si="56"/>
        <v>28.75</v>
      </c>
      <c r="I630">
        <v>9</v>
      </c>
      <c r="J630" t="s">
        <v>28</v>
      </c>
      <c r="K630" t="s">
        <v>29</v>
      </c>
      <c r="L630">
        <f t="shared" si="57"/>
        <v>258.75</v>
      </c>
      <c r="M630">
        <f t="shared" si="58"/>
        <v>72</v>
      </c>
      <c r="N630" t="s">
        <v>111</v>
      </c>
      <c r="O630" t="s">
        <v>114</v>
      </c>
    </row>
    <row r="631" spans="1:15" x14ac:dyDescent="0.3">
      <c r="A631">
        <f t="shared" si="59"/>
        <v>7777896030</v>
      </c>
      <c r="B631" s="1">
        <v>42111</v>
      </c>
      <c r="C631" t="str">
        <f t="shared" si="54"/>
        <v>Friday</v>
      </c>
      <c r="D631" t="str">
        <f t="shared" si="55"/>
        <v>April</v>
      </c>
      <c r="E631">
        <v>16.75</v>
      </c>
      <c r="F631" t="s">
        <v>7</v>
      </c>
      <c r="G631" t="s">
        <v>22</v>
      </c>
      <c r="H631">
        <f t="shared" si="56"/>
        <v>23.25</v>
      </c>
      <c r="I631">
        <v>6</v>
      </c>
      <c r="J631" t="s">
        <v>23</v>
      </c>
      <c r="K631" t="s">
        <v>24</v>
      </c>
      <c r="L631">
        <f t="shared" si="57"/>
        <v>139.5</v>
      </c>
      <c r="M631">
        <f t="shared" si="58"/>
        <v>39</v>
      </c>
      <c r="N631" t="s">
        <v>111</v>
      </c>
      <c r="O631" t="s">
        <v>114</v>
      </c>
    </row>
    <row r="632" spans="1:15" x14ac:dyDescent="0.3">
      <c r="A632">
        <f t="shared" si="59"/>
        <v>7777896031</v>
      </c>
      <c r="B632" s="1">
        <v>42111</v>
      </c>
      <c r="C632" t="str">
        <f t="shared" si="54"/>
        <v>Friday</v>
      </c>
      <c r="D632" t="str">
        <f t="shared" si="55"/>
        <v>April</v>
      </c>
      <c r="E632">
        <v>16.5</v>
      </c>
      <c r="F632" t="s">
        <v>7</v>
      </c>
      <c r="G632" t="s">
        <v>17</v>
      </c>
      <c r="H632">
        <f t="shared" si="56"/>
        <v>25</v>
      </c>
      <c r="I632">
        <v>1</v>
      </c>
      <c r="J632" t="s">
        <v>18</v>
      </c>
      <c r="K632" t="s">
        <v>19</v>
      </c>
      <c r="L632">
        <f t="shared" si="57"/>
        <v>25</v>
      </c>
      <c r="M632">
        <f t="shared" si="58"/>
        <v>8.5</v>
      </c>
      <c r="N632" t="s">
        <v>112</v>
      </c>
      <c r="O632" t="s">
        <v>115</v>
      </c>
    </row>
    <row r="633" spans="1:15" x14ac:dyDescent="0.3">
      <c r="A633">
        <f t="shared" si="59"/>
        <v>7777896032</v>
      </c>
      <c r="B633" s="1">
        <v>42112</v>
      </c>
      <c r="C633" t="str">
        <f t="shared" si="54"/>
        <v>Saturday</v>
      </c>
      <c r="D633" t="str">
        <f t="shared" si="55"/>
        <v>April</v>
      </c>
      <c r="E633">
        <v>16</v>
      </c>
      <c r="F633" t="s">
        <v>7</v>
      </c>
      <c r="G633" t="s">
        <v>14</v>
      </c>
      <c r="H633">
        <f t="shared" si="56"/>
        <v>21.5</v>
      </c>
      <c r="I633">
        <v>3</v>
      </c>
      <c r="J633" t="s">
        <v>20</v>
      </c>
      <c r="K633" t="s">
        <v>21</v>
      </c>
      <c r="L633">
        <f t="shared" si="57"/>
        <v>64.5</v>
      </c>
      <c r="M633">
        <f t="shared" si="58"/>
        <v>16.5</v>
      </c>
      <c r="N633" t="s">
        <v>112</v>
      </c>
      <c r="O633" t="s">
        <v>114</v>
      </c>
    </row>
    <row r="634" spans="1:15" x14ac:dyDescent="0.3">
      <c r="A634">
        <f t="shared" si="59"/>
        <v>7777896033</v>
      </c>
      <c r="B634" s="1">
        <v>42112</v>
      </c>
      <c r="C634" t="str">
        <f t="shared" si="54"/>
        <v>Saturday</v>
      </c>
      <c r="D634" t="str">
        <f t="shared" si="55"/>
        <v>April</v>
      </c>
      <c r="E634">
        <v>10.5</v>
      </c>
      <c r="F634" t="s">
        <v>27</v>
      </c>
      <c r="G634" t="s">
        <v>8</v>
      </c>
      <c r="H634">
        <f t="shared" si="56"/>
        <v>13.5</v>
      </c>
      <c r="I634">
        <v>8</v>
      </c>
      <c r="J634" t="s">
        <v>9</v>
      </c>
      <c r="K634" t="s">
        <v>10</v>
      </c>
      <c r="L634">
        <f t="shared" si="57"/>
        <v>108</v>
      </c>
      <c r="M634">
        <f t="shared" si="58"/>
        <v>24</v>
      </c>
      <c r="N634" t="s">
        <v>111</v>
      </c>
      <c r="O634" t="s">
        <v>114</v>
      </c>
    </row>
    <row r="635" spans="1:15" x14ac:dyDescent="0.3">
      <c r="A635">
        <f t="shared" si="59"/>
        <v>7777896034</v>
      </c>
      <c r="B635" s="1">
        <v>42112</v>
      </c>
      <c r="C635" t="str">
        <f t="shared" si="54"/>
        <v>Saturday</v>
      </c>
      <c r="D635" t="str">
        <f t="shared" si="55"/>
        <v>April</v>
      </c>
      <c r="E635">
        <v>16</v>
      </c>
      <c r="F635" t="s">
        <v>7</v>
      </c>
      <c r="G635" t="s">
        <v>8</v>
      </c>
      <c r="H635">
        <f t="shared" si="56"/>
        <v>20.5</v>
      </c>
      <c r="I635">
        <v>7</v>
      </c>
      <c r="J635" t="s">
        <v>30</v>
      </c>
      <c r="K635" t="s">
        <v>31</v>
      </c>
      <c r="L635">
        <f t="shared" si="57"/>
        <v>143.5</v>
      </c>
      <c r="M635">
        <f t="shared" si="58"/>
        <v>31.5</v>
      </c>
      <c r="N635" t="s">
        <v>112</v>
      </c>
      <c r="O635" t="s">
        <v>115</v>
      </c>
    </row>
    <row r="636" spans="1:15" x14ac:dyDescent="0.3">
      <c r="A636">
        <f t="shared" si="59"/>
        <v>7777896035</v>
      </c>
      <c r="B636" s="1">
        <v>42112</v>
      </c>
      <c r="C636" t="str">
        <f t="shared" si="54"/>
        <v>Saturday</v>
      </c>
      <c r="D636" t="str">
        <f t="shared" si="55"/>
        <v>April</v>
      </c>
      <c r="E636">
        <v>16.25</v>
      </c>
      <c r="F636" t="s">
        <v>7</v>
      </c>
      <c r="G636" t="s">
        <v>17</v>
      </c>
      <c r="H636">
        <f t="shared" si="56"/>
        <v>24.75</v>
      </c>
      <c r="I636">
        <v>4</v>
      </c>
      <c r="J636" t="s">
        <v>70</v>
      </c>
      <c r="K636" t="s">
        <v>71</v>
      </c>
      <c r="L636">
        <f t="shared" si="57"/>
        <v>99</v>
      </c>
      <c r="M636">
        <f t="shared" si="58"/>
        <v>34</v>
      </c>
      <c r="N636" t="s">
        <v>111</v>
      </c>
      <c r="O636" t="s">
        <v>114</v>
      </c>
    </row>
    <row r="637" spans="1:15" x14ac:dyDescent="0.3">
      <c r="A637">
        <f t="shared" si="59"/>
        <v>7777896036</v>
      </c>
      <c r="B637" s="1">
        <v>42112</v>
      </c>
      <c r="C637" t="str">
        <f t="shared" si="54"/>
        <v>Saturday</v>
      </c>
      <c r="D637" t="str">
        <f t="shared" si="55"/>
        <v>April</v>
      </c>
      <c r="E637">
        <v>16.5</v>
      </c>
      <c r="F637" t="s">
        <v>13</v>
      </c>
      <c r="G637" t="s">
        <v>8</v>
      </c>
      <c r="H637">
        <f t="shared" si="56"/>
        <v>22.5</v>
      </c>
      <c r="I637">
        <v>1</v>
      </c>
      <c r="J637" t="s">
        <v>9</v>
      </c>
      <c r="K637" t="s">
        <v>10</v>
      </c>
      <c r="L637">
        <f t="shared" si="57"/>
        <v>22.5</v>
      </c>
      <c r="M637">
        <f t="shared" si="58"/>
        <v>6</v>
      </c>
      <c r="N637" t="s">
        <v>112</v>
      </c>
      <c r="O637" t="s">
        <v>114</v>
      </c>
    </row>
    <row r="638" spans="1:15" x14ac:dyDescent="0.3">
      <c r="A638">
        <f t="shared" si="59"/>
        <v>7777896037</v>
      </c>
      <c r="B638" s="1">
        <v>42112</v>
      </c>
      <c r="C638" t="str">
        <f t="shared" si="54"/>
        <v>Saturday</v>
      </c>
      <c r="D638" t="str">
        <f t="shared" si="55"/>
        <v>April</v>
      </c>
      <c r="E638">
        <v>16.75</v>
      </c>
      <c r="F638" t="s">
        <v>7</v>
      </c>
      <c r="G638" t="s">
        <v>22</v>
      </c>
      <c r="H638">
        <f t="shared" si="56"/>
        <v>23.25</v>
      </c>
      <c r="I638">
        <v>9</v>
      </c>
      <c r="J638" t="s">
        <v>46</v>
      </c>
      <c r="K638" t="s">
        <v>47</v>
      </c>
      <c r="L638">
        <f t="shared" si="57"/>
        <v>209.25</v>
      </c>
      <c r="M638">
        <f t="shared" si="58"/>
        <v>58.5</v>
      </c>
      <c r="N638" t="s">
        <v>111</v>
      </c>
      <c r="O638" t="s">
        <v>114</v>
      </c>
    </row>
    <row r="639" spans="1:15" x14ac:dyDescent="0.3">
      <c r="A639">
        <f t="shared" si="59"/>
        <v>7777896038</v>
      </c>
      <c r="B639" s="1">
        <v>42112</v>
      </c>
      <c r="C639" t="str">
        <f t="shared" si="54"/>
        <v>Saturday</v>
      </c>
      <c r="D639" t="str">
        <f t="shared" si="55"/>
        <v>April</v>
      </c>
      <c r="E639">
        <v>20.5</v>
      </c>
      <c r="F639" t="s">
        <v>13</v>
      </c>
      <c r="G639" t="s">
        <v>8</v>
      </c>
      <c r="H639">
        <f t="shared" si="56"/>
        <v>26.5</v>
      </c>
      <c r="I639">
        <v>10</v>
      </c>
      <c r="J639" t="s">
        <v>36</v>
      </c>
      <c r="K639" t="s">
        <v>37</v>
      </c>
      <c r="L639">
        <f t="shared" si="57"/>
        <v>265</v>
      </c>
      <c r="M639">
        <f t="shared" si="58"/>
        <v>60</v>
      </c>
      <c r="N639" t="s">
        <v>112</v>
      </c>
      <c r="O639" t="s">
        <v>115</v>
      </c>
    </row>
    <row r="640" spans="1:15" x14ac:dyDescent="0.3">
      <c r="A640">
        <f t="shared" si="59"/>
        <v>7777896039</v>
      </c>
      <c r="B640" s="1">
        <v>42112</v>
      </c>
      <c r="C640" t="str">
        <f t="shared" si="54"/>
        <v>Saturday</v>
      </c>
      <c r="D640" t="str">
        <f t="shared" si="55"/>
        <v>April</v>
      </c>
      <c r="E640">
        <v>20.25</v>
      </c>
      <c r="F640" t="s">
        <v>13</v>
      </c>
      <c r="G640" t="s">
        <v>17</v>
      </c>
      <c r="H640">
        <f t="shared" si="56"/>
        <v>30.25</v>
      </c>
      <c r="I640">
        <v>5</v>
      </c>
      <c r="J640" t="s">
        <v>70</v>
      </c>
      <c r="K640" t="s">
        <v>71</v>
      </c>
      <c r="L640">
        <f t="shared" si="57"/>
        <v>151.25</v>
      </c>
      <c r="M640">
        <f t="shared" si="58"/>
        <v>50</v>
      </c>
      <c r="N640" t="s">
        <v>111</v>
      </c>
      <c r="O640" t="s">
        <v>114</v>
      </c>
    </row>
    <row r="641" spans="1:15" x14ac:dyDescent="0.3">
      <c r="A641">
        <f t="shared" si="59"/>
        <v>7777896040</v>
      </c>
      <c r="B641" s="1">
        <v>42112</v>
      </c>
      <c r="C641" t="str">
        <f t="shared" si="54"/>
        <v>Saturday</v>
      </c>
      <c r="D641" t="str">
        <f t="shared" si="55"/>
        <v>April</v>
      </c>
      <c r="E641">
        <v>12</v>
      </c>
      <c r="F641" t="s">
        <v>27</v>
      </c>
      <c r="G641" t="s">
        <v>14</v>
      </c>
      <c r="H641">
        <f t="shared" si="56"/>
        <v>16</v>
      </c>
      <c r="I641">
        <v>10</v>
      </c>
      <c r="J641" t="s">
        <v>68</v>
      </c>
      <c r="K641" t="s">
        <v>69</v>
      </c>
      <c r="L641">
        <f t="shared" si="57"/>
        <v>160</v>
      </c>
      <c r="M641">
        <f t="shared" si="58"/>
        <v>40</v>
      </c>
      <c r="N641" t="s">
        <v>112</v>
      </c>
      <c r="O641" t="s">
        <v>114</v>
      </c>
    </row>
    <row r="642" spans="1:15" x14ac:dyDescent="0.3">
      <c r="A642">
        <f t="shared" si="59"/>
        <v>7777896041</v>
      </c>
      <c r="B642" s="1">
        <v>42113</v>
      </c>
      <c r="C642" t="str">
        <f t="shared" ref="C642:C705" si="60">TEXT(B642,"dddd")</f>
        <v>Sunday</v>
      </c>
      <c r="D642" t="str">
        <f t="shared" si="55"/>
        <v>April</v>
      </c>
      <c r="E642">
        <v>10.5</v>
      </c>
      <c r="F642" t="s">
        <v>27</v>
      </c>
      <c r="G642" t="s">
        <v>8</v>
      </c>
      <c r="H642">
        <f t="shared" si="56"/>
        <v>13.5</v>
      </c>
      <c r="I642">
        <v>4</v>
      </c>
      <c r="J642" t="s">
        <v>9</v>
      </c>
      <c r="K642" t="s">
        <v>10</v>
      </c>
      <c r="L642">
        <f t="shared" si="57"/>
        <v>54</v>
      </c>
      <c r="M642">
        <f t="shared" si="58"/>
        <v>12</v>
      </c>
      <c r="N642" t="s">
        <v>112</v>
      </c>
      <c r="O642" t="s">
        <v>114</v>
      </c>
    </row>
    <row r="643" spans="1:15" x14ac:dyDescent="0.3">
      <c r="A643">
        <f t="shared" si="59"/>
        <v>7777896042</v>
      </c>
      <c r="B643" s="1">
        <v>42113</v>
      </c>
      <c r="C643" t="str">
        <f t="shared" si="60"/>
        <v>Sunday</v>
      </c>
      <c r="D643" t="str">
        <f t="shared" ref="D643:D706" si="61">TEXT(B643,"mmmm")</f>
        <v>April</v>
      </c>
      <c r="E643">
        <v>16.75</v>
      </c>
      <c r="F643" t="s">
        <v>7</v>
      </c>
      <c r="G643" t="s">
        <v>14</v>
      </c>
      <c r="H643">
        <f t="shared" ref="H643:H706" si="62">E643 +   IF(F643="S", 2, IF(F643="M", 3.5, IF(F643="L", 5, 0))) +  IF(G643="Classic", 1, IF(G643="Veggie", 2, IF(G643="Chicken", 3, IF(G643="Supreme",5,0))))</f>
        <v>22.25</v>
      </c>
      <c r="I643">
        <v>5</v>
      </c>
      <c r="J643" t="s">
        <v>62</v>
      </c>
      <c r="K643" t="s">
        <v>63</v>
      </c>
      <c r="L643">
        <f t="shared" ref="L643:L706" si="63">H643*I643</f>
        <v>111.25</v>
      </c>
      <c r="M643">
        <f t="shared" ref="M643:M706" si="64">(H643-E643)*I643</f>
        <v>27.5</v>
      </c>
      <c r="N643" t="s">
        <v>112</v>
      </c>
      <c r="O643" t="s">
        <v>115</v>
      </c>
    </row>
    <row r="644" spans="1:15" x14ac:dyDescent="0.3">
      <c r="A644">
        <f t="shared" ref="A644:A707" si="65">A643+1</f>
        <v>7777896043</v>
      </c>
      <c r="B644" s="1">
        <v>42113</v>
      </c>
      <c r="C644" t="str">
        <f t="shared" si="60"/>
        <v>Sunday</v>
      </c>
      <c r="D644" t="str">
        <f t="shared" si="61"/>
        <v>April</v>
      </c>
      <c r="E644">
        <v>20.75</v>
      </c>
      <c r="F644" t="s">
        <v>13</v>
      </c>
      <c r="G644" t="s">
        <v>22</v>
      </c>
      <c r="H644">
        <f t="shared" si="62"/>
        <v>28.75</v>
      </c>
      <c r="I644">
        <v>3</v>
      </c>
      <c r="J644" t="s">
        <v>50</v>
      </c>
      <c r="K644" t="s">
        <v>51</v>
      </c>
      <c r="L644">
        <f t="shared" si="63"/>
        <v>86.25</v>
      </c>
      <c r="M644">
        <f t="shared" si="64"/>
        <v>24</v>
      </c>
      <c r="N644" t="s">
        <v>111</v>
      </c>
      <c r="O644" t="s">
        <v>115</v>
      </c>
    </row>
    <row r="645" spans="1:15" x14ac:dyDescent="0.3">
      <c r="A645">
        <f t="shared" si="65"/>
        <v>7777896044</v>
      </c>
      <c r="B645" s="1">
        <v>42113</v>
      </c>
      <c r="C645" t="str">
        <f t="shared" si="60"/>
        <v>Sunday</v>
      </c>
      <c r="D645" t="str">
        <f t="shared" si="61"/>
        <v>April</v>
      </c>
      <c r="E645">
        <v>12</v>
      </c>
      <c r="F645" t="s">
        <v>27</v>
      </c>
      <c r="G645" t="s">
        <v>8</v>
      </c>
      <c r="H645">
        <f t="shared" si="62"/>
        <v>15</v>
      </c>
      <c r="I645">
        <v>7</v>
      </c>
      <c r="J645" t="s">
        <v>52</v>
      </c>
      <c r="K645" t="s">
        <v>53</v>
      </c>
      <c r="L645">
        <f t="shared" si="63"/>
        <v>105</v>
      </c>
      <c r="M645">
        <f t="shared" si="64"/>
        <v>21</v>
      </c>
      <c r="N645" t="s">
        <v>111</v>
      </c>
      <c r="O645" t="s">
        <v>115</v>
      </c>
    </row>
    <row r="646" spans="1:15" x14ac:dyDescent="0.3">
      <c r="A646">
        <f t="shared" si="65"/>
        <v>7777896045</v>
      </c>
      <c r="B646" s="1">
        <v>42113</v>
      </c>
      <c r="C646" t="str">
        <f t="shared" si="60"/>
        <v>Sunday</v>
      </c>
      <c r="D646" t="str">
        <f t="shared" si="61"/>
        <v>April</v>
      </c>
      <c r="E646">
        <v>16.75</v>
      </c>
      <c r="F646" t="s">
        <v>7</v>
      </c>
      <c r="G646" t="s">
        <v>22</v>
      </c>
      <c r="H646">
        <f t="shared" si="62"/>
        <v>23.25</v>
      </c>
      <c r="I646">
        <v>12</v>
      </c>
      <c r="J646" t="s">
        <v>44</v>
      </c>
      <c r="K646" t="s">
        <v>45</v>
      </c>
      <c r="L646">
        <f t="shared" si="63"/>
        <v>279</v>
      </c>
      <c r="M646">
        <f t="shared" si="64"/>
        <v>78</v>
      </c>
      <c r="N646" t="s">
        <v>111</v>
      </c>
      <c r="O646" t="s">
        <v>114</v>
      </c>
    </row>
    <row r="647" spans="1:15" x14ac:dyDescent="0.3">
      <c r="A647">
        <f t="shared" si="65"/>
        <v>7777896046</v>
      </c>
      <c r="B647" s="1">
        <v>42113</v>
      </c>
      <c r="C647" t="str">
        <f t="shared" si="60"/>
        <v>Sunday</v>
      </c>
      <c r="D647" t="str">
        <f t="shared" si="61"/>
        <v>April</v>
      </c>
      <c r="E647">
        <v>20.75</v>
      </c>
      <c r="F647" t="s">
        <v>13</v>
      </c>
      <c r="G647" t="s">
        <v>22</v>
      </c>
      <c r="H647">
        <f t="shared" si="62"/>
        <v>28.75</v>
      </c>
      <c r="I647">
        <v>4</v>
      </c>
      <c r="J647" t="s">
        <v>23</v>
      </c>
      <c r="K647" t="s">
        <v>24</v>
      </c>
      <c r="L647">
        <f t="shared" si="63"/>
        <v>115</v>
      </c>
      <c r="M647">
        <f t="shared" si="64"/>
        <v>32</v>
      </c>
      <c r="N647" t="s">
        <v>111</v>
      </c>
      <c r="O647" t="s">
        <v>114</v>
      </c>
    </row>
    <row r="648" spans="1:15" x14ac:dyDescent="0.3">
      <c r="A648">
        <f t="shared" si="65"/>
        <v>7777896047</v>
      </c>
      <c r="B648" s="1">
        <v>42114</v>
      </c>
      <c r="C648" t="str">
        <f t="shared" si="60"/>
        <v>Monday</v>
      </c>
      <c r="D648" t="str">
        <f t="shared" si="61"/>
        <v>April</v>
      </c>
      <c r="E648">
        <v>9.75</v>
      </c>
      <c r="F648" t="s">
        <v>27</v>
      </c>
      <c r="G648" t="s">
        <v>8</v>
      </c>
      <c r="H648">
        <f t="shared" si="62"/>
        <v>12.75</v>
      </c>
      <c r="I648">
        <v>12</v>
      </c>
      <c r="J648" t="s">
        <v>48</v>
      </c>
      <c r="K648" t="s">
        <v>49</v>
      </c>
      <c r="L648">
        <f t="shared" si="63"/>
        <v>153</v>
      </c>
      <c r="M648">
        <f t="shared" si="64"/>
        <v>36</v>
      </c>
      <c r="N648" t="s">
        <v>112</v>
      </c>
      <c r="O648" t="s">
        <v>114</v>
      </c>
    </row>
    <row r="649" spans="1:15" x14ac:dyDescent="0.3">
      <c r="A649">
        <f t="shared" si="65"/>
        <v>7777896048</v>
      </c>
      <c r="B649" s="1">
        <v>42114</v>
      </c>
      <c r="C649" t="str">
        <f t="shared" si="60"/>
        <v>Monday</v>
      </c>
      <c r="D649" t="str">
        <f t="shared" si="61"/>
        <v>April</v>
      </c>
      <c r="E649">
        <v>20.75</v>
      </c>
      <c r="F649" t="s">
        <v>13</v>
      </c>
      <c r="G649" t="s">
        <v>17</v>
      </c>
      <c r="H649">
        <f t="shared" si="62"/>
        <v>30.75</v>
      </c>
      <c r="I649">
        <v>9</v>
      </c>
      <c r="J649" t="s">
        <v>54</v>
      </c>
      <c r="K649" t="s">
        <v>55</v>
      </c>
      <c r="L649">
        <f t="shared" si="63"/>
        <v>276.75</v>
      </c>
      <c r="M649">
        <f t="shared" si="64"/>
        <v>90</v>
      </c>
      <c r="N649" t="s">
        <v>111</v>
      </c>
      <c r="O649" t="s">
        <v>115</v>
      </c>
    </row>
    <row r="650" spans="1:15" x14ac:dyDescent="0.3">
      <c r="A650">
        <f t="shared" si="65"/>
        <v>7777896049</v>
      </c>
      <c r="B650" s="1">
        <v>42114</v>
      </c>
      <c r="C650" t="str">
        <f t="shared" si="60"/>
        <v>Monday</v>
      </c>
      <c r="D650" t="str">
        <f t="shared" si="61"/>
        <v>April</v>
      </c>
      <c r="E650">
        <v>16.5</v>
      </c>
      <c r="F650" t="s">
        <v>7</v>
      </c>
      <c r="G650" t="s">
        <v>17</v>
      </c>
      <c r="H650">
        <f t="shared" si="62"/>
        <v>25</v>
      </c>
      <c r="I650">
        <v>5</v>
      </c>
      <c r="J650" t="s">
        <v>38</v>
      </c>
      <c r="K650" t="s">
        <v>39</v>
      </c>
      <c r="L650">
        <f t="shared" si="63"/>
        <v>125</v>
      </c>
      <c r="M650">
        <f t="shared" si="64"/>
        <v>42.5</v>
      </c>
      <c r="N650" t="s">
        <v>112</v>
      </c>
      <c r="O650" t="s">
        <v>114</v>
      </c>
    </row>
    <row r="651" spans="1:15" x14ac:dyDescent="0.3">
      <c r="A651">
        <f t="shared" si="65"/>
        <v>7777896050</v>
      </c>
      <c r="B651" s="1">
        <v>42114</v>
      </c>
      <c r="C651" t="str">
        <f t="shared" si="60"/>
        <v>Monday</v>
      </c>
      <c r="D651" t="str">
        <f t="shared" si="61"/>
        <v>April</v>
      </c>
      <c r="E651">
        <v>20.75</v>
      </c>
      <c r="F651" t="s">
        <v>13</v>
      </c>
      <c r="G651" t="s">
        <v>14</v>
      </c>
      <c r="H651">
        <f t="shared" si="62"/>
        <v>27.75</v>
      </c>
      <c r="I651">
        <v>10</v>
      </c>
      <c r="J651" t="s">
        <v>40</v>
      </c>
      <c r="K651" t="s">
        <v>41</v>
      </c>
      <c r="L651">
        <f t="shared" si="63"/>
        <v>277.5</v>
      </c>
      <c r="M651">
        <f t="shared" si="64"/>
        <v>70</v>
      </c>
      <c r="N651" t="s">
        <v>112</v>
      </c>
      <c r="O651" t="s">
        <v>114</v>
      </c>
    </row>
    <row r="652" spans="1:15" x14ac:dyDescent="0.3">
      <c r="A652">
        <f t="shared" si="65"/>
        <v>7777896051</v>
      </c>
      <c r="B652" s="1">
        <v>42114</v>
      </c>
      <c r="C652" t="str">
        <f t="shared" si="60"/>
        <v>Monday</v>
      </c>
      <c r="D652" t="str">
        <f t="shared" si="61"/>
        <v>April</v>
      </c>
      <c r="E652">
        <v>20.75</v>
      </c>
      <c r="F652" t="s">
        <v>13</v>
      </c>
      <c r="G652" t="s">
        <v>22</v>
      </c>
      <c r="H652">
        <f t="shared" si="62"/>
        <v>28.75</v>
      </c>
      <c r="I652">
        <v>2</v>
      </c>
      <c r="J652" t="s">
        <v>46</v>
      </c>
      <c r="K652" t="s">
        <v>47</v>
      </c>
      <c r="L652">
        <f t="shared" si="63"/>
        <v>57.5</v>
      </c>
      <c r="M652">
        <f t="shared" si="64"/>
        <v>16</v>
      </c>
      <c r="N652" t="s">
        <v>112</v>
      </c>
      <c r="O652" t="s">
        <v>115</v>
      </c>
    </row>
    <row r="653" spans="1:15" x14ac:dyDescent="0.3">
      <c r="A653">
        <f t="shared" si="65"/>
        <v>7777896052</v>
      </c>
      <c r="B653" s="1">
        <v>42114</v>
      </c>
      <c r="C653" t="str">
        <f t="shared" si="60"/>
        <v>Monday</v>
      </c>
      <c r="D653" t="str">
        <f t="shared" si="61"/>
        <v>April</v>
      </c>
      <c r="E653">
        <v>16.5</v>
      </c>
      <c r="F653" t="s">
        <v>7</v>
      </c>
      <c r="G653" t="s">
        <v>17</v>
      </c>
      <c r="H653">
        <f t="shared" si="62"/>
        <v>25</v>
      </c>
      <c r="I653">
        <v>12</v>
      </c>
      <c r="J653" t="s">
        <v>38</v>
      </c>
      <c r="K653" t="s">
        <v>39</v>
      </c>
      <c r="L653">
        <f t="shared" si="63"/>
        <v>300</v>
      </c>
      <c r="M653">
        <f t="shared" si="64"/>
        <v>102</v>
      </c>
      <c r="N653" t="s">
        <v>112</v>
      </c>
      <c r="O653" t="s">
        <v>115</v>
      </c>
    </row>
    <row r="654" spans="1:15" x14ac:dyDescent="0.3">
      <c r="A654">
        <f t="shared" si="65"/>
        <v>7777896053</v>
      </c>
      <c r="B654" s="1">
        <v>42114</v>
      </c>
      <c r="C654" t="str">
        <f t="shared" si="60"/>
        <v>Monday</v>
      </c>
      <c r="D654" t="str">
        <f t="shared" si="61"/>
        <v>April</v>
      </c>
      <c r="E654">
        <v>12.5</v>
      </c>
      <c r="F654" t="s">
        <v>7</v>
      </c>
      <c r="G654" t="s">
        <v>8</v>
      </c>
      <c r="H654">
        <f t="shared" si="62"/>
        <v>17</v>
      </c>
      <c r="I654">
        <v>6</v>
      </c>
      <c r="J654" t="s">
        <v>48</v>
      </c>
      <c r="K654" t="s">
        <v>49</v>
      </c>
      <c r="L654">
        <f t="shared" si="63"/>
        <v>102</v>
      </c>
      <c r="M654">
        <f t="shared" si="64"/>
        <v>27</v>
      </c>
      <c r="N654" t="s">
        <v>111</v>
      </c>
      <c r="O654" t="s">
        <v>115</v>
      </c>
    </row>
    <row r="655" spans="1:15" x14ac:dyDescent="0.3">
      <c r="A655">
        <f t="shared" si="65"/>
        <v>7777896054</v>
      </c>
      <c r="B655" s="1">
        <v>42114</v>
      </c>
      <c r="C655" t="str">
        <f t="shared" si="60"/>
        <v>Monday</v>
      </c>
      <c r="D655" t="str">
        <f t="shared" si="61"/>
        <v>April</v>
      </c>
      <c r="E655">
        <v>16.25</v>
      </c>
      <c r="F655" t="s">
        <v>7</v>
      </c>
      <c r="G655" t="s">
        <v>17</v>
      </c>
      <c r="H655">
        <f t="shared" si="62"/>
        <v>24.75</v>
      </c>
      <c r="I655">
        <v>4</v>
      </c>
      <c r="J655" t="s">
        <v>60</v>
      </c>
      <c r="K655" t="s">
        <v>61</v>
      </c>
      <c r="L655">
        <f t="shared" si="63"/>
        <v>99</v>
      </c>
      <c r="M655">
        <f t="shared" si="64"/>
        <v>34</v>
      </c>
      <c r="N655" t="s">
        <v>112</v>
      </c>
      <c r="O655" t="s">
        <v>114</v>
      </c>
    </row>
    <row r="656" spans="1:15" x14ac:dyDescent="0.3">
      <c r="A656">
        <f t="shared" si="65"/>
        <v>7777896055</v>
      </c>
      <c r="B656" s="1">
        <v>42114</v>
      </c>
      <c r="C656" t="str">
        <f t="shared" si="60"/>
        <v>Monday</v>
      </c>
      <c r="D656" t="str">
        <f t="shared" si="61"/>
        <v>April</v>
      </c>
      <c r="E656">
        <v>16.5</v>
      </c>
      <c r="F656" t="s">
        <v>7</v>
      </c>
      <c r="G656" t="s">
        <v>17</v>
      </c>
      <c r="H656">
        <f t="shared" si="62"/>
        <v>25</v>
      </c>
      <c r="I656">
        <v>11</v>
      </c>
      <c r="J656" t="s">
        <v>66</v>
      </c>
      <c r="K656" t="s">
        <v>67</v>
      </c>
      <c r="L656">
        <f t="shared" si="63"/>
        <v>275</v>
      </c>
      <c r="M656">
        <f t="shared" si="64"/>
        <v>93.5</v>
      </c>
      <c r="N656" t="s">
        <v>112</v>
      </c>
      <c r="O656" t="s">
        <v>115</v>
      </c>
    </row>
    <row r="657" spans="1:15" x14ac:dyDescent="0.3">
      <c r="A657">
        <f t="shared" si="65"/>
        <v>7777896056</v>
      </c>
      <c r="B657" s="1">
        <v>42114</v>
      </c>
      <c r="C657" t="str">
        <f t="shared" si="60"/>
        <v>Monday</v>
      </c>
      <c r="D657" t="str">
        <f t="shared" si="61"/>
        <v>April</v>
      </c>
      <c r="E657">
        <v>16</v>
      </c>
      <c r="F657" t="s">
        <v>7</v>
      </c>
      <c r="G657" t="s">
        <v>14</v>
      </c>
      <c r="H657">
        <f t="shared" si="62"/>
        <v>21.5</v>
      </c>
      <c r="I657">
        <v>2</v>
      </c>
      <c r="J657" t="s">
        <v>42</v>
      </c>
      <c r="K657" t="s">
        <v>43</v>
      </c>
      <c r="L657">
        <f t="shared" si="63"/>
        <v>43</v>
      </c>
      <c r="M657">
        <f t="shared" si="64"/>
        <v>11</v>
      </c>
      <c r="N657" t="s">
        <v>111</v>
      </c>
      <c r="O657" t="s">
        <v>115</v>
      </c>
    </row>
    <row r="658" spans="1:15" x14ac:dyDescent="0.3">
      <c r="A658">
        <f t="shared" si="65"/>
        <v>7777896057</v>
      </c>
      <c r="B658" s="1">
        <v>42115</v>
      </c>
      <c r="C658" t="str">
        <f t="shared" si="60"/>
        <v>Tuesday</v>
      </c>
      <c r="D658" t="str">
        <f t="shared" si="61"/>
        <v>April</v>
      </c>
      <c r="E658">
        <v>10.5</v>
      </c>
      <c r="F658" t="s">
        <v>27</v>
      </c>
      <c r="G658" t="s">
        <v>8</v>
      </c>
      <c r="H658">
        <f t="shared" si="62"/>
        <v>13.5</v>
      </c>
      <c r="I658">
        <v>1</v>
      </c>
      <c r="J658" t="s">
        <v>9</v>
      </c>
      <c r="K658" t="s">
        <v>10</v>
      </c>
      <c r="L658">
        <f t="shared" si="63"/>
        <v>13.5</v>
      </c>
      <c r="M658">
        <f t="shared" si="64"/>
        <v>3</v>
      </c>
      <c r="N658" t="s">
        <v>111</v>
      </c>
      <c r="O658" t="s">
        <v>115</v>
      </c>
    </row>
    <row r="659" spans="1:15" x14ac:dyDescent="0.3">
      <c r="A659">
        <f t="shared" si="65"/>
        <v>7777896058</v>
      </c>
      <c r="B659" s="1">
        <v>42115</v>
      </c>
      <c r="C659" t="str">
        <f t="shared" si="60"/>
        <v>Tuesday</v>
      </c>
      <c r="D659" t="str">
        <f t="shared" si="61"/>
        <v>April</v>
      </c>
      <c r="E659">
        <v>20.25</v>
      </c>
      <c r="F659" t="s">
        <v>13</v>
      </c>
      <c r="G659" t="s">
        <v>14</v>
      </c>
      <c r="H659">
        <f t="shared" si="62"/>
        <v>27.25</v>
      </c>
      <c r="I659">
        <v>6</v>
      </c>
      <c r="J659" t="s">
        <v>64</v>
      </c>
      <c r="K659" t="s">
        <v>65</v>
      </c>
      <c r="L659">
        <f t="shared" si="63"/>
        <v>163.5</v>
      </c>
      <c r="M659">
        <f t="shared" si="64"/>
        <v>42</v>
      </c>
      <c r="N659" t="s">
        <v>111</v>
      </c>
      <c r="O659" t="s">
        <v>115</v>
      </c>
    </row>
    <row r="660" spans="1:15" x14ac:dyDescent="0.3">
      <c r="A660">
        <f t="shared" si="65"/>
        <v>7777896059</v>
      </c>
      <c r="B660" s="1">
        <v>42115</v>
      </c>
      <c r="C660" t="str">
        <f t="shared" si="60"/>
        <v>Tuesday</v>
      </c>
      <c r="D660" t="str">
        <f t="shared" si="61"/>
        <v>April</v>
      </c>
      <c r="E660">
        <v>16.5</v>
      </c>
      <c r="F660" t="s">
        <v>7</v>
      </c>
      <c r="G660" t="s">
        <v>17</v>
      </c>
      <c r="H660">
        <f t="shared" si="62"/>
        <v>25</v>
      </c>
      <c r="I660">
        <v>8</v>
      </c>
      <c r="J660" t="s">
        <v>18</v>
      </c>
      <c r="K660" t="s">
        <v>19</v>
      </c>
      <c r="L660">
        <f t="shared" si="63"/>
        <v>200</v>
      </c>
      <c r="M660">
        <f t="shared" si="64"/>
        <v>68</v>
      </c>
      <c r="N660" t="s">
        <v>112</v>
      </c>
      <c r="O660" t="s">
        <v>115</v>
      </c>
    </row>
    <row r="661" spans="1:15" x14ac:dyDescent="0.3">
      <c r="A661">
        <f t="shared" si="65"/>
        <v>7777896060</v>
      </c>
      <c r="B661" s="1">
        <v>42115</v>
      </c>
      <c r="C661" t="str">
        <f t="shared" si="60"/>
        <v>Tuesday</v>
      </c>
      <c r="D661" t="str">
        <f t="shared" si="61"/>
        <v>April</v>
      </c>
      <c r="E661">
        <v>14.75</v>
      </c>
      <c r="F661" t="s">
        <v>7</v>
      </c>
      <c r="G661" t="s">
        <v>14</v>
      </c>
      <c r="H661">
        <f t="shared" si="62"/>
        <v>20.25</v>
      </c>
      <c r="I661">
        <v>1</v>
      </c>
      <c r="J661" t="s">
        <v>56</v>
      </c>
      <c r="K661" t="s">
        <v>57</v>
      </c>
      <c r="L661">
        <f t="shared" si="63"/>
        <v>20.25</v>
      </c>
      <c r="M661">
        <f t="shared" si="64"/>
        <v>5.5</v>
      </c>
      <c r="N661" t="s">
        <v>111</v>
      </c>
      <c r="O661" t="s">
        <v>115</v>
      </c>
    </row>
    <row r="662" spans="1:15" x14ac:dyDescent="0.3">
      <c r="A662">
        <f t="shared" si="65"/>
        <v>7777896061</v>
      </c>
      <c r="B662" s="1">
        <v>42115</v>
      </c>
      <c r="C662" t="str">
        <f t="shared" si="60"/>
        <v>Tuesday</v>
      </c>
      <c r="D662" t="str">
        <f t="shared" si="61"/>
        <v>April</v>
      </c>
      <c r="E662">
        <v>20.75</v>
      </c>
      <c r="F662" t="s">
        <v>13</v>
      </c>
      <c r="G662" t="s">
        <v>22</v>
      </c>
      <c r="H662">
        <f t="shared" si="62"/>
        <v>28.75</v>
      </c>
      <c r="I662">
        <v>1</v>
      </c>
      <c r="J662" t="s">
        <v>23</v>
      </c>
      <c r="K662" t="s">
        <v>24</v>
      </c>
      <c r="L662">
        <f t="shared" si="63"/>
        <v>28.75</v>
      </c>
      <c r="M662">
        <f t="shared" si="64"/>
        <v>8</v>
      </c>
      <c r="N662" t="s">
        <v>111</v>
      </c>
      <c r="O662" t="s">
        <v>114</v>
      </c>
    </row>
    <row r="663" spans="1:15" x14ac:dyDescent="0.3">
      <c r="A663">
        <f t="shared" si="65"/>
        <v>7777896062</v>
      </c>
      <c r="B663" s="1">
        <v>42116</v>
      </c>
      <c r="C663" t="str">
        <f t="shared" si="60"/>
        <v>Wednesday</v>
      </c>
      <c r="D663" t="str">
        <f t="shared" si="61"/>
        <v>April</v>
      </c>
      <c r="E663">
        <v>12.75</v>
      </c>
      <c r="F663" t="s">
        <v>27</v>
      </c>
      <c r="G663" t="s">
        <v>22</v>
      </c>
      <c r="H663">
        <f t="shared" si="62"/>
        <v>17.75</v>
      </c>
      <c r="I663">
        <v>2</v>
      </c>
      <c r="J663" t="s">
        <v>44</v>
      </c>
      <c r="K663" t="s">
        <v>45</v>
      </c>
      <c r="L663">
        <f t="shared" si="63"/>
        <v>35.5</v>
      </c>
      <c r="M663">
        <f t="shared" si="64"/>
        <v>10</v>
      </c>
      <c r="N663" t="s">
        <v>112</v>
      </c>
      <c r="O663" t="s">
        <v>115</v>
      </c>
    </row>
    <row r="664" spans="1:15" x14ac:dyDescent="0.3">
      <c r="A664">
        <f t="shared" si="65"/>
        <v>7777896063</v>
      </c>
      <c r="B664" s="1">
        <v>42116</v>
      </c>
      <c r="C664" t="str">
        <f t="shared" si="60"/>
        <v>Wednesday</v>
      </c>
      <c r="D664" t="str">
        <f t="shared" si="61"/>
        <v>April</v>
      </c>
      <c r="E664">
        <v>18.5</v>
      </c>
      <c r="F664" t="s">
        <v>13</v>
      </c>
      <c r="G664" t="s">
        <v>14</v>
      </c>
      <c r="H664">
        <f t="shared" si="62"/>
        <v>25.5</v>
      </c>
      <c r="I664">
        <v>3</v>
      </c>
      <c r="J664" t="s">
        <v>15</v>
      </c>
      <c r="K664" t="s">
        <v>16</v>
      </c>
      <c r="L664">
        <f t="shared" si="63"/>
        <v>76.5</v>
      </c>
      <c r="M664">
        <f t="shared" si="64"/>
        <v>21</v>
      </c>
      <c r="N664" t="s">
        <v>112</v>
      </c>
      <c r="O664" t="s">
        <v>114</v>
      </c>
    </row>
    <row r="665" spans="1:15" x14ac:dyDescent="0.3">
      <c r="A665">
        <f t="shared" si="65"/>
        <v>7777896064</v>
      </c>
      <c r="B665" s="1">
        <v>42116</v>
      </c>
      <c r="C665" t="str">
        <f t="shared" si="60"/>
        <v>Wednesday</v>
      </c>
      <c r="D665" t="str">
        <f t="shared" si="61"/>
        <v>April</v>
      </c>
      <c r="E665">
        <v>16</v>
      </c>
      <c r="F665" t="s">
        <v>7</v>
      </c>
      <c r="G665" t="s">
        <v>8</v>
      </c>
      <c r="H665">
        <f t="shared" si="62"/>
        <v>20.5</v>
      </c>
      <c r="I665">
        <v>1</v>
      </c>
      <c r="J665" t="s">
        <v>30</v>
      </c>
      <c r="K665" t="s">
        <v>31</v>
      </c>
      <c r="L665">
        <f t="shared" si="63"/>
        <v>20.5</v>
      </c>
      <c r="M665">
        <f t="shared" si="64"/>
        <v>4.5</v>
      </c>
      <c r="N665" t="s">
        <v>112</v>
      </c>
      <c r="O665" t="s">
        <v>114</v>
      </c>
    </row>
    <row r="666" spans="1:15" x14ac:dyDescent="0.3">
      <c r="A666">
        <f t="shared" si="65"/>
        <v>7777896065</v>
      </c>
      <c r="B666" s="1">
        <v>42117</v>
      </c>
      <c r="C666" t="str">
        <f t="shared" si="60"/>
        <v>Thursday</v>
      </c>
      <c r="D666" t="str">
        <f t="shared" si="61"/>
        <v>April</v>
      </c>
      <c r="E666">
        <v>16</v>
      </c>
      <c r="F666" t="s">
        <v>7</v>
      </c>
      <c r="G666" t="s">
        <v>8</v>
      </c>
      <c r="H666">
        <f t="shared" si="62"/>
        <v>20.5</v>
      </c>
      <c r="I666">
        <v>7</v>
      </c>
      <c r="J666" t="s">
        <v>11</v>
      </c>
      <c r="K666" t="s">
        <v>12</v>
      </c>
      <c r="L666">
        <f t="shared" si="63"/>
        <v>143.5</v>
      </c>
      <c r="M666">
        <f t="shared" si="64"/>
        <v>31.5</v>
      </c>
      <c r="N666" t="s">
        <v>112</v>
      </c>
      <c r="O666" t="s">
        <v>114</v>
      </c>
    </row>
    <row r="667" spans="1:15" x14ac:dyDescent="0.3">
      <c r="A667">
        <f t="shared" si="65"/>
        <v>7777896066</v>
      </c>
      <c r="B667" s="1">
        <v>42117</v>
      </c>
      <c r="C667" t="str">
        <f t="shared" si="60"/>
        <v>Thursday</v>
      </c>
      <c r="D667" t="str">
        <f t="shared" si="61"/>
        <v>April</v>
      </c>
      <c r="E667">
        <v>16.5</v>
      </c>
      <c r="F667" t="s">
        <v>7</v>
      </c>
      <c r="G667" t="s">
        <v>17</v>
      </c>
      <c r="H667">
        <f t="shared" si="62"/>
        <v>25</v>
      </c>
      <c r="I667">
        <v>11</v>
      </c>
      <c r="J667" t="s">
        <v>25</v>
      </c>
      <c r="K667" t="s">
        <v>26</v>
      </c>
      <c r="L667">
        <f t="shared" si="63"/>
        <v>275</v>
      </c>
      <c r="M667">
        <f t="shared" si="64"/>
        <v>93.5</v>
      </c>
      <c r="N667" t="s">
        <v>111</v>
      </c>
      <c r="O667" t="s">
        <v>114</v>
      </c>
    </row>
    <row r="668" spans="1:15" x14ac:dyDescent="0.3">
      <c r="A668">
        <f t="shared" si="65"/>
        <v>7777896067</v>
      </c>
      <c r="B668" s="1">
        <v>42117</v>
      </c>
      <c r="C668" t="str">
        <f t="shared" si="60"/>
        <v>Thursday</v>
      </c>
      <c r="D668" t="str">
        <f t="shared" si="61"/>
        <v>April</v>
      </c>
      <c r="E668">
        <v>12</v>
      </c>
      <c r="F668" t="s">
        <v>27</v>
      </c>
      <c r="G668" t="s">
        <v>8</v>
      </c>
      <c r="H668">
        <f t="shared" si="62"/>
        <v>15</v>
      </c>
      <c r="I668">
        <v>10</v>
      </c>
      <c r="J668" t="s">
        <v>30</v>
      </c>
      <c r="K668" t="s">
        <v>31</v>
      </c>
      <c r="L668">
        <f t="shared" si="63"/>
        <v>150</v>
      </c>
      <c r="M668">
        <f t="shared" si="64"/>
        <v>30</v>
      </c>
      <c r="N668" t="s">
        <v>111</v>
      </c>
      <c r="O668" t="s">
        <v>114</v>
      </c>
    </row>
    <row r="669" spans="1:15" x14ac:dyDescent="0.3">
      <c r="A669">
        <f t="shared" si="65"/>
        <v>7777896068</v>
      </c>
      <c r="B669" s="1">
        <v>42117</v>
      </c>
      <c r="C669" t="str">
        <f t="shared" si="60"/>
        <v>Thursday</v>
      </c>
      <c r="D669" t="str">
        <f t="shared" si="61"/>
        <v>April</v>
      </c>
      <c r="E669">
        <v>16</v>
      </c>
      <c r="F669" t="s">
        <v>7</v>
      </c>
      <c r="G669" t="s">
        <v>8</v>
      </c>
      <c r="H669">
        <f t="shared" si="62"/>
        <v>20.5</v>
      </c>
      <c r="I669">
        <v>5</v>
      </c>
      <c r="J669" t="s">
        <v>11</v>
      </c>
      <c r="K669" t="s">
        <v>12</v>
      </c>
      <c r="L669">
        <f t="shared" si="63"/>
        <v>102.5</v>
      </c>
      <c r="M669">
        <f t="shared" si="64"/>
        <v>22.5</v>
      </c>
      <c r="N669" t="s">
        <v>111</v>
      </c>
      <c r="O669" t="s">
        <v>114</v>
      </c>
    </row>
    <row r="670" spans="1:15" x14ac:dyDescent="0.3">
      <c r="A670">
        <f t="shared" si="65"/>
        <v>7777896069</v>
      </c>
      <c r="B670" s="1">
        <v>42117</v>
      </c>
      <c r="C670" t="str">
        <f t="shared" si="60"/>
        <v>Thursday</v>
      </c>
      <c r="D670" t="str">
        <f t="shared" si="61"/>
        <v>April</v>
      </c>
      <c r="E670">
        <v>20.25</v>
      </c>
      <c r="F670" t="s">
        <v>13</v>
      </c>
      <c r="G670" t="s">
        <v>14</v>
      </c>
      <c r="H670">
        <f t="shared" si="62"/>
        <v>27.25</v>
      </c>
      <c r="I670">
        <v>1</v>
      </c>
      <c r="J670" t="s">
        <v>42</v>
      </c>
      <c r="K670" t="s">
        <v>43</v>
      </c>
      <c r="L670">
        <f t="shared" si="63"/>
        <v>27.25</v>
      </c>
      <c r="M670">
        <f t="shared" si="64"/>
        <v>7</v>
      </c>
      <c r="N670" t="s">
        <v>112</v>
      </c>
      <c r="O670" t="s">
        <v>115</v>
      </c>
    </row>
    <row r="671" spans="1:15" x14ac:dyDescent="0.3">
      <c r="A671">
        <f t="shared" si="65"/>
        <v>7777896070</v>
      </c>
      <c r="B671" s="1">
        <v>42117</v>
      </c>
      <c r="C671" t="str">
        <f t="shared" si="60"/>
        <v>Thursday</v>
      </c>
      <c r="D671" t="str">
        <f t="shared" si="61"/>
        <v>April</v>
      </c>
      <c r="E671">
        <v>18.5</v>
      </c>
      <c r="F671" t="s">
        <v>13</v>
      </c>
      <c r="G671" t="s">
        <v>14</v>
      </c>
      <c r="H671">
        <f t="shared" si="62"/>
        <v>25.5</v>
      </c>
      <c r="I671">
        <v>12</v>
      </c>
      <c r="J671" t="s">
        <v>15</v>
      </c>
      <c r="K671" t="s">
        <v>16</v>
      </c>
      <c r="L671">
        <f t="shared" si="63"/>
        <v>306</v>
      </c>
      <c r="M671">
        <f t="shared" si="64"/>
        <v>84</v>
      </c>
      <c r="N671" t="s">
        <v>112</v>
      </c>
      <c r="O671" t="s">
        <v>114</v>
      </c>
    </row>
    <row r="672" spans="1:15" x14ac:dyDescent="0.3">
      <c r="A672">
        <f t="shared" si="65"/>
        <v>7777896071</v>
      </c>
      <c r="B672" s="1">
        <v>42118</v>
      </c>
      <c r="C672" t="str">
        <f t="shared" si="60"/>
        <v>Friday</v>
      </c>
      <c r="D672" t="str">
        <f t="shared" si="61"/>
        <v>April</v>
      </c>
      <c r="E672">
        <v>16.5</v>
      </c>
      <c r="F672" t="s">
        <v>7</v>
      </c>
      <c r="G672" t="s">
        <v>17</v>
      </c>
      <c r="H672">
        <f t="shared" si="62"/>
        <v>25</v>
      </c>
      <c r="I672">
        <v>2</v>
      </c>
      <c r="J672" t="s">
        <v>18</v>
      </c>
      <c r="K672" t="s">
        <v>19</v>
      </c>
      <c r="L672">
        <f t="shared" si="63"/>
        <v>50</v>
      </c>
      <c r="M672">
        <f t="shared" si="64"/>
        <v>17</v>
      </c>
      <c r="N672" t="s">
        <v>112</v>
      </c>
      <c r="O672" t="s">
        <v>114</v>
      </c>
    </row>
    <row r="673" spans="1:15" x14ac:dyDescent="0.3">
      <c r="A673">
        <f t="shared" si="65"/>
        <v>7777896072</v>
      </c>
      <c r="B673" s="1">
        <v>42118</v>
      </c>
      <c r="C673" t="str">
        <f t="shared" si="60"/>
        <v>Friday</v>
      </c>
      <c r="D673" t="str">
        <f t="shared" si="61"/>
        <v>April</v>
      </c>
      <c r="E673">
        <v>16.75</v>
      </c>
      <c r="F673" t="s">
        <v>7</v>
      </c>
      <c r="G673" t="s">
        <v>22</v>
      </c>
      <c r="H673">
        <f t="shared" si="62"/>
        <v>23.25</v>
      </c>
      <c r="I673">
        <v>8</v>
      </c>
      <c r="J673" t="s">
        <v>72</v>
      </c>
      <c r="K673" t="s">
        <v>73</v>
      </c>
      <c r="L673">
        <f t="shared" si="63"/>
        <v>186</v>
      </c>
      <c r="M673">
        <f t="shared" si="64"/>
        <v>52</v>
      </c>
      <c r="N673" t="s">
        <v>112</v>
      </c>
      <c r="O673" t="s">
        <v>114</v>
      </c>
    </row>
    <row r="674" spans="1:15" x14ac:dyDescent="0.3">
      <c r="A674">
        <f t="shared" si="65"/>
        <v>7777896073</v>
      </c>
      <c r="B674" s="1">
        <v>42118</v>
      </c>
      <c r="C674" t="str">
        <f t="shared" si="60"/>
        <v>Friday</v>
      </c>
      <c r="D674" t="str">
        <f t="shared" si="61"/>
        <v>April</v>
      </c>
      <c r="E674">
        <v>20.75</v>
      </c>
      <c r="F674" t="s">
        <v>13</v>
      </c>
      <c r="G674" t="s">
        <v>14</v>
      </c>
      <c r="H674">
        <f t="shared" si="62"/>
        <v>27.75</v>
      </c>
      <c r="I674">
        <v>3</v>
      </c>
      <c r="J674" t="s">
        <v>40</v>
      </c>
      <c r="K674" t="s">
        <v>41</v>
      </c>
      <c r="L674">
        <f t="shared" si="63"/>
        <v>83.25</v>
      </c>
      <c r="M674">
        <f t="shared" si="64"/>
        <v>21</v>
      </c>
      <c r="N674" t="s">
        <v>112</v>
      </c>
      <c r="O674" t="s">
        <v>114</v>
      </c>
    </row>
    <row r="675" spans="1:15" x14ac:dyDescent="0.3">
      <c r="A675">
        <f t="shared" si="65"/>
        <v>7777896074</v>
      </c>
      <c r="B675" s="1">
        <v>42119</v>
      </c>
      <c r="C675" t="str">
        <f t="shared" si="60"/>
        <v>Saturday</v>
      </c>
      <c r="D675" t="str">
        <f t="shared" si="61"/>
        <v>April</v>
      </c>
      <c r="E675">
        <v>17.95</v>
      </c>
      <c r="F675" t="s">
        <v>13</v>
      </c>
      <c r="G675" t="s">
        <v>14</v>
      </c>
      <c r="H675">
        <f t="shared" si="62"/>
        <v>24.95</v>
      </c>
      <c r="I675">
        <v>7</v>
      </c>
      <c r="J675" t="s">
        <v>56</v>
      </c>
      <c r="K675" t="s">
        <v>57</v>
      </c>
      <c r="L675">
        <f t="shared" si="63"/>
        <v>174.65</v>
      </c>
      <c r="M675">
        <f t="shared" si="64"/>
        <v>49</v>
      </c>
      <c r="N675" t="s">
        <v>111</v>
      </c>
      <c r="O675" t="s">
        <v>114</v>
      </c>
    </row>
    <row r="676" spans="1:15" x14ac:dyDescent="0.3">
      <c r="A676">
        <f t="shared" si="65"/>
        <v>7777896075</v>
      </c>
      <c r="B676" s="1">
        <v>42119</v>
      </c>
      <c r="C676" t="str">
        <f t="shared" si="60"/>
        <v>Saturday</v>
      </c>
      <c r="D676" t="str">
        <f t="shared" si="61"/>
        <v>April</v>
      </c>
      <c r="E676">
        <v>16.5</v>
      </c>
      <c r="F676" t="s">
        <v>7</v>
      </c>
      <c r="G676" t="s">
        <v>14</v>
      </c>
      <c r="H676">
        <f t="shared" si="62"/>
        <v>22</v>
      </c>
      <c r="I676">
        <v>7</v>
      </c>
      <c r="J676" t="s">
        <v>40</v>
      </c>
      <c r="K676" t="s">
        <v>41</v>
      </c>
      <c r="L676">
        <f t="shared" si="63"/>
        <v>154</v>
      </c>
      <c r="M676">
        <f t="shared" si="64"/>
        <v>38.5</v>
      </c>
      <c r="N676" t="s">
        <v>111</v>
      </c>
      <c r="O676" t="s">
        <v>114</v>
      </c>
    </row>
    <row r="677" spans="1:15" x14ac:dyDescent="0.3">
      <c r="A677">
        <f t="shared" si="65"/>
        <v>7777896076</v>
      </c>
      <c r="B677" s="1">
        <v>42119</v>
      </c>
      <c r="C677" t="str">
        <f t="shared" si="60"/>
        <v>Saturday</v>
      </c>
      <c r="D677" t="str">
        <f t="shared" si="61"/>
        <v>April</v>
      </c>
      <c r="E677">
        <v>17.95</v>
      </c>
      <c r="F677" t="s">
        <v>13</v>
      </c>
      <c r="G677" t="s">
        <v>14</v>
      </c>
      <c r="H677">
        <f t="shared" si="62"/>
        <v>24.95</v>
      </c>
      <c r="I677">
        <v>7</v>
      </c>
      <c r="J677" t="s">
        <v>56</v>
      </c>
      <c r="K677" t="s">
        <v>57</v>
      </c>
      <c r="L677">
        <f t="shared" si="63"/>
        <v>174.65</v>
      </c>
      <c r="M677">
        <f t="shared" si="64"/>
        <v>49</v>
      </c>
      <c r="N677" t="s">
        <v>112</v>
      </c>
      <c r="O677" t="s">
        <v>115</v>
      </c>
    </row>
    <row r="678" spans="1:15" x14ac:dyDescent="0.3">
      <c r="A678">
        <f t="shared" si="65"/>
        <v>7777896077</v>
      </c>
      <c r="B678" s="1">
        <v>42119</v>
      </c>
      <c r="C678" t="str">
        <f t="shared" si="60"/>
        <v>Saturday</v>
      </c>
      <c r="D678" t="str">
        <f t="shared" si="61"/>
        <v>April</v>
      </c>
      <c r="E678">
        <v>20.75</v>
      </c>
      <c r="F678" t="s">
        <v>13</v>
      </c>
      <c r="G678" t="s">
        <v>17</v>
      </c>
      <c r="H678">
        <f t="shared" si="62"/>
        <v>30.75</v>
      </c>
      <c r="I678">
        <v>11</v>
      </c>
      <c r="J678" t="s">
        <v>38</v>
      </c>
      <c r="K678" t="s">
        <v>39</v>
      </c>
      <c r="L678">
        <f t="shared" si="63"/>
        <v>338.25</v>
      </c>
      <c r="M678">
        <f t="shared" si="64"/>
        <v>110</v>
      </c>
      <c r="N678" t="s">
        <v>111</v>
      </c>
      <c r="O678" t="s">
        <v>114</v>
      </c>
    </row>
    <row r="679" spans="1:15" x14ac:dyDescent="0.3">
      <c r="A679">
        <f t="shared" si="65"/>
        <v>7777896078</v>
      </c>
      <c r="B679" s="1">
        <v>42119</v>
      </c>
      <c r="C679" t="str">
        <f t="shared" si="60"/>
        <v>Saturday</v>
      </c>
      <c r="D679" t="str">
        <f t="shared" si="61"/>
        <v>April</v>
      </c>
      <c r="E679">
        <v>10.5</v>
      </c>
      <c r="F679" t="s">
        <v>27</v>
      </c>
      <c r="G679" t="s">
        <v>8</v>
      </c>
      <c r="H679">
        <f t="shared" si="62"/>
        <v>13.5</v>
      </c>
      <c r="I679">
        <v>8</v>
      </c>
      <c r="J679" t="s">
        <v>9</v>
      </c>
      <c r="K679" t="s">
        <v>10</v>
      </c>
      <c r="L679">
        <f t="shared" si="63"/>
        <v>108</v>
      </c>
      <c r="M679">
        <f t="shared" si="64"/>
        <v>24</v>
      </c>
      <c r="N679" t="s">
        <v>112</v>
      </c>
      <c r="O679" t="s">
        <v>115</v>
      </c>
    </row>
    <row r="680" spans="1:15" x14ac:dyDescent="0.3">
      <c r="A680">
        <f t="shared" si="65"/>
        <v>7777896079</v>
      </c>
      <c r="B680" s="1">
        <v>42119</v>
      </c>
      <c r="C680" t="str">
        <f t="shared" si="60"/>
        <v>Saturday</v>
      </c>
      <c r="D680" t="str">
        <f t="shared" si="61"/>
        <v>April</v>
      </c>
      <c r="E680">
        <v>20.75</v>
      </c>
      <c r="F680" t="s">
        <v>13</v>
      </c>
      <c r="G680" t="s">
        <v>17</v>
      </c>
      <c r="H680">
        <f t="shared" si="62"/>
        <v>30.75</v>
      </c>
      <c r="I680">
        <v>5</v>
      </c>
      <c r="J680" t="s">
        <v>38</v>
      </c>
      <c r="K680" t="s">
        <v>39</v>
      </c>
      <c r="L680">
        <f t="shared" si="63"/>
        <v>153.75</v>
      </c>
      <c r="M680">
        <f t="shared" si="64"/>
        <v>50</v>
      </c>
      <c r="N680" t="s">
        <v>111</v>
      </c>
      <c r="O680" t="s">
        <v>115</v>
      </c>
    </row>
    <row r="681" spans="1:15" x14ac:dyDescent="0.3">
      <c r="A681">
        <f t="shared" si="65"/>
        <v>7777896080</v>
      </c>
      <c r="B681" s="1">
        <v>42119</v>
      </c>
      <c r="C681" t="str">
        <f t="shared" si="60"/>
        <v>Saturday</v>
      </c>
      <c r="D681" t="str">
        <f t="shared" si="61"/>
        <v>April</v>
      </c>
      <c r="E681">
        <v>17.95</v>
      </c>
      <c r="F681" t="s">
        <v>13</v>
      </c>
      <c r="G681" t="s">
        <v>14</v>
      </c>
      <c r="H681">
        <f t="shared" si="62"/>
        <v>24.95</v>
      </c>
      <c r="I681">
        <v>12</v>
      </c>
      <c r="J681" t="s">
        <v>56</v>
      </c>
      <c r="K681" t="s">
        <v>57</v>
      </c>
      <c r="L681">
        <f t="shared" si="63"/>
        <v>299.39999999999998</v>
      </c>
      <c r="M681">
        <f t="shared" si="64"/>
        <v>84</v>
      </c>
      <c r="N681" t="s">
        <v>111</v>
      </c>
      <c r="O681" t="s">
        <v>115</v>
      </c>
    </row>
    <row r="682" spans="1:15" x14ac:dyDescent="0.3">
      <c r="A682">
        <f t="shared" si="65"/>
        <v>7777896081</v>
      </c>
      <c r="B682" s="1">
        <v>42119</v>
      </c>
      <c r="C682" t="str">
        <f t="shared" si="60"/>
        <v>Saturday</v>
      </c>
      <c r="D682" t="str">
        <f t="shared" si="61"/>
        <v>April</v>
      </c>
      <c r="E682">
        <v>16.5</v>
      </c>
      <c r="F682" t="s">
        <v>13</v>
      </c>
      <c r="G682" t="s">
        <v>8</v>
      </c>
      <c r="H682">
        <f t="shared" si="62"/>
        <v>22.5</v>
      </c>
      <c r="I682">
        <v>12</v>
      </c>
      <c r="J682" t="s">
        <v>9</v>
      </c>
      <c r="K682" t="s">
        <v>10</v>
      </c>
      <c r="L682">
        <f t="shared" si="63"/>
        <v>270</v>
      </c>
      <c r="M682">
        <f t="shared" si="64"/>
        <v>72</v>
      </c>
      <c r="N682" t="s">
        <v>111</v>
      </c>
      <c r="O682" t="s">
        <v>114</v>
      </c>
    </row>
    <row r="683" spans="1:15" x14ac:dyDescent="0.3">
      <c r="A683">
        <f t="shared" si="65"/>
        <v>7777896082</v>
      </c>
      <c r="B683" s="1">
        <v>42120</v>
      </c>
      <c r="C683" t="str">
        <f t="shared" si="60"/>
        <v>Sunday</v>
      </c>
      <c r="D683" t="str">
        <f t="shared" si="61"/>
        <v>April</v>
      </c>
      <c r="E683">
        <v>20.25</v>
      </c>
      <c r="F683" t="s">
        <v>13</v>
      </c>
      <c r="G683" t="s">
        <v>14</v>
      </c>
      <c r="H683">
        <f t="shared" si="62"/>
        <v>27.25</v>
      </c>
      <c r="I683">
        <v>6</v>
      </c>
      <c r="J683" t="s">
        <v>64</v>
      </c>
      <c r="K683" t="s">
        <v>65</v>
      </c>
      <c r="L683">
        <f t="shared" si="63"/>
        <v>163.5</v>
      </c>
      <c r="M683">
        <f t="shared" si="64"/>
        <v>42</v>
      </c>
      <c r="N683" t="s">
        <v>111</v>
      </c>
      <c r="O683" t="s">
        <v>115</v>
      </c>
    </row>
    <row r="684" spans="1:15" x14ac:dyDescent="0.3">
      <c r="A684">
        <f t="shared" si="65"/>
        <v>7777896083</v>
      </c>
      <c r="B684" s="1">
        <v>42120</v>
      </c>
      <c r="C684" t="str">
        <f t="shared" si="60"/>
        <v>Sunday</v>
      </c>
      <c r="D684" t="str">
        <f t="shared" si="61"/>
        <v>April</v>
      </c>
      <c r="E684">
        <v>12</v>
      </c>
      <c r="F684" t="s">
        <v>27</v>
      </c>
      <c r="G684" t="s">
        <v>8</v>
      </c>
      <c r="H684">
        <f t="shared" si="62"/>
        <v>15</v>
      </c>
      <c r="I684">
        <v>9</v>
      </c>
      <c r="J684" t="s">
        <v>36</v>
      </c>
      <c r="K684" t="s">
        <v>37</v>
      </c>
      <c r="L684">
        <f t="shared" si="63"/>
        <v>135</v>
      </c>
      <c r="M684">
        <f t="shared" si="64"/>
        <v>27</v>
      </c>
      <c r="N684" t="s">
        <v>111</v>
      </c>
      <c r="O684" t="s">
        <v>115</v>
      </c>
    </row>
    <row r="685" spans="1:15" x14ac:dyDescent="0.3">
      <c r="A685">
        <f t="shared" si="65"/>
        <v>7777896084</v>
      </c>
      <c r="B685" s="1">
        <v>42120</v>
      </c>
      <c r="C685" t="str">
        <f t="shared" si="60"/>
        <v>Sunday</v>
      </c>
      <c r="D685" t="str">
        <f t="shared" si="61"/>
        <v>April</v>
      </c>
      <c r="E685">
        <v>17.95</v>
      </c>
      <c r="F685" t="s">
        <v>13</v>
      </c>
      <c r="G685" t="s">
        <v>14</v>
      </c>
      <c r="H685">
        <f t="shared" si="62"/>
        <v>24.95</v>
      </c>
      <c r="I685">
        <v>3</v>
      </c>
      <c r="J685" t="s">
        <v>56</v>
      </c>
      <c r="K685" t="s">
        <v>57</v>
      </c>
      <c r="L685">
        <f t="shared" si="63"/>
        <v>74.849999999999994</v>
      </c>
      <c r="M685">
        <f t="shared" si="64"/>
        <v>21</v>
      </c>
      <c r="N685" t="s">
        <v>112</v>
      </c>
      <c r="O685" t="s">
        <v>115</v>
      </c>
    </row>
    <row r="686" spans="1:15" x14ac:dyDescent="0.3">
      <c r="A686">
        <f t="shared" si="65"/>
        <v>7777896085</v>
      </c>
      <c r="B686" s="1">
        <v>42120</v>
      </c>
      <c r="C686" t="str">
        <f t="shared" si="60"/>
        <v>Sunday</v>
      </c>
      <c r="D686" t="str">
        <f t="shared" si="61"/>
        <v>April</v>
      </c>
      <c r="E686">
        <v>12.5</v>
      </c>
      <c r="F686" t="s">
        <v>7</v>
      </c>
      <c r="G686" t="s">
        <v>8</v>
      </c>
      <c r="H686">
        <f t="shared" si="62"/>
        <v>17</v>
      </c>
      <c r="I686">
        <v>8</v>
      </c>
      <c r="J686" t="s">
        <v>48</v>
      </c>
      <c r="K686" t="s">
        <v>49</v>
      </c>
      <c r="L686">
        <f t="shared" si="63"/>
        <v>136</v>
      </c>
      <c r="M686">
        <f t="shared" si="64"/>
        <v>36</v>
      </c>
      <c r="N686" t="s">
        <v>112</v>
      </c>
      <c r="O686" t="s">
        <v>114</v>
      </c>
    </row>
    <row r="687" spans="1:15" x14ac:dyDescent="0.3">
      <c r="A687">
        <f t="shared" si="65"/>
        <v>7777896086</v>
      </c>
      <c r="B687" s="1">
        <v>42120</v>
      </c>
      <c r="C687" t="str">
        <f t="shared" si="60"/>
        <v>Sunday</v>
      </c>
      <c r="D687" t="str">
        <f t="shared" si="61"/>
        <v>April</v>
      </c>
      <c r="E687">
        <v>12</v>
      </c>
      <c r="F687" t="s">
        <v>27</v>
      </c>
      <c r="G687" t="s">
        <v>8</v>
      </c>
      <c r="H687">
        <f t="shared" si="62"/>
        <v>15</v>
      </c>
      <c r="I687">
        <v>10</v>
      </c>
      <c r="J687" t="s">
        <v>52</v>
      </c>
      <c r="K687" t="s">
        <v>53</v>
      </c>
      <c r="L687">
        <f t="shared" si="63"/>
        <v>150</v>
      </c>
      <c r="M687">
        <f t="shared" si="64"/>
        <v>30</v>
      </c>
      <c r="N687" t="s">
        <v>112</v>
      </c>
      <c r="O687" t="s">
        <v>114</v>
      </c>
    </row>
    <row r="688" spans="1:15" x14ac:dyDescent="0.3">
      <c r="A688">
        <f t="shared" si="65"/>
        <v>7777896087</v>
      </c>
      <c r="B688" s="1">
        <v>42121</v>
      </c>
      <c r="C688" t="str">
        <f t="shared" si="60"/>
        <v>Monday</v>
      </c>
      <c r="D688" t="str">
        <f t="shared" si="61"/>
        <v>April</v>
      </c>
      <c r="E688">
        <v>16.5</v>
      </c>
      <c r="F688" t="s">
        <v>7</v>
      </c>
      <c r="G688" t="s">
        <v>17</v>
      </c>
      <c r="H688">
        <f t="shared" si="62"/>
        <v>25</v>
      </c>
      <c r="I688">
        <v>6</v>
      </c>
      <c r="J688" t="s">
        <v>38</v>
      </c>
      <c r="K688" t="s">
        <v>39</v>
      </c>
      <c r="L688">
        <f t="shared" si="63"/>
        <v>150</v>
      </c>
      <c r="M688">
        <f t="shared" si="64"/>
        <v>51</v>
      </c>
      <c r="N688" t="s">
        <v>112</v>
      </c>
      <c r="O688" t="s">
        <v>115</v>
      </c>
    </row>
    <row r="689" spans="1:15" x14ac:dyDescent="0.3">
      <c r="A689">
        <f t="shared" si="65"/>
        <v>7777896088</v>
      </c>
      <c r="B689" s="1">
        <v>42121</v>
      </c>
      <c r="C689" t="str">
        <f t="shared" si="60"/>
        <v>Monday</v>
      </c>
      <c r="D689" t="str">
        <f t="shared" si="61"/>
        <v>April</v>
      </c>
      <c r="E689">
        <v>12</v>
      </c>
      <c r="F689" t="s">
        <v>27</v>
      </c>
      <c r="G689" t="s">
        <v>14</v>
      </c>
      <c r="H689">
        <f t="shared" si="62"/>
        <v>16</v>
      </c>
      <c r="I689">
        <v>9</v>
      </c>
      <c r="J689" t="s">
        <v>68</v>
      </c>
      <c r="K689" t="s">
        <v>69</v>
      </c>
      <c r="L689">
        <f t="shared" si="63"/>
        <v>144</v>
      </c>
      <c r="M689">
        <f t="shared" si="64"/>
        <v>36</v>
      </c>
      <c r="N689" t="s">
        <v>111</v>
      </c>
      <c r="O689" t="s">
        <v>115</v>
      </c>
    </row>
    <row r="690" spans="1:15" x14ac:dyDescent="0.3">
      <c r="A690">
        <f t="shared" si="65"/>
        <v>7777896089</v>
      </c>
      <c r="B690" s="1">
        <v>42121</v>
      </c>
      <c r="C690" t="str">
        <f t="shared" si="60"/>
        <v>Monday</v>
      </c>
      <c r="D690" t="str">
        <f t="shared" si="61"/>
        <v>April</v>
      </c>
      <c r="E690">
        <v>20.75</v>
      </c>
      <c r="F690" t="s">
        <v>13</v>
      </c>
      <c r="G690" t="s">
        <v>17</v>
      </c>
      <c r="H690">
        <f t="shared" si="62"/>
        <v>30.75</v>
      </c>
      <c r="I690">
        <v>1</v>
      </c>
      <c r="J690" t="s">
        <v>18</v>
      </c>
      <c r="K690" t="s">
        <v>19</v>
      </c>
      <c r="L690">
        <f t="shared" si="63"/>
        <v>30.75</v>
      </c>
      <c r="M690">
        <f t="shared" si="64"/>
        <v>10</v>
      </c>
      <c r="N690" t="s">
        <v>112</v>
      </c>
      <c r="O690" t="s">
        <v>114</v>
      </c>
    </row>
    <row r="691" spans="1:15" x14ac:dyDescent="0.3">
      <c r="A691">
        <f t="shared" si="65"/>
        <v>7777896090</v>
      </c>
      <c r="B691" s="1">
        <v>42121</v>
      </c>
      <c r="C691" t="str">
        <f t="shared" si="60"/>
        <v>Monday</v>
      </c>
      <c r="D691" t="str">
        <f t="shared" si="61"/>
        <v>April</v>
      </c>
      <c r="E691">
        <v>12</v>
      </c>
      <c r="F691" t="s">
        <v>27</v>
      </c>
      <c r="G691" t="s">
        <v>8</v>
      </c>
      <c r="H691">
        <f t="shared" si="62"/>
        <v>15</v>
      </c>
      <c r="I691">
        <v>5</v>
      </c>
      <c r="J691" t="s">
        <v>58</v>
      </c>
      <c r="K691" t="s">
        <v>59</v>
      </c>
      <c r="L691">
        <f t="shared" si="63"/>
        <v>75</v>
      </c>
      <c r="M691">
        <f t="shared" si="64"/>
        <v>15</v>
      </c>
      <c r="N691" t="s">
        <v>111</v>
      </c>
      <c r="O691" t="s">
        <v>114</v>
      </c>
    </row>
    <row r="692" spans="1:15" x14ac:dyDescent="0.3">
      <c r="A692">
        <f t="shared" si="65"/>
        <v>7777896091</v>
      </c>
      <c r="B692" s="1">
        <v>42122</v>
      </c>
      <c r="C692" t="str">
        <f t="shared" si="60"/>
        <v>Tuesday</v>
      </c>
      <c r="D692" t="str">
        <f t="shared" si="61"/>
        <v>April</v>
      </c>
      <c r="E692">
        <v>15.25</v>
      </c>
      <c r="F692" t="s">
        <v>13</v>
      </c>
      <c r="G692" t="s">
        <v>8</v>
      </c>
      <c r="H692">
        <f t="shared" si="62"/>
        <v>21.25</v>
      </c>
      <c r="I692">
        <v>3</v>
      </c>
      <c r="J692" t="s">
        <v>48</v>
      </c>
      <c r="K692" t="s">
        <v>49</v>
      </c>
      <c r="L692">
        <f t="shared" si="63"/>
        <v>63.75</v>
      </c>
      <c r="M692">
        <f t="shared" si="64"/>
        <v>18</v>
      </c>
      <c r="N692" t="s">
        <v>112</v>
      </c>
      <c r="O692" t="s">
        <v>114</v>
      </c>
    </row>
    <row r="693" spans="1:15" x14ac:dyDescent="0.3">
      <c r="A693">
        <f t="shared" si="65"/>
        <v>7777896092</v>
      </c>
      <c r="B693" s="1">
        <v>42122</v>
      </c>
      <c r="C693" t="str">
        <f t="shared" si="60"/>
        <v>Tuesday</v>
      </c>
      <c r="D693" t="str">
        <f t="shared" si="61"/>
        <v>April</v>
      </c>
      <c r="E693">
        <v>20.5</v>
      </c>
      <c r="F693" t="s">
        <v>13</v>
      </c>
      <c r="G693" t="s">
        <v>8</v>
      </c>
      <c r="H693">
        <f t="shared" si="62"/>
        <v>26.5</v>
      </c>
      <c r="I693">
        <v>3</v>
      </c>
      <c r="J693" t="s">
        <v>58</v>
      </c>
      <c r="K693" t="s">
        <v>59</v>
      </c>
      <c r="L693">
        <f t="shared" si="63"/>
        <v>79.5</v>
      </c>
      <c r="M693">
        <f t="shared" si="64"/>
        <v>18</v>
      </c>
      <c r="N693" t="s">
        <v>112</v>
      </c>
      <c r="O693" t="s">
        <v>115</v>
      </c>
    </row>
    <row r="694" spans="1:15" x14ac:dyDescent="0.3">
      <c r="A694">
        <f t="shared" si="65"/>
        <v>7777896093</v>
      </c>
      <c r="B694" s="1">
        <v>42122</v>
      </c>
      <c r="C694" t="str">
        <f t="shared" si="60"/>
        <v>Tuesday</v>
      </c>
      <c r="D694" t="str">
        <f t="shared" si="61"/>
        <v>April</v>
      </c>
      <c r="E694">
        <v>12.75</v>
      </c>
      <c r="F694" t="s">
        <v>27</v>
      </c>
      <c r="G694" t="s">
        <v>22</v>
      </c>
      <c r="H694">
        <f t="shared" si="62"/>
        <v>17.75</v>
      </c>
      <c r="I694">
        <v>3</v>
      </c>
      <c r="J694" t="s">
        <v>46</v>
      </c>
      <c r="K694" t="s">
        <v>47</v>
      </c>
      <c r="L694">
        <f t="shared" si="63"/>
        <v>53.25</v>
      </c>
      <c r="M694">
        <f t="shared" si="64"/>
        <v>15</v>
      </c>
      <c r="N694" t="s">
        <v>112</v>
      </c>
      <c r="O694" t="s">
        <v>114</v>
      </c>
    </row>
    <row r="695" spans="1:15" x14ac:dyDescent="0.3">
      <c r="A695">
        <f t="shared" si="65"/>
        <v>7777896094</v>
      </c>
      <c r="B695" s="1">
        <v>42123</v>
      </c>
      <c r="C695" t="str">
        <f t="shared" si="60"/>
        <v>Wednesday</v>
      </c>
      <c r="D695" t="str">
        <f t="shared" si="61"/>
        <v>April</v>
      </c>
      <c r="E695">
        <v>14.75</v>
      </c>
      <c r="F695" t="s">
        <v>7</v>
      </c>
      <c r="G695" t="s">
        <v>14</v>
      </c>
      <c r="H695">
        <f t="shared" si="62"/>
        <v>20.25</v>
      </c>
      <c r="I695">
        <v>3</v>
      </c>
      <c r="J695" t="s">
        <v>56</v>
      </c>
      <c r="K695" t="s">
        <v>57</v>
      </c>
      <c r="L695">
        <f t="shared" si="63"/>
        <v>60.75</v>
      </c>
      <c r="M695">
        <f t="shared" si="64"/>
        <v>16.5</v>
      </c>
      <c r="N695" t="s">
        <v>112</v>
      </c>
      <c r="O695" t="s">
        <v>114</v>
      </c>
    </row>
    <row r="696" spans="1:15" x14ac:dyDescent="0.3">
      <c r="A696">
        <f t="shared" si="65"/>
        <v>7777896095</v>
      </c>
      <c r="B696" s="1">
        <v>42123</v>
      </c>
      <c r="C696" t="str">
        <f t="shared" si="60"/>
        <v>Wednesday</v>
      </c>
      <c r="D696" t="str">
        <f t="shared" si="61"/>
        <v>April</v>
      </c>
      <c r="E696">
        <v>12.5</v>
      </c>
      <c r="F696" t="s">
        <v>7</v>
      </c>
      <c r="G696" t="s">
        <v>8</v>
      </c>
      <c r="H696">
        <f t="shared" si="62"/>
        <v>17</v>
      </c>
      <c r="I696">
        <v>1</v>
      </c>
      <c r="J696" t="s">
        <v>48</v>
      </c>
      <c r="K696" t="s">
        <v>49</v>
      </c>
      <c r="L696">
        <f t="shared" si="63"/>
        <v>17</v>
      </c>
      <c r="M696">
        <f t="shared" si="64"/>
        <v>4.5</v>
      </c>
      <c r="N696" t="s">
        <v>112</v>
      </c>
      <c r="O696" t="s">
        <v>114</v>
      </c>
    </row>
    <row r="697" spans="1:15" x14ac:dyDescent="0.3">
      <c r="A697">
        <f t="shared" si="65"/>
        <v>7777896096</v>
      </c>
      <c r="B697" s="1">
        <v>42123</v>
      </c>
      <c r="C697" t="str">
        <f t="shared" si="60"/>
        <v>Wednesday</v>
      </c>
      <c r="D697" t="str">
        <f t="shared" si="61"/>
        <v>April</v>
      </c>
      <c r="E697">
        <v>12.5</v>
      </c>
      <c r="F697" t="s">
        <v>7</v>
      </c>
      <c r="G697" t="s">
        <v>8</v>
      </c>
      <c r="H697">
        <f t="shared" si="62"/>
        <v>17</v>
      </c>
      <c r="I697">
        <v>10</v>
      </c>
      <c r="J697" t="s">
        <v>48</v>
      </c>
      <c r="K697" t="s">
        <v>49</v>
      </c>
      <c r="L697">
        <f t="shared" si="63"/>
        <v>170</v>
      </c>
      <c r="M697">
        <f t="shared" si="64"/>
        <v>45</v>
      </c>
      <c r="N697" t="s">
        <v>111</v>
      </c>
      <c r="O697" t="s">
        <v>115</v>
      </c>
    </row>
    <row r="698" spans="1:15" x14ac:dyDescent="0.3">
      <c r="A698">
        <f t="shared" si="65"/>
        <v>7777896097</v>
      </c>
      <c r="B698" s="1">
        <v>42123</v>
      </c>
      <c r="C698" t="str">
        <f t="shared" si="60"/>
        <v>Wednesday</v>
      </c>
      <c r="D698" t="str">
        <f t="shared" si="61"/>
        <v>April</v>
      </c>
      <c r="E698">
        <v>16.75</v>
      </c>
      <c r="F698" t="s">
        <v>7</v>
      </c>
      <c r="G698" t="s">
        <v>22</v>
      </c>
      <c r="H698">
        <f t="shared" si="62"/>
        <v>23.25</v>
      </c>
      <c r="I698">
        <v>1</v>
      </c>
      <c r="J698" t="s">
        <v>72</v>
      </c>
      <c r="K698" t="s">
        <v>73</v>
      </c>
      <c r="L698">
        <f t="shared" si="63"/>
        <v>23.25</v>
      </c>
      <c r="M698">
        <f t="shared" si="64"/>
        <v>6.5</v>
      </c>
      <c r="N698" t="s">
        <v>112</v>
      </c>
      <c r="O698" t="s">
        <v>115</v>
      </c>
    </row>
    <row r="699" spans="1:15" x14ac:dyDescent="0.3">
      <c r="A699">
        <f t="shared" si="65"/>
        <v>7777896098</v>
      </c>
      <c r="B699" s="1">
        <v>42123</v>
      </c>
      <c r="C699" t="str">
        <f t="shared" si="60"/>
        <v>Wednesday</v>
      </c>
      <c r="D699" t="str">
        <f t="shared" si="61"/>
        <v>April</v>
      </c>
      <c r="E699">
        <v>10.5</v>
      </c>
      <c r="F699" t="s">
        <v>27</v>
      </c>
      <c r="G699" t="s">
        <v>8</v>
      </c>
      <c r="H699">
        <f t="shared" si="62"/>
        <v>13.5</v>
      </c>
      <c r="I699">
        <v>4</v>
      </c>
      <c r="J699" t="s">
        <v>9</v>
      </c>
      <c r="K699" t="s">
        <v>10</v>
      </c>
      <c r="L699">
        <f t="shared" si="63"/>
        <v>54</v>
      </c>
      <c r="M699">
        <f t="shared" si="64"/>
        <v>12</v>
      </c>
      <c r="N699" t="s">
        <v>111</v>
      </c>
      <c r="O699" t="s">
        <v>115</v>
      </c>
    </row>
    <row r="700" spans="1:15" x14ac:dyDescent="0.3">
      <c r="A700">
        <f t="shared" si="65"/>
        <v>7777896099</v>
      </c>
      <c r="B700" s="1">
        <v>42123</v>
      </c>
      <c r="C700" t="str">
        <f t="shared" si="60"/>
        <v>Wednesday</v>
      </c>
      <c r="D700" t="str">
        <f t="shared" si="61"/>
        <v>April</v>
      </c>
      <c r="E700">
        <v>17.95</v>
      </c>
      <c r="F700" t="s">
        <v>13</v>
      </c>
      <c r="G700" t="s">
        <v>14</v>
      </c>
      <c r="H700">
        <f t="shared" si="62"/>
        <v>24.95</v>
      </c>
      <c r="I700">
        <v>1</v>
      </c>
      <c r="J700" t="s">
        <v>56</v>
      </c>
      <c r="K700" t="s">
        <v>57</v>
      </c>
      <c r="L700">
        <f t="shared" si="63"/>
        <v>24.95</v>
      </c>
      <c r="M700">
        <f t="shared" si="64"/>
        <v>7</v>
      </c>
      <c r="N700" t="s">
        <v>111</v>
      </c>
      <c r="O700" t="s">
        <v>115</v>
      </c>
    </row>
    <row r="701" spans="1:15" x14ac:dyDescent="0.3">
      <c r="A701">
        <f t="shared" si="65"/>
        <v>7777896100</v>
      </c>
      <c r="B701" s="1">
        <v>42123</v>
      </c>
      <c r="C701" t="str">
        <f t="shared" si="60"/>
        <v>Wednesday</v>
      </c>
      <c r="D701" t="str">
        <f t="shared" si="61"/>
        <v>April</v>
      </c>
      <c r="E701">
        <v>9.75</v>
      </c>
      <c r="F701" t="s">
        <v>27</v>
      </c>
      <c r="G701" t="s">
        <v>8</v>
      </c>
      <c r="H701">
        <f t="shared" si="62"/>
        <v>12.75</v>
      </c>
      <c r="I701">
        <v>2</v>
      </c>
      <c r="J701" t="s">
        <v>48</v>
      </c>
      <c r="K701" t="s">
        <v>49</v>
      </c>
      <c r="L701">
        <f t="shared" si="63"/>
        <v>25.5</v>
      </c>
      <c r="M701">
        <f t="shared" si="64"/>
        <v>6</v>
      </c>
      <c r="N701" t="s">
        <v>112</v>
      </c>
      <c r="O701" t="s">
        <v>114</v>
      </c>
    </row>
    <row r="702" spans="1:15" x14ac:dyDescent="0.3">
      <c r="A702">
        <f t="shared" si="65"/>
        <v>7777896101</v>
      </c>
      <c r="B702" s="1">
        <v>42124</v>
      </c>
      <c r="C702" t="str">
        <f t="shared" si="60"/>
        <v>Thursday</v>
      </c>
      <c r="D702" t="str">
        <f t="shared" si="61"/>
        <v>April</v>
      </c>
      <c r="E702">
        <v>12.75</v>
      </c>
      <c r="F702" t="s">
        <v>27</v>
      </c>
      <c r="G702" t="s">
        <v>22</v>
      </c>
      <c r="H702">
        <f t="shared" si="62"/>
        <v>17.75</v>
      </c>
      <c r="I702">
        <v>9</v>
      </c>
      <c r="J702" t="s">
        <v>50</v>
      </c>
      <c r="K702" t="s">
        <v>51</v>
      </c>
      <c r="L702">
        <f t="shared" si="63"/>
        <v>159.75</v>
      </c>
      <c r="M702">
        <f t="shared" si="64"/>
        <v>45</v>
      </c>
      <c r="N702" t="s">
        <v>112</v>
      </c>
      <c r="O702" t="s">
        <v>115</v>
      </c>
    </row>
    <row r="703" spans="1:15" x14ac:dyDescent="0.3">
      <c r="A703">
        <f t="shared" si="65"/>
        <v>7777896102</v>
      </c>
      <c r="B703" s="1">
        <v>42124</v>
      </c>
      <c r="C703" t="str">
        <f t="shared" si="60"/>
        <v>Thursday</v>
      </c>
      <c r="D703" t="str">
        <f t="shared" si="61"/>
        <v>April</v>
      </c>
      <c r="E703">
        <v>20.5</v>
      </c>
      <c r="F703" t="s">
        <v>13</v>
      </c>
      <c r="G703" t="s">
        <v>8</v>
      </c>
      <c r="H703">
        <f t="shared" si="62"/>
        <v>26.5</v>
      </c>
      <c r="I703">
        <v>4</v>
      </c>
      <c r="J703" t="s">
        <v>11</v>
      </c>
      <c r="K703" t="s">
        <v>12</v>
      </c>
      <c r="L703">
        <f t="shared" si="63"/>
        <v>106</v>
      </c>
      <c r="M703">
        <f t="shared" si="64"/>
        <v>24</v>
      </c>
      <c r="N703" t="s">
        <v>112</v>
      </c>
      <c r="O703" t="s">
        <v>114</v>
      </c>
    </row>
    <row r="704" spans="1:15" x14ac:dyDescent="0.3">
      <c r="A704">
        <f t="shared" si="65"/>
        <v>7777896103</v>
      </c>
      <c r="B704" s="1">
        <v>42124</v>
      </c>
      <c r="C704" t="str">
        <f t="shared" si="60"/>
        <v>Thursday</v>
      </c>
      <c r="D704" t="str">
        <f t="shared" si="61"/>
        <v>April</v>
      </c>
      <c r="E704">
        <v>12.75</v>
      </c>
      <c r="F704" t="s">
        <v>27</v>
      </c>
      <c r="G704" t="s">
        <v>22</v>
      </c>
      <c r="H704">
        <f t="shared" si="62"/>
        <v>17.75</v>
      </c>
      <c r="I704">
        <v>3</v>
      </c>
      <c r="J704" t="s">
        <v>28</v>
      </c>
      <c r="K704" t="s">
        <v>29</v>
      </c>
      <c r="L704">
        <f t="shared" si="63"/>
        <v>53.25</v>
      </c>
      <c r="M704">
        <f t="shared" si="64"/>
        <v>15</v>
      </c>
      <c r="N704" t="s">
        <v>111</v>
      </c>
      <c r="O704" t="s">
        <v>114</v>
      </c>
    </row>
    <row r="705" spans="1:15" x14ac:dyDescent="0.3">
      <c r="A705">
        <f t="shared" si="65"/>
        <v>7777896104</v>
      </c>
      <c r="B705" s="1">
        <v>42124</v>
      </c>
      <c r="C705" t="str">
        <f t="shared" si="60"/>
        <v>Thursday</v>
      </c>
      <c r="D705" t="str">
        <f t="shared" si="61"/>
        <v>April</v>
      </c>
      <c r="E705">
        <v>16</v>
      </c>
      <c r="F705" t="s">
        <v>7</v>
      </c>
      <c r="G705" t="s">
        <v>14</v>
      </c>
      <c r="H705">
        <f t="shared" si="62"/>
        <v>21.5</v>
      </c>
      <c r="I705">
        <v>8</v>
      </c>
      <c r="J705" t="s">
        <v>42</v>
      </c>
      <c r="K705" t="s">
        <v>43</v>
      </c>
      <c r="L705">
        <f t="shared" si="63"/>
        <v>172</v>
      </c>
      <c r="M705">
        <f t="shared" si="64"/>
        <v>44</v>
      </c>
      <c r="N705" t="s">
        <v>111</v>
      </c>
      <c r="O705" t="s">
        <v>115</v>
      </c>
    </row>
    <row r="706" spans="1:15" x14ac:dyDescent="0.3">
      <c r="A706">
        <f t="shared" si="65"/>
        <v>7777896105</v>
      </c>
      <c r="B706" s="1">
        <v>42125</v>
      </c>
      <c r="C706" t="str">
        <f t="shared" ref="C706:C769" si="66">TEXT(B706,"dddd")</f>
        <v>Friday</v>
      </c>
      <c r="D706" t="str">
        <f t="shared" si="61"/>
        <v>May</v>
      </c>
      <c r="E706">
        <v>20.75</v>
      </c>
      <c r="F706" t="s">
        <v>13</v>
      </c>
      <c r="G706" t="s">
        <v>22</v>
      </c>
      <c r="H706">
        <f t="shared" si="62"/>
        <v>28.75</v>
      </c>
      <c r="I706">
        <v>4</v>
      </c>
      <c r="J706" t="s">
        <v>23</v>
      </c>
      <c r="K706" t="s">
        <v>24</v>
      </c>
      <c r="L706">
        <f t="shared" si="63"/>
        <v>115</v>
      </c>
      <c r="M706">
        <f t="shared" si="64"/>
        <v>32</v>
      </c>
      <c r="N706" t="s">
        <v>112</v>
      </c>
      <c r="O706" t="s">
        <v>115</v>
      </c>
    </row>
    <row r="707" spans="1:15" x14ac:dyDescent="0.3">
      <c r="A707">
        <f t="shared" si="65"/>
        <v>7777896106</v>
      </c>
      <c r="B707" s="1">
        <v>42125</v>
      </c>
      <c r="C707" t="str">
        <f t="shared" si="66"/>
        <v>Friday</v>
      </c>
      <c r="D707" t="str">
        <f t="shared" ref="D707:D770" si="67">TEXT(B707,"mmmm")</f>
        <v>May</v>
      </c>
      <c r="E707">
        <v>12</v>
      </c>
      <c r="F707" t="s">
        <v>27</v>
      </c>
      <c r="G707" t="s">
        <v>8</v>
      </c>
      <c r="H707">
        <f t="shared" ref="H707:H770" si="68">E707 +   IF(F707="S", 2, IF(F707="M", 3.5, IF(F707="L", 5, 0))) +  IF(G707="Classic", 1, IF(G707="Veggie", 2, IF(G707="Chicken", 3, IF(G707="Supreme",5,0))))</f>
        <v>15</v>
      </c>
      <c r="I707">
        <v>3</v>
      </c>
      <c r="J707" t="s">
        <v>52</v>
      </c>
      <c r="K707" t="s">
        <v>53</v>
      </c>
      <c r="L707">
        <f t="shared" ref="L707:L770" si="69">H707*I707</f>
        <v>45</v>
      </c>
      <c r="M707">
        <f t="shared" ref="M707:M770" si="70">(H707-E707)*I707</f>
        <v>9</v>
      </c>
      <c r="N707" t="s">
        <v>111</v>
      </c>
      <c r="O707" t="s">
        <v>114</v>
      </c>
    </row>
    <row r="708" spans="1:15" x14ac:dyDescent="0.3">
      <c r="A708">
        <f t="shared" ref="A708:A771" si="71">A707+1</f>
        <v>7777896107</v>
      </c>
      <c r="B708" s="1">
        <v>42125</v>
      </c>
      <c r="C708" t="str">
        <f t="shared" si="66"/>
        <v>Friday</v>
      </c>
      <c r="D708" t="str">
        <f t="shared" si="67"/>
        <v>May</v>
      </c>
      <c r="E708">
        <v>20.75</v>
      </c>
      <c r="F708" t="s">
        <v>13</v>
      </c>
      <c r="G708" t="s">
        <v>17</v>
      </c>
      <c r="H708">
        <f t="shared" si="68"/>
        <v>30.75</v>
      </c>
      <c r="I708">
        <v>7</v>
      </c>
      <c r="J708" t="s">
        <v>32</v>
      </c>
      <c r="K708" t="s">
        <v>33</v>
      </c>
      <c r="L708">
        <f t="shared" si="69"/>
        <v>215.25</v>
      </c>
      <c r="M708">
        <f t="shared" si="70"/>
        <v>70</v>
      </c>
      <c r="N708" t="s">
        <v>112</v>
      </c>
      <c r="O708" t="s">
        <v>114</v>
      </c>
    </row>
    <row r="709" spans="1:15" x14ac:dyDescent="0.3">
      <c r="A709">
        <f t="shared" si="71"/>
        <v>7777896108</v>
      </c>
      <c r="B709" s="1">
        <v>42125</v>
      </c>
      <c r="C709" t="str">
        <f t="shared" si="66"/>
        <v>Friday</v>
      </c>
      <c r="D709" t="str">
        <f t="shared" si="67"/>
        <v>May</v>
      </c>
      <c r="E709">
        <v>14.75</v>
      </c>
      <c r="F709" t="s">
        <v>7</v>
      </c>
      <c r="G709" t="s">
        <v>14</v>
      </c>
      <c r="H709">
        <f t="shared" si="68"/>
        <v>20.25</v>
      </c>
      <c r="I709">
        <v>7</v>
      </c>
      <c r="J709" t="s">
        <v>56</v>
      </c>
      <c r="K709" t="s">
        <v>57</v>
      </c>
      <c r="L709">
        <f t="shared" si="69"/>
        <v>141.75</v>
      </c>
      <c r="M709">
        <f t="shared" si="70"/>
        <v>38.5</v>
      </c>
      <c r="N709" t="s">
        <v>111</v>
      </c>
      <c r="O709" t="s">
        <v>114</v>
      </c>
    </row>
    <row r="710" spans="1:15" x14ac:dyDescent="0.3">
      <c r="A710">
        <f t="shared" si="71"/>
        <v>7777896109</v>
      </c>
      <c r="B710" s="1">
        <v>42125</v>
      </c>
      <c r="C710" t="str">
        <f t="shared" si="66"/>
        <v>Friday</v>
      </c>
      <c r="D710" t="str">
        <f t="shared" si="67"/>
        <v>May</v>
      </c>
      <c r="E710">
        <v>20.25</v>
      </c>
      <c r="F710" t="s">
        <v>13</v>
      </c>
      <c r="G710" t="s">
        <v>14</v>
      </c>
      <c r="H710">
        <f t="shared" si="68"/>
        <v>27.25</v>
      </c>
      <c r="I710">
        <v>10</v>
      </c>
      <c r="J710" t="s">
        <v>42</v>
      </c>
      <c r="K710" t="s">
        <v>43</v>
      </c>
      <c r="L710">
        <f t="shared" si="69"/>
        <v>272.5</v>
      </c>
      <c r="M710">
        <f t="shared" si="70"/>
        <v>70</v>
      </c>
      <c r="N710" t="s">
        <v>111</v>
      </c>
      <c r="O710" t="s">
        <v>114</v>
      </c>
    </row>
    <row r="711" spans="1:15" x14ac:dyDescent="0.3">
      <c r="A711">
        <f t="shared" si="71"/>
        <v>7777896110</v>
      </c>
      <c r="B711" s="1">
        <v>42125</v>
      </c>
      <c r="C711" t="str">
        <f t="shared" si="66"/>
        <v>Friday</v>
      </c>
      <c r="D711" t="str">
        <f t="shared" si="67"/>
        <v>May</v>
      </c>
      <c r="E711">
        <v>12.5</v>
      </c>
      <c r="F711" t="s">
        <v>7</v>
      </c>
      <c r="G711" t="s">
        <v>8</v>
      </c>
      <c r="H711">
        <f t="shared" si="68"/>
        <v>17</v>
      </c>
      <c r="I711">
        <v>10</v>
      </c>
      <c r="J711" t="s">
        <v>48</v>
      </c>
      <c r="K711" t="s">
        <v>49</v>
      </c>
      <c r="L711">
        <f t="shared" si="69"/>
        <v>170</v>
      </c>
      <c r="M711">
        <f t="shared" si="70"/>
        <v>45</v>
      </c>
      <c r="N711" t="s">
        <v>111</v>
      </c>
      <c r="O711" t="s">
        <v>114</v>
      </c>
    </row>
    <row r="712" spans="1:15" x14ac:dyDescent="0.3">
      <c r="A712">
        <f t="shared" si="71"/>
        <v>7777896111</v>
      </c>
      <c r="B712" s="1">
        <v>42126</v>
      </c>
      <c r="C712" t="str">
        <f t="shared" si="66"/>
        <v>Saturday</v>
      </c>
      <c r="D712" t="str">
        <f t="shared" si="67"/>
        <v>May</v>
      </c>
      <c r="E712">
        <v>16.25</v>
      </c>
      <c r="F712" t="s">
        <v>7</v>
      </c>
      <c r="G712" t="s">
        <v>17</v>
      </c>
      <c r="H712">
        <f t="shared" si="68"/>
        <v>24.75</v>
      </c>
      <c r="I712">
        <v>7</v>
      </c>
      <c r="J712" t="s">
        <v>70</v>
      </c>
      <c r="K712" t="s">
        <v>71</v>
      </c>
      <c r="L712">
        <f t="shared" si="69"/>
        <v>173.25</v>
      </c>
      <c r="M712">
        <f t="shared" si="70"/>
        <v>59.5</v>
      </c>
      <c r="N712" t="s">
        <v>111</v>
      </c>
      <c r="O712" t="s">
        <v>114</v>
      </c>
    </row>
    <row r="713" spans="1:15" x14ac:dyDescent="0.3">
      <c r="A713">
        <f t="shared" si="71"/>
        <v>7777896112</v>
      </c>
      <c r="B713" s="1">
        <v>42126</v>
      </c>
      <c r="C713" t="str">
        <f t="shared" si="66"/>
        <v>Saturday</v>
      </c>
      <c r="D713" t="str">
        <f t="shared" si="67"/>
        <v>May</v>
      </c>
      <c r="E713">
        <v>16.5</v>
      </c>
      <c r="F713" t="s">
        <v>7</v>
      </c>
      <c r="G713" t="s">
        <v>14</v>
      </c>
      <c r="H713">
        <f t="shared" si="68"/>
        <v>22</v>
      </c>
      <c r="I713">
        <v>9</v>
      </c>
      <c r="J713" t="s">
        <v>40</v>
      </c>
      <c r="K713" t="s">
        <v>41</v>
      </c>
      <c r="L713">
        <f t="shared" si="69"/>
        <v>198</v>
      </c>
      <c r="M713">
        <f t="shared" si="70"/>
        <v>49.5</v>
      </c>
      <c r="N713" t="s">
        <v>112</v>
      </c>
      <c r="O713" t="s">
        <v>115</v>
      </c>
    </row>
    <row r="714" spans="1:15" x14ac:dyDescent="0.3">
      <c r="A714">
        <f t="shared" si="71"/>
        <v>7777896113</v>
      </c>
      <c r="B714" s="1">
        <v>42126</v>
      </c>
      <c r="C714" t="str">
        <f t="shared" si="66"/>
        <v>Saturday</v>
      </c>
      <c r="D714" t="str">
        <f t="shared" si="67"/>
        <v>May</v>
      </c>
      <c r="E714">
        <v>20.75</v>
      </c>
      <c r="F714" t="s">
        <v>13</v>
      </c>
      <c r="G714" t="s">
        <v>22</v>
      </c>
      <c r="H714">
        <f t="shared" si="68"/>
        <v>28.75</v>
      </c>
      <c r="I714">
        <v>10</v>
      </c>
      <c r="J714" t="s">
        <v>28</v>
      </c>
      <c r="K714" t="s">
        <v>29</v>
      </c>
      <c r="L714">
        <f t="shared" si="69"/>
        <v>287.5</v>
      </c>
      <c r="M714">
        <f t="shared" si="70"/>
        <v>80</v>
      </c>
      <c r="N714" t="s">
        <v>111</v>
      </c>
      <c r="O714" t="s">
        <v>114</v>
      </c>
    </row>
    <row r="715" spans="1:15" x14ac:dyDescent="0.3">
      <c r="A715">
        <f t="shared" si="71"/>
        <v>7777896114</v>
      </c>
      <c r="B715" s="1">
        <v>42126</v>
      </c>
      <c r="C715" t="str">
        <f t="shared" si="66"/>
        <v>Saturday</v>
      </c>
      <c r="D715" t="str">
        <f t="shared" si="67"/>
        <v>May</v>
      </c>
      <c r="E715">
        <v>20.75</v>
      </c>
      <c r="F715" t="s">
        <v>13</v>
      </c>
      <c r="G715" t="s">
        <v>22</v>
      </c>
      <c r="H715">
        <f t="shared" si="68"/>
        <v>28.75</v>
      </c>
      <c r="I715">
        <v>5</v>
      </c>
      <c r="J715" t="s">
        <v>50</v>
      </c>
      <c r="K715" t="s">
        <v>51</v>
      </c>
      <c r="L715">
        <f t="shared" si="69"/>
        <v>143.75</v>
      </c>
      <c r="M715">
        <f t="shared" si="70"/>
        <v>40</v>
      </c>
      <c r="N715" t="s">
        <v>111</v>
      </c>
      <c r="O715" t="s">
        <v>114</v>
      </c>
    </row>
    <row r="716" spans="1:15" x14ac:dyDescent="0.3">
      <c r="A716">
        <f t="shared" si="71"/>
        <v>7777896115</v>
      </c>
      <c r="B716" s="1">
        <v>42126</v>
      </c>
      <c r="C716" t="str">
        <f t="shared" si="66"/>
        <v>Saturday</v>
      </c>
      <c r="D716" t="str">
        <f t="shared" si="67"/>
        <v>May</v>
      </c>
      <c r="E716">
        <v>11</v>
      </c>
      <c r="F716" t="s">
        <v>27</v>
      </c>
      <c r="G716" t="s">
        <v>8</v>
      </c>
      <c r="H716">
        <f t="shared" si="68"/>
        <v>14</v>
      </c>
      <c r="I716">
        <v>5</v>
      </c>
      <c r="J716" t="s">
        <v>74</v>
      </c>
      <c r="K716" t="s">
        <v>75</v>
      </c>
      <c r="L716">
        <f t="shared" si="69"/>
        <v>70</v>
      </c>
      <c r="M716">
        <f t="shared" si="70"/>
        <v>15</v>
      </c>
      <c r="N716" t="s">
        <v>111</v>
      </c>
      <c r="O716" t="s">
        <v>114</v>
      </c>
    </row>
    <row r="717" spans="1:15" x14ac:dyDescent="0.3">
      <c r="A717">
        <f t="shared" si="71"/>
        <v>7777896116</v>
      </c>
      <c r="B717" s="1">
        <v>42126</v>
      </c>
      <c r="C717" t="str">
        <f t="shared" si="66"/>
        <v>Saturday</v>
      </c>
      <c r="D717" t="str">
        <f t="shared" si="67"/>
        <v>May</v>
      </c>
      <c r="E717">
        <v>20.75</v>
      </c>
      <c r="F717" t="s">
        <v>13</v>
      </c>
      <c r="G717" t="s">
        <v>22</v>
      </c>
      <c r="H717">
        <f t="shared" si="68"/>
        <v>28.75</v>
      </c>
      <c r="I717">
        <v>12</v>
      </c>
      <c r="J717" t="s">
        <v>23</v>
      </c>
      <c r="K717" t="s">
        <v>24</v>
      </c>
      <c r="L717">
        <f t="shared" si="69"/>
        <v>345</v>
      </c>
      <c r="M717">
        <f t="shared" si="70"/>
        <v>96</v>
      </c>
      <c r="N717" t="s">
        <v>112</v>
      </c>
      <c r="O717" t="s">
        <v>114</v>
      </c>
    </row>
    <row r="718" spans="1:15" x14ac:dyDescent="0.3">
      <c r="A718">
        <f t="shared" si="71"/>
        <v>7777896117</v>
      </c>
      <c r="B718" s="1">
        <v>42127</v>
      </c>
      <c r="C718" t="str">
        <f t="shared" si="66"/>
        <v>Sunday</v>
      </c>
      <c r="D718" t="str">
        <f t="shared" si="67"/>
        <v>May</v>
      </c>
      <c r="E718">
        <v>12</v>
      </c>
      <c r="F718" t="s">
        <v>27</v>
      </c>
      <c r="G718" t="s">
        <v>14</v>
      </c>
      <c r="H718">
        <f t="shared" si="68"/>
        <v>16</v>
      </c>
      <c r="I718">
        <v>12</v>
      </c>
      <c r="J718" t="s">
        <v>42</v>
      </c>
      <c r="K718" t="s">
        <v>43</v>
      </c>
      <c r="L718">
        <f t="shared" si="69"/>
        <v>192</v>
      </c>
      <c r="M718">
        <f t="shared" si="70"/>
        <v>48</v>
      </c>
      <c r="N718" t="s">
        <v>111</v>
      </c>
      <c r="O718" t="s">
        <v>114</v>
      </c>
    </row>
    <row r="719" spans="1:15" x14ac:dyDescent="0.3">
      <c r="A719">
        <f t="shared" si="71"/>
        <v>7777896118</v>
      </c>
      <c r="B719" s="1">
        <v>42127</v>
      </c>
      <c r="C719" t="str">
        <f t="shared" si="66"/>
        <v>Sunday</v>
      </c>
      <c r="D719" t="str">
        <f t="shared" si="67"/>
        <v>May</v>
      </c>
      <c r="E719">
        <v>18.5</v>
      </c>
      <c r="F719" t="s">
        <v>13</v>
      </c>
      <c r="G719" t="s">
        <v>14</v>
      </c>
      <c r="H719">
        <f t="shared" si="68"/>
        <v>25.5</v>
      </c>
      <c r="I719">
        <v>3</v>
      </c>
      <c r="J719" t="s">
        <v>15</v>
      </c>
      <c r="K719" t="s">
        <v>16</v>
      </c>
      <c r="L719">
        <f t="shared" si="69"/>
        <v>76.5</v>
      </c>
      <c r="M719">
        <f t="shared" si="70"/>
        <v>21</v>
      </c>
      <c r="N719" t="s">
        <v>112</v>
      </c>
      <c r="O719" t="s">
        <v>114</v>
      </c>
    </row>
    <row r="720" spans="1:15" x14ac:dyDescent="0.3">
      <c r="A720">
        <f t="shared" si="71"/>
        <v>7777896119</v>
      </c>
      <c r="B720" s="1">
        <v>42127</v>
      </c>
      <c r="C720" t="str">
        <f t="shared" si="66"/>
        <v>Sunday</v>
      </c>
      <c r="D720" t="str">
        <f t="shared" si="67"/>
        <v>May</v>
      </c>
      <c r="E720">
        <v>20.75</v>
      </c>
      <c r="F720" t="s">
        <v>13</v>
      </c>
      <c r="G720" t="s">
        <v>22</v>
      </c>
      <c r="H720">
        <f t="shared" si="68"/>
        <v>28.75</v>
      </c>
      <c r="I720">
        <v>9</v>
      </c>
      <c r="J720" t="s">
        <v>46</v>
      </c>
      <c r="K720" t="s">
        <v>47</v>
      </c>
      <c r="L720">
        <f t="shared" si="69"/>
        <v>258.75</v>
      </c>
      <c r="M720">
        <f t="shared" si="70"/>
        <v>72</v>
      </c>
      <c r="N720" t="s">
        <v>111</v>
      </c>
      <c r="O720" t="s">
        <v>114</v>
      </c>
    </row>
    <row r="721" spans="1:15" x14ac:dyDescent="0.3">
      <c r="A721">
        <f t="shared" si="71"/>
        <v>7777896120</v>
      </c>
      <c r="B721" s="1">
        <v>42127</v>
      </c>
      <c r="C721" t="str">
        <f t="shared" si="66"/>
        <v>Sunday</v>
      </c>
      <c r="D721" t="str">
        <f t="shared" si="67"/>
        <v>May</v>
      </c>
      <c r="E721">
        <v>20.75</v>
      </c>
      <c r="F721" t="s">
        <v>13</v>
      </c>
      <c r="G721" t="s">
        <v>22</v>
      </c>
      <c r="H721">
        <f t="shared" si="68"/>
        <v>28.75</v>
      </c>
      <c r="I721">
        <v>8</v>
      </c>
      <c r="J721" t="s">
        <v>44</v>
      </c>
      <c r="K721" t="s">
        <v>45</v>
      </c>
      <c r="L721">
        <f t="shared" si="69"/>
        <v>230</v>
      </c>
      <c r="M721">
        <f t="shared" si="70"/>
        <v>64</v>
      </c>
      <c r="N721" t="s">
        <v>111</v>
      </c>
      <c r="O721" t="s">
        <v>115</v>
      </c>
    </row>
    <row r="722" spans="1:15" x14ac:dyDescent="0.3">
      <c r="A722">
        <f t="shared" si="71"/>
        <v>7777896121</v>
      </c>
      <c r="B722" s="1">
        <v>42127</v>
      </c>
      <c r="C722" t="str">
        <f t="shared" si="66"/>
        <v>Sunday</v>
      </c>
      <c r="D722" t="str">
        <f t="shared" si="67"/>
        <v>May</v>
      </c>
      <c r="E722">
        <v>20.5</v>
      </c>
      <c r="F722" t="s">
        <v>13</v>
      </c>
      <c r="G722" t="s">
        <v>8</v>
      </c>
      <c r="H722">
        <f t="shared" si="68"/>
        <v>26.5</v>
      </c>
      <c r="I722">
        <v>10</v>
      </c>
      <c r="J722" t="s">
        <v>11</v>
      </c>
      <c r="K722" t="s">
        <v>12</v>
      </c>
      <c r="L722">
        <f t="shared" si="69"/>
        <v>265</v>
      </c>
      <c r="M722">
        <f t="shared" si="70"/>
        <v>60</v>
      </c>
      <c r="N722" t="s">
        <v>111</v>
      </c>
      <c r="O722" t="s">
        <v>114</v>
      </c>
    </row>
    <row r="723" spans="1:15" x14ac:dyDescent="0.3">
      <c r="A723">
        <f t="shared" si="71"/>
        <v>7777896122</v>
      </c>
      <c r="B723" s="1">
        <v>42127</v>
      </c>
      <c r="C723" t="str">
        <f t="shared" si="66"/>
        <v>Sunday</v>
      </c>
      <c r="D723" t="str">
        <f t="shared" si="67"/>
        <v>May</v>
      </c>
      <c r="E723">
        <v>20.75</v>
      </c>
      <c r="F723" t="s">
        <v>13</v>
      </c>
      <c r="G723" t="s">
        <v>22</v>
      </c>
      <c r="H723">
        <f t="shared" si="68"/>
        <v>28.75</v>
      </c>
      <c r="I723">
        <v>10</v>
      </c>
      <c r="J723" t="s">
        <v>28</v>
      </c>
      <c r="K723" t="s">
        <v>29</v>
      </c>
      <c r="L723">
        <f t="shared" si="69"/>
        <v>287.5</v>
      </c>
      <c r="M723">
        <f t="shared" si="70"/>
        <v>80</v>
      </c>
      <c r="N723" t="s">
        <v>112</v>
      </c>
      <c r="O723" t="s">
        <v>115</v>
      </c>
    </row>
    <row r="724" spans="1:15" x14ac:dyDescent="0.3">
      <c r="A724">
        <f t="shared" si="71"/>
        <v>7777896123</v>
      </c>
      <c r="B724" s="1">
        <v>42128</v>
      </c>
      <c r="C724" t="str">
        <f t="shared" si="66"/>
        <v>Monday</v>
      </c>
      <c r="D724" t="str">
        <f t="shared" si="67"/>
        <v>May</v>
      </c>
      <c r="E724">
        <v>16.5</v>
      </c>
      <c r="F724" t="s">
        <v>7</v>
      </c>
      <c r="G724" t="s">
        <v>17</v>
      </c>
      <c r="H724">
        <f t="shared" si="68"/>
        <v>25</v>
      </c>
      <c r="I724">
        <v>9</v>
      </c>
      <c r="J724" t="s">
        <v>18</v>
      </c>
      <c r="K724" t="s">
        <v>19</v>
      </c>
      <c r="L724">
        <f t="shared" si="69"/>
        <v>225</v>
      </c>
      <c r="M724">
        <f t="shared" si="70"/>
        <v>76.5</v>
      </c>
      <c r="N724" t="s">
        <v>111</v>
      </c>
      <c r="O724" t="s">
        <v>114</v>
      </c>
    </row>
    <row r="725" spans="1:15" x14ac:dyDescent="0.3">
      <c r="A725">
        <f t="shared" si="71"/>
        <v>7777896124</v>
      </c>
      <c r="B725" s="1">
        <v>42128</v>
      </c>
      <c r="C725" t="str">
        <f t="shared" si="66"/>
        <v>Monday</v>
      </c>
      <c r="D725" t="str">
        <f t="shared" si="67"/>
        <v>May</v>
      </c>
      <c r="E725">
        <v>12</v>
      </c>
      <c r="F725" t="s">
        <v>27</v>
      </c>
      <c r="G725" t="s">
        <v>8</v>
      </c>
      <c r="H725">
        <f t="shared" si="68"/>
        <v>15</v>
      </c>
      <c r="I725">
        <v>9</v>
      </c>
      <c r="J725" t="s">
        <v>52</v>
      </c>
      <c r="K725" t="s">
        <v>53</v>
      </c>
      <c r="L725">
        <f t="shared" si="69"/>
        <v>135</v>
      </c>
      <c r="M725">
        <f t="shared" si="70"/>
        <v>27</v>
      </c>
      <c r="N725" t="s">
        <v>112</v>
      </c>
      <c r="O725" t="s">
        <v>114</v>
      </c>
    </row>
    <row r="726" spans="1:15" x14ac:dyDescent="0.3">
      <c r="A726">
        <f t="shared" si="71"/>
        <v>7777896125</v>
      </c>
      <c r="B726" s="1">
        <v>42128</v>
      </c>
      <c r="C726" t="str">
        <f t="shared" si="66"/>
        <v>Monday</v>
      </c>
      <c r="D726" t="str">
        <f t="shared" si="67"/>
        <v>May</v>
      </c>
      <c r="E726">
        <v>12</v>
      </c>
      <c r="F726" t="s">
        <v>27</v>
      </c>
      <c r="G726" t="s">
        <v>8</v>
      </c>
      <c r="H726">
        <f t="shared" si="68"/>
        <v>15</v>
      </c>
      <c r="I726">
        <v>11</v>
      </c>
      <c r="J726" t="s">
        <v>52</v>
      </c>
      <c r="K726" t="s">
        <v>53</v>
      </c>
      <c r="L726">
        <f t="shared" si="69"/>
        <v>165</v>
      </c>
      <c r="M726">
        <f t="shared" si="70"/>
        <v>33</v>
      </c>
      <c r="N726" t="s">
        <v>111</v>
      </c>
      <c r="O726" t="s">
        <v>115</v>
      </c>
    </row>
    <row r="727" spans="1:15" x14ac:dyDescent="0.3">
      <c r="A727">
        <f t="shared" si="71"/>
        <v>7777896126</v>
      </c>
      <c r="B727" s="1">
        <v>42128</v>
      </c>
      <c r="C727" t="str">
        <f t="shared" si="66"/>
        <v>Monday</v>
      </c>
      <c r="D727" t="str">
        <f t="shared" si="67"/>
        <v>May</v>
      </c>
      <c r="E727">
        <v>16.75</v>
      </c>
      <c r="F727" t="s">
        <v>7</v>
      </c>
      <c r="G727" t="s">
        <v>22</v>
      </c>
      <c r="H727">
        <f t="shared" si="68"/>
        <v>23.25</v>
      </c>
      <c r="I727">
        <v>2</v>
      </c>
      <c r="J727" t="s">
        <v>72</v>
      </c>
      <c r="K727" t="s">
        <v>73</v>
      </c>
      <c r="L727">
        <f t="shared" si="69"/>
        <v>46.5</v>
      </c>
      <c r="M727">
        <f t="shared" si="70"/>
        <v>13</v>
      </c>
      <c r="N727" t="s">
        <v>111</v>
      </c>
      <c r="O727" t="s">
        <v>115</v>
      </c>
    </row>
    <row r="728" spans="1:15" x14ac:dyDescent="0.3">
      <c r="A728">
        <f t="shared" si="71"/>
        <v>7777896127</v>
      </c>
      <c r="B728" s="1">
        <v>42128</v>
      </c>
      <c r="C728" t="str">
        <f t="shared" si="66"/>
        <v>Monday</v>
      </c>
      <c r="D728" t="str">
        <f t="shared" si="67"/>
        <v>May</v>
      </c>
      <c r="E728">
        <v>20.75</v>
      </c>
      <c r="F728" t="s">
        <v>13</v>
      </c>
      <c r="G728" t="s">
        <v>17</v>
      </c>
      <c r="H728">
        <f t="shared" si="68"/>
        <v>30.75</v>
      </c>
      <c r="I728">
        <v>8</v>
      </c>
      <c r="J728" t="s">
        <v>18</v>
      </c>
      <c r="K728" t="s">
        <v>19</v>
      </c>
      <c r="L728">
        <f t="shared" si="69"/>
        <v>246</v>
      </c>
      <c r="M728">
        <f t="shared" si="70"/>
        <v>80</v>
      </c>
      <c r="N728" t="s">
        <v>112</v>
      </c>
      <c r="O728" t="s">
        <v>114</v>
      </c>
    </row>
    <row r="729" spans="1:15" x14ac:dyDescent="0.3">
      <c r="A729">
        <f t="shared" si="71"/>
        <v>7777896128</v>
      </c>
      <c r="B729" s="1">
        <v>42129</v>
      </c>
      <c r="C729" t="str">
        <f t="shared" si="66"/>
        <v>Tuesday</v>
      </c>
      <c r="D729" t="str">
        <f t="shared" si="67"/>
        <v>May</v>
      </c>
      <c r="E729">
        <v>12.5</v>
      </c>
      <c r="F729" t="s">
        <v>7</v>
      </c>
      <c r="G729" t="s">
        <v>8</v>
      </c>
      <c r="H729">
        <f t="shared" si="68"/>
        <v>17</v>
      </c>
      <c r="I729">
        <v>5</v>
      </c>
      <c r="J729" t="s">
        <v>48</v>
      </c>
      <c r="K729" t="s">
        <v>49</v>
      </c>
      <c r="L729">
        <f t="shared" si="69"/>
        <v>85</v>
      </c>
      <c r="M729">
        <f t="shared" si="70"/>
        <v>22.5</v>
      </c>
      <c r="N729" t="s">
        <v>111</v>
      </c>
      <c r="O729" t="s">
        <v>114</v>
      </c>
    </row>
    <row r="730" spans="1:15" x14ac:dyDescent="0.3">
      <c r="A730">
        <f t="shared" si="71"/>
        <v>7777896129</v>
      </c>
      <c r="B730" s="1">
        <v>42129</v>
      </c>
      <c r="C730" t="str">
        <f t="shared" si="66"/>
        <v>Tuesday</v>
      </c>
      <c r="D730" t="str">
        <f t="shared" si="67"/>
        <v>May</v>
      </c>
      <c r="E730">
        <v>12</v>
      </c>
      <c r="F730" t="s">
        <v>27</v>
      </c>
      <c r="G730" t="s">
        <v>8</v>
      </c>
      <c r="H730">
        <f t="shared" si="68"/>
        <v>15</v>
      </c>
      <c r="I730">
        <v>9</v>
      </c>
      <c r="J730" t="s">
        <v>30</v>
      </c>
      <c r="K730" t="s">
        <v>31</v>
      </c>
      <c r="L730">
        <f t="shared" si="69"/>
        <v>135</v>
      </c>
      <c r="M730">
        <f t="shared" si="70"/>
        <v>27</v>
      </c>
      <c r="N730" t="s">
        <v>112</v>
      </c>
      <c r="O730" t="s">
        <v>115</v>
      </c>
    </row>
    <row r="731" spans="1:15" x14ac:dyDescent="0.3">
      <c r="A731">
        <f t="shared" si="71"/>
        <v>7777896130</v>
      </c>
      <c r="B731" s="1">
        <v>42129</v>
      </c>
      <c r="C731" t="str">
        <f t="shared" si="66"/>
        <v>Tuesday</v>
      </c>
      <c r="D731" t="str">
        <f t="shared" si="67"/>
        <v>May</v>
      </c>
      <c r="E731">
        <v>20.75</v>
      </c>
      <c r="F731" t="s">
        <v>13</v>
      </c>
      <c r="G731" t="s">
        <v>22</v>
      </c>
      <c r="H731">
        <f t="shared" si="68"/>
        <v>28.75</v>
      </c>
      <c r="I731">
        <v>9</v>
      </c>
      <c r="J731" t="s">
        <v>50</v>
      </c>
      <c r="K731" t="s">
        <v>51</v>
      </c>
      <c r="L731">
        <f t="shared" si="69"/>
        <v>258.75</v>
      </c>
      <c r="M731">
        <f t="shared" si="70"/>
        <v>72</v>
      </c>
      <c r="N731" t="s">
        <v>112</v>
      </c>
      <c r="O731" t="s">
        <v>115</v>
      </c>
    </row>
    <row r="732" spans="1:15" x14ac:dyDescent="0.3">
      <c r="A732">
        <f t="shared" si="71"/>
        <v>7777896131</v>
      </c>
      <c r="B732" s="1">
        <v>42129</v>
      </c>
      <c r="C732" t="str">
        <f t="shared" si="66"/>
        <v>Tuesday</v>
      </c>
      <c r="D732" t="str">
        <f t="shared" si="67"/>
        <v>May</v>
      </c>
      <c r="E732">
        <v>12.25</v>
      </c>
      <c r="F732" t="s">
        <v>27</v>
      </c>
      <c r="G732" t="s">
        <v>17</v>
      </c>
      <c r="H732">
        <f t="shared" si="68"/>
        <v>19.25</v>
      </c>
      <c r="I732">
        <v>1</v>
      </c>
      <c r="J732" t="s">
        <v>70</v>
      </c>
      <c r="K732" t="s">
        <v>71</v>
      </c>
      <c r="L732">
        <f t="shared" si="69"/>
        <v>19.25</v>
      </c>
      <c r="M732">
        <f t="shared" si="70"/>
        <v>7</v>
      </c>
      <c r="N732" t="s">
        <v>111</v>
      </c>
      <c r="O732" t="s">
        <v>114</v>
      </c>
    </row>
    <row r="733" spans="1:15" x14ac:dyDescent="0.3">
      <c r="A733">
        <f t="shared" si="71"/>
        <v>7777896132</v>
      </c>
      <c r="B733" s="1">
        <v>42129</v>
      </c>
      <c r="C733" t="str">
        <f t="shared" si="66"/>
        <v>Tuesday</v>
      </c>
      <c r="D733" t="str">
        <f t="shared" si="67"/>
        <v>May</v>
      </c>
      <c r="E733">
        <v>16</v>
      </c>
      <c r="F733" t="s">
        <v>7</v>
      </c>
      <c r="G733" t="s">
        <v>14</v>
      </c>
      <c r="H733">
        <f t="shared" si="68"/>
        <v>21.5</v>
      </c>
      <c r="I733">
        <v>9</v>
      </c>
      <c r="J733" t="s">
        <v>34</v>
      </c>
      <c r="K733" t="s">
        <v>35</v>
      </c>
      <c r="L733">
        <f t="shared" si="69"/>
        <v>193.5</v>
      </c>
      <c r="M733">
        <f t="shared" si="70"/>
        <v>49.5</v>
      </c>
      <c r="N733" t="s">
        <v>111</v>
      </c>
      <c r="O733" t="s">
        <v>115</v>
      </c>
    </row>
    <row r="734" spans="1:15" x14ac:dyDescent="0.3">
      <c r="A734">
        <f t="shared" si="71"/>
        <v>7777896133</v>
      </c>
      <c r="B734" s="1">
        <v>42129</v>
      </c>
      <c r="C734" t="str">
        <f t="shared" si="66"/>
        <v>Tuesday</v>
      </c>
      <c r="D734" t="str">
        <f t="shared" si="67"/>
        <v>May</v>
      </c>
      <c r="E734">
        <v>12.5</v>
      </c>
      <c r="F734" t="s">
        <v>27</v>
      </c>
      <c r="G734" t="s">
        <v>17</v>
      </c>
      <c r="H734">
        <f t="shared" si="68"/>
        <v>19.5</v>
      </c>
      <c r="I734">
        <v>5</v>
      </c>
      <c r="J734" t="s">
        <v>66</v>
      </c>
      <c r="K734" t="s">
        <v>67</v>
      </c>
      <c r="L734">
        <f t="shared" si="69"/>
        <v>97.5</v>
      </c>
      <c r="M734">
        <f t="shared" si="70"/>
        <v>35</v>
      </c>
      <c r="N734" t="s">
        <v>112</v>
      </c>
      <c r="O734" t="s">
        <v>114</v>
      </c>
    </row>
    <row r="735" spans="1:15" x14ac:dyDescent="0.3">
      <c r="A735">
        <f t="shared" si="71"/>
        <v>7777896134</v>
      </c>
      <c r="B735" s="1">
        <v>42130</v>
      </c>
      <c r="C735" t="str">
        <f t="shared" si="66"/>
        <v>Wednesday</v>
      </c>
      <c r="D735" t="str">
        <f t="shared" si="67"/>
        <v>May</v>
      </c>
      <c r="E735">
        <v>12</v>
      </c>
      <c r="F735" t="s">
        <v>27</v>
      </c>
      <c r="G735" t="s">
        <v>8</v>
      </c>
      <c r="H735">
        <f t="shared" si="68"/>
        <v>15</v>
      </c>
      <c r="I735">
        <v>12</v>
      </c>
      <c r="J735" t="s">
        <v>58</v>
      </c>
      <c r="K735" t="s">
        <v>59</v>
      </c>
      <c r="L735">
        <f t="shared" si="69"/>
        <v>180</v>
      </c>
      <c r="M735">
        <f t="shared" si="70"/>
        <v>36</v>
      </c>
      <c r="N735" t="s">
        <v>112</v>
      </c>
      <c r="O735" t="s">
        <v>114</v>
      </c>
    </row>
    <row r="736" spans="1:15" x14ac:dyDescent="0.3">
      <c r="A736">
        <f t="shared" si="71"/>
        <v>7777896135</v>
      </c>
      <c r="B736" s="1">
        <v>42130</v>
      </c>
      <c r="C736" t="str">
        <f t="shared" si="66"/>
        <v>Wednesday</v>
      </c>
      <c r="D736" t="str">
        <f t="shared" si="67"/>
        <v>May</v>
      </c>
      <c r="E736">
        <v>12.5</v>
      </c>
      <c r="F736" t="s">
        <v>27</v>
      </c>
      <c r="G736" t="s">
        <v>17</v>
      </c>
      <c r="H736">
        <f t="shared" si="68"/>
        <v>19.5</v>
      </c>
      <c r="I736">
        <v>10</v>
      </c>
      <c r="J736" t="s">
        <v>32</v>
      </c>
      <c r="K736" t="s">
        <v>33</v>
      </c>
      <c r="L736">
        <f t="shared" si="69"/>
        <v>195</v>
      </c>
      <c r="M736">
        <f t="shared" si="70"/>
        <v>70</v>
      </c>
      <c r="N736" t="s">
        <v>112</v>
      </c>
      <c r="O736" t="s">
        <v>115</v>
      </c>
    </row>
    <row r="737" spans="1:15" x14ac:dyDescent="0.3">
      <c r="A737">
        <f t="shared" si="71"/>
        <v>7777896136</v>
      </c>
      <c r="B737" s="1">
        <v>42130</v>
      </c>
      <c r="C737" t="str">
        <f t="shared" si="66"/>
        <v>Wednesday</v>
      </c>
      <c r="D737" t="str">
        <f t="shared" si="67"/>
        <v>May</v>
      </c>
      <c r="E737">
        <v>16</v>
      </c>
      <c r="F737" t="s">
        <v>7</v>
      </c>
      <c r="G737" t="s">
        <v>14</v>
      </c>
      <c r="H737">
        <f t="shared" si="68"/>
        <v>21.5</v>
      </c>
      <c r="I737">
        <v>12</v>
      </c>
      <c r="J737" t="s">
        <v>34</v>
      </c>
      <c r="K737" t="s">
        <v>35</v>
      </c>
      <c r="L737">
        <f t="shared" si="69"/>
        <v>258</v>
      </c>
      <c r="M737">
        <f t="shared" si="70"/>
        <v>66</v>
      </c>
      <c r="N737" t="s">
        <v>111</v>
      </c>
      <c r="O737" t="s">
        <v>115</v>
      </c>
    </row>
    <row r="738" spans="1:15" x14ac:dyDescent="0.3">
      <c r="A738">
        <f t="shared" si="71"/>
        <v>7777896137</v>
      </c>
      <c r="B738" s="1">
        <v>42130</v>
      </c>
      <c r="C738" t="str">
        <f t="shared" si="66"/>
        <v>Wednesday</v>
      </c>
      <c r="D738" t="str">
        <f t="shared" si="67"/>
        <v>May</v>
      </c>
      <c r="E738">
        <v>12</v>
      </c>
      <c r="F738" t="s">
        <v>27</v>
      </c>
      <c r="G738" t="s">
        <v>14</v>
      </c>
      <c r="H738">
        <f t="shared" si="68"/>
        <v>16</v>
      </c>
      <c r="I738">
        <v>6</v>
      </c>
      <c r="J738" t="s">
        <v>64</v>
      </c>
      <c r="K738" t="s">
        <v>65</v>
      </c>
      <c r="L738">
        <f t="shared" si="69"/>
        <v>96</v>
      </c>
      <c r="M738">
        <f t="shared" si="70"/>
        <v>24</v>
      </c>
      <c r="N738" t="s">
        <v>112</v>
      </c>
      <c r="O738" t="s">
        <v>114</v>
      </c>
    </row>
    <row r="739" spans="1:15" x14ac:dyDescent="0.3">
      <c r="A739">
        <f t="shared" si="71"/>
        <v>7777896138</v>
      </c>
      <c r="B739" s="1">
        <v>42130</v>
      </c>
      <c r="C739" t="str">
        <f t="shared" si="66"/>
        <v>Wednesday</v>
      </c>
      <c r="D739" t="str">
        <f t="shared" si="67"/>
        <v>May</v>
      </c>
      <c r="E739">
        <v>12.25</v>
      </c>
      <c r="F739" t="s">
        <v>27</v>
      </c>
      <c r="G739" t="s">
        <v>17</v>
      </c>
      <c r="H739">
        <f t="shared" si="68"/>
        <v>19.25</v>
      </c>
      <c r="I739">
        <v>4</v>
      </c>
      <c r="J739" t="s">
        <v>70</v>
      </c>
      <c r="K739" t="s">
        <v>71</v>
      </c>
      <c r="L739">
        <f t="shared" si="69"/>
        <v>77</v>
      </c>
      <c r="M739">
        <f t="shared" si="70"/>
        <v>28</v>
      </c>
      <c r="N739" t="s">
        <v>112</v>
      </c>
      <c r="O739" t="s">
        <v>114</v>
      </c>
    </row>
    <row r="740" spans="1:15" x14ac:dyDescent="0.3">
      <c r="A740">
        <f t="shared" si="71"/>
        <v>7777896139</v>
      </c>
      <c r="B740" s="1">
        <v>42130</v>
      </c>
      <c r="C740" t="str">
        <f t="shared" si="66"/>
        <v>Wednesday</v>
      </c>
      <c r="D740" t="str">
        <f t="shared" si="67"/>
        <v>May</v>
      </c>
      <c r="E740">
        <v>20.75</v>
      </c>
      <c r="F740" t="s">
        <v>13</v>
      </c>
      <c r="G740" t="s">
        <v>22</v>
      </c>
      <c r="H740">
        <f t="shared" si="68"/>
        <v>28.75</v>
      </c>
      <c r="I740">
        <v>6</v>
      </c>
      <c r="J740" t="s">
        <v>46</v>
      </c>
      <c r="K740" t="s">
        <v>47</v>
      </c>
      <c r="L740">
        <f t="shared" si="69"/>
        <v>172.5</v>
      </c>
      <c r="M740">
        <f t="shared" si="70"/>
        <v>48</v>
      </c>
      <c r="N740" t="s">
        <v>111</v>
      </c>
      <c r="O740" t="s">
        <v>115</v>
      </c>
    </row>
    <row r="741" spans="1:15" x14ac:dyDescent="0.3">
      <c r="A741">
        <f t="shared" si="71"/>
        <v>7777896140</v>
      </c>
      <c r="B741" s="1">
        <v>42131</v>
      </c>
      <c r="C741" t="str">
        <f t="shared" si="66"/>
        <v>Thursday</v>
      </c>
      <c r="D741" t="str">
        <f t="shared" si="67"/>
        <v>May</v>
      </c>
      <c r="E741">
        <v>12.75</v>
      </c>
      <c r="F741" t="s">
        <v>27</v>
      </c>
      <c r="G741" t="s">
        <v>22</v>
      </c>
      <c r="H741">
        <f t="shared" si="68"/>
        <v>17.75</v>
      </c>
      <c r="I741">
        <v>7</v>
      </c>
      <c r="J741" t="s">
        <v>23</v>
      </c>
      <c r="K741" t="s">
        <v>24</v>
      </c>
      <c r="L741">
        <f t="shared" si="69"/>
        <v>124.25</v>
      </c>
      <c r="M741">
        <f t="shared" si="70"/>
        <v>35</v>
      </c>
      <c r="N741" t="s">
        <v>111</v>
      </c>
      <c r="O741" t="s">
        <v>114</v>
      </c>
    </row>
    <row r="742" spans="1:15" x14ac:dyDescent="0.3">
      <c r="A742">
        <f t="shared" si="71"/>
        <v>7777896141</v>
      </c>
      <c r="B742" s="1">
        <v>42131</v>
      </c>
      <c r="C742" t="str">
        <f t="shared" si="66"/>
        <v>Thursday</v>
      </c>
      <c r="D742" t="str">
        <f t="shared" si="67"/>
        <v>May</v>
      </c>
      <c r="E742">
        <v>16.5</v>
      </c>
      <c r="F742" t="s">
        <v>7</v>
      </c>
      <c r="G742" t="s">
        <v>17</v>
      </c>
      <c r="H742">
        <f t="shared" si="68"/>
        <v>25</v>
      </c>
      <c r="I742">
        <v>9</v>
      </c>
      <c r="J742" t="s">
        <v>38</v>
      </c>
      <c r="K742" t="s">
        <v>39</v>
      </c>
      <c r="L742">
        <f t="shared" si="69"/>
        <v>225</v>
      </c>
      <c r="M742">
        <f t="shared" si="70"/>
        <v>76.5</v>
      </c>
      <c r="N742" t="s">
        <v>111</v>
      </c>
      <c r="O742" t="s">
        <v>114</v>
      </c>
    </row>
    <row r="743" spans="1:15" x14ac:dyDescent="0.3">
      <c r="A743">
        <f t="shared" si="71"/>
        <v>7777896142</v>
      </c>
      <c r="B743" s="1">
        <v>42131</v>
      </c>
      <c r="C743" t="str">
        <f t="shared" si="66"/>
        <v>Thursday</v>
      </c>
      <c r="D743" t="str">
        <f t="shared" si="67"/>
        <v>May</v>
      </c>
      <c r="E743">
        <v>14.75</v>
      </c>
      <c r="F743" t="s">
        <v>7</v>
      </c>
      <c r="G743" t="s">
        <v>14</v>
      </c>
      <c r="H743">
        <f t="shared" si="68"/>
        <v>20.25</v>
      </c>
      <c r="I743">
        <v>4</v>
      </c>
      <c r="J743" t="s">
        <v>56</v>
      </c>
      <c r="K743" t="s">
        <v>57</v>
      </c>
      <c r="L743">
        <f t="shared" si="69"/>
        <v>81</v>
      </c>
      <c r="M743">
        <f t="shared" si="70"/>
        <v>22</v>
      </c>
      <c r="N743" t="s">
        <v>112</v>
      </c>
      <c r="O743" t="s">
        <v>115</v>
      </c>
    </row>
    <row r="744" spans="1:15" x14ac:dyDescent="0.3">
      <c r="A744">
        <f t="shared" si="71"/>
        <v>7777896143</v>
      </c>
      <c r="B744" s="1">
        <v>42131</v>
      </c>
      <c r="C744" t="str">
        <f t="shared" si="66"/>
        <v>Thursday</v>
      </c>
      <c r="D744" t="str">
        <f t="shared" si="67"/>
        <v>May</v>
      </c>
      <c r="E744">
        <v>9.75</v>
      </c>
      <c r="F744" t="s">
        <v>27</v>
      </c>
      <c r="G744" t="s">
        <v>8</v>
      </c>
      <c r="H744">
        <f t="shared" si="68"/>
        <v>12.75</v>
      </c>
      <c r="I744">
        <v>11</v>
      </c>
      <c r="J744" t="s">
        <v>48</v>
      </c>
      <c r="K744" t="s">
        <v>49</v>
      </c>
      <c r="L744">
        <f t="shared" si="69"/>
        <v>140.25</v>
      </c>
      <c r="M744">
        <f t="shared" si="70"/>
        <v>33</v>
      </c>
      <c r="N744" t="s">
        <v>111</v>
      </c>
      <c r="O744" t="s">
        <v>114</v>
      </c>
    </row>
    <row r="745" spans="1:15" x14ac:dyDescent="0.3">
      <c r="A745">
        <f t="shared" si="71"/>
        <v>7777896144</v>
      </c>
      <c r="B745" s="1">
        <v>42132</v>
      </c>
      <c r="C745" t="str">
        <f t="shared" si="66"/>
        <v>Friday</v>
      </c>
      <c r="D745" t="str">
        <f t="shared" si="67"/>
        <v>May</v>
      </c>
      <c r="E745">
        <v>20.75</v>
      </c>
      <c r="F745" t="s">
        <v>13</v>
      </c>
      <c r="G745" t="s">
        <v>22</v>
      </c>
      <c r="H745">
        <f t="shared" si="68"/>
        <v>28.75</v>
      </c>
      <c r="I745">
        <v>10</v>
      </c>
      <c r="J745" t="s">
        <v>44</v>
      </c>
      <c r="K745" t="s">
        <v>45</v>
      </c>
      <c r="L745">
        <f t="shared" si="69"/>
        <v>287.5</v>
      </c>
      <c r="M745">
        <f t="shared" si="70"/>
        <v>80</v>
      </c>
      <c r="N745" t="s">
        <v>111</v>
      </c>
      <c r="O745" t="s">
        <v>115</v>
      </c>
    </row>
    <row r="746" spans="1:15" x14ac:dyDescent="0.3">
      <c r="A746">
        <f t="shared" si="71"/>
        <v>7777896145</v>
      </c>
      <c r="B746" s="1">
        <v>42132</v>
      </c>
      <c r="C746" t="str">
        <f t="shared" si="66"/>
        <v>Friday</v>
      </c>
      <c r="D746" t="str">
        <f t="shared" si="67"/>
        <v>May</v>
      </c>
      <c r="E746">
        <v>20.25</v>
      </c>
      <c r="F746" t="s">
        <v>13</v>
      </c>
      <c r="G746" t="s">
        <v>17</v>
      </c>
      <c r="H746">
        <f t="shared" si="68"/>
        <v>30.25</v>
      </c>
      <c r="I746">
        <v>2</v>
      </c>
      <c r="J746" t="s">
        <v>70</v>
      </c>
      <c r="K746" t="s">
        <v>71</v>
      </c>
      <c r="L746">
        <f t="shared" si="69"/>
        <v>60.5</v>
      </c>
      <c r="M746">
        <f t="shared" si="70"/>
        <v>20</v>
      </c>
      <c r="N746" t="s">
        <v>111</v>
      </c>
      <c r="O746" t="s">
        <v>114</v>
      </c>
    </row>
    <row r="747" spans="1:15" x14ac:dyDescent="0.3">
      <c r="A747">
        <f t="shared" si="71"/>
        <v>7777896146</v>
      </c>
      <c r="B747" s="1">
        <v>42132</v>
      </c>
      <c r="C747" t="str">
        <f t="shared" si="66"/>
        <v>Friday</v>
      </c>
      <c r="D747" t="str">
        <f t="shared" si="67"/>
        <v>May</v>
      </c>
      <c r="E747">
        <v>12</v>
      </c>
      <c r="F747" t="s">
        <v>27</v>
      </c>
      <c r="G747" t="s">
        <v>8</v>
      </c>
      <c r="H747">
        <f t="shared" si="68"/>
        <v>15</v>
      </c>
      <c r="I747">
        <v>10</v>
      </c>
      <c r="J747" t="s">
        <v>52</v>
      </c>
      <c r="K747" t="s">
        <v>53</v>
      </c>
      <c r="L747">
        <f t="shared" si="69"/>
        <v>150</v>
      </c>
      <c r="M747">
        <f t="shared" si="70"/>
        <v>30</v>
      </c>
      <c r="N747" t="s">
        <v>111</v>
      </c>
      <c r="O747" t="s">
        <v>115</v>
      </c>
    </row>
    <row r="748" spans="1:15" x14ac:dyDescent="0.3">
      <c r="A748">
        <f t="shared" si="71"/>
        <v>7777896147</v>
      </c>
      <c r="B748" s="1">
        <v>42132</v>
      </c>
      <c r="C748" t="str">
        <f t="shared" si="66"/>
        <v>Friday</v>
      </c>
      <c r="D748" t="str">
        <f t="shared" si="67"/>
        <v>May</v>
      </c>
      <c r="E748">
        <v>16.25</v>
      </c>
      <c r="F748" t="s">
        <v>7</v>
      </c>
      <c r="G748" t="s">
        <v>17</v>
      </c>
      <c r="H748">
        <f t="shared" si="68"/>
        <v>24.75</v>
      </c>
      <c r="I748">
        <v>1</v>
      </c>
      <c r="J748" t="s">
        <v>60</v>
      </c>
      <c r="K748" t="s">
        <v>61</v>
      </c>
      <c r="L748">
        <f t="shared" si="69"/>
        <v>24.75</v>
      </c>
      <c r="M748">
        <f t="shared" si="70"/>
        <v>8.5</v>
      </c>
      <c r="N748" t="s">
        <v>112</v>
      </c>
      <c r="O748" t="s">
        <v>115</v>
      </c>
    </row>
    <row r="749" spans="1:15" x14ac:dyDescent="0.3">
      <c r="A749">
        <f t="shared" si="71"/>
        <v>7777896148</v>
      </c>
      <c r="B749" s="1">
        <v>42132</v>
      </c>
      <c r="C749" t="str">
        <f t="shared" si="66"/>
        <v>Friday</v>
      </c>
      <c r="D749" t="str">
        <f t="shared" si="67"/>
        <v>May</v>
      </c>
      <c r="E749">
        <v>16.5</v>
      </c>
      <c r="F749" t="s">
        <v>7</v>
      </c>
      <c r="G749" t="s">
        <v>17</v>
      </c>
      <c r="H749">
        <f t="shared" si="68"/>
        <v>25</v>
      </c>
      <c r="I749">
        <v>10</v>
      </c>
      <c r="J749" t="s">
        <v>18</v>
      </c>
      <c r="K749" t="s">
        <v>19</v>
      </c>
      <c r="L749">
        <f t="shared" si="69"/>
        <v>250</v>
      </c>
      <c r="M749">
        <f t="shared" si="70"/>
        <v>85</v>
      </c>
      <c r="N749" t="s">
        <v>111</v>
      </c>
      <c r="O749" t="s">
        <v>115</v>
      </c>
    </row>
    <row r="750" spans="1:15" x14ac:dyDescent="0.3">
      <c r="A750">
        <f t="shared" si="71"/>
        <v>7777896149</v>
      </c>
      <c r="B750" s="1">
        <v>42132</v>
      </c>
      <c r="C750" t="str">
        <f t="shared" si="66"/>
        <v>Friday</v>
      </c>
      <c r="D750" t="str">
        <f t="shared" si="67"/>
        <v>May</v>
      </c>
      <c r="E750">
        <v>18.5</v>
      </c>
      <c r="F750" t="s">
        <v>13</v>
      </c>
      <c r="G750" t="s">
        <v>14</v>
      </c>
      <c r="H750">
        <f t="shared" si="68"/>
        <v>25.5</v>
      </c>
      <c r="I750">
        <v>9</v>
      </c>
      <c r="J750" t="s">
        <v>15</v>
      </c>
      <c r="K750" t="s">
        <v>16</v>
      </c>
      <c r="L750">
        <f t="shared" si="69"/>
        <v>229.5</v>
      </c>
      <c r="M750">
        <f t="shared" si="70"/>
        <v>63</v>
      </c>
      <c r="N750" t="s">
        <v>112</v>
      </c>
      <c r="O750" t="s">
        <v>114</v>
      </c>
    </row>
    <row r="751" spans="1:15" x14ac:dyDescent="0.3">
      <c r="A751">
        <f t="shared" si="71"/>
        <v>7777896150</v>
      </c>
      <c r="B751" s="1">
        <v>42132</v>
      </c>
      <c r="C751" t="str">
        <f t="shared" si="66"/>
        <v>Friday</v>
      </c>
      <c r="D751" t="str">
        <f t="shared" si="67"/>
        <v>May</v>
      </c>
      <c r="E751">
        <v>20.75</v>
      </c>
      <c r="F751" t="s">
        <v>13</v>
      </c>
      <c r="G751" t="s">
        <v>17</v>
      </c>
      <c r="H751">
        <f t="shared" si="68"/>
        <v>30.75</v>
      </c>
      <c r="I751">
        <v>1</v>
      </c>
      <c r="J751" t="s">
        <v>66</v>
      </c>
      <c r="K751" t="s">
        <v>67</v>
      </c>
      <c r="L751">
        <f t="shared" si="69"/>
        <v>30.75</v>
      </c>
      <c r="M751">
        <f t="shared" si="70"/>
        <v>10</v>
      </c>
      <c r="N751" t="s">
        <v>111</v>
      </c>
      <c r="O751" t="s">
        <v>115</v>
      </c>
    </row>
    <row r="752" spans="1:15" x14ac:dyDescent="0.3">
      <c r="A752">
        <f t="shared" si="71"/>
        <v>7777896151</v>
      </c>
      <c r="B752" s="1">
        <v>42132</v>
      </c>
      <c r="C752" t="str">
        <f t="shared" si="66"/>
        <v>Friday</v>
      </c>
      <c r="D752" t="str">
        <f t="shared" si="67"/>
        <v>May</v>
      </c>
      <c r="E752">
        <v>20.25</v>
      </c>
      <c r="F752" t="s">
        <v>13</v>
      </c>
      <c r="G752" t="s">
        <v>17</v>
      </c>
      <c r="H752">
        <f t="shared" si="68"/>
        <v>30.25</v>
      </c>
      <c r="I752">
        <v>4</v>
      </c>
      <c r="J752" t="s">
        <v>60</v>
      </c>
      <c r="K752" t="s">
        <v>61</v>
      </c>
      <c r="L752">
        <f t="shared" si="69"/>
        <v>121</v>
      </c>
      <c r="M752">
        <f t="shared" si="70"/>
        <v>40</v>
      </c>
      <c r="N752" t="s">
        <v>111</v>
      </c>
      <c r="O752" t="s">
        <v>115</v>
      </c>
    </row>
    <row r="753" spans="1:15" x14ac:dyDescent="0.3">
      <c r="A753">
        <f t="shared" si="71"/>
        <v>7777896152</v>
      </c>
      <c r="B753" s="1">
        <v>42132</v>
      </c>
      <c r="C753" t="str">
        <f t="shared" si="66"/>
        <v>Friday</v>
      </c>
      <c r="D753" t="str">
        <f t="shared" si="67"/>
        <v>May</v>
      </c>
      <c r="E753">
        <v>20.75</v>
      </c>
      <c r="F753" t="s">
        <v>13</v>
      </c>
      <c r="G753" t="s">
        <v>17</v>
      </c>
      <c r="H753">
        <f t="shared" si="68"/>
        <v>30.75</v>
      </c>
      <c r="I753">
        <v>12</v>
      </c>
      <c r="J753" t="s">
        <v>32</v>
      </c>
      <c r="K753" t="s">
        <v>33</v>
      </c>
      <c r="L753">
        <f t="shared" si="69"/>
        <v>369</v>
      </c>
      <c r="M753">
        <f t="shared" si="70"/>
        <v>120</v>
      </c>
      <c r="N753" t="s">
        <v>111</v>
      </c>
      <c r="O753" t="s">
        <v>115</v>
      </c>
    </row>
    <row r="754" spans="1:15" x14ac:dyDescent="0.3">
      <c r="A754">
        <f t="shared" si="71"/>
        <v>7777896153</v>
      </c>
      <c r="B754" s="1">
        <v>42132</v>
      </c>
      <c r="C754" t="str">
        <f t="shared" si="66"/>
        <v>Friday</v>
      </c>
      <c r="D754" t="str">
        <f t="shared" si="67"/>
        <v>May</v>
      </c>
      <c r="E754">
        <v>12.5</v>
      </c>
      <c r="F754" t="s">
        <v>27</v>
      </c>
      <c r="G754" t="s">
        <v>17</v>
      </c>
      <c r="H754">
        <f t="shared" si="68"/>
        <v>19.5</v>
      </c>
      <c r="I754">
        <v>3</v>
      </c>
      <c r="J754" t="s">
        <v>25</v>
      </c>
      <c r="K754" t="s">
        <v>26</v>
      </c>
      <c r="L754">
        <f t="shared" si="69"/>
        <v>58.5</v>
      </c>
      <c r="M754">
        <f t="shared" si="70"/>
        <v>21</v>
      </c>
      <c r="N754" t="s">
        <v>111</v>
      </c>
      <c r="O754" t="s">
        <v>115</v>
      </c>
    </row>
    <row r="755" spans="1:15" x14ac:dyDescent="0.3">
      <c r="A755">
        <f t="shared" si="71"/>
        <v>7777896154</v>
      </c>
      <c r="B755" s="1">
        <v>42132</v>
      </c>
      <c r="C755" t="str">
        <f t="shared" si="66"/>
        <v>Friday</v>
      </c>
      <c r="D755" t="str">
        <f t="shared" si="67"/>
        <v>May</v>
      </c>
      <c r="E755">
        <v>16.5</v>
      </c>
      <c r="F755" t="s">
        <v>7</v>
      </c>
      <c r="G755" t="s">
        <v>17</v>
      </c>
      <c r="H755">
        <f t="shared" si="68"/>
        <v>25</v>
      </c>
      <c r="I755">
        <v>5</v>
      </c>
      <c r="J755" t="s">
        <v>38</v>
      </c>
      <c r="K755" t="s">
        <v>39</v>
      </c>
      <c r="L755">
        <f t="shared" si="69"/>
        <v>125</v>
      </c>
      <c r="M755">
        <f t="shared" si="70"/>
        <v>42.5</v>
      </c>
      <c r="N755" t="s">
        <v>111</v>
      </c>
      <c r="O755" t="s">
        <v>114</v>
      </c>
    </row>
    <row r="756" spans="1:15" x14ac:dyDescent="0.3">
      <c r="A756">
        <f t="shared" si="71"/>
        <v>7777896155</v>
      </c>
      <c r="B756" s="1">
        <v>42133</v>
      </c>
      <c r="C756" t="str">
        <f t="shared" si="66"/>
        <v>Saturday</v>
      </c>
      <c r="D756" t="str">
        <f t="shared" si="67"/>
        <v>May</v>
      </c>
      <c r="E756">
        <v>20.75</v>
      </c>
      <c r="F756" t="s">
        <v>13</v>
      </c>
      <c r="G756" t="s">
        <v>22</v>
      </c>
      <c r="H756">
        <f t="shared" si="68"/>
        <v>28.75</v>
      </c>
      <c r="I756">
        <v>3</v>
      </c>
      <c r="J756" t="s">
        <v>28</v>
      </c>
      <c r="K756" t="s">
        <v>29</v>
      </c>
      <c r="L756">
        <f t="shared" si="69"/>
        <v>86.25</v>
      </c>
      <c r="M756">
        <f t="shared" si="70"/>
        <v>24</v>
      </c>
      <c r="N756" t="s">
        <v>112</v>
      </c>
      <c r="O756" t="s">
        <v>115</v>
      </c>
    </row>
    <row r="757" spans="1:15" x14ac:dyDescent="0.3">
      <c r="A757">
        <f t="shared" si="71"/>
        <v>7777896156</v>
      </c>
      <c r="B757" s="1">
        <v>42133</v>
      </c>
      <c r="C757" t="str">
        <f t="shared" si="66"/>
        <v>Saturday</v>
      </c>
      <c r="D757" t="str">
        <f t="shared" si="67"/>
        <v>May</v>
      </c>
      <c r="E757">
        <v>12.75</v>
      </c>
      <c r="F757" t="s">
        <v>27</v>
      </c>
      <c r="G757" t="s">
        <v>14</v>
      </c>
      <c r="H757">
        <f t="shared" si="68"/>
        <v>16.75</v>
      </c>
      <c r="I757">
        <v>2</v>
      </c>
      <c r="J757" t="s">
        <v>62</v>
      </c>
      <c r="K757" t="s">
        <v>63</v>
      </c>
      <c r="L757">
        <f t="shared" si="69"/>
        <v>33.5</v>
      </c>
      <c r="M757">
        <f t="shared" si="70"/>
        <v>8</v>
      </c>
      <c r="N757" t="s">
        <v>112</v>
      </c>
      <c r="O757" t="s">
        <v>114</v>
      </c>
    </row>
    <row r="758" spans="1:15" x14ac:dyDescent="0.3">
      <c r="A758">
        <f t="shared" si="71"/>
        <v>7777896157</v>
      </c>
      <c r="B758" s="1">
        <v>42133</v>
      </c>
      <c r="C758" t="str">
        <f t="shared" si="66"/>
        <v>Saturday</v>
      </c>
      <c r="D758" t="str">
        <f t="shared" si="67"/>
        <v>May</v>
      </c>
      <c r="E758">
        <v>16</v>
      </c>
      <c r="F758" t="s">
        <v>7</v>
      </c>
      <c r="G758" t="s">
        <v>14</v>
      </c>
      <c r="H758">
        <f t="shared" si="68"/>
        <v>21.5</v>
      </c>
      <c r="I758">
        <v>1</v>
      </c>
      <c r="J758" t="s">
        <v>64</v>
      </c>
      <c r="K758" t="s">
        <v>65</v>
      </c>
      <c r="L758">
        <f t="shared" si="69"/>
        <v>21.5</v>
      </c>
      <c r="M758">
        <f t="shared" si="70"/>
        <v>5.5</v>
      </c>
      <c r="N758" t="s">
        <v>111</v>
      </c>
      <c r="O758" t="s">
        <v>114</v>
      </c>
    </row>
    <row r="759" spans="1:15" x14ac:dyDescent="0.3">
      <c r="A759">
        <f t="shared" si="71"/>
        <v>7777896158</v>
      </c>
      <c r="B759" s="1">
        <v>42133</v>
      </c>
      <c r="C759" t="str">
        <f t="shared" si="66"/>
        <v>Saturday</v>
      </c>
      <c r="D759" t="str">
        <f t="shared" si="67"/>
        <v>May</v>
      </c>
      <c r="E759">
        <v>25.5</v>
      </c>
      <c r="F759" t="s">
        <v>76</v>
      </c>
      <c r="G759" t="s">
        <v>8</v>
      </c>
      <c r="H759">
        <f t="shared" si="68"/>
        <v>26.5</v>
      </c>
      <c r="I759">
        <v>12</v>
      </c>
      <c r="J759" t="s">
        <v>30</v>
      </c>
      <c r="K759" t="s">
        <v>31</v>
      </c>
      <c r="L759">
        <f t="shared" si="69"/>
        <v>318</v>
      </c>
      <c r="M759">
        <f t="shared" si="70"/>
        <v>12</v>
      </c>
      <c r="N759" t="s">
        <v>111</v>
      </c>
      <c r="O759" t="s">
        <v>114</v>
      </c>
    </row>
    <row r="760" spans="1:15" x14ac:dyDescent="0.3">
      <c r="A760">
        <f t="shared" si="71"/>
        <v>7777896159</v>
      </c>
      <c r="B760" s="1">
        <v>42133</v>
      </c>
      <c r="C760" t="str">
        <f t="shared" si="66"/>
        <v>Saturday</v>
      </c>
      <c r="D760" t="str">
        <f t="shared" si="67"/>
        <v>May</v>
      </c>
      <c r="E760">
        <v>20.75</v>
      </c>
      <c r="F760" t="s">
        <v>13</v>
      </c>
      <c r="G760" t="s">
        <v>17</v>
      </c>
      <c r="H760">
        <f t="shared" si="68"/>
        <v>30.75</v>
      </c>
      <c r="I760">
        <v>1</v>
      </c>
      <c r="J760" t="s">
        <v>54</v>
      </c>
      <c r="K760" t="s">
        <v>55</v>
      </c>
      <c r="L760">
        <f t="shared" si="69"/>
        <v>30.75</v>
      </c>
      <c r="M760">
        <f t="shared" si="70"/>
        <v>10</v>
      </c>
      <c r="N760" t="s">
        <v>111</v>
      </c>
      <c r="O760" t="s">
        <v>115</v>
      </c>
    </row>
    <row r="761" spans="1:15" x14ac:dyDescent="0.3">
      <c r="A761">
        <f t="shared" si="71"/>
        <v>7777896160</v>
      </c>
      <c r="B761" s="1">
        <v>42133</v>
      </c>
      <c r="C761" t="str">
        <f t="shared" si="66"/>
        <v>Saturday</v>
      </c>
      <c r="D761" t="str">
        <f t="shared" si="67"/>
        <v>May</v>
      </c>
      <c r="E761">
        <v>20.75</v>
      </c>
      <c r="F761" t="s">
        <v>13</v>
      </c>
      <c r="G761" t="s">
        <v>22</v>
      </c>
      <c r="H761">
        <f t="shared" si="68"/>
        <v>28.75</v>
      </c>
      <c r="I761">
        <v>10</v>
      </c>
      <c r="J761" t="s">
        <v>28</v>
      </c>
      <c r="K761" t="s">
        <v>29</v>
      </c>
      <c r="L761">
        <f t="shared" si="69"/>
        <v>287.5</v>
      </c>
      <c r="M761">
        <f t="shared" si="70"/>
        <v>80</v>
      </c>
      <c r="N761" t="s">
        <v>111</v>
      </c>
      <c r="O761" t="s">
        <v>114</v>
      </c>
    </row>
    <row r="762" spans="1:15" x14ac:dyDescent="0.3">
      <c r="A762">
        <f t="shared" si="71"/>
        <v>7777896161</v>
      </c>
      <c r="B762" s="1">
        <v>42133</v>
      </c>
      <c r="C762" t="str">
        <f t="shared" si="66"/>
        <v>Saturday</v>
      </c>
      <c r="D762" t="str">
        <f t="shared" si="67"/>
        <v>May</v>
      </c>
      <c r="E762">
        <v>25.5</v>
      </c>
      <c r="F762" t="s">
        <v>76</v>
      </c>
      <c r="G762" t="s">
        <v>8</v>
      </c>
      <c r="H762">
        <f t="shared" si="68"/>
        <v>26.5</v>
      </c>
      <c r="I762">
        <v>6</v>
      </c>
      <c r="J762" t="s">
        <v>30</v>
      </c>
      <c r="K762" t="s">
        <v>31</v>
      </c>
      <c r="L762">
        <f t="shared" si="69"/>
        <v>159</v>
      </c>
      <c r="M762">
        <f t="shared" si="70"/>
        <v>6</v>
      </c>
      <c r="N762" t="s">
        <v>111</v>
      </c>
      <c r="O762" t="s">
        <v>114</v>
      </c>
    </row>
    <row r="763" spans="1:15" x14ac:dyDescent="0.3">
      <c r="A763">
        <f t="shared" si="71"/>
        <v>7777896162</v>
      </c>
      <c r="B763" s="1">
        <v>42133</v>
      </c>
      <c r="C763" t="str">
        <f t="shared" si="66"/>
        <v>Saturday</v>
      </c>
      <c r="D763" t="str">
        <f t="shared" si="67"/>
        <v>May</v>
      </c>
      <c r="E763">
        <v>12.25</v>
      </c>
      <c r="F763" t="s">
        <v>27</v>
      </c>
      <c r="G763" t="s">
        <v>17</v>
      </c>
      <c r="H763">
        <f t="shared" si="68"/>
        <v>19.25</v>
      </c>
      <c r="I763">
        <v>10</v>
      </c>
      <c r="J763" t="s">
        <v>70</v>
      </c>
      <c r="K763" t="s">
        <v>71</v>
      </c>
      <c r="L763">
        <f t="shared" si="69"/>
        <v>192.5</v>
      </c>
      <c r="M763">
        <f t="shared" si="70"/>
        <v>70</v>
      </c>
      <c r="N763" t="s">
        <v>111</v>
      </c>
      <c r="O763" t="s">
        <v>114</v>
      </c>
    </row>
    <row r="764" spans="1:15" x14ac:dyDescent="0.3">
      <c r="A764">
        <f t="shared" si="71"/>
        <v>7777896163</v>
      </c>
      <c r="B764" s="1">
        <v>42134</v>
      </c>
      <c r="C764" t="str">
        <f t="shared" si="66"/>
        <v>Sunday</v>
      </c>
      <c r="D764" t="str">
        <f t="shared" si="67"/>
        <v>May</v>
      </c>
      <c r="E764">
        <v>18.5</v>
      </c>
      <c r="F764" t="s">
        <v>13</v>
      </c>
      <c r="G764" t="s">
        <v>14</v>
      </c>
      <c r="H764">
        <f t="shared" si="68"/>
        <v>25.5</v>
      </c>
      <c r="I764">
        <v>1</v>
      </c>
      <c r="J764" t="s">
        <v>15</v>
      </c>
      <c r="K764" t="s">
        <v>16</v>
      </c>
      <c r="L764">
        <f t="shared" si="69"/>
        <v>25.5</v>
      </c>
      <c r="M764">
        <f t="shared" si="70"/>
        <v>7</v>
      </c>
      <c r="N764" t="s">
        <v>112</v>
      </c>
      <c r="O764" t="s">
        <v>114</v>
      </c>
    </row>
    <row r="765" spans="1:15" x14ac:dyDescent="0.3">
      <c r="A765">
        <f t="shared" si="71"/>
        <v>7777896164</v>
      </c>
      <c r="B765" s="1">
        <v>42134</v>
      </c>
      <c r="C765" t="str">
        <f t="shared" si="66"/>
        <v>Sunday</v>
      </c>
      <c r="D765" t="str">
        <f t="shared" si="67"/>
        <v>May</v>
      </c>
      <c r="E765">
        <v>20.75</v>
      </c>
      <c r="F765" t="s">
        <v>13</v>
      </c>
      <c r="G765" t="s">
        <v>17</v>
      </c>
      <c r="H765">
        <f t="shared" si="68"/>
        <v>30.75</v>
      </c>
      <c r="I765">
        <v>11</v>
      </c>
      <c r="J765" t="s">
        <v>25</v>
      </c>
      <c r="K765" t="s">
        <v>26</v>
      </c>
      <c r="L765">
        <f t="shared" si="69"/>
        <v>338.25</v>
      </c>
      <c r="M765">
        <f t="shared" si="70"/>
        <v>110</v>
      </c>
      <c r="N765" t="s">
        <v>112</v>
      </c>
      <c r="O765" t="s">
        <v>115</v>
      </c>
    </row>
    <row r="766" spans="1:15" x14ac:dyDescent="0.3">
      <c r="A766">
        <f t="shared" si="71"/>
        <v>7777896165</v>
      </c>
      <c r="B766" s="1">
        <v>42134</v>
      </c>
      <c r="C766" t="str">
        <f t="shared" si="66"/>
        <v>Sunday</v>
      </c>
      <c r="D766" t="str">
        <f t="shared" si="67"/>
        <v>May</v>
      </c>
      <c r="E766">
        <v>21</v>
      </c>
      <c r="F766" t="s">
        <v>13</v>
      </c>
      <c r="G766" t="s">
        <v>14</v>
      </c>
      <c r="H766">
        <f t="shared" si="68"/>
        <v>28</v>
      </c>
      <c r="I766">
        <v>6</v>
      </c>
      <c r="J766" t="s">
        <v>62</v>
      </c>
      <c r="K766" t="s">
        <v>63</v>
      </c>
      <c r="L766">
        <f t="shared" si="69"/>
        <v>168</v>
      </c>
      <c r="M766">
        <f t="shared" si="70"/>
        <v>42</v>
      </c>
      <c r="N766" t="s">
        <v>112</v>
      </c>
      <c r="O766" t="s">
        <v>114</v>
      </c>
    </row>
    <row r="767" spans="1:15" x14ac:dyDescent="0.3">
      <c r="A767">
        <f t="shared" si="71"/>
        <v>7777896166</v>
      </c>
      <c r="B767" s="1">
        <v>42134</v>
      </c>
      <c r="C767" t="str">
        <f t="shared" si="66"/>
        <v>Sunday</v>
      </c>
      <c r="D767" t="str">
        <f t="shared" si="67"/>
        <v>May</v>
      </c>
      <c r="E767">
        <v>12.25</v>
      </c>
      <c r="F767" t="s">
        <v>27</v>
      </c>
      <c r="G767" t="s">
        <v>17</v>
      </c>
      <c r="H767">
        <f t="shared" si="68"/>
        <v>19.25</v>
      </c>
      <c r="I767">
        <v>7</v>
      </c>
      <c r="J767" t="s">
        <v>60</v>
      </c>
      <c r="K767" t="s">
        <v>61</v>
      </c>
      <c r="L767">
        <f t="shared" si="69"/>
        <v>134.75</v>
      </c>
      <c r="M767">
        <f t="shared" si="70"/>
        <v>49</v>
      </c>
      <c r="N767" t="s">
        <v>112</v>
      </c>
      <c r="O767" t="s">
        <v>114</v>
      </c>
    </row>
    <row r="768" spans="1:15" x14ac:dyDescent="0.3">
      <c r="A768">
        <f t="shared" si="71"/>
        <v>7777896167</v>
      </c>
      <c r="B768" s="1">
        <v>42134</v>
      </c>
      <c r="C768" t="str">
        <f t="shared" si="66"/>
        <v>Sunday</v>
      </c>
      <c r="D768" t="str">
        <f t="shared" si="67"/>
        <v>May</v>
      </c>
      <c r="E768">
        <v>21</v>
      </c>
      <c r="F768" t="s">
        <v>13</v>
      </c>
      <c r="G768" t="s">
        <v>14</v>
      </c>
      <c r="H768">
        <f t="shared" si="68"/>
        <v>28</v>
      </c>
      <c r="I768">
        <v>11</v>
      </c>
      <c r="J768" t="s">
        <v>62</v>
      </c>
      <c r="K768" t="s">
        <v>63</v>
      </c>
      <c r="L768">
        <f t="shared" si="69"/>
        <v>308</v>
      </c>
      <c r="M768">
        <f t="shared" si="70"/>
        <v>77</v>
      </c>
      <c r="N768" t="s">
        <v>112</v>
      </c>
      <c r="O768" t="s">
        <v>114</v>
      </c>
    </row>
    <row r="769" spans="1:15" x14ac:dyDescent="0.3">
      <c r="A769">
        <f t="shared" si="71"/>
        <v>7777896168</v>
      </c>
      <c r="B769" s="1">
        <v>42134</v>
      </c>
      <c r="C769" t="str">
        <f t="shared" si="66"/>
        <v>Sunday</v>
      </c>
      <c r="D769" t="str">
        <f t="shared" si="67"/>
        <v>May</v>
      </c>
      <c r="E769">
        <v>16.75</v>
      </c>
      <c r="F769" t="s">
        <v>7</v>
      </c>
      <c r="G769" t="s">
        <v>14</v>
      </c>
      <c r="H769">
        <f t="shared" si="68"/>
        <v>22.25</v>
      </c>
      <c r="I769">
        <v>11</v>
      </c>
      <c r="J769" t="s">
        <v>62</v>
      </c>
      <c r="K769" t="s">
        <v>63</v>
      </c>
      <c r="L769">
        <f t="shared" si="69"/>
        <v>244.75</v>
      </c>
      <c r="M769">
        <f t="shared" si="70"/>
        <v>60.5</v>
      </c>
      <c r="N769" t="s">
        <v>112</v>
      </c>
      <c r="O769" t="s">
        <v>115</v>
      </c>
    </row>
    <row r="770" spans="1:15" x14ac:dyDescent="0.3">
      <c r="A770">
        <f t="shared" si="71"/>
        <v>7777896169</v>
      </c>
      <c r="B770" s="1">
        <v>42135</v>
      </c>
      <c r="C770" t="str">
        <f t="shared" ref="C770:C833" si="72">TEXT(B770,"dddd")</f>
        <v>Monday</v>
      </c>
      <c r="D770" t="str">
        <f t="shared" si="67"/>
        <v>May</v>
      </c>
      <c r="E770">
        <v>12.5</v>
      </c>
      <c r="F770" t="s">
        <v>27</v>
      </c>
      <c r="G770" t="s">
        <v>17</v>
      </c>
      <c r="H770">
        <f t="shared" si="68"/>
        <v>19.5</v>
      </c>
      <c r="I770">
        <v>4</v>
      </c>
      <c r="J770" t="s">
        <v>18</v>
      </c>
      <c r="K770" t="s">
        <v>19</v>
      </c>
      <c r="L770">
        <f t="shared" si="69"/>
        <v>78</v>
      </c>
      <c r="M770">
        <f t="shared" si="70"/>
        <v>28</v>
      </c>
      <c r="N770" t="s">
        <v>112</v>
      </c>
      <c r="O770" t="s">
        <v>114</v>
      </c>
    </row>
    <row r="771" spans="1:15" x14ac:dyDescent="0.3">
      <c r="A771">
        <f t="shared" si="71"/>
        <v>7777896170</v>
      </c>
      <c r="B771" s="1">
        <v>42135</v>
      </c>
      <c r="C771" t="str">
        <f t="shared" si="72"/>
        <v>Monday</v>
      </c>
      <c r="D771" t="str">
        <f t="shared" ref="D771:D834" si="73">TEXT(B771,"mmmm")</f>
        <v>May</v>
      </c>
      <c r="E771">
        <v>20.5</v>
      </c>
      <c r="F771" t="s">
        <v>13</v>
      </c>
      <c r="G771" t="s">
        <v>8</v>
      </c>
      <c r="H771">
        <f t="shared" ref="H771:H834" si="74">E771 +   IF(F771="S", 2, IF(F771="M", 3.5, IF(F771="L", 5, 0))) +  IF(G771="Classic", 1, IF(G771="Veggie", 2, IF(G771="Chicken", 3, IF(G771="Supreme",5,0))))</f>
        <v>26.5</v>
      </c>
      <c r="I771">
        <v>2</v>
      </c>
      <c r="J771" t="s">
        <v>11</v>
      </c>
      <c r="K771" t="s">
        <v>12</v>
      </c>
      <c r="L771">
        <f t="shared" ref="L771:L834" si="75">H771*I771</f>
        <v>53</v>
      </c>
      <c r="M771">
        <f t="shared" ref="M771:M834" si="76">(H771-E771)*I771</f>
        <v>12</v>
      </c>
      <c r="N771" t="s">
        <v>111</v>
      </c>
      <c r="O771" t="s">
        <v>114</v>
      </c>
    </row>
    <row r="772" spans="1:15" x14ac:dyDescent="0.3">
      <c r="A772">
        <f t="shared" ref="A772:A835" si="77">A771+1</f>
        <v>7777896171</v>
      </c>
      <c r="B772" s="1">
        <v>42135</v>
      </c>
      <c r="C772" t="str">
        <f t="shared" si="72"/>
        <v>Monday</v>
      </c>
      <c r="D772" t="str">
        <f t="shared" si="73"/>
        <v>May</v>
      </c>
      <c r="E772">
        <v>12.5</v>
      </c>
      <c r="F772" t="s">
        <v>27</v>
      </c>
      <c r="G772" t="s">
        <v>17</v>
      </c>
      <c r="H772">
        <f t="shared" si="74"/>
        <v>19.5</v>
      </c>
      <c r="I772">
        <v>5</v>
      </c>
      <c r="J772" t="s">
        <v>32</v>
      </c>
      <c r="K772" t="s">
        <v>33</v>
      </c>
      <c r="L772">
        <f t="shared" si="75"/>
        <v>97.5</v>
      </c>
      <c r="M772">
        <f t="shared" si="76"/>
        <v>35</v>
      </c>
      <c r="N772" t="s">
        <v>112</v>
      </c>
      <c r="O772" t="s">
        <v>114</v>
      </c>
    </row>
    <row r="773" spans="1:15" x14ac:dyDescent="0.3">
      <c r="A773">
        <f t="shared" si="77"/>
        <v>7777896172</v>
      </c>
      <c r="B773" s="1">
        <v>42135</v>
      </c>
      <c r="C773" t="str">
        <f t="shared" si="72"/>
        <v>Monday</v>
      </c>
      <c r="D773" t="str">
        <f t="shared" si="73"/>
        <v>May</v>
      </c>
      <c r="E773">
        <v>16</v>
      </c>
      <c r="F773" t="s">
        <v>7</v>
      </c>
      <c r="G773" t="s">
        <v>8</v>
      </c>
      <c r="H773">
        <f t="shared" si="74"/>
        <v>20.5</v>
      </c>
      <c r="I773">
        <v>9</v>
      </c>
      <c r="J773" t="s">
        <v>30</v>
      </c>
      <c r="K773" t="s">
        <v>31</v>
      </c>
      <c r="L773">
        <f t="shared" si="75"/>
        <v>184.5</v>
      </c>
      <c r="M773">
        <f t="shared" si="76"/>
        <v>40.5</v>
      </c>
      <c r="N773" t="s">
        <v>111</v>
      </c>
      <c r="O773" t="s">
        <v>115</v>
      </c>
    </row>
    <row r="774" spans="1:15" x14ac:dyDescent="0.3">
      <c r="A774">
        <f t="shared" si="77"/>
        <v>7777896173</v>
      </c>
      <c r="B774" s="1">
        <v>42135</v>
      </c>
      <c r="C774" t="str">
        <f t="shared" si="72"/>
        <v>Monday</v>
      </c>
      <c r="D774" t="str">
        <f t="shared" si="73"/>
        <v>May</v>
      </c>
      <c r="E774">
        <v>20.25</v>
      </c>
      <c r="F774" t="s">
        <v>13</v>
      </c>
      <c r="G774" t="s">
        <v>14</v>
      </c>
      <c r="H774">
        <f t="shared" si="74"/>
        <v>27.25</v>
      </c>
      <c r="I774">
        <v>3</v>
      </c>
      <c r="J774" t="s">
        <v>20</v>
      </c>
      <c r="K774" t="s">
        <v>21</v>
      </c>
      <c r="L774">
        <f t="shared" si="75"/>
        <v>81.75</v>
      </c>
      <c r="M774">
        <f t="shared" si="76"/>
        <v>21</v>
      </c>
      <c r="N774" t="s">
        <v>112</v>
      </c>
      <c r="O774" t="s">
        <v>114</v>
      </c>
    </row>
    <row r="775" spans="1:15" x14ac:dyDescent="0.3">
      <c r="A775">
        <f t="shared" si="77"/>
        <v>7777896174</v>
      </c>
      <c r="B775" s="1">
        <v>42135</v>
      </c>
      <c r="C775" t="str">
        <f t="shared" si="72"/>
        <v>Monday</v>
      </c>
      <c r="D775" t="str">
        <f t="shared" si="73"/>
        <v>May</v>
      </c>
      <c r="E775">
        <v>20.75</v>
      </c>
      <c r="F775" t="s">
        <v>13</v>
      </c>
      <c r="G775" t="s">
        <v>17</v>
      </c>
      <c r="H775">
        <f t="shared" si="74"/>
        <v>30.75</v>
      </c>
      <c r="I775">
        <v>12</v>
      </c>
      <c r="J775" t="s">
        <v>54</v>
      </c>
      <c r="K775" t="s">
        <v>55</v>
      </c>
      <c r="L775">
        <f t="shared" si="75"/>
        <v>369</v>
      </c>
      <c r="M775">
        <f t="shared" si="76"/>
        <v>120</v>
      </c>
      <c r="N775" t="s">
        <v>111</v>
      </c>
      <c r="O775" t="s">
        <v>114</v>
      </c>
    </row>
    <row r="776" spans="1:15" x14ac:dyDescent="0.3">
      <c r="A776">
        <f t="shared" si="77"/>
        <v>7777896175</v>
      </c>
      <c r="B776" s="1">
        <v>42136</v>
      </c>
      <c r="C776" t="str">
        <f t="shared" si="72"/>
        <v>Tuesday</v>
      </c>
      <c r="D776" t="str">
        <f t="shared" si="73"/>
        <v>May</v>
      </c>
      <c r="E776">
        <v>20.75</v>
      </c>
      <c r="F776" t="s">
        <v>13</v>
      </c>
      <c r="G776" t="s">
        <v>17</v>
      </c>
      <c r="H776">
        <f t="shared" si="74"/>
        <v>30.75</v>
      </c>
      <c r="I776">
        <v>11</v>
      </c>
      <c r="J776" t="s">
        <v>54</v>
      </c>
      <c r="K776" t="s">
        <v>55</v>
      </c>
      <c r="L776">
        <f t="shared" si="75"/>
        <v>338.25</v>
      </c>
      <c r="M776">
        <f t="shared" si="76"/>
        <v>110</v>
      </c>
      <c r="N776" t="s">
        <v>112</v>
      </c>
      <c r="O776" t="s">
        <v>115</v>
      </c>
    </row>
    <row r="777" spans="1:15" x14ac:dyDescent="0.3">
      <c r="A777">
        <f t="shared" si="77"/>
        <v>7777896176</v>
      </c>
      <c r="B777" s="1">
        <v>42136</v>
      </c>
      <c r="C777" t="str">
        <f t="shared" si="72"/>
        <v>Tuesday</v>
      </c>
      <c r="D777" t="str">
        <f t="shared" si="73"/>
        <v>May</v>
      </c>
      <c r="E777">
        <v>12.25</v>
      </c>
      <c r="F777" t="s">
        <v>27</v>
      </c>
      <c r="G777" t="s">
        <v>17</v>
      </c>
      <c r="H777">
        <f t="shared" si="74"/>
        <v>19.25</v>
      </c>
      <c r="I777">
        <v>11</v>
      </c>
      <c r="J777" t="s">
        <v>70</v>
      </c>
      <c r="K777" t="s">
        <v>71</v>
      </c>
      <c r="L777">
        <f t="shared" si="75"/>
        <v>211.75</v>
      </c>
      <c r="M777">
        <f t="shared" si="76"/>
        <v>77</v>
      </c>
      <c r="N777" t="s">
        <v>112</v>
      </c>
      <c r="O777" t="s">
        <v>114</v>
      </c>
    </row>
    <row r="778" spans="1:15" x14ac:dyDescent="0.3">
      <c r="A778">
        <f t="shared" si="77"/>
        <v>7777896177</v>
      </c>
      <c r="B778" s="1">
        <v>42136</v>
      </c>
      <c r="C778" t="str">
        <f t="shared" si="72"/>
        <v>Tuesday</v>
      </c>
      <c r="D778" t="str">
        <f t="shared" si="73"/>
        <v>May</v>
      </c>
      <c r="E778">
        <v>12.5</v>
      </c>
      <c r="F778" t="s">
        <v>27</v>
      </c>
      <c r="G778" t="s">
        <v>17</v>
      </c>
      <c r="H778">
        <f t="shared" si="74"/>
        <v>19.5</v>
      </c>
      <c r="I778">
        <v>10</v>
      </c>
      <c r="J778" t="s">
        <v>32</v>
      </c>
      <c r="K778" t="s">
        <v>33</v>
      </c>
      <c r="L778">
        <f t="shared" si="75"/>
        <v>195</v>
      </c>
      <c r="M778">
        <f t="shared" si="76"/>
        <v>70</v>
      </c>
      <c r="N778" t="s">
        <v>112</v>
      </c>
      <c r="O778" t="s">
        <v>115</v>
      </c>
    </row>
    <row r="779" spans="1:15" x14ac:dyDescent="0.3">
      <c r="A779">
        <f t="shared" si="77"/>
        <v>7777896178</v>
      </c>
      <c r="B779" s="1">
        <v>42136</v>
      </c>
      <c r="C779" t="str">
        <f t="shared" si="72"/>
        <v>Tuesday</v>
      </c>
      <c r="D779" t="str">
        <f t="shared" si="73"/>
        <v>May</v>
      </c>
      <c r="E779">
        <v>12</v>
      </c>
      <c r="F779" t="s">
        <v>27</v>
      </c>
      <c r="G779" t="s">
        <v>14</v>
      </c>
      <c r="H779">
        <f t="shared" si="74"/>
        <v>16</v>
      </c>
      <c r="I779">
        <v>3</v>
      </c>
      <c r="J779" t="s">
        <v>68</v>
      </c>
      <c r="K779" t="s">
        <v>69</v>
      </c>
      <c r="L779">
        <f t="shared" si="75"/>
        <v>48</v>
      </c>
      <c r="M779">
        <f t="shared" si="76"/>
        <v>12</v>
      </c>
      <c r="N779" t="s">
        <v>112</v>
      </c>
      <c r="O779" t="s">
        <v>115</v>
      </c>
    </row>
    <row r="780" spans="1:15" x14ac:dyDescent="0.3">
      <c r="A780">
        <f t="shared" si="77"/>
        <v>7777896179</v>
      </c>
      <c r="B780" s="1">
        <v>42136</v>
      </c>
      <c r="C780" t="str">
        <f t="shared" si="72"/>
        <v>Tuesday</v>
      </c>
      <c r="D780" t="str">
        <f t="shared" si="73"/>
        <v>May</v>
      </c>
      <c r="E780">
        <v>12</v>
      </c>
      <c r="F780" t="s">
        <v>27</v>
      </c>
      <c r="G780" t="s">
        <v>14</v>
      </c>
      <c r="H780">
        <f t="shared" si="74"/>
        <v>16</v>
      </c>
      <c r="I780">
        <v>2</v>
      </c>
      <c r="J780" t="s">
        <v>34</v>
      </c>
      <c r="K780" t="s">
        <v>35</v>
      </c>
      <c r="L780">
        <f t="shared" si="75"/>
        <v>32</v>
      </c>
      <c r="M780">
        <f t="shared" si="76"/>
        <v>8</v>
      </c>
      <c r="N780" t="s">
        <v>112</v>
      </c>
      <c r="O780" t="s">
        <v>114</v>
      </c>
    </row>
    <row r="781" spans="1:15" x14ac:dyDescent="0.3">
      <c r="A781">
        <f t="shared" si="77"/>
        <v>7777896180</v>
      </c>
      <c r="B781" s="1">
        <v>42136</v>
      </c>
      <c r="C781" t="str">
        <f t="shared" si="72"/>
        <v>Tuesday</v>
      </c>
      <c r="D781" t="str">
        <f t="shared" si="73"/>
        <v>May</v>
      </c>
      <c r="E781">
        <v>16.5</v>
      </c>
      <c r="F781" t="s">
        <v>7</v>
      </c>
      <c r="G781" t="s">
        <v>17</v>
      </c>
      <c r="H781">
        <f t="shared" si="74"/>
        <v>25</v>
      </c>
      <c r="I781">
        <v>6</v>
      </c>
      <c r="J781" t="s">
        <v>38</v>
      </c>
      <c r="K781" t="s">
        <v>39</v>
      </c>
      <c r="L781">
        <f t="shared" si="75"/>
        <v>150</v>
      </c>
      <c r="M781">
        <f t="shared" si="76"/>
        <v>51</v>
      </c>
      <c r="N781" t="s">
        <v>112</v>
      </c>
      <c r="O781" t="s">
        <v>114</v>
      </c>
    </row>
    <row r="782" spans="1:15" x14ac:dyDescent="0.3">
      <c r="A782">
        <f t="shared" si="77"/>
        <v>7777896181</v>
      </c>
      <c r="B782" s="1">
        <v>42136</v>
      </c>
      <c r="C782" t="str">
        <f t="shared" si="72"/>
        <v>Tuesday</v>
      </c>
      <c r="D782" t="str">
        <f t="shared" si="73"/>
        <v>May</v>
      </c>
      <c r="E782">
        <v>12</v>
      </c>
      <c r="F782" t="s">
        <v>27</v>
      </c>
      <c r="G782" t="s">
        <v>8</v>
      </c>
      <c r="H782">
        <f t="shared" si="74"/>
        <v>15</v>
      </c>
      <c r="I782">
        <v>7</v>
      </c>
      <c r="J782" t="s">
        <v>52</v>
      </c>
      <c r="K782" t="s">
        <v>53</v>
      </c>
      <c r="L782">
        <f t="shared" si="75"/>
        <v>105</v>
      </c>
      <c r="M782">
        <f t="shared" si="76"/>
        <v>21</v>
      </c>
      <c r="N782" t="s">
        <v>111</v>
      </c>
      <c r="O782" t="s">
        <v>114</v>
      </c>
    </row>
    <row r="783" spans="1:15" x14ac:dyDescent="0.3">
      <c r="A783">
        <f t="shared" si="77"/>
        <v>7777896182</v>
      </c>
      <c r="B783" s="1">
        <v>42136</v>
      </c>
      <c r="C783" t="str">
        <f t="shared" si="72"/>
        <v>Tuesday</v>
      </c>
      <c r="D783" t="str">
        <f t="shared" si="73"/>
        <v>May</v>
      </c>
      <c r="E783">
        <v>17.95</v>
      </c>
      <c r="F783" t="s">
        <v>13</v>
      </c>
      <c r="G783" t="s">
        <v>14</v>
      </c>
      <c r="H783">
        <f t="shared" si="74"/>
        <v>24.95</v>
      </c>
      <c r="I783">
        <v>9</v>
      </c>
      <c r="J783" t="s">
        <v>56</v>
      </c>
      <c r="K783" t="s">
        <v>57</v>
      </c>
      <c r="L783">
        <f t="shared" si="75"/>
        <v>224.54999999999998</v>
      </c>
      <c r="M783">
        <f t="shared" si="76"/>
        <v>63</v>
      </c>
      <c r="N783" t="s">
        <v>111</v>
      </c>
      <c r="O783" t="s">
        <v>114</v>
      </c>
    </row>
    <row r="784" spans="1:15" x14ac:dyDescent="0.3">
      <c r="A784">
        <f t="shared" si="77"/>
        <v>7777896183</v>
      </c>
      <c r="B784" s="1">
        <v>42136</v>
      </c>
      <c r="C784" t="str">
        <f t="shared" si="72"/>
        <v>Tuesday</v>
      </c>
      <c r="D784" t="str">
        <f t="shared" si="73"/>
        <v>May</v>
      </c>
      <c r="E784">
        <v>12.5</v>
      </c>
      <c r="F784" t="s">
        <v>27</v>
      </c>
      <c r="G784" t="s">
        <v>17</v>
      </c>
      <c r="H784">
        <f t="shared" si="74"/>
        <v>19.5</v>
      </c>
      <c r="I784">
        <v>7</v>
      </c>
      <c r="J784" t="s">
        <v>25</v>
      </c>
      <c r="K784" t="s">
        <v>26</v>
      </c>
      <c r="L784">
        <f t="shared" si="75"/>
        <v>136.5</v>
      </c>
      <c r="M784">
        <f t="shared" si="76"/>
        <v>49</v>
      </c>
      <c r="N784" t="s">
        <v>112</v>
      </c>
      <c r="O784" t="s">
        <v>115</v>
      </c>
    </row>
    <row r="785" spans="1:15" x14ac:dyDescent="0.3">
      <c r="A785">
        <f t="shared" si="77"/>
        <v>7777896184</v>
      </c>
      <c r="B785" s="1">
        <v>42136</v>
      </c>
      <c r="C785" t="str">
        <f t="shared" si="72"/>
        <v>Tuesday</v>
      </c>
      <c r="D785" t="str">
        <f t="shared" si="73"/>
        <v>May</v>
      </c>
      <c r="E785">
        <v>20.75</v>
      </c>
      <c r="F785" t="s">
        <v>13</v>
      </c>
      <c r="G785" t="s">
        <v>17</v>
      </c>
      <c r="H785">
        <f t="shared" si="74"/>
        <v>30.75</v>
      </c>
      <c r="I785">
        <v>7</v>
      </c>
      <c r="J785" t="s">
        <v>66</v>
      </c>
      <c r="K785" t="s">
        <v>67</v>
      </c>
      <c r="L785">
        <f t="shared" si="75"/>
        <v>215.25</v>
      </c>
      <c r="M785">
        <f t="shared" si="76"/>
        <v>70</v>
      </c>
      <c r="N785" t="s">
        <v>112</v>
      </c>
      <c r="O785" t="s">
        <v>114</v>
      </c>
    </row>
    <row r="786" spans="1:15" x14ac:dyDescent="0.3">
      <c r="A786">
        <f t="shared" si="77"/>
        <v>7777896185</v>
      </c>
      <c r="B786" s="1">
        <v>42137</v>
      </c>
      <c r="C786" t="str">
        <f t="shared" si="72"/>
        <v>Wednesday</v>
      </c>
      <c r="D786" t="str">
        <f t="shared" si="73"/>
        <v>May</v>
      </c>
      <c r="E786">
        <v>16.5</v>
      </c>
      <c r="F786" t="s">
        <v>13</v>
      </c>
      <c r="G786" t="s">
        <v>8</v>
      </c>
      <c r="H786">
        <f t="shared" si="74"/>
        <v>22.5</v>
      </c>
      <c r="I786">
        <v>11</v>
      </c>
      <c r="J786" t="s">
        <v>9</v>
      </c>
      <c r="K786" t="s">
        <v>10</v>
      </c>
      <c r="L786">
        <f t="shared" si="75"/>
        <v>247.5</v>
      </c>
      <c r="M786">
        <f t="shared" si="76"/>
        <v>66</v>
      </c>
      <c r="N786" t="s">
        <v>111</v>
      </c>
      <c r="O786" t="s">
        <v>114</v>
      </c>
    </row>
    <row r="787" spans="1:15" x14ac:dyDescent="0.3">
      <c r="A787">
        <f t="shared" si="77"/>
        <v>7777896186</v>
      </c>
      <c r="B787" s="1">
        <v>42137</v>
      </c>
      <c r="C787" t="str">
        <f t="shared" si="72"/>
        <v>Wednesday</v>
      </c>
      <c r="D787" t="str">
        <f t="shared" si="73"/>
        <v>May</v>
      </c>
      <c r="E787">
        <v>16.75</v>
      </c>
      <c r="F787" t="s">
        <v>7</v>
      </c>
      <c r="G787" t="s">
        <v>22</v>
      </c>
      <c r="H787">
        <f t="shared" si="74"/>
        <v>23.25</v>
      </c>
      <c r="I787">
        <v>12</v>
      </c>
      <c r="J787" t="s">
        <v>46</v>
      </c>
      <c r="K787" t="s">
        <v>47</v>
      </c>
      <c r="L787">
        <f t="shared" si="75"/>
        <v>279</v>
      </c>
      <c r="M787">
        <f t="shared" si="76"/>
        <v>78</v>
      </c>
      <c r="N787" t="s">
        <v>112</v>
      </c>
      <c r="O787" t="s">
        <v>114</v>
      </c>
    </row>
    <row r="788" spans="1:15" x14ac:dyDescent="0.3">
      <c r="A788">
        <f t="shared" si="77"/>
        <v>7777896187</v>
      </c>
      <c r="B788" s="1">
        <v>42137</v>
      </c>
      <c r="C788" t="str">
        <f t="shared" si="72"/>
        <v>Wednesday</v>
      </c>
      <c r="D788" t="str">
        <f t="shared" si="73"/>
        <v>May</v>
      </c>
      <c r="E788">
        <v>16.75</v>
      </c>
      <c r="F788" t="s">
        <v>7</v>
      </c>
      <c r="G788" t="s">
        <v>22</v>
      </c>
      <c r="H788">
        <f t="shared" si="74"/>
        <v>23.25</v>
      </c>
      <c r="I788">
        <v>11</v>
      </c>
      <c r="J788" t="s">
        <v>46</v>
      </c>
      <c r="K788" t="s">
        <v>47</v>
      </c>
      <c r="L788">
        <f t="shared" si="75"/>
        <v>255.75</v>
      </c>
      <c r="M788">
        <f t="shared" si="76"/>
        <v>71.5</v>
      </c>
      <c r="N788" t="s">
        <v>112</v>
      </c>
      <c r="O788" t="s">
        <v>115</v>
      </c>
    </row>
    <row r="789" spans="1:15" x14ac:dyDescent="0.3">
      <c r="A789">
        <f t="shared" si="77"/>
        <v>7777896188</v>
      </c>
      <c r="B789" s="1">
        <v>42137</v>
      </c>
      <c r="C789" t="str">
        <f t="shared" si="72"/>
        <v>Wednesday</v>
      </c>
      <c r="D789" t="str">
        <f t="shared" si="73"/>
        <v>May</v>
      </c>
      <c r="E789">
        <v>23.65</v>
      </c>
      <c r="F789" t="s">
        <v>27</v>
      </c>
      <c r="G789" t="s">
        <v>17</v>
      </c>
      <c r="H789">
        <f t="shared" si="74"/>
        <v>30.65</v>
      </c>
      <c r="I789">
        <v>1</v>
      </c>
      <c r="J789" t="s">
        <v>77</v>
      </c>
      <c r="K789" t="s">
        <v>78</v>
      </c>
      <c r="L789">
        <f t="shared" si="75"/>
        <v>30.65</v>
      </c>
      <c r="M789">
        <f t="shared" si="76"/>
        <v>7</v>
      </c>
      <c r="N789" t="s">
        <v>111</v>
      </c>
      <c r="O789" t="s">
        <v>115</v>
      </c>
    </row>
    <row r="790" spans="1:15" x14ac:dyDescent="0.3">
      <c r="A790">
        <f t="shared" si="77"/>
        <v>7777896189</v>
      </c>
      <c r="B790" s="1">
        <v>42137</v>
      </c>
      <c r="C790" t="str">
        <f t="shared" si="72"/>
        <v>Wednesday</v>
      </c>
      <c r="D790" t="str">
        <f t="shared" si="73"/>
        <v>May</v>
      </c>
      <c r="E790">
        <v>10.5</v>
      </c>
      <c r="F790" t="s">
        <v>27</v>
      </c>
      <c r="G790" t="s">
        <v>8</v>
      </c>
      <c r="H790">
        <f t="shared" si="74"/>
        <v>13.5</v>
      </c>
      <c r="I790">
        <v>9</v>
      </c>
      <c r="J790" t="s">
        <v>9</v>
      </c>
      <c r="K790" t="s">
        <v>10</v>
      </c>
      <c r="L790">
        <f t="shared" si="75"/>
        <v>121.5</v>
      </c>
      <c r="M790">
        <f t="shared" si="76"/>
        <v>27</v>
      </c>
      <c r="N790" t="s">
        <v>111</v>
      </c>
      <c r="O790" t="s">
        <v>114</v>
      </c>
    </row>
    <row r="791" spans="1:15" x14ac:dyDescent="0.3">
      <c r="A791">
        <f t="shared" si="77"/>
        <v>7777896190</v>
      </c>
      <c r="B791" s="1">
        <v>42138</v>
      </c>
      <c r="C791" t="str">
        <f t="shared" si="72"/>
        <v>Thursday</v>
      </c>
      <c r="D791" t="str">
        <f t="shared" si="73"/>
        <v>May</v>
      </c>
      <c r="E791">
        <v>20.75</v>
      </c>
      <c r="F791" t="s">
        <v>13</v>
      </c>
      <c r="G791" t="s">
        <v>22</v>
      </c>
      <c r="H791">
        <f t="shared" si="74"/>
        <v>28.75</v>
      </c>
      <c r="I791">
        <v>6</v>
      </c>
      <c r="J791" t="s">
        <v>28</v>
      </c>
      <c r="K791" t="s">
        <v>29</v>
      </c>
      <c r="L791">
        <f t="shared" si="75"/>
        <v>172.5</v>
      </c>
      <c r="M791">
        <f t="shared" si="76"/>
        <v>48</v>
      </c>
      <c r="N791" t="s">
        <v>112</v>
      </c>
      <c r="O791" t="s">
        <v>115</v>
      </c>
    </row>
    <row r="792" spans="1:15" x14ac:dyDescent="0.3">
      <c r="A792">
        <f t="shared" si="77"/>
        <v>7777896191</v>
      </c>
      <c r="B792" s="1">
        <v>42138</v>
      </c>
      <c r="C792" t="str">
        <f t="shared" si="72"/>
        <v>Thursday</v>
      </c>
      <c r="D792" t="str">
        <f t="shared" si="73"/>
        <v>May</v>
      </c>
      <c r="E792">
        <v>16.75</v>
      </c>
      <c r="F792" t="s">
        <v>7</v>
      </c>
      <c r="G792" t="s">
        <v>22</v>
      </c>
      <c r="H792">
        <f t="shared" si="74"/>
        <v>23.25</v>
      </c>
      <c r="I792">
        <v>8</v>
      </c>
      <c r="J792" t="s">
        <v>28</v>
      </c>
      <c r="K792" t="s">
        <v>29</v>
      </c>
      <c r="L792">
        <f t="shared" si="75"/>
        <v>186</v>
      </c>
      <c r="M792">
        <f t="shared" si="76"/>
        <v>52</v>
      </c>
      <c r="N792" t="s">
        <v>112</v>
      </c>
      <c r="O792" t="s">
        <v>114</v>
      </c>
    </row>
    <row r="793" spans="1:15" x14ac:dyDescent="0.3">
      <c r="A793">
        <f t="shared" si="77"/>
        <v>7777896192</v>
      </c>
      <c r="B793" s="1">
        <v>42138</v>
      </c>
      <c r="C793" t="str">
        <f t="shared" si="72"/>
        <v>Thursday</v>
      </c>
      <c r="D793" t="str">
        <f t="shared" si="73"/>
        <v>May</v>
      </c>
      <c r="E793">
        <v>12</v>
      </c>
      <c r="F793" t="s">
        <v>27</v>
      </c>
      <c r="G793" t="s">
        <v>8</v>
      </c>
      <c r="H793">
        <f t="shared" si="74"/>
        <v>15</v>
      </c>
      <c r="I793">
        <v>10</v>
      </c>
      <c r="J793" t="s">
        <v>52</v>
      </c>
      <c r="K793" t="s">
        <v>53</v>
      </c>
      <c r="L793">
        <f t="shared" si="75"/>
        <v>150</v>
      </c>
      <c r="M793">
        <f t="shared" si="76"/>
        <v>30</v>
      </c>
      <c r="N793" t="s">
        <v>111</v>
      </c>
      <c r="O793" t="s">
        <v>115</v>
      </c>
    </row>
    <row r="794" spans="1:15" x14ac:dyDescent="0.3">
      <c r="A794">
        <f t="shared" si="77"/>
        <v>7777896193</v>
      </c>
      <c r="B794" s="1">
        <v>42138</v>
      </c>
      <c r="C794" t="str">
        <f t="shared" si="72"/>
        <v>Thursday</v>
      </c>
      <c r="D794" t="str">
        <f t="shared" si="73"/>
        <v>May</v>
      </c>
      <c r="E794">
        <v>18.5</v>
      </c>
      <c r="F794" t="s">
        <v>13</v>
      </c>
      <c r="G794" t="s">
        <v>14</v>
      </c>
      <c r="H794">
        <f t="shared" si="74"/>
        <v>25.5</v>
      </c>
      <c r="I794">
        <v>2</v>
      </c>
      <c r="J794" t="s">
        <v>15</v>
      </c>
      <c r="K794" t="s">
        <v>16</v>
      </c>
      <c r="L794">
        <f t="shared" si="75"/>
        <v>51</v>
      </c>
      <c r="M794">
        <f t="shared" si="76"/>
        <v>14</v>
      </c>
      <c r="N794" t="s">
        <v>111</v>
      </c>
      <c r="O794" t="s">
        <v>115</v>
      </c>
    </row>
    <row r="795" spans="1:15" x14ac:dyDescent="0.3">
      <c r="A795">
        <f t="shared" si="77"/>
        <v>7777896194</v>
      </c>
      <c r="B795" s="1">
        <v>42138</v>
      </c>
      <c r="C795" t="str">
        <f t="shared" si="72"/>
        <v>Thursday</v>
      </c>
      <c r="D795" t="str">
        <f t="shared" si="73"/>
        <v>May</v>
      </c>
      <c r="E795">
        <v>10.5</v>
      </c>
      <c r="F795" t="s">
        <v>27</v>
      </c>
      <c r="G795" t="s">
        <v>8</v>
      </c>
      <c r="H795">
        <f t="shared" si="74"/>
        <v>13.5</v>
      </c>
      <c r="I795">
        <v>9</v>
      </c>
      <c r="J795" t="s">
        <v>9</v>
      </c>
      <c r="K795" t="s">
        <v>10</v>
      </c>
      <c r="L795">
        <f t="shared" si="75"/>
        <v>121.5</v>
      </c>
      <c r="M795">
        <f t="shared" si="76"/>
        <v>27</v>
      </c>
      <c r="N795" t="s">
        <v>112</v>
      </c>
      <c r="O795" t="s">
        <v>114</v>
      </c>
    </row>
    <row r="796" spans="1:15" x14ac:dyDescent="0.3">
      <c r="A796">
        <f t="shared" si="77"/>
        <v>7777896195</v>
      </c>
      <c r="B796" s="1">
        <v>42138</v>
      </c>
      <c r="C796" t="str">
        <f t="shared" si="72"/>
        <v>Thursday</v>
      </c>
      <c r="D796" t="str">
        <f t="shared" si="73"/>
        <v>May</v>
      </c>
      <c r="E796">
        <v>14.75</v>
      </c>
      <c r="F796" t="s">
        <v>7</v>
      </c>
      <c r="G796" t="s">
        <v>14</v>
      </c>
      <c r="H796">
        <f t="shared" si="74"/>
        <v>20.25</v>
      </c>
      <c r="I796">
        <v>11</v>
      </c>
      <c r="J796" t="s">
        <v>56</v>
      </c>
      <c r="K796" t="s">
        <v>57</v>
      </c>
      <c r="L796">
        <f t="shared" si="75"/>
        <v>222.75</v>
      </c>
      <c r="M796">
        <f t="shared" si="76"/>
        <v>60.5</v>
      </c>
      <c r="N796" t="s">
        <v>111</v>
      </c>
      <c r="O796" t="s">
        <v>114</v>
      </c>
    </row>
    <row r="797" spans="1:15" x14ac:dyDescent="0.3">
      <c r="A797">
        <f t="shared" si="77"/>
        <v>7777896196</v>
      </c>
      <c r="B797" s="1">
        <v>42138</v>
      </c>
      <c r="C797" t="str">
        <f t="shared" si="72"/>
        <v>Thursday</v>
      </c>
      <c r="D797" t="str">
        <f t="shared" si="73"/>
        <v>May</v>
      </c>
      <c r="E797">
        <v>20.75</v>
      </c>
      <c r="F797" t="s">
        <v>13</v>
      </c>
      <c r="G797" t="s">
        <v>22</v>
      </c>
      <c r="H797">
        <f t="shared" si="74"/>
        <v>28.75</v>
      </c>
      <c r="I797">
        <v>12</v>
      </c>
      <c r="J797" t="s">
        <v>44</v>
      </c>
      <c r="K797" t="s">
        <v>45</v>
      </c>
      <c r="L797">
        <f t="shared" si="75"/>
        <v>345</v>
      </c>
      <c r="M797">
        <f t="shared" si="76"/>
        <v>96</v>
      </c>
      <c r="N797" t="s">
        <v>112</v>
      </c>
      <c r="O797" t="s">
        <v>114</v>
      </c>
    </row>
    <row r="798" spans="1:15" x14ac:dyDescent="0.3">
      <c r="A798">
        <f t="shared" si="77"/>
        <v>7777896197</v>
      </c>
      <c r="B798" s="1">
        <v>42138</v>
      </c>
      <c r="C798" t="str">
        <f t="shared" si="72"/>
        <v>Thursday</v>
      </c>
      <c r="D798" t="str">
        <f t="shared" si="73"/>
        <v>May</v>
      </c>
      <c r="E798">
        <v>20.75</v>
      </c>
      <c r="F798" t="s">
        <v>13</v>
      </c>
      <c r="G798" t="s">
        <v>17</v>
      </c>
      <c r="H798">
        <f t="shared" si="74"/>
        <v>30.75</v>
      </c>
      <c r="I798">
        <v>9</v>
      </c>
      <c r="J798" t="s">
        <v>38</v>
      </c>
      <c r="K798" t="s">
        <v>39</v>
      </c>
      <c r="L798">
        <f t="shared" si="75"/>
        <v>276.75</v>
      </c>
      <c r="M798">
        <f t="shared" si="76"/>
        <v>90</v>
      </c>
      <c r="N798" t="s">
        <v>111</v>
      </c>
      <c r="O798" t="s">
        <v>114</v>
      </c>
    </row>
    <row r="799" spans="1:15" x14ac:dyDescent="0.3">
      <c r="A799">
        <f t="shared" si="77"/>
        <v>7777896198</v>
      </c>
      <c r="B799" s="1">
        <v>42138</v>
      </c>
      <c r="C799" t="str">
        <f t="shared" si="72"/>
        <v>Thursday</v>
      </c>
      <c r="D799" t="str">
        <f t="shared" si="73"/>
        <v>May</v>
      </c>
      <c r="E799">
        <v>20.75</v>
      </c>
      <c r="F799" t="s">
        <v>13</v>
      </c>
      <c r="G799" t="s">
        <v>22</v>
      </c>
      <c r="H799">
        <f t="shared" si="74"/>
        <v>28.75</v>
      </c>
      <c r="I799">
        <v>3</v>
      </c>
      <c r="J799" t="s">
        <v>44</v>
      </c>
      <c r="K799" t="s">
        <v>45</v>
      </c>
      <c r="L799">
        <f t="shared" si="75"/>
        <v>86.25</v>
      </c>
      <c r="M799">
        <f t="shared" si="76"/>
        <v>24</v>
      </c>
      <c r="N799" t="s">
        <v>111</v>
      </c>
      <c r="O799" t="s">
        <v>115</v>
      </c>
    </row>
    <row r="800" spans="1:15" x14ac:dyDescent="0.3">
      <c r="A800">
        <f t="shared" si="77"/>
        <v>7777896199</v>
      </c>
      <c r="B800" s="1">
        <v>42139</v>
      </c>
      <c r="C800" t="str">
        <f t="shared" si="72"/>
        <v>Friday</v>
      </c>
      <c r="D800" t="str">
        <f t="shared" si="73"/>
        <v>May</v>
      </c>
      <c r="E800">
        <v>13.25</v>
      </c>
      <c r="F800" t="s">
        <v>7</v>
      </c>
      <c r="G800" t="s">
        <v>8</v>
      </c>
      <c r="H800">
        <f t="shared" si="74"/>
        <v>17.75</v>
      </c>
      <c r="I800">
        <v>2</v>
      </c>
      <c r="J800" t="s">
        <v>9</v>
      </c>
      <c r="K800" t="s">
        <v>10</v>
      </c>
      <c r="L800">
        <f t="shared" si="75"/>
        <v>35.5</v>
      </c>
      <c r="M800">
        <f t="shared" si="76"/>
        <v>9</v>
      </c>
      <c r="N800" t="s">
        <v>111</v>
      </c>
      <c r="O800" t="s">
        <v>114</v>
      </c>
    </row>
    <row r="801" spans="1:15" x14ac:dyDescent="0.3">
      <c r="A801">
        <f t="shared" si="77"/>
        <v>7777896200</v>
      </c>
      <c r="B801" s="1">
        <v>42139</v>
      </c>
      <c r="C801" t="str">
        <f t="shared" si="72"/>
        <v>Friday</v>
      </c>
      <c r="D801" t="str">
        <f t="shared" si="73"/>
        <v>May</v>
      </c>
      <c r="E801">
        <v>12</v>
      </c>
      <c r="F801" t="s">
        <v>27</v>
      </c>
      <c r="G801" t="s">
        <v>8</v>
      </c>
      <c r="H801">
        <f t="shared" si="74"/>
        <v>15</v>
      </c>
      <c r="I801">
        <v>4</v>
      </c>
      <c r="J801" t="s">
        <v>52</v>
      </c>
      <c r="K801" t="s">
        <v>53</v>
      </c>
      <c r="L801">
        <f t="shared" si="75"/>
        <v>60</v>
      </c>
      <c r="M801">
        <f t="shared" si="76"/>
        <v>12</v>
      </c>
      <c r="N801" t="s">
        <v>111</v>
      </c>
      <c r="O801" t="s">
        <v>114</v>
      </c>
    </row>
    <row r="802" spans="1:15" x14ac:dyDescent="0.3">
      <c r="A802">
        <f t="shared" si="77"/>
        <v>7777896201</v>
      </c>
      <c r="B802" s="1">
        <v>42139</v>
      </c>
      <c r="C802" t="str">
        <f t="shared" si="72"/>
        <v>Friday</v>
      </c>
      <c r="D802" t="str">
        <f t="shared" si="73"/>
        <v>May</v>
      </c>
      <c r="E802">
        <v>20.5</v>
      </c>
      <c r="F802" t="s">
        <v>13</v>
      </c>
      <c r="G802" t="s">
        <v>8</v>
      </c>
      <c r="H802">
        <f t="shared" si="74"/>
        <v>26.5</v>
      </c>
      <c r="I802">
        <v>3</v>
      </c>
      <c r="J802" t="s">
        <v>58</v>
      </c>
      <c r="K802" t="s">
        <v>59</v>
      </c>
      <c r="L802">
        <f t="shared" si="75"/>
        <v>79.5</v>
      </c>
      <c r="M802">
        <f t="shared" si="76"/>
        <v>18</v>
      </c>
      <c r="N802" t="s">
        <v>111</v>
      </c>
      <c r="O802" t="s">
        <v>114</v>
      </c>
    </row>
    <row r="803" spans="1:15" x14ac:dyDescent="0.3">
      <c r="A803">
        <f t="shared" si="77"/>
        <v>7777896202</v>
      </c>
      <c r="B803" s="1">
        <v>42139</v>
      </c>
      <c r="C803" t="str">
        <f t="shared" si="72"/>
        <v>Friday</v>
      </c>
      <c r="D803" t="str">
        <f t="shared" si="73"/>
        <v>May</v>
      </c>
      <c r="E803">
        <v>12.75</v>
      </c>
      <c r="F803" t="s">
        <v>27</v>
      </c>
      <c r="G803" t="s">
        <v>14</v>
      </c>
      <c r="H803">
        <f t="shared" si="74"/>
        <v>16.75</v>
      </c>
      <c r="I803">
        <v>6</v>
      </c>
      <c r="J803" t="s">
        <v>62</v>
      </c>
      <c r="K803" t="s">
        <v>63</v>
      </c>
      <c r="L803">
        <f t="shared" si="75"/>
        <v>100.5</v>
      </c>
      <c r="M803">
        <f t="shared" si="76"/>
        <v>24</v>
      </c>
      <c r="N803" t="s">
        <v>111</v>
      </c>
      <c r="O803" t="s">
        <v>114</v>
      </c>
    </row>
    <row r="804" spans="1:15" x14ac:dyDescent="0.3">
      <c r="A804">
        <f t="shared" si="77"/>
        <v>7777896203</v>
      </c>
      <c r="B804" s="1">
        <v>42139</v>
      </c>
      <c r="C804" t="str">
        <f t="shared" si="72"/>
        <v>Friday</v>
      </c>
      <c r="D804" t="str">
        <f t="shared" si="73"/>
        <v>May</v>
      </c>
      <c r="E804">
        <v>16</v>
      </c>
      <c r="F804" t="s">
        <v>7</v>
      </c>
      <c r="G804" t="s">
        <v>8</v>
      </c>
      <c r="H804">
        <f t="shared" si="74"/>
        <v>20.5</v>
      </c>
      <c r="I804">
        <v>10</v>
      </c>
      <c r="J804" t="s">
        <v>11</v>
      </c>
      <c r="K804" t="s">
        <v>12</v>
      </c>
      <c r="L804">
        <f t="shared" si="75"/>
        <v>205</v>
      </c>
      <c r="M804">
        <f t="shared" si="76"/>
        <v>45</v>
      </c>
      <c r="N804" t="s">
        <v>111</v>
      </c>
      <c r="O804" t="s">
        <v>114</v>
      </c>
    </row>
    <row r="805" spans="1:15" x14ac:dyDescent="0.3">
      <c r="A805">
        <f t="shared" si="77"/>
        <v>7777896204</v>
      </c>
      <c r="B805" s="1">
        <v>42140</v>
      </c>
      <c r="C805" t="str">
        <f t="shared" si="72"/>
        <v>Saturday</v>
      </c>
      <c r="D805" t="str">
        <f t="shared" si="73"/>
        <v>May</v>
      </c>
      <c r="E805">
        <v>16.5</v>
      </c>
      <c r="F805" t="s">
        <v>7</v>
      </c>
      <c r="G805" t="s">
        <v>17</v>
      </c>
      <c r="H805">
        <f t="shared" si="74"/>
        <v>25</v>
      </c>
      <c r="I805">
        <v>12</v>
      </c>
      <c r="J805" t="s">
        <v>18</v>
      </c>
      <c r="K805" t="s">
        <v>19</v>
      </c>
      <c r="L805">
        <f t="shared" si="75"/>
        <v>300</v>
      </c>
      <c r="M805">
        <f t="shared" si="76"/>
        <v>102</v>
      </c>
      <c r="N805" t="s">
        <v>111</v>
      </c>
      <c r="O805" t="s">
        <v>114</v>
      </c>
    </row>
    <row r="806" spans="1:15" x14ac:dyDescent="0.3">
      <c r="A806">
        <f t="shared" si="77"/>
        <v>7777896205</v>
      </c>
      <c r="B806" s="1">
        <v>42140</v>
      </c>
      <c r="C806" t="str">
        <f t="shared" si="72"/>
        <v>Saturday</v>
      </c>
      <c r="D806" t="str">
        <f t="shared" si="73"/>
        <v>May</v>
      </c>
      <c r="E806">
        <v>12.75</v>
      </c>
      <c r="F806" t="s">
        <v>27</v>
      </c>
      <c r="G806" t="s">
        <v>22</v>
      </c>
      <c r="H806">
        <f t="shared" si="74"/>
        <v>17.75</v>
      </c>
      <c r="I806">
        <v>3</v>
      </c>
      <c r="J806" t="s">
        <v>23</v>
      </c>
      <c r="K806" t="s">
        <v>24</v>
      </c>
      <c r="L806">
        <f t="shared" si="75"/>
        <v>53.25</v>
      </c>
      <c r="M806">
        <f t="shared" si="76"/>
        <v>15</v>
      </c>
      <c r="N806" t="s">
        <v>111</v>
      </c>
      <c r="O806" t="s">
        <v>114</v>
      </c>
    </row>
    <row r="807" spans="1:15" x14ac:dyDescent="0.3">
      <c r="A807">
        <f t="shared" si="77"/>
        <v>7777896206</v>
      </c>
      <c r="B807" s="1">
        <v>42140</v>
      </c>
      <c r="C807" t="str">
        <f t="shared" si="72"/>
        <v>Saturday</v>
      </c>
      <c r="D807" t="str">
        <f t="shared" si="73"/>
        <v>May</v>
      </c>
      <c r="E807">
        <v>12</v>
      </c>
      <c r="F807" t="s">
        <v>27</v>
      </c>
      <c r="G807" t="s">
        <v>8</v>
      </c>
      <c r="H807">
        <f t="shared" si="74"/>
        <v>15</v>
      </c>
      <c r="I807">
        <v>8</v>
      </c>
      <c r="J807" t="s">
        <v>36</v>
      </c>
      <c r="K807" t="s">
        <v>37</v>
      </c>
      <c r="L807">
        <f t="shared" si="75"/>
        <v>120</v>
      </c>
      <c r="M807">
        <f t="shared" si="76"/>
        <v>24</v>
      </c>
      <c r="N807" t="s">
        <v>112</v>
      </c>
      <c r="O807" t="s">
        <v>114</v>
      </c>
    </row>
    <row r="808" spans="1:15" x14ac:dyDescent="0.3">
      <c r="A808">
        <f t="shared" si="77"/>
        <v>7777896207</v>
      </c>
      <c r="B808" s="1">
        <v>42140</v>
      </c>
      <c r="C808" t="str">
        <f t="shared" si="72"/>
        <v>Saturday</v>
      </c>
      <c r="D808" t="str">
        <f t="shared" si="73"/>
        <v>May</v>
      </c>
      <c r="E808">
        <v>16.75</v>
      </c>
      <c r="F808" t="s">
        <v>7</v>
      </c>
      <c r="G808" t="s">
        <v>22</v>
      </c>
      <c r="H808">
        <f t="shared" si="74"/>
        <v>23.25</v>
      </c>
      <c r="I808">
        <v>5</v>
      </c>
      <c r="J808" t="s">
        <v>72</v>
      </c>
      <c r="K808" t="s">
        <v>73</v>
      </c>
      <c r="L808">
        <f t="shared" si="75"/>
        <v>116.25</v>
      </c>
      <c r="M808">
        <f t="shared" si="76"/>
        <v>32.5</v>
      </c>
      <c r="N808" t="s">
        <v>111</v>
      </c>
      <c r="O808" t="s">
        <v>115</v>
      </c>
    </row>
    <row r="809" spans="1:15" x14ac:dyDescent="0.3">
      <c r="A809">
        <f t="shared" si="77"/>
        <v>7777896208</v>
      </c>
      <c r="B809" s="1">
        <v>42140</v>
      </c>
      <c r="C809" t="str">
        <f t="shared" si="72"/>
        <v>Saturday</v>
      </c>
      <c r="D809" t="str">
        <f t="shared" si="73"/>
        <v>May</v>
      </c>
      <c r="E809">
        <v>20.5</v>
      </c>
      <c r="F809" t="s">
        <v>13</v>
      </c>
      <c r="G809" t="s">
        <v>8</v>
      </c>
      <c r="H809">
        <f t="shared" si="74"/>
        <v>26.5</v>
      </c>
      <c r="I809">
        <v>11</v>
      </c>
      <c r="J809" t="s">
        <v>30</v>
      </c>
      <c r="K809" t="s">
        <v>31</v>
      </c>
      <c r="L809">
        <f t="shared" si="75"/>
        <v>291.5</v>
      </c>
      <c r="M809">
        <f t="shared" si="76"/>
        <v>66</v>
      </c>
      <c r="N809" t="s">
        <v>112</v>
      </c>
      <c r="O809" t="s">
        <v>114</v>
      </c>
    </row>
    <row r="810" spans="1:15" x14ac:dyDescent="0.3">
      <c r="A810">
        <f t="shared" si="77"/>
        <v>7777896209</v>
      </c>
      <c r="B810" s="1">
        <v>42140</v>
      </c>
      <c r="C810" t="str">
        <f t="shared" si="72"/>
        <v>Saturday</v>
      </c>
      <c r="D810" t="str">
        <f t="shared" si="73"/>
        <v>May</v>
      </c>
      <c r="E810">
        <v>16</v>
      </c>
      <c r="F810" t="s">
        <v>7</v>
      </c>
      <c r="G810" t="s">
        <v>8</v>
      </c>
      <c r="H810">
        <f t="shared" si="74"/>
        <v>20.5</v>
      </c>
      <c r="I810">
        <v>9</v>
      </c>
      <c r="J810" t="s">
        <v>58</v>
      </c>
      <c r="K810" t="s">
        <v>59</v>
      </c>
      <c r="L810">
        <f t="shared" si="75"/>
        <v>184.5</v>
      </c>
      <c r="M810">
        <f t="shared" si="76"/>
        <v>40.5</v>
      </c>
      <c r="N810" t="s">
        <v>112</v>
      </c>
      <c r="O810" t="s">
        <v>115</v>
      </c>
    </row>
    <row r="811" spans="1:15" x14ac:dyDescent="0.3">
      <c r="A811">
        <f t="shared" si="77"/>
        <v>7777896210</v>
      </c>
      <c r="B811" s="1">
        <v>42140</v>
      </c>
      <c r="C811" t="str">
        <f t="shared" si="72"/>
        <v>Saturday</v>
      </c>
      <c r="D811" t="str">
        <f t="shared" si="73"/>
        <v>May</v>
      </c>
      <c r="E811">
        <v>12</v>
      </c>
      <c r="F811" t="s">
        <v>27</v>
      </c>
      <c r="G811" t="s">
        <v>8</v>
      </c>
      <c r="H811">
        <f t="shared" si="74"/>
        <v>15</v>
      </c>
      <c r="I811">
        <v>10</v>
      </c>
      <c r="J811" t="s">
        <v>58</v>
      </c>
      <c r="K811" t="s">
        <v>59</v>
      </c>
      <c r="L811">
        <f t="shared" si="75"/>
        <v>150</v>
      </c>
      <c r="M811">
        <f t="shared" si="76"/>
        <v>30</v>
      </c>
      <c r="N811" t="s">
        <v>112</v>
      </c>
      <c r="O811" t="s">
        <v>114</v>
      </c>
    </row>
    <row r="812" spans="1:15" x14ac:dyDescent="0.3">
      <c r="A812">
        <f t="shared" si="77"/>
        <v>7777896211</v>
      </c>
      <c r="B812" s="1">
        <v>42141</v>
      </c>
      <c r="C812" t="str">
        <f t="shared" si="72"/>
        <v>Sunday</v>
      </c>
      <c r="D812" t="str">
        <f t="shared" si="73"/>
        <v>May</v>
      </c>
      <c r="E812">
        <v>12</v>
      </c>
      <c r="F812" t="s">
        <v>27</v>
      </c>
      <c r="G812" t="s">
        <v>8</v>
      </c>
      <c r="H812">
        <f t="shared" si="74"/>
        <v>15</v>
      </c>
      <c r="I812">
        <v>3</v>
      </c>
      <c r="J812" t="s">
        <v>11</v>
      </c>
      <c r="K812" t="s">
        <v>12</v>
      </c>
      <c r="L812">
        <f t="shared" si="75"/>
        <v>45</v>
      </c>
      <c r="M812">
        <f t="shared" si="76"/>
        <v>9</v>
      </c>
      <c r="N812" t="s">
        <v>111</v>
      </c>
      <c r="O812" t="s">
        <v>114</v>
      </c>
    </row>
    <row r="813" spans="1:15" x14ac:dyDescent="0.3">
      <c r="A813">
        <f t="shared" si="77"/>
        <v>7777896212</v>
      </c>
      <c r="B813" s="1">
        <v>42141</v>
      </c>
      <c r="C813" t="str">
        <f t="shared" si="72"/>
        <v>Sunday</v>
      </c>
      <c r="D813" t="str">
        <f t="shared" si="73"/>
        <v>May</v>
      </c>
      <c r="E813">
        <v>16.5</v>
      </c>
      <c r="F813" t="s">
        <v>7</v>
      </c>
      <c r="G813" t="s">
        <v>17</v>
      </c>
      <c r="H813">
        <f t="shared" si="74"/>
        <v>25</v>
      </c>
      <c r="I813">
        <v>5</v>
      </c>
      <c r="J813" t="s">
        <v>18</v>
      </c>
      <c r="K813" t="s">
        <v>19</v>
      </c>
      <c r="L813">
        <f t="shared" si="75"/>
        <v>125</v>
      </c>
      <c r="M813">
        <f t="shared" si="76"/>
        <v>42.5</v>
      </c>
      <c r="N813" t="s">
        <v>111</v>
      </c>
      <c r="O813" t="s">
        <v>115</v>
      </c>
    </row>
    <row r="814" spans="1:15" x14ac:dyDescent="0.3">
      <c r="A814">
        <f t="shared" si="77"/>
        <v>7777896213</v>
      </c>
      <c r="B814" s="1">
        <v>42141</v>
      </c>
      <c r="C814" t="str">
        <f t="shared" si="72"/>
        <v>Sunday</v>
      </c>
      <c r="D814" t="str">
        <f t="shared" si="73"/>
        <v>May</v>
      </c>
      <c r="E814">
        <v>14.5</v>
      </c>
      <c r="F814" t="s">
        <v>7</v>
      </c>
      <c r="G814" t="s">
        <v>8</v>
      </c>
      <c r="H814">
        <f t="shared" si="74"/>
        <v>19</v>
      </c>
      <c r="I814">
        <v>9</v>
      </c>
      <c r="J814" t="s">
        <v>74</v>
      </c>
      <c r="K814" t="s">
        <v>75</v>
      </c>
      <c r="L814">
        <f t="shared" si="75"/>
        <v>171</v>
      </c>
      <c r="M814">
        <f t="shared" si="76"/>
        <v>40.5</v>
      </c>
      <c r="N814" t="s">
        <v>111</v>
      </c>
      <c r="O814" t="s">
        <v>114</v>
      </c>
    </row>
    <row r="815" spans="1:15" x14ac:dyDescent="0.3">
      <c r="A815">
        <f t="shared" si="77"/>
        <v>7777896214</v>
      </c>
      <c r="B815" s="1">
        <v>42141</v>
      </c>
      <c r="C815" t="str">
        <f t="shared" si="72"/>
        <v>Sunday</v>
      </c>
      <c r="D815" t="str">
        <f t="shared" si="73"/>
        <v>May</v>
      </c>
      <c r="E815">
        <v>20.75</v>
      </c>
      <c r="F815" t="s">
        <v>13</v>
      </c>
      <c r="G815" t="s">
        <v>17</v>
      </c>
      <c r="H815">
        <f t="shared" si="74"/>
        <v>30.75</v>
      </c>
      <c r="I815">
        <v>8</v>
      </c>
      <c r="J815" t="s">
        <v>38</v>
      </c>
      <c r="K815" t="s">
        <v>39</v>
      </c>
      <c r="L815">
        <f t="shared" si="75"/>
        <v>246</v>
      </c>
      <c r="M815">
        <f t="shared" si="76"/>
        <v>80</v>
      </c>
      <c r="N815" t="s">
        <v>112</v>
      </c>
      <c r="O815" t="s">
        <v>115</v>
      </c>
    </row>
    <row r="816" spans="1:15" x14ac:dyDescent="0.3">
      <c r="A816">
        <f t="shared" si="77"/>
        <v>7777896215</v>
      </c>
      <c r="B816" s="1">
        <v>42141</v>
      </c>
      <c r="C816" t="str">
        <f t="shared" si="72"/>
        <v>Sunday</v>
      </c>
      <c r="D816" t="str">
        <f t="shared" si="73"/>
        <v>May</v>
      </c>
      <c r="E816">
        <v>12.5</v>
      </c>
      <c r="F816" t="s">
        <v>27</v>
      </c>
      <c r="G816" t="s">
        <v>17</v>
      </c>
      <c r="H816">
        <f t="shared" si="74"/>
        <v>19.5</v>
      </c>
      <c r="I816">
        <v>10</v>
      </c>
      <c r="J816" t="s">
        <v>66</v>
      </c>
      <c r="K816" t="s">
        <v>67</v>
      </c>
      <c r="L816">
        <f t="shared" si="75"/>
        <v>195</v>
      </c>
      <c r="M816">
        <f t="shared" si="76"/>
        <v>70</v>
      </c>
      <c r="N816" t="s">
        <v>111</v>
      </c>
      <c r="O816" t="s">
        <v>115</v>
      </c>
    </row>
    <row r="817" spans="1:15" x14ac:dyDescent="0.3">
      <c r="A817">
        <f t="shared" si="77"/>
        <v>7777896216</v>
      </c>
      <c r="B817" s="1">
        <v>42141</v>
      </c>
      <c r="C817" t="str">
        <f t="shared" si="72"/>
        <v>Sunday</v>
      </c>
      <c r="D817" t="str">
        <f t="shared" si="73"/>
        <v>May</v>
      </c>
      <c r="E817">
        <v>16.5</v>
      </c>
      <c r="F817" t="s">
        <v>7</v>
      </c>
      <c r="G817" t="s">
        <v>17</v>
      </c>
      <c r="H817">
        <f t="shared" si="74"/>
        <v>25</v>
      </c>
      <c r="I817">
        <v>11</v>
      </c>
      <c r="J817" t="s">
        <v>66</v>
      </c>
      <c r="K817" t="s">
        <v>67</v>
      </c>
      <c r="L817">
        <f t="shared" si="75"/>
        <v>275</v>
      </c>
      <c r="M817">
        <f t="shared" si="76"/>
        <v>93.5</v>
      </c>
      <c r="N817" t="s">
        <v>112</v>
      </c>
      <c r="O817" t="s">
        <v>115</v>
      </c>
    </row>
    <row r="818" spans="1:15" x14ac:dyDescent="0.3">
      <c r="A818">
        <f t="shared" si="77"/>
        <v>7777896217</v>
      </c>
      <c r="B818" s="1">
        <v>42141</v>
      </c>
      <c r="C818" t="str">
        <f t="shared" si="72"/>
        <v>Sunday</v>
      </c>
      <c r="D818" t="str">
        <f t="shared" si="73"/>
        <v>May</v>
      </c>
      <c r="E818">
        <v>16.75</v>
      </c>
      <c r="F818" t="s">
        <v>7</v>
      </c>
      <c r="G818" t="s">
        <v>22</v>
      </c>
      <c r="H818">
        <f t="shared" si="74"/>
        <v>23.25</v>
      </c>
      <c r="I818">
        <v>10</v>
      </c>
      <c r="J818" t="s">
        <v>44</v>
      </c>
      <c r="K818" t="s">
        <v>45</v>
      </c>
      <c r="L818">
        <f t="shared" si="75"/>
        <v>232.5</v>
      </c>
      <c r="M818">
        <f t="shared" si="76"/>
        <v>65</v>
      </c>
      <c r="N818" t="s">
        <v>111</v>
      </c>
      <c r="O818" t="s">
        <v>114</v>
      </c>
    </row>
    <row r="819" spans="1:15" x14ac:dyDescent="0.3">
      <c r="A819">
        <f t="shared" si="77"/>
        <v>7777896218</v>
      </c>
      <c r="B819" s="1">
        <v>42142</v>
      </c>
      <c r="C819" t="str">
        <f t="shared" si="72"/>
        <v>Monday</v>
      </c>
      <c r="D819" t="str">
        <f t="shared" si="73"/>
        <v>May</v>
      </c>
      <c r="E819">
        <v>16.5</v>
      </c>
      <c r="F819" t="s">
        <v>7</v>
      </c>
      <c r="G819" t="s">
        <v>17</v>
      </c>
      <c r="H819">
        <f t="shared" si="74"/>
        <v>25</v>
      </c>
      <c r="I819">
        <v>9</v>
      </c>
      <c r="J819" t="s">
        <v>18</v>
      </c>
      <c r="K819" t="s">
        <v>19</v>
      </c>
      <c r="L819">
        <f t="shared" si="75"/>
        <v>225</v>
      </c>
      <c r="M819">
        <f t="shared" si="76"/>
        <v>76.5</v>
      </c>
      <c r="N819" t="s">
        <v>112</v>
      </c>
      <c r="O819" t="s">
        <v>114</v>
      </c>
    </row>
    <row r="820" spans="1:15" x14ac:dyDescent="0.3">
      <c r="A820">
        <f t="shared" si="77"/>
        <v>7777896219</v>
      </c>
      <c r="B820" s="1">
        <v>42142</v>
      </c>
      <c r="C820" t="str">
        <f t="shared" si="72"/>
        <v>Monday</v>
      </c>
      <c r="D820" t="str">
        <f t="shared" si="73"/>
        <v>May</v>
      </c>
      <c r="E820">
        <v>12</v>
      </c>
      <c r="F820" t="s">
        <v>27</v>
      </c>
      <c r="G820" t="s">
        <v>14</v>
      </c>
      <c r="H820">
        <f t="shared" si="74"/>
        <v>16</v>
      </c>
      <c r="I820">
        <v>12</v>
      </c>
      <c r="J820" t="s">
        <v>42</v>
      </c>
      <c r="K820" t="s">
        <v>43</v>
      </c>
      <c r="L820">
        <f t="shared" si="75"/>
        <v>192</v>
      </c>
      <c r="M820">
        <f t="shared" si="76"/>
        <v>48</v>
      </c>
      <c r="N820" t="s">
        <v>111</v>
      </c>
      <c r="O820" t="s">
        <v>114</v>
      </c>
    </row>
    <row r="821" spans="1:15" x14ac:dyDescent="0.3">
      <c r="A821">
        <f t="shared" si="77"/>
        <v>7777896220</v>
      </c>
      <c r="B821" s="1">
        <v>42142</v>
      </c>
      <c r="C821" t="str">
        <f t="shared" si="72"/>
        <v>Monday</v>
      </c>
      <c r="D821" t="str">
        <f t="shared" si="73"/>
        <v>May</v>
      </c>
      <c r="E821">
        <v>12</v>
      </c>
      <c r="F821" t="s">
        <v>27</v>
      </c>
      <c r="G821" t="s">
        <v>8</v>
      </c>
      <c r="H821">
        <f t="shared" si="74"/>
        <v>15</v>
      </c>
      <c r="I821">
        <v>8</v>
      </c>
      <c r="J821" t="s">
        <v>52</v>
      </c>
      <c r="K821" t="s">
        <v>53</v>
      </c>
      <c r="L821">
        <f t="shared" si="75"/>
        <v>120</v>
      </c>
      <c r="M821">
        <f t="shared" si="76"/>
        <v>24</v>
      </c>
      <c r="N821" t="s">
        <v>112</v>
      </c>
      <c r="O821" t="s">
        <v>114</v>
      </c>
    </row>
    <row r="822" spans="1:15" x14ac:dyDescent="0.3">
      <c r="A822">
        <f t="shared" si="77"/>
        <v>7777896221</v>
      </c>
      <c r="B822" s="1">
        <v>42142</v>
      </c>
      <c r="C822" t="str">
        <f t="shared" si="72"/>
        <v>Monday</v>
      </c>
      <c r="D822" t="str">
        <f t="shared" si="73"/>
        <v>May</v>
      </c>
      <c r="E822">
        <v>16.25</v>
      </c>
      <c r="F822" t="s">
        <v>7</v>
      </c>
      <c r="G822" t="s">
        <v>17</v>
      </c>
      <c r="H822">
        <f t="shared" si="74"/>
        <v>24.75</v>
      </c>
      <c r="I822">
        <v>6</v>
      </c>
      <c r="J822" t="s">
        <v>60</v>
      </c>
      <c r="K822" t="s">
        <v>61</v>
      </c>
      <c r="L822">
        <f t="shared" si="75"/>
        <v>148.5</v>
      </c>
      <c r="M822">
        <f t="shared" si="76"/>
        <v>51</v>
      </c>
      <c r="N822" t="s">
        <v>112</v>
      </c>
      <c r="O822" t="s">
        <v>115</v>
      </c>
    </row>
    <row r="823" spans="1:15" x14ac:dyDescent="0.3">
      <c r="A823">
        <f t="shared" si="77"/>
        <v>7777896222</v>
      </c>
      <c r="B823" s="1">
        <v>42142</v>
      </c>
      <c r="C823" t="str">
        <f t="shared" si="72"/>
        <v>Monday</v>
      </c>
      <c r="D823" t="str">
        <f t="shared" si="73"/>
        <v>May</v>
      </c>
      <c r="E823">
        <v>16.25</v>
      </c>
      <c r="F823" t="s">
        <v>7</v>
      </c>
      <c r="G823" t="s">
        <v>17</v>
      </c>
      <c r="H823">
        <f t="shared" si="74"/>
        <v>24.75</v>
      </c>
      <c r="I823">
        <v>3</v>
      </c>
      <c r="J823" t="s">
        <v>70</v>
      </c>
      <c r="K823" t="s">
        <v>71</v>
      </c>
      <c r="L823">
        <f t="shared" si="75"/>
        <v>74.25</v>
      </c>
      <c r="M823">
        <f t="shared" si="76"/>
        <v>25.5</v>
      </c>
      <c r="N823" t="s">
        <v>111</v>
      </c>
      <c r="O823" t="s">
        <v>115</v>
      </c>
    </row>
    <row r="824" spans="1:15" x14ac:dyDescent="0.3">
      <c r="A824">
        <f t="shared" si="77"/>
        <v>7777896223</v>
      </c>
      <c r="B824" s="1">
        <v>42142</v>
      </c>
      <c r="C824" t="str">
        <f t="shared" si="72"/>
        <v>Monday</v>
      </c>
      <c r="D824" t="str">
        <f t="shared" si="73"/>
        <v>May</v>
      </c>
      <c r="E824">
        <v>16.75</v>
      </c>
      <c r="F824" t="s">
        <v>7</v>
      </c>
      <c r="G824" t="s">
        <v>22</v>
      </c>
      <c r="H824">
        <f t="shared" si="74"/>
        <v>23.25</v>
      </c>
      <c r="I824">
        <v>12</v>
      </c>
      <c r="J824" t="s">
        <v>46</v>
      </c>
      <c r="K824" t="s">
        <v>47</v>
      </c>
      <c r="L824">
        <f t="shared" si="75"/>
        <v>279</v>
      </c>
      <c r="M824">
        <f t="shared" si="76"/>
        <v>78</v>
      </c>
      <c r="N824" t="s">
        <v>112</v>
      </c>
      <c r="O824" t="s">
        <v>114</v>
      </c>
    </row>
    <row r="825" spans="1:15" x14ac:dyDescent="0.3">
      <c r="A825">
        <f t="shared" si="77"/>
        <v>7777896224</v>
      </c>
      <c r="B825" s="1">
        <v>42142</v>
      </c>
      <c r="C825" t="str">
        <f t="shared" si="72"/>
        <v>Monday</v>
      </c>
      <c r="D825" t="str">
        <f t="shared" si="73"/>
        <v>May</v>
      </c>
      <c r="E825">
        <v>20.75</v>
      </c>
      <c r="F825" t="s">
        <v>13</v>
      </c>
      <c r="G825" t="s">
        <v>14</v>
      </c>
      <c r="H825">
        <f t="shared" si="74"/>
        <v>27.75</v>
      </c>
      <c r="I825">
        <v>3</v>
      </c>
      <c r="J825" t="s">
        <v>40</v>
      </c>
      <c r="K825" t="s">
        <v>41</v>
      </c>
      <c r="L825">
        <f t="shared" si="75"/>
        <v>83.25</v>
      </c>
      <c r="M825">
        <f t="shared" si="76"/>
        <v>21</v>
      </c>
      <c r="N825" t="s">
        <v>112</v>
      </c>
      <c r="O825" t="s">
        <v>114</v>
      </c>
    </row>
    <row r="826" spans="1:15" x14ac:dyDescent="0.3">
      <c r="A826">
        <f t="shared" si="77"/>
        <v>7777896225</v>
      </c>
      <c r="B826" s="1">
        <v>42143</v>
      </c>
      <c r="C826" t="str">
        <f t="shared" si="72"/>
        <v>Tuesday</v>
      </c>
      <c r="D826" t="str">
        <f t="shared" si="73"/>
        <v>May</v>
      </c>
      <c r="E826">
        <v>16.75</v>
      </c>
      <c r="F826" t="s">
        <v>7</v>
      </c>
      <c r="G826" t="s">
        <v>22</v>
      </c>
      <c r="H826">
        <f t="shared" si="74"/>
        <v>23.25</v>
      </c>
      <c r="I826">
        <v>11</v>
      </c>
      <c r="J826" t="s">
        <v>23</v>
      </c>
      <c r="K826" t="s">
        <v>24</v>
      </c>
      <c r="L826">
        <f t="shared" si="75"/>
        <v>255.75</v>
      </c>
      <c r="M826">
        <f t="shared" si="76"/>
        <v>71.5</v>
      </c>
      <c r="N826" t="s">
        <v>111</v>
      </c>
      <c r="O826" t="s">
        <v>115</v>
      </c>
    </row>
    <row r="827" spans="1:15" x14ac:dyDescent="0.3">
      <c r="A827">
        <f t="shared" si="77"/>
        <v>7777896226</v>
      </c>
      <c r="B827" s="1">
        <v>42143</v>
      </c>
      <c r="C827" t="str">
        <f t="shared" si="72"/>
        <v>Tuesday</v>
      </c>
      <c r="D827" t="str">
        <f t="shared" si="73"/>
        <v>May</v>
      </c>
      <c r="E827">
        <v>12.75</v>
      </c>
      <c r="F827" t="s">
        <v>27</v>
      </c>
      <c r="G827" t="s">
        <v>22</v>
      </c>
      <c r="H827">
        <f t="shared" si="74"/>
        <v>17.75</v>
      </c>
      <c r="I827">
        <v>12</v>
      </c>
      <c r="J827" t="s">
        <v>28</v>
      </c>
      <c r="K827" t="s">
        <v>29</v>
      </c>
      <c r="L827">
        <f t="shared" si="75"/>
        <v>213</v>
      </c>
      <c r="M827">
        <f t="shared" si="76"/>
        <v>60</v>
      </c>
      <c r="N827" t="s">
        <v>111</v>
      </c>
      <c r="O827" t="s">
        <v>114</v>
      </c>
    </row>
    <row r="828" spans="1:15" x14ac:dyDescent="0.3">
      <c r="A828">
        <f t="shared" si="77"/>
        <v>7777896227</v>
      </c>
      <c r="B828" s="1">
        <v>42143</v>
      </c>
      <c r="C828" t="str">
        <f t="shared" si="72"/>
        <v>Tuesday</v>
      </c>
      <c r="D828" t="str">
        <f t="shared" si="73"/>
        <v>May</v>
      </c>
      <c r="E828">
        <v>16.5</v>
      </c>
      <c r="F828" t="s">
        <v>7</v>
      </c>
      <c r="G828" t="s">
        <v>17</v>
      </c>
      <c r="H828">
        <f t="shared" si="74"/>
        <v>25</v>
      </c>
      <c r="I828">
        <v>2</v>
      </c>
      <c r="J828" t="s">
        <v>18</v>
      </c>
      <c r="K828" t="s">
        <v>19</v>
      </c>
      <c r="L828">
        <f t="shared" si="75"/>
        <v>50</v>
      </c>
      <c r="M828">
        <f t="shared" si="76"/>
        <v>17</v>
      </c>
      <c r="N828" t="s">
        <v>112</v>
      </c>
      <c r="O828" t="s">
        <v>114</v>
      </c>
    </row>
    <row r="829" spans="1:15" x14ac:dyDescent="0.3">
      <c r="A829">
        <f t="shared" si="77"/>
        <v>7777896228</v>
      </c>
      <c r="B829" s="1">
        <v>42143</v>
      </c>
      <c r="C829" t="str">
        <f t="shared" si="72"/>
        <v>Tuesday</v>
      </c>
      <c r="D829" t="str">
        <f t="shared" si="73"/>
        <v>May</v>
      </c>
      <c r="E829">
        <v>20.25</v>
      </c>
      <c r="F829" t="s">
        <v>13</v>
      </c>
      <c r="G829" t="s">
        <v>14</v>
      </c>
      <c r="H829">
        <f t="shared" si="74"/>
        <v>27.25</v>
      </c>
      <c r="I829">
        <v>7</v>
      </c>
      <c r="J829" t="s">
        <v>20</v>
      </c>
      <c r="K829" t="s">
        <v>21</v>
      </c>
      <c r="L829">
        <f t="shared" si="75"/>
        <v>190.75</v>
      </c>
      <c r="M829">
        <f t="shared" si="76"/>
        <v>49</v>
      </c>
      <c r="N829" t="s">
        <v>111</v>
      </c>
      <c r="O829" t="s">
        <v>114</v>
      </c>
    </row>
    <row r="830" spans="1:15" x14ac:dyDescent="0.3">
      <c r="A830">
        <f t="shared" si="77"/>
        <v>7777896229</v>
      </c>
      <c r="B830" s="1">
        <v>42143</v>
      </c>
      <c r="C830" t="str">
        <f t="shared" si="72"/>
        <v>Tuesday</v>
      </c>
      <c r="D830" t="str">
        <f t="shared" si="73"/>
        <v>May</v>
      </c>
      <c r="E830">
        <v>20.75</v>
      </c>
      <c r="F830" t="s">
        <v>13</v>
      </c>
      <c r="G830" t="s">
        <v>22</v>
      </c>
      <c r="H830">
        <f t="shared" si="74"/>
        <v>28.75</v>
      </c>
      <c r="I830">
        <v>2</v>
      </c>
      <c r="J830" t="s">
        <v>44</v>
      </c>
      <c r="K830" t="s">
        <v>45</v>
      </c>
      <c r="L830">
        <f t="shared" si="75"/>
        <v>57.5</v>
      </c>
      <c r="M830">
        <f t="shared" si="76"/>
        <v>16</v>
      </c>
      <c r="N830" t="s">
        <v>111</v>
      </c>
      <c r="O830" t="s">
        <v>115</v>
      </c>
    </row>
    <row r="831" spans="1:15" x14ac:dyDescent="0.3">
      <c r="A831">
        <f t="shared" si="77"/>
        <v>7777896230</v>
      </c>
      <c r="B831" s="1">
        <v>42143</v>
      </c>
      <c r="C831" t="str">
        <f t="shared" si="72"/>
        <v>Tuesday</v>
      </c>
      <c r="D831" t="str">
        <f t="shared" si="73"/>
        <v>May</v>
      </c>
      <c r="E831">
        <v>17.95</v>
      </c>
      <c r="F831" t="s">
        <v>13</v>
      </c>
      <c r="G831" t="s">
        <v>14</v>
      </c>
      <c r="H831">
        <f t="shared" si="74"/>
        <v>24.95</v>
      </c>
      <c r="I831">
        <v>10</v>
      </c>
      <c r="J831" t="s">
        <v>56</v>
      </c>
      <c r="K831" t="s">
        <v>57</v>
      </c>
      <c r="L831">
        <f t="shared" si="75"/>
        <v>249.5</v>
      </c>
      <c r="M831">
        <f t="shared" si="76"/>
        <v>70</v>
      </c>
      <c r="N831" t="s">
        <v>112</v>
      </c>
      <c r="O831" t="s">
        <v>115</v>
      </c>
    </row>
    <row r="832" spans="1:15" x14ac:dyDescent="0.3">
      <c r="A832">
        <f t="shared" si="77"/>
        <v>7777896231</v>
      </c>
      <c r="B832" s="1">
        <v>42144</v>
      </c>
      <c r="C832" t="str">
        <f t="shared" si="72"/>
        <v>Wednesday</v>
      </c>
      <c r="D832" t="str">
        <f t="shared" si="73"/>
        <v>May</v>
      </c>
      <c r="E832">
        <v>18.5</v>
      </c>
      <c r="F832" t="s">
        <v>13</v>
      </c>
      <c r="G832" t="s">
        <v>14</v>
      </c>
      <c r="H832">
        <f t="shared" si="74"/>
        <v>25.5</v>
      </c>
      <c r="I832">
        <v>11</v>
      </c>
      <c r="J832" t="s">
        <v>15</v>
      </c>
      <c r="K832" t="s">
        <v>16</v>
      </c>
      <c r="L832">
        <f t="shared" si="75"/>
        <v>280.5</v>
      </c>
      <c r="M832">
        <f t="shared" si="76"/>
        <v>77</v>
      </c>
      <c r="N832" t="s">
        <v>112</v>
      </c>
      <c r="O832" t="s">
        <v>115</v>
      </c>
    </row>
    <row r="833" spans="1:15" x14ac:dyDescent="0.3">
      <c r="A833">
        <f t="shared" si="77"/>
        <v>7777896232</v>
      </c>
      <c r="B833" s="1">
        <v>42144</v>
      </c>
      <c r="C833" t="str">
        <f t="shared" si="72"/>
        <v>Wednesday</v>
      </c>
      <c r="D833" t="str">
        <f t="shared" si="73"/>
        <v>May</v>
      </c>
      <c r="E833">
        <v>12</v>
      </c>
      <c r="F833" t="s">
        <v>27</v>
      </c>
      <c r="G833" t="s">
        <v>8</v>
      </c>
      <c r="H833">
        <f t="shared" si="74"/>
        <v>15</v>
      </c>
      <c r="I833">
        <v>4</v>
      </c>
      <c r="J833" t="s">
        <v>58</v>
      </c>
      <c r="K833" t="s">
        <v>59</v>
      </c>
      <c r="L833">
        <f t="shared" si="75"/>
        <v>60</v>
      </c>
      <c r="M833">
        <f t="shared" si="76"/>
        <v>12</v>
      </c>
      <c r="N833" t="s">
        <v>111</v>
      </c>
      <c r="O833" t="s">
        <v>114</v>
      </c>
    </row>
    <row r="834" spans="1:15" x14ac:dyDescent="0.3">
      <c r="A834">
        <f t="shared" si="77"/>
        <v>7777896233</v>
      </c>
      <c r="B834" s="1">
        <v>42144</v>
      </c>
      <c r="C834" t="str">
        <f t="shared" ref="C834:C897" si="78">TEXT(B834,"dddd")</f>
        <v>Wednesday</v>
      </c>
      <c r="D834" t="str">
        <f t="shared" si="73"/>
        <v>May</v>
      </c>
      <c r="E834">
        <v>17.5</v>
      </c>
      <c r="F834" t="s">
        <v>13</v>
      </c>
      <c r="G834" t="s">
        <v>8</v>
      </c>
      <c r="H834">
        <f t="shared" si="74"/>
        <v>23.5</v>
      </c>
      <c r="I834">
        <v>2</v>
      </c>
      <c r="J834" t="s">
        <v>74</v>
      </c>
      <c r="K834" t="s">
        <v>75</v>
      </c>
      <c r="L834">
        <f t="shared" si="75"/>
        <v>47</v>
      </c>
      <c r="M834">
        <f t="shared" si="76"/>
        <v>12</v>
      </c>
      <c r="N834" t="s">
        <v>111</v>
      </c>
      <c r="O834" t="s">
        <v>114</v>
      </c>
    </row>
    <row r="835" spans="1:15" x14ac:dyDescent="0.3">
      <c r="A835">
        <f t="shared" si="77"/>
        <v>7777896234</v>
      </c>
      <c r="B835" s="1">
        <v>42144</v>
      </c>
      <c r="C835" t="str">
        <f t="shared" si="78"/>
        <v>Wednesday</v>
      </c>
      <c r="D835" t="str">
        <f t="shared" ref="D835:D898" si="79">TEXT(B835,"mmmm")</f>
        <v>May</v>
      </c>
      <c r="E835">
        <v>20.75</v>
      </c>
      <c r="F835" t="s">
        <v>13</v>
      </c>
      <c r="G835" t="s">
        <v>17</v>
      </c>
      <c r="H835">
        <f t="shared" ref="H835:H898" si="80">E835 +   IF(F835="S", 2, IF(F835="M", 3.5, IF(F835="L", 5, 0))) +  IF(G835="Classic", 1, IF(G835="Veggie", 2, IF(G835="Chicken", 3, IF(G835="Supreme",5,0))))</f>
        <v>30.75</v>
      </c>
      <c r="I835">
        <v>2</v>
      </c>
      <c r="J835" t="s">
        <v>32</v>
      </c>
      <c r="K835" t="s">
        <v>33</v>
      </c>
      <c r="L835">
        <f t="shared" ref="L835:L898" si="81">H835*I835</f>
        <v>61.5</v>
      </c>
      <c r="M835">
        <f t="shared" ref="M835:M898" si="82">(H835-E835)*I835</f>
        <v>20</v>
      </c>
      <c r="N835" t="s">
        <v>111</v>
      </c>
      <c r="O835" t="s">
        <v>115</v>
      </c>
    </row>
    <row r="836" spans="1:15" x14ac:dyDescent="0.3">
      <c r="A836">
        <f t="shared" ref="A836:A899" si="83">A835+1</f>
        <v>7777896235</v>
      </c>
      <c r="B836" s="1">
        <v>42144</v>
      </c>
      <c r="C836" t="str">
        <f t="shared" si="78"/>
        <v>Wednesday</v>
      </c>
      <c r="D836" t="str">
        <f t="shared" si="79"/>
        <v>May</v>
      </c>
      <c r="E836">
        <v>12.5</v>
      </c>
      <c r="F836" t="s">
        <v>27</v>
      </c>
      <c r="G836" t="s">
        <v>17</v>
      </c>
      <c r="H836">
        <f t="shared" si="80"/>
        <v>19.5</v>
      </c>
      <c r="I836">
        <v>3</v>
      </c>
      <c r="J836" t="s">
        <v>66</v>
      </c>
      <c r="K836" t="s">
        <v>67</v>
      </c>
      <c r="L836">
        <f t="shared" si="81"/>
        <v>58.5</v>
      </c>
      <c r="M836">
        <f t="shared" si="82"/>
        <v>21</v>
      </c>
      <c r="N836" t="s">
        <v>112</v>
      </c>
      <c r="O836" t="s">
        <v>115</v>
      </c>
    </row>
    <row r="837" spans="1:15" x14ac:dyDescent="0.3">
      <c r="A837">
        <f t="shared" si="83"/>
        <v>7777896236</v>
      </c>
      <c r="B837" s="1">
        <v>42144</v>
      </c>
      <c r="C837" t="str">
        <f t="shared" si="78"/>
        <v>Wednesday</v>
      </c>
      <c r="D837" t="str">
        <f t="shared" si="79"/>
        <v>May</v>
      </c>
      <c r="E837">
        <v>17.95</v>
      </c>
      <c r="F837" t="s">
        <v>13</v>
      </c>
      <c r="G837" t="s">
        <v>14</v>
      </c>
      <c r="H837">
        <f t="shared" si="80"/>
        <v>24.95</v>
      </c>
      <c r="I837">
        <v>2</v>
      </c>
      <c r="J837" t="s">
        <v>56</v>
      </c>
      <c r="K837" t="s">
        <v>57</v>
      </c>
      <c r="L837">
        <f t="shared" si="81"/>
        <v>49.9</v>
      </c>
      <c r="M837">
        <f t="shared" si="82"/>
        <v>14</v>
      </c>
      <c r="N837" t="s">
        <v>112</v>
      </c>
      <c r="O837" t="s">
        <v>115</v>
      </c>
    </row>
    <row r="838" spans="1:15" x14ac:dyDescent="0.3">
      <c r="A838">
        <f t="shared" si="83"/>
        <v>7777896237</v>
      </c>
      <c r="B838" s="1">
        <v>42144</v>
      </c>
      <c r="C838" t="str">
        <f t="shared" si="78"/>
        <v>Wednesday</v>
      </c>
      <c r="D838" t="str">
        <f t="shared" si="79"/>
        <v>May</v>
      </c>
      <c r="E838">
        <v>16.75</v>
      </c>
      <c r="F838" t="s">
        <v>7</v>
      </c>
      <c r="G838" t="s">
        <v>22</v>
      </c>
      <c r="H838">
        <f t="shared" si="80"/>
        <v>23.25</v>
      </c>
      <c r="I838">
        <v>2</v>
      </c>
      <c r="J838" t="s">
        <v>46</v>
      </c>
      <c r="K838" t="s">
        <v>47</v>
      </c>
      <c r="L838">
        <f t="shared" si="81"/>
        <v>46.5</v>
      </c>
      <c r="M838">
        <f t="shared" si="82"/>
        <v>13</v>
      </c>
      <c r="N838" t="s">
        <v>111</v>
      </c>
      <c r="O838" t="s">
        <v>115</v>
      </c>
    </row>
    <row r="839" spans="1:15" x14ac:dyDescent="0.3">
      <c r="A839">
        <f t="shared" si="83"/>
        <v>7777896238</v>
      </c>
      <c r="B839" s="1">
        <v>42144</v>
      </c>
      <c r="C839" t="str">
        <f t="shared" si="78"/>
        <v>Wednesday</v>
      </c>
      <c r="D839" t="str">
        <f t="shared" si="79"/>
        <v>May</v>
      </c>
      <c r="E839">
        <v>13.25</v>
      </c>
      <c r="F839" t="s">
        <v>7</v>
      </c>
      <c r="G839" t="s">
        <v>8</v>
      </c>
      <c r="H839">
        <f t="shared" si="80"/>
        <v>17.75</v>
      </c>
      <c r="I839">
        <v>7</v>
      </c>
      <c r="J839" t="s">
        <v>9</v>
      </c>
      <c r="K839" t="s">
        <v>10</v>
      </c>
      <c r="L839">
        <f t="shared" si="81"/>
        <v>124.25</v>
      </c>
      <c r="M839">
        <f t="shared" si="82"/>
        <v>31.5</v>
      </c>
      <c r="N839" t="s">
        <v>112</v>
      </c>
      <c r="O839" t="s">
        <v>114</v>
      </c>
    </row>
    <row r="840" spans="1:15" x14ac:dyDescent="0.3">
      <c r="A840">
        <f t="shared" si="83"/>
        <v>7777896239</v>
      </c>
      <c r="B840" s="1">
        <v>42144</v>
      </c>
      <c r="C840" t="str">
        <f t="shared" si="78"/>
        <v>Wednesday</v>
      </c>
      <c r="D840" t="str">
        <f t="shared" si="79"/>
        <v>May</v>
      </c>
      <c r="E840">
        <v>20.75</v>
      </c>
      <c r="F840" t="s">
        <v>13</v>
      </c>
      <c r="G840" t="s">
        <v>22</v>
      </c>
      <c r="H840">
        <f t="shared" si="80"/>
        <v>28.75</v>
      </c>
      <c r="I840">
        <v>7</v>
      </c>
      <c r="J840" t="s">
        <v>44</v>
      </c>
      <c r="K840" t="s">
        <v>45</v>
      </c>
      <c r="L840">
        <f t="shared" si="81"/>
        <v>201.25</v>
      </c>
      <c r="M840">
        <f t="shared" si="82"/>
        <v>56</v>
      </c>
      <c r="N840" t="s">
        <v>112</v>
      </c>
      <c r="O840" t="s">
        <v>115</v>
      </c>
    </row>
    <row r="841" spans="1:15" x14ac:dyDescent="0.3">
      <c r="A841">
        <f t="shared" si="83"/>
        <v>7777896240</v>
      </c>
      <c r="B841" s="1">
        <v>42145</v>
      </c>
      <c r="C841" t="str">
        <f t="shared" si="78"/>
        <v>Thursday</v>
      </c>
      <c r="D841" t="str">
        <f t="shared" si="79"/>
        <v>May</v>
      </c>
      <c r="E841">
        <v>16.25</v>
      </c>
      <c r="F841" t="s">
        <v>7</v>
      </c>
      <c r="G841" t="s">
        <v>17</v>
      </c>
      <c r="H841">
        <f t="shared" si="80"/>
        <v>24.75</v>
      </c>
      <c r="I841">
        <v>3</v>
      </c>
      <c r="J841" t="s">
        <v>70</v>
      </c>
      <c r="K841" t="s">
        <v>71</v>
      </c>
      <c r="L841">
        <f t="shared" si="81"/>
        <v>74.25</v>
      </c>
      <c r="M841">
        <f t="shared" si="82"/>
        <v>25.5</v>
      </c>
      <c r="N841" t="s">
        <v>111</v>
      </c>
      <c r="O841" t="s">
        <v>114</v>
      </c>
    </row>
    <row r="842" spans="1:15" x14ac:dyDescent="0.3">
      <c r="A842">
        <f t="shared" si="83"/>
        <v>7777896241</v>
      </c>
      <c r="B842" s="1">
        <v>42145</v>
      </c>
      <c r="C842" t="str">
        <f t="shared" si="78"/>
        <v>Thursday</v>
      </c>
      <c r="D842" t="str">
        <f t="shared" si="79"/>
        <v>May</v>
      </c>
      <c r="E842">
        <v>12</v>
      </c>
      <c r="F842" t="s">
        <v>27</v>
      </c>
      <c r="G842" t="s">
        <v>14</v>
      </c>
      <c r="H842">
        <f t="shared" si="80"/>
        <v>16</v>
      </c>
      <c r="I842">
        <v>6</v>
      </c>
      <c r="J842" t="s">
        <v>68</v>
      </c>
      <c r="K842" t="s">
        <v>69</v>
      </c>
      <c r="L842">
        <f t="shared" si="81"/>
        <v>96</v>
      </c>
      <c r="M842">
        <f t="shared" si="82"/>
        <v>24</v>
      </c>
      <c r="N842" t="s">
        <v>111</v>
      </c>
      <c r="O842" t="s">
        <v>114</v>
      </c>
    </row>
    <row r="843" spans="1:15" x14ac:dyDescent="0.3">
      <c r="A843">
        <f t="shared" si="83"/>
        <v>7777896242</v>
      </c>
      <c r="B843" s="1">
        <v>42145</v>
      </c>
      <c r="C843" t="str">
        <f t="shared" si="78"/>
        <v>Thursday</v>
      </c>
      <c r="D843" t="str">
        <f t="shared" si="79"/>
        <v>May</v>
      </c>
      <c r="E843">
        <v>9.75</v>
      </c>
      <c r="F843" t="s">
        <v>27</v>
      </c>
      <c r="G843" t="s">
        <v>8</v>
      </c>
      <c r="H843">
        <f t="shared" si="80"/>
        <v>12.75</v>
      </c>
      <c r="I843">
        <v>3</v>
      </c>
      <c r="J843" t="s">
        <v>48</v>
      </c>
      <c r="K843" t="s">
        <v>49</v>
      </c>
      <c r="L843">
        <f t="shared" si="81"/>
        <v>38.25</v>
      </c>
      <c r="M843">
        <f t="shared" si="82"/>
        <v>9</v>
      </c>
      <c r="N843" t="s">
        <v>111</v>
      </c>
      <c r="O843" t="s">
        <v>114</v>
      </c>
    </row>
    <row r="844" spans="1:15" x14ac:dyDescent="0.3">
      <c r="A844">
        <f t="shared" si="83"/>
        <v>7777896243</v>
      </c>
      <c r="B844" s="1">
        <v>42145</v>
      </c>
      <c r="C844" t="str">
        <f t="shared" si="78"/>
        <v>Thursday</v>
      </c>
      <c r="D844" t="str">
        <f t="shared" si="79"/>
        <v>May</v>
      </c>
      <c r="E844">
        <v>20.25</v>
      </c>
      <c r="F844" t="s">
        <v>13</v>
      </c>
      <c r="G844" t="s">
        <v>14</v>
      </c>
      <c r="H844">
        <f t="shared" si="80"/>
        <v>27.25</v>
      </c>
      <c r="I844">
        <v>9</v>
      </c>
      <c r="J844" t="s">
        <v>68</v>
      </c>
      <c r="K844" t="s">
        <v>69</v>
      </c>
      <c r="L844">
        <f t="shared" si="81"/>
        <v>245.25</v>
      </c>
      <c r="M844">
        <f t="shared" si="82"/>
        <v>63</v>
      </c>
      <c r="N844" t="s">
        <v>111</v>
      </c>
      <c r="O844" t="s">
        <v>114</v>
      </c>
    </row>
    <row r="845" spans="1:15" x14ac:dyDescent="0.3">
      <c r="A845">
        <f t="shared" si="83"/>
        <v>7777896244</v>
      </c>
      <c r="B845" s="1">
        <v>42145</v>
      </c>
      <c r="C845" t="str">
        <f t="shared" si="78"/>
        <v>Thursday</v>
      </c>
      <c r="D845" t="str">
        <f t="shared" si="79"/>
        <v>May</v>
      </c>
      <c r="E845">
        <v>20.25</v>
      </c>
      <c r="F845" t="s">
        <v>13</v>
      </c>
      <c r="G845" t="s">
        <v>14</v>
      </c>
      <c r="H845">
        <f t="shared" si="80"/>
        <v>27.25</v>
      </c>
      <c r="I845">
        <v>12</v>
      </c>
      <c r="J845" t="s">
        <v>20</v>
      </c>
      <c r="K845" t="s">
        <v>21</v>
      </c>
      <c r="L845">
        <f t="shared" si="81"/>
        <v>327</v>
      </c>
      <c r="M845">
        <f t="shared" si="82"/>
        <v>84</v>
      </c>
      <c r="N845" t="s">
        <v>112</v>
      </c>
      <c r="O845" t="s">
        <v>115</v>
      </c>
    </row>
    <row r="846" spans="1:15" x14ac:dyDescent="0.3">
      <c r="A846">
        <f t="shared" si="83"/>
        <v>7777896245</v>
      </c>
      <c r="B846" s="1">
        <v>42146</v>
      </c>
      <c r="C846" t="str">
        <f t="shared" si="78"/>
        <v>Friday</v>
      </c>
      <c r="D846" t="str">
        <f t="shared" si="79"/>
        <v>May</v>
      </c>
      <c r="E846">
        <v>12</v>
      </c>
      <c r="F846" t="s">
        <v>27</v>
      </c>
      <c r="G846" t="s">
        <v>8</v>
      </c>
      <c r="H846">
        <f t="shared" si="80"/>
        <v>15</v>
      </c>
      <c r="I846">
        <v>6</v>
      </c>
      <c r="J846" t="s">
        <v>52</v>
      </c>
      <c r="K846" t="s">
        <v>53</v>
      </c>
      <c r="L846">
        <f t="shared" si="81"/>
        <v>90</v>
      </c>
      <c r="M846">
        <f t="shared" si="82"/>
        <v>18</v>
      </c>
      <c r="N846" t="s">
        <v>111</v>
      </c>
      <c r="O846" t="s">
        <v>115</v>
      </c>
    </row>
    <row r="847" spans="1:15" x14ac:dyDescent="0.3">
      <c r="A847">
        <f t="shared" si="83"/>
        <v>7777896246</v>
      </c>
      <c r="B847" s="1">
        <v>42146</v>
      </c>
      <c r="C847" t="str">
        <f t="shared" si="78"/>
        <v>Friday</v>
      </c>
      <c r="D847" t="str">
        <f t="shared" si="79"/>
        <v>May</v>
      </c>
      <c r="E847">
        <v>16.75</v>
      </c>
      <c r="F847" t="s">
        <v>7</v>
      </c>
      <c r="G847" t="s">
        <v>22</v>
      </c>
      <c r="H847">
        <f t="shared" si="80"/>
        <v>23.25</v>
      </c>
      <c r="I847">
        <v>3</v>
      </c>
      <c r="J847" t="s">
        <v>72</v>
      </c>
      <c r="K847" t="s">
        <v>73</v>
      </c>
      <c r="L847">
        <f t="shared" si="81"/>
        <v>69.75</v>
      </c>
      <c r="M847">
        <f t="shared" si="82"/>
        <v>19.5</v>
      </c>
      <c r="N847" t="s">
        <v>112</v>
      </c>
      <c r="O847" t="s">
        <v>114</v>
      </c>
    </row>
    <row r="848" spans="1:15" x14ac:dyDescent="0.3">
      <c r="A848">
        <f t="shared" si="83"/>
        <v>7777896247</v>
      </c>
      <c r="B848" s="1">
        <v>42146</v>
      </c>
      <c r="C848" t="str">
        <f t="shared" si="78"/>
        <v>Friday</v>
      </c>
      <c r="D848" t="str">
        <f t="shared" si="79"/>
        <v>May</v>
      </c>
      <c r="E848">
        <v>16.75</v>
      </c>
      <c r="F848" t="s">
        <v>7</v>
      </c>
      <c r="G848" t="s">
        <v>22</v>
      </c>
      <c r="H848">
        <f t="shared" si="80"/>
        <v>23.25</v>
      </c>
      <c r="I848">
        <v>6</v>
      </c>
      <c r="J848" t="s">
        <v>28</v>
      </c>
      <c r="K848" t="s">
        <v>29</v>
      </c>
      <c r="L848">
        <f t="shared" si="81"/>
        <v>139.5</v>
      </c>
      <c r="M848">
        <f t="shared" si="82"/>
        <v>39</v>
      </c>
      <c r="N848" t="s">
        <v>112</v>
      </c>
      <c r="O848" t="s">
        <v>114</v>
      </c>
    </row>
    <row r="849" spans="1:15" x14ac:dyDescent="0.3">
      <c r="A849">
        <f t="shared" si="83"/>
        <v>7777896248</v>
      </c>
      <c r="B849" s="1">
        <v>42147</v>
      </c>
      <c r="C849" t="str">
        <f t="shared" si="78"/>
        <v>Saturday</v>
      </c>
      <c r="D849" t="str">
        <f t="shared" si="79"/>
        <v>May</v>
      </c>
      <c r="E849">
        <v>20.75</v>
      </c>
      <c r="F849" t="s">
        <v>13</v>
      </c>
      <c r="G849" t="s">
        <v>22</v>
      </c>
      <c r="H849">
        <f t="shared" si="80"/>
        <v>28.75</v>
      </c>
      <c r="I849">
        <v>10</v>
      </c>
      <c r="J849" t="s">
        <v>23</v>
      </c>
      <c r="K849" t="s">
        <v>24</v>
      </c>
      <c r="L849">
        <f t="shared" si="81"/>
        <v>287.5</v>
      </c>
      <c r="M849">
        <f t="shared" si="82"/>
        <v>80</v>
      </c>
      <c r="N849" t="s">
        <v>112</v>
      </c>
      <c r="O849" t="s">
        <v>115</v>
      </c>
    </row>
    <row r="850" spans="1:15" x14ac:dyDescent="0.3">
      <c r="A850">
        <f t="shared" si="83"/>
        <v>7777896249</v>
      </c>
      <c r="B850" s="1">
        <v>42147</v>
      </c>
      <c r="C850" t="str">
        <f t="shared" si="78"/>
        <v>Saturday</v>
      </c>
      <c r="D850" t="str">
        <f t="shared" si="79"/>
        <v>May</v>
      </c>
      <c r="E850">
        <v>16</v>
      </c>
      <c r="F850" t="s">
        <v>7</v>
      </c>
      <c r="G850" t="s">
        <v>8</v>
      </c>
      <c r="H850">
        <f t="shared" si="80"/>
        <v>20.5</v>
      </c>
      <c r="I850">
        <v>11</v>
      </c>
      <c r="J850" t="s">
        <v>30</v>
      </c>
      <c r="K850" t="s">
        <v>31</v>
      </c>
      <c r="L850">
        <f t="shared" si="81"/>
        <v>225.5</v>
      </c>
      <c r="M850">
        <f t="shared" si="82"/>
        <v>49.5</v>
      </c>
      <c r="N850" t="s">
        <v>112</v>
      </c>
      <c r="O850" t="s">
        <v>115</v>
      </c>
    </row>
    <row r="851" spans="1:15" x14ac:dyDescent="0.3">
      <c r="A851">
        <f t="shared" si="83"/>
        <v>7777896250</v>
      </c>
      <c r="B851" s="1">
        <v>42147</v>
      </c>
      <c r="C851" t="str">
        <f t="shared" si="78"/>
        <v>Saturday</v>
      </c>
      <c r="D851" t="str">
        <f t="shared" si="79"/>
        <v>May</v>
      </c>
      <c r="E851">
        <v>20.75</v>
      </c>
      <c r="F851" t="s">
        <v>13</v>
      </c>
      <c r="G851" t="s">
        <v>17</v>
      </c>
      <c r="H851">
        <f t="shared" si="80"/>
        <v>30.75</v>
      </c>
      <c r="I851">
        <v>6</v>
      </c>
      <c r="J851" t="s">
        <v>38</v>
      </c>
      <c r="K851" t="s">
        <v>39</v>
      </c>
      <c r="L851">
        <f t="shared" si="81"/>
        <v>184.5</v>
      </c>
      <c r="M851">
        <f t="shared" si="82"/>
        <v>60</v>
      </c>
      <c r="N851" t="s">
        <v>112</v>
      </c>
      <c r="O851" t="s">
        <v>115</v>
      </c>
    </row>
    <row r="852" spans="1:15" x14ac:dyDescent="0.3">
      <c r="A852">
        <f t="shared" si="83"/>
        <v>7777896251</v>
      </c>
      <c r="B852" s="1">
        <v>42147</v>
      </c>
      <c r="C852" t="str">
        <f t="shared" si="78"/>
        <v>Saturday</v>
      </c>
      <c r="D852" t="str">
        <f t="shared" si="79"/>
        <v>May</v>
      </c>
      <c r="E852">
        <v>16</v>
      </c>
      <c r="F852" t="s">
        <v>7</v>
      </c>
      <c r="G852" t="s">
        <v>8</v>
      </c>
      <c r="H852">
        <f t="shared" si="80"/>
        <v>20.5</v>
      </c>
      <c r="I852">
        <v>2</v>
      </c>
      <c r="J852" t="s">
        <v>36</v>
      </c>
      <c r="K852" t="s">
        <v>37</v>
      </c>
      <c r="L852">
        <f t="shared" si="81"/>
        <v>41</v>
      </c>
      <c r="M852">
        <f t="shared" si="82"/>
        <v>9</v>
      </c>
      <c r="N852" t="s">
        <v>112</v>
      </c>
      <c r="O852" t="s">
        <v>114</v>
      </c>
    </row>
    <row r="853" spans="1:15" x14ac:dyDescent="0.3">
      <c r="A853">
        <f t="shared" si="83"/>
        <v>7777896252</v>
      </c>
      <c r="B853" s="1">
        <v>42147</v>
      </c>
      <c r="C853" t="str">
        <f t="shared" si="78"/>
        <v>Saturday</v>
      </c>
      <c r="D853" t="str">
        <f t="shared" si="79"/>
        <v>May</v>
      </c>
      <c r="E853">
        <v>16</v>
      </c>
      <c r="F853" t="s">
        <v>7</v>
      </c>
      <c r="G853" t="s">
        <v>14</v>
      </c>
      <c r="H853">
        <f t="shared" si="80"/>
        <v>21.5</v>
      </c>
      <c r="I853">
        <v>12</v>
      </c>
      <c r="J853" t="s">
        <v>64</v>
      </c>
      <c r="K853" t="s">
        <v>65</v>
      </c>
      <c r="L853">
        <f t="shared" si="81"/>
        <v>258</v>
      </c>
      <c r="M853">
        <f t="shared" si="82"/>
        <v>66</v>
      </c>
      <c r="N853" t="s">
        <v>111</v>
      </c>
      <c r="O853" t="s">
        <v>114</v>
      </c>
    </row>
    <row r="854" spans="1:15" x14ac:dyDescent="0.3">
      <c r="A854">
        <f t="shared" si="83"/>
        <v>7777896253</v>
      </c>
      <c r="B854" s="1">
        <v>42148</v>
      </c>
      <c r="C854" t="str">
        <f t="shared" si="78"/>
        <v>Sunday</v>
      </c>
      <c r="D854" t="str">
        <f t="shared" si="79"/>
        <v>May</v>
      </c>
      <c r="E854">
        <v>16</v>
      </c>
      <c r="F854" t="s">
        <v>7</v>
      </c>
      <c r="G854" t="s">
        <v>8</v>
      </c>
      <c r="H854">
        <f t="shared" si="80"/>
        <v>20.5</v>
      </c>
      <c r="I854">
        <v>1</v>
      </c>
      <c r="J854" t="s">
        <v>11</v>
      </c>
      <c r="K854" t="s">
        <v>12</v>
      </c>
      <c r="L854">
        <f t="shared" si="81"/>
        <v>20.5</v>
      </c>
      <c r="M854">
        <f t="shared" si="82"/>
        <v>4.5</v>
      </c>
      <c r="N854" t="s">
        <v>112</v>
      </c>
      <c r="O854" t="s">
        <v>115</v>
      </c>
    </row>
    <row r="855" spans="1:15" x14ac:dyDescent="0.3">
      <c r="A855">
        <f t="shared" si="83"/>
        <v>7777896254</v>
      </c>
      <c r="B855" s="1">
        <v>42148</v>
      </c>
      <c r="C855" t="str">
        <f t="shared" si="78"/>
        <v>Sunday</v>
      </c>
      <c r="D855" t="str">
        <f t="shared" si="79"/>
        <v>May</v>
      </c>
      <c r="E855">
        <v>16.5</v>
      </c>
      <c r="F855" t="s">
        <v>7</v>
      </c>
      <c r="G855" t="s">
        <v>17</v>
      </c>
      <c r="H855">
        <f t="shared" si="80"/>
        <v>25</v>
      </c>
      <c r="I855">
        <v>11</v>
      </c>
      <c r="J855" t="s">
        <v>25</v>
      </c>
      <c r="K855" t="s">
        <v>26</v>
      </c>
      <c r="L855">
        <f t="shared" si="81"/>
        <v>275</v>
      </c>
      <c r="M855">
        <f t="shared" si="82"/>
        <v>93.5</v>
      </c>
      <c r="N855" t="s">
        <v>112</v>
      </c>
      <c r="O855" t="s">
        <v>114</v>
      </c>
    </row>
    <row r="856" spans="1:15" x14ac:dyDescent="0.3">
      <c r="A856">
        <f t="shared" si="83"/>
        <v>7777896255</v>
      </c>
      <c r="B856" s="1">
        <v>42149</v>
      </c>
      <c r="C856" t="str">
        <f t="shared" si="78"/>
        <v>Monday</v>
      </c>
      <c r="D856" t="str">
        <f t="shared" si="79"/>
        <v>May</v>
      </c>
      <c r="E856">
        <v>16.5</v>
      </c>
      <c r="F856" t="s">
        <v>7</v>
      </c>
      <c r="G856" t="s">
        <v>17</v>
      </c>
      <c r="H856">
        <f t="shared" si="80"/>
        <v>25</v>
      </c>
      <c r="I856">
        <v>1</v>
      </c>
      <c r="J856" t="s">
        <v>32</v>
      </c>
      <c r="K856" t="s">
        <v>33</v>
      </c>
      <c r="L856">
        <f t="shared" si="81"/>
        <v>25</v>
      </c>
      <c r="M856">
        <f t="shared" si="82"/>
        <v>8.5</v>
      </c>
      <c r="N856" t="s">
        <v>111</v>
      </c>
      <c r="O856" t="s">
        <v>114</v>
      </c>
    </row>
    <row r="857" spans="1:15" x14ac:dyDescent="0.3">
      <c r="A857">
        <f t="shared" si="83"/>
        <v>7777896256</v>
      </c>
      <c r="B857" s="1">
        <v>42149</v>
      </c>
      <c r="C857" t="str">
        <f t="shared" si="78"/>
        <v>Monday</v>
      </c>
      <c r="D857" t="str">
        <f t="shared" si="79"/>
        <v>May</v>
      </c>
      <c r="E857">
        <v>16.5</v>
      </c>
      <c r="F857" t="s">
        <v>7</v>
      </c>
      <c r="G857" t="s">
        <v>17</v>
      </c>
      <c r="H857">
        <f t="shared" si="80"/>
        <v>25</v>
      </c>
      <c r="I857">
        <v>4</v>
      </c>
      <c r="J857" t="s">
        <v>66</v>
      </c>
      <c r="K857" t="s">
        <v>67</v>
      </c>
      <c r="L857">
        <f t="shared" si="81"/>
        <v>100</v>
      </c>
      <c r="M857">
        <f t="shared" si="82"/>
        <v>34</v>
      </c>
      <c r="N857" t="s">
        <v>111</v>
      </c>
      <c r="O857" t="s">
        <v>115</v>
      </c>
    </row>
    <row r="858" spans="1:15" x14ac:dyDescent="0.3">
      <c r="A858">
        <f t="shared" si="83"/>
        <v>7777896257</v>
      </c>
      <c r="B858" s="1">
        <v>42149</v>
      </c>
      <c r="C858" t="str">
        <f t="shared" si="78"/>
        <v>Monday</v>
      </c>
      <c r="D858" t="str">
        <f t="shared" si="79"/>
        <v>May</v>
      </c>
      <c r="E858">
        <v>17.95</v>
      </c>
      <c r="F858" t="s">
        <v>13</v>
      </c>
      <c r="G858" t="s">
        <v>14</v>
      </c>
      <c r="H858">
        <f t="shared" si="80"/>
        <v>24.95</v>
      </c>
      <c r="I858">
        <v>4</v>
      </c>
      <c r="J858" t="s">
        <v>56</v>
      </c>
      <c r="K858" t="s">
        <v>57</v>
      </c>
      <c r="L858">
        <f t="shared" si="81"/>
        <v>99.8</v>
      </c>
      <c r="M858">
        <f t="shared" si="82"/>
        <v>28</v>
      </c>
      <c r="N858" t="s">
        <v>111</v>
      </c>
      <c r="O858" t="s">
        <v>115</v>
      </c>
    </row>
    <row r="859" spans="1:15" x14ac:dyDescent="0.3">
      <c r="A859">
        <f t="shared" si="83"/>
        <v>7777896258</v>
      </c>
      <c r="B859" s="1">
        <v>42149</v>
      </c>
      <c r="C859" t="str">
        <f t="shared" si="78"/>
        <v>Monday</v>
      </c>
      <c r="D859" t="str">
        <f t="shared" si="79"/>
        <v>May</v>
      </c>
      <c r="E859">
        <v>16.5</v>
      </c>
      <c r="F859" t="s">
        <v>7</v>
      </c>
      <c r="G859" t="s">
        <v>17</v>
      </c>
      <c r="H859">
        <f t="shared" si="80"/>
        <v>25</v>
      </c>
      <c r="I859">
        <v>9</v>
      </c>
      <c r="J859" t="s">
        <v>18</v>
      </c>
      <c r="K859" t="s">
        <v>19</v>
      </c>
      <c r="L859">
        <f t="shared" si="81"/>
        <v>225</v>
      </c>
      <c r="M859">
        <f t="shared" si="82"/>
        <v>76.5</v>
      </c>
      <c r="N859" t="s">
        <v>112</v>
      </c>
      <c r="O859" t="s">
        <v>114</v>
      </c>
    </row>
    <row r="860" spans="1:15" x14ac:dyDescent="0.3">
      <c r="A860">
        <f t="shared" si="83"/>
        <v>7777896259</v>
      </c>
      <c r="B860" s="1">
        <v>42149</v>
      </c>
      <c r="C860" t="str">
        <f t="shared" si="78"/>
        <v>Monday</v>
      </c>
      <c r="D860" t="str">
        <f t="shared" si="79"/>
        <v>May</v>
      </c>
      <c r="E860">
        <v>20.75</v>
      </c>
      <c r="F860" t="s">
        <v>13</v>
      </c>
      <c r="G860" t="s">
        <v>17</v>
      </c>
      <c r="H860">
        <f t="shared" si="80"/>
        <v>30.75</v>
      </c>
      <c r="I860">
        <v>7</v>
      </c>
      <c r="J860" t="s">
        <v>66</v>
      </c>
      <c r="K860" t="s">
        <v>67</v>
      </c>
      <c r="L860">
        <f t="shared" si="81"/>
        <v>215.25</v>
      </c>
      <c r="M860">
        <f t="shared" si="82"/>
        <v>70</v>
      </c>
      <c r="N860" t="s">
        <v>111</v>
      </c>
      <c r="O860" t="s">
        <v>114</v>
      </c>
    </row>
    <row r="861" spans="1:15" x14ac:dyDescent="0.3">
      <c r="A861">
        <f t="shared" si="83"/>
        <v>7777896260</v>
      </c>
      <c r="B861" s="1">
        <v>42149</v>
      </c>
      <c r="C861" t="str">
        <f t="shared" si="78"/>
        <v>Monday</v>
      </c>
      <c r="D861" t="str">
        <f t="shared" si="79"/>
        <v>May</v>
      </c>
      <c r="E861">
        <v>20.75</v>
      </c>
      <c r="F861" t="s">
        <v>13</v>
      </c>
      <c r="G861" t="s">
        <v>17</v>
      </c>
      <c r="H861">
        <f t="shared" si="80"/>
        <v>30.75</v>
      </c>
      <c r="I861">
        <v>8</v>
      </c>
      <c r="J861" t="s">
        <v>66</v>
      </c>
      <c r="K861" t="s">
        <v>67</v>
      </c>
      <c r="L861">
        <f t="shared" si="81"/>
        <v>246</v>
      </c>
      <c r="M861">
        <f t="shared" si="82"/>
        <v>80</v>
      </c>
      <c r="N861" t="s">
        <v>112</v>
      </c>
      <c r="O861" t="s">
        <v>114</v>
      </c>
    </row>
    <row r="862" spans="1:15" x14ac:dyDescent="0.3">
      <c r="A862">
        <f t="shared" si="83"/>
        <v>7777896261</v>
      </c>
      <c r="B862" s="1">
        <v>42150</v>
      </c>
      <c r="C862" t="str">
        <f t="shared" si="78"/>
        <v>Tuesday</v>
      </c>
      <c r="D862" t="str">
        <f t="shared" si="79"/>
        <v>May</v>
      </c>
      <c r="E862">
        <v>20.25</v>
      </c>
      <c r="F862" t="s">
        <v>13</v>
      </c>
      <c r="G862" t="s">
        <v>14</v>
      </c>
      <c r="H862">
        <f t="shared" si="80"/>
        <v>27.25</v>
      </c>
      <c r="I862">
        <v>11</v>
      </c>
      <c r="J862" t="s">
        <v>42</v>
      </c>
      <c r="K862" t="s">
        <v>43</v>
      </c>
      <c r="L862">
        <f t="shared" si="81"/>
        <v>299.75</v>
      </c>
      <c r="M862">
        <f t="shared" si="82"/>
        <v>77</v>
      </c>
      <c r="N862" t="s">
        <v>112</v>
      </c>
      <c r="O862" t="s">
        <v>114</v>
      </c>
    </row>
    <row r="863" spans="1:15" x14ac:dyDescent="0.3">
      <c r="A863">
        <f t="shared" si="83"/>
        <v>7777896262</v>
      </c>
      <c r="B863" s="1">
        <v>42150</v>
      </c>
      <c r="C863" t="str">
        <f t="shared" si="78"/>
        <v>Tuesday</v>
      </c>
      <c r="D863" t="str">
        <f t="shared" si="79"/>
        <v>May</v>
      </c>
      <c r="E863">
        <v>20.75</v>
      </c>
      <c r="F863" t="s">
        <v>13</v>
      </c>
      <c r="G863" t="s">
        <v>22</v>
      </c>
      <c r="H863">
        <f t="shared" si="80"/>
        <v>28.75</v>
      </c>
      <c r="I863">
        <v>12</v>
      </c>
      <c r="J863" t="s">
        <v>46</v>
      </c>
      <c r="K863" t="s">
        <v>47</v>
      </c>
      <c r="L863">
        <f t="shared" si="81"/>
        <v>345</v>
      </c>
      <c r="M863">
        <f t="shared" si="82"/>
        <v>96</v>
      </c>
      <c r="N863" t="s">
        <v>111</v>
      </c>
      <c r="O863" t="s">
        <v>115</v>
      </c>
    </row>
    <row r="864" spans="1:15" x14ac:dyDescent="0.3">
      <c r="A864">
        <f t="shared" si="83"/>
        <v>7777896263</v>
      </c>
      <c r="B864" s="1">
        <v>42150</v>
      </c>
      <c r="C864" t="str">
        <f t="shared" si="78"/>
        <v>Tuesday</v>
      </c>
      <c r="D864" t="str">
        <f t="shared" si="79"/>
        <v>May</v>
      </c>
      <c r="E864">
        <v>9.75</v>
      </c>
      <c r="F864" t="s">
        <v>27</v>
      </c>
      <c r="G864" t="s">
        <v>8</v>
      </c>
      <c r="H864">
        <f t="shared" si="80"/>
        <v>12.75</v>
      </c>
      <c r="I864">
        <v>4</v>
      </c>
      <c r="J864" t="s">
        <v>48</v>
      </c>
      <c r="K864" t="s">
        <v>49</v>
      </c>
      <c r="L864">
        <f t="shared" si="81"/>
        <v>51</v>
      </c>
      <c r="M864">
        <f t="shared" si="82"/>
        <v>12</v>
      </c>
      <c r="N864" t="s">
        <v>112</v>
      </c>
      <c r="O864" t="s">
        <v>114</v>
      </c>
    </row>
    <row r="865" spans="1:15" x14ac:dyDescent="0.3">
      <c r="A865">
        <f t="shared" si="83"/>
        <v>7777896264</v>
      </c>
      <c r="B865" s="1">
        <v>42150</v>
      </c>
      <c r="C865" t="str">
        <f t="shared" si="78"/>
        <v>Tuesday</v>
      </c>
      <c r="D865" t="str">
        <f t="shared" si="79"/>
        <v>May</v>
      </c>
      <c r="E865">
        <v>16</v>
      </c>
      <c r="F865" t="s">
        <v>7</v>
      </c>
      <c r="G865" t="s">
        <v>14</v>
      </c>
      <c r="H865">
        <f t="shared" si="80"/>
        <v>21.5</v>
      </c>
      <c r="I865">
        <v>8</v>
      </c>
      <c r="J865" t="s">
        <v>20</v>
      </c>
      <c r="K865" t="s">
        <v>21</v>
      </c>
      <c r="L865">
        <f t="shared" si="81"/>
        <v>172</v>
      </c>
      <c r="M865">
        <f t="shared" si="82"/>
        <v>44</v>
      </c>
      <c r="N865" t="s">
        <v>112</v>
      </c>
      <c r="O865" t="s">
        <v>114</v>
      </c>
    </row>
    <row r="866" spans="1:15" x14ac:dyDescent="0.3">
      <c r="A866">
        <f t="shared" si="83"/>
        <v>7777896265</v>
      </c>
      <c r="B866" s="1">
        <v>42150</v>
      </c>
      <c r="C866" t="str">
        <f t="shared" si="78"/>
        <v>Tuesday</v>
      </c>
      <c r="D866" t="str">
        <f t="shared" si="79"/>
        <v>May</v>
      </c>
      <c r="E866">
        <v>15.25</v>
      </c>
      <c r="F866" t="s">
        <v>13</v>
      </c>
      <c r="G866" t="s">
        <v>8</v>
      </c>
      <c r="H866">
        <f t="shared" si="80"/>
        <v>21.25</v>
      </c>
      <c r="I866">
        <v>3</v>
      </c>
      <c r="J866" t="s">
        <v>48</v>
      </c>
      <c r="K866" t="s">
        <v>49</v>
      </c>
      <c r="L866">
        <f t="shared" si="81"/>
        <v>63.75</v>
      </c>
      <c r="M866">
        <f t="shared" si="82"/>
        <v>18</v>
      </c>
      <c r="N866" t="s">
        <v>111</v>
      </c>
      <c r="O866" t="s">
        <v>115</v>
      </c>
    </row>
    <row r="867" spans="1:15" x14ac:dyDescent="0.3">
      <c r="A867">
        <f t="shared" si="83"/>
        <v>7777896266</v>
      </c>
      <c r="B867" s="1">
        <v>42150</v>
      </c>
      <c r="C867" t="str">
        <f t="shared" si="78"/>
        <v>Tuesday</v>
      </c>
      <c r="D867" t="str">
        <f t="shared" si="79"/>
        <v>May</v>
      </c>
      <c r="E867">
        <v>12.75</v>
      </c>
      <c r="F867" t="s">
        <v>27</v>
      </c>
      <c r="G867" t="s">
        <v>22</v>
      </c>
      <c r="H867">
        <f t="shared" si="80"/>
        <v>17.75</v>
      </c>
      <c r="I867">
        <v>9</v>
      </c>
      <c r="J867" t="s">
        <v>28</v>
      </c>
      <c r="K867" t="s">
        <v>29</v>
      </c>
      <c r="L867">
        <f t="shared" si="81"/>
        <v>159.75</v>
      </c>
      <c r="M867">
        <f t="shared" si="82"/>
        <v>45</v>
      </c>
      <c r="N867" t="s">
        <v>112</v>
      </c>
      <c r="O867" t="s">
        <v>115</v>
      </c>
    </row>
    <row r="868" spans="1:15" x14ac:dyDescent="0.3">
      <c r="A868">
        <f t="shared" si="83"/>
        <v>7777896267</v>
      </c>
      <c r="B868" s="1">
        <v>42150</v>
      </c>
      <c r="C868" t="str">
        <f t="shared" si="78"/>
        <v>Tuesday</v>
      </c>
      <c r="D868" t="str">
        <f t="shared" si="79"/>
        <v>May</v>
      </c>
      <c r="E868">
        <v>12.5</v>
      </c>
      <c r="F868" t="s">
        <v>27</v>
      </c>
      <c r="G868" t="s">
        <v>17</v>
      </c>
      <c r="H868">
        <f t="shared" si="80"/>
        <v>19.5</v>
      </c>
      <c r="I868">
        <v>8</v>
      </c>
      <c r="J868" t="s">
        <v>54</v>
      </c>
      <c r="K868" t="s">
        <v>55</v>
      </c>
      <c r="L868">
        <f t="shared" si="81"/>
        <v>156</v>
      </c>
      <c r="M868">
        <f t="shared" si="82"/>
        <v>56</v>
      </c>
      <c r="N868" t="s">
        <v>111</v>
      </c>
      <c r="O868" t="s">
        <v>115</v>
      </c>
    </row>
    <row r="869" spans="1:15" x14ac:dyDescent="0.3">
      <c r="A869">
        <f t="shared" si="83"/>
        <v>7777896268</v>
      </c>
      <c r="B869" s="1">
        <v>42150</v>
      </c>
      <c r="C869" t="str">
        <f t="shared" si="78"/>
        <v>Tuesday</v>
      </c>
      <c r="D869" t="str">
        <f t="shared" si="79"/>
        <v>May</v>
      </c>
      <c r="E869">
        <v>11</v>
      </c>
      <c r="F869" t="s">
        <v>27</v>
      </c>
      <c r="G869" t="s">
        <v>8</v>
      </c>
      <c r="H869">
        <f t="shared" si="80"/>
        <v>14</v>
      </c>
      <c r="I869">
        <v>1</v>
      </c>
      <c r="J869" t="s">
        <v>74</v>
      </c>
      <c r="K869" t="s">
        <v>75</v>
      </c>
      <c r="L869">
        <f t="shared" si="81"/>
        <v>14</v>
      </c>
      <c r="M869">
        <f t="shared" si="82"/>
        <v>3</v>
      </c>
      <c r="N869" t="s">
        <v>111</v>
      </c>
      <c r="O869" t="s">
        <v>114</v>
      </c>
    </row>
    <row r="870" spans="1:15" x14ac:dyDescent="0.3">
      <c r="A870">
        <f t="shared" si="83"/>
        <v>7777896269</v>
      </c>
      <c r="B870" s="1">
        <v>42151</v>
      </c>
      <c r="C870" t="str">
        <f t="shared" si="78"/>
        <v>Wednesday</v>
      </c>
      <c r="D870" t="str">
        <f t="shared" si="79"/>
        <v>May</v>
      </c>
      <c r="E870">
        <v>16.5</v>
      </c>
      <c r="F870" t="s">
        <v>7</v>
      </c>
      <c r="G870" t="s">
        <v>17</v>
      </c>
      <c r="H870">
        <f t="shared" si="80"/>
        <v>25</v>
      </c>
      <c r="I870">
        <v>2</v>
      </c>
      <c r="J870" t="s">
        <v>18</v>
      </c>
      <c r="K870" t="s">
        <v>19</v>
      </c>
      <c r="L870">
        <f t="shared" si="81"/>
        <v>50</v>
      </c>
      <c r="M870">
        <f t="shared" si="82"/>
        <v>17</v>
      </c>
      <c r="N870" t="s">
        <v>112</v>
      </c>
      <c r="O870" t="s">
        <v>115</v>
      </c>
    </row>
    <row r="871" spans="1:15" x14ac:dyDescent="0.3">
      <c r="A871">
        <f t="shared" si="83"/>
        <v>7777896270</v>
      </c>
      <c r="B871" s="1">
        <v>42151</v>
      </c>
      <c r="C871" t="str">
        <f t="shared" si="78"/>
        <v>Wednesday</v>
      </c>
      <c r="D871" t="str">
        <f t="shared" si="79"/>
        <v>May</v>
      </c>
      <c r="E871">
        <v>20.75</v>
      </c>
      <c r="F871" t="s">
        <v>13</v>
      </c>
      <c r="G871" t="s">
        <v>17</v>
      </c>
      <c r="H871">
        <f t="shared" si="80"/>
        <v>30.75</v>
      </c>
      <c r="I871">
        <v>5</v>
      </c>
      <c r="J871" t="s">
        <v>25</v>
      </c>
      <c r="K871" t="s">
        <v>26</v>
      </c>
      <c r="L871">
        <f t="shared" si="81"/>
        <v>153.75</v>
      </c>
      <c r="M871">
        <f t="shared" si="82"/>
        <v>50</v>
      </c>
      <c r="N871" t="s">
        <v>112</v>
      </c>
      <c r="O871" t="s">
        <v>115</v>
      </c>
    </row>
    <row r="872" spans="1:15" x14ac:dyDescent="0.3">
      <c r="A872">
        <f t="shared" si="83"/>
        <v>7777896271</v>
      </c>
      <c r="B872" s="1">
        <v>42151</v>
      </c>
      <c r="C872" t="str">
        <f t="shared" si="78"/>
        <v>Wednesday</v>
      </c>
      <c r="D872" t="str">
        <f t="shared" si="79"/>
        <v>May</v>
      </c>
      <c r="E872">
        <v>20.75</v>
      </c>
      <c r="F872" t="s">
        <v>13</v>
      </c>
      <c r="G872" t="s">
        <v>17</v>
      </c>
      <c r="H872">
        <f t="shared" si="80"/>
        <v>30.75</v>
      </c>
      <c r="I872">
        <v>7</v>
      </c>
      <c r="J872" t="s">
        <v>66</v>
      </c>
      <c r="K872" t="s">
        <v>67</v>
      </c>
      <c r="L872">
        <f t="shared" si="81"/>
        <v>215.25</v>
      </c>
      <c r="M872">
        <f t="shared" si="82"/>
        <v>70</v>
      </c>
      <c r="N872" t="s">
        <v>111</v>
      </c>
      <c r="O872" t="s">
        <v>114</v>
      </c>
    </row>
    <row r="873" spans="1:15" x14ac:dyDescent="0.3">
      <c r="A873">
        <f t="shared" si="83"/>
        <v>7777896272</v>
      </c>
      <c r="B873" s="1">
        <v>42151</v>
      </c>
      <c r="C873" t="str">
        <f t="shared" si="78"/>
        <v>Wednesday</v>
      </c>
      <c r="D873" t="str">
        <f t="shared" si="79"/>
        <v>May</v>
      </c>
      <c r="E873">
        <v>20.75</v>
      </c>
      <c r="F873" t="s">
        <v>13</v>
      </c>
      <c r="G873" t="s">
        <v>17</v>
      </c>
      <c r="H873">
        <f t="shared" si="80"/>
        <v>30.75</v>
      </c>
      <c r="I873">
        <v>6</v>
      </c>
      <c r="J873" t="s">
        <v>25</v>
      </c>
      <c r="K873" t="s">
        <v>26</v>
      </c>
      <c r="L873">
        <f t="shared" si="81"/>
        <v>184.5</v>
      </c>
      <c r="M873">
        <f t="shared" si="82"/>
        <v>60</v>
      </c>
      <c r="N873" t="s">
        <v>111</v>
      </c>
      <c r="O873" t="s">
        <v>115</v>
      </c>
    </row>
    <row r="874" spans="1:15" x14ac:dyDescent="0.3">
      <c r="A874">
        <f t="shared" si="83"/>
        <v>7777896273</v>
      </c>
      <c r="B874" s="1">
        <v>42152</v>
      </c>
      <c r="C874" t="str">
        <f t="shared" si="78"/>
        <v>Thursday</v>
      </c>
      <c r="D874" t="str">
        <f t="shared" si="79"/>
        <v>May</v>
      </c>
      <c r="E874">
        <v>12</v>
      </c>
      <c r="F874" t="s">
        <v>27</v>
      </c>
      <c r="G874" t="s">
        <v>8</v>
      </c>
      <c r="H874">
        <f t="shared" si="80"/>
        <v>15</v>
      </c>
      <c r="I874">
        <v>10</v>
      </c>
      <c r="J874" t="s">
        <v>58</v>
      </c>
      <c r="K874" t="s">
        <v>59</v>
      </c>
      <c r="L874">
        <f t="shared" si="81"/>
        <v>150</v>
      </c>
      <c r="M874">
        <f t="shared" si="82"/>
        <v>30</v>
      </c>
      <c r="N874" t="s">
        <v>112</v>
      </c>
      <c r="O874" t="s">
        <v>114</v>
      </c>
    </row>
    <row r="875" spans="1:15" x14ac:dyDescent="0.3">
      <c r="A875">
        <f t="shared" si="83"/>
        <v>7777896274</v>
      </c>
      <c r="B875" s="1">
        <v>42152</v>
      </c>
      <c r="C875" t="str">
        <f t="shared" si="78"/>
        <v>Thursday</v>
      </c>
      <c r="D875" t="str">
        <f t="shared" si="79"/>
        <v>May</v>
      </c>
      <c r="E875">
        <v>20.75</v>
      </c>
      <c r="F875" t="s">
        <v>13</v>
      </c>
      <c r="G875" t="s">
        <v>22</v>
      </c>
      <c r="H875">
        <f t="shared" si="80"/>
        <v>28.75</v>
      </c>
      <c r="I875">
        <v>7</v>
      </c>
      <c r="J875" t="s">
        <v>46</v>
      </c>
      <c r="K875" t="s">
        <v>47</v>
      </c>
      <c r="L875">
        <f t="shared" si="81"/>
        <v>201.25</v>
      </c>
      <c r="M875">
        <f t="shared" si="82"/>
        <v>56</v>
      </c>
      <c r="N875" t="s">
        <v>112</v>
      </c>
      <c r="O875" t="s">
        <v>114</v>
      </c>
    </row>
    <row r="876" spans="1:15" x14ac:dyDescent="0.3">
      <c r="A876">
        <f t="shared" si="83"/>
        <v>7777896275</v>
      </c>
      <c r="B876" s="1">
        <v>42152</v>
      </c>
      <c r="C876" t="str">
        <f t="shared" si="78"/>
        <v>Thursday</v>
      </c>
      <c r="D876" t="str">
        <f t="shared" si="79"/>
        <v>May</v>
      </c>
      <c r="E876">
        <v>16.75</v>
      </c>
      <c r="F876" t="s">
        <v>7</v>
      </c>
      <c r="G876" t="s">
        <v>22</v>
      </c>
      <c r="H876">
        <f t="shared" si="80"/>
        <v>23.25</v>
      </c>
      <c r="I876">
        <v>4</v>
      </c>
      <c r="J876" t="s">
        <v>44</v>
      </c>
      <c r="K876" t="s">
        <v>45</v>
      </c>
      <c r="L876">
        <f t="shared" si="81"/>
        <v>93</v>
      </c>
      <c r="M876">
        <f t="shared" si="82"/>
        <v>26</v>
      </c>
      <c r="N876" t="s">
        <v>111</v>
      </c>
      <c r="O876" t="s">
        <v>115</v>
      </c>
    </row>
    <row r="877" spans="1:15" x14ac:dyDescent="0.3">
      <c r="A877">
        <f t="shared" si="83"/>
        <v>7777896276</v>
      </c>
      <c r="B877" s="1">
        <v>42152</v>
      </c>
      <c r="C877" t="str">
        <f t="shared" si="78"/>
        <v>Thursday</v>
      </c>
      <c r="D877" t="str">
        <f t="shared" si="79"/>
        <v>May</v>
      </c>
      <c r="E877">
        <v>16.75</v>
      </c>
      <c r="F877" t="s">
        <v>7</v>
      </c>
      <c r="G877" t="s">
        <v>22</v>
      </c>
      <c r="H877">
        <f t="shared" si="80"/>
        <v>23.25</v>
      </c>
      <c r="I877">
        <v>5</v>
      </c>
      <c r="J877" t="s">
        <v>23</v>
      </c>
      <c r="K877" t="s">
        <v>24</v>
      </c>
      <c r="L877">
        <f t="shared" si="81"/>
        <v>116.25</v>
      </c>
      <c r="M877">
        <f t="shared" si="82"/>
        <v>32.5</v>
      </c>
      <c r="N877" t="s">
        <v>112</v>
      </c>
      <c r="O877" t="s">
        <v>114</v>
      </c>
    </row>
    <row r="878" spans="1:15" x14ac:dyDescent="0.3">
      <c r="A878">
        <f t="shared" si="83"/>
        <v>7777896277</v>
      </c>
      <c r="B878" s="1">
        <v>42152</v>
      </c>
      <c r="C878" t="str">
        <f t="shared" si="78"/>
        <v>Thursday</v>
      </c>
      <c r="D878" t="str">
        <f t="shared" si="79"/>
        <v>May</v>
      </c>
      <c r="E878">
        <v>15.25</v>
      </c>
      <c r="F878" t="s">
        <v>13</v>
      </c>
      <c r="G878" t="s">
        <v>8</v>
      </c>
      <c r="H878">
        <f t="shared" si="80"/>
        <v>21.25</v>
      </c>
      <c r="I878">
        <v>3</v>
      </c>
      <c r="J878" t="s">
        <v>48</v>
      </c>
      <c r="K878" t="s">
        <v>49</v>
      </c>
      <c r="L878">
        <f t="shared" si="81"/>
        <v>63.75</v>
      </c>
      <c r="M878">
        <f t="shared" si="82"/>
        <v>18</v>
      </c>
      <c r="N878" t="s">
        <v>111</v>
      </c>
      <c r="O878" t="s">
        <v>114</v>
      </c>
    </row>
    <row r="879" spans="1:15" x14ac:dyDescent="0.3">
      <c r="A879">
        <f t="shared" si="83"/>
        <v>7777896278</v>
      </c>
      <c r="B879" s="1">
        <v>42152</v>
      </c>
      <c r="C879" t="str">
        <f t="shared" si="78"/>
        <v>Thursday</v>
      </c>
      <c r="D879" t="str">
        <f t="shared" si="79"/>
        <v>May</v>
      </c>
      <c r="E879">
        <v>20.25</v>
      </c>
      <c r="F879" t="s">
        <v>13</v>
      </c>
      <c r="G879" t="s">
        <v>17</v>
      </c>
      <c r="H879">
        <f t="shared" si="80"/>
        <v>30.25</v>
      </c>
      <c r="I879">
        <v>4</v>
      </c>
      <c r="J879" t="s">
        <v>70</v>
      </c>
      <c r="K879" t="s">
        <v>71</v>
      </c>
      <c r="L879">
        <f t="shared" si="81"/>
        <v>121</v>
      </c>
      <c r="M879">
        <f t="shared" si="82"/>
        <v>40</v>
      </c>
      <c r="N879" t="s">
        <v>111</v>
      </c>
      <c r="O879" t="s">
        <v>114</v>
      </c>
    </row>
    <row r="880" spans="1:15" x14ac:dyDescent="0.3">
      <c r="A880">
        <f t="shared" si="83"/>
        <v>7777896279</v>
      </c>
      <c r="B880" s="1">
        <v>42152</v>
      </c>
      <c r="C880" t="str">
        <f t="shared" si="78"/>
        <v>Thursday</v>
      </c>
      <c r="D880" t="str">
        <f t="shared" si="79"/>
        <v>May</v>
      </c>
      <c r="E880">
        <v>20.5</v>
      </c>
      <c r="F880" t="s">
        <v>13</v>
      </c>
      <c r="G880" t="s">
        <v>8</v>
      </c>
      <c r="H880">
        <f t="shared" si="80"/>
        <v>26.5</v>
      </c>
      <c r="I880">
        <v>9</v>
      </c>
      <c r="J880" t="s">
        <v>30</v>
      </c>
      <c r="K880" t="s">
        <v>31</v>
      </c>
      <c r="L880">
        <f t="shared" si="81"/>
        <v>238.5</v>
      </c>
      <c r="M880">
        <f t="shared" si="82"/>
        <v>54</v>
      </c>
      <c r="N880" t="s">
        <v>111</v>
      </c>
      <c r="O880" t="s">
        <v>115</v>
      </c>
    </row>
    <row r="881" spans="1:15" x14ac:dyDescent="0.3">
      <c r="A881">
        <f t="shared" si="83"/>
        <v>7777896280</v>
      </c>
      <c r="B881" s="1">
        <v>42152</v>
      </c>
      <c r="C881" t="str">
        <f t="shared" si="78"/>
        <v>Thursday</v>
      </c>
      <c r="D881" t="str">
        <f t="shared" si="79"/>
        <v>May</v>
      </c>
      <c r="E881">
        <v>9.75</v>
      </c>
      <c r="F881" t="s">
        <v>27</v>
      </c>
      <c r="G881" t="s">
        <v>8</v>
      </c>
      <c r="H881">
        <f t="shared" si="80"/>
        <v>12.75</v>
      </c>
      <c r="I881">
        <v>10</v>
      </c>
      <c r="J881" t="s">
        <v>48</v>
      </c>
      <c r="K881" t="s">
        <v>49</v>
      </c>
      <c r="L881">
        <f t="shared" si="81"/>
        <v>127.5</v>
      </c>
      <c r="M881">
        <f t="shared" si="82"/>
        <v>30</v>
      </c>
      <c r="N881" t="s">
        <v>112</v>
      </c>
      <c r="O881" t="s">
        <v>114</v>
      </c>
    </row>
    <row r="882" spans="1:15" x14ac:dyDescent="0.3">
      <c r="A882">
        <f t="shared" si="83"/>
        <v>7777896281</v>
      </c>
      <c r="B882" s="1">
        <v>42153</v>
      </c>
      <c r="C882" t="str">
        <f t="shared" si="78"/>
        <v>Friday</v>
      </c>
      <c r="D882" t="str">
        <f t="shared" si="79"/>
        <v>May</v>
      </c>
      <c r="E882">
        <v>16</v>
      </c>
      <c r="F882" t="s">
        <v>7</v>
      </c>
      <c r="G882" t="s">
        <v>8</v>
      </c>
      <c r="H882">
        <f t="shared" si="80"/>
        <v>20.5</v>
      </c>
      <c r="I882">
        <v>5</v>
      </c>
      <c r="J882" t="s">
        <v>11</v>
      </c>
      <c r="K882" t="s">
        <v>12</v>
      </c>
      <c r="L882">
        <f t="shared" si="81"/>
        <v>102.5</v>
      </c>
      <c r="M882">
        <f t="shared" si="82"/>
        <v>22.5</v>
      </c>
      <c r="N882" t="s">
        <v>111</v>
      </c>
      <c r="O882" t="s">
        <v>115</v>
      </c>
    </row>
    <row r="883" spans="1:15" x14ac:dyDescent="0.3">
      <c r="A883">
        <f t="shared" si="83"/>
        <v>7777896282</v>
      </c>
      <c r="B883" s="1">
        <v>42153</v>
      </c>
      <c r="C883" t="str">
        <f t="shared" si="78"/>
        <v>Friday</v>
      </c>
      <c r="D883" t="str">
        <f t="shared" si="79"/>
        <v>May</v>
      </c>
      <c r="E883">
        <v>12.5</v>
      </c>
      <c r="F883" t="s">
        <v>7</v>
      </c>
      <c r="G883" t="s">
        <v>8</v>
      </c>
      <c r="H883">
        <f t="shared" si="80"/>
        <v>17</v>
      </c>
      <c r="I883">
        <v>1</v>
      </c>
      <c r="J883" t="s">
        <v>48</v>
      </c>
      <c r="K883" t="s">
        <v>49</v>
      </c>
      <c r="L883">
        <f t="shared" si="81"/>
        <v>17</v>
      </c>
      <c r="M883">
        <f t="shared" si="82"/>
        <v>4.5</v>
      </c>
      <c r="N883" t="s">
        <v>112</v>
      </c>
      <c r="O883" t="s">
        <v>114</v>
      </c>
    </row>
    <row r="884" spans="1:15" x14ac:dyDescent="0.3">
      <c r="A884">
        <f t="shared" si="83"/>
        <v>7777896283</v>
      </c>
      <c r="B884" s="1">
        <v>42153</v>
      </c>
      <c r="C884" t="str">
        <f t="shared" si="78"/>
        <v>Friday</v>
      </c>
      <c r="D884" t="str">
        <f t="shared" si="79"/>
        <v>May</v>
      </c>
      <c r="E884">
        <v>20.75</v>
      </c>
      <c r="F884" t="s">
        <v>13</v>
      </c>
      <c r="G884" t="s">
        <v>22</v>
      </c>
      <c r="H884">
        <f t="shared" si="80"/>
        <v>28.75</v>
      </c>
      <c r="I884">
        <v>11</v>
      </c>
      <c r="J884" t="s">
        <v>23</v>
      </c>
      <c r="K884" t="s">
        <v>24</v>
      </c>
      <c r="L884">
        <f t="shared" si="81"/>
        <v>316.25</v>
      </c>
      <c r="M884">
        <f t="shared" si="82"/>
        <v>88</v>
      </c>
      <c r="N884" t="s">
        <v>112</v>
      </c>
      <c r="O884" t="s">
        <v>114</v>
      </c>
    </row>
    <row r="885" spans="1:15" x14ac:dyDescent="0.3">
      <c r="A885">
        <f t="shared" si="83"/>
        <v>7777896284</v>
      </c>
      <c r="B885" s="1">
        <v>42154</v>
      </c>
      <c r="C885" t="str">
        <f t="shared" si="78"/>
        <v>Saturday</v>
      </c>
      <c r="D885" t="str">
        <f t="shared" si="79"/>
        <v>May</v>
      </c>
      <c r="E885">
        <v>20.5</v>
      </c>
      <c r="F885" t="s">
        <v>13</v>
      </c>
      <c r="G885" t="s">
        <v>8</v>
      </c>
      <c r="H885">
        <f t="shared" si="80"/>
        <v>26.5</v>
      </c>
      <c r="I885">
        <v>3</v>
      </c>
      <c r="J885" t="s">
        <v>36</v>
      </c>
      <c r="K885" t="s">
        <v>37</v>
      </c>
      <c r="L885">
        <f t="shared" si="81"/>
        <v>79.5</v>
      </c>
      <c r="M885">
        <f t="shared" si="82"/>
        <v>18</v>
      </c>
      <c r="N885" t="s">
        <v>112</v>
      </c>
      <c r="O885" t="s">
        <v>115</v>
      </c>
    </row>
    <row r="886" spans="1:15" x14ac:dyDescent="0.3">
      <c r="A886">
        <f t="shared" si="83"/>
        <v>7777896285</v>
      </c>
      <c r="B886" s="1">
        <v>42154</v>
      </c>
      <c r="C886" t="str">
        <f t="shared" si="78"/>
        <v>Saturday</v>
      </c>
      <c r="D886" t="str">
        <f t="shared" si="79"/>
        <v>May</v>
      </c>
      <c r="E886">
        <v>18.5</v>
      </c>
      <c r="F886" t="s">
        <v>13</v>
      </c>
      <c r="G886" t="s">
        <v>14</v>
      </c>
      <c r="H886">
        <f t="shared" si="80"/>
        <v>25.5</v>
      </c>
      <c r="I886">
        <v>2</v>
      </c>
      <c r="J886" t="s">
        <v>15</v>
      </c>
      <c r="K886" t="s">
        <v>16</v>
      </c>
      <c r="L886">
        <f t="shared" si="81"/>
        <v>51</v>
      </c>
      <c r="M886">
        <f t="shared" si="82"/>
        <v>14</v>
      </c>
      <c r="N886" t="s">
        <v>112</v>
      </c>
      <c r="O886" t="s">
        <v>114</v>
      </c>
    </row>
    <row r="887" spans="1:15" x14ac:dyDescent="0.3">
      <c r="A887">
        <f t="shared" si="83"/>
        <v>7777896286</v>
      </c>
      <c r="B887" s="1">
        <v>42154</v>
      </c>
      <c r="C887" t="str">
        <f t="shared" si="78"/>
        <v>Saturday</v>
      </c>
      <c r="D887" t="str">
        <f t="shared" si="79"/>
        <v>May</v>
      </c>
      <c r="E887">
        <v>20.75</v>
      </c>
      <c r="F887" t="s">
        <v>13</v>
      </c>
      <c r="G887" t="s">
        <v>14</v>
      </c>
      <c r="H887">
        <f t="shared" si="80"/>
        <v>27.75</v>
      </c>
      <c r="I887">
        <v>3</v>
      </c>
      <c r="J887" t="s">
        <v>40</v>
      </c>
      <c r="K887" t="s">
        <v>41</v>
      </c>
      <c r="L887">
        <f t="shared" si="81"/>
        <v>83.25</v>
      </c>
      <c r="M887">
        <f t="shared" si="82"/>
        <v>21</v>
      </c>
      <c r="N887" t="s">
        <v>112</v>
      </c>
      <c r="O887" t="s">
        <v>114</v>
      </c>
    </row>
    <row r="888" spans="1:15" x14ac:dyDescent="0.3">
      <c r="A888">
        <f t="shared" si="83"/>
        <v>7777896287</v>
      </c>
      <c r="B888" s="1">
        <v>42154</v>
      </c>
      <c r="C888" t="str">
        <f t="shared" si="78"/>
        <v>Saturday</v>
      </c>
      <c r="D888" t="str">
        <f t="shared" si="79"/>
        <v>May</v>
      </c>
      <c r="E888">
        <v>25.5</v>
      </c>
      <c r="F888" t="s">
        <v>76</v>
      </c>
      <c r="G888" t="s">
        <v>8</v>
      </c>
      <c r="H888">
        <f t="shared" si="80"/>
        <v>26.5</v>
      </c>
      <c r="I888">
        <v>3</v>
      </c>
      <c r="J888" t="s">
        <v>30</v>
      </c>
      <c r="K888" t="s">
        <v>31</v>
      </c>
      <c r="L888">
        <f t="shared" si="81"/>
        <v>79.5</v>
      </c>
      <c r="M888">
        <f t="shared" si="82"/>
        <v>3</v>
      </c>
      <c r="N888" t="s">
        <v>112</v>
      </c>
      <c r="O888" t="s">
        <v>114</v>
      </c>
    </row>
    <row r="889" spans="1:15" x14ac:dyDescent="0.3">
      <c r="A889">
        <f t="shared" si="83"/>
        <v>7777896288</v>
      </c>
      <c r="B889" s="1">
        <v>42154</v>
      </c>
      <c r="C889" t="str">
        <f t="shared" si="78"/>
        <v>Saturday</v>
      </c>
      <c r="D889" t="str">
        <f t="shared" si="79"/>
        <v>May</v>
      </c>
      <c r="E889">
        <v>20.75</v>
      </c>
      <c r="F889" t="s">
        <v>13</v>
      </c>
      <c r="G889" t="s">
        <v>17</v>
      </c>
      <c r="H889">
        <f t="shared" si="80"/>
        <v>30.75</v>
      </c>
      <c r="I889">
        <v>2</v>
      </c>
      <c r="J889" t="s">
        <v>18</v>
      </c>
      <c r="K889" t="s">
        <v>19</v>
      </c>
      <c r="L889">
        <f t="shared" si="81"/>
        <v>61.5</v>
      </c>
      <c r="M889">
        <f t="shared" si="82"/>
        <v>20</v>
      </c>
      <c r="N889" t="s">
        <v>112</v>
      </c>
      <c r="O889" t="s">
        <v>115</v>
      </c>
    </row>
    <row r="890" spans="1:15" x14ac:dyDescent="0.3">
      <c r="A890">
        <f t="shared" si="83"/>
        <v>7777896289</v>
      </c>
      <c r="B890" s="1">
        <v>42154</v>
      </c>
      <c r="C890" t="str">
        <f t="shared" si="78"/>
        <v>Saturday</v>
      </c>
      <c r="D890" t="str">
        <f t="shared" si="79"/>
        <v>May</v>
      </c>
      <c r="E890">
        <v>16.5</v>
      </c>
      <c r="F890" t="s">
        <v>7</v>
      </c>
      <c r="G890" t="s">
        <v>17</v>
      </c>
      <c r="H890">
        <f t="shared" si="80"/>
        <v>25</v>
      </c>
      <c r="I890">
        <v>3</v>
      </c>
      <c r="J890" t="s">
        <v>54</v>
      </c>
      <c r="K890" t="s">
        <v>55</v>
      </c>
      <c r="L890">
        <f t="shared" si="81"/>
        <v>75</v>
      </c>
      <c r="M890">
        <f t="shared" si="82"/>
        <v>25.5</v>
      </c>
      <c r="N890" t="s">
        <v>111</v>
      </c>
      <c r="O890" t="s">
        <v>115</v>
      </c>
    </row>
    <row r="891" spans="1:15" x14ac:dyDescent="0.3">
      <c r="A891">
        <f t="shared" si="83"/>
        <v>7777896290</v>
      </c>
      <c r="B891" s="1">
        <v>42154</v>
      </c>
      <c r="C891" t="str">
        <f t="shared" si="78"/>
        <v>Saturday</v>
      </c>
      <c r="D891" t="str">
        <f t="shared" si="79"/>
        <v>May</v>
      </c>
      <c r="E891">
        <v>20.75</v>
      </c>
      <c r="F891" t="s">
        <v>13</v>
      </c>
      <c r="G891" t="s">
        <v>17</v>
      </c>
      <c r="H891">
        <f t="shared" si="80"/>
        <v>30.75</v>
      </c>
      <c r="I891">
        <v>9</v>
      </c>
      <c r="J891" t="s">
        <v>32</v>
      </c>
      <c r="K891" t="s">
        <v>33</v>
      </c>
      <c r="L891">
        <f t="shared" si="81"/>
        <v>276.75</v>
      </c>
      <c r="M891">
        <f t="shared" si="82"/>
        <v>90</v>
      </c>
      <c r="N891" t="s">
        <v>112</v>
      </c>
      <c r="O891" t="s">
        <v>115</v>
      </c>
    </row>
    <row r="892" spans="1:15" x14ac:dyDescent="0.3">
      <c r="A892">
        <f t="shared" si="83"/>
        <v>7777896291</v>
      </c>
      <c r="B892" s="1">
        <v>42154</v>
      </c>
      <c r="C892" t="str">
        <f t="shared" si="78"/>
        <v>Saturday</v>
      </c>
      <c r="D892" t="str">
        <f t="shared" si="79"/>
        <v>May</v>
      </c>
      <c r="E892">
        <v>14.5</v>
      </c>
      <c r="F892" t="s">
        <v>7</v>
      </c>
      <c r="G892" t="s">
        <v>8</v>
      </c>
      <c r="H892">
        <f t="shared" si="80"/>
        <v>19</v>
      </c>
      <c r="I892">
        <v>6</v>
      </c>
      <c r="J892" t="s">
        <v>74</v>
      </c>
      <c r="K892" t="s">
        <v>75</v>
      </c>
      <c r="L892">
        <f t="shared" si="81"/>
        <v>114</v>
      </c>
      <c r="M892">
        <f t="shared" si="82"/>
        <v>27</v>
      </c>
      <c r="N892" t="s">
        <v>111</v>
      </c>
      <c r="O892" t="s">
        <v>115</v>
      </c>
    </row>
    <row r="893" spans="1:15" x14ac:dyDescent="0.3">
      <c r="A893">
        <f t="shared" si="83"/>
        <v>7777896292</v>
      </c>
      <c r="B893" s="1">
        <v>42154</v>
      </c>
      <c r="C893" t="str">
        <f t="shared" si="78"/>
        <v>Saturday</v>
      </c>
      <c r="D893" t="str">
        <f t="shared" si="79"/>
        <v>May</v>
      </c>
      <c r="E893">
        <v>20.25</v>
      </c>
      <c r="F893" t="s">
        <v>13</v>
      </c>
      <c r="G893" t="s">
        <v>14</v>
      </c>
      <c r="H893">
        <f t="shared" si="80"/>
        <v>27.25</v>
      </c>
      <c r="I893">
        <v>12</v>
      </c>
      <c r="J893" t="s">
        <v>42</v>
      </c>
      <c r="K893" t="s">
        <v>43</v>
      </c>
      <c r="L893">
        <f t="shared" si="81"/>
        <v>327</v>
      </c>
      <c r="M893">
        <f t="shared" si="82"/>
        <v>84</v>
      </c>
      <c r="N893" t="s">
        <v>111</v>
      </c>
      <c r="O893" t="s">
        <v>114</v>
      </c>
    </row>
    <row r="894" spans="1:15" x14ac:dyDescent="0.3">
      <c r="A894">
        <f t="shared" si="83"/>
        <v>7777896293</v>
      </c>
      <c r="B894" s="1">
        <v>42154</v>
      </c>
      <c r="C894" t="str">
        <f t="shared" si="78"/>
        <v>Saturday</v>
      </c>
      <c r="D894" t="str">
        <f t="shared" si="79"/>
        <v>May</v>
      </c>
      <c r="E894">
        <v>12.5</v>
      </c>
      <c r="F894" t="s">
        <v>27</v>
      </c>
      <c r="G894" t="s">
        <v>17</v>
      </c>
      <c r="H894">
        <f t="shared" si="80"/>
        <v>19.5</v>
      </c>
      <c r="I894">
        <v>2</v>
      </c>
      <c r="J894" t="s">
        <v>38</v>
      </c>
      <c r="K894" t="s">
        <v>39</v>
      </c>
      <c r="L894">
        <f t="shared" si="81"/>
        <v>39</v>
      </c>
      <c r="M894">
        <f t="shared" si="82"/>
        <v>14</v>
      </c>
      <c r="N894" t="s">
        <v>112</v>
      </c>
      <c r="O894" t="s">
        <v>115</v>
      </c>
    </row>
    <row r="895" spans="1:15" x14ac:dyDescent="0.3">
      <c r="A895">
        <f t="shared" si="83"/>
        <v>7777896294</v>
      </c>
      <c r="B895" s="1">
        <v>42154</v>
      </c>
      <c r="C895" t="str">
        <f t="shared" si="78"/>
        <v>Saturday</v>
      </c>
      <c r="D895" t="str">
        <f t="shared" si="79"/>
        <v>May</v>
      </c>
      <c r="E895">
        <v>10.5</v>
      </c>
      <c r="F895" t="s">
        <v>27</v>
      </c>
      <c r="G895" t="s">
        <v>8</v>
      </c>
      <c r="H895">
        <f t="shared" si="80"/>
        <v>13.5</v>
      </c>
      <c r="I895">
        <v>11</v>
      </c>
      <c r="J895" t="s">
        <v>9</v>
      </c>
      <c r="K895" t="s">
        <v>10</v>
      </c>
      <c r="L895">
        <f t="shared" si="81"/>
        <v>148.5</v>
      </c>
      <c r="M895">
        <f t="shared" si="82"/>
        <v>33</v>
      </c>
      <c r="N895" t="s">
        <v>111</v>
      </c>
      <c r="O895" t="s">
        <v>115</v>
      </c>
    </row>
    <row r="896" spans="1:15" x14ac:dyDescent="0.3">
      <c r="A896">
        <f t="shared" si="83"/>
        <v>7777896295</v>
      </c>
      <c r="B896" s="1">
        <v>42154</v>
      </c>
      <c r="C896" t="str">
        <f t="shared" si="78"/>
        <v>Saturday</v>
      </c>
      <c r="D896" t="str">
        <f t="shared" si="79"/>
        <v>May</v>
      </c>
      <c r="E896">
        <v>9.75</v>
      </c>
      <c r="F896" t="s">
        <v>27</v>
      </c>
      <c r="G896" t="s">
        <v>8</v>
      </c>
      <c r="H896">
        <f t="shared" si="80"/>
        <v>12.75</v>
      </c>
      <c r="I896">
        <v>12</v>
      </c>
      <c r="J896" t="s">
        <v>48</v>
      </c>
      <c r="K896" t="s">
        <v>49</v>
      </c>
      <c r="L896">
        <f t="shared" si="81"/>
        <v>153</v>
      </c>
      <c r="M896">
        <f t="shared" si="82"/>
        <v>36</v>
      </c>
      <c r="N896" t="s">
        <v>112</v>
      </c>
      <c r="O896" t="s">
        <v>115</v>
      </c>
    </row>
    <row r="897" spans="1:15" x14ac:dyDescent="0.3">
      <c r="A897">
        <f t="shared" si="83"/>
        <v>7777896296</v>
      </c>
      <c r="B897" s="1">
        <v>42155</v>
      </c>
      <c r="C897" t="str">
        <f t="shared" si="78"/>
        <v>Sunday</v>
      </c>
      <c r="D897" t="str">
        <f t="shared" si="79"/>
        <v>May</v>
      </c>
      <c r="E897">
        <v>16.5</v>
      </c>
      <c r="F897" t="s">
        <v>13</v>
      </c>
      <c r="G897" t="s">
        <v>8</v>
      </c>
      <c r="H897">
        <f t="shared" si="80"/>
        <v>22.5</v>
      </c>
      <c r="I897">
        <v>3</v>
      </c>
      <c r="J897" t="s">
        <v>9</v>
      </c>
      <c r="K897" t="s">
        <v>10</v>
      </c>
      <c r="L897">
        <f t="shared" si="81"/>
        <v>67.5</v>
      </c>
      <c r="M897">
        <f t="shared" si="82"/>
        <v>18</v>
      </c>
      <c r="N897" t="s">
        <v>112</v>
      </c>
      <c r="O897" t="s">
        <v>114</v>
      </c>
    </row>
    <row r="898" spans="1:15" x14ac:dyDescent="0.3">
      <c r="A898">
        <f t="shared" si="83"/>
        <v>7777896297</v>
      </c>
      <c r="B898" s="1">
        <v>42155</v>
      </c>
      <c r="C898" t="str">
        <f t="shared" ref="C898:C961" si="84">TEXT(B898,"dddd")</f>
        <v>Sunday</v>
      </c>
      <c r="D898" t="str">
        <f t="shared" si="79"/>
        <v>May</v>
      </c>
      <c r="E898">
        <v>12</v>
      </c>
      <c r="F898" t="s">
        <v>27</v>
      </c>
      <c r="G898" t="s">
        <v>14</v>
      </c>
      <c r="H898">
        <f t="shared" si="80"/>
        <v>16</v>
      </c>
      <c r="I898">
        <v>9</v>
      </c>
      <c r="J898" t="s">
        <v>34</v>
      </c>
      <c r="K898" t="s">
        <v>35</v>
      </c>
      <c r="L898">
        <f t="shared" si="81"/>
        <v>144</v>
      </c>
      <c r="M898">
        <f t="shared" si="82"/>
        <v>36</v>
      </c>
      <c r="N898" t="s">
        <v>111</v>
      </c>
      <c r="O898" t="s">
        <v>114</v>
      </c>
    </row>
    <row r="899" spans="1:15" x14ac:dyDescent="0.3">
      <c r="A899">
        <f t="shared" si="83"/>
        <v>7777896298</v>
      </c>
      <c r="B899" s="1">
        <v>42155</v>
      </c>
      <c r="C899" t="str">
        <f t="shared" si="84"/>
        <v>Sunday</v>
      </c>
      <c r="D899" t="str">
        <f t="shared" ref="D899:D962" si="85">TEXT(B899,"mmmm")</f>
        <v>May</v>
      </c>
      <c r="E899">
        <v>12.25</v>
      </c>
      <c r="F899" t="s">
        <v>27</v>
      </c>
      <c r="G899" t="s">
        <v>17</v>
      </c>
      <c r="H899">
        <f t="shared" ref="H899:H962" si="86">E899 +   IF(F899="S", 2, IF(F899="M", 3.5, IF(F899="L", 5, 0))) +  IF(G899="Classic", 1, IF(G899="Veggie", 2, IF(G899="Chicken", 3, IF(G899="Supreme",5,0))))</f>
        <v>19.25</v>
      </c>
      <c r="I899">
        <v>8</v>
      </c>
      <c r="J899" t="s">
        <v>70</v>
      </c>
      <c r="K899" t="s">
        <v>71</v>
      </c>
      <c r="L899">
        <f t="shared" ref="L899:L962" si="87">H899*I899</f>
        <v>154</v>
      </c>
      <c r="M899">
        <f t="shared" ref="M899:M962" si="88">(H899-E899)*I899</f>
        <v>56</v>
      </c>
      <c r="N899" t="s">
        <v>112</v>
      </c>
      <c r="O899" t="s">
        <v>115</v>
      </c>
    </row>
    <row r="900" spans="1:15" x14ac:dyDescent="0.3">
      <c r="A900">
        <f t="shared" ref="A900:A963" si="89">A899+1</f>
        <v>7777896299</v>
      </c>
      <c r="B900" s="1">
        <v>42156</v>
      </c>
      <c r="C900" t="str">
        <f t="shared" si="84"/>
        <v>Monday</v>
      </c>
      <c r="D900" t="str">
        <f t="shared" si="85"/>
        <v>June</v>
      </c>
      <c r="E900">
        <v>20.75</v>
      </c>
      <c r="F900" t="s">
        <v>13</v>
      </c>
      <c r="G900" t="s">
        <v>22</v>
      </c>
      <c r="H900">
        <f t="shared" si="86"/>
        <v>28.75</v>
      </c>
      <c r="I900">
        <v>9</v>
      </c>
      <c r="J900" t="s">
        <v>23</v>
      </c>
      <c r="K900" t="s">
        <v>24</v>
      </c>
      <c r="L900">
        <f t="shared" si="87"/>
        <v>258.75</v>
      </c>
      <c r="M900">
        <f t="shared" si="88"/>
        <v>72</v>
      </c>
      <c r="N900" t="s">
        <v>112</v>
      </c>
      <c r="O900" t="s">
        <v>114</v>
      </c>
    </row>
    <row r="901" spans="1:15" x14ac:dyDescent="0.3">
      <c r="A901">
        <f t="shared" si="89"/>
        <v>7777896300</v>
      </c>
      <c r="B901" s="1">
        <v>42156</v>
      </c>
      <c r="C901" t="str">
        <f t="shared" si="84"/>
        <v>Monday</v>
      </c>
      <c r="D901" t="str">
        <f t="shared" si="85"/>
        <v>June</v>
      </c>
      <c r="E901">
        <v>12.75</v>
      </c>
      <c r="F901" t="s">
        <v>27</v>
      </c>
      <c r="G901" t="s">
        <v>22</v>
      </c>
      <c r="H901">
        <f t="shared" si="86"/>
        <v>17.75</v>
      </c>
      <c r="I901">
        <v>3</v>
      </c>
      <c r="J901" t="s">
        <v>23</v>
      </c>
      <c r="K901" t="s">
        <v>24</v>
      </c>
      <c r="L901">
        <f t="shared" si="87"/>
        <v>53.25</v>
      </c>
      <c r="M901">
        <f t="shared" si="88"/>
        <v>15</v>
      </c>
      <c r="N901" t="s">
        <v>112</v>
      </c>
      <c r="O901" t="s">
        <v>114</v>
      </c>
    </row>
    <row r="902" spans="1:15" x14ac:dyDescent="0.3">
      <c r="A902">
        <f t="shared" si="89"/>
        <v>7777896301</v>
      </c>
      <c r="B902" s="1">
        <v>42156</v>
      </c>
      <c r="C902" t="str">
        <f t="shared" si="84"/>
        <v>Monday</v>
      </c>
      <c r="D902" t="str">
        <f t="shared" si="85"/>
        <v>June</v>
      </c>
      <c r="E902">
        <v>10.5</v>
      </c>
      <c r="F902" t="s">
        <v>27</v>
      </c>
      <c r="G902" t="s">
        <v>8</v>
      </c>
      <c r="H902">
        <f t="shared" si="86"/>
        <v>13.5</v>
      </c>
      <c r="I902">
        <v>6</v>
      </c>
      <c r="J902" t="s">
        <v>9</v>
      </c>
      <c r="K902" t="s">
        <v>10</v>
      </c>
      <c r="L902">
        <f t="shared" si="87"/>
        <v>81</v>
      </c>
      <c r="M902">
        <f t="shared" si="88"/>
        <v>18</v>
      </c>
      <c r="N902" t="s">
        <v>112</v>
      </c>
      <c r="O902" t="s">
        <v>114</v>
      </c>
    </row>
    <row r="903" spans="1:15" x14ac:dyDescent="0.3">
      <c r="A903">
        <f t="shared" si="89"/>
        <v>7777896302</v>
      </c>
      <c r="B903" s="1">
        <v>42156</v>
      </c>
      <c r="C903" t="str">
        <f t="shared" si="84"/>
        <v>Monday</v>
      </c>
      <c r="D903" t="str">
        <f t="shared" si="85"/>
        <v>June</v>
      </c>
      <c r="E903">
        <v>12.5</v>
      </c>
      <c r="F903" t="s">
        <v>7</v>
      </c>
      <c r="G903" t="s">
        <v>8</v>
      </c>
      <c r="H903">
        <f t="shared" si="86"/>
        <v>17</v>
      </c>
      <c r="I903">
        <v>10</v>
      </c>
      <c r="J903" t="s">
        <v>48</v>
      </c>
      <c r="K903" t="s">
        <v>49</v>
      </c>
      <c r="L903">
        <f t="shared" si="87"/>
        <v>170</v>
      </c>
      <c r="M903">
        <f t="shared" si="88"/>
        <v>45</v>
      </c>
      <c r="N903" t="s">
        <v>112</v>
      </c>
      <c r="O903" t="s">
        <v>115</v>
      </c>
    </row>
    <row r="904" spans="1:15" x14ac:dyDescent="0.3">
      <c r="A904">
        <f t="shared" si="89"/>
        <v>7777896303</v>
      </c>
      <c r="B904" s="1">
        <v>42156</v>
      </c>
      <c r="C904" t="str">
        <f t="shared" si="84"/>
        <v>Monday</v>
      </c>
      <c r="D904" t="str">
        <f t="shared" si="85"/>
        <v>June</v>
      </c>
      <c r="E904">
        <v>16</v>
      </c>
      <c r="F904" t="s">
        <v>7</v>
      </c>
      <c r="G904" t="s">
        <v>8</v>
      </c>
      <c r="H904">
        <f t="shared" si="86"/>
        <v>20.5</v>
      </c>
      <c r="I904">
        <v>7</v>
      </c>
      <c r="J904" t="s">
        <v>58</v>
      </c>
      <c r="K904" t="s">
        <v>59</v>
      </c>
      <c r="L904">
        <f t="shared" si="87"/>
        <v>143.5</v>
      </c>
      <c r="M904">
        <f t="shared" si="88"/>
        <v>31.5</v>
      </c>
      <c r="N904" t="s">
        <v>111</v>
      </c>
      <c r="O904" t="s">
        <v>115</v>
      </c>
    </row>
    <row r="905" spans="1:15" x14ac:dyDescent="0.3">
      <c r="A905">
        <f t="shared" si="89"/>
        <v>7777896304</v>
      </c>
      <c r="B905" s="1">
        <v>42157</v>
      </c>
      <c r="C905" t="str">
        <f t="shared" si="84"/>
        <v>Tuesday</v>
      </c>
      <c r="D905" t="str">
        <f t="shared" si="85"/>
        <v>June</v>
      </c>
      <c r="E905">
        <v>16</v>
      </c>
      <c r="F905" t="s">
        <v>7</v>
      </c>
      <c r="G905" t="s">
        <v>8</v>
      </c>
      <c r="H905">
        <f t="shared" si="86"/>
        <v>20.5</v>
      </c>
      <c r="I905">
        <v>9</v>
      </c>
      <c r="J905" t="s">
        <v>58</v>
      </c>
      <c r="K905" t="s">
        <v>59</v>
      </c>
      <c r="L905">
        <f t="shared" si="87"/>
        <v>184.5</v>
      </c>
      <c r="M905">
        <f t="shared" si="88"/>
        <v>40.5</v>
      </c>
      <c r="N905" t="s">
        <v>111</v>
      </c>
      <c r="O905" t="s">
        <v>114</v>
      </c>
    </row>
    <row r="906" spans="1:15" x14ac:dyDescent="0.3">
      <c r="A906">
        <f t="shared" si="89"/>
        <v>7777896305</v>
      </c>
      <c r="B906" s="1">
        <v>42157</v>
      </c>
      <c r="C906" t="str">
        <f t="shared" si="84"/>
        <v>Tuesday</v>
      </c>
      <c r="D906" t="str">
        <f t="shared" si="85"/>
        <v>June</v>
      </c>
      <c r="E906">
        <v>16</v>
      </c>
      <c r="F906" t="s">
        <v>7</v>
      </c>
      <c r="G906" t="s">
        <v>14</v>
      </c>
      <c r="H906">
        <f t="shared" si="86"/>
        <v>21.5</v>
      </c>
      <c r="I906">
        <v>9</v>
      </c>
      <c r="J906" t="s">
        <v>20</v>
      </c>
      <c r="K906" t="s">
        <v>21</v>
      </c>
      <c r="L906">
        <f t="shared" si="87"/>
        <v>193.5</v>
      </c>
      <c r="M906">
        <f t="shared" si="88"/>
        <v>49.5</v>
      </c>
      <c r="N906" t="s">
        <v>111</v>
      </c>
      <c r="O906" t="s">
        <v>115</v>
      </c>
    </row>
    <row r="907" spans="1:15" x14ac:dyDescent="0.3">
      <c r="A907">
        <f t="shared" si="89"/>
        <v>7777896306</v>
      </c>
      <c r="B907" s="1">
        <v>42157</v>
      </c>
      <c r="C907" t="str">
        <f t="shared" si="84"/>
        <v>Tuesday</v>
      </c>
      <c r="D907" t="str">
        <f t="shared" si="85"/>
        <v>June</v>
      </c>
      <c r="E907">
        <v>20.25</v>
      </c>
      <c r="F907" t="s">
        <v>13</v>
      </c>
      <c r="G907" t="s">
        <v>14</v>
      </c>
      <c r="H907">
        <f t="shared" si="86"/>
        <v>27.25</v>
      </c>
      <c r="I907">
        <v>4</v>
      </c>
      <c r="J907" t="s">
        <v>68</v>
      </c>
      <c r="K907" t="s">
        <v>69</v>
      </c>
      <c r="L907">
        <f t="shared" si="87"/>
        <v>109</v>
      </c>
      <c r="M907">
        <f t="shared" si="88"/>
        <v>28</v>
      </c>
      <c r="N907" t="s">
        <v>111</v>
      </c>
      <c r="O907" t="s">
        <v>114</v>
      </c>
    </row>
    <row r="908" spans="1:15" x14ac:dyDescent="0.3">
      <c r="A908">
        <f t="shared" si="89"/>
        <v>7777896307</v>
      </c>
      <c r="B908" s="1">
        <v>42157</v>
      </c>
      <c r="C908" t="str">
        <f t="shared" si="84"/>
        <v>Tuesday</v>
      </c>
      <c r="D908" t="str">
        <f t="shared" si="85"/>
        <v>June</v>
      </c>
      <c r="E908">
        <v>12.5</v>
      </c>
      <c r="F908" t="s">
        <v>27</v>
      </c>
      <c r="G908" t="s">
        <v>17</v>
      </c>
      <c r="H908">
        <f t="shared" si="86"/>
        <v>19.5</v>
      </c>
      <c r="I908">
        <v>10</v>
      </c>
      <c r="J908" t="s">
        <v>66</v>
      </c>
      <c r="K908" t="s">
        <v>67</v>
      </c>
      <c r="L908">
        <f t="shared" si="87"/>
        <v>195</v>
      </c>
      <c r="M908">
        <f t="shared" si="88"/>
        <v>70</v>
      </c>
      <c r="N908" t="s">
        <v>111</v>
      </c>
      <c r="O908" t="s">
        <v>115</v>
      </c>
    </row>
    <row r="909" spans="1:15" x14ac:dyDescent="0.3">
      <c r="A909">
        <f t="shared" si="89"/>
        <v>7777896308</v>
      </c>
      <c r="B909" s="1">
        <v>42158</v>
      </c>
      <c r="C909" t="str">
        <f t="shared" si="84"/>
        <v>Wednesday</v>
      </c>
      <c r="D909" t="str">
        <f t="shared" si="85"/>
        <v>June</v>
      </c>
      <c r="E909">
        <v>18.5</v>
      </c>
      <c r="F909" t="s">
        <v>13</v>
      </c>
      <c r="G909" t="s">
        <v>14</v>
      </c>
      <c r="H909">
        <f t="shared" si="86"/>
        <v>25.5</v>
      </c>
      <c r="I909">
        <v>6</v>
      </c>
      <c r="J909" t="s">
        <v>15</v>
      </c>
      <c r="K909" t="s">
        <v>16</v>
      </c>
      <c r="L909">
        <f t="shared" si="87"/>
        <v>153</v>
      </c>
      <c r="M909">
        <f t="shared" si="88"/>
        <v>42</v>
      </c>
      <c r="N909" t="s">
        <v>112</v>
      </c>
      <c r="O909" t="s">
        <v>115</v>
      </c>
    </row>
    <row r="910" spans="1:15" x14ac:dyDescent="0.3">
      <c r="A910">
        <f t="shared" si="89"/>
        <v>7777896309</v>
      </c>
      <c r="B910" s="1">
        <v>42158</v>
      </c>
      <c r="C910" t="str">
        <f t="shared" si="84"/>
        <v>Wednesday</v>
      </c>
      <c r="D910" t="str">
        <f t="shared" si="85"/>
        <v>June</v>
      </c>
      <c r="E910">
        <v>20.75</v>
      </c>
      <c r="F910" t="s">
        <v>13</v>
      </c>
      <c r="G910" t="s">
        <v>17</v>
      </c>
      <c r="H910">
        <f t="shared" si="86"/>
        <v>30.75</v>
      </c>
      <c r="I910">
        <v>6</v>
      </c>
      <c r="J910" t="s">
        <v>38</v>
      </c>
      <c r="K910" t="s">
        <v>39</v>
      </c>
      <c r="L910">
        <f t="shared" si="87"/>
        <v>184.5</v>
      </c>
      <c r="M910">
        <f t="shared" si="88"/>
        <v>60</v>
      </c>
      <c r="N910" t="s">
        <v>111</v>
      </c>
      <c r="O910" t="s">
        <v>114</v>
      </c>
    </row>
    <row r="911" spans="1:15" x14ac:dyDescent="0.3">
      <c r="A911">
        <f t="shared" si="89"/>
        <v>7777896310</v>
      </c>
      <c r="B911" s="1">
        <v>42158</v>
      </c>
      <c r="C911" t="str">
        <f t="shared" si="84"/>
        <v>Wednesday</v>
      </c>
      <c r="D911" t="str">
        <f t="shared" si="85"/>
        <v>June</v>
      </c>
      <c r="E911">
        <v>12</v>
      </c>
      <c r="F911" t="s">
        <v>27</v>
      </c>
      <c r="G911" t="s">
        <v>14</v>
      </c>
      <c r="H911">
        <f t="shared" si="86"/>
        <v>16</v>
      </c>
      <c r="I911">
        <v>2</v>
      </c>
      <c r="J911" t="s">
        <v>68</v>
      </c>
      <c r="K911" t="s">
        <v>69</v>
      </c>
      <c r="L911">
        <f t="shared" si="87"/>
        <v>32</v>
      </c>
      <c r="M911">
        <f t="shared" si="88"/>
        <v>8</v>
      </c>
      <c r="N911" t="s">
        <v>112</v>
      </c>
      <c r="O911" t="s">
        <v>114</v>
      </c>
    </row>
    <row r="912" spans="1:15" x14ac:dyDescent="0.3">
      <c r="A912">
        <f t="shared" si="89"/>
        <v>7777896311</v>
      </c>
      <c r="B912" s="1">
        <v>42158</v>
      </c>
      <c r="C912" t="str">
        <f t="shared" si="84"/>
        <v>Wednesday</v>
      </c>
      <c r="D912" t="str">
        <f t="shared" si="85"/>
        <v>June</v>
      </c>
      <c r="E912">
        <v>20.5</v>
      </c>
      <c r="F912" t="s">
        <v>13</v>
      </c>
      <c r="G912" t="s">
        <v>8</v>
      </c>
      <c r="H912">
        <f t="shared" si="86"/>
        <v>26.5</v>
      </c>
      <c r="I912">
        <v>1</v>
      </c>
      <c r="J912" t="s">
        <v>58</v>
      </c>
      <c r="K912" t="s">
        <v>59</v>
      </c>
      <c r="L912">
        <f t="shared" si="87"/>
        <v>26.5</v>
      </c>
      <c r="M912">
        <f t="shared" si="88"/>
        <v>6</v>
      </c>
      <c r="N912" t="s">
        <v>112</v>
      </c>
      <c r="O912" t="s">
        <v>115</v>
      </c>
    </row>
    <row r="913" spans="1:15" x14ac:dyDescent="0.3">
      <c r="A913">
        <f t="shared" si="89"/>
        <v>7777896312</v>
      </c>
      <c r="B913" s="1">
        <v>42158</v>
      </c>
      <c r="C913" t="str">
        <f t="shared" si="84"/>
        <v>Wednesday</v>
      </c>
      <c r="D913" t="str">
        <f t="shared" si="85"/>
        <v>June</v>
      </c>
      <c r="E913">
        <v>14.75</v>
      </c>
      <c r="F913" t="s">
        <v>7</v>
      </c>
      <c r="G913" t="s">
        <v>14</v>
      </c>
      <c r="H913">
        <f t="shared" si="86"/>
        <v>20.25</v>
      </c>
      <c r="I913">
        <v>8</v>
      </c>
      <c r="J913" t="s">
        <v>56</v>
      </c>
      <c r="K913" t="s">
        <v>57</v>
      </c>
      <c r="L913">
        <f t="shared" si="87"/>
        <v>162</v>
      </c>
      <c r="M913">
        <f t="shared" si="88"/>
        <v>44</v>
      </c>
      <c r="N913" t="s">
        <v>111</v>
      </c>
      <c r="O913" t="s">
        <v>115</v>
      </c>
    </row>
    <row r="914" spans="1:15" x14ac:dyDescent="0.3">
      <c r="A914">
        <f t="shared" si="89"/>
        <v>7777896313</v>
      </c>
      <c r="B914" s="1">
        <v>42158</v>
      </c>
      <c r="C914" t="str">
        <f t="shared" si="84"/>
        <v>Wednesday</v>
      </c>
      <c r="D914" t="str">
        <f t="shared" si="85"/>
        <v>June</v>
      </c>
      <c r="E914">
        <v>20.25</v>
      </c>
      <c r="F914" t="s">
        <v>13</v>
      </c>
      <c r="G914" t="s">
        <v>17</v>
      </c>
      <c r="H914">
        <f t="shared" si="86"/>
        <v>30.25</v>
      </c>
      <c r="I914">
        <v>7</v>
      </c>
      <c r="J914" t="s">
        <v>70</v>
      </c>
      <c r="K914" t="s">
        <v>71</v>
      </c>
      <c r="L914">
        <f t="shared" si="87"/>
        <v>211.75</v>
      </c>
      <c r="M914">
        <f t="shared" si="88"/>
        <v>70</v>
      </c>
      <c r="N914" t="s">
        <v>111</v>
      </c>
      <c r="O914" t="s">
        <v>114</v>
      </c>
    </row>
    <row r="915" spans="1:15" x14ac:dyDescent="0.3">
      <c r="A915">
        <f t="shared" si="89"/>
        <v>7777896314</v>
      </c>
      <c r="B915" s="1">
        <v>42159</v>
      </c>
      <c r="C915" t="str">
        <f t="shared" si="84"/>
        <v>Thursday</v>
      </c>
      <c r="D915" t="str">
        <f t="shared" si="85"/>
        <v>June</v>
      </c>
      <c r="E915">
        <v>20.75</v>
      </c>
      <c r="F915" t="s">
        <v>13</v>
      </c>
      <c r="G915" t="s">
        <v>22</v>
      </c>
      <c r="H915">
        <f t="shared" si="86"/>
        <v>28.75</v>
      </c>
      <c r="I915">
        <v>4</v>
      </c>
      <c r="J915" t="s">
        <v>23</v>
      </c>
      <c r="K915" t="s">
        <v>24</v>
      </c>
      <c r="L915">
        <f t="shared" si="87"/>
        <v>115</v>
      </c>
      <c r="M915">
        <f t="shared" si="88"/>
        <v>32</v>
      </c>
      <c r="N915" t="s">
        <v>112</v>
      </c>
      <c r="O915" t="s">
        <v>114</v>
      </c>
    </row>
    <row r="916" spans="1:15" x14ac:dyDescent="0.3">
      <c r="A916">
        <f t="shared" si="89"/>
        <v>7777896315</v>
      </c>
      <c r="B916" s="1">
        <v>42159</v>
      </c>
      <c r="C916" t="str">
        <f t="shared" si="84"/>
        <v>Thursday</v>
      </c>
      <c r="D916" t="str">
        <f t="shared" si="85"/>
        <v>June</v>
      </c>
      <c r="E916">
        <v>15.25</v>
      </c>
      <c r="F916" t="s">
        <v>13</v>
      </c>
      <c r="G916" t="s">
        <v>8</v>
      </c>
      <c r="H916">
        <f t="shared" si="86"/>
        <v>21.25</v>
      </c>
      <c r="I916">
        <v>10</v>
      </c>
      <c r="J916" t="s">
        <v>48</v>
      </c>
      <c r="K916" t="s">
        <v>49</v>
      </c>
      <c r="L916">
        <f t="shared" si="87"/>
        <v>212.5</v>
      </c>
      <c r="M916">
        <f t="shared" si="88"/>
        <v>60</v>
      </c>
      <c r="N916" t="s">
        <v>112</v>
      </c>
      <c r="O916" t="s">
        <v>114</v>
      </c>
    </row>
    <row r="917" spans="1:15" x14ac:dyDescent="0.3">
      <c r="A917">
        <f t="shared" si="89"/>
        <v>7777896316</v>
      </c>
      <c r="B917" s="1">
        <v>42159</v>
      </c>
      <c r="C917" t="str">
        <f t="shared" si="84"/>
        <v>Thursday</v>
      </c>
      <c r="D917" t="str">
        <f t="shared" si="85"/>
        <v>June</v>
      </c>
      <c r="E917">
        <v>12</v>
      </c>
      <c r="F917" t="s">
        <v>27</v>
      </c>
      <c r="G917" t="s">
        <v>8</v>
      </c>
      <c r="H917">
        <f t="shared" si="86"/>
        <v>15</v>
      </c>
      <c r="I917">
        <v>8</v>
      </c>
      <c r="J917" t="s">
        <v>52</v>
      </c>
      <c r="K917" t="s">
        <v>53</v>
      </c>
      <c r="L917">
        <f t="shared" si="87"/>
        <v>120</v>
      </c>
      <c r="M917">
        <f t="shared" si="88"/>
        <v>24</v>
      </c>
      <c r="N917" t="s">
        <v>112</v>
      </c>
      <c r="O917" t="s">
        <v>115</v>
      </c>
    </row>
    <row r="918" spans="1:15" x14ac:dyDescent="0.3">
      <c r="A918">
        <f t="shared" si="89"/>
        <v>7777896317</v>
      </c>
      <c r="B918" s="1">
        <v>42159</v>
      </c>
      <c r="C918" t="str">
        <f t="shared" si="84"/>
        <v>Thursday</v>
      </c>
      <c r="D918" t="str">
        <f t="shared" si="85"/>
        <v>June</v>
      </c>
      <c r="E918">
        <v>16</v>
      </c>
      <c r="F918" t="s">
        <v>7</v>
      </c>
      <c r="G918" t="s">
        <v>14</v>
      </c>
      <c r="H918">
        <f t="shared" si="86"/>
        <v>21.5</v>
      </c>
      <c r="I918">
        <v>7</v>
      </c>
      <c r="J918" t="s">
        <v>34</v>
      </c>
      <c r="K918" t="s">
        <v>35</v>
      </c>
      <c r="L918">
        <f t="shared" si="87"/>
        <v>150.5</v>
      </c>
      <c r="M918">
        <f t="shared" si="88"/>
        <v>38.5</v>
      </c>
      <c r="N918" t="s">
        <v>111</v>
      </c>
      <c r="O918" t="s">
        <v>115</v>
      </c>
    </row>
    <row r="919" spans="1:15" x14ac:dyDescent="0.3">
      <c r="A919">
        <f t="shared" si="89"/>
        <v>7777896318</v>
      </c>
      <c r="B919" s="1">
        <v>42160</v>
      </c>
      <c r="C919" t="str">
        <f t="shared" si="84"/>
        <v>Friday</v>
      </c>
      <c r="D919" t="str">
        <f t="shared" si="85"/>
        <v>June</v>
      </c>
      <c r="E919">
        <v>16.75</v>
      </c>
      <c r="F919" t="s">
        <v>7</v>
      </c>
      <c r="G919" t="s">
        <v>22</v>
      </c>
      <c r="H919">
        <f t="shared" si="86"/>
        <v>23.25</v>
      </c>
      <c r="I919">
        <v>11</v>
      </c>
      <c r="J919" t="s">
        <v>28</v>
      </c>
      <c r="K919" t="s">
        <v>29</v>
      </c>
      <c r="L919">
        <f t="shared" si="87"/>
        <v>255.75</v>
      </c>
      <c r="M919">
        <f t="shared" si="88"/>
        <v>71.5</v>
      </c>
      <c r="N919" t="s">
        <v>112</v>
      </c>
      <c r="O919" t="s">
        <v>115</v>
      </c>
    </row>
    <row r="920" spans="1:15" x14ac:dyDescent="0.3">
      <c r="A920">
        <f t="shared" si="89"/>
        <v>7777896319</v>
      </c>
      <c r="B920" s="1">
        <v>42160</v>
      </c>
      <c r="C920" t="str">
        <f t="shared" si="84"/>
        <v>Friday</v>
      </c>
      <c r="D920" t="str">
        <f t="shared" si="85"/>
        <v>June</v>
      </c>
      <c r="E920">
        <v>16.25</v>
      </c>
      <c r="F920" t="s">
        <v>7</v>
      </c>
      <c r="G920" t="s">
        <v>17</v>
      </c>
      <c r="H920">
        <f t="shared" si="86"/>
        <v>24.75</v>
      </c>
      <c r="I920">
        <v>6</v>
      </c>
      <c r="J920" t="s">
        <v>60</v>
      </c>
      <c r="K920" t="s">
        <v>61</v>
      </c>
      <c r="L920">
        <f t="shared" si="87"/>
        <v>148.5</v>
      </c>
      <c r="M920">
        <f t="shared" si="88"/>
        <v>51</v>
      </c>
      <c r="N920" t="s">
        <v>112</v>
      </c>
      <c r="O920" t="s">
        <v>115</v>
      </c>
    </row>
    <row r="921" spans="1:15" x14ac:dyDescent="0.3">
      <c r="A921">
        <f t="shared" si="89"/>
        <v>7777896320</v>
      </c>
      <c r="B921" s="1">
        <v>42160</v>
      </c>
      <c r="C921" t="str">
        <f t="shared" si="84"/>
        <v>Friday</v>
      </c>
      <c r="D921" t="str">
        <f t="shared" si="85"/>
        <v>June</v>
      </c>
      <c r="E921">
        <v>12</v>
      </c>
      <c r="F921" t="s">
        <v>27</v>
      </c>
      <c r="G921" t="s">
        <v>14</v>
      </c>
      <c r="H921">
        <f t="shared" si="86"/>
        <v>16</v>
      </c>
      <c r="I921">
        <v>11</v>
      </c>
      <c r="J921" t="s">
        <v>34</v>
      </c>
      <c r="K921" t="s">
        <v>35</v>
      </c>
      <c r="L921">
        <f t="shared" si="87"/>
        <v>176</v>
      </c>
      <c r="M921">
        <f t="shared" si="88"/>
        <v>44</v>
      </c>
      <c r="N921" t="s">
        <v>111</v>
      </c>
      <c r="O921" t="s">
        <v>114</v>
      </c>
    </row>
    <row r="922" spans="1:15" x14ac:dyDescent="0.3">
      <c r="A922">
        <f t="shared" si="89"/>
        <v>7777896321</v>
      </c>
      <c r="B922" s="1">
        <v>42160</v>
      </c>
      <c r="C922" t="str">
        <f t="shared" si="84"/>
        <v>Friday</v>
      </c>
      <c r="D922" t="str">
        <f t="shared" si="85"/>
        <v>June</v>
      </c>
      <c r="E922">
        <v>20.25</v>
      </c>
      <c r="F922" t="s">
        <v>13</v>
      </c>
      <c r="G922" t="s">
        <v>14</v>
      </c>
      <c r="H922">
        <f t="shared" si="86"/>
        <v>27.25</v>
      </c>
      <c r="I922">
        <v>1</v>
      </c>
      <c r="J922" t="s">
        <v>20</v>
      </c>
      <c r="K922" t="s">
        <v>21</v>
      </c>
      <c r="L922">
        <f t="shared" si="87"/>
        <v>27.25</v>
      </c>
      <c r="M922">
        <f t="shared" si="88"/>
        <v>7</v>
      </c>
      <c r="N922" t="s">
        <v>112</v>
      </c>
      <c r="O922" t="s">
        <v>115</v>
      </c>
    </row>
    <row r="923" spans="1:15" x14ac:dyDescent="0.3">
      <c r="A923">
        <f t="shared" si="89"/>
        <v>7777896322</v>
      </c>
      <c r="B923" s="1">
        <v>42161</v>
      </c>
      <c r="C923" t="str">
        <f t="shared" si="84"/>
        <v>Saturday</v>
      </c>
      <c r="D923" t="str">
        <f t="shared" si="85"/>
        <v>June</v>
      </c>
      <c r="E923">
        <v>20.25</v>
      </c>
      <c r="F923" t="s">
        <v>13</v>
      </c>
      <c r="G923" t="s">
        <v>14</v>
      </c>
      <c r="H923">
        <f t="shared" si="86"/>
        <v>27.25</v>
      </c>
      <c r="I923">
        <v>2</v>
      </c>
      <c r="J923" t="s">
        <v>42</v>
      </c>
      <c r="K923" t="s">
        <v>43</v>
      </c>
      <c r="L923">
        <f t="shared" si="87"/>
        <v>54.5</v>
      </c>
      <c r="M923">
        <f t="shared" si="88"/>
        <v>14</v>
      </c>
      <c r="N923" t="s">
        <v>112</v>
      </c>
      <c r="O923" t="s">
        <v>115</v>
      </c>
    </row>
    <row r="924" spans="1:15" x14ac:dyDescent="0.3">
      <c r="A924">
        <f t="shared" si="89"/>
        <v>7777896323</v>
      </c>
      <c r="B924" s="1">
        <v>42161</v>
      </c>
      <c r="C924" t="str">
        <f t="shared" si="84"/>
        <v>Saturday</v>
      </c>
      <c r="D924" t="str">
        <f t="shared" si="85"/>
        <v>June</v>
      </c>
      <c r="E924">
        <v>14.75</v>
      </c>
      <c r="F924" t="s">
        <v>7</v>
      </c>
      <c r="G924" t="s">
        <v>14</v>
      </c>
      <c r="H924">
        <f t="shared" si="86"/>
        <v>20.25</v>
      </c>
      <c r="I924">
        <v>7</v>
      </c>
      <c r="J924" t="s">
        <v>56</v>
      </c>
      <c r="K924" t="s">
        <v>57</v>
      </c>
      <c r="L924">
        <f t="shared" si="87"/>
        <v>141.75</v>
      </c>
      <c r="M924">
        <f t="shared" si="88"/>
        <v>38.5</v>
      </c>
      <c r="N924" t="s">
        <v>111</v>
      </c>
      <c r="O924" t="s">
        <v>114</v>
      </c>
    </row>
    <row r="925" spans="1:15" x14ac:dyDescent="0.3">
      <c r="A925">
        <f t="shared" si="89"/>
        <v>7777896324</v>
      </c>
      <c r="B925" s="1">
        <v>42161</v>
      </c>
      <c r="C925" t="str">
        <f t="shared" si="84"/>
        <v>Saturday</v>
      </c>
      <c r="D925" t="str">
        <f t="shared" si="85"/>
        <v>June</v>
      </c>
      <c r="E925">
        <v>12.75</v>
      </c>
      <c r="F925" t="s">
        <v>27</v>
      </c>
      <c r="G925" t="s">
        <v>22</v>
      </c>
      <c r="H925">
        <f t="shared" si="86"/>
        <v>17.75</v>
      </c>
      <c r="I925">
        <v>2</v>
      </c>
      <c r="J925" t="s">
        <v>50</v>
      </c>
      <c r="K925" t="s">
        <v>51</v>
      </c>
      <c r="L925">
        <f t="shared" si="87"/>
        <v>35.5</v>
      </c>
      <c r="M925">
        <f t="shared" si="88"/>
        <v>10</v>
      </c>
      <c r="N925" t="s">
        <v>111</v>
      </c>
      <c r="O925" t="s">
        <v>115</v>
      </c>
    </row>
    <row r="926" spans="1:15" x14ac:dyDescent="0.3">
      <c r="A926">
        <f t="shared" si="89"/>
        <v>7777896325</v>
      </c>
      <c r="B926" s="1">
        <v>42161</v>
      </c>
      <c r="C926" t="str">
        <f t="shared" si="84"/>
        <v>Saturday</v>
      </c>
      <c r="D926" t="str">
        <f t="shared" si="85"/>
        <v>June</v>
      </c>
      <c r="E926">
        <v>20.75</v>
      </c>
      <c r="F926" t="s">
        <v>13</v>
      </c>
      <c r="G926" t="s">
        <v>17</v>
      </c>
      <c r="H926">
        <f t="shared" si="86"/>
        <v>30.75</v>
      </c>
      <c r="I926">
        <v>7</v>
      </c>
      <c r="J926" t="s">
        <v>18</v>
      </c>
      <c r="K926" t="s">
        <v>19</v>
      </c>
      <c r="L926">
        <f t="shared" si="87"/>
        <v>215.25</v>
      </c>
      <c r="M926">
        <f t="shared" si="88"/>
        <v>70</v>
      </c>
      <c r="N926" t="s">
        <v>112</v>
      </c>
      <c r="O926" t="s">
        <v>114</v>
      </c>
    </row>
    <row r="927" spans="1:15" x14ac:dyDescent="0.3">
      <c r="A927">
        <f t="shared" si="89"/>
        <v>7777896326</v>
      </c>
      <c r="B927" s="1">
        <v>42161</v>
      </c>
      <c r="C927" t="str">
        <f t="shared" si="84"/>
        <v>Saturday</v>
      </c>
      <c r="D927" t="str">
        <f t="shared" si="85"/>
        <v>June</v>
      </c>
      <c r="E927">
        <v>12.5</v>
      </c>
      <c r="F927" t="s">
        <v>27</v>
      </c>
      <c r="G927" t="s">
        <v>17</v>
      </c>
      <c r="H927">
        <f t="shared" si="86"/>
        <v>19.5</v>
      </c>
      <c r="I927">
        <v>12</v>
      </c>
      <c r="J927" t="s">
        <v>54</v>
      </c>
      <c r="K927" t="s">
        <v>55</v>
      </c>
      <c r="L927">
        <f t="shared" si="87"/>
        <v>234</v>
      </c>
      <c r="M927">
        <f t="shared" si="88"/>
        <v>84</v>
      </c>
      <c r="N927" t="s">
        <v>111</v>
      </c>
      <c r="O927" t="s">
        <v>114</v>
      </c>
    </row>
    <row r="928" spans="1:15" x14ac:dyDescent="0.3">
      <c r="A928">
        <f t="shared" si="89"/>
        <v>7777896327</v>
      </c>
      <c r="B928" s="1">
        <v>42162</v>
      </c>
      <c r="C928" t="str">
        <f t="shared" si="84"/>
        <v>Sunday</v>
      </c>
      <c r="D928" t="str">
        <f t="shared" si="85"/>
        <v>June</v>
      </c>
      <c r="E928">
        <v>12</v>
      </c>
      <c r="F928" t="s">
        <v>27</v>
      </c>
      <c r="G928" t="s">
        <v>14</v>
      </c>
      <c r="H928">
        <f t="shared" si="86"/>
        <v>16</v>
      </c>
      <c r="I928">
        <v>9</v>
      </c>
      <c r="J928" t="s">
        <v>64</v>
      </c>
      <c r="K928" t="s">
        <v>65</v>
      </c>
      <c r="L928">
        <f t="shared" si="87"/>
        <v>144</v>
      </c>
      <c r="M928">
        <f t="shared" si="88"/>
        <v>36</v>
      </c>
      <c r="N928" t="s">
        <v>112</v>
      </c>
      <c r="O928" t="s">
        <v>114</v>
      </c>
    </row>
    <row r="929" spans="1:15" x14ac:dyDescent="0.3">
      <c r="A929">
        <f t="shared" si="89"/>
        <v>7777896328</v>
      </c>
      <c r="B929" s="1">
        <v>42162</v>
      </c>
      <c r="C929" t="str">
        <f t="shared" si="84"/>
        <v>Sunday</v>
      </c>
      <c r="D929" t="str">
        <f t="shared" si="85"/>
        <v>June</v>
      </c>
      <c r="E929">
        <v>20.75</v>
      </c>
      <c r="F929" t="s">
        <v>13</v>
      </c>
      <c r="G929" t="s">
        <v>17</v>
      </c>
      <c r="H929">
        <f t="shared" si="86"/>
        <v>30.75</v>
      </c>
      <c r="I929">
        <v>7</v>
      </c>
      <c r="J929" t="s">
        <v>18</v>
      </c>
      <c r="K929" t="s">
        <v>19</v>
      </c>
      <c r="L929">
        <f t="shared" si="87"/>
        <v>215.25</v>
      </c>
      <c r="M929">
        <f t="shared" si="88"/>
        <v>70</v>
      </c>
      <c r="N929" t="s">
        <v>111</v>
      </c>
      <c r="O929" t="s">
        <v>114</v>
      </c>
    </row>
    <row r="930" spans="1:15" x14ac:dyDescent="0.3">
      <c r="A930">
        <f t="shared" si="89"/>
        <v>7777896329</v>
      </c>
      <c r="B930" s="1">
        <v>42162</v>
      </c>
      <c r="C930" t="str">
        <f t="shared" si="84"/>
        <v>Sunday</v>
      </c>
      <c r="D930" t="str">
        <f t="shared" si="85"/>
        <v>June</v>
      </c>
      <c r="E930">
        <v>18.5</v>
      </c>
      <c r="F930" t="s">
        <v>13</v>
      </c>
      <c r="G930" t="s">
        <v>14</v>
      </c>
      <c r="H930">
        <f t="shared" si="86"/>
        <v>25.5</v>
      </c>
      <c r="I930">
        <v>2</v>
      </c>
      <c r="J930" t="s">
        <v>15</v>
      </c>
      <c r="K930" t="s">
        <v>16</v>
      </c>
      <c r="L930">
        <f t="shared" si="87"/>
        <v>51</v>
      </c>
      <c r="M930">
        <f t="shared" si="88"/>
        <v>14</v>
      </c>
      <c r="N930" t="s">
        <v>112</v>
      </c>
      <c r="O930" t="s">
        <v>115</v>
      </c>
    </row>
    <row r="931" spans="1:15" x14ac:dyDescent="0.3">
      <c r="A931">
        <f t="shared" si="89"/>
        <v>7777896330</v>
      </c>
      <c r="B931" s="1">
        <v>42162</v>
      </c>
      <c r="C931" t="str">
        <f t="shared" si="84"/>
        <v>Sunday</v>
      </c>
      <c r="D931" t="str">
        <f t="shared" si="85"/>
        <v>June</v>
      </c>
      <c r="E931">
        <v>16.5</v>
      </c>
      <c r="F931" t="s">
        <v>7</v>
      </c>
      <c r="G931" t="s">
        <v>17</v>
      </c>
      <c r="H931">
        <f t="shared" si="86"/>
        <v>25</v>
      </c>
      <c r="I931">
        <v>3</v>
      </c>
      <c r="J931" t="s">
        <v>38</v>
      </c>
      <c r="K931" t="s">
        <v>39</v>
      </c>
      <c r="L931">
        <f t="shared" si="87"/>
        <v>75</v>
      </c>
      <c r="M931">
        <f t="shared" si="88"/>
        <v>25.5</v>
      </c>
      <c r="N931" t="s">
        <v>112</v>
      </c>
      <c r="O931" t="s">
        <v>115</v>
      </c>
    </row>
    <row r="932" spans="1:15" x14ac:dyDescent="0.3">
      <c r="A932">
        <f t="shared" si="89"/>
        <v>7777896331</v>
      </c>
      <c r="B932" s="1">
        <v>42162</v>
      </c>
      <c r="C932" t="str">
        <f t="shared" si="84"/>
        <v>Sunday</v>
      </c>
      <c r="D932" t="str">
        <f t="shared" si="85"/>
        <v>June</v>
      </c>
      <c r="E932">
        <v>16</v>
      </c>
      <c r="F932" t="s">
        <v>7</v>
      </c>
      <c r="G932" t="s">
        <v>8</v>
      </c>
      <c r="H932">
        <f t="shared" si="86"/>
        <v>20.5</v>
      </c>
      <c r="I932">
        <v>10</v>
      </c>
      <c r="J932" t="s">
        <v>58</v>
      </c>
      <c r="K932" t="s">
        <v>59</v>
      </c>
      <c r="L932">
        <f t="shared" si="87"/>
        <v>205</v>
      </c>
      <c r="M932">
        <f t="shared" si="88"/>
        <v>45</v>
      </c>
      <c r="N932" t="s">
        <v>111</v>
      </c>
      <c r="O932" t="s">
        <v>115</v>
      </c>
    </row>
    <row r="933" spans="1:15" x14ac:dyDescent="0.3">
      <c r="A933">
        <f t="shared" si="89"/>
        <v>7777896332</v>
      </c>
      <c r="B933" s="1">
        <v>42163</v>
      </c>
      <c r="C933" t="str">
        <f t="shared" si="84"/>
        <v>Monday</v>
      </c>
      <c r="D933" t="str">
        <f t="shared" si="85"/>
        <v>June</v>
      </c>
      <c r="E933">
        <v>20.75</v>
      </c>
      <c r="F933" t="s">
        <v>13</v>
      </c>
      <c r="G933" t="s">
        <v>22</v>
      </c>
      <c r="H933">
        <f t="shared" si="86"/>
        <v>28.75</v>
      </c>
      <c r="I933">
        <v>8</v>
      </c>
      <c r="J933" t="s">
        <v>23</v>
      </c>
      <c r="K933" t="s">
        <v>24</v>
      </c>
      <c r="L933">
        <f t="shared" si="87"/>
        <v>230</v>
      </c>
      <c r="M933">
        <f t="shared" si="88"/>
        <v>64</v>
      </c>
      <c r="N933" t="s">
        <v>111</v>
      </c>
      <c r="O933" t="s">
        <v>115</v>
      </c>
    </row>
    <row r="934" spans="1:15" x14ac:dyDescent="0.3">
      <c r="A934">
        <f t="shared" si="89"/>
        <v>7777896333</v>
      </c>
      <c r="B934" s="1">
        <v>42163</v>
      </c>
      <c r="C934" t="str">
        <f t="shared" si="84"/>
        <v>Monday</v>
      </c>
      <c r="D934" t="str">
        <f t="shared" si="85"/>
        <v>June</v>
      </c>
      <c r="E934">
        <v>12</v>
      </c>
      <c r="F934" t="s">
        <v>27</v>
      </c>
      <c r="G934" t="s">
        <v>8</v>
      </c>
      <c r="H934">
        <f t="shared" si="86"/>
        <v>15</v>
      </c>
      <c r="I934">
        <v>2</v>
      </c>
      <c r="J934" t="s">
        <v>36</v>
      </c>
      <c r="K934" t="s">
        <v>37</v>
      </c>
      <c r="L934">
        <f t="shared" si="87"/>
        <v>30</v>
      </c>
      <c r="M934">
        <f t="shared" si="88"/>
        <v>6</v>
      </c>
      <c r="N934" t="s">
        <v>112</v>
      </c>
      <c r="O934" t="s">
        <v>115</v>
      </c>
    </row>
    <row r="935" spans="1:15" x14ac:dyDescent="0.3">
      <c r="A935">
        <f t="shared" si="89"/>
        <v>7777896334</v>
      </c>
      <c r="B935" s="1">
        <v>42163</v>
      </c>
      <c r="C935" t="str">
        <f t="shared" si="84"/>
        <v>Monday</v>
      </c>
      <c r="D935" t="str">
        <f t="shared" si="85"/>
        <v>June</v>
      </c>
      <c r="E935">
        <v>20.75</v>
      </c>
      <c r="F935" t="s">
        <v>13</v>
      </c>
      <c r="G935" t="s">
        <v>17</v>
      </c>
      <c r="H935">
        <f t="shared" si="86"/>
        <v>30.75</v>
      </c>
      <c r="I935">
        <v>3</v>
      </c>
      <c r="J935" t="s">
        <v>38</v>
      </c>
      <c r="K935" t="s">
        <v>39</v>
      </c>
      <c r="L935">
        <f t="shared" si="87"/>
        <v>92.25</v>
      </c>
      <c r="M935">
        <f t="shared" si="88"/>
        <v>30</v>
      </c>
      <c r="N935" t="s">
        <v>112</v>
      </c>
      <c r="O935" t="s">
        <v>115</v>
      </c>
    </row>
    <row r="936" spans="1:15" x14ac:dyDescent="0.3">
      <c r="A936">
        <f t="shared" si="89"/>
        <v>7777896335</v>
      </c>
      <c r="B936" s="1">
        <v>42163</v>
      </c>
      <c r="C936" t="str">
        <f t="shared" si="84"/>
        <v>Monday</v>
      </c>
      <c r="D936" t="str">
        <f t="shared" si="85"/>
        <v>June</v>
      </c>
      <c r="E936">
        <v>12.75</v>
      </c>
      <c r="F936" t="s">
        <v>27</v>
      </c>
      <c r="G936" t="s">
        <v>22</v>
      </c>
      <c r="H936">
        <f t="shared" si="86"/>
        <v>17.75</v>
      </c>
      <c r="I936">
        <v>5</v>
      </c>
      <c r="J936" t="s">
        <v>23</v>
      </c>
      <c r="K936" t="s">
        <v>24</v>
      </c>
      <c r="L936">
        <f t="shared" si="87"/>
        <v>88.75</v>
      </c>
      <c r="M936">
        <f t="shared" si="88"/>
        <v>25</v>
      </c>
      <c r="N936" t="s">
        <v>112</v>
      </c>
      <c r="O936" t="s">
        <v>115</v>
      </c>
    </row>
    <row r="937" spans="1:15" x14ac:dyDescent="0.3">
      <c r="A937">
        <f t="shared" si="89"/>
        <v>7777896336</v>
      </c>
      <c r="B937" s="1">
        <v>42164</v>
      </c>
      <c r="C937" t="str">
        <f t="shared" si="84"/>
        <v>Tuesday</v>
      </c>
      <c r="D937" t="str">
        <f t="shared" si="85"/>
        <v>June</v>
      </c>
      <c r="E937">
        <v>16</v>
      </c>
      <c r="F937" t="s">
        <v>7</v>
      </c>
      <c r="G937" t="s">
        <v>8</v>
      </c>
      <c r="H937">
        <f t="shared" si="86"/>
        <v>20.5</v>
      </c>
      <c r="I937">
        <v>1</v>
      </c>
      <c r="J937" t="s">
        <v>36</v>
      </c>
      <c r="K937" t="s">
        <v>37</v>
      </c>
      <c r="L937">
        <f t="shared" si="87"/>
        <v>20.5</v>
      </c>
      <c r="M937">
        <f t="shared" si="88"/>
        <v>4.5</v>
      </c>
      <c r="N937" t="s">
        <v>111</v>
      </c>
      <c r="O937" t="s">
        <v>114</v>
      </c>
    </row>
    <row r="938" spans="1:15" x14ac:dyDescent="0.3">
      <c r="A938">
        <f t="shared" si="89"/>
        <v>7777896337</v>
      </c>
      <c r="B938" s="1">
        <v>42164</v>
      </c>
      <c r="C938" t="str">
        <f t="shared" si="84"/>
        <v>Tuesday</v>
      </c>
      <c r="D938" t="str">
        <f t="shared" si="85"/>
        <v>June</v>
      </c>
      <c r="E938">
        <v>20.75</v>
      </c>
      <c r="F938" t="s">
        <v>13</v>
      </c>
      <c r="G938" t="s">
        <v>17</v>
      </c>
      <c r="H938">
        <f t="shared" si="86"/>
        <v>30.75</v>
      </c>
      <c r="I938">
        <v>9</v>
      </c>
      <c r="J938" t="s">
        <v>66</v>
      </c>
      <c r="K938" t="s">
        <v>67</v>
      </c>
      <c r="L938">
        <f t="shared" si="87"/>
        <v>276.75</v>
      </c>
      <c r="M938">
        <f t="shared" si="88"/>
        <v>90</v>
      </c>
      <c r="N938" t="s">
        <v>112</v>
      </c>
      <c r="O938" t="s">
        <v>114</v>
      </c>
    </row>
    <row r="939" spans="1:15" x14ac:dyDescent="0.3">
      <c r="A939">
        <f t="shared" si="89"/>
        <v>7777896338</v>
      </c>
      <c r="B939" s="1">
        <v>42164</v>
      </c>
      <c r="C939" t="str">
        <f t="shared" si="84"/>
        <v>Tuesday</v>
      </c>
      <c r="D939" t="str">
        <f t="shared" si="85"/>
        <v>June</v>
      </c>
      <c r="E939">
        <v>16.5</v>
      </c>
      <c r="F939" t="s">
        <v>7</v>
      </c>
      <c r="G939" t="s">
        <v>17</v>
      </c>
      <c r="H939">
        <f t="shared" si="86"/>
        <v>25</v>
      </c>
      <c r="I939">
        <v>7</v>
      </c>
      <c r="J939" t="s">
        <v>25</v>
      </c>
      <c r="K939" t="s">
        <v>26</v>
      </c>
      <c r="L939">
        <f t="shared" si="87"/>
        <v>175</v>
      </c>
      <c r="M939">
        <f t="shared" si="88"/>
        <v>59.5</v>
      </c>
      <c r="N939" t="s">
        <v>111</v>
      </c>
      <c r="O939" t="s">
        <v>114</v>
      </c>
    </row>
    <row r="940" spans="1:15" x14ac:dyDescent="0.3">
      <c r="A940">
        <f t="shared" si="89"/>
        <v>7777896339</v>
      </c>
      <c r="B940" s="1">
        <v>42164</v>
      </c>
      <c r="C940" t="str">
        <f t="shared" si="84"/>
        <v>Tuesday</v>
      </c>
      <c r="D940" t="str">
        <f t="shared" si="85"/>
        <v>June</v>
      </c>
      <c r="E940">
        <v>12.75</v>
      </c>
      <c r="F940" t="s">
        <v>27</v>
      </c>
      <c r="G940" t="s">
        <v>14</v>
      </c>
      <c r="H940">
        <f t="shared" si="86"/>
        <v>16.75</v>
      </c>
      <c r="I940">
        <v>5</v>
      </c>
      <c r="J940" t="s">
        <v>62</v>
      </c>
      <c r="K940" t="s">
        <v>63</v>
      </c>
      <c r="L940">
        <f t="shared" si="87"/>
        <v>83.75</v>
      </c>
      <c r="M940">
        <f t="shared" si="88"/>
        <v>20</v>
      </c>
      <c r="N940" t="s">
        <v>112</v>
      </c>
      <c r="O940" t="s">
        <v>114</v>
      </c>
    </row>
    <row r="941" spans="1:15" x14ac:dyDescent="0.3">
      <c r="A941">
        <f t="shared" si="89"/>
        <v>7777896340</v>
      </c>
      <c r="B941" s="1">
        <v>42164</v>
      </c>
      <c r="C941" t="str">
        <f t="shared" si="84"/>
        <v>Tuesday</v>
      </c>
      <c r="D941" t="str">
        <f t="shared" si="85"/>
        <v>June</v>
      </c>
      <c r="E941">
        <v>20.75</v>
      </c>
      <c r="F941" t="s">
        <v>13</v>
      </c>
      <c r="G941" t="s">
        <v>22</v>
      </c>
      <c r="H941">
        <f t="shared" si="86"/>
        <v>28.75</v>
      </c>
      <c r="I941">
        <v>7</v>
      </c>
      <c r="J941" t="s">
        <v>44</v>
      </c>
      <c r="K941" t="s">
        <v>45</v>
      </c>
      <c r="L941">
        <f t="shared" si="87"/>
        <v>201.25</v>
      </c>
      <c r="M941">
        <f t="shared" si="88"/>
        <v>56</v>
      </c>
      <c r="N941" t="s">
        <v>112</v>
      </c>
      <c r="O941" t="s">
        <v>115</v>
      </c>
    </row>
    <row r="942" spans="1:15" x14ac:dyDescent="0.3">
      <c r="A942">
        <f t="shared" si="89"/>
        <v>7777896341</v>
      </c>
      <c r="B942" s="1">
        <v>42165</v>
      </c>
      <c r="C942" t="str">
        <f t="shared" si="84"/>
        <v>Wednesday</v>
      </c>
      <c r="D942" t="str">
        <f t="shared" si="85"/>
        <v>June</v>
      </c>
      <c r="E942">
        <v>12.5</v>
      </c>
      <c r="F942" t="s">
        <v>27</v>
      </c>
      <c r="G942" t="s">
        <v>17</v>
      </c>
      <c r="H942">
        <f t="shared" si="86"/>
        <v>19.5</v>
      </c>
      <c r="I942">
        <v>7</v>
      </c>
      <c r="J942" t="s">
        <v>32</v>
      </c>
      <c r="K942" t="s">
        <v>33</v>
      </c>
      <c r="L942">
        <f t="shared" si="87"/>
        <v>136.5</v>
      </c>
      <c r="M942">
        <f t="shared" si="88"/>
        <v>49</v>
      </c>
      <c r="N942" t="s">
        <v>112</v>
      </c>
      <c r="O942" t="s">
        <v>114</v>
      </c>
    </row>
    <row r="943" spans="1:15" x14ac:dyDescent="0.3">
      <c r="A943">
        <f t="shared" si="89"/>
        <v>7777896342</v>
      </c>
      <c r="B943" s="1">
        <v>42165</v>
      </c>
      <c r="C943" t="str">
        <f t="shared" si="84"/>
        <v>Wednesday</v>
      </c>
      <c r="D943" t="str">
        <f t="shared" si="85"/>
        <v>June</v>
      </c>
      <c r="E943">
        <v>20.75</v>
      </c>
      <c r="F943" t="s">
        <v>13</v>
      </c>
      <c r="G943" t="s">
        <v>17</v>
      </c>
      <c r="H943">
        <f t="shared" si="86"/>
        <v>30.75</v>
      </c>
      <c r="I943">
        <v>2</v>
      </c>
      <c r="J943" t="s">
        <v>18</v>
      </c>
      <c r="K943" t="s">
        <v>19</v>
      </c>
      <c r="L943">
        <f t="shared" si="87"/>
        <v>61.5</v>
      </c>
      <c r="M943">
        <f t="shared" si="88"/>
        <v>20</v>
      </c>
      <c r="N943" t="s">
        <v>112</v>
      </c>
      <c r="O943" t="s">
        <v>115</v>
      </c>
    </row>
    <row r="944" spans="1:15" x14ac:dyDescent="0.3">
      <c r="A944">
        <f t="shared" si="89"/>
        <v>7777896343</v>
      </c>
      <c r="B944" s="1">
        <v>42165</v>
      </c>
      <c r="C944" t="str">
        <f t="shared" si="84"/>
        <v>Wednesday</v>
      </c>
      <c r="D944" t="str">
        <f t="shared" si="85"/>
        <v>June</v>
      </c>
      <c r="E944">
        <v>20.5</v>
      </c>
      <c r="F944" t="s">
        <v>13</v>
      </c>
      <c r="G944" t="s">
        <v>8</v>
      </c>
      <c r="H944">
        <f t="shared" si="86"/>
        <v>26.5</v>
      </c>
      <c r="I944">
        <v>4</v>
      </c>
      <c r="J944" t="s">
        <v>36</v>
      </c>
      <c r="K944" t="s">
        <v>37</v>
      </c>
      <c r="L944">
        <f t="shared" si="87"/>
        <v>106</v>
      </c>
      <c r="M944">
        <f t="shared" si="88"/>
        <v>24</v>
      </c>
      <c r="N944" t="s">
        <v>112</v>
      </c>
      <c r="O944" t="s">
        <v>115</v>
      </c>
    </row>
    <row r="945" spans="1:15" x14ac:dyDescent="0.3">
      <c r="A945">
        <f t="shared" si="89"/>
        <v>7777896344</v>
      </c>
      <c r="B945" s="1">
        <v>42165</v>
      </c>
      <c r="C945" t="str">
        <f t="shared" si="84"/>
        <v>Wednesday</v>
      </c>
      <c r="D945" t="str">
        <f t="shared" si="85"/>
        <v>June</v>
      </c>
      <c r="E945">
        <v>12</v>
      </c>
      <c r="F945" t="s">
        <v>27</v>
      </c>
      <c r="G945" t="s">
        <v>8</v>
      </c>
      <c r="H945">
        <f t="shared" si="86"/>
        <v>15</v>
      </c>
      <c r="I945">
        <v>5</v>
      </c>
      <c r="J945" t="s">
        <v>11</v>
      </c>
      <c r="K945" t="s">
        <v>12</v>
      </c>
      <c r="L945">
        <f t="shared" si="87"/>
        <v>75</v>
      </c>
      <c r="M945">
        <f t="shared" si="88"/>
        <v>15</v>
      </c>
      <c r="N945" t="s">
        <v>111</v>
      </c>
      <c r="O945" t="s">
        <v>114</v>
      </c>
    </row>
    <row r="946" spans="1:15" x14ac:dyDescent="0.3">
      <c r="A946">
        <f t="shared" si="89"/>
        <v>7777896345</v>
      </c>
      <c r="B946" s="1">
        <v>42166</v>
      </c>
      <c r="C946" t="str">
        <f t="shared" si="84"/>
        <v>Thursday</v>
      </c>
      <c r="D946" t="str">
        <f t="shared" si="85"/>
        <v>June</v>
      </c>
      <c r="E946">
        <v>20.5</v>
      </c>
      <c r="F946" t="s">
        <v>13</v>
      </c>
      <c r="G946" t="s">
        <v>8</v>
      </c>
      <c r="H946">
        <f t="shared" si="86"/>
        <v>26.5</v>
      </c>
      <c r="I946">
        <v>2</v>
      </c>
      <c r="J946" t="s">
        <v>58</v>
      </c>
      <c r="K946" t="s">
        <v>59</v>
      </c>
      <c r="L946">
        <f t="shared" si="87"/>
        <v>53</v>
      </c>
      <c r="M946">
        <f t="shared" si="88"/>
        <v>12</v>
      </c>
      <c r="N946" t="s">
        <v>111</v>
      </c>
      <c r="O946" t="s">
        <v>114</v>
      </c>
    </row>
    <row r="947" spans="1:15" x14ac:dyDescent="0.3">
      <c r="A947">
        <f t="shared" si="89"/>
        <v>7777896346</v>
      </c>
      <c r="B947" s="1">
        <v>42166</v>
      </c>
      <c r="C947" t="str">
        <f t="shared" si="84"/>
        <v>Thursday</v>
      </c>
      <c r="D947" t="str">
        <f t="shared" si="85"/>
        <v>June</v>
      </c>
      <c r="E947">
        <v>20.75</v>
      </c>
      <c r="F947" t="s">
        <v>13</v>
      </c>
      <c r="G947" t="s">
        <v>14</v>
      </c>
      <c r="H947">
        <f t="shared" si="86"/>
        <v>27.75</v>
      </c>
      <c r="I947">
        <v>9</v>
      </c>
      <c r="J947" t="s">
        <v>40</v>
      </c>
      <c r="K947" t="s">
        <v>41</v>
      </c>
      <c r="L947">
        <f t="shared" si="87"/>
        <v>249.75</v>
      </c>
      <c r="M947">
        <f t="shared" si="88"/>
        <v>63</v>
      </c>
      <c r="N947" t="s">
        <v>111</v>
      </c>
      <c r="O947" t="s">
        <v>115</v>
      </c>
    </row>
    <row r="948" spans="1:15" x14ac:dyDescent="0.3">
      <c r="A948">
        <f t="shared" si="89"/>
        <v>7777896347</v>
      </c>
      <c r="B948" s="1">
        <v>42166</v>
      </c>
      <c r="C948" t="str">
        <f t="shared" si="84"/>
        <v>Thursday</v>
      </c>
      <c r="D948" t="str">
        <f t="shared" si="85"/>
        <v>June</v>
      </c>
      <c r="E948">
        <v>16</v>
      </c>
      <c r="F948" t="s">
        <v>7</v>
      </c>
      <c r="G948" t="s">
        <v>14</v>
      </c>
      <c r="H948">
        <f t="shared" si="86"/>
        <v>21.5</v>
      </c>
      <c r="I948">
        <v>1</v>
      </c>
      <c r="J948" t="s">
        <v>68</v>
      </c>
      <c r="K948" t="s">
        <v>69</v>
      </c>
      <c r="L948">
        <f t="shared" si="87"/>
        <v>21.5</v>
      </c>
      <c r="M948">
        <f t="shared" si="88"/>
        <v>5.5</v>
      </c>
      <c r="N948" t="s">
        <v>111</v>
      </c>
      <c r="O948" t="s">
        <v>115</v>
      </c>
    </row>
    <row r="949" spans="1:15" x14ac:dyDescent="0.3">
      <c r="A949">
        <f t="shared" si="89"/>
        <v>7777896348</v>
      </c>
      <c r="B949" s="1">
        <v>42166</v>
      </c>
      <c r="C949" t="str">
        <f t="shared" si="84"/>
        <v>Thursday</v>
      </c>
      <c r="D949" t="str">
        <f t="shared" si="85"/>
        <v>June</v>
      </c>
      <c r="E949">
        <v>12</v>
      </c>
      <c r="F949" t="s">
        <v>27</v>
      </c>
      <c r="G949" t="s">
        <v>14</v>
      </c>
      <c r="H949">
        <f t="shared" si="86"/>
        <v>16</v>
      </c>
      <c r="I949">
        <v>5</v>
      </c>
      <c r="J949" t="s">
        <v>34</v>
      </c>
      <c r="K949" t="s">
        <v>35</v>
      </c>
      <c r="L949">
        <f t="shared" si="87"/>
        <v>80</v>
      </c>
      <c r="M949">
        <f t="shared" si="88"/>
        <v>20</v>
      </c>
      <c r="N949" t="s">
        <v>112</v>
      </c>
      <c r="O949" t="s">
        <v>114</v>
      </c>
    </row>
    <row r="950" spans="1:15" x14ac:dyDescent="0.3">
      <c r="A950">
        <f t="shared" si="89"/>
        <v>7777896349</v>
      </c>
      <c r="B950" s="1">
        <v>42166</v>
      </c>
      <c r="C950" t="str">
        <f t="shared" si="84"/>
        <v>Thursday</v>
      </c>
      <c r="D950" t="str">
        <f t="shared" si="85"/>
        <v>June</v>
      </c>
      <c r="E950">
        <v>16.5</v>
      </c>
      <c r="F950" t="s">
        <v>7</v>
      </c>
      <c r="G950" t="s">
        <v>17</v>
      </c>
      <c r="H950">
        <f t="shared" si="86"/>
        <v>25</v>
      </c>
      <c r="I950">
        <v>7</v>
      </c>
      <c r="J950" t="s">
        <v>18</v>
      </c>
      <c r="K950" t="s">
        <v>19</v>
      </c>
      <c r="L950">
        <f t="shared" si="87"/>
        <v>175</v>
      </c>
      <c r="M950">
        <f t="shared" si="88"/>
        <v>59.5</v>
      </c>
      <c r="N950" t="s">
        <v>111</v>
      </c>
      <c r="O950" t="s">
        <v>115</v>
      </c>
    </row>
    <row r="951" spans="1:15" x14ac:dyDescent="0.3">
      <c r="A951">
        <f t="shared" si="89"/>
        <v>7777896350</v>
      </c>
      <c r="B951" s="1">
        <v>42167</v>
      </c>
      <c r="C951" t="str">
        <f t="shared" si="84"/>
        <v>Friday</v>
      </c>
      <c r="D951" t="str">
        <f t="shared" si="85"/>
        <v>June</v>
      </c>
      <c r="E951">
        <v>20.75</v>
      </c>
      <c r="F951" t="s">
        <v>13</v>
      </c>
      <c r="G951" t="s">
        <v>22</v>
      </c>
      <c r="H951">
        <f t="shared" si="86"/>
        <v>28.75</v>
      </c>
      <c r="I951">
        <v>12</v>
      </c>
      <c r="J951" t="s">
        <v>44</v>
      </c>
      <c r="K951" t="s">
        <v>45</v>
      </c>
      <c r="L951">
        <f t="shared" si="87"/>
        <v>345</v>
      </c>
      <c r="M951">
        <f t="shared" si="88"/>
        <v>96</v>
      </c>
      <c r="N951" t="s">
        <v>112</v>
      </c>
      <c r="O951" t="s">
        <v>114</v>
      </c>
    </row>
    <row r="952" spans="1:15" x14ac:dyDescent="0.3">
      <c r="A952">
        <f t="shared" si="89"/>
        <v>7777896351</v>
      </c>
      <c r="B952" s="1">
        <v>42167</v>
      </c>
      <c r="C952" t="str">
        <f t="shared" si="84"/>
        <v>Friday</v>
      </c>
      <c r="D952" t="str">
        <f t="shared" si="85"/>
        <v>June</v>
      </c>
      <c r="E952">
        <v>12.75</v>
      </c>
      <c r="F952" t="s">
        <v>27</v>
      </c>
      <c r="G952" t="s">
        <v>22</v>
      </c>
      <c r="H952">
        <f t="shared" si="86"/>
        <v>17.75</v>
      </c>
      <c r="I952">
        <v>11</v>
      </c>
      <c r="J952" t="s">
        <v>44</v>
      </c>
      <c r="K952" t="s">
        <v>45</v>
      </c>
      <c r="L952">
        <f t="shared" si="87"/>
        <v>195.25</v>
      </c>
      <c r="M952">
        <f t="shared" si="88"/>
        <v>55</v>
      </c>
      <c r="N952" t="s">
        <v>112</v>
      </c>
      <c r="O952" t="s">
        <v>115</v>
      </c>
    </row>
    <row r="953" spans="1:15" x14ac:dyDescent="0.3">
      <c r="A953">
        <f t="shared" si="89"/>
        <v>7777896352</v>
      </c>
      <c r="B953" s="1">
        <v>42168</v>
      </c>
      <c r="C953" t="str">
        <f t="shared" si="84"/>
        <v>Saturday</v>
      </c>
      <c r="D953" t="str">
        <f t="shared" si="85"/>
        <v>June</v>
      </c>
      <c r="E953">
        <v>12.5</v>
      </c>
      <c r="F953" t="s">
        <v>27</v>
      </c>
      <c r="G953" t="s">
        <v>17</v>
      </c>
      <c r="H953">
        <f t="shared" si="86"/>
        <v>19.5</v>
      </c>
      <c r="I953">
        <v>1</v>
      </c>
      <c r="J953" t="s">
        <v>25</v>
      </c>
      <c r="K953" t="s">
        <v>26</v>
      </c>
      <c r="L953">
        <f t="shared" si="87"/>
        <v>19.5</v>
      </c>
      <c r="M953">
        <f t="shared" si="88"/>
        <v>7</v>
      </c>
      <c r="N953" t="s">
        <v>111</v>
      </c>
      <c r="O953" t="s">
        <v>114</v>
      </c>
    </row>
    <row r="954" spans="1:15" x14ac:dyDescent="0.3">
      <c r="A954">
        <f t="shared" si="89"/>
        <v>7777896353</v>
      </c>
      <c r="B954" s="1">
        <v>42168</v>
      </c>
      <c r="C954" t="str">
        <f t="shared" si="84"/>
        <v>Saturday</v>
      </c>
      <c r="D954" t="str">
        <f t="shared" si="85"/>
        <v>June</v>
      </c>
      <c r="E954">
        <v>9.75</v>
      </c>
      <c r="F954" t="s">
        <v>27</v>
      </c>
      <c r="G954" t="s">
        <v>8</v>
      </c>
      <c r="H954">
        <f t="shared" si="86"/>
        <v>12.75</v>
      </c>
      <c r="I954">
        <v>2</v>
      </c>
      <c r="J954" t="s">
        <v>48</v>
      </c>
      <c r="K954" t="s">
        <v>49</v>
      </c>
      <c r="L954">
        <f t="shared" si="87"/>
        <v>25.5</v>
      </c>
      <c r="M954">
        <f t="shared" si="88"/>
        <v>6</v>
      </c>
      <c r="N954" t="s">
        <v>111</v>
      </c>
      <c r="O954" t="s">
        <v>115</v>
      </c>
    </row>
    <row r="955" spans="1:15" x14ac:dyDescent="0.3">
      <c r="A955">
        <f t="shared" si="89"/>
        <v>7777896354</v>
      </c>
      <c r="B955" s="1">
        <v>42168</v>
      </c>
      <c r="C955" t="str">
        <f t="shared" si="84"/>
        <v>Saturday</v>
      </c>
      <c r="D955" t="str">
        <f t="shared" si="85"/>
        <v>June</v>
      </c>
      <c r="E955">
        <v>16</v>
      </c>
      <c r="F955" t="s">
        <v>7</v>
      </c>
      <c r="G955" t="s">
        <v>14</v>
      </c>
      <c r="H955">
        <f t="shared" si="86"/>
        <v>21.5</v>
      </c>
      <c r="I955">
        <v>4</v>
      </c>
      <c r="J955" t="s">
        <v>42</v>
      </c>
      <c r="K955" t="s">
        <v>43</v>
      </c>
      <c r="L955">
        <f t="shared" si="87"/>
        <v>86</v>
      </c>
      <c r="M955">
        <f t="shared" si="88"/>
        <v>22</v>
      </c>
      <c r="N955" t="s">
        <v>112</v>
      </c>
      <c r="O955" t="s">
        <v>115</v>
      </c>
    </row>
    <row r="956" spans="1:15" x14ac:dyDescent="0.3">
      <c r="A956">
        <f t="shared" si="89"/>
        <v>7777896355</v>
      </c>
      <c r="B956" s="1">
        <v>42168</v>
      </c>
      <c r="C956" t="str">
        <f t="shared" si="84"/>
        <v>Saturday</v>
      </c>
      <c r="D956" t="str">
        <f t="shared" si="85"/>
        <v>June</v>
      </c>
      <c r="E956">
        <v>20.75</v>
      </c>
      <c r="F956" t="s">
        <v>13</v>
      </c>
      <c r="G956" t="s">
        <v>22</v>
      </c>
      <c r="H956">
        <f t="shared" si="86"/>
        <v>28.75</v>
      </c>
      <c r="I956">
        <v>5</v>
      </c>
      <c r="J956" t="s">
        <v>23</v>
      </c>
      <c r="K956" t="s">
        <v>24</v>
      </c>
      <c r="L956">
        <f t="shared" si="87"/>
        <v>143.75</v>
      </c>
      <c r="M956">
        <f t="shared" si="88"/>
        <v>40</v>
      </c>
      <c r="N956" t="s">
        <v>112</v>
      </c>
      <c r="O956" t="s">
        <v>114</v>
      </c>
    </row>
    <row r="957" spans="1:15" x14ac:dyDescent="0.3">
      <c r="A957">
        <f t="shared" si="89"/>
        <v>7777896356</v>
      </c>
      <c r="B957" s="1">
        <v>42168</v>
      </c>
      <c r="C957" t="str">
        <f t="shared" si="84"/>
        <v>Saturday</v>
      </c>
      <c r="D957" t="str">
        <f t="shared" si="85"/>
        <v>June</v>
      </c>
      <c r="E957">
        <v>16.5</v>
      </c>
      <c r="F957" t="s">
        <v>7</v>
      </c>
      <c r="G957" t="s">
        <v>17</v>
      </c>
      <c r="H957">
        <f t="shared" si="86"/>
        <v>25</v>
      </c>
      <c r="I957">
        <v>12</v>
      </c>
      <c r="J957" t="s">
        <v>18</v>
      </c>
      <c r="K957" t="s">
        <v>19</v>
      </c>
      <c r="L957">
        <f t="shared" si="87"/>
        <v>300</v>
      </c>
      <c r="M957">
        <f t="shared" si="88"/>
        <v>102</v>
      </c>
      <c r="N957" t="s">
        <v>112</v>
      </c>
      <c r="O957" t="s">
        <v>115</v>
      </c>
    </row>
    <row r="958" spans="1:15" x14ac:dyDescent="0.3">
      <c r="A958">
        <f t="shared" si="89"/>
        <v>7777896357</v>
      </c>
      <c r="B958" s="1">
        <v>42168</v>
      </c>
      <c r="C958" t="str">
        <f t="shared" si="84"/>
        <v>Saturday</v>
      </c>
      <c r="D958" t="str">
        <f t="shared" si="85"/>
        <v>June</v>
      </c>
      <c r="E958">
        <v>20.75</v>
      </c>
      <c r="F958" t="s">
        <v>13</v>
      </c>
      <c r="G958" t="s">
        <v>22</v>
      </c>
      <c r="H958">
        <f t="shared" si="86"/>
        <v>28.75</v>
      </c>
      <c r="I958">
        <v>4</v>
      </c>
      <c r="J958" t="s">
        <v>23</v>
      </c>
      <c r="K958" t="s">
        <v>24</v>
      </c>
      <c r="L958">
        <f t="shared" si="87"/>
        <v>115</v>
      </c>
      <c r="M958">
        <f t="shared" si="88"/>
        <v>32</v>
      </c>
      <c r="N958" t="s">
        <v>112</v>
      </c>
      <c r="O958" t="s">
        <v>115</v>
      </c>
    </row>
    <row r="959" spans="1:15" x14ac:dyDescent="0.3">
      <c r="A959">
        <f t="shared" si="89"/>
        <v>7777896358</v>
      </c>
      <c r="B959" s="1">
        <v>42168</v>
      </c>
      <c r="C959" t="str">
        <f t="shared" si="84"/>
        <v>Saturday</v>
      </c>
      <c r="D959" t="str">
        <f t="shared" si="85"/>
        <v>June</v>
      </c>
      <c r="E959">
        <v>16</v>
      </c>
      <c r="F959" t="s">
        <v>7</v>
      </c>
      <c r="G959" t="s">
        <v>14</v>
      </c>
      <c r="H959">
        <f t="shared" si="86"/>
        <v>21.5</v>
      </c>
      <c r="I959">
        <v>8</v>
      </c>
      <c r="J959" t="s">
        <v>42</v>
      </c>
      <c r="K959" t="s">
        <v>43</v>
      </c>
      <c r="L959">
        <f t="shared" si="87"/>
        <v>172</v>
      </c>
      <c r="M959">
        <f t="shared" si="88"/>
        <v>44</v>
      </c>
      <c r="N959" t="s">
        <v>112</v>
      </c>
      <c r="O959" t="s">
        <v>115</v>
      </c>
    </row>
    <row r="960" spans="1:15" x14ac:dyDescent="0.3">
      <c r="A960">
        <f t="shared" si="89"/>
        <v>7777896359</v>
      </c>
      <c r="B960" s="1">
        <v>42168</v>
      </c>
      <c r="C960" t="str">
        <f t="shared" si="84"/>
        <v>Saturday</v>
      </c>
      <c r="D960" t="str">
        <f t="shared" si="85"/>
        <v>June</v>
      </c>
      <c r="E960">
        <v>12</v>
      </c>
      <c r="F960" t="s">
        <v>27</v>
      </c>
      <c r="G960" t="s">
        <v>8</v>
      </c>
      <c r="H960">
        <f t="shared" si="86"/>
        <v>15</v>
      </c>
      <c r="I960">
        <v>6</v>
      </c>
      <c r="J960" t="s">
        <v>11</v>
      </c>
      <c r="K960" t="s">
        <v>12</v>
      </c>
      <c r="L960">
        <f t="shared" si="87"/>
        <v>90</v>
      </c>
      <c r="M960">
        <f t="shared" si="88"/>
        <v>18</v>
      </c>
      <c r="N960" t="s">
        <v>111</v>
      </c>
      <c r="O960" t="s">
        <v>114</v>
      </c>
    </row>
    <row r="961" spans="1:15" x14ac:dyDescent="0.3">
      <c r="A961">
        <f t="shared" si="89"/>
        <v>7777896360</v>
      </c>
      <c r="B961" s="1">
        <v>42168</v>
      </c>
      <c r="C961" t="str">
        <f t="shared" si="84"/>
        <v>Saturday</v>
      </c>
      <c r="D961" t="str">
        <f t="shared" si="85"/>
        <v>June</v>
      </c>
      <c r="E961">
        <v>20.5</v>
      </c>
      <c r="F961" t="s">
        <v>13</v>
      </c>
      <c r="G961" t="s">
        <v>8</v>
      </c>
      <c r="H961">
        <f t="shared" si="86"/>
        <v>26.5</v>
      </c>
      <c r="I961">
        <v>8</v>
      </c>
      <c r="J961" t="s">
        <v>58</v>
      </c>
      <c r="K961" t="s">
        <v>59</v>
      </c>
      <c r="L961">
        <f t="shared" si="87"/>
        <v>212</v>
      </c>
      <c r="M961">
        <f t="shared" si="88"/>
        <v>48</v>
      </c>
      <c r="N961" t="s">
        <v>111</v>
      </c>
      <c r="O961" t="s">
        <v>115</v>
      </c>
    </row>
    <row r="962" spans="1:15" x14ac:dyDescent="0.3">
      <c r="A962">
        <f t="shared" si="89"/>
        <v>7777896361</v>
      </c>
      <c r="B962" s="1">
        <v>42169</v>
      </c>
      <c r="C962" t="str">
        <f t="shared" ref="C962:C1025" si="90">TEXT(B962,"dddd")</f>
        <v>Sunday</v>
      </c>
      <c r="D962" t="str">
        <f t="shared" si="85"/>
        <v>June</v>
      </c>
      <c r="E962">
        <v>12.5</v>
      </c>
      <c r="F962" t="s">
        <v>27</v>
      </c>
      <c r="G962" t="s">
        <v>14</v>
      </c>
      <c r="H962">
        <f t="shared" si="86"/>
        <v>16.5</v>
      </c>
      <c r="I962">
        <v>10</v>
      </c>
      <c r="J962" t="s">
        <v>40</v>
      </c>
      <c r="K962" t="s">
        <v>41</v>
      </c>
      <c r="L962">
        <f t="shared" si="87"/>
        <v>165</v>
      </c>
      <c r="M962">
        <f t="shared" si="88"/>
        <v>40</v>
      </c>
      <c r="N962" t="s">
        <v>111</v>
      </c>
      <c r="O962" t="s">
        <v>114</v>
      </c>
    </row>
    <row r="963" spans="1:15" x14ac:dyDescent="0.3">
      <c r="A963">
        <f t="shared" si="89"/>
        <v>7777896362</v>
      </c>
      <c r="B963" s="1">
        <v>42169</v>
      </c>
      <c r="C963" t="str">
        <f t="shared" si="90"/>
        <v>Sunday</v>
      </c>
      <c r="D963" t="str">
        <f t="shared" ref="D963:D1026" si="91">TEXT(B963,"mmmm")</f>
        <v>June</v>
      </c>
      <c r="E963">
        <v>16</v>
      </c>
      <c r="F963" t="s">
        <v>7</v>
      </c>
      <c r="G963" t="s">
        <v>14</v>
      </c>
      <c r="H963">
        <f t="shared" ref="H963:H1026" si="92">E963 +   IF(F963="S", 2, IF(F963="M", 3.5, IF(F963="L", 5, 0))) +  IF(G963="Classic", 1, IF(G963="Veggie", 2, IF(G963="Chicken", 3, IF(G963="Supreme",5,0))))</f>
        <v>21.5</v>
      </c>
      <c r="I963">
        <v>7</v>
      </c>
      <c r="J963" t="s">
        <v>64</v>
      </c>
      <c r="K963" t="s">
        <v>65</v>
      </c>
      <c r="L963">
        <f t="shared" ref="L963:L1026" si="93">H963*I963</f>
        <v>150.5</v>
      </c>
      <c r="M963">
        <f t="shared" ref="M963:M1026" si="94">(H963-E963)*I963</f>
        <v>38.5</v>
      </c>
      <c r="N963" t="s">
        <v>112</v>
      </c>
      <c r="O963" t="s">
        <v>115</v>
      </c>
    </row>
    <row r="964" spans="1:15" x14ac:dyDescent="0.3">
      <c r="A964">
        <f t="shared" ref="A964:A1027" si="95">A963+1</f>
        <v>7777896363</v>
      </c>
      <c r="B964" s="1">
        <v>42169</v>
      </c>
      <c r="C964" t="str">
        <f t="shared" si="90"/>
        <v>Sunday</v>
      </c>
      <c r="D964" t="str">
        <f t="shared" si="91"/>
        <v>June</v>
      </c>
      <c r="E964">
        <v>23.65</v>
      </c>
      <c r="F964" t="s">
        <v>27</v>
      </c>
      <c r="G964" t="s">
        <v>17</v>
      </c>
      <c r="H964">
        <f t="shared" si="92"/>
        <v>30.65</v>
      </c>
      <c r="I964">
        <v>3</v>
      </c>
      <c r="J964" t="s">
        <v>77</v>
      </c>
      <c r="K964" t="s">
        <v>78</v>
      </c>
      <c r="L964">
        <f t="shared" si="93"/>
        <v>91.949999999999989</v>
      </c>
      <c r="M964">
        <f t="shared" si="94"/>
        <v>21</v>
      </c>
      <c r="N964" t="s">
        <v>111</v>
      </c>
      <c r="O964" t="s">
        <v>114</v>
      </c>
    </row>
    <row r="965" spans="1:15" x14ac:dyDescent="0.3">
      <c r="A965">
        <f t="shared" si="95"/>
        <v>7777896364</v>
      </c>
      <c r="B965" s="1">
        <v>42169</v>
      </c>
      <c r="C965" t="str">
        <f t="shared" si="90"/>
        <v>Sunday</v>
      </c>
      <c r="D965" t="str">
        <f t="shared" si="91"/>
        <v>June</v>
      </c>
      <c r="E965">
        <v>16.5</v>
      </c>
      <c r="F965" t="s">
        <v>7</v>
      </c>
      <c r="G965" t="s">
        <v>17</v>
      </c>
      <c r="H965">
        <f t="shared" si="92"/>
        <v>25</v>
      </c>
      <c r="I965">
        <v>10</v>
      </c>
      <c r="J965" t="s">
        <v>66</v>
      </c>
      <c r="K965" t="s">
        <v>67</v>
      </c>
      <c r="L965">
        <f t="shared" si="93"/>
        <v>250</v>
      </c>
      <c r="M965">
        <f t="shared" si="94"/>
        <v>85</v>
      </c>
      <c r="N965" t="s">
        <v>112</v>
      </c>
      <c r="O965" t="s">
        <v>114</v>
      </c>
    </row>
    <row r="966" spans="1:15" x14ac:dyDescent="0.3">
      <c r="A966">
        <f t="shared" si="95"/>
        <v>7777896365</v>
      </c>
      <c r="B966" s="1">
        <v>42169</v>
      </c>
      <c r="C966" t="str">
        <f t="shared" si="90"/>
        <v>Sunday</v>
      </c>
      <c r="D966" t="str">
        <f t="shared" si="91"/>
        <v>June</v>
      </c>
      <c r="E966">
        <v>12</v>
      </c>
      <c r="F966" t="s">
        <v>27</v>
      </c>
      <c r="G966" t="s">
        <v>8</v>
      </c>
      <c r="H966">
        <f t="shared" si="92"/>
        <v>15</v>
      </c>
      <c r="I966">
        <v>2</v>
      </c>
      <c r="J966" t="s">
        <v>58</v>
      </c>
      <c r="K966" t="s">
        <v>59</v>
      </c>
      <c r="L966">
        <f t="shared" si="93"/>
        <v>30</v>
      </c>
      <c r="M966">
        <f t="shared" si="94"/>
        <v>6</v>
      </c>
      <c r="N966" t="s">
        <v>111</v>
      </c>
      <c r="O966" t="s">
        <v>114</v>
      </c>
    </row>
    <row r="967" spans="1:15" x14ac:dyDescent="0.3">
      <c r="A967">
        <f t="shared" si="95"/>
        <v>7777896366</v>
      </c>
      <c r="B967" s="1">
        <v>42169</v>
      </c>
      <c r="C967" t="str">
        <f t="shared" si="90"/>
        <v>Sunday</v>
      </c>
      <c r="D967" t="str">
        <f t="shared" si="91"/>
        <v>June</v>
      </c>
      <c r="E967">
        <v>16</v>
      </c>
      <c r="F967" t="s">
        <v>7</v>
      </c>
      <c r="G967" t="s">
        <v>8</v>
      </c>
      <c r="H967">
        <f t="shared" si="92"/>
        <v>20.5</v>
      </c>
      <c r="I967">
        <v>6</v>
      </c>
      <c r="J967" t="s">
        <v>30</v>
      </c>
      <c r="K967" t="s">
        <v>31</v>
      </c>
      <c r="L967">
        <f t="shared" si="93"/>
        <v>123</v>
      </c>
      <c r="M967">
        <f t="shared" si="94"/>
        <v>27</v>
      </c>
      <c r="N967" t="s">
        <v>112</v>
      </c>
      <c r="O967" t="s">
        <v>115</v>
      </c>
    </row>
    <row r="968" spans="1:15" x14ac:dyDescent="0.3">
      <c r="A968">
        <f t="shared" si="95"/>
        <v>7777896367</v>
      </c>
      <c r="B968" s="1">
        <v>42169</v>
      </c>
      <c r="C968" t="str">
        <f t="shared" si="90"/>
        <v>Sunday</v>
      </c>
      <c r="D968" t="str">
        <f t="shared" si="91"/>
        <v>June</v>
      </c>
      <c r="E968">
        <v>12.5</v>
      </c>
      <c r="F968" t="s">
        <v>27</v>
      </c>
      <c r="G968" t="s">
        <v>17</v>
      </c>
      <c r="H968">
        <f t="shared" si="92"/>
        <v>19.5</v>
      </c>
      <c r="I968">
        <v>8</v>
      </c>
      <c r="J968" t="s">
        <v>38</v>
      </c>
      <c r="K968" t="s">
        <v>39</v>
      </c>
      <c r="L968">
        <f t="shared" si="93"/>
        <v>156</v>
      </c>
      <c r="M968">
        <f t="shared" si="94"/>
        <v>56</v>
      </c>
      <c r="N968" t="s">
        <v>112</v>
      </c>
      <c r="O968" t="s">
        <v>114</v>
      </c>
    </row>
    <row r="969" spans="1:15" x14ac:dyDescent="0.3">
      <c r="A969">
        <f t="shared" si="95"/>
        <v>7777896368</v>
      </c>
      <c r="B969" s="1">
        <v>42169</v>
      </c>
      <c r="C969" t="str">
        <f t="shared" si="90"/>
        <v>Sunday</v>
      </c>
      <c r="D969" t="str">
        <f t="shared" si="91"/>
        <v>June</v>
      </c>
      <c r="E969">
        <v>16.5</v>
      </c>
      <c r="F969" t="s">
        <v>7</v>
      </c>
      <c r="G969" t="s">
        <v>17</v>
      </c>
      <c r="H969">
        <f t="shared" si="92"/>
        <v>25</v>
      </c>
      <c r="I969">
        <v>6</v>
      </c>
      <c r="J969" t="s">
        <v>66</v>
      </c>
      <c r="K969" t="s">
        <v>67</v>
      </c>
      <c r="L969">
        <f t="shared" si="93"/>
        <v>150</v>
      </c>
      <c r="M969">
        <f t="shared" si="94"/>
        <v>51</v>
      </c>
      <c r="N969" t="s">
        <v>112</v>
      </c>
      <c r="O969" t="s">
        <v>115</v>
      </c>
    </row>
    <row r="970" spans="1:15" x14ac:dyDescent="0.3">
      <c r="A970">
        <f t="shared" si="95"/>
        <v>7777896369</v>
      </c>
      <c r="B970" s="1">
        <v>42170</v>
      </c>
      <c r="C970" t="str">
        <f t="shared" si="90"/>
        <v>Monday</v>
      </c>
      <c r="D970" t="str">
        <f t="shared" si="91"/>
        <v>June</v>
      </c>
      <c r="E970">
        <v>17.95</v>
      </c>
      <c r="F970" t="s">
        <v>13</v>
      </c>
      <c r="G970" t="s">
        <v>14</v>
      </c>
      <c r="H970">
        <f t="shared" si="92"/>
        <v>24.95</v>
      </c>
      <c r="I970">
        <v>10</v>
      </c>
      <c r="J970" t="s">
        <v>56</v>
      </c>
      <c r="K970" t="s">
        <v>57</v>
      </c>
      <c r="L970">
        <f t="shared" si="93"/>
        <v>249.5</v>
      </c>
      <c r="M970">
        <f t="shared" si="94"/>
        <v>70</v>
      </c>
      <c r="N970" t="s">
        <v>111</v>
      </c>
      <c r="O970" t="s">
        <v>114</v>
      </c>
    </row>
    <row r="971" spans="1:15" x14ac:dyDescent="0.3">
      <c r="A971">
        <f t="shared" si="95"/>
        <v>7777896370</v>
      </c>
      <c r="B971" s="1">
        <v>42170</v>
      </c>
      <c r="C971" t="str">
        <f t="shared" si="90"/>
        <v>Monday</v>
      </c>
      <c r="D971" t="str">
        <f t="shared" si="91"/>
        <v>June</v>
      </c>
      <c r="E971">
        <v>25.5</v>
      </c>
      <c r="F971" t="s">
        <v>76</v>
      </c>
      <c r="G971" t="s">
        <v>8</v>
      </c>
      <c r="H971">
        <f t="shared" si="92"/>
        <v>26.5</v>
      </c>
      <c r="I971">
        <v>3</v>
      </c>
      <c r="J971" t="s">
        <v>30</v>
      </c>
      <c r="K971" t="s">
        <v>31</v>
      </c>
      <c r="L971">
        <f t="shared" si="93"/>
        <v>79.5</v>
      </c>
      <c r="M971">
        <f t="shared" si="94"/>
        <v>3</v>
      </c>
      <c r="N971" t="s">
        <v>111</v>
      </c>
      <c r="O971" t="s">
        <v>114</v>
      </c>
    </row>
    <row r="972" spans="1:15" x14ac:dyDescent="0.3">
      <c r="A972">
        <f t="shared" si="95"/>
        <v>7777896371</v>
      </c>
      <c r="B972" s="1">
        <v>42170</v>
      </c>
      <c r="C972" t="str">
        <f t="shared" si="90"/>
        <v>Monday</v>
      </c>
      <c r="D972" t="str">
        <f t="shared" si="91"/>
        <v>June</v>
      </c>
      <c r="E972">
        <v>20.75</v>
      </c>
      <c r="F972" t="s">
        <v>13</v>
      </c>
      <c r="G972" t="s">
        <v>17</v>
      </c>
      <c r="H972">
        <f t="shared" si="92"/>
        <v>30.75</v>
      </c>
      <c r="I972">
        <v>5</v>
      </c>
      <c r="J972" t="s">
        <v>66</v>
      </c>
      <c r="K972" t="s">
        <v>67</v>
      </c>
      <c r="L972">
        <f t="shared" si="93"/>
        <v>153.75</v>
      </c>
      <c r="M972">
        <f t="shared" si="94"/>
        <v>50</v>
      </c>
      <c r="N972" t="s">
        <v>111</v>
      </c>
      <c r="O972" t="s">
        <v>115</v>
      </c>
    </row>
    <row r="973" spans="1:15" x14ac:dyDescent="0.3">
      <c r="A973">
        <f t="shared" si="95"/>
        <v>7777896372</v>
      </c>
      <c r="B973" s="1">
        <v>42170</v>
      </c>
      <c r="C973" t="str">
        <f t="shared" si="90"/>
        <v>Monday</v>
      </c>
      <c r="D973" t="str">
        <f t="shared" si="91"/>
        <v>June</v>
      </c>
      <c r="E973">
        <v>20.25</v>
      </c>
      <c r="F973" t="s">
        <v>13</v>
      </c>
      <c r="G973" t="s">
        <v>14</v>
      </c>
      <c r="H973">
        <f t="shared" si="92"/>
        <v>27.25</v>
      </c>
      <c r="I973">
        <v>9</v>
      </c>
      <c r="J973" t="s">
        <v>64</v>
      </c>
      <c r="K973" t="s">
        <v>65</v>
      </c>
      <c r="L973">
        <f t="shared" si="93"/>
        <v>245.25</v>
      </c>
      <c r="M973">
        <f t="shared" si="94"/>
        <v>63</v>
      </c>
      <c r="N973" t="s">
        <v>111</v>
      </c>
      <c r="O973" t="s">
        <v>114</v>
      </c>
    </row>
    <row r="974" spans="1:15" x14ac:dyDescent="0.3">
      <c r="A974">
        <f t="shared" si="95"/>
        <v>7777896373</v>
      </c>
      <c r="B974" s="1">
        <v>42170</v>
      </c>
      <c r="C974" t="str">
        <f t="shared" si="90"/>
        <v>Monday</v>
      </c>
      <c r="D974" t="str">
        <f t="shared" si="91"/>
        <v>June</v>
      </c>
      <c r="E974">
        <v>20.5</v>
      </c>
      <c r="F974" t="s">
        <v>13</v>
      </c>
      <c r="G974" t="s">
        <v>8</v>
      </c>
      <c r="H974">
        <f t="shared" si="92"/>
        <v>26.5</v>
      </c>
      <c r="I974">
        <v>1</v>
      </c>
      <c r="J974" t="s">
        <v>58</v>
      </c>
      <c r="K974" t="s">
        <v>59</v>
      </c>
      <c r="L974">
        <f t="shared" si="93"/>
        <v>26.5</v>
      </c>
      <c r="M974">
        <f t="shared" si="94"/>
        <v>6</v>
      </c>
      <c r="N974" t="s">
        <v>111</v>
      </c>
      <c r="O974" t="s">
        <v>114</v>
      </c>
    </row>
    <row r="975" spans="1:15" x14ac:dyDescent="0.3">
      <c r="A975">
        <f t="shared" si="95"/>
        <v>7777896374</v>
      </c>
      <c r="B975" s="1">
        <v>42170</v>
      </c>
      <c r="C975" t="str">
        <f t="shared" si="90"/>
        <v>Monday</v>
      </c>
      <c r="D975" t="str">
        <f t="shared" si="91"/>
        <v>June</v>
      </c>
      <c r="E975">
        <v>12.5</v>
      </c>
      <c r="F975" t="s">
        <v>27</v>
      </c>
      <c r="G975" t="s">
        <v>17</v>
      </c>
      <c r="H975">
        <f t="shared" si="92"/>
        <v>19.5</v>
      </c>
      <c r="I975">
        <v>8</v>
      </c>
      <c r="J975" t="s">
        <v>66</v>
      </c>
      <c r="K975" t="s">
        <v>67</v>
      </c>
      <c r="L975">
        <f t="shared" si="93"/>
        <v>156</v>
      </c>
      <c r="M975">
        <f t="shared" si="94"/>
        <v>56</v>
      </c>
      <c r="N975" t="s">
        <v>112</v>
      </c>
      <c r="O975" t="s">
        <v>115</v>
      </c>
    </row>
    <row r="976" spans="1:15" x14ac:dyDescent="0.3">
      <c r="A976">
        <f t="shared" si="95"/>
        <v>7777896375</v>
      </c>
      <c r="B976" s="1">
        <v>42170</v>
      </c>
      <c r="C976" t="str">
        <f t="shared" si="90"/>
        <v>Monday</v>
      </c>
      <c r="D976" t="str">
        <f t="shared" si="91"/>
        <v>June</v>
      </c>
      <c r="E976">
        <v>20.25</v>
      </c>
      <c r="F976" t="s">
        <v>13</v>
      </c>
      <c r="G976" t="s">
        <v>14</v>
      </c>
      <c r="H976">
        <f t="shared" si="92"/>
        <v>27.25</v>
      </c>
      <c r="I976">
        <v>8</v>
      </c>
      <c r="J976" t="s">
        <v>68</v>
      </c>
      <c r="K976" t="s">
        <v>69</v>
      </c>
      <c r="L976">
        <f t="shared" si="93"/>
        <v>218</v>
      </c>
      <c r="M976">
        <f t="shared" si="94"/>
        <v>56</v>
      </c>
      <c r="N976" t="s">
        <v>112</v>
      </c>
      <c r="O976" t="s">
        <v>114</v>
      </c>
    </row>
    <row r="977" spans="1:15" x14ac:dyDescent="0.3">
      <c r="A977">
        <f t="shared" si="95"/>
        <v>7777896376</v>
      </c>
      <c r="B977" s="1">
        <v>42171</v>
      </c>
      <c r="C977" t="str">
        <f t="shared" si="90"/>
        <v>Tuesday</v>
      </c>
      <c r="D977" t="str">
        <f t="shared" si="91"/>
        <v>June</v>
      </c>
      <c r="E977">
        <v>16</v>
      </c>
      <c r="F977" t="s">
        <v>7</v>
      </c>
      <c r="G977" t="s">
        <v>8</v>
      </c>
      <c r="H977">
        <f t="shared" si="92"/>
        <v>20.5</v>
      </c>
      <c r="I977">
        <v>11</v>
      </c>
      <c r="J977" t="s">
        <v>58</v>
      </c>
      <c r="K977" t="s">
        <v>59</v>
      </c>
      <c r="L977">
        <f t="shared" si="93"/>
        <v>225.5</v>
      </c>
      <c r="M977">
        <f t="shared" si="94"/>
        <v>49.5</v>
      </c>
      <c r="N977" t="s">
        <v>112</v>
      </c>
      <c r="O977" t="s">
        <v>114</v>
      </c>
    </row>
    <row r="978" spans="1:15" x14ac:dyDescent="0.3">
      <c r="A978">
        <f t="shared" si="95"/>
        <v>7777896377</v>
      </c>
      <c r="B978" s="1">
        <v>42171</v>
      </c>
      <c r="C978" t="str">
        <f t="shared" si="90"/>
        <v>Tuesday</v>
      </c>
      <c r="D978" t="str">
        <f t="shared" si="91"/>
        <v>June</v>
      </c>
      <c r="E978">
        <v>20.75</v>
      </c>
      <c r="F978" t="s">
        <v>13</v>
      </c>
      <c r="G978" t="s">
        <v>22</v>
      </c>
      <c r="H978">
        <f t="shared" si="92"/>
        <v>28.75</v>
      </c>
      <c r="I978">
        <v>8</v>
      </c>
      <c r="J978" t="s">
        <v>44</v>
      </c>
      <c r="K978" t="s">
        <v>45</v>
      </c>
      <c r="L978">
        <f t="shared" si="93"/>
        <v>230</v>
      </c>
      <c r="M978">
        <f t="shared" si="94"/>
        <v>64</v>
      </c>
      <c r="N978" t="s">
        <v>111</v>
      </c>
      <c r="O978" t="s">
        <v>114</v>
      </c>
    </row>
    <row r="979" spans="1:15" x14ac:dyDescent="0.3">
      <c r="A979">
        <f t="shared" si="95"/>
        <v>7777896378</v>
      </c>
      <c r="B979" s="1">
        <v>42171</v>
      </c>
      <c r="C979" t="str">
        <f t="shared" si="90"/>
        <v>Tuesday</v>
      </c>
      <c r="D979" t="str">
        <f t="shared" si="91"/>
        <v>June</v>
      </c>
      <c r="E979">
        <v>20.75</v>
      </c>
      <c r="F979" t="s">
        <v>13</v>
      </c>
      <c r="G979" t="s">
        <v>17</v>
      </c>
      <c r="H979">
        <f t="shared" si="92"/>
        <v>30.75</v>
      </c>
      <c r="I979">
        <v>12</v>
      </c>
      <c r="J979" t="s">
        <v>38</v>
      </c>
      <c r="K979" t="s">
        <v>39</v>
      </c>
      <c r="L979">
        <f t="shared" si="93"/>
        <v>369</v>
      </c>
      <c r="M979">
        <f t="shared" si="94"/>
        <v>120</v>
      </c>
      <c r="N979" t="s">
        <v>112</v>
      </c>
      <c r="O979" t="s">
        <v>114</v>
      </c>
    </row>
    <row r="980" spans="1:15" x14ac:dyDescent="0.3">
      <c r="A980">
        <f t="shared" si="95"/>
        <v>7777896379</v>
      </c>
      <c r="B980" s="1">
        <v>42171</v>
      </c>
      <c r="C980" t="str">
        <f t="shared" si="90"/>
        <v>Tuesday</v>
      </c>
      <c r="D980" t="str">
        <f t="shared" si="91"/>
        <v>June</v>
      </c>
      <c r="E980">
        <v>20.75</v>
      </c>
      <c r="F980" t="s">
        <v>13</v>
      </c>
      <c r="G980" t="s">
        <v>17</v>
      </c>
      <c r="H980">
        <f t="shared" si="92"/>
        <v>30.75</v>
      </c>
      <c r="I980">
        <v>9</v>
      </c>
      <c r="J980" t="s">
        <v>32</v>
      </c>
      <c r="K980" t="s">
        <v>33</v>
      </c>
      <c r="L980">
        <f t="shared" si="93"/>
        <v>276.75</v>
      </c>
      <c r="M980">
        <f t="shared" si="94"/>
        <v>90</v>
      </c>
      <c r="N980" t="s">
        <v>111</v>
      </c>
      <c r="O980" t="s">
        <v>114</v>
      </c>
    </row>
    <row r="981" spans="1:15" x14ac:dyDescent="0.3">
      <c r="A981">
        <f t="shared" si="95"/>
        <v>7777896380</v>
      </c>
      <c r="B981" s="1">
        <v>42171</v>
      </c>
      <c r="C981" t="str">
        <f t="shared" si="90"/>
        <v>Tuesday</v>
      </c>
      <c r="D981" t="str">
        <f t="shared" si="91"/>
        <v>June</v>
      </c>
      <c r="E981">
        <v>14.5</v>
      </c>
      <c r="F981" t="s">
        <v>7</v>
      </c>
      <c r="G981" t="s">
        <v>8</v>
      </c>
      <c r="H981">
        <f t="shared" si="92"/>
        <v>19</v>
      </c>
      <c r="I981">
        <v>7</v>
      </c>
      <c r="J981" t="s">
        <v>74</v>
      </c>
      <c r="K981" t="s">
        <v>75</v>
      </c>
      <c r="L981">
        <f t="shared" si="93"/>
        <v>133</v>
      </c>
      <c r="M981">
        <f t="shared" si="94"/>
        <v>31.5</v>
      </c>
      <c r="N981" t="s">
        <v>112</v>
      </c>
      <c r="O981" t="s">
        <v>114</v>
      </c>
    </row>
    <row r="982" spans="1:15" x14ac:dyDescent="0.3">
      <c r="A982">
        <f t="shared" si="95"/>
        <v>7777896381</v>
      </c>
      <c r="B982" s="1">
        <v>42172</v>
      </c>
      <c r="C982" t="str">
        <f t="shared" si="90"/>
        <v>Wednesday</v>
      </c>
      <c r="D982" t="str">
        <f t="shared" si="91"/>
        <v>June</v>
      </c>
      <c r="E982">
        <v>20.75</v>
      </c>
      <c r="F982" t="s">
        <v>13</v>
      </c>
      <c r="G982" t="s">
        <v>22</v>
      </c>
      <c r="H982">
        <f t="shared" si="92"/>
        <v>28.75</v>
      </c>
      <c r="I982">
        <v>1</v>
      </c>
      <c r="J982" t="s">
        <v>46</v>
      </c>
      <c r="K982" t="s">
        <v>47</v>
      </c>
      <c r="L982">
        <f t="shared" si="93"/>
        <v>28.75</v>
      </c>
      <c r="M982">
        <f t="shared" si="94"/>
        <v>8</v>
      </c>
      <c r="N982" t="s">
        <v>112</v>
      </c>
      <c r="O982" t="s">
        <v>114</v>
      </c>
    </row>
    <row r="983" spans="1:15" x14ac:dyDescent="0.3">
      <c r="A983">
        <f t="shared" si="95"/>
        <v>7777896382</v>
      </c>
      <c r="B983" s="1">
        <v>42172</v>
      </c>
      <c r="C983" t="str">
        <f t="shared" si="90"/>
        <v>Wednesday</v>
      </c>
      <c r="D983" t="str">
        <f t="shared" si="91"/>
        <v>June</v>
      </c>
      <c r="E983">
        <v>16</v>
      </c>
      <c r="F983" t="s">
        <v>7</v>
      </c>
      <c r="G983" t="s">
        <v>8</v>
      </c>
      <c r="H983">
        <f t="shared" si="92"/>
        <v>20.5</v>
      </c>
      <c r="I983">
        <v>8</v>
      </c>
      <c r="J983" t="s">
        <v>11</v>
      </c>
      <c r="K983" t="s">
        <v>12</v>
      </c>
      <c r="L983">
        <f t="shared" si="93"/>
        <v>164</v>
      </c>
      <c r="M983">
        <f t="shared" si="94"/>
        <v>36</v>
      </c>
      <c r="N983" t="s">
        <v>111</v>
      </c>
      <c r="O983" t="s">
        <v>114</v>
      </c>
    </row>
    <row r="984" spans="1:15" x14ac:dyDescent="0.3">
      <c r="A984">
        <f t="shared" si="95"/>
        <v>7777896383</v>
      </c>
      <c r="B984" s="1">
        <v>42172</v>
      </c>
      <c r="C984" t="str">
        <f t="shared" si="90"/>
        <v>Wednesday</v>
      </c>
      <c r="D984" t="str">
        <f t="shared" si="91"/>
        <v>June</v>
      </c>
      <c r="E984">
        <v>20.75</v>
      </c>
      <c r="F984" t="s">
        <v>13</v>
      </c>
      <c r="G984" t="s">
        <v>17</v>
      </c>
      <c r="H984">
        <f t="shared" si="92"/>
        <v>30.75</v>
      </c>
      <c r="I984">
        <v>4</v>
      </c>
      <c r="J984" t="s">
        <v>38</v>
      </c>
      <c r="K984" t="s">
        <v>39</v>
      </c>
      <c r="L984">
        <f t="shared" si="93"/>
        <v>123</v>
      </c>
      <c r="M984">
        <f t="shared" si="94"/>
        <v>40</v>
      </c>
      <c r="N984" t="s">
        <v>111</v>
      </c>
      <c r="O984" t="s">
        <v>115</v>
      </c>
    </row>
    <row r="985" spans="1:15" x14ac:dyDescent="0.3">
      <c r="A985">
        <f t="shared" si="95"/>
        <v>7777896384</v>
      </c>
      <c r="B985" s="1">
        <v>42172</v>
      </c>
      <c r="C985" t="str">
        <f t="shared" si="90"/>
        <v>Wednesday</v>
      </c>
      <c r="D985" t="str">
        <f t="shared" si="91"/>
        <v>June</v>
      </c>
      <c r="E985">
        <v>16.75</v>
      </c>
      <c r="F985" t="s">
        <v>7</v>
      </c>
      <c r="G985" t="s">
        <v>22</v>
      </c>
      <c r="H985">
        <f t="shared" si="92"/>
        <v>23.25</v>
      </c>
      <c r="I985">
        <v>9</v>
      </c>
      <c r="J985" t="s">
        <v>46</v>
      </c>
      <c r="K985" t="s">
        <v>47</v>
      </c>
      <c r="L985">
        <f t="shared" si="93"/>
        <v>209.25</v>
      </c>
      <c r="M985">
        <f t="shared" si="94"/>
        <v>58.5</v>
      </c>
      <c r="N985" t="s">
        <v>112</v>
      </c>
      <c r="O985" t="s">
        <v>114</v>
      </c>
    </row>
    <row r="986" spans="1:15" x14ac:dyDescent="0.3">
      <c r="A986">
        <f t="shared" si="95"/>
        <v>7777896385</v>
      </c>
      <c r="B986" s="1">
        <v>42172</v>
      </c>
      <c r="C986" t="str">
        <f t="shared" si="90"/>
        <v>Wednesday</v>
      </c>
      <c r="D986" t="str">
        <f t="shared" si="91"/>
        <v>June</v>
      </c>
      <c r="E986">
        <v>9.75</v>
      </c>
      <c r="F986" t="s">
        <v>27</v>
      </c>
      <c r="G986" t="s">
        <v>8</v>
      </c>
      <c r="H986">
        <f t="shared" si="92"/>
        <v>12.75</v>
      </c>
      <c r="I986">
        <v>9</v>
      </c>
      <c r="J986" t="s">
        <v>48</v>
      </c>
      <c r="K986" t="s">
        <v>49</v>
      </c>
      <c r="L986">
        <f t="shared" si="93"/>
        <v>114.75</v>
      </c>
      <c r="M986">
        <f t="shared" si="94"/>
        <v>27</v>
      </c>
      <c r="N986" t="s">
        <v>111</v>
      </c>
      <c r="O986" t="s">
        <v>114</v>
      </c>
    </row>
    <row r="987" spans="1:15" x14ac:dyDescent="0.3">
      <c r="A987">
        <f t="shared" si="95"/>
        <v>7777896386</v>
      </c>
      <c r="B987" s="1">
        <v>42173</v>
      </c>
      <c r="C987" t="str">
        <f t="shared" si="90"/>
        <v>Thursday</v>
      </c>
      <c r="D987" t="str">
        <f t="shared" si="91"/>
        <v>June</v>
      </c>
      <c r="E987">
        <v>15.25</v>
      </c>
      <c r="F987" t="s">
        <v>13</v>
      </c>
      <c r="G987" t="s">
        <v>8</v>
      </c>
      <c r="H987">
        <f t="shared" si="92"/>
        <v>21.25</v>
      </c>
      <c r="I987">
        <v>7</v>
      </c>
      <c r="J987" t="s">
        <v>48</v>
      </c>
      <c r="K987" t="s">
        <v>49</v>
      </c>
      <c r="L987">
        <f t="shared" si="93"/>
        <v>148.75</v>
      </c>
      <c r="M987">
        <f t="shared" si="94"/>
        <v>42</v>
      </c>
      <c r="N987" t="s">
        <v>112</v>
      </c>
      <c r="O987" t="s">
        <v>114</v>
      </c>
    </row>
    <row r="988" spans="1:15" x14ac:dyDescent="0.3">
      <c r="A988">
        <f t="shared" si="95"/>
        <v>7777896387</v>
      </c>
      <c r="B988" s="1">
        <v>42173</v>
      </c>
      <c r="C988" t="str">
        <f t="shared" si="90"/>
        <v>Thursday</v>
      </c>
      <c r="D988" t="str">
        <f t="shared" si="91"/>
        <v>June</v>
      </c>
      <c r="E988">
        <v>16</v>
      </c>
      <c r="F988" t="s">
        <v>7</v>
      </c>
      <c r="G988" t="s">
        <v>8</v>
      </c>
      <c r="H988">
        <f t="shared" si="92"/>
        <v>20.5</v>
      </c>
      <c r="I988">
        <v>9</v>
      </c>
      <c r="J988" t="s">
        <v>11</v>
      </c>
      <c r="K988" t="s">
        <v>12</v>
      </c>
      <c r="L988">
        <f t="shared" si="93"/>
        <v>184.5</v>
      </c>
      <c r="M988">
        <f t="shared" si="94"/>
        <v>40.5</v>
      </c>
      <c r="N988" t="s">
        <v>112</v>
      </c>
      <c r="O988" t="s">
        <v>114</v>
      </c>
    </row>
    <row r="989" spans="1:15" x14ac:dyDescent="0.3">
      <c r="A989">
        <f t="shared" si="95"/>
        <v>7777896388</v>
      </c>
      <c r="B989" s="1">
        <v>42173</v>
      </c>
      <c r="C989" t="str">
        <f t="shared" si="90"/>
        <v>Thursday</v>
      </c>
      <c r="D989" t="str">
        <f t="shared" si="91"/>
        <v>June</v>
      </c>
      <c r="E989">
        <v>13.25</v>
      </c>
      <c r="F989" t="s">
        <v>7</v>
      </c>
      <c r="G989" t="s">
        <v>8</v>
      </c>
      <c r="H989">
        <f t="shared" si="92"/>
        <v>17.75</v>
      </c>
      <c r="I989">
        <v>5</v>
      </c>
      <c r="J989" t="s">
        <v>9</v>
      </c>
      <c r="K989" t="s">
        <v>10</v>
      </c>
      <c r="L989">
        <f t="shared" si="93"/>
        <v>88.75</v>
      </c>
      <c r="M989">
        <f t="shared" si="94"/>
        <v>22.5</v>
      </c>
      <c r="N989" t="s">
        <v>111</v>
      </c>
      <c r="O989" t="s">
        <v>114</v>
      </c>
    </row>
    <row r="990" spans="1:15" x14ac:dyDescent="0.3">
      <c r="A990">
        <f t="shared" si="95"/>
        <v>7777896389</v>
      </c>
      <c r="B990" s="1">
        <v>42173</v>
      </c>
      <c r="C990" t="str">
        <f t="shared" si="90"/>
        <v>Thursday</v>
      </c>
      <c r="D990" t="str">
        <f t="shared" si="91"/>
        <v>June</v>
      </c>
      <c r="E990">
        <v>20.25</v>
      </c>
      <c r="F990" t="s">
        <v>13</v>
      </c>
      <c r="G990" t="s">
        <v>14</v>
      </c>
      <c r="H990">
        <f t="shared" si="92"/>
        <v>27.25</v>
      </c>
      <c r="I990">
        <v>2</v>
      </c>
      <c r="J990" t="s">
        <v>20</v>
      </c>
      <c r="K990" t="s">
        <v>21</v>
      </c>
      <c r="L990">
        <f t="shared" si="93"/>
        <v>54.5</v>
      </c>
      <c r="M990">
        <f t="shared" si="94"/>
        <v>14</v>
      </c>
      <c r="N990" t="s">
        <v>112</v>
      </c>
      <c r="O990" t="s">
        <v>114</v>
      </c>
    </row>
    <row r="991" spans="1:15" x14ac:dyDescent="0.3">
      <c r="A991">
        <f t="shared" si="95"/>
        <v>7777896390</v>
      </c>
      <c r="B991" s="1">
        <v>42173</v>
      </c>
      <c r="C991" t="str">
        <f t="shared" si="90"/>
        <v>Thursday</v>
      </c>
      <c r="D991" t="str">
        <f t="shared" si="91"/>
        <v>June</v>
      </c>
      <c r="E991">
        <v>20.25</v>
      </c>
      <c r="F991" t="s">
        <v>13</v>
      </c>
      <c r="G991" t="s">
        <v>14</v>
      </c>
      <c r="H991">
        <f t="shared" si="92"/>
        <v>27.25</v>
      </c>
      <c r="I991">
        <v>10</v>
      </c>
      <c r="J991" t="s">
        <v>68</v>
      </c>
      <c r="K991" t="s">
        <v>69</v>
      </c>
      <c r="L991">
        <f t="shared" si="93"/>
        <v>272.5</v>
      </c>
      <c r="M991">
        <f t="shared" si="94"/>
        <v>70</v>
      </c>
      <c r="N991" t="s">
        <v>111</v>
      </c>
      <c r="O991" t="s">
        <v>114</v>
      </c>
    </row>
    <row r="992" spans="1:15" x14ac:dyDescent="0.3">
      <c r="A992">
        <f t="shared" si="95"/>
        <v>7777896391</v>
      </c>
      <c r="B992" s="1">
        <v>42173</v>
      </c>
      <c r="C992" t="str">
        <f t="shared" si="90"/>
        <v>Thursday</v>
      </c>
      <c r="D992" t="str">
        <f t="shared" si="91"/>
        <v>June</v>
      </c>
      <c r="E992">
        <v>16</v>
      </c>
      <c r="F992" t="s">
        <v>7</v>
      </c>
      <c r="G992" t="s">
        <v>14</v>
      </c>
      <c r="H992">
        <f t="shared" si="92"/>
        <v>21.5</v>
      </c>
      <c r="I992">
        <v>10</v>
      </c>
      <c r="J992" t="s">
        <v>68</v>
      </c>
      <c r="K992" t="s">
        <v>69</v>
      </c>
      <c r="L992">
        <f t="shared" si="93"/>
        <v>215</v>
      </c>
      <c r="M992">
        <f t="shared" si="94"/>
        <v>55</v>
      </c>
      <c r="N992" t="s">
        <v>111</v>
      </c>
      <c r="O992" t="s">
        <v>115</v>
      </c>
    </row>
    <row r="993" spans="1:15" x14ac:dyDescent="0.3">
      <c r="A993">
        <f t="shared" si="95"/>
        <v>7777896392</v>
      </c>
      <c r="B993" s="1">
        <v>42173</v>
      </c>
      <c r="C993" t="str">
        <f t="shared" si="90"/>
        <v>Thursday</v>
      </c>
      <c r="D993" t="str">
        <f t="shared" si="91"/>
        <v>June</v>
      </c>
      <c r="E993">
        <v>16</v>
      </c>
      <c r="F993" t="s">
        <v>7</v>
      </c>
      <c r="G993" t="s">
        <v>14</v>
      </c>
      <c r="H993">
        <f t="shared" si="92"/>
        <v>21.5</v>
      </c>
      <c r="I993">
        <v>6</v>
      </c>
      <c r="J993" t="s">
        <v>42</v>
      </c>
      <c r="K993" t="s">
        <v>43</v>
      </c>
      <c r="L993">
        <f t="shared" si="93"/>
        <v>129</v>
      </c>
      <c r="M993">
        <f t="shared" si="94"/>
        <v>33</v>
      </c>
      <c r="N993" t="s">
        <v>112</v>
      </c>
      <c r="O993" t="s">
        <v>114</v>
      </c>
    </row>
    <row r="994" spans="1:15" x14ac:dyDescent="0.3">
      <c r="A994">
        <f t="shared" si="95"/>
        <v>7777896393</v>
      </c>
      <c r="B994" s="1">
        <v>42174</v>
      </c>
      <c r="C994" t="str">
        <f t="shared" si="90"/>
        <v>Friday</v>
      </c>
      <c r="D994" t="str">
        <f t="shared" si="91"/>
        <v>June</v>
      </c>
      <c r="E994">
        <v>12</v>
      </c>
      <c r="F994" t="s">
        <v>27</v>
      </c>
      <c r="G994" t="s">
        <v>8</v>
      </c>
      <c r="H994">
        <f t="shared" si="92"/>
        <v>15</v>
      </c>
      <c r="I994">
        <v>9</v>
      </c>
      <c r="J994" t="s">
        <v>52</v>
      </c>
      <c r="K994" t="s">
        <v>53</v>
      </c>
      <c r="L994">
        <f t="shared" si="93"/>
        <v>135</v>
      </c>
      <c r="M994">
        <f t="shared" si="94"/>
        <v>27</v>
      </c>
      <c r="N994" t="s">
        <v>112</v>
      </c>
      <c r="O994" t="s">
        <v>115</v>
      </c>
    </row>
    <row r="995" spans="1:15" x14ac:dyDescent="0.3">
      <c r="A995">
        <f t="shared" si="95"/>
        <v>7777896394</v>
      </c>
      <c r="B995" s="1">
        <v>42174</v>
      </c>
      <c r="C995" t="str">
        <f t="shared" si="90"/>
        <v>Friday</v>
      </c>
      <c r="D995" t="str">
        <f t="shared" si="91"/>
        <v>June</v>
      </c>
      <c r="E995">
        <v>12.5</v>
      </c>
      <c r="F995" t="s">
        <v>27</v>
      </c>
      <c r="G995" t="s">
        <v>17</v>
      </c>
      <c r="H995">
        <f t="shared" si="92"/>
        <v>19.5</v>
      </c>
      <c r="I995">
        <v>11</v>
      </c>
      <c r="J995" t="s">
        <v>32</v>
      </c>
      <c r="K995" t="s">
        <v>33</v>
      </c>
      <c r="L995">
        <f t="shared" si="93"/>
        <v>214.5</v>
      </c>
      <c r="M995">
        <f t="shared" si="94"/>
        <v>77</v>
      </c>
      <c r="N995" t="s">
        <v>111</v>
      </c>
      <c r="O995" t="s">
        <v>115</v>
      </c>
    </row>
    <row r="996" spans="1:15" x14ac:dyDescent="0.3">
      <c r="A996">
        <f t="shared" si="95"/>
        <v>7777896395</v>
      </c>
      <c r="B996" s="1">
        <v>42174</v>
      </c>
      <c r="C996" t="str">
        <f t="shared" si="90"/>
        <v>Friday</v>
      </c>
      <c r="D996" t="str">
        <f t="shared" si="91"/>
        <v>June</v>
      </c>
      <c r="E996">
        <v>12.5</v>
      </c>
      <c r="F996" t="s">
        <v>7</v>
      </c>
      <c r="G996" t="s">
        <v>8</v>
      </c>
      <c r="H996">
        <f t="shared" si="92"/>
        <v>17</v>
      </c>
      <c r="I996">
        <v>8</v>
      </c>
      <c r="J996" t="s">
        <v>48</v>
      </c>
      <c r="K996" t="s">
        <v>49</v>
      </c>
      <c r="L996">
        <f t="shared" si="93"/>
        <v>136</v>
      </c>
      <c r="M996">
        <f t="shared" si="94"/>
        <v>36</v>
      </c>
      <c r="N996" t="s">
        <v>112</v>
      </c>
      <c r="O996" t="s">
        <v>114</v>
      </c>
    </row>
    <row r="997" spans="1:15" x14ac:dyDescent="0.3">
      <c r="A997">
        <f t="shared" si="95"/>
        <v>7777896396</v>
      </c>
      <c r="B997" s="1">
        <v>42174</v>
      </c>
      <c r="C997" t="str">
        <f t="shared" si="90"/>
        <v>Friday</v>
      </c>
      <c r="D997" t="str">
        <f t="shared" si="91"/>
        <v>June</v>
      </c>
      <c r="E997">
        <v>12</v>
      </c>
      <c r="F997" t="s">
        <v>27</v>
      </c>
      <c r="G997" t="s">
        <v>8</v>
      </c>
      <c r="H997">
        <f t="shared" si="92"/>
        <v>15</v>
      </c>
      <c r="I997">
        <v>5</v>
      </c>
      <c r="J997" t="s">
        <v>58</v>
      </c>
      <c r="K997" t="s">
        <v>59</v>
      </c>
      <c r="L997">
        <f t="shared" si="93"/>
        <v>75</v>
      </c>
      <c r="M997">
        <f t="shared" si="94"/>
        <v>15</v>
      </c>
      <c r="N997" t="s">
        <v>112</v>
      </c>
      <c r="O997" t="s">
        <v>114</v>
      </c>
    </row>
    <row r="998" spans="1:15" x14ac:dyDescent="0.3">
      <c r="A998">
        <f t="shared" si="95"/>
        <v>7777896397</v>
      </c>
      <c r="B998" s="1">
        <v>42174</v>
      </c>
      <c r="C998" t="str">
        <f t="shared" si="90"/>
        <v>Friday</v>
      </c>
      <c r="D998" t="str">
        <f t="shared" si="91"/>
        <v>June</v>
      </c>
      <c r="E998">
        <v>16.75</v>
      </c>
      <c r="F998" t="s">
        <v>7</v>
      </c>
      <c r="G998" t="s">
        <v>22</v>
      </c>
      <c r="H998">
        <f t="shared" si="92"/>
        <v>23.25</v>
      </c>
      <c r="I998">
        <v>8</v>
      </c>
      <c r="J998" t="s">
        <v>50</v>
      </c>
      <c r="K998" t="s">
        <v>51</v>
      </c>
      <c r="L998">
        <f t="shared" si="93"/>
        <v>186</v>
      </c>
      <c r="M998">
        <f t="shared" si="94"/>
        <v>52</v>
      </c>
      <c r="N998" t="s">
        <v>111</v>
      </c>
      <c r="O998" t="s">
        <v>114</v>
      </c>
    </row>
    <row r="999" spans="1:15" x14ac:dyDescent="0.3">
      <c r="A999">
        <f t="shared" si="95"/>
        <v>7777896398</v>
      </c>
      <c r="B999" s="1">
        <v>42174</v>
      </c>
      <c r="C999" t="str">
        <f t="shared" si="90"/>
        <v>Friday</v>
      </c>
      <c r="D999" t="str">
        <f t="shared" si="91"/>
        <v>June</v>
      </c>
      <c r="E999">
        <v>20.75</v>
      </c>
      <c r="F999" t="s">
        <v>13</v>
      </c>
      <c r="G999" t="s">
        <v>22</v>
      </c>
      <c r="H999">
        <f t="shared" si="92"/>
        <v>28.75</v>
      </c>
      <c r="I999">
        <v>10</v>
      </c>
      <c r="J999" t="s">
        <v>44</v>
      </c>
      <c r="K999" t="s">
        <v>45</v>
      </c>
      <c r="L999">
        <f t="shared" si="93"/>
        <v>287.5</v>
      </c>
      <c r="M999">
        <f t="shared" si="94"/>
        <v>80</v>
      </c>
      <c r="N999" t="s">
        <v>112</v>
      </c>
      <c r="O999" t="s">
        <v>115</v>
      </c>
    </row>
    <row r="1000" spans="1:15" x14ac:dyDescent="0.3">
      <c r="A1000">
        <f t="shared" si="95"/>
        <v>7777896399</v>
      </c>
      <c r="B1000" s="1">
        <v>42174</v>
      </c>
      <c r="C1000" t="str">
        <f t="shared" si="90"/>
        <v>Friday</v>
      </c>
      <c r="D1000" t="str">
        <f t="shared" si="91"/>
        <v>June</v>
      </c>
      <c r="E1000">
        <v>20.75</v>
      </c>
      <c r="F1000" t="s">
        <v>13</v>
      </c>
      <c r="G1000" t="s">
        <v>17</v>
      </c>
      <c r="H1000">
        <f t="shared" si="92"/>
        <v>30.75</v>
      </c>
      <c r="I1000">
        <v>6</v>
      </c>
      <c r="J1000" t="s">
        <v>18</v>
      </c>
      <c r="K1000" t="s">
        <v>19</v>
      </c>
      <c r="L1000">
        <f t="shared" si="93"/>
        <v>184.5</v>
      </c>
      <c r="M1000">
        <f t="shared" si="94"/>
        <v>60</v>
      </c>
      <c r="N1000" t="s">
        <v>112</v>
      </c>
      <c r="O1000" t="s">
        <v>114</v>
      </c>
    </row>
    <row r="1001" spans="1:15" x14ac:dyDescent="0.3">
      <c r="A1001">
        <f t="shared" si="95"/>
        <v>7777896400</v>
      </c>
      <c r="B1001" s="1">
        <v>42174</v>
      </c>
      <c r="C1001" t="str">
        <f t="shared" si="90"/>
        <v>Friday</v>
      </c>
      <c r="D1001" t="str">
        <f t="shared" si="91"/>
        <v>June</v>
      </c>
      <c r="E1001">
        <v>16.5</v>
      </c>
      <c r="F1001" t="s">
        <v>7</v>
      </c>
      <c r="G1001" t="s">
        <v>17</v>
      </c>
      <c r="H1001">
        <f t="shared" si="92"/>
        <v>25</v>
      </c>
      <c r="I1001">
        <v>6</v>
      </c>
      <c r="J1001" t="s">
        <v>25</v>
      </c>
      <c r="K1001" t="s">
        <v>26</v>
      </c>
      <c r="L1001">
        <f t="shared" si="93"/>
        <v>150</v>
      </c>
      <c r="M1001">
        <f t="shared" si="94"/>
        <v>51</v>
      </c>
      <c r="N1001" t="s">
        <v>111</v>
      </c>
      <c r="O1001" t="s">
        <v>115</v>
      </c>
    </row>
    <row r="1002" spans="1:15" x14ac:dyDescent="0.3">
      <c r="A1002">
        <f t="shared" si="95"/>
        <v>7777896401</v>
      </c>
      <c r="B1002" s="1">
        <v>42175</v>
      </c>
      <c r="C1002" t="str">
        <f t="shared" si="90"/>
        <v>Saturday</v>
      </c>
      <c r="D1002" t="str">
        <f t="shared" si="91"/>
        <v>June</v>
      </c>
      <c r="E1002">
        <v>16.75</v>
      </c>
      <c r="F1002" t="s">
        <v>7</v>
      </c>
      <c r="G1002" t="s">
        <v>22</v>
      </c>
      <c r="H1002">
        <f t="shared" si="92"/>
        <v>23.25</v>
      </c>
      <c r="I1002">
        <v>3</v>
      </c>
      <c r="J1002" t="s">
        <v>46</v>
      </c>
      <c r="K1002" t="s">
        <v>47</v>
      </c>
      <c r="L1002">
        <f t="shared" si="93"/>
        <v>69.75</v>
      </c>
      <c r="M1002">
        <f t="shared" si="94"/>
        <v>19.5</v>
      </c>
      <c r="N1002" t="s">
        <v>112</v>
      </c>
      <c r="O1002" t="s">
        <v>114</v>
      </c>
    </row>
    <row r="1003" spans="1:15" x14ac:dyDescent="0.3">
      <c r="A1003">
        <f t="shared" si="95"/>
        <v>7777896402</v>
      </c>
      <c r="B1003" s="1">
        <v>42175</v>
      </c>
      <c r="C1003" t="str">
        <f t="shared" si="90"/>
        <v>Saturday</v>
      </c>
      <c r="D1003" t="str">
        <f t="shared" si="91"/>
        <v>June</v>
      </c>
      <c r="E1003">
        <v>17.5</v>
      </c>
      <c r="F1003" t="s">
        <v>13</v>
      </c>
      <c r="G1003" t="s">
        <v>8</v>
      </c>
      <c r="H1003">
        <f t="shared" si="92"/>
        <v>23.5</v>
      </c>
      <c r="I1003">
        <v>8</v>
      </c>
      <c r="J1003" t="s">
        <v>74</v>
      </c>
      <c r="K1003" t="s">
        <v>75</v>
      </c>
      <c r="L1003">
        <f t="shared" si="93"/>
        <v>188</v>
      </c>
      <c r="M1003">
        <f t="shared" si="94"/>
        <v>48</v>
      </c>
      <c r="N1003" t="s">
        <v>111</v>
      </c>
      <c r="O1003" t="s">
        <v>115</v>
      </c>
    </row>
    <row r="1004" spans="1:15" x14ac:dyDescent="0.3">
      <c r="A1004">
        <f t="shared" si="95"/>
        <v>7777896403</v>
      </c>
      <c r="B1004" s="1">
        <v>42175</v>
      </c>
      <c r="C1004" t="str">
        <f t="shared" si="90"/>
        <v>Saturday</v>
      </c>
      <c r="D1004" t="str">
        <f t="shared" si="91"/>
        <v>June</v>
      </c>
      <c r="E1004">
        <v>12.75</v>
      </c>
      <c r="F1004" t="s">
        <v>27</v>
      </c>
      <c r="G1004" t="s">
        <v>14</v>
      </c>
      <c r="H1004">
        <f t="shared" si="92"/>
        <v>16.75</v>
      </c>
      <c r="I1004">
        <v>11</v>
      </c>
      <c r="J1004" t="s">
        <v>62</v>
      </c>
      <c r="K1004" t="s">
        <v>63</v>
      </c>
      <c r="L1004">
        <f t="shared" si="93"/>
        <v>184.25</v>
      </c>
      <c r="M1004">
        <f t="shared" si="94"/>
        <v>44</v>
      </c>
      <c r="N1004" t="s">
        <v>112</v>
      </c>
      <c r="O1004" t="s">
        <v>115</v>
      </c>
    </row>
    <row r="1005" spans="1:15" x14ac:dyDescent="0.3">
      <c r="A1005">
        <f t="shared" si="95"/>
        <v>7777896404</v>
      </c>
      <c r="B1005" s="1">
        <v>42175</v>
      </c>
      <c r="C1005" t="str">
        <f t="shared" si="90"/>
        <v>Saturday</v>
      </c>
      <c r="D1005" t="str">
        <f t="shared" si="91"/>
        <v>June</v>
      </c>
      <c r="E1005">
        <v>12.75</v>
      </c>
      <c r="F1005" t="s">
        <v>27</v>
      </c>
      <c r="G1005" t="s">
        <v>22</v>
      </c>
      <c r="H1005">
        <f t="shared" si="92"/>
        <v>17.75</v>
      </c>
      <c r="I1005">
        <v>12</v>
      </c>
      <c r="J1005" t="s">
        <v>46</v>
      </c>
      <c r="K1005" t="s">
        <v>47</v>
      </c>
      <c r="L1005">
        <f t="shared" si="93"/>
        <v>213</v>
      </c>
      <c r="M1005">
        <f t="shared" si="94"/>
        <v>60</v>
      </c>
      <c r="N1005" t="s">
        <v>111</v>
      </c>
      <c r="O1005" t="s">
        <v>114</v>
      </c>
    </row>
    <row r="1006" spans="1:15" x14ac:dyDescent="0.3">
      <c r="A1006">
        <f t="shared" si="95"/>
        <v>7777896405</v>
      </c>
      <c r="B1006" s="1">
        <v>42175</v>
      </c>
      <c r="C1006" t="str">
        <f t="shared" si="90"/>
        <v>Saturday</v>
      </c>
      <c r="D1006" t="str">
        <f t="shared" si="91"/>
        <v>June</v>
      </c>
      <c r="E1006">
        <v>16.75</v>
      </c>
      <c r="F1006" t="s">
        <v>7</v>
      </c>
      <c r="G1006" t="s">
        <v>22</v>
      </c>
      <c r="H1006">
        <f t="shared" si="92"/>
        <v>23.25</v>
      </c>
      <c r="I1006">
        <v>4</v>
      </c>
      <c r="J1006" t="s">
        <v>23</v>
      </c>
      <c r="K1006" t="s">
        <v>24</v>
      </c>
      <c r="L1006">
        <f t="shared" si="93"/>
        <v>93</v>
      </c>
      <c r="M1006">
        <f t="shared" si="94"/>
        <v>26</v>
      </c>
      <c r="N1006" t="s">
        <v>111</v>
      </c>
      <c r="O1006" t="s">
        <v>114</v>
      </c>
    </row>
    <row r="1007" spans="1:15" x14ac:dyDescent="0.3">
      <c r="A1007">
        <f t="shared" si="95"/>
        <v>7777896406</v>
      </c>
      <c r="B1007" s="1">
        <v>42176</v>
      </c>
      <c r="C1007" t="str">
        <f t="shared" si="90"/>
        <v>Sunday</v>
      </c>
      <c r="D1007" t="str">
        <f t="shared" si="91"/>
        <v>June</v>
      </c>
      <c r="E1007">
        <v>16.75</v>
      </c>
      <c r="F1007" t="s">
        <v>7</v>
      </c>
      <c r="G1007" t="s">
        <v>22</v>
      </c>
      <c r="H1007">
        <f t="shared" si="92"/>
        <v>23.25</v>
      </c>
      <c r="I1007">
        <v>12</v>
      </c>
      <c r="J1007" t="s">
        <v>28</v>
      </c>
      <c r="K1007" t="s">
        <v>29</v>
      </c>
      <c r="L1007">
        <f t="shared" si="93"/>
        <v>279</v>
      </c>
      <c r="M1007">
        <f t="shared" si="94"/>
        <v>78</v>
      </c>
      <c r="N1007" t="s">
        <v>112</v>
      </c>
      <c r="O1007" t="s">
        <v>115</v>
      </c>
    </row>
    <row r="1008" spans="1:15" x14ac:dyDescent="0.3">
      <c r="A1008">
        <f t="shared" si="95"/>
        <v>7777896407</v>
      </c>
      <c r="B1008" s="1">
        <v>42176</v>
      </c>
      <c r="C1008" t="str">
        <f t="shared" si="90"/>
        <v>Sunday</v>
      </c>
      <c r="D1008" t="str">
        <f t="shared" si="91"/>
        <v>June</v>
      </c>
      <c r="E1008">
        <v>16.5</v>
      </c>
      <c r="F1008" t="s">
        <v>7</v>
      </c>
      <c r="G1008" t="s">
        <v>17</v>
      </c>
      <c r="H1008">
        <f t="shared" si="92"/>
        <v>25</v>
      </c>
      <c r="I1008">
        <v>2</v>
      </c>
      <c r="J1008" t="s">
        <v>18</v>
      </c>
      <c r="K1008" t="s">
        <v>19</v>
      </c>
      <c r="L1008">
        <f t="shared" si="93"/>
        <v>50</v>
      </c>
      <c r="M1008">
        <f t="shared" si="94"/>
        <v>17</v>
      </c>
      <c r="N1008" t="s">
        <v>112</v>
      </c>
      <c r="O1008" t="s">
        <v>114</v>
      </c>
    </row>
    <row r="1009" spans="1:15" x14ac:dyDescent="0.3">
      <c r="A1009">
        <f t="shared" si="95"/>
        <v>7777896408</v>
      </c>
      <c r="B1009" s="1">
        <v>42176</v>
      </c>
      <c r="C1009" t="str">
        <f t="shared" si="90"/>
        <v>Sunday</v>
      </c>
      <c r="D1009" t="str">
        <f t="shared" si="91"/>
        <v>June</v>
      </c>
      <c r="E1009">
        <v>20.25</v>
      </c>
      <c r="F1009" t="s">
        <v>13</v>
      </c>
      <c r="G1009" t="s">
        <v>14</v>
      </c>
      <c r="H1009">
        <f t="shared" si="92"/>
        <v>27.25</v>
      </c>
      <c r="I1009">
        <v>5</v>
      </c>
      <c r="J1009" t="s">
        <v>34</v>
      </c>
      <c r="K1009" t="s">
        <v>35</v>
      </c>
      <c r="L1009">
        <f t="shared" si="93"/>
        <v>136.25</v>
      </c>
      <c r="M1009">
        <f t="shared" si="94"/>
        <v>35</v>
      </c>
      <c r="N1009" t="s">
        <v>112</v>
      </c>
      <c r="O1009" t="s">
        <v>115</v>
      </c>
    </row>
    <row r="1010" spans="1:15" x14ac:dyDescent="0.3">
      <c r="A1010">
        <f t="shared" si="95"/>
        <v>7777896409</v>
      </c>
      <c r="B1010" s="1">
        <v>42176</v>
      </c>
      <c r="C1010" t="str">
        <f t="shared" si="90"/>
        <v>Sunday</v>
      </c>
      <c r="D1010" t="str">
        <f t="shared" si="91"/>
        <v>June</v>
      </c>
      <c r="E1010">
        <v>12.5</v>
      </c>
      <c r="F1010" t="s">
        <v>27</v>
      </c>
      <c r="G1010" t="s">
        <v>17</v>
      </c>
      <c r="H1010">
        <f t="shared" si="92"/>
        <v>19.5</v>
      </c>
      <c r="I1010">
        <v>3</v>
      </c>
      <c r="J1010" t="s">
        <v>38</v>
      </c>
      <c r="K1010" t="s">
        <v>39</v>
      </c>
      <c r="L1010">
        <f t="shared" si="93"/>
        <v>58.5</v>
      </c>
      <c r="M1010">
        <f t="shared" si="94"/>
        <v>21</v>
      </c>
      <c r="N1010" t="s">
        <v>111</v>
      </c>
      <c r="O1010" t="s">
        <v>115</v>
      </c>
    </row>
    <row r="1011" spans="1:15" x14ac:dyDescent="0.3">
      <c r="A1011">
        <f t="shared" si="95"/>
        <v>7777896410</v>
      </c>
      <c r="B1011" s="1">
        <v>42176</v>
      </c>
      <c r="C1011" t="str">
        <f t="shared" si="90"/>
        <v>Sunday</v>
      </c>
      <c r="D1011" t="str">
        <f t="shared" si="91"/>
        <v>June</v>
      </c>
      <c r="E1011">
        <v>20.75</v>
      </c>
      <c r="F1011" t="s">
        <v>13</v>
      </c>
      <c r="G1011" t="s">
        <v>22</v>
      </c>
      <c r="H1011">
        <f t="shared" si="92"/>
        <v>28.75</v>
      </c>
      <c r="I1011">
        <v>10</v>
      </c>
      <c r="J1011" t="s">
        <v>46</v>
      </c>
      <c r="K1011" t="s">
        <v>47</v>
      </c>
      <c r="L1011">
        <f t="shared" si="93"/>
        <v>287.5</v>
      </c>
      <c r="M1011">
        <f t="shared" si="94"/>
        <v>80</v>
      </c>
      <c r="N1011" t="s">
        <v>111</v>
      </c>
      <c r="O1011" t="s">
        <v>115</v>
      </c>
    </row>
    <row r="1012" spans="1:15" x14ac:dyDescent="0.3">
      <c r="A1012">
        <f t="shared" si="95"/>
        <v>7777896411</v>
      </c>
      <c r="B1012" s="1">
        <v>42176</v>
      </c>
      <c r="C1012" t="str">
        <f t="shared" si="90"/>
        <v>Sunday</v>
      </c>
      <c r="D1012" t="str">
        <f t="shared" si="91"/>
        <v>June</v>
      </c>
      <c r="E1012">
        <v>25.5</v>
      </c>
      <c r="F1012" t="s">
        <v>76</v>
      </c>
      <c r="G1012" t="s">
        <v>8</v>
      </c>
      <c r="H1012">
        <f t="shared" si="92"/>
        <v>26.5</v>
      </c>
      <c r="I1012">
        <v>6</v>
      </c>
      <c r="J1012" t="s">
        <v>30</v>
      </c>
      <c r="K1012" t="s">
        <v>31</v>
      </c>
      <c r="L1012">
        <f t="shared" si="93"/>
        <v>159</v>
      </c>
      <c r="M1012">
        <f t="shared" si="94"/>
        <v>6</v>
      </c>
      <c r="N1012" t="s">
        <v>111</v>
      </c>
      <c r="O1012" t="s">
        <v>114</v>
      </c>
    </row>
    <row r="1013" spans="1:15" x14ac:dyDescent="0.3">
      <c r="A1013">
        <f t="shared" si="95"/>
        <v>7777896412</v>
      </c>
      <c r="B1013" s="1">
        <v>42176</v>
      </c>
      <c r="C1013" t="str">
        <f t="shared" si="90"/>
        <v>Sunday</v>
      </c>
      <c r="D1013" t="str">
        <f t="shared" si="91"/>
        <v>June</v>
      </c>
      <c r="E1013">
        <v>18.5</v>
      </c>
      <c r="F1013" t="s">
        <v>13</v>
      </c>
      <c r="G1013" t="s">
        <v>14</v>
      </c>
      <c r="H1013">
        <f t="shared" si="92"/>
        <v>25.5</v>
      </c>
      <c r="I1013">
        <v>8</v>
      </c>
      <c r="J1013" t="s">
        <v>15</v>
      </c>
      <c r="K1013" t="s">
        <v>16</v>
      </c>
      <c r="L1013">
        <f t="shared" si="93"/>
        <v>204</v>
      </c>
      <c r="M1013">
        <f t="shared" si="94"/>
        <v>56</v>
      </c>
      <c r="N1013" t="s">
        <v>111</v>
      </c>
      <c r="O1013" t="s">
        <v>115</v>
      </c>
    </row>
    <row r="1014" spans="1:15" x14ac:dyDescent="0.3">
      <c r="A1014">
        <f t="shared" si="95"/>
        <v>7777896413</v>
      </c>
      <c r="B1014" s="1">
        <v>42177</v>
      </c>
      <c r="C1014" t="str">
        <f t="shared" si="90"/>
        <v>Monday</v>
      </c>
      <c r="D1014" t="str">
        <f t="shared" si="91"/>
        <v>June</v>
      </c>
      <c r="E1014">
        <v>20.75</v>
      </c>
      <c r="F1014" t="s">
        <v>13</v>
      </c>
      <c r="G1014" t="s">
        <v>22</v>
      </c>
      <c r="H1014">
        <f t="shared" si="92"/>
        <v>28.75</v>
      </c>
      <c r="I1014">
        <v>2</v>
      </c>
      <c r="J1014" t="s">
        <v>46</v>
      </c>
      <c r="K1014" t="s">
        <v>47</v>
      </c>
      <c r="L1014">
        <f t="shared" si="93"/>
        <v>57.5</v>
      </c>
      <c r="M1014">
        <f t="shared" si="94"/>
        <v>16</v>
      </c>
      <c r="N1014" t="s">
        <v>111</v>
      </c>
      <c r="O1014" t="s">
        <v>114</v>
      </c>
    </row>
    <row r="1015" spans="1:15" x14ac:dyDescent="0.3">
      <c r="A1015">
        <f t="shared" si="95"/>
        <v>7777896414</v>
      </c>
      <c r="B1015" s="1">
        <v>42177</v>
      </c>
      <c r="C1015" t="str">
        <f t="shared" si="90"/>
        <v>Monday</v>
      </c>
      <c r="D1015" t="str">
        <f t="shared" si="91"/>
        <v>June</v>
      </c>
      <c r="E1015">
        <v>16.75</v>
      </c>
      <c r="F1015" t="s">
        <v>7</v>
      </c>
      <c r="G1015" t="s">
        <v>22</v>
      </c>
      <c r="H1015">
        <f t="shared" si="92"/>
        <v>23.25</v>
      </c>
      <c r="I1015">
        <v>11</v>
      </c>
      <c r="J1015" t="s">
        <v>23</v>
      </c>
      <c r="K1015" t="s">
        <v>24</v>
      </c>
      <c r="L1015">
        <f t="shared" si="93"/>
        <v>255.75</v>
      </c>
      <c r="M1015">
        <f t="shared" si="94"/>
        <v>71.5</v>
      </c>
      <c r="N1015" t="s">
        <v>111</v>
      </c>
      <c r="O1015" t="s">
        <v>114</v>
      </c>
    </row>
    <row r="1016" spans="1:15" x14ac:dyDescent="0.3">
      <c r="A1016">
        <f t="shared" si="95"/>
        <v>7777896415</v>
      </c>
      <c r="B1016" s="1">
        <v>42177</v>
      </c>
      <c r="C1016" t="str">
        <f t="shared" si="90"/>
        <v>Monday</v>
      </c>
      <c r="D1016" t="str">
        <f t="shared" si="91"/>
        <v>June</v>
      </c>
      <c r="E1016">
        <v>12.5</v>
      </c>
      <c r="F1016" t="s">
        <v>27</v>
      </c>
      <c r="G1016" t="s">
        <v>17</v>
      </c>
      <c r="H1016">
        <f t="shared" si="92"/>
        <v>19.5</v>
      </c>
      <c r="I1016">
        <v>1</v>
      </c>
      <c r="J1016" t="s">
        <v>38</v>
      </c>
      <c r="K1016" t="s">
        <v>39</v>
      </c>
      <c r="L1016">
        <f t="shared" si="93"/>
        <v>19.5</v>
      </c>
      <c r="M1016">
        <f t="shared" si="94"/>
        <v>7</v>
      </c>
      <c r="N1016" t="s">
        <v>112</v>
      </c>
      <c r="O1016" t="s">
        <v>114</v>
      </c>
    </row>
    <row r="1017" spans="1:15" x14ac:dyDescent="0.3">
      <c r="A1017">
        <f t="shared" si="95"/>
        <v>7777896416</v>
      </c>
      <c r="B1017" s="1">
        <v>42177</v>
      </c>
      <c r="C1017" t="str">
        <f t="shared" si="90"/>
        <v>Monday</v>
      </c>
      <c r="D1017" t="str">
        <f t="shared" si="91"/>
        <v>June</v>
      </c>
      <c r="E1017">
        <v>12</v>
      </c>
      <c r="F1017" t="s">
        <v>27</v>
      </c>
      <c r="G1017" t="s">
        <v>14</v>
      </c>
      <c r="H1017">
        <f t="shared" si="92"/>
        <v>16</v>
      </c>
      <c r="I1017">
        <v>1</v>
      </c>
      <c r="J1017" t="s">
        <v>34</v>
      </c>
      <c r="K1017" t="s">
        <v>35</v>
      </c>
      <c r="L1017">
        <f t="shared" si="93"/>
        <v>16</v>
      </c>
      <c r="M1017">
        <f t="shared" si="94"/>
        <v>4</v>
      </c>
      <c r="N1017" t="s">
        <v>112</v>
      </c>
      <c r="O1017" t="s">
        <v>115</v>
      </c>
    </row>
    <row r="1018" spans="1:15" x14ac:dyDescent="0.3">
      <c r="A1018">
        <f t="shared" si="95"/>
        <v>7777896417</v>
      </c>
      <c r="B1018" s="1">
        <v>42177</v>
      </c>
      <c r="C1018" t="str">
        <f t="shared" si="90"/>
        <v>Monday</v>
      </c>
      <c r="D1018" t="str">
        <f t="shared" si="91"/>
        <v>June</v>
      </c>
      <c r="E1018">
        <v>20.5</v>
      </c>
      <c r="F1018" t="s">
        <v>13</v>
      </c>
      <c r="G1018" t="s">
        <v>8</v>
      </c>
      <c r="H1018">
        <f t="shared" si="92"/>
        <v>26.5</v>
      </c>
      <c r="I1018">
        <v>2</v>
      </c>
      <c r="J1018" t="s">
        <v>36</v>
      </c>
      <c r="K1018" t="s">
        <v>37</v>
      </c>
      <c r="L1018">
        <f t="shared" si="93"/>
        <v>53</v>
      </c>
      <c r="M1018">
        <f t="shared" si="94"/>
        <v>12</v>
      </c>
      <c r="N1018" t="s">
        <v>112</v>
      </c>
      <c r="O1018" t="s">
        <v>114</v>
      </c>
    </row>
    <row r="1019" spans="1:15" x14ac:dyDescent="0.3">
      <c r="A1019">
        <f t="shared" si="95"/>
        <v>7777896418</v>
      </c>
      <c r="B1019" s="1">
        <v>42177</v>
      </c>
      <c r="C1019" t="str">
        <f t="shared" si="90"/>
        <v>Monday</v>
      </c>
      <c r="D1019" t="str">
        <f t="shared" si="91"/>
        <v>June</v>
      </c>
      <c r="E1019">
        <v>16.75</v>
      </c>
      <c r="F1019" t="s">
        <v>7</v>
      </c>
      <c r="G1019" t="s">
        <v>22</v>
      </c>
      <c r="H1019">
        <f t="shared" si="92"/>
        <v>23.25</v>
      </c>
      <c r="I1019">
        <v>3</v>
      </c>
      <c r="J1019" t="s">
        <v>46</v>
      </c>
      <c r="K1019" t="s">
        <v>47</v>
      </c>
      <c r="L1019">
        <f t="shared" si="93"/>
        <v>69.75</v>
      </c>
      <c r="M1019">
        <f t="shared" si="94"/>
        <v>19.5</v>
      </c>
      <c r="N1019" t="s">
        <v>111</v>
      </c>
      <c r="O1019" t="s">
        <v>115</v>
      </c>
    </row>
    <row r="1020" spans="1:15" x14ac:dyDescent="0.3">
      <c r="A1020">
        <f t="shared" si="95"/>
        <v>7777896419</v>
      </c>
      <c r="B1020" s="1">
        <v>42177</v>
      </c>
      <c r="C1020" t="str">
        <f t="shared" si="90"/>
        <v>Monday</v>
      </c>
      <c r="D1020" t="str">
        <f t="shared" si="91"/>
        <v>June</v>
      </c>
      <c r="E1020">
        <v>20.75</v>
      </c>
      <c r="F1020" t="s">
        <v>13</v>
      </c>
      <c r="G1020" t="s">
        <v>17</v>
      </c>
      <c r="H1020">
        <f t="shared" si="92"/>
        <v>30.75</v>
      </c>
      <c r="I1020">
        <v>2</v>
      </c>
      <c r="J1020" t="s">
        <v>38</v>
      </c>
      <c r="K1020" t="s">
        <v>39</v>
      </c>
      <c r="L1020">
        <f t="shared" si="93"/>
        <v>61.5</v>
      </c>
      <c r="M1020">
        <f t="shared" si="94"/>
        <v>20</v>
      </c>
      <c r="N1020" t="s">
        <v>111</v>
      </c>
      <c r="O1020" t="s">
        <v>114</v>
      </c>
    </row>
    <row r="1021" spans="1:15" x14ac:dyDescent="0.3">
      <c r="A1021">
        <f t="shared" si="95"/>
        <v>7777896420</v>
      </c>
      <c r="B1021" s="1">
        <v>42177</v>
      </c>
      <c r="C1021" t="str">
        <f t="shared" si="90"/>
        <v>Monday</v>
      </c>
      <c r="D1021" t="str">
        <f t="shared" si="91"/>
        <v>June</v>
      </c>
      <c r="E1021">
        <v>16.25</v>
      </c>
      <c r="F1021" t="s">
        <v>7</v>
      </c>
      <c r="G1021" t="s">
        <v>17</v>
      </c>
      <c r="H1021">
        <f t="shared" si="92"/>
        <v>24.75</v>
      </c>
      <c r="I1021">
        <v>6</v>
      </c>
      <c r="J1021" t="s">
        <v>60</v>
      </c>
      <c r="K1021" t="s">
        <v>61</v>
      </c>
      <c r="L1021">
        <f t="shared" si="93"/>
        <v>148.5</v>
      </c>
      <c r="M1021">
        <f t="shared" si="94"/>
        <v>51</v>
      </c>
      <c r="N1021" t="s">
        <v>112</v>
      </c>
      <c r="O1021" t="s">
        <v>115</v>
      </c>
    </row>
    <row r="1022" spans="1:15" x14ac:dyDescent="0.3">
      <c r="A1022">
        <f t="shared" si="95"/>
        <v>7777896421</v>
      </c>
      <c r="B1022" s="1">
        <v>42177</v>
      </c>
      <c r="C1022" t="str">
        <f t="shared" si="90"/>
        <v>Monday</v>
      </c>
      <c r="D1022" t="str">
        <f t="shared" si="91"/>
        <v>June</v>
      </c>
      <c r="E1022">
        <v>21</v>
      </c>
      <c r="F1022" t="s">
        <v>13</v>
      </c>
      <c r="G1022" t="s">
        <v>14</v>
      </c>
      <c r="H1022">
        <f t="shared" si="92"/>
        <v>28</v>
      </c>
      <c r="I1022">
        <v>11</v>
      </c>
      <c r="J1022" t="s">
        <v>62</v>
      </c>
      <c r="K1022" t="s">
        <v>63</v>
      </c>
      <c r="L1022">
        <f t="shared" si="93"/>
        <v>308</v>
      </c>
      <c r="M1022">
        <f t="shared" si="94"/>
        <v>77</v>
      </c>
      <c r="N1022" t="s">
        <v>111</v>
      </c>
      <c r="O1022" t="s">
        <v>115</v>
      </c>
    </row>
    <row r="1023" spans="1:15" x14ac:dyDescent="0.3">
      <c r="A1023">
        <f t="shared" si="95"/>
        <v>7777896422</v>
      </c>
      <c r="B1023" s="1">
        <v>42177</v>
      </c>
      <c r="C1023" t="str">
        <f t="shared" si="90"/>
        <v>Monday</v>
      </c>
      <c r="D1023" t="str">
        <f t="shared" si="91"/>
        <v>June</v>
      </c>
      <c r="E1023">
        <v>12.25</v>
      </c>
      <c r="F1023" t="s">
        <v>27</v>
      </c>
      <c r="G1023" t="s">
        <v>17</v>
      </c>
      <c r="H1023">
        <f t="shared" si="92"/>
        <v>19.25</v>
      </c>
      <c r="I1023">
        <v>11</v>
      </c>
      <c r="J1023" t="s">
        <v>70</v>
      </c>
      <c r="K1023" t="s">
        <v>71</v>
      </c>
      <c r="L1023">
        <f t="shared" si="93"/>
        <v>211.75</v>
      </c>
      <c r="M1023">
        <f t="shared" si="94"/>
        <v>77</v>
      </c>
      <c r="N1023" t="s">
        <v>111</v>
      </c>
      <c r="O1023" t="s">
        <v>114</v>
      </c>
    </row>
    <row r="1024" spans="1:15" x14ac:dyDescent="0.3">
      <c r="A1024">
        <f t="shared" si="95"/>
        <v>7777896423</v>
      </c>
      <c r="B1024" s="1">
        <v>42177</v>
      </c>
      <c r="C1024" t="str">
        <f t="shared" si="90"/>
        <v>Monday</v>
      </c>
      <c r="D1024" t="str">
        <f t="shared" si="91"/>
        <v>June</v>
      </c>
      <c r="E1024">
        <v>20.75</v>
      </c>
      <c r="F1024" t="s">
        <v>13</v>
      </c>
      <c r="G1024" t="s">
        <v>22</v>
      </c>
      <c r="H1024">
        <f t="shared" si="92"/>
        <v>28.75</v>
      </c>
      <c r="I1024">
        <v>4</v>
      </c>
      <c r="J1024" t="s">
        <v>44</v>
      </c>
      <c r="K1024" t="s">
        <v>45</v>
      </c>
      <c r="L1024">
        <f t="shared" si="93"/>
        <v>115</v>
      </c>
      <c r="M1024">
        <f t="shared" si="94"/>
        <v>32</v>
      </c>
      <c r="N1024" t="s">
        <v>111</v>
      </c>
      <c r="O1024" t="s">
        <v>114</v>
      </c>
    </row>
    <row r="1025" spans="1:15" x14ac:dyDescent="0.3">
      <c r="A1025">
        <f t="shared" si="95"/>
        <v>7777896424</v>
      </c>
      <c r="B1025" s="1">
        <v>42178</v>
      </c>
      <c r="C1025" t="str">
        <f t="shared" si="90"/>
        <v>Tuesday</v>
      </c>
      <c r="D1025" t="str">
        <f t="shared" si="91"/>
        <v>June</v>
      </c>
      <c r="E1025">
        <v>12</v>
      </c>
      <c r="F1025" t="s">
        <v>27</v>
      </c>
      <c r="G1025" t="s">
        <v>14</v>
      </c>
      <c r="H1025">
        <f t="shared" si="92"/>
        <v>16</v>
      </c>
      <c r="I1025">
        <v>1</v>
      </c>
      <c r="J1025" t="s">
        <v>20</v>
      </c>
      <c r="K1025" t="s">
        <v>21</v>
      </c>
      <c r="L1025">
        <f t="shared" si="93"/>
        <v>16</v>
      </c>
      <c r="M1025">
        <f t="shared" si="94"/>
        <v>4</v>
      </c>
      <c r="N1025" t="s">
        <v>112</v>
      </c>
      <c r="O1025" t="s">
        <v>114</v>
      </c>
    </row>
    <row r="1026" spans="1:15" x14ac:dyDescent="0.3">
      <c r="A1026">
        <f t="shared" si="95"/>
        <v>7777896425</v>
      </c>
      <c r="B1026" s="1">
        <v>42178</v>
      </c>
      <c r="C1026" t="str">
        <f t="shared" ref="C1026:C1089" si="96">TEXT(B1026,"dddd")</f>
        <v>Tuesday</v>
      </c>
      <c r="D1026" t="str">
        <f t="shared" si="91"/>
        <v>June</v>
      </c>
      <c r="E1026">
        <v>20.75</v>
      </c>
      <c r="F1026" t="s">
        <v>13</v>
      </c>
      <c r="G1026" t="s">
        <v>22</v>
      </c>
      <c r="H1026">
        <f t="shared" si="92"/>
        <v>28.75</v>
      </c>
      <c r="I1026">
        <v>5</v>
      </c>
      <c r="J1026" t="s">
        <v>46</v>
      </c>
      <c r="K1026" t="s">
        <v>47</v>
      </c>
      <c r="L1026">
        <f t="shared" si="93"/>
        <v>143.75</v>
      </c>
      <c r="M1026">
        <f t="shared" si="94"/>
        <v>40</v>
      </c>
      <c r="N1026" t="s">
        <v>112</v>
      </c>
      <c r="O1026" t="s">
        <v>115</v>
      </c>
    </row>
    <row r="1027" spans="1:15" x14ac:dyDescent="0.3">
      <c r="A1027">
        <f t="shared" si="95"/>
        <v>7777896426</v>
      </c>
      <c r="B1027" s="1">
        <v>42178</v>
      </c>
      <c r="C1027" t="str">
        <f t="shared" si="96"/>
        <v>Tuesday</v>
      </c>
      <c r="D1027" t="str">
        <f t="shared" ref="D1027:D1090" si="97">TEXT(B1027,"mmmm")</f>
        <v>June</v>
      </c>
      <c r="E1027">
        <v>20.25</v>
      </c>
      <c r="F1027" t="s">
        <v>13</v>
      </c>
      <c r="G1027" t="s">
        <v>14</v>
      </c>
      <c r="H1027">
        <f t="shared" ref="H1027:H1090" si="98">E1027 +   IF(F1027="S", 2, IF(F1027="M", 3.5, IF(F1027="L", 5, 0))) +  IF(G1027="Classic", 1, IF(G1027="Veggie", 2, IF(G1027="Chicken", 3, IF(G1027="Supreme",5,0))))</f>
        <v>27.25</v>
      </c>
      <c r="I1027">
        <v>3</v>
      </c>
      <c r="J1027" t="s">
        <v>20</v>
      </c>
      <c r="K1027" t="s">
        <v>21</v>
      </c>
      <c r="L1027">
        <f t="shared" ref="L1027:L1090" si="99">H1027*I1027</f>
        <v>81.75</v>
      </c>
      <c r="M1027">
        <f t="shared" ref="M1027:M1090" si="100">(H1027-E1027)*I1027</f>
        <v>21</v>
      </c>
      <c r="N1027" t="s">
        <v>112</v>
      </c>
      <c r="O1027" t="s">
        <v>114</v>
      </c>
    </row>
    <row r="1028" spans="1:15" x14ac:dyDescent="0.3">
      <c r="A1028">
        <f t="shared" ref="A1028:A1091" si="101">A1027+1</f>
        <v>7777896427</v>
      </c>
      <c r="B1028" s="1">
        <v>42178</v>
      </c>
      <c r="C1028" t="str">
        <f t="shared" si="96"/>
        <v>Tuesday</v>
      </c>
      <c r="D1028" t="str">
        <f t="shared" si="97"/>
        <v>June</v>
      </c>
      <c r="E1028">
        <v>20.25</v>
      </c>
      <c r="F1028" t="s">
        <v>13</v>
      </c>
      <c r="G1028" t="s">
        <v>14</v>
      </c>
      <c r="H1028">
        <f t="shared" si="98"/>
        <v>27.25</v>
      </c>
      <c r="I1028">
        <v>12</v>
      </c>
      <c r="J1028" t="s">
        <v>68</v>
      </c>
      <c r="K1028" t="s">
        <v>69</v>
      </c>
      <c r="L1028">
        <f t="shared" si="99"/>
        <v>327</v>
      </c>
      <c r="M1028">
        <f t="shared" si="100"/>
        <v>84</v>
      </c>
      <c r="N1028" t="s">
        <v>112</v>
      </c>
      <c r="O1028" t="s">
        <v>115</v>
      </c>
    </row>
    <row r="1029" spans="1:15" x14ac:dyDescent="0.3">
      <c r="A1029">
        <f t="shared" si="101"/>
        <v>7777896428</v>
      </c>
      <c r="B1029" s="1">
        <v>42178</v>
      </c>
      <c r="C1029" t="str">
        <f t="shared" si="96"/>
        <v>Tuesday</v>
      </c>
      <c r="D1029" t="str">
        <f t="shared" si="97"/>
        <v>June</v>
      </c>
      <c r="E1029">
        <v>20.75</v>
      </c>
      <c r="F1029" t="s">
        <v>13</v>
      </c>
      <c r="G1029" t="s">
        <v>22</v>
      </c>
      <c r="H1029">
        <f t="shared" si="98"/>
        <v>28.75</v>
      </c>
      <c r="I1029">
        <v>11</v>
      </c>
      <c r="J1029" t="s">
        <v>50</v>
      </c>
      <c r="K1029" t="s">
        <v>51</v>
      </c>
      <c r="L1029">
        <f t="shared" si="99"/>
        <v>316.25</v>
      </c>
      <c r="M1029">
        <f t="shared" si="100"/>
        <v>88</v>
      </c>
      <c r="N1029" t="s">
        <v>111</v>
      </c>
      <c r="O1029" t="s">
        <v>115</v>
      </c>
    </row>
    <row r="1030" spans="1:15" x14ac:dyDescent="0.3">
      <c r="A1030">
        <f t="shared" si="101"/>
        <v>7777896429</v>
      </c>
      <c r="B1030" s="1">
        <v>42178</v>
      </c>
      <c r="C1030" t="str">
        <f t="shared" si="96"/>
        <v>Tuesday</v>
      </c>
      <c r="D1030" t="str">
        <f t="shared" si="97"/>
        <v>June</v>
      </c>
      <c r="E1030">
        <v>20.75</v>
      </c>
      <c r="F1030" t="s">
        <v>13</v>
      </c>
      <c r="G1030" t="s">
        <v>22</v>
      </c>
      <c r="H1030">
        <f t="shared" si="98"/>
        <v>28.75</v>
      </c>
      <c r="I1030">
        <v>11</v>
      </c>
      <c r="J1030" t="s">
        <v>28</v>
      </c>
      <c r="K1030" t="s">
        <v>29</v>
      </c>
      <c r="L1030">
        <f t="shared" si="99"/>
        <v>316.25</v>
      </c>
      <c r="M1030">
        <f t="shared" si="100"/>
        <v>88</v>
      </c>
      <c r="N1030" t="s">
        <v>111</v>
      </c>
      <c r="O1030" t="s">
        <v>114</v>
      </c>
    </row>
    <row r="1031" spans="1:15" x14ac:dyDescent="0.3">
      <c r="A1031">
        <f t="shared" si="101"/>
        <v>7777896430</v>
      </c>
      <c r="B1031" s="1">
        <v>42178</v>
      </c>
      <c r="C1031" t="str">
        <f t="shared" si="96"/>
        <v>Tuesday</v>
      </c>
      <c r="D1031" t="str">
        <f t="shared" si="97"/>
        <v>June</v>
      </c>
      <c r="E1031">
        <v>16.75</v>
      </c>
      <c r="F1031" t="s">
        <v>7</v>
      </c>
      <c r="G1031" t="s">
        <v>22</v>
      </c>
      <c r="H1031">
        <f t="shared" si="98"/>
        <v>23.25</v>
      </c>
      <c r="I1031">
        <v>1</v>
      </c>
      <c r="J1031" t="s">
        <v>23</v>
      </c>
      <c r="K1031" t="s">
        <v>24</v>
      </c>
      <c r="L1031">
        <f t="shared" si="99"/>
        <v>23.25</v>
      </c>
      <c r="M1031">
        <f t="shared" si="100"/>
        <v>6.5</v>
      </c>
      <c r="N1031" t="s">
        <v>112</v>
      </c>
      <c r="O1031" t="s">
        <v>115</v>
      </c>
    </row>
    <row r="1032" spans="1:15" x14ac:dyDescent="0.3">
      <c r="A1032">
        <f t="shared" si="101"/>
        <v>7777896431</v>
      </c>
      <c r="B1032" s="1">
        <v>42179</v>
      </c>
      <c r="C1032" t="str">
        <f t="shared" si="96"/>
        <v>Wednesday</v>
      </c>
      <c r="D1032" t="str">
        <f t="shared" si="97"/>
        <v>June</v>
      </c>
      <c r="E1032">
        <v>20.25</v>
      </c>
      <c r="F1032" t="s">
        <v>13</v>
      </c>
      <c r="G1032" t="s">
        <v>17</v>
      </c>
      <c r="H1032">
        <f t="shared" si="98"/>
        <v>30.25</v>
      </c>
      <c r="I1032">
        <v>7</v>
      </c>
      <c r="J1032" t="s">
        <v>70</v>
      </c>
      <c r="K1032" t="s">
        <v>71</v>
      </c>
      <c r="L1032">
        <f t="shared" si="99"/>
        <v>211.75</v>
      </c>
      <c r="M1032">
        <f t="shared" si="100"/>
        <v>70</v>
      </c>
      <c r="N1032" t="s">
        <v>111</v>
      </c>
      <c r="O1032" t="s">
        <v>114</v>
      </c>
    </row>
    <row r="1033" spans="1:15" x14ac:dyDescent="0.3">
      <c r="A1033">
        <f t="shared" si="101"/>
        <v>7777896432</v>
      </c>
      <c r="B1033" s="1">
        <v>42179</v>
      </c>
      <c r="C1033" t="str">
        <f t="shared" si="96"/>
        <v>Wednesday</v>
      </c>
      <c r="D1033" t="str">
        <f t="shared" si="97"/>
        <v>June</v>
      </c>
      <c r="E1033">
        <v>18.5</v>
      </c>
      <c r="F1033" t="s">
        <v>13</v>
      </c>
      <c r="G1033" t="s">
        <v>14</v>
      </c>
      <c r="H1033">
        <f t="shared" si="98"/>
        <v>25.5</v>
      </c>
      <c r="I1033">
        <v>11</v>
      </c>
      <c r="J1033" t="s">
        <v>15</v>
      </c>
      <c r="K1033" t="s">
        <v>16</v>
      </c>
      <c r="L1033">
        <f t="shared" si="99"/>
        <v>280.5</v>
      </c>
      <c r="M1033">
        <f t="shared" si="100"/>
        <v>77</v>
      </c>
      <c r="N1033" t="s">
        <v>112</v>
      </c>
      <c r="O1033" t="s">
        <v>115</v>
      </c>
    </row>
    <row r="1034" spans="1:15" x14ac:dyDescent="0.3">
      <c r="A1034">
        <f t="shared" si="101"/>
        <v>7777896433</v>
      </c>
      <c r="B1034" s="1">
        <v>42179</v>
      </c>
      <c r="C1034" t="str">
        <f t="shared" si="96"/>
        <v>Wednesday</v>
      </c>
      <c r="D1034" t="str">
        <f t="shared" si="97"/>
        <v>June</v>
      </c>
      <c r="E1034">
        <v>25.5</v>
      </c>
      <c r="F1034" t="s">
        <v>76</v>
      </c>
      <c r="G1034" t="s">
        <v>8</v>
      </c>
      <c r="H1034">
        <f t="shared" si="98"/>
        <v>26.5</v>
      </c>
      <c r="I1034">
        <v>3</v>
      </c>
      <c r="J1034" t="s">
        <v>30</v>
      </c>
      <c r="K1034" t="s">
        <v>31</v>
      </c>
      <c r="L1034">
        <f t="shared" si="99"/>
        <v>79.5</v>
      </c>
      <c r="M1034">
        <f t="shared" si="100"/>
        <v>3</v>
      </c>
      <c r="N1034" t="s">
        <v>112</v>
      </c>
      <c r="O1034" t="s">
        <v>115</v>
      </c>
    </row>
    <row r="1035" spans="1:15" x14ac:dyDescent="0.3">
      <c r="A1035">
        <f t="shared" si="101"/>
        <v>7777896434</v>
      </c>
      <c r="B1035" s="1">
        <v>42179</v>
      </c>
      <c r="C1035" t="str">
        <f t="shared" si="96"/>
        <v>Wednesday</v>
      </c>
      <c r="D1035" t="str">
        <f t="shared" si="97"/>
        <v>June</v>
      </c>
      <c r="E1035">
        <v>20.75</v>
      </c>
      <c r="F1035" t="s">
        <v>13</v>
      </c>
      <c r="G1035" t="s">
        <v>22</v>
      </c>
      <c r="H1035">
        <f t="shared" si="98"/>
        <v>28.75</v>
      </c>
      <c r="I1035">
        <v>12</v>
      </c>
      <c r="J1035" t="s">
        <v>28</v>
      </c>
      <c r="K1035" t="s">
        <v>29</v>
      </c>
      <c r="L1035">
        <f t="shared" si="99"/>
        <v>345</v>
      </c>
      <c r="M1035">
        <f t="shared" si="100"/>
        <v>96</v>
      </c>
      <c r="N1035" t="s">
        <v>111</v>
      </c>
      <c r="O1035" t="s">
        <v>115</v>
      </c>
    </row>
    <row r="1036" spans="1:15" x14ac:dyDescent="0.3">
      <c r="A1036">
        <f t="shared" si="101"/>
        <v>7777896435</v>
      </c>
      <c r="B1036" s="1">
        <v>42179</v>
      </c>
      <c r="C1036" t="str">
        <f t="shared" si="96"/>
        <v>Wednesday</v>
      </c>
      <c r="D1036" t="str">
        <f t="shared" si="97"/>
        <v>June</v>
      </c>
      <c r="E1036">
        <v>16.75</v>
      </c>
      <c r="F1036" t="s">
        <v>7</v>
      </c>
      <c r="G1036" t="s">
        <v>22</v>
      </c>
      <c r="H1036">
        <f t="shared" si="98"/>
        <v>23.25</v>
      </c>
      <c r="I1036">
        <v>10</v>
      </c>
      <c r="J1036" t="s">
        <v>44</v>
      </c>
      <c r="K1036" t="s">
        <v>45</v>
      </c>
      <c r="L1036">
        <f t="shared" si="99"/>
        <v>232.5</v>
      </c>
      <c r="M1036">
        <f t="shared" si="100"/>
        <v>65</v>
      </c>
      <c r="N1036" t="s">
        <v>112</v>
      </c>
      <c r="O1036" t="s">
        <v>115</v>
      </c>
    </row>
    <row r="1037" spans="1:15" x14ac:dyDescent="0.3">
      <c r="A1037">
        <f t="shared" si="101"/>
        <v>7777896436</v>
      </c>
      <c r="B1037" s="1">
        <v>42179</v>
      </c>
      <c r="C1037" t="str">
        <f t="shared" si="96"/>
        <v>Wednesday</v>
      </c>
      <c r="D1037" t="str">
        <f t="shared" si="97"/>
        <v>June</v>
      </c>
      <c r="E1037">
        <v>16.5</v>
      </c>
      <c r="F1037" t="s">
        <v>7</v>
      </c>
      <c r="G1037" t="s">
        <v>17</v>
      </c>
      <c r="H1037">
        <f t="shared" si="98"/>
        <v>25</v>
      </c>
      <c r="I1037">
        <v>9</v>
      </c>
      <c r="J1037" t="s">
        <v>18</v>
      </c>
      <c r="K1037" t="s">
        <v>19</v>
      </c>
      <c r="L1037">
        <f t="shared" si="99"/>
        <v>225</v>
      </c>
      <c r="M1037">
        <f t="shared" si="100"/>
        <v>76.5</v>
      </c>
      <c r="N1037" t="s">
        <v>112</v>
      </c>
      <c r="O1037" t="s">
        <v>115</v>
      </c>
    </row>
    <row r="1038" spans="1:15" x14ac:dyDescent="0.3">
      <c r="A1038">
        <f t="shared" si="101"/>
        <v>7777896437</v>
      </c>
      <c r="B1038" s="1">
        <v>42179</v>
      </c>
      <c r="C1038" t="str">
        <f t="shared" si="96"/>
        <v>Wednesday</v>
      </c>
      <c r="D1038" t="str">
        <f t="shared" si="97"/>
        <v>June</v>
      </c>
      <c r="E1038">
        <v>12</v>
      </c>
      <c r="F1038" t="s">
        <v>27</v>
      </c>
      <c r="G1038" t="s">
        <v>14</v>
      </c>
      <c r="H1038">
        <f t="shared" si="98"/>
        <v>16</v>
      </c>
      <c r="I1038">
        <v>5</v>
      </c>
      <c r="J1038" t="s">
        <v>42</v>
      </c>
      <c r="K1038" t="s">
        <v>43</v>
      </c>
      <c r="L1038">
        <f t="shared" si="99"/>
        <v>80</v>
      </c>
      <c r="M1038">
        <f t="shared" si="100"/>
        <v>20</v>
      </c>
      <c r="N1038" t="s">
        <v>111</v>
      </c>
      <c r="O1038" t="s">
        <v>114</v>
      </c>
    </row>
    <row r="1039" spans="1:15" x14ac:dyDescent="0.3">
      <c r="A1039">
        <f t="shared" si="101"/>
        <v>7777896438</v>
      </c>
      <c r="B1039" s="1">
        <v>42179</v>
      </c>
      <c r="C1039" t="str">
        <f t="shared" si="96"/>
        <v>Wednesday</v>
      </c>
      <c r="D1039" t="str">
        <f t="shared" si="97"/>
        <v>June</v>
      </c>
      <c r="E1039">
        <v>16.25</v>
      </c>
      <c r="F1039" t="s">
        <v>7</v>
      </c>
      <c r="G1039" t="s">
        <v>17</v>
      </c>
      <c r="H1039">
        <f t="shared" si="98"/>
        <v>24.75</v>
      </c>
      <c r="I1039">
        <v>5</v>
      </c>
      <c r="J1039" t="s">
        <v>60</v>
      </c>
      <c r="K1039" t="s">
        <v>61</v>
      </c>
      <c r="L1039">
        <f t="shared" si="99"/>
        <v>123.75</v>
      </c>
      <c r="M1039">
        <f t="shared" si="100"/>
        <v>42.5</v>
      </c>
      <c r="N1039" t="s">
        <v>111</v>
      </c>
      <c r="O1039" t="s">
        <v>114</v>
      </c>
    </row>
    <row r="1040" spans="1:15" x14ac:dyDescent="0.3">
      <c r="A1040">
        <f t="shared" si="101"/>
        <v>7777896439</v>
      </c>
      <c r="B1040" s="1">
        <v>42180</v>
      </c>
      <c r="C1040" t="str">
        <f t="shared" si="96"/>
        <v>Thursday</v>
      </c>
      <c r="D1040" t="str">
        <f t="shared" si="97"/>
        <v>June</v>
      </c>
      <c r="E1040">
        <v>10.5</v>
      </c>
      <c r="F1040" t="s">
        <v>27</v>
      </c>
      <c r="G1040" t="s">
        <v>8</v>
      </c>
      <c r="H1040">
        <f t="shared" si="98"/>
        <v>13.5</v>
      </c>
      <c r="I1040">
        <v>12</v>
      </c>
      <c r="J1040" t="s">
        <v>9</v>
      </c>
      <c r="K1040" t="s">
        <v>10</v>
      </c>
      <c r="L1040">
        <f t="shared" si="99"/>
        <v>162</v>
      </c>
      <c r="M1040">
        <f t="shared" si="100"/>
        <v>36</v>
      </c>
      <c r="N1040" t="s">
        <v>111</v>
      </c>
      <c r="O1040" t="s">
        <v>114</v>
      </c>
    </row>
    <row r="1041" spans="1:15" x14ac:dyDescent="0.3">
      <c r="A1041">
        <f t="shared" si="101"/>
        <v>7777896440</v>
      </c>
      <c r="B1041" s="1">
        <v>42180</v>
      </c>
      <c r="C1041" t="str">
        <f t="shared" si="96"/>
        <v>Thursday</v>
      </c>
      <c r="D1041" t="str">
        <f t="shared" si="97"/>
        <v>June</v>
      </c>
      <c r="E1041">
        <v>16</v>
      </c>
      <c r="F1041" t="s">
        <v>7</v>
      </c>
      <c r="G1041" t="s">
        <v>8</v>
      </c>
      <c r="H1041">
        <f t="shared" si="98"/>
        <v>20.5</v>
      </c>
      <c r="I1041">
        <v>12</v>
      </c>
      <c r="J1041" t="s">
        <v>30</v>
      </c>
      <c r="K1041" t="s">
        <v>31</v>
      </c>
      <c r="L1041">
        <f t="shared" si="99"/>
        <v>246</v>
      </c>
      <c r="M1041">
        <f t="shared" si="100"/>
        <v>54</v>
      </c>
      <c r="N1041" t="s">
        <v>112</v>
      </c>
      <c r="O1041" t="s">
        <v>115</v>
      </c>
    </row>
    <row r="1042" spans="1:15" x14ac:dyDescent="0.3">
      <c r="A1042">
        <f t="shared" si="101"/>
        <v>7777896441</v>
      </c>
      <c r="B1042" s="1">
        <v>42180</v>
      </c>
      <c r="C1042" t="str">
        <f t="shared" si="96"/>
        <v>Thursday</v>
      </c>
      <c r="D1042" t="str">
        <f t="shared" si="97"/>
        <v>June</v>
      </c>
      <c r="E1042">
        <v>20.75</v>
      </c>
      <c r="F1042" t="s">
        <v>13</v>
      </c>
      <c r="G1042" t="s">
        <v>22</v>
      </c>
      <c r="H1042">
        <f t="shared" si="98"/>
        <v>28.75</v>
      </c>
      <c r="I1042">
        <v>9</v>
      </c>
      <c r="J1042" t="s">
        <v>44</v>
      </c>
      <c r="K1042" t="s">
        <v>45</v>
      </c>
      <c r="L1042">
        <f t="shared" si="99"/>
        <v>258.75</v>
      </c>
      <c r="M1042">
        <f t="shared" si="100"/>
        <v>72</v>
      </c>
      <c r="N1042" t="s">
        <v>112</v>
      </c>
      <c r="O1042" t="s">
        <v>115</v>
      </c>
    </row>
    <row r="1043" spans="1:15" x14ac:dyDescent="0.3">
      <c r="A1043">
        <f t="shared" si="101"/>
        <v>7777896442</v>
      </c>
      <c r="B1043" s="1">
        <v>42180</v>
      </c>
      <c r="C1043" t="str">
        <f t="shared" si="96"/>
        <v>Thursday</v>
      </c>
      <c r="D1043" t="str">
        <f t="shared" si="97"/>
        <v>June</v>
      </c>
      <c r="E1043">
        <v>20.75</v>
      </c>
      <c r="F1043" t="s">
        <v>13</v>
      </c>
      <c r="G1043" t="s">
        <v>17</v>
      </c>
      <c r="H1043">
        <f t="shared" si="98"/>
        <v>30.75</v>
      </c>
      <c r="I1043">
        <v>6</v>
      </c>
      <c r="J1043" t="s">
        <v>18</v>
      </c>
      <c r="K1043" t="s">
        <v>19</v>
      </c>
      <c r="L1043">
        <f t="shared" si="99"/>
        <v>184.5</v>
      </c>
      <c r="M1043">
        <f t="shared" si="100"/>
        <v>60</v>
      </c>
      <c r="N1043" t="s">
        <v>112</v>
      </c>
      <c r="O1043" t="s">
        <v>115</v>
      </c>
    </row>
    <row r="1044" spans="1:15" x14ac:dyDescent="0.3">
      <c r="A1044">
        <f t="shared" si="101"/>
        <v>7777896443</v>
      </c>
      <c r="B1044" s="1">
        <v>42181</v>
      </c>
      <c r="C1044" t="str">
        <f t="shared" si="96"/>
        <v>Friday</v>
      </c>
      <c r="D1044" t="str">
        <f t="shared" si="97"/>
        <v>June</v>
      </c>
      <c r="E1044">
        <v>20.75</v>
      </c>
      <c r="F1044" t="s">
        <v>13</v>
      </c>
      <c r="G1044" t="s">
        <v>17</v>
      </c>
      <c r="H1044">
        <f t="shared" si="98"/>
        <v>30.75</v>
      </c>
      <c r="I1044">
        <v>7</v>
      </c>
      <c r="J1044" t="s">
        <v>18</v>
      </c>
      <c r="K1044" t="s">
        <v>19</v>
      </c>
      <c r="L1044">
        <f t="shared" si="99"/>
        <v>215.25</v>
      </c>
      <c r="M1044">
        <f t="shared" si="100"/>
        <v>70</v>
      </c>
      <c r="N1044" t="s">
        <v>111</v>
      </c>
      <c r="O1044" t="s">
        <v>114</v>
      </c>
    </row>
    <row r="1045" spans="1:15" x14ac:dyDescent="0.3">
      <c r="A1045">
        <f t="shared" si="101"/>
        <v>7777896444</v>
      </c>
      <c r="B1045" s="1">
        <v>42181</v>
      </c>
      <c r="C1045" t="str">
        <f t="shared" si="96"/>
        <v>Friday</v>
      </c>
      <c r="D1045" t="str">
        <f t="shared" si="97"/>
        <v>June</v>
      </c>
      <c r="E1045">
        <v>16.75</v>
      </c>
      <c r="F1045" t="s">
        <v>7</v>
      </c>
      <c r="G1045" t="s">
        <v>22</v>
      </c>
      <c r="H1045">
        <f t="shared" si="98"/>
        <v>23.25</v>
      </c>
      <c r="I1045">
        <v>1</v>
      </c>
      <c r="J1045" t="s">
        <v>72</v>
      </c>
      <c r="K1045" t="s">
        <v>73</v>
      </c>
      <c r="L1045">
        <f t="shared" si="99"/>
        <v>23.25</v>
      </c>
      <c r="M1045">
        <f t="shared" si="100"/>
        <v>6.5</v>
      </c>
      <c r="N1045" t="s">
        <v>111</v>
      </c>
      <c r="O1045" t="s">
        <v>115</v>
      </c>
    </row>
    <row r="1046" spans="1:15" x14ac:dyDescent="0.3">
      <c r="A1046">
        <f t="shared" si="101"/>
        <v>7777896445</v>
      </c>
      <c r="B1046" s="1">
        <v>42181</v>
      </c>
      <c r="C1046" t="str">
        <f t="shared" si="96"/>
        <v>Friday</v>
      </c>
      <c r="D1046" t="str">
        <f t="shared" si="97"/>
        <v>June</v>
      </c>
      <c r="E1046">
        <v>16.5</v>
      </c>
      <c r="F1046" t="s">
        <v>7</v>
      </c>
      <c r="G1046" t="s">
        <v>17</v>
      </c>
      <c r="H1046">
        <f t="shared" si="98"/>
        <v>25</v>
      </c>
      <c r="I1046">
        <v>2</v>
      </c>
      <c r="J1046" t="s">
        <v>38</v>
      </c>
      <c r="K1046" t="s">
        <v>39</v>
      </c>
      <c r="L1046">
        <f t="shared" si="99"/>
        <v>50</v>
      </c>
      <c r="M1046">
        <f t="shared" si="100"/>
        <v>17</v>
      </c>
      <c r="N1046" t="s">
        <v>112</v>
      </c>
      <c r="O1046" t="s">
        <v>114</v>
      </c>
    </row>
    <row r="1047" spans="1:15" x14ac:dyDescent="0.3">
      <c r="A1047">
        <f t="shared" si="101"/>
        <v>7777896446</v>
      </c>
      <c r="B1047" s="1">
        <v>42181</v>
      </c>
      <c r="C1047" t="str">
        <f t="shared" si="96"/>
        <v>Friday</v>
      </c>
      <c r="D1047" t="str">
        <f t="shared" si="97"/>
        <v>June</v>
      </c>
      <c r="E1047">
        <v>16.5</v>
      </c>
      <c r="F1047" t="s">
        <v>13</v>
      </c>
      <c r="G1047" t="s">
        <v>8</v>
      </c>
      <c r="H1047">
        <f t="shared" si="98"/>
        <v>22.5</v>
      </c>
      <c r="I1047">
        <v>2</v>
      </c>
      <c r="J1047" t="s">
        <v>9</v>
      </c>
      <c r="K1047" t="s">
        <v>10</v>
      </c>
      <c r="L1047">
        <f t="shared" si="99"/>
        <v>45</v>
      </c>
      <c r="M1047">
        <f t="shared" si="100"/>
        <v>12</v>
      </c>
      <c r="N1047" t="s">
        <v>112</v>
      </c>
      <c r="O1047" t="s">
        <v>114</v>
      </c>
    </row>
    <row r="1048" spans="1:15" x14ac:dyDescent="0.3">
      <c r="A1048">
        <f t="shared" si="101"/>
        <v>7777896447</v>
      </c>
      <c r="B1048" s="1">
        <v>42181</v>
      </c>
      <c r="C1048" t="str">
        <f t="shared" si="96"/>
        <v>Friday</v>
      </c>
      <c r="D1048" t="str">
        <f t="shared" si="97"/>
        <v>June</v>
      </c>
      <c r="E1048">
        <v>16.5</v>
      </c>
      <c r="F1048" t="s">
        <v>7</v>
      </c>
      <c r="G1048" t="s">
        <v>17</v>
      </c>
      <c r="H1048">
        <f t="shared" si="98"/>
        <v>25</v>
      </c>
      <c r="I1048">
        <v>11</v>
      </c>
      <c r="J1048" t="s">
        <v>18</v>
      </c>
      <c r="K1048" t="s">
        <v>19</v>
      </c>
      <c r="L1048">
        <f t="shared" si="99"/>
        <v>275</v>
      </c>
      <c r="M1048">
        <f t="shared" si="100"/>
        <v>93.5</v>
      </c>
      <c r="N1048" t="s">
        <v>111</v>
      </c>
      <c r="O1048" t="s">
        <v>115</v>
      </c>
    </row>
    <row r="1049" spans="1:15" x14ac:dyDescent="0.3">
      <c r="A1049">
        <f t="shared" si="101"/>
        <v>7777896448</v>
      </c>
      <c r="B1049" s="1">
        <v>42182</v>
      </c>
      <c r="C1049" t="str">
        <f t="shared" si="96"/>
        <v>Saturday</v>
      </c>
      <c r="D1049" t="str">
        <f t="shared" si="97"/>
        <v>June</v>
      </c>
      <c r="E1049">
        <v>16</v>
      </c>
      <c r="F1049" t="s">
        <v>7</v>
      </c>
      <c r="G1049" t="s">
        <v>8</v>
      </c>
      <c r="H1049">
        <f t="shared" si="98"/>
        <v>20.5</v>
      </c>
      <c r="I1049">
        <v>12</v>
      </c>
      <c r="J1049" t="s">
        <v>11</v>
      </c>
      <c r="K1049" t="s">
        <v>12</v>
      </c>
      <c r="L1049">
        <f t="shared" si="99"/>
        <v>246</v>
      </c>
      <c r="M1049">
        <f t="shared" si="100"/>
        <v>54</v>
      </c>
      <c r="N1049" t="s">
        <v>111</v>
      </c>
      <c r="O1049" t="s">
        <v>114</v>
      </c>
    </row>
    <row r="1050" spans="1:15" x14ac:dyDescent="0.3">
      <c r="A1050">
        <f t="shared" si="101"/>
        <v>7777896449</v>
      </c>
      <c r="B1050" s="1">
        <v>42182</v>
      </c>
      <c r="C1050" t="str">
        <f t="shared" si="96"/>
        <v>Saturday</v>
      </c>
      <c r="D1050" t="str">
        <f t="shared" si="97"/>
        <v>June</v>
      </c>
      <c r="E1050">
        <v>16</v>
      </c>
      <c r="F1050" t="s">
        <v>7</v>
      </c>
      <c r="G1050" t="s">
        <v>14</v>
      </c>
      <c r="H1050">
        <f t="shared" si="98"/>
        <v>21.5</v>
      </c>
      <c r="I1050">
        <v>1</v>
      </c>
      <c r="J1050" t="s">
        <v>20</v>
      </c>
      <c r="K1050" t="s">
        <v>21</v>
      </c>
      <c r="L1050">
        <f t="shared" si="99"/>
        <v>21.5</v>
      </c>
      <c r="M1050">
        <f t="shared" si="100"/>
        <v>5.5</v>
      </c>
      <c r="N1050" t="s">
        <v>111</v>
      </c>
      <c r="O1050" t="s">
        <v>115</v>
      </c>
    </row>
    <row r="1051" spans="1:15" x14ac:dyDescent="0.3">
      <c r="A1051">
        <f t="shared" si="101"/>
        <v>7777896450</v>
      </c>
      <c r="B1051" s="1">
        <v>42182</v>
      </c>
      <c r="C1051" t="str">
        <f t="shared" si="96"/>
        <v>Saturday</v>
      </c>
      <c r="D1051" t="str">
        <f t="shared" si="97"/>
        <v>June</v>
      </c>
      <c r="E1051">
        <v>20.75</v>
      </c>
      <c r="F1051" t="s">
        <v>13</v>
      </c>
      <c r="G1051" t="s">
        <v>22</v>
      </c>
      <c r="H1051">
        <f t="shared" si="98"/>
        <v>28.75</v>
      </c>
      <c r="I1051">
        <v>9</v>
      </c>
      <c r="J1051" t="s">
        <v>23</v>
      </c>
      <c r="K1051" t="s">
        <v>24</v>
      </c>
      <c r="L1051">
        <f t="shared" si="99"/>
        <v>258.75</v>
      </c>
      <c r="M1051">
        <f t="shared" si="100"/>
        <v>72</v>
      </c>
      <c r="N1051" t="s">
        <v>111</v>
      </c>
      <c r="O1051" t="s">
        <v>114</v>
      </c>
    </row>
    <row r="1052" spans="1:15" x14ac:dyDescent="0.3">
      <c r="A1052">
        <f t="shared" si="101"/>
        <v>7777896451</v>
      </c>
      <c r="B1052" s="1">
        <v>42182</v>
      </c>
      <c r="C1052" t="str">
        <f t="shared" si="96"/>
        <v>Saturday</v>
      </c>
      <c r="D1052" t="str">
        <f t="shared" si="97"/>
        <v>June</v>
      </c>
      <c r="E1052">
        <v>16.75</v>
      </c>
      <c r="F1052" t="s">
        <v>7</v>
      </c>
      <c r="G1052" t="s">
        <v>22</v>
      </c>
      <c r="H1052">
        <f t="shared" si="98"/>
        <v>23.25</v>
      </c>
      <c r="I1052">
        <v>4</v>
      </c>
      <c r="J1052" t="s">
        <v>23</v>
      </c>
      <c r="K1052" t="s">
        <v>24</v>
      </c>
      <c r="L1052">
        <f t="shared" si="99"/>
        <v>93</v>
      </c>
      <c r="M1052">
        <f t="shared" si="100"/>
        <v>26</v>
      </c>
      <c r="N1052" t="s">
        <v>112</v>
      </c>
      <c r="O1052" t="s">
        <v>114</v>
      </c>
    </row>
    <row r="1053" spans="1:15" x14ac:dyDescent="0.3">
      <c r="A1053">
        <f t="shared" si="101"/>
        <v>7777896452</v>
      </c>
      <c r="B1053" s="1">
        <v>42182</v>
      </c>
      <c r="C1053" t="str">
        <f t="shared" si="96"/>
        <v>Saturday</v>
      </c>
      <c r="D1053" t="str">
        <f t="shared" si="97"/>
        <v>June</v>
      </c>
      <c r="E1053">
        <v>16</v>
      </c>
      <c r="F1053" t="s">
        <v>7</v>
      </c>
      <c r="G1053" t="s">
        <v>8</v>
      </c>
      <c r="H1053">
        <f t="shared" si="98"/>
        <v>20.5</v>
      </c>
      <c r="I1053">
        <v>4</v>
      </c>
      <c r="J1053" t="s">
        <v>58</v>
      </c>
      <c r="K1053" t="s">
        <v>59</v>
      </c>
      <c r="L1053">
        <f t="shared" si="99"/>
        <v>82</v>
      </c>
      <c r="M1053">
        <f t="shared" si="100"/>
        <v>18</v>
      </c>
      <c r="N1053" t="s">
        <v>111</v>
      </c>
      <c r="O1053" t="s">
        <v>115</v>
      </c>
    </row>
    <row r="1054" spans="1:15" x14ac:dyDescent="0.3">
      <c r="A1054">
        <f t="shared" si="101"/>
        <v>7777896453</v>
      </c>
      <c r="B1054" s="1">
        <v>42183</v>
      </c>
      <c r="C1054" t="str">
        <f t="shared" si="96"/>
        <v>Sunday</v>
      </c>
      <c r="D1054" t="str">
        <f t="shared" si="97"/>
        <v>June</v>
      </c>
      <c r="E1054">
        <v>20.5</v>
      </c>
      <c r="F1054" t="s">
        <v>13</v>
      </c>
      <c r="G1054" t="s">
        <v>8</v>
      </c>
      <c r="H1054">
        <f t="shared" si="98"/>
        <v>26.5</v>
      </c>
      <c r="I1054">
        <v>8</v>
      </c>
      <c r="J1054" t="s">
        <v>58</v>
      </c>
      <c r="K1054" t="s">
        <v>59</v>
      </c>
      <c r="L1054">
        <f t="shared" si="99"/>
        <v>212</v>
      </c>
      <c r="M1054">
        <f t="shared" si="100"/>
        <v>48</v>
      </c>
      <c r="N1054" t="s">
        <v>111</v>
      </c>
      <c r="O1054" t="s">
        <v>114</v>
      </c>
    </row>
    <row r="1055" spans="1:15" x14ac:dyDescent="0.3">
      <c r="A1055">
        <f t="shared" si="101"/>
        <v>7777896454</v>
      </c>
      <c r="B1055" s="1">
        <v>42183</v>
      </c>
      <c r="C1055" t="str">
        <f t="shared" si="96"/>
        <v>Sunday</v>
      </c>
      <c r="D1055" t="str">
        <f t="shared" si="97"/>
        <v>June</v>
      </c>
      <c r="E1055">
        <v>12.25</v>
      </c>
      <c r="F1055" t="s">
        <v>27</v>
      </c>
      <c r="G1055" t="s">
        <v>17</v>
      </c>
      <c r="H1055">
        <f t="shared" si="98"/>
        <v>19.25</v>
      </c>
      <c r="I1055">
        <v>2</v>
      </c>
      <c r="J1055" t="s">
        <v>70</v>
      </c>
      <c r="K1055" t="s">
        <v>71</v>
      </c>
      <c r="L1055">
        <f t="shared" si="99"/>
        <v>38.5</v>
      </c>
      <c r="M1055">
        <f t="shared" si="100"/>
        <v>14</v>
      </c>
      <c r="N1055" t="s">
        <v>111</v>
      </c>
      <c r="O1055" t="s">
        <v>114</v>
      </c>
    </row>
    <row r="1056" spans="1:15" x14ac:dyDescent="0.3">
      <c r="A1056">
        <f t="shared" si="101"/>
        <v>7777896455</v>
      </c>
      <c r="B1056" s="1">
        <v>42183</v>
      </c>
      <c r="C1056" t="str">
        <f t="shared" si="96"/>
        <v>Sunday</v>
      </c>
      <c r="D1056" t="str">
        <f t="shared" si="97"/>
        <v>June</v>
      </c>
      <c r="E1056">
        <v>20.75</v>
      </c>
      <c r="F1056" t="s">
        <v>13</v>
      </c>
      <c r="G1056" t="s">
        <v>22</v>
      </c>
      <c r="H1056">
        <f t="shared" si="98"/>
        <v>28.75</v>
      </c>
      <c r="I1056">
        <v>11</v>
      </c>
      <c r="J1056" t="s">
        <v>23</v>
      </c>
      <c r="K1056" t="s">
        <v>24</v>
      </c>
      <c r="L1056">
        <f t="shared" si="99"/>
        <v>316.25</v>
      </c>
      <c r="M1056">
        <f t="shared" si="100"/>
        <v>88</v>
      </c>
      <c r="N1056" t="s">
        <v>111</v>
      </c>
      <c r="O1056" t="s">
        <v>114</v>
      </c>
    </row>
    <row r="1057" spans="1:15" x14ac:dyDescent="0.3">
      <c r="A1057">
        <f t="shared" si="101"/>
        <v>7777896456</v>
      </c>
      <c r="B1057" s="1">
        <v>42183</v>
      </c>
      <c r="C1057" t="str">
        <f t="shared" si="96"/>
        <v>Sunday</v>
      </c>
      <c r="D1057" t="str">
        <f t="shared" si="97"/>
        <v>June</v>
      </c>
      <c r="E1057">
        <v>20.75</v>
      </c>
      <c r="F1057" t="s">
        <v>13</v>
      </c>
      <c r="G1057" t="s">
        <v>22</v>
      </c>
      <c r="H1057">
        <f t="shared" si="98"/>
        <v>28.75</v>
      </c>
      <c r="I1057">
        <v>4</v>
      </c>
      <c r="J1057" t="s">
        <v>23</v>
      </c>
      <c r="K1057" t="s">
        <v>24</v>
      </c>
      <c r="L1057">
        <f t="shared" si="99"/>
        <v>115</v>
      </c>
      <c r="M1057">
        <f t="shared" si="100"/>
        <v>32</v>
      </c>
      <c r="N1057" t="s">
        <v>111</v>
      </c>
      <c r="O1057" t="s">
        <v>115</v>
      </c>
    </row>
    <row r="1058" spans="1:15" x14ac:dyDescent="0.3">
      <c r="A1058">
        <f t="shared" si="101"/>
        <v>7777896457</v>
      </c>
      <c r="B1058" s="1">
        <v>42183</v>
      </c>
      <c r="C1058" t="str">
        <f t="shared" si="96"/>
        <v>Sunday</v>
      </c>
      <c r="D1058" t="str">
        <f t="shared" si="97"/>
        <v>June</v>
      </c>
      <c r="E1058">
        <v>20.25</v>
      </c>
      <c r="F1058" t="s">
        <v>13</v>
      </c>
      <c r="G1058" t="s">
        <v>14</v>
      </c>
      <c r="H1058">
        <f t="shared" si="98"/>
        <v>27.25</v>
      </c>
      <c r="I1058">
        <v>7</v>
      </c>
      <c r="J1058" t="s">
        <v>64</v>
      </c>
      <c r="K1058" t="s">
        <v>65</v>
      </c>
      <c r="L1058">
        <f t="shared" si="99"/>
        <v>190.75</v>
      </c>
      <c r="M1058">
        <f t="shared" si="100"/>
        <v>49</v>
      </c>
      <c r="N1058" t="s">
        <v>112</v>
      </c>
      <c r="O1058" t="s">
        <v>114</v>
      </c>
    </row>
    <row r="1059" spans="1:15" x14ac:dyDescent="0.3">
      <c r="A1059">
        <f t="shared" si="101"/>
        <v>7777896458</v>
      </c>
      <c r="B1059" s="1">
        <v>42183</v>
      </c>
      <c r="C1059" t="str">
        <f t="shared" si="96"/>
        <v>Sunday</v>
      </c>
      <c r="D1059" t="str">
        <f t="shared" si="97"/>
        <v>June</v>
      </c>
      <c r="E1059">
        <v>20.75</v>
      </c>
      <c r="F1059" t="s">
        <v>13</v>
      </c>
      <c r="G1059" t="s">
        <v>22</v>
      </c>
      <c r="H1059">
        <f t="shared" si="98"/>
        <v>28.75</v>
      </c>
      <c r="I1059">
        <v>11</v>
      </c>
      <c r="J1059" t="s">
        <v>28</v>
      </c>
      <c r="K1059" t="s">
        <v>29</v>
      </c>
      <c r="L1059">
        <f t="shared" si="99"/>
        <v>316.25</v>
      </c>
      <c r="M1059">
        <f t="shared" si="100"/>
        <v>88</v>
      </c>
      <c r="N1059" t="s">
        <v>112</v>
      </c>
      <c r="O1059" t="s">
        <v>114</v>
      </c>
    </row>
    <row r="1060" spans="1:15" x14ac:dyDescent="0.3">
      <c r="A1060">
        <f t="shared" si="101"/>
        <v>7777896459</v>
      </c>
      <c r="B1060" s="1">
        <v>42184</v>
      </c>
      <c r="C1060" t="str">
        <f t="shared" si="96"/>
        <v>Monday</v>
      </c>
      <c r="D1060" t="str">
        <f t="shared" si="97"/>
        <v>June</v>
      </c>
      <c r="E1060">
        <v>16.25</v>
      </c>
      <c r="F1060" t="s">
        <v>7</v>
      </c>
      <c r="G1060" t="s">
        <v>17</v>
      </c>
      <c r="H1060">
        <f t="shared" si="98"/>
        <v>24.75</v>
      </c>
      <c r="I1060">
        <v>7</v>
      </c>
      <c r="J1060" t="s">
        <v>60</v>
      </c>
      <c r="K1060" t="s">
        <v>61</v>
      </c>
      <c r="L1060">
        <f t="shared" si="99"/>
        <v>173.25</v>
      </c>
      <c r="M1060">
        <f t="shared" si="100"/>
        <v>59.5</v>
      </c>
      <c r="N1060" t="s">
        <v>112</v>
      </c>
      <c r="O1060" t="s">
        <v>115</v>
      </c>
    </row>
    <row r="1061" spans="1:15" x14ac:dyDescent="0.3">
      <c r="A1061">
        <f t="shared" si="101"/>
        <v>7777896460</v>
      </c>
      <c r="B1061" s="1">
        <v>42184</v>
      </c>
      <c r="C1061" t="str">
        <f t="shared" si="96"/>
        <v>Monday</v>
      </c>
      <c r="D1061" t="str">
        <f t="shared" si="97"/>
        <v>June</v>
      </c>
      <c r="E1061">
        <v>12.5</v>
      </c>
      <c r="F1061" t="s">
        <v>27</v>
      </c>
      <c r="G1061" t="s">
        <v>17</v>
      </c>
      <c r="H1061">
        <f t="shared" si="98"/>
        <v>19.5</v>
      </c>
      <c r="I1061">
        <v>2</v>
      </c>
      <c r="J1061" t="s">
        <v>66</v>
      </c>
      <c r="K1061" t="s">
        <v>67</v>
      </c>
      <c r="L1061">
        <f t="shared" si="99"/>
        <v>39</v>
      </c>
      <c r="M1061">
        <f t="shared" si="100"/>
        <v>14</v>
      </c>
      <c r="N1061" t="s">
        <v>112</v>
      </c>
      <c r="O1061" t="s">
        <v>115</v>
      </c>
    </row>
    <row r="1062" spans="1:15" x14ac:dyDescent="0.3">
      <c r="A1062">
        <f t="shared" si="101"/>
        <v>7777896461</v>
      </c>
      <c r="B1062" s="1">
        <v>42184</v>
      </c>
      <c r="C1062" t="str">
        <f t="shared" si="96"/>
        <v>Monday</v>
      </c>
      <c r="D1062" t="str">
        <f t="shared" si="97"/>
        <v>June</v>
      </c>
      <c r="E1062">
        <v>13.25</v>
      </c>
      <c r="F1062" t="s">
        <v>7</v>
      </c>
      <c r="G1062" t="s">
        <v>8</v>
      </c>
      <c r="H1062">
        <f t="shared" si="98"/>
        <v>17.75</v>
      </c>
      <c r="I1062">
        <v>10</v>
      </c>
      <c r="J1062" t="s">
        <v>9</v>
      </c>
      <c r="K1062" t="s">
        <v>10</v>
      </c>
      <c r="L1062">
        <f t="shared" si="99"/>
        <v>177.5</v>
      </c>
      <c r="M1062">
        <f t="shared" si="100"/>
        <v>45</v>
      </c>
      <c r="N1062" t="s">
        <v>112</v>
      </c>
      <c r="O1062" t="s">
        <v>115</v>
      </c>
    </row>
    <row r="1063" spans="1:15" x14ac:dyDescent="0.3">
      <c r="A1063">
        <f t="shared" si="101"/>
        <v>7777896462</v>
      </c>
      <c r="B1063" s="1">
        <v>42184</v>
      </c>
      <c r="C1063" t="str">
        <f t="shared" si="96"/>
        <v>Monday</v>
      </c>
      <c r="D1063" t="str">
        <f t="shared" si="97"/>
        <v>June</v>
      </c>
      <c r="E1063">
        <v>12</v>
      </c>
      <c r="F1063" t="s">
        <v>27</v>
      </c>
      <c r="G1063" t="s">
        <v>8</v>
      </c>
      <c r="H1063">
        <f t="shared" si="98"/>
        <v>15</v>
      </c>
      <c r="I1063">
        <v>5</v>
      </c>
      <c r="J1063" t="s">
        <v>11</v>
      </c>
      <c r="K1063" t="s">
        <v>12</v>
      </c>
      <c r="L1063">
        <f t="shared" si="99"/>
        <v>75</v>
      </c>
      <c r="M1063">
        <f t="shared" si="100"/>
        <v>15</v>
      </c>
      <c r="N1063" t="s">
        <v>111</v>
      </c>
      <c r="O1063" t="s">
        <v>115</v>
      </c>
    </row>
    <row r="1064" spans="1:15" x14ac:dyDescent="0.3">
      <c r="A1064">
        <f t="shared" si="101"/>
        <v>7777896463</v>
      </c>
      <c r="B1064" s="1">
        <v>42184</v>
      </c>
      <c r="C1064" t="str">
        <f t="shared" si="96"/>
        <v>Monday</v>
      </c>
      <c r="D1064" t="str">
        <f t="shared" si="97"/>
        <v>June</v>
      </c>
      <c r="E1064">
        <v>12.75</v>
      </c>
      <c r="F1064" t="s">
        <v>27</v>
      </c>
      <c r="G1064" t="s">
        <v>14</v>
      </c>
      <c r="H1064">
        <f t="shared" si="98"/>
        <v>16.75</v>
      </c>
      <c r="I1064">
        <v>10</v>
      </c>
      <c r="J1064" t="s">
        <v>62</v>
      </c>
      <c r="K1064" t="s">
        <v>63</v>
      </c>
      <c r="L1064">
        <f t="shared" si="99"/>
        <v>167.5</v>
      </c>
      <c r="M1064">
        <f t="shared" si="100"/>
        <v>40</v>
      </c>
      <c r="N1064" t="s">
        <v>111</v>
      </c>
      <c r="O1064" t="s">
        <v>114</v>
      </c>
    </row>
    <row r="1065" spans="1:15" x14ac:dyDescent="0.3">
      <c r="A1065">
        <f t="shared" si="101"/>
        <v>7777896464</v>
      </c>
      <c r="B1065" s="1">
        <v>42184</v>
      </c>
      <c r="C1065" t="str">
        <f t="shared" si="96"/>
        <v>Monday</v>
      </c>
      <c r="D1065" t="str">
        <f t="shared" si="97"/>
        <v>June</v>
      </c>
      <c r="E1065">
        <v>12</v>
      </c>
      <c r="F1065" t="s">
        <v>27</v>
      </c>
      <c r="G1065" t="s">
        <v>14</v>
      </c>
      <c r="H1065">
        <f t="shared" si="98"/>
        <v>16</v>
      </c>
      <c r="I1065">
        <v>6</v>
      </c>
      <c r="J1065" t="s">
        <v>20</v>
      </c>
      <c r="K1065" t="s">
        <v>21</v>
      </c>
      <c r="L1065">
        <f t="shared" si="99"/>
        <v>96</v>
      </c>
      <c r="M1065">
        <f t="shared" si="100"/>
        <v>24</v>
      </c>
      <c r="N1065" t="s">
        <v>111</v>
      </c>
      <c r="O1065" t="s">
        <v>115</v>
      </c>
    </row>
    <row r="1066" spans="1:15" x14ac:dyDescent="0.3">
      <c r="A1066">
        <f t="shared" si="101"/>
        <v>7777896465</v>
      </c>
      <c r="B1066" s="1">
        <v>42185</v>
      </c>
      <c r="C1066" t="str">
        <f t="shared" si="96"/>
        <v>Tuesday</v>
      </c>
      <c r="D1066" t="str">
        <f t="shared" si="97"/>
        <v>June</v>
      </c>
      <c r="E1066">
        <v>16.75</v>
      </c>
      <c r="F1066" t="s">
        <v>7</v>
      </c>
      <c r="G1066" t="s">
        <v>22</v>
      </c>
      <c r="H1066">
        <f t="shared" si="98"/>
        <v>23.25</v>
      </c>
      <c r="I1066">
        <v>11</v>
      </c>
      <c r="J1066" t="s">
        <v>46</v>
      </c>
      <c r="K1066" t="s">
        <v>47</v>
      </c>
      <c r="L1066">
        <f t="shared" si="99"/>
        <v>255.75</v>
      </c>
      <c r="M1066">
        <f t="shared" si="100"/>
        <v>71.5</v>
      </c>
      <c r="N1066" t="s">
        <v>111</v>
      </c>
      <c r="O1066" t="s">
        <v>115</v>
      </c>
    </row>
    <row r="1067" spans="1:15" x14ac:dyDescent="0.3">
      <c r="A1067">
        <f t="shared" si="101"/>
        <v>7777896466</v>
      </c>
      <c r="B1067" s="1">
        <v>42185</v>
      </c>
      <c r="C1067" t="str">
        <f t="shared" si="96"/>
        <v>Tuesday</v>
      </c>
      <c r="D1067" t="str">
        <f t="shared" si="97"/>
        <v>June</v>
      </c>
      <c r="E1067">
        <v>16</v>
      </c>
      <c r="F1067" t="s">
        <v>7</v>
      </c>
      <c r="G1067" t="s">
        <v>14</v>
      </c>
      <c r="H1067">
        <f t="shared" si="98"/>
        <v>21.5</v>
      </c>
      <c r="I1067">
        <v>12</v>
      </c>
      <c r="J1067" t="s">
        <v>42</v>
      </c>
      <c r="K1067" t="s">
        <v>43</v>
      </c>
      <c r="L1067">
        <f t="shared" si="99"/>
        <v>258</v>
      </c>
      <c r="M1067">
        <f t="shared" si="100"/>
        <v>66</v>
      </c>
      <c r="N1067" t="s">
        <v>111</v>
      </c>
      <c r="O1067" t="s">
        <v>114</v>
      </c>
    </row>
    <row r="1068" spans="1:15" x14ac:dyDescent="0.3">
      <c r="A1068">
        <f t="shared" si="101"/>
        <v>7777896467</v>
      </c>
      <c r="B1068" s="1">
        <v>42185</v>
      </c>
      <c r="C1068" t="str">
        <f t="shared" si="96"/>
        <v>Tuesday</v>
      </c>
      <c r="D1068" t="str">
        <f t="shared" si="97"/>
        <v>June</v>
      </c>
      <c r="E1068">
        <v>20.5</v>
      </c>
      <c r="F1068" t="s">
        <v>13</v>
      </c>
      <c r="G1068" t="s">
        <v>8</v>
      </c>
      <c r="H1068">
        <f t="shared" si="98"/>
        <v>26.5</v>
      </c>
      <c r="I1068">
        <v>6</v>
      </c>
      <c r="J1068" t="s">
        <v>36</v>
      </c>
      <c r="K1068" t="s">
        <v>37</v>
      </c>
      <c r="L1068">
        <f t="shared" si="99"/>
        <v>159</v>
      </c>
      <c r="M1068">
        <f t="shared" si="100"/>
        <v>36</v>
      </c>
      <c r="N1068" t="s">
        <v>111</v>
      </c>
      <c r="O1068" t="s">
        <v>114</v>
      </c>
    </row>
    <row r="1069" spans="1:15" x14ac:dyDescent="0.3">
      <c r="A1069">
        <f t="shared" si="101"/>
        <v>7777896468</v>
      </c>
      <c r="B1069" s="1">
        <v>42186</v>
      </c>
      <c r="C1069" t="str">
        <f t="shared" si="96"/>
        <v>Wednesday</v>
      </c>
      <c r="D1069" t="str">
        <f t="shared" si="97"/>
        <v>July</v>
      </c>
      <c r="E1069">
        <v>12.5</v>
      </c>
      <c r="F1069" t="s">
        <v>27</v>
      </c>
      <c r="G1069" t="s">
        <v>17</v>
      </c>
      <c r="H1069">
        <f t="shared" si="98"/>
        <v>19.5</v>
      </c>
      <c r="I1069">
        <v>12</v>
      </c>
      <c r="J1069" t="s">
        <v>54</v>
      </c>
      <c r="K1069" t="s">
        <v>55</v>
      </c>
      <c r="L1069">
        <f t="shared" si="99"/>
        <v>234</v>
      </c>
      <c r="M1069">
        <f t="shared" si="100"/>
        <v>84</v>
      </c>
      <c r="N1069" t="s">
        <v>112</v>
      </c>
      <c r="O1069" t="s">
        <v>114</v>
      </c>
    </row>
    <row r="1070" spans="1:15" x14ac:dyDescent="0.3">
      <c r="A1070">
        <f t="shared" si="101"/>
        <v>7777896469</v>
      </c>
      <c r="B1070" s="1">
        <v>42186</v>
      </c>
      <c r="C1070" t="str">
        <f t="shared" si="96"/>
        <v>Wednesday</v>
      </c>
      <c r="D1070" t="str">
        <f t="shared" si="97"/>
        <v>July</v>
      </c>
      <c r="E1070">
        <v>20.75</v>
      </c>
      <c r="F1070" t="s">
        <v>13</v>
      </c>
      <c r="G1070" t="s">
        <v>22</v>
      </c>
      <c r="H1070">
        <f t="shared" si="98"/>
        <v>28.75</v>
      </c>
      <c r="I1070">
        <v>5</v>
      </c>
      <c r="J1070" t="s">
        <v>44</v>
      </c>
      <c r="K1070" t="s">
        <v>45</v>
      </c>
      <c r="L1070">
        <f t="shared" si="99"/>
        <v>143.75</v>
      </c>
      <c r="M1070">
        <f t="shared" si="100"/>
        <v>40</v>
      </c>
      <c r="N1070" t="s">
        <v>111</v>
      </c>
      <c r="O1070" t="s">
        <v>115</v>
      </c>
    </row>
    <row r="1071" spans="1:15" x14ac:dyDescent="0.3">
      <c r="A1071">
        <f t="shared" si="101"/>
        <v>7777896470</v>
      </c>
      <c r="B1071" s="1">
        <v>42186</v>
      </c>
      <c r="C1071" t="str">
        <f t="shared" si="96"/>
        <v>Wednesday</v>
      </c>
      <c r="D1071" t="str">
        <f t="shared" si="97"/>
        <v>July</v>
      </c>
      <c r="E1071">
        <v>14.5</v>
      </c>
      <c r="F1071" t="s">
        <v>7</v>
      </c>
      <c r="G1071" t="s">
        <v>8</v>
      </c>
      <c r="H1071">
        <f t="shared" si="98"/>
        <v>19</v>
      </c>
      <c r="I1071">
        <v>7</v>
      </c>
      <c r="J1071" t="s">
        <v>74</v>
      </c>
      <c r="K1071" t="s">
        <v>75</v>
      </c>
      <c r="L1071">
        <f t="shared" si="99"/>
        <v>133</v>
      </c>
      <c r="M1071">
        <f t="shared" si="100"/>
        <v>31.5</v>
      </c>
      <c r="N1071" t="s">
        <v>112</v>
      </c>
      <c r="O1071" t="s">
        <v>115</v>
      </c>
    </row>
    <row r="1072" spans="1:15" x14ac:dyDescent="0.3">
      <c r="A1072">
        <f t="shared" si="101"/>
        <v>7777896471</v>
      </c>
      <c r="B1072" s="1">
        <v>42186</v>
      </c>
      <c r="C1072" t="str">
        <f t="shared" si="96"/>
        <v>Wednesday</v>
      </c>
      <c r="D1072" t="str">
        <f t="shared" si="97"/>
        <v>July</v>
      </c>
      <c r="E1072">
        <v>10.5</v>
      </c>
      <c r="F1072" t="s">
        <v>27</v>
      </c>
      <c r="G1072" t="s">
        <v>8</v>
      </c>
      <c r="H1072">
        <f t="shared" si="98"/>
        <v>13.5</v>
      </c>
      <c r="I1072">
        <v>1</v>
      </c>
      <c r="J1072" t="s">
        <v>9</v>
      </c>
      <c r="K1072" t="s">
        <v>10</v>
      </c>
      <c r="L1072">
        <f t="shared" si="99"/>
        <v>13.5</v>
      </c>
      <c r="M1072">
        <f t="shared" si="100"/>
        <v>3</v>
      </c>
      <c r="N1072" t="s">
        <v>111</v>
      </c>
      <c r="O1072" t="s">
        <v>114</v>
      </c>
    </row>
    <row r="1073" spans="1:15" x14ac:dyDescent="0.3">
      <c r="A1073">
        <f t="shared" si="101"/>
        <v>7777896472</v>
      </c>
      <c r="B1073" s="1">
        <v>42187</v>
      </c>
      <c r="C1073" t="str">
        <f t="shared" si="96"/>
        <v>Thursday</v>
      </c>
      <c r="D1073" t="str">
        <f t="shared" si="97"/>
        <v>July</v>
      </c>
      <c r="E1073">
        <v>20.75</v>
      </c>
      <c r="F1073" t="s">
        <v>13</v>
      </c>
      <c r="G1073" t="s">
        <v>17</v>
      </c>
      <c r="H1073">
        <f t="shared" si="98"/>
        <v>30.75</v>
      </c>
      <c r="I1073">
        <v>11</v>
      </c>
      <c r="J1073" t="s">
        <v>38</v>
      </c>
      <c r="K1073" t="s">
        <v>39</v>
      </c>
      <c r="L1073">
        <f t="shared" si="99"/>
        <v>338.25</v>
      </c>
      <c r="M1073">
        <f t="shared" si="100"/>
        <v>110</v>
      </c>
      <c r="N1073" t="s">
        <v>111</v>
      </c>
      <c r="O1073" t="s">
        <v>115</v>
      </c>
    </row>
    <row r="1074" spans="1:15" x14ac:dyDescent="0.3">
      <c r="A1074">
        <f t="shared" si="101"/>
        <v>7777896473</v>
      </c>
      <c r="B1074" s="1">
        <v>42187</v>
      </c>
      <c r="C1074" t="str">
        <f t="shared" si="96"/>
        <v>Thursday</v>
      </c>
      <c r="D1074" t="str">
        <f t="shared" si="97"/>
        <v>July</v>
      </c>
      <c r="E1074">
        <v>20.75</v>
      </c>
      <c r="F1074" t="s">
        <v>13</v>
      </c>
      <c r="G1074" t="s">
        <v>22</v>
      </c>
      <c r="H1074">
        <f t="shared" si="98"/>
        <v>28.75</v>
      </c>
      <c r="I1074">
        <v>3</v>
      </c>
      <c r="J1074" t="s">
        <v>28</v>
      </c>
      <c r="K1074" t="s">
        <v>29</v>
      </c>
      <c r="L1074">
        <f t="shared" si="99"/>
        <v>86.25</v>
      </c>
      <c r="M1074">
        <f t="shared" si="100"/>
        <v>24</v>
      </c>
      <c r="N1074" t="s">
        <v>112</v>
      </c>
      <c r="O1074" t="s">
        <v>114</v>
      </c>
    </row>
    <row r="1075" spans="1:15" x14ac:dyDescent="0.3">
      <c r="A1075">
        <f t="shared" si="101"/>
        <v>7777896474</v>
      </c>
      <c r="B1075" s="1">
        <v>42187</v>
      </c>
      <c r="C1075" t="str">
        <f t="shared" si="96"/>
        <v>Thursday</v>
      </c>
      <c r="D1075" t="str">
        <f t="shared" si="97"/>
        <v>July</v>
      </c>
      <c r="E1075">
        <v>12</v>
      </c>
      <c r="F1075" t="s">
        <v>27</v>
      </c>
      <c r="G1075" t="s">
        <v>8</v>
      </c>
      <c r="H1075">
        <f t="shared" si="98"/>
        <v>15</v>
      </c>
      <c r="I1075">
        <v>2</v>
      </c>
      <c r="J1075" t="s">
        <v>58</v>
      </c>
      <c r="K1075" t="s">
        <v>59</v>
      </c>
      <c r="L1075">
        <f t="shared" si="99"/>
        <v>30</v>
      </c>
      <c r="M1075">
        <f t="shared" si="100"/>
        <v>6</v>
      </c>
      <c r="N1075" t="s">
        <v>112</v>
      </c>
      <c r="O1075" t="s">
        <v>114</v>
      </c>
    </row>
    <row r="1076" spans="1:15" x14ac:dyDescent="0.3">
      <c r="A1076">
        <f t="shared" si="101"/>
        <v>7777896475</v>
      </c>
      <c r="B1076" s="1">
        <v>42187</v>
      </c>
      <c r="C1076" t="str">
        <f t="shared" si="96"/>
        <v>Thursday</v>
      </c>
      <c r="D1076" t="str">
        <f t="shared" si="97"/>
        <v>July</v>
      </c>
      <c r="E1076">
        <v>16.75</v>
      </c>
      <c r="F1076" t="s">
        <v>7</v>
      </c>
      <c r="G1076" t="s">
        <v>14</v>
      </c>
      <c r="H1076">
        <f t="shared" si="98"/>
        <v>22.25</v>
      </c>
      <c r="I1076">
        <v>6</v>
      </c>
      <c r="J1076" t="s">
        <v>62</v>
      </c>
      <c r="K1076" t="s">
        <v>63</v>
      </c>
      <c r="L1076">
        <f t="shared" si="99"/>
        <v>133.5</v>
      </c>
      <c r="M1076">
        <f t="shared" si="100"/>
        <v>33</v>
      </c>
      <c r="N1076" t="s">
        <v>112</v>
      </c>
      <c r="O1076" t="s">
        <v>115</v>
      </c>
    </row>
    <row r="1077" spans="1:15" x14ac:dyDescent="0.3">
      <c r="A1077">
        <f t="shared" si="101"/>
        <v>7777896476</v>
      </c>
      <c r="B1077" s="1">
        <v>42188</v>
      </c>
      <c r="C1077" t="str">
        <f t="shared" si="96"/>
        <v>Friday</v>
      </c>
      <c r="D1077" t="str">
        <f t="shared" si="97"/>
        <v>July</v>
      </c>
      <c r="E1077">
        <v>20.75</v>
      </c>
      <c r="F1077" t="s">
        <v>13</v>
      </c>
      <c r="G1077" t="s">
        <v>17</v>
      </c>
      <c r="H1077">
        <f t="shared" si="98"/>
        <v>30.75</v>
      </c>
      <c r="I1077">
        <v>2</v>
      </c>
      <c r="J1077" t="s">
        <v>66</v>
      </c>
      <c r="K1077" t="s">
        <v>67</v>
      </c>
      <c r="L1077">
        <f t="shared" si="99"/>
        <v>61.5</v>
      </c>
      <c r="M1077">
        <f t="shared" si="100"/>
        <v>20</v>
      </c>
      <c r="N1077" t="s">
        <v>111</v>
      </c>
      <c r="O1077" t="s">
        <v>115</v>
      </c>
    </row>
    <row r="1078" spans="1:15" x14ac:dyDescent="0.3">
      <c r="A1078">
        <f t="shared" si="101"/>
        <v>7777896477</v>
      </c>
      <c r="B1078" s="1">
        <v>42188</v>
      </c>
      <c r="C1078" t="str">
        <f t="shared" si="96"/>
        <v>Friday</v>
      </c>
      <c r="D1078" t="str">
        <f t="shared" si="97"/>
        <v>July</v>
      </c>
      <c r="E1078">
        <v>20.75</v>
      </c>
      <c r="F1078" t="s">
        <v>13</v>
      </c>
      <c r="G1078" t="s">
        <v>17</v>
      </c>
      <c r="H1078">
        <f t="shared" si="98"/>
        <v>30.75</v>
      </c>
      <c r="I1078">
        <v>6</v>
      </c>
      <c r="J1078" t="s">
        <v>18</v>
      </c>
      <c r="K1078" t="s">
        <v>19</v>
      </c>
      <c r="L1078">
        <f t="shared" si="99"/>
        <v>184.5</v>
      </c>
      <c r="M1078">
        <f t="shared" si="100"/>
        <v>60</v>
      </c>
      <c r="N1078" t="s">
        <v>112</v>
      </c>
      <c r="O1078" t="s">
        <v>115</v>
      </c>
    </row>
    <row r="1079" spans="1:15" x14ac:dyDescent="0.3">
      <c r="A1079">
        <f t="shared" si="101"/>
        <v>7777896478</v>
      </c>
      <c r="B1079" s="1">
        <v>42188</v>
      </c>
      <c r="C1079" t="str">
        <f t="shared" si="96"/>
        <v>Friday</v>
      </c>
      <c r="D1079" t="str">
        <f t="shared" si="97"/>
        <v>July</v>
      </c>
      <c r="E1079">
        <v>12.5</v>
      </c>
      <c r="F1079" t="s">
        <v>27</v>
      </c>
      <c r="G1079" t="s">
        <v>17</v>
      </c>
      <c r="H1079">
        <f t="shared" si="98"/>
        <v>19.5</v>
      </c>
      <c r="I1079">
        <v>5</v>
      </c>
      <c r="J1079" t="s">
        <v>25</v>
      </c>
      <c r="K1079" t="s">
        <v>26</v>
      </c>
      <c r="L1079">
        <f t="shared" si="99"/>
        <v>97.5</v>
      </c>
      <c r="M1079">
        <f t="shared" si="100"/>
        <v>35</v>
      </c>
      <c r="N1079" t="s">
        <v>111</v>
      </c>
      <c r="O1079" t="s">
        <v>114</v>
      </c>
    </row>
    <row r="1080" spans="1:15" x14ac:dyDescent="0.3">
      <c r="A1080">
        <f t="shared" si="101"/>
        <v>7777896479</v>
      </c>
      <c r="B1080" s="1">
        <v>42189</v>
      </c>
      <c r="C1080" t="str">
        <f t="shared" si="96"/>
        <v>Saturday</v>
      </c>
      <c r="D1080" t="str">
        <f t="shared" si="97"/>
        <v>July</v>
      </c>
      <c r="E1080">
        <v>12.5</v>
      </c>
      <c r="F1080" t="s">
        <v>7</v>
      </c>
      <c r="G1080" t="s">
        <v>8</v>
      </c>
      <c r="H1080">
        <f t="shared" si="98"/>
        <v>17</v>
      </c>
      <c r="I1080">
        <v>4</v>
      </c>
      <c r="J1080" t="s">
        <v>48</v>
      </c>
      <c r="K1080" t="s">
        <v>49</v>
      </c>
      <c r="L1080">
        <f t="shared" si="99"/>
        <v>68</v>
      </c>
      <c r="M1080">
        <f t="shared" si="100"/>
        <v>18</v>
      </c>
      <c r="N1080" t="s">
        <v>111</v>
      </c>
      <c r="O1080" t="s">
        <v>115</v>
      </c>
    </row>
    <row r="1081" spans="1:15" x14ac:dyDescent="0.3">
      <c r="A1081">
        <f t="shared" si="101"/>
        <v>7777896480</v>
      </c>
      <c r="B1081" s="1">
        <v>42189</v>
      </c>
      <c r="C1081" t="str">
        <f t="shared" si="96"/>
        <v>Saturday</v>
      </c>
      <c r="D1081" t="str">
        <f t="shared" si="97"/>
        <v>July</v>
      </c>
      <c r="E1081">
        <v>12.75</v>
      </c>
      <c r="F1081" t="s">
        <v>27</v>
      </c>
      <c r="G1081" t="s">
        <v>22</v>
      </c>
      <c r="H1081">
        <f t="shared" si="98"/>
        <v>17.75</v>
      </c>
      <c r="I1081">
        <v>1</v>
      </c>
      <c r="J1081" t="s">
        <v>46</v>
      </c>
      <c r="K1081" t="s">
        <v>47</v>
      </c>
      <c r="L1081">
        <f t="shared" si="99"/>
        <v>17.75</v>
      </c>
      <c r="M1081">
        <f t="shared" si="100"/>
        <v>5</v>
      </c>
      <c r="N1081" t="s">
        <v>111</v>
      </c>
      <c r="O1081" t="s">
        <v>114</v>
      </c>
    </row>
    <row r="1082" spans="1:15" x14ac:dyDescent="0.3">
      <c r="A1082">
        <f t="shared" si="101"/>
        <v>7777896481</v>
      </c>
      <c r="B1082" s="1">
        <v>42190</v>
      </c>
      <c r="C1082" t="str">
        <f t="shared" si="96"/>
        <v>Sunday</v>
      </c>
      <c r="D1082" t="str">
        <f t="shared" si="97"/>
        <v>July</v>
      </c>
      <c r="E1082">
        <v>16</v>
      </c>
      <c r="F1082" t="s">
        <v>7</v>
      </c>
      <c r="G1082" t="s">
        <v>14</v>
      </c>
      <c r="H1082">
        <f t="shared" si="98"/>
        <v>21.5</v>
      </c>
      <c r="I1082">
        <v>7</v>
      </c>
      <c r="J1082" t="s">
        <v>42</v>
      </c>
      <c r="K1082" t="s">
        <v>43</v>
      </c>
      <c r="L1082">
        <f t="shared" si="99"/>
        <v>150.5</v>
      </c>
      <c r="M1082">
        <f t="shared" si="100"/>
        <v>38.5</v>
      </c>
      <c r="N1082" t="s">
        <v>112</v>
      </c>
      <c r="O1082" t="s">
        <v>114</v>
      </c>
    </row>
    <row r="1083" spans="1:15" x14ac:dyDescent="0.3">
      <c r="A1083">
        <f t="shared" si="101"/>
        <v>7777896482</v>
      </c>
      <c r="B1083" s="1">
        <v>42190</v>
      </c>
      <c r="C1083" t="str">
        <f t="shared" si="96"/>
        <v>Sunday</v>
      </c>
      <c r="D1083" t="str">
        <f t="shared" si="97"/>
        <v>July</v>
      </c>
      <c r="E1083">
        <v>20.75</v>
      </c>
      <c r="F1083" t="s">
        <v>13</v>
      </c>
      <c r="G1083" t="s">
        <v>17</v>
      </c>
      <c r="H1083">
        <f t="shared" si="98"/>
        <v>30.75</v>
      </c>
      <c r="I1083">
        <v>9</v>
      </c>
      <c r="J1083" t="s">
        <v>38</v>
      </c>
      <c r="K1083" t="s">
        <v>39</v>
      </c>
      <c r="L1083">
        <f t="shared" si="99"/>
        <v>276.75</v>
      </c>
      <c r="M1083">
        <f t="shared" si="100"/>
        <v>90</v>
      </c>
      <c r="N1083" t="s">
        <v>111</v>
      </c>
      <c r="O1083" t="s">
        <v>115</v>
      </c>
    </row>
    <row r="1084" spans="1:15" x14ac:dyDescent="0.3">
      <c r="A1084">
        <f t="shared" si="101"/>
        <v>7777896483</v>
      </c>
      <c r="B1084" s="1">
        <v>42191</v>
      </c>
      <c r="C1084" t="str">
        <f t="shared" si="96"/>
        <v>Monday</v>
      </c>
      <c r="D1084" t="str">
        <f t="shared" si="97"/>
        <v>July</v>
      </c>
      <c r="E1084">
        <v>12.75</v>
      </c>
      <c r="F1084" t="s">
        <v>27</v>
      </c>
      <c r="G1084" t="s">
        <v>14</v>
      </c>
      <c r="H1084">
        <f t="shared" si="98"/>
        <v>16.75</v>
      </c>
      <c r="I1084">
        <v>7</v>
      </c>
      <c r="J1084" t="s">
        <v>62</v>
      </c>
      <c r="K1084" t="s">
        <v>63</v>
      </c>
      <c r="L1084">
        <f t="shared" si="99"/>
        <v>117.25</v>
      </c>
      <c r="M1084">
        <f t="shared" si="100"/>
        <v>28</v>
      </c>
      <c r="N1084" t="s">
        <v>112</v>
      </c>
      <c r="O1084" t="s">
        <v>114</v>
      </c>
    </row>
    <row r="1085" spans="1:15" x14ac:dyDescent="0.3">
      <c r="A1085">
        <f t="shared" si="101"/>
        <v>7777896484</v>
      </c>
      <c r="B1085" s="1">
        <v>42191</v>
      </c>
      <c r="C1085" t="str">
        <f t="shared" si="96"/>
        <v>Monday</v>
      </c>
      <c r="D1085" t="str">
        <f t="shared" si="97"/>
        <v>July</v>
      </c>
      <c r="E1085">
        <v>12</v>
      </c>
      <c r="F1085" t="s">
        <v>27</v>
      </c>
      <c r="G1085" t="s">
        <v>14</v>
      </c>
      <c r="H1085">
        <f t="shared" si="98"/>
        <v>16</v>
      </c>
      <c r="I1085">
        <v>10</v>
      </c>
      <c r="J1085" t="s">
        <v>68</v>
      </c>
      <c r="K1085" t="s">
        <v>69</v>
      </c>
      <c r="L1085">
        <f t="shared" si="99"/>
        <v>160</v>
      </c>
      <c r="M1085">
        <f t="shared" si="100"/>
        <v>40</v>
      </c>
      <c r="N1085" t="s">
        <v>111</v>
      </c>
      <c r="O1085" t="s">
        <v>114</v>
      </c>
    </row>
    <row r="1086" spans="1:15" x14ac:dyDescent="0.3">
      <c r="A1086">
        <f t="shared" si="101"/>
        <v>7777896485</v>
      </c>
      <c r="B1086" s="1">
        <v>42191</v>
      </c>
      <c r="C1086" t="str">
        <f t="shared" si="96"/>
        <v>Monday</v>
      </c>
      <c r="D1086" t="str">
        <f t="shared" si="97"/>
        <v>July</v>
      </c>
      <c r="E1086">
        <v>20.75</v>
      </c>
      <c r="F1086" t="s">
        <v>13</v>
      </c>
      <c r="G1086" t="s">
        <v>22</v>
      </c>
      <c r="H1086">
        <f t="shared" si="98"/>
        <v>28.75</v>
      </c>
      <c r="I1086">
        <v>2</v>
      </c>
      <c r="J1086" t="s">
        <v>28</v>
      </c>
      <c r="K1086" t="s">
        <v>29</v>
      </c>
      <c r="L1086">
        <f t="shared" si="99"/>
        <v>57.5</v>
      </c>
      <c r="M1086">
        <f t="shared" si="100"/>
        <v>16</v>
      </c>
      <c r="N1086" t="s">
        <v>111</v>
      </c>
      <c r="O1086" t="s">
        <v>114</v>
      </c>
    </row>
    <row r="1087" spans="1:15" x14ac:dyDescent="0.3">
      <c r="A1087">
        <f t="shared" si="101"/>
        <v>7777896486</v>
      </c>
      <c r="B1087" s="1">
        <v>42191</v>
      </c>
      <c r="C1087" t="str">
        <f t="shared" si="96"/>
        <v>Monday</v>
      </c>
      <c r="D1087" t="str">
        <f t="shared" si="97"/>
        <v>July</v>
      </c>
      <c r="E1087">
        <v>16</v>
      </c>
      <c r="F1087" t="s">
        <v>7</v>
      </c>
      <c r="G1087" t="s">
        <v>14</v>
      </c>
      <c r="H1087">
        <f t="shared" si="98"/>
        <v>21.5</v>
      </c>
      <c r="I1087">
        <v>4</v>
      </c>
      <c r="J1087" t="s">
        <v>20</v>
      </c>
      <c r="K1087" t="s">
        <v>21</v>
      </c>
      <c r="L1087">
        <f t="shared" si="99"/>
        <v>86</v>
      </c>
      <c r="M1087">
        <f t="shared" si="100"/>
        <v>22</v>
      </c>
      <c r="N1087" t="s">
        <v>112</v>
      </c>
      <c r="O1087" t="s">
        <v>115</v>
      </c>
    </row>
    <row r="1088" spans="1:15" x14ac:dyDescent="0.3">
      <c r="A1088">
        <f t="shared" si="101"/>
        <v>7777896487</v>
      </c>
      <c r="B1088" s="1">
        <v>42191</v>
      </c>
      <c r="C1088" t="str">
        <f t="shared" si="96"/>
        <v>Monday</v>
      </c>
      <c r="D1088" t="str">
        <f t="shared" si="97"/>
        <v>July</v>
      </c>
      <c r="E1088">
        <v>16.5</v>
      </c>
      <c r="F1088" t="s">
        <v>13</v>
      </c>
      <c r="G1088" t="s">
        <v>8</v>
      </c>
      <c r="H1088">
        <f t="shared" si="98"/>
        <v>22.5</v>
      </c>
      <c r="I1088">
        <v>12</v>
      </c>
      <c r="J1088" t="s">
        <v>9</v>
      </c>
      <c r="K1088" t="s">
        <v>10</v>
      </c>
      <c r="L1088">
        <f t="shared" si="99"/>
        <v>270</v>
      </c>
      <c r="M1088">
        <f t="shared" si="100"/>
        <v>72</v>
      </c>
      <c r="N1088" t="s">
        <v>111</v>
      </c>
      <c r="O1088" t="s">
        <v>114</v>
      </c>
    </row>
    <row r="1089" spans="1:15" x14ac:dyDescent="0.3">
      <c r="A1089">
        <f t="shared" si="101"/>
        <v>7777896488</v>
      </c>
      <c r="B1089" s="1">
        <v>42192</v>
      </c>
      <c r="C1089" t="str">
        <f t="shared" si="96"/>
        <v>Tuesday</v>
      </c>
      <c r="D1089" t="str">
        <f t="shared" si="97"/>
        <v>July</v>
      </c>
      <c r="E1089">
        <v>20.75</v>
      </c>
      <c r="F1089" t="s">
        <v>13</v>
      </c>
      <c r="G1089" t="s">
        <v>22</v>
      </c>
      <c r="H1089">
        <f t="shared" si="98"/>
        <v>28.75</v>
      </c>
      <c r="I1089">
        <v>11</v>
      </c>
      <c r="J1089" t="s">
        <v>23</v>
      </c>
      <c r="K1089" t="s">
        <v>24</v>
      </c>
      <c r="L1089">
        <f t="shared" si="99"/>
        <v>316.25</v>
      </c>
      <c r="M1089">
        <f t="shared" si="100"/>
        <v>88</v>
      </c>
      <c r="N1089" t="s">
        <v>111</v>
      </c>
      <c r="O1089" t="s">
        <v>115</v>
      </c>
    </row>
    <row r="1090" spans="1:15" x14ac:dyDescent="0.3">
      <c r="A1090">
        <f t="shared" si="101"/>
        <v>7777896489</v>
      </c>
      <c r="B1090" s="1">
        <v>42192</v>
      </c>
      <c r="C1090" t="str">
        <f t="shared" ref="C1090:C1153" si="102">TEXT(B1090,"dddd")</f>
        <v>Tuesday</v>
      </c>
      <c r="D1090" t="str">
        <f t="shared" si="97"/>
        <v>July</v>
      </c>
      <c r="E1090">
        <v>14.75</v>
      </c>
      <c r="F1090" t="s">
        <v>7</v>
      </c>
      <c r="G1090" t="s">
        <v>14</v>
      </c>
      <c r="H1090">
        <f t="shared" si="98"/>
        <v>20.25</v>
      </c>
      <c r="I1090">
        <v>3</v>
      </c>
      <c r="J1090" t="s">
        <v>56</v>
      </c>
      <c r="K1090" t="s">
        <v>57</v>
      </c>
      <c r="L1090">
        <f t="shared" si="99"/>
        <v>60.75</v>
      </c>
      <c r="M1090">
        <f t="shared" si="100"/>
        <v>16.5</v>
      </c>
      <c r="N1090" t="s">
        <v>112</v>
      </c>
      <c r="O1090" t="s">
        <v>114</v>
      </c>
    </row>
    <row r="1091" spans="1:15" x14ac:dyDescent="0.3">
      <c r="A1091">
        <f t="shared" si="101"/>
        <v>7777896490</v>
      </c>
      <c r="B1091" s="1">
        <v>42192</v>
      </c>
      <c r="C1091" t="str">
        <f t="shared" si="102"/>
        <v>Tuesday</v>
      </c>
      <c r="D1091" t="str">
        <f t="shared" ref="D1091:D1154" si="103">TEXT(B1091,"mmmm")</f>
        <v>July</v>
      </c>
      <c r="E1091">
        <v>12</v>
      </c>
      <c r="F1091" t="s">
        <v>27</v>
      </c>
      <c r="G1091" t="s">
        <v>8</v>
      </c>
      <c r="H1091">
        <f t="shared" ref="H1091:H1154" si="104">E1091 +   IF(F1091="S", 2, IF(F1091="M", 3.5, IF(F1091="L", 5, 0))) +  IF(G1091="Classic", 1, IF(G1091="Veggie", 2, IF(G1091="Chicken", 3, IF(G1091="Supreme",5,0))))</f>
        <v>15</v>
      </c>
      <c r="I1091">
        <v>6</v>
      </c>
      <c r="J1091" t="s">
        <v>11</v>
      </c>
      <c r="K1091" t="s">
        <v>12</v>
      </c>
      <c r="L1091">
        <f t="shared" ref="L1091:L1154" si="105">H1091*I1091</f>
        <v>90</v>
      </c>
      <c r="M1091">
        <f t="shared" ref="M1091:M1154" si="106">(H1091-E1091)*I1091</f>
        <v>18</v>
      </c>
      <c r="N1091" t="s">
        <v>111</v>
      </c>
      <c r="O1091" t="s">
        <v>115</v>
      </c>
    </row>
    <row r="1092" spans="1:15" x14ac:dyDescent="0.3">
      <c r="A1092">
        <f t="shared" ref="A1092:A1155" si="107">A1091+1</f>
        <v>7777896491</v>
      </c>
      <c r="B1092" s="1">
        <v>42192</v>
      </c>
      <c r="C1092" t="str">
        <f t="shared" si="102"/>
        <v>Tuesday</v>
      </c>
      <c r="D1092" t="str">
        <f t="shared" si="103"/>
        <v>July</v>
      </c>
      <c r="E1092">
        <v>16</v>
      </c>
      <c r="F1092" t="s">
        <v>7</v>
      </c>
      <c r="G1092" t="s">
        <v>14</v>
      </c>
      <c r="H1092">
        <f t="shared" si="104"/>
        <v>21.5</v>
      </c>
      <c r="I1092">
        <v>5</v>
      </c>
      <c r="J1092" t="s">
        <v>68</v>
      </c>
      <c r="K1092" t="s">
        <v>69</v>
      </c>
      <c r="L1092">
        <f t="shared" si="105"/>
        <v>107.5</v>
      </c>
      <c r="M1092">
        <f t="shared" si="106"/>
        <v>27.5</v>
      </c>
      <c r="N1092" t="s">
        <v>112</v>
      </c>
      <c r="O1092" t="s">
        <v>115</v>
      </c>
    </row>
    <row r="1093" spans="1:15" x14ac:dyDescent="0.3">
      <c r="A1093">
        <f t="shared" si="107"/>
        <v>7777896492</v>
      </c>
      <c r="B1093" s="1">
        <v>42192</v>
      </c>
      <c r="C1093" t="str">
        <f t="shared" si="102"/>
        <v>Tuesday</v>
      </c>
      <c r="D1093" t="str">
        <f t="shared" si="103"/>
        <v>July</v>
      </c>
      <c r="E1093">
        <v>16.75</v>
      </c>
      <c r="F1093" t="s">
        <v>7</v>
      </c>
      <c r="G1093" t="s">
        <v>22</v>
      </c>
      <c r="H1093">
        <f t="shared" si="104"/>
        <v>23.25</v>
      </c>
      <c r="I1093">
        <v>1</v>
      </c>
      <c r="J1093" t="s">
        <v>28</v>
      </c>
      <c r="K1093" t="s">
        <v>29</v>
      </c>
      <c r="L1093">
        <f t="shared" si="105"/>
        <v>23.25</v>
      </c>
      <c r="M1093">
        <f t="shared" si="106"/>
        <v>6.5</v>
      </c>
      <c r="N1093" t="s">
        <v>111</v>
      </c>
      <c r="O1093" t="s">
        <v>115</v>
      </c>
    </row>
    <row r="1094" spans="1:15" x14ac:dyDescent="0.3">
      <c r="A1094">
        <f t="shared" si="107"/>
        <v>7777896493</v>
      </c>
      <c r="B1094" s="1">
        <v>42192</v>
      </c>
      <c r="C1094" t="str">
        <f t="shared" si="102"/>
        <v>Tuesday</v>
      </c>
      <c r="D1094" t="str">
        <f t="shared" si="103"/>
        <v>July</v>
      </c>
      <c r="E1094">
        <v>20.75</v>
      </c>
      <c r="F1094" t="s">
        <v>13</v>
      </c>
      <c r="G1094" t="s">
        <v>22</v>
      </c>
      <c r="H1094">
        <f t="shared" si="104"/>
        <v>28.75</v>
      </c>
      <c r="I1094">
        <v>9</v>
      </c>
      <c r="J1094" t="s">
        <v>50</v>
      </c>
      <c r="K1094" t="s">
        <v>51</v>
      </c>
      <c r="L1094">
        <f t="shared" si="105"/>
        <v>258.75</v>
      </c>
      <c r="M1094">
        <f t="shared" si="106"/>
        <v>72</v>
      </c>
      <c r="N1094" t="s">
        <v>111</v>
      </c>
      <c r="O1094" t="s">
        <v>114</v>
      </c>
    </row>
    <row r="1095" spans="1:15" x14ac:dyDescent="0.3">
      <c r="A1095">
        <f t="shared" si="107"/>
        <v>7777896494</v>
      </c>
      <c r="B1095" s="1">
        <v>42192</v>
      </c>
      <c r="C1095" t="str">
        <f t="shared" si="102"/>
        <v>Tuesday</v>
      </c>
      <c r="D1095" t="str">
        <f t="shared" si="103"/>
        <v>July</v>
      </c>
      <c r="E1095">
        <v>20.5</v>
      </c>
      <c r="F1095" t="s">
        <v>13</v>
      </c>
      <c r="G1095" t="s">
        <v>8</v>
      </c>
      <c r="H1095">
        <f t="shared" si="104"/>
        <v>26.5</v>
      </c>
      <c r="I1095">
        <v>8</v>
      </c>
      <c r="J1095" t="s">
        <v>58</v>
      </c>
      <c r="K1095" t="s">
        <v>59</v>
      </c>
      <c r="L1095">
        <f t="shared" si="105"/>
        <v>212</v>
      </c>
      <c r="M1095">
        <f t="shared" si="106"/>
        <v>48</v>
      </c>
      <c r="N1095" t="s">
        <v>112</v>
      </c>
      <c r="O1095" t="s">
        <v>114</v>
      </c>
    </row>
    <row r="1096" spans="1:15" x14ac:dyDescent="0.3">
      <c r="A1096">
        <f t="shared" si="107"/>
        <v>7777896495</v>
      </c>
      <c r="B1096" s="1">
        <v>42192</v>
      </c>
      <c r="C1096" t="str">
        <f t="shared" si="102"/>
        <v>Tuesday</v>
      </c>
      <c r="D1096" t="str">
        <f t="shared" si="103"/>
        <v>July</v>
      </c>
      <c r="E1096">
        <v>16.5</v>
      </c>
      <c r="F1096" t="s">
        <v>7</v>
      </c>
      <c r="G1096" t="s">
        <v>17</v>
      </c>
      <c r="H1096">
        <f t="shared" si="104"/>
        <v>25</v>
      </c>
      <c r="I1096">
        <v>1</v>
      </c>
      <c r="J1096" t="s">
        <v>25</v>
      </c>
      <c r="K1096" t="s">
        <v>26</v>
      </c>
      <c r="L1096">
        <f t="shared" si="105"/>
        <v>25</v>
      </c>
      <c r="M1096">
        <f t="shared" si="106"/>
        <v>8.5</v>
      </c>
      <c r="N1096" t="s">
        <v>112</v>
      </c>
      <c r="O1096" t="s">
        <v>114</v>
      </c>
    </row>
    <row r="1097" spans="1:15" x14ac:dyDescent="0.3">
      <c r="A1097">
        <f t="shared" si="107"/>
        <v>7777896496</v>
      </c>
      <c r="B1097" s="1">
        <v>42192</v>
      </c>
      <c r="C1097" t="str">
        <f t="shared" si="102"/>
        <v>Tuesday</v>
      </c>
      <c r="D1097" t="str">
        <f t="shared" si="103"/>
        <v>July</v>
      </c>
      <c r="E1097">
        <v>12.75</v>
      </c>
      <c r="F1097" t="s">
        <v>27</v>
      </c>
      <c r="G1097" t="s">
        <v>22</v>
      </c>
      <c r="H1097">
        <f t="shared" si="104"/>
        <v>17.75</v>
      </c>
      <c r="I1097">
        <v>2</v>
      </c>
      <c r="J1097" t="s">
        <v>28</v>
      </c>
      <c r="K1097" t="s">
        <v>29</v>
      </c>
      <c r="L1097">
        <f t="shared" si="105"/>
        <v>35.5</v>
      </c>
      <c r="M1097">
        <f t="shared" si="106"/>
        <v>10</v>
      </c>
      <c r="N1097" t="s">
        <v>112</v>
      </c>
      <c r="O1097" t="s">
        <v>114</v>
      </c>
    </row>
    <row r="1098" spans="1:15" x14ac:dyDescent="0.3">
      <c r="A1098">
        <f t="shared" si="107"/>
        <v>7777896497</v>
      </c>
      <c r="B1098" s="1">
        <v>42193</v>
      </c>
      <c r="C1098" t="str">
        <f t="shared" si="102"/>
        <v>Wednesday</v>
      </c>
      <c r="D1098" t="str">
        <f t="shared" si="103"/>
        <v>July</v>
      </c>
      <c r="E1098">
        <v>20.75</v>
      </c>
      <c r="F1098" t="s">
        <v>13</v>
      </c>
      <c r="G1098" t="s">
        <v>22</v>
      </c>
      <c r="H1098">
        <f t="shared" si="104"/>
        <v>28.75</v>
      </c>
      <c r="I1098">
        <v>1</v>
      </c>
      <c r="J1098" t="s">
        <v>46</v>
      </c>
      <c r="K1098" t="s">
        <v>47</v>
      </c>
      <c r="L1098">
        <f t="shared" si="105"/>
        <v>28.75</v>
      </c>
      <c r="M1098">
        <f t="shared" si="106"/>
        <v>8</v>
      </c>
      <c r="N1098" t="s">
        <v>111</v>
      </c>
      <c r="O1098" t="s">
        <v>114</v>
      </c>
    </row>
    <row r="1099" spans="1:15" x14ac:dyDescent="0.3">
      <c r="A1099">
        <f t="shared" si="107"/>
        <v>7777896498</v>
      </c>
      <c r="B1099" s="1">
        <v>42193</v>
      </c>
      <c r="C1099" t="str">
        <f t="shared" si="102"/>
        <v>Wednesday</v>
      </c>
      <c r="D1099" t="str">
        <f t="shared" si="103"/>
        <v>July</v>
      </c>
      <c r="E1099">
        <v>16.5</v>
      </c>
      <c r="F1099" t="s">
        <v>13</v>
      </c>
      <c r="G1099" t="s">
        <v>8</v>
      </c>
      <c r="H1099">
        <f t="shared" si="104"/>
        <v>22.5</v>
      </c>
      <c r="I1099">
        <v>6</v>
      </c>
      <c r="J1099" t="s">
        <v>9</v>
      </c>
      <c r="K1099" t="s">
        <v>10</v>
      </c>
      <c r="L1099">
        <f t="shared" si="105"/>
        <v>135</v>
      </c>
      <c r="M1099">
        <f t="shared" si="106"/>
        <v>36</v>
      </c>
      <c r="N1099" t="s">
        <v>111</v>
      </c>
      <c r="O1099" t="s">
        <v>114</v>
      </c>
    </row>
    <row r="1100" spans="1:15" x14ac:dyDescent="0.3">
      <c r="A1100">
        <f t="shared" si="107"/>
        <v>7777896499</v>
      </c>
      <c r="B1100" s="1">
        <v>42193</v>
      </c>
      <c r="C1100" t="str">
        <f t="shared" si="102"/>
        <v>Wednesday</v>
      </c>
      <c r="D1100" t="str">
        <f t="shared" si="103"/>
        <v>July</v>
      </c>
      <c r="E1100">
        <v>20.75</v>
      </c>
      <c r="F1100" t="s">
        <v>13</v>
      </c>
      <c r="G1100" t="s">
        <v>22</v>
      </c>
      <c r="H1100">
        <f t="shared" si="104"/>
        <v>28.75</v>
      </c>
      <c r="I1100">
        <v>6</v>
      </c>
      <c r="J1100" t="s">
        <v>28</v>
      </c>
      <c r="K1100" t="s">
        <v>29</v>
      </c>
      <c r="L1100">
        <f t="shared" si="105"/>
        <v>172.5</v>
      </c>
      <c r="M1100">
        <f t="shared" si="106"/>
        <v>48</v>
      </c>
      <c r="N1100" t="s">
        <v>112</v>
      </c>
      <c r="O1100" t="s">
        <v>115</v>
      </c>
    </row>
    <row r="1101" spans="1:15" x14ac:dyDescent="0.3">
      <c r="A1101">
        <f t="shared" si="107"/>
        <v>7777896500</v>
      </c>
      <c r="B1101" s="1">
        <v>42193</v>
      </c>
      <c r="C1101" t="str">
        <f t="shared" si="102"/>
        <v>Wednesday</v>
      </c>
      <c r="D1101" t="str">
        <f t="shared" si="103"/>
        <v>July</v>
      </c>
      <c r="E1101">
        <v>25.5</v>
      </c>
      <c r="F1101" t="s">
        <v>76</v>
      </c>
      <c r="G1101" t="s">
        <v>8</v>
      </c>
      <c r="H1101">
        <f t="shared" si="104"/>
        <v>26.5</v>
      </c>
      <c r="I1101">
        <v>12</v>
      </c>
      <c r="J1101" t="s">
        <v>30</v>
      </c>
      <c r="K1101" t="s">
        <v>31</v>
      </c>
      <c r="L1101">
        <f t="shared" si="105"/>
        <v>318</v>
      </c>
      <c r="M1101">
        <f t="shared" si="106"/>
        <v>12</v>
      </c>
      <c r="N1101" t="s">
        <v>112</v>
      </c>
      <c r="O1101" t="s">
        <v>114</v>
      </c>
    </row>
    <row r="1102" spans="1:15" x14ac:dyDescent="0.3">
      <c r="A1102">
        <f t="shared" si="107"/>
        <v>7777896501</v>
      </c>
      <c r="B1102" s="1">
        <v>42193</v>
      </c>
      <c r="C1102" t="str">
        <f t="shared" si="102"/>
        <v>Wednesday</v>
      </c>
      <c r="D1102" t="str">
        <f t="shared" si="103"/>
        <v>July</v>
      </c>
      <c r="E1102">
        <v>12.25</v>
      </c>
      <c r="F1102" t="s">
        <v>27</v>
      </c>
      <c r="G1102" t="s">
        <v>17</v>
      </c>
      <c r="H1102">
        <f t="shared" si="104"/>
        <v>19.25</v>
      </c>
      <c r="I1102">
        <v>1</v>
      </c>
      <c r="J1102" t="s">
        <v>70</v>
      </c>
      <c r="K1102" t="s">
        <v>71</v>
      </c>
      <c r="L1102">
        <f t="shared" si="105"/>
        <v>19.25</v>
      </c>
      <c r="M1102">
        <f t="shared" si="106"/>
        <v>7</v>
      </c>
      <c r="N1102" t="s">
        <v>111</v>
      </c>
      <c r="O1102" t="s">
        <v>115</v>
      </c>
    </row>
    <row r="1103" spans="1:15" x14ac:dyDescent="0.3">
      <c r="A1103">
        <f t="shared" si="107"/>
        <v>7777896502</v>
      </c>
      <c r="B1103" s="1">
        <v>42193</v>
      </c>
      <c r="C1103" t="str">
        <f t="shared" si="102"/>
        <v>Wednesday</v>
      </c>
      <c r="D1103" t="str">
        <f t="shared" si="103"/>
        <v>July</v>
      </c>
      <c r="E1103">
        <v>12.75</v>
      </c>
      <c r="F1103" t="s">
        <v>27</v>
      </c>
      <c r="G1103" t="s">
        <v>22</v>
      </c>
      <c r="H1103">
        <f t="shared" si="104"/>
        <v>17.75</v>
      </c>
      <c r="I1103">
        <v>11</v>
      </c>
      <c r="J1103" t="s">
        <v>72</v>
      </c>
      <c r="K1103" t="s">
        <v>73</v>
      </c>
      <c r="L1103">
        <f t="shared" si="105"/>
        <v>195.25</v>
      </c>
      <c r="M1103">
        <f t="shared" si="106"/>
        <v>55</v>
      </c>
      <c r="N1103" t="s">
        <v>112</v>
      </c>
      <c r="O1103" t="s">
        <v>114</v>
      </c>
    </row>
    <row r="1104" spans="1:15" x14ac:dyDescent="0.3">
      <c r="A1104">
        <f t="shared" si="107"/>
        <v>7777896503</v>
      </c>
      <c r="B1104" s="1">
        <v>42193</v>
      </c>
      <c r="C1104" t="str">
        <f t="shared" si="102"/>
        <v>Wednesday</v>
      </c>
      <c r="D1104" t="str">
        <f t="shared" si="103"/>
        <v>July</v>
      </c>
      <c r="E1104">
        <v>16.75</v>
      </c>
      <c r="F1104" t="s">
        <v>7</v>
      </c>
      <c r="G1104" t="s">
        <v>22</v>
      </c>
      <c r="H1104">
        <f t="shared" si="104"/>
        <v>23.25</v>
      </c>
      <c r="I1104">
        <v>2</v>
      </c>
      <c r="J1104" t="s">
        <v>72</v>
      </c>
      <c r="K1104" t="s">
        <v>73</v>
      </c>
      <c r="L1104">
        <f t="shared" si="105"/>
        <v>46.5</v>
      </c>
      <c r="M1104">
        <f t="shared" si="106"/>
        <v>13</v>
      </c>
      <c r="N1104" t="s">
        <v>111</v>
      </c>
      <c r="O1104" t="s">
        <v>115</v>
      </c>
    </row>
    <row r="1105" spans="1:15" x14ac:dyDescent="0.3">
      <c r="A1105">
        <f t="shared" si="107"/>
        <v>7777896504</v>
      </c>
      <c r="B1105" s="1">
        <v>42194</v>
      </c>
      <c r="C1105" t="str">
        <f t="shared" si="102"/>
        <v>Thursday</v>
      </c>
      <c r="D1105" t="str">
        <f t="shared" si="103"/>
        <v>July</v>
      </c>
      <c r="E1105">
        <v>20.75</v>
      </c>
      <c r="F1105" t="s">
        <v>13</v>
      </c>
      <c r="G1105" t="s">
        <v>22</v>
      </c>
      <c r="H1105">
        <f t="shared" si="104"/>
        <v>28.75</v>
      </c>
      <c r="I1105">
        <v>1</v>
      </c>
      <c r="J1105" t="s">
        <v>46</v>
      </c>
      <c r="K1105" t="s">
        <v>47</v>
      </c>
      <c r="L1105">
        <f t="shared" si="105"/>
        <v>28.75</v>
      </c>
      <c r="M1105">
        <f t="shared" si="106"/>
        <v>8</v>
      </c>
      <c r="N1105" t="s">
        <v>111</v>
      </c>
      <c r="O1105" t="s">
        <v>114</v>
      </c>
    </row>
    <row r="1106" spans="1:15" x14ac:dyDescent="0.3">
      <c r="A1106">
        <f t="shared" si="107"/>
        <v>7777896505</v>
      </c>
      <c r="B1106" s="1">
        <v>42194</v>
      </c>
      <c r="C1106" t="str">
        <f t="shared" si="102"/>
        <v>Thursday</v>
      </c>
      <c r="D1106" t="str">
        <f t="shared" si="103"/>
        <v>July</v>
      </c>
      <c r="E1106">
        <v>12.75</v>
      </c>
      <c r="F1106" t="s">
        <v>27</v>
      </c>
      <c r="G1106" t="s">
        <v>22</v>
      </c>
      <c r="H1106">
        <f t="shared" si="104"/>
        <v>17.75</v>
      </c>
      <c r="I1106">
        <v>7</v>
      </c>
      <c r="J1106" t="s">
        <v>23</v>
      </c>
      <c r="K1106" t="s">
        <v>24</v>
      </c>
      <c r="L1106">
        <f t="shared" si="105"/>
        <v>124.25</v>
      </c>
      <c r="M1106">
        <f t="shared" si="106"/>
        <v>35</v>
      </c>
      <c r="N1106" t="s">
        <v>112</v>
      </c>
      <c r="O1106" t="s">
        <v>114</v>
      </c>
    </row>
    <row r="1107" spans="1:15" x14ac:dyDescent="0.3">
      <c r="A1107">
        <f t="shared" si="107"/>
        <v>7777896506</v>
      </c>
      <c r="B1107" s="1">
        <v>42194</v>
      </c>
      <c r="C1107" t="str">
        <f t="shared" si="102"/>
        <v>Thursday</v>
      </c>
      <c r="D1107" t="str">
        <f t="shared" si="103"/>
        <v>July</v>
      </c>
      <c r="E1107">
        <v>16.75</v>
      </c>
      <c r="F1107" t="s">
        <v>7</v>
      </c>
      <c r="G1107" t="s">
        <v>22</v>
      </c>
      <c r="H1107">
        <f t="shared" si="104"/>
        <v>23.25</v>
      </c>
      <c r="I1107">
        <v>11</v>
      </c>
      <c r="J1107" t="s">
        <v>72</v>
      </c>
      <c r="K1107" t="s">
        <v>73</v>
      </c>
      <c r="L1107">
        <f t="shared" si="105"/>
        <v>255.75</v>
      </c>
      <c r="M1107">
        <f t="shared" si="106"/>
        <v>71.5</v>
      </c>
      <c r="N1107" t="s">
        <v>111</v>
      </c>
      <c r="O1107" t="s">
        <v>115</v>
      </c>
    </row>
    <row r="1108" spans="1:15" x14ac:dyDescent="0.3">
      <c r="A1108">
        <f t="shared" si="107"/>
        <v>7777896507</v>
      </c>
      <c r="B1108" s="1">
        <v>42194</v>
      </c>
      <c r="C1108" t="str">
        <f t="shared" si="102"/>
        <v>Thursday</v>
      </c>
      <c r="D1108" t="str">
        <f t="shared" si="103"/>
        <v>July</v>
      </c>
      <c r="E1108">
        <v>20.75</v>
      </c>
      <c r="F1108" t="s">
        <v>13</v>
      </c>
      <c r="G1108" t="s">
        <v>22</v>
      </c>
      <c r="H1108">
        <f t="shared" si="104"/>
        <v>28.75</v>
      </c>
      <c r="I1108">
        <v>8</v>
      </c>
      <c r="J1108" t="s">
        <v>23</v>
      </c>
      <c r="K1108" t="s">
        <v>24</v>
      </c>
      <c r="L1108">
        <f t="shared" si="105"/>
        <v>230</v>
      </c>
      <c r="M1108">
        <f t="shared" si="106"/>
        <v>64</v>
      </c>
      <c r="N1108" t="s">
        <v>111</v>
      </c>
      <c r="O1108" t="s">
        <v>114</v>
      </c>
    </row>
    <row r="1109" spans="1:15" x14ac:dyDescent="0.3">
      <c r="A1109">
        <f t="shared" si="107"/>
        <v>7777896508</v>
      </c>
      <c r="B1109" s="1">
        <v>42194</v>
      </c>
      <c r="C1109" t="str">
        <f t="shared" si="102"/>
        <v>Thursday</v>
      </c>
      <c r="D1109" t="str">
        <f t="shared" si="103"/>
        <v>July</v>
      </c>
      <c r="E1109">
        <v>23.65</v>
      </c>
      <c r="F1109" t="s">
        <v>27</v>
      </c>
      <c r="G1109" t="s">
        <v>17</v>
      </c>
      <c r="H1109">
        <f t="shared" si="104"/>
        <v>30.65</v>
      </c>
      <c r="I1109">
        <v>6</v>
      </c>
      <c r="J1109" t="s">
        <v>77</v>
      </c>
      <c r="K1109" t="s">
        <v>78</v>
      </c>
      <c r="L1109">
        <f t="shared" si="105"/>
        <v>183.89999999999998</v>
      </c>
      <c r="M1109">
        <f t="shared" si="106"/>
        <v>42</v>
      </c>
      <c r="N1109" t="s">
        <v>112</v>
      </c>
      <c r="O1109" t="s">
        <v>115</v>
      </c>
    </row>
    <row r="1110" spans="1:15" x14ac:dyDescent="0.3">
      <c r="A1110">
        <f t="shared" si="107"/>
        <v>7777896509</v>
      </c>
      <c r="B1110" s="1">
        <v>42194</v>
      </c>
      <c r="C1110" t="str">
        <f t="shared" si="102"/>
        <v>Thursday</v>
      </c>
      <c r="D1110" t="str">
        <f t="shared" si="103"/>
        <v>July</v>
      </c>
      <c r="E1110">
        <v>16</v>
      </c>
      <c r="F1110" t="s">
        <v>7</v>
      </c>
      <c r="G1110" t="s">
        <v>8</v>
      </c>
      <c r="H1110">
        <f t="shared" si="104"/>
        <v>20.5</v>
      </c>
      <c r="I1110">
        <v>6</v>
      </c>
      <c r="J1110" t="s">
        <v>11</v>
      </c>
      <c r="K1110" t="s">
        <v>12</v>
      </c>
      <c r="L1110">
        <f t="shared" si="105"/>
        <v>123</v>
      </c>
      <c r="M1110">
        <f t="shared" si="106"/>
        <v>27</v>
      </c>
      <c r="N1110" t="s">
        <v>111</v>
      </c>
      <c r="O1110" t="s">
        <v>114</v>
      </c>
    </row>
    <row r="1111" spans="1:15" x14ac:dyDescent="0.3">
      <c r="A1111">
        <f t="shared" si="107"/>
        <v>7777896510</v>
      </c>
      <c r="B1111" s="1">
        <v>42195</v>
      </c>
      <c r="C1111" t="str">
        <f t="shared" si="102"/>
        <v>Friday</v>
      </c>
      <c r="D1111" t="str">
        <f t="shared" si="103"/>
        <v>July</v>
      </c>
      <c r="E1111">
        <v>20.75</v>
      </c>
      <c r="F1111" t="s">
        <v>13</v>
      </c>
      <c r="G1111" t="s">
        <v>17</v>
      </c>
      <c r="H1111">
        <f t="shared" si="104"/>
        <v>30.75</v>
      </c>
      <c r="I1111">
        <v>7</v>
      </c>
      <c r="J1111" t="s">
        <v>38</v>
      </c>
      <c r="K1111" t="s">
        <v>39</v>
      </c>
      <c r="L1111">
        <f t="shared" si="105"/>
        <v>215.25</v>
      </c>
      <c r="M1111">
        <f t="shared" si="106"/>
        <v>70</v>
      </c>
      <c r="N1111" t="s">
        <v>111</v>
      </c>
      <c r="O1111" t="s">
        <v>115</v>
      </c>
    </row>
    <row r="1112" spans="1:15" x14ac:dyDescent="0.3">
      <c r="A1112">
        <f t="shared" si="107"/>
        <v>7777896511</v>
      </c>
      <c r="B1112" s="1">
        <v>42195</v>
      </c>
      <c r="C1112" t="str">
        <f t="shared" si="102"/>
        <v>Friday</v>
      </c>
      <c r="D1112" t="str">
        <f t="shared" si="103"/>
        <v>July</v>
      </c>
      <c r="E1112">
        <v>20.25</v>
      </c>
      <c r="F1112" t="s">
        <v>13</v>
      </c>
      <c r="G1112" t="s">
        <v>14</v>
      </c>
      <c r="H1112">
        <f t="shared" si="104"/>
        <v>27.25</v>
      </c>
      <c r="I1112">
        <v>8</v>
      </c>
      <c r="J1112" t="s">
        <v>20</v>
      </c>
      <c r="K1112" t="s">
        <v>21</v>
      </c>
      <c r="L1112">
        <f t="shared" si="105"/>
        <v>218</v>
      </c>
      <c r="M1112">
        <f t="shared" si="106"/>
        <v>56</v>
      </c>
      <c r="N1112" t="s">
        <v>111</v>
      </c>
      <c r="O1112" t="s">
        <v>115</v>
      </c>
    </row>
    <row r="1113" spans="1:15" x14ac:dyDescent="0.3">
      <c r="A1113">
        <f t="shared" si="107"/>
        <v>7777896512</v>
      </c>
      <c r="B1113" s="1">
        <v>42195</v>
      </c>
      <c r="C1113" t="str">
        <f t="shared" si="102"/>
        <v>Friday</v>
      </c>
      <c r="D1113" t="str">
        <f t="shared" si="103"/>
        <v>July</v>
      </c>
      <c r="E1113">
        <v>20.25</v>
      </c>
      <c r="F1113" t="s">
        <v>13</v>
      </c>
      <c r="G1113" t="s">
        <v>17</v>
      </c>
      <c r="H1113">
        <f t="shared" si="104"/>
        <v>30.25</v>
      </c>
      <c r="I1113">
        <v>12</v>
      </c>
      <c r="J1113" t="s">
        <v>60</v>
      </c>
      <c r="K1113" t="s">
        <v>61</v>
      </c>
      <c r="L1113">
        <f t="shared" si="105"/>
        <v>363</v>
      </c>
      <c r="M1113">
        <f t="shared" si="106"/>
        <v>120</v>
      </c>
      <c r="N1113" t="s">
        <v>112</v>
      </c>
      <c r="O1113" t="s">
        <v>114</v>
      </c>
    </row>
    <row r="1114" spans="1:15" x14ac:dyDescent="0.3">
      <c r="A1114">
        <f t="shared" si="107"/>
        <v>7777896513</v>
      </c>
      <c r="B1114" s="1">
        <v>42195</v>
      </c>
      <c r="C1114" t="str">
        <f t="shared" si="102"/>
        <v>Friday</v>
      </c>
      <c r="D1114" t="str">
        <f t="shared" si="103"/>
        <v>July</v>
      </c>
      <c r="E1114">
        <v>20.75</v>
      </c>
      <c r="F1114" t="s">
        <v>13</v>
      </c>
      <c r="G1114" t="s">
        <v>22</v>
      </c>
      <c r="H1114">
        <f t="shared" si="104"/>
        <v>28.75</v>
      </c>
      <c r="I1114">
        <v>8</v>
      </c>
      <c r="J1114" t="s">
        <v>44</v>
      </c>
      <c r="K1114" t="s">
        <v>45</v>
      </c>
      <c r="L1114">
        <f t="shared" si="105"/>
        <v>230</v>
      </c>
      <c r="M1114">
        <f t="shared" si="106"/>
        <v>64</v>
      </c>
      <c r="N1114" t="s">
        <v>112</v>
      </c>
      <c r="O1114" t="s">
        <v>115</v>
      </c>
    </row>
    <row r="1115" spans="1:15" x14ac:dyDescent="0.3">
      <c r="A1115">
        <f t="shared" si="107"/>
        <v>7777896514</v>
      </c>
      <c r="B1115" s="1">
        <v>42196</v>
      </c>
      <c r="C1115" t="str">
        <f t="shared" si="102"/>
        <v>Saturday</v>
      </c>
      <c r="D1115" t="str">
        <f t="shared" si="103"/>
        <v>July</v>
      </c>
      <c r="E1115">
        <v>12.5</v>
      </c>
      <c r="F1115" t="s">
        <v>27</v>
      </c>
      <c r="G1115" t="s">
        <v>17</v>
      </c>
      <c r="H1115">
        <f t="shared" si="104"/>
        <v>19.5</v>
      </c>
      <c r="I1115">
        <v>5</v>
      </c>
      <c r="J1115" t="s">
        <v>25</v>
      </c>
      <c r="K1115" t="s">
        <v>26</v>
      </c>
      <c r="L1115">
        <f t="shared" si="105"/>
        <v>97.5</v>
      </c>
      <c r="M1115">
        <f t="shared" si="106"/>
        <v>35</v>
      </c>
      <c r="N1115" t="s">
        <v>111</v>
      </c>
      <c r="O1115" t="s">
        <v>115</v>
      </c>
    </row>
    <row r="1116" spans="1:15" x14ac:dyDescent="0.3">
      <c r="A1116">
        <f t="shared" si="107"/>
        <v>7777896515</v>
      </c>
      <c r="B1116" s="1">
        <v>42196</v>
      </c>
      <c r="C1116" t="str">
        <f t="shared" si="102"/>
        <v>Saturday</v>
      </c>
      <c r="D1116" t="str">
        <f t="shared" si="103"/>
        <v>July</v>
      </c>
      <c r="E1116">
        <v>16.75</v>
      </c>
      <c r="F1116" t="s">
        <v>7</v>
      </c>
      <c r="G1116" t="s">
        <v>22</v>
      </c>
      <c r="H1116">
        <f t="shared" si="104"/>
        <v>23.25</v>
      </c>
      <c r="I1116">
        <v>9</v>
      </c>
      <c r="J1116" t="s">
        <v>23</v>
      </c>
      <c r="K1116" t="s">
        <v>24</v>
      </c>
      <c r="L1116">
        <f t="shared" si="105"/>
        <v>209.25</v>
      </c>
      <c r="M1116">
        <f t="shared" si="106"/>
        <v>58.5</v>
      </c>
      <c r="N1116" t="s">
        <v>111</v>
      </c>
      <c r="O1116" t="s">
        <v>114</v>
      </c>
    </row>
    <row r="1117" spans="1:15" x14ac:dyDescent="0.3">
      <c r="A1117">
        <f t="shared" si="107"/>
        <v>7777896516</v>
      </c>
      <c r="B1117" s="1">
        <v>42196</v>
      </c>
      <c r="C1117" t="str">
        <f t="shared" si="102"/>
        <v>Saturday</v>
      </c>
      <c r="D1117" t="str">
        <f t="shared" si="103"/>
        <v>July</v>
      </c>
      <c r="E1117">
        <v>16</v>
      </c>
      <c r="F1117" t="s">
        <v>7</v>
      </c>
      <c r="G1117" t="s">
        <v>14</v>
      </c>
      <c r="H1117">
        <f t="shared" si="104"/>
        <v>21.5</v>
      </c>
      <c r="I1117">
        <v>10</v>
      </c>
      <c r="J1117" t="s">
        <v>20</v>
      </c>
      <c r="K1117" t="s">
        <v>21</v>
      </c>
      <c r="L1117">
        <f t="shared" si="105"/>
        <v>215</v>
      </c>
      <c r="M1117">
        <f t="shared" si="106"/>
        <v>55</v>
      </c>
      <c r="N1117" t="s">
        <v>111</v>
      </c>
      <c r="O1117" t="s">
        <v>115</v>
      </c>
    </row>
    <row r="1118" spans="1:15" x14ac:dyDescent="0.3">
      <c r="A1118">
        <f t="shared" si="107"/>
        <v>7777896517</v>
      </c>
      <c r="B1118" s="1">
        <v>42196</v>
      </c>
      <c r="C1118" t="str">
        <f t="shared" si="102"/>
        <v>Saturday</v>
      </c>
      <c r="D1118" t="str">
        <f t="shared" si="103"/>
        <v>July</v>
      </c>
      <c r="E1118">
        <v>12.75</v>
      </c>
      <c r="F1118" t="s">
        <v>27</v>
      </c>
      <c r="G1118" t="s">
        <v>22</v>
      </c>
      <c r="H1118">
        <f t="shared" si="104"/>
        <v>17.75</v>
      </c>
      <c r="I1118">
        <v>9</v>
      </c>
      <c r="J1118" t="s">
        <v>23</v>
      </c>
      <c r="K1118" t="s">
        <v>24</v>
      </c>
      <c r="L1118">
        <f t="shared" si="105"/>
        <v>159.75</v>
      </c>
      <c r="M1118">
        <f t="shared" si="106"/>
        <v>45</v>
      </c>
      <c r="N1118" t="s">
        <v>111</v>
      </c>
      <c r="O1118" t="s">
        <v>114</v>
      </c>
    </row>
    <row r="1119" spans="1:15" x14ac:dyDescent="0.3">
      <c r="A1119">
        <f t="shared" si="107"/>
        <v>7777896518</v>
      </c>
      <c r="B1119" s="1">
        <v>42197</v>
      </c>
      <c r="C1119" t="str">
        <f t="shared" si="102"/>
        <v>Sunday</v>
      </c>
      <c r="D1119" t="str">
        <f t="shared" si="103"/>
        <v>July</v>
      </c>
      <c r="E1119">
        <v>20.25</v>
      </c>
      <c r="F1119" t="s">
        <v>13</v>
      </c>
      <c r="G1119" t="s">
        <v>17</v>
      </c>
      <c r="H1119">
        <f t="shared" si="104"/>
        <v>30.25</v>
      </c>
      <c r="I1119">
        <v>4</v>
      </c>
      <c r="J1119" t="s">
        <v>70</v>
      </c>
      <c r="K1119" t="s">
        <v>71</v>
      </c>
      <c r="L1119">
        <f t="shared" si="105"/>
        <v>121</v>
      </c>
      <c r="M1119">
        <f t="shared" si="106"/>
        <v>40</v>
      </c>
      <c r="N1119" t="s">
        <v>112</v>
      </c>
      <c r="O1119" t="s">
        <v>115</v>
      </c>
    </row>
    <row r="1120" spans="1:15" x14ac:dyDescent="0.3">
      <c r="A1120">
        <f t="shared" si="107"/>
        <v>7777896519</v>
      </c>
      <c r="B1120" s="1">
        <v>42197</v>
      </c>
      <c r="C1120" t="str">
        <f t="shared" si="102"/>
        <v>Sunday</v>
      </c>
      <c r="D1120" t="str">
        <f t="shared" si="103"/>
        <v>July</v>
      </c>
      <c r="E1120">
        <v>12.5</v>
      </c>
      <c r="F1120" t="s">
        <v>7</v>
      </c>
      <c r="G1120" t="s">
        <v>8</v>
      </c>
      <c r="H1120">
        <f t="shared" si="104"/>
        <v>17</v>
      </c>
      <c r="I1120">
        <v>8</v>
      </c>
      <c r="J1120" t="s">
        <v>48</v>
      </c>
      <c r="K1120" t="s">
        <v>49</v>
      </c>
      <c r="L1120">
        <f t="shared" si="105"/>
        <v>136</v>
      </c>
      <c r="M1120">
        <f t="shared" si="106"/>
        <v>36</v>
      </c>
      <c r="N1120" t="s">
        <v>112</v>
      </c>
      <c r="O1120" t="s">
        <v>114</v>
      </c>
    </row>
    <row r="1121" spans="1:15" x14ac:dyDescent="0.3">
      <c r="A1121">
        <f t="shared" si="107"/>
        <v>7777896520</v>
      </c>
      <c r="B1121" s="1">
        <v>42197</v>
      </c>
      <c r="C1121" t="str">
        <f t="shared" si="102"/>
        <v>Sunday</v>
      </c>
      <c r="D1121" t="str">
        <f t="shared" si="103"/>
        <v>July</v>
      </c>
      <c r="E1121">
        <v>20.75</v>
      </c>
      <c r="F1121" t="s">
        <v>13</v>
      </c>
      <c r="G1121" t="s">
        <v>22</v>
      </c>
      <c r="H1121">
        <f t="shared" si="104"/>
        <v>28.75</v>
      </c>
      <c r="I1121">
        <v>5</v>
      </c>
      <c r="J1121" t="s">
        <v>46</v>
      </c>
      <c r="K1121" t="s">
        <v>47</v>
      </c>
      <c r="L1121">
        <f t="shared" si="105"/>
        <v>143.75</v>
      </c>
      <c r="M1121">
        <f t="shared" si="106"/>
        <v>40</v>
      </c>
      <c r="N1121" t="s">
        <v>111</v>
      </c>
      <c r="O1121" t="s">
        <v>114</v>
      </c>
    </row>
    <row r="1122" spans="1:15" x14ac:dyDescent="0.3">
      <c r="A1122">
        <f t="shared" si="107"/>
        <v>7777896521</v>
      </c>
      <c r="B1122" s="1">
        <v>42197</v>
      </c>
      <c r="C1122" t="str">
        <f t="shared" si="102"/>
        <v>Sunday</v>
      </c>
      <c r="D1122" t="str">
        <f t="shared" si="103"/>
        <v>July</v>
      </c>
      <c r="E1122">
        <v>16.75</v>
      </c>
      <c r="F1122" t="s">
        <v>7</v>
      </c>
      <c r="G1122" t="s">
        <v>22</v>
      </c>
      <c r="H1122">
        <f t="shared" si="104"/>
        <v>23.25</v>
      </c>
      <c r="I1122">
        <v>8</v>
      </c>
      <c r="J1122" t="s">
        <v>72</v>
      </c>
      <c r="K1122" t="s">
        <v>73</v>
      </c>
      <c r="L1122">
        <f t="shared" si="105"/>
        <v>186</v>
      </c>
      <c r="M1122">
        <f t="shared" si="106"/>
        <v>52</v>
      </c>
      <c r="N1122" t="s">
        <v>111</v>
      </c>
      <c r="O1122" t="s">
        <v>114</v>
      </c>
    </row>
    <row r="1123" spans="1:15" x14ac:dyDescent="0.3">
      <c r="A1123">
        <f t="shared" si="107"/>
        <v>7777896522</v>
      </c>
      <c r="B1123" s="1">
        <v>42197</v>
      </c>
      <c r="C1123" t="str">
        <f t="shared" si="102"/>
        <v>Sunday</v>
      </c>
      <c r="D1123" t="str">
        <f t="shared" si="103"/>
        <v>July</v>
      </c>
      <c r="E1123">
        <v>16.75</v>
      </c>
      <c r="F1123" t="s">
        <v>7</v>
      </c>
      <c r="G1123" t="s">
        <v>22</v>
      </c>
      <c r="H1123">
        <f t="shared" si="104"/>
        <v>23.25</v>
      </c>
      <c r="I1123">
        <v>9</v>
      </c>
      <c r="J1123" t="s">
        <v>50</v>
      </c>
      <c r="K1123" t="s">
        <v>51</v>
      </c>
      <c r="L1123">
        <f t="shared" si="105"/>
        <v>209.25</v>
      </c>
      <c r="M1123">
        <f t="shared" si="106"/>
        <v>58.5</v>
      </c>
      <c r="N1123" t="s">
        <v>111</v>
      </c>
      <c r="O1123" t="s">
        <v>114</v>
      </c>
    </row>
    <row r="1124" spans="1:15" x14ac:dyDescent="0.3">
      <c r="A1124">
        <f t="shared" si="107"/>
        <v>7777896523</v>
      </c>
      <c r="B1124" s="1">
        <v>42197</v>
      </c>
      <c r="C1124" t="str">
        <f t="shared" si="102"/>
        <v>Sunday</v>
      </c>
      <c r="D1124" t="str">
        <f t="shared" si="103"/>
        <v>July</v>
      </c>
      <c r="E1124">
        <v>16.75</v>
      </c>
      <c r="F1124" t="s">
        <v>7</v>
      </c>
      <c r="G1124" t="s">
        <v>14</v>
      </c>
      <c r="H1124">
        <f t="shared" si="104"/>
        <v>22.25</v>
      </c>
      <c r="I1124">
        <v>9</v>
      </c>
      <c r="J1124" t="s">
        <v>62</v>
      </c>
      <c r="K1124" t="s">
        <v>63</v>
      </c>
      <c r="L1124">
        <f t="shared" si="105"/>
        <v>200.25</v>
      </c>
      <c r="M1124">
        <f t="shared" si="106"/>
        <v>49.5</v>
      </c>
      <c r="N1124" t="s">
        <v>111</v>
      </c>
      <c r="O1124" t="s">
        <v>115</v>
      </c>
    </row>
    <row r="1125" spans="1:15" x14ac:dyDescent="0.3">
      <c r="A1125">
        <f t="shared" si="107"/>
        <v>7777896524</v>
      </c>
      <c r="B1125" s="1">
        <v>42197</v>
      </c>
      <c r="C1125" t="str">
        <f t="shared" si="102"/>
        <v>Sunday</v>
      </c>
      <c r="D1125" t="str">
        <f t="shared" si="103"/>
        <v>July</v>
      </c>
      <c r="E1125">
        <v>18.5</v>
      </c>
      <c r="F1125" t="s">
        <v>13</v>
      </c>
      <c r="G1125" t="s">
        <v>14</v>
      </c>
      <c r="H1125">
        <f t="shared" si="104"/>
        <v>25.5</v>
      </c>
      <c r="I1125">
        <v>9</v>
      </c>
      <c r="J1125" t="s">
        <v>15</v>
      </c>
      <c r="K1125" t="s">
        <v>16</v>
      </c>
      <c r="L1125">
        <f t="shared" si="105"/>
        <v>229.5</v>
      </c>
      <c r="M1125">
        <f t="shared" si="106"/>
        <v>63</v>
      </c>
      <c r="N1125" t="s">
        <v>111</v>
      </c>
      <c r="O1125" t="s">
        <v>115</v>
      </c>
    </row>
    <row r="1126" spans="1:15" x14ac:dyDescent="0.3">
      <c r="A1126">
        <f t="shared" si="107"/>
        <v>7777896525</v>
      </c>
      <c r="B1126" s="1">
        <v>42197</v>
      </c>
      <c r="C1126" t="str">
        <f t="shared" si="102"/>
        <v>Sunday</v>
      </c>
      <c r="D1126" t="str">
        <f t="shared" si="103"/>
        <v>July</v>
      </c>
      <c r="E1126">
        <v>17.95</v>
      </c>
      <c r="F1126" t="s">
        <v>13</v>
      </c>
      <c r="G1126" t="s">
        <v>14</v>
      </c>
      <c r="H1126">
        <f t="shared" si="104"/>
        <v>24.95</v>
      </c>
      <c r="I1126">
        <v>11</v>
      </c>
      <c r="J1126" t="s">
        <v>56</v>
      </c>
      <c r="K1126" t="s">
        <v>57</v>
      </c>
      <c r="L1126">
        <f t="shared" si="105"/>
        <v>274.45</v>
      </c>
      <c r="M1126">
        <f t="shared" si="106"/>
        <v>77</v>
      </c>
      <c r="N1126" t="s">
        <v>111</v>
      </c>
      <c r="O1126" t="s">
        <v>114</v>
      </c>
    </row>
    <row r="1127" spans="1:15" x14ac:dyDescent="0.3">
      <c r="A1127">
        <f t="shared" si="107"/>
        <v>7777896526</v>
      </c>
      <c r="B1127" s="1">
        <v>42197</v>
      </c>
      <c r="C1127" t="str">
        <f t="shared" si="102"/>
        <v>Sunday</v>
      </c>
      <c r="D1127" t="str">
        <f t="shared" si="103"/>
        <v>July</v>
      </c>
      <c r="E1127">
        <v>12.5</v>
      </c>
      <c r="F1127" t="s">
        <v>27</v>
      </c>
      <c r="G1127" t="s">
        <v>17</v>
      </c>
      <c r="H1127">
        <f t="shared" si="104"/>
        <v>19.5</v>
      </c>
      <c r="I1127">
        <v>12</v>
      </c>
      <c r="J1127" t="s">
        <v>66</v>
      </c>
      <c r="K1127" t="s">
        <v>67</v>
      </c>
      <c r="L1127">
        <f t="shared" si="105"/>
        <v>234</v>
      </c>
      <c r="M1127">
        <f t="shared" si="106"/>
        <v>84</v>
      </c>
      <c r="N1127" t="s">
        <v>111</v>
      </c>
      <c r="O1127" t="s">
        <v>114</v>
      </c>
    </row>
    <row r="1128" spans="1:15" x14ac:dyDescent="0.3">
      <c r="A1128">
        <f t="shared" si="107"/>
        <v>7777896527</v>
      </c>
      <c r="B1128" s="1">
        <v>42197</v>
      </c>
      <c r="C1128" t="str">
        <f t="shared" si="102"/>
        <v>Sunday</v>
      </c>
      <c r="D1128" t="str">
        <f t="shared" si="103"/>
        <v>July</v>
      </c>
      <c r="E1128">
        <v>20.75</v>
      </c>
      <c r="F1128" t="s">
        <v>13</v>
      </c>
      <c r="G1128" t="s">
        <v>22</v>
      </c>
      <c r="H1128">
        <f t="shared" si="104"/>
        <v>28.75</v>
      </c>
      <c r="I1128">
        <v>6</v>
      </c>
      <c r="J1128" t="s">
        <v>44</v>
      </c>
      <c r="K1128" t="s">
        <v>45</v>
      </c>
      <c r="L1128">
        <f t="shared" si="105"/>
        <v>172.5</v>
      </c>
      <c r="M1128">
        <f t="shared" si="106"/>
        <v>48</v>
      </c>
      <c r="N1128" t="s">
        <v>112</v>
      </c>
      <c r="O1128" t="s">
        <v>115</v>
      </c>
    </row>
    <row r="1129" spans="1:15" x14ac:dyDescent="0.3">
      <c r="A1129">
        <f t="shared" si="107"/>
        <v>7777896528</v>
      </c>
      <c r="B1129" s="1">
        <v>42197</v>
      </c>
      <c r="C1129" t="str">
        <f t="shared" si="102"/>
        <v>Sunday</v>
      </c>
      <c r="D1129" t="str">
        <f t="shared" si="103"/>
        <v>July</v>
      </c>
      <c r="E1129">
        <v>14.75</v>
      </c>
      <c r="F1129" t="s">
        <v>7</v>
      </c>
      <c r="G1129" t="s">
        <v>14</v>
      </c>
      <c r="H1129">
        <f t="shared" si="104"/>
        <v>20.25</v>
      </c>
      <c r="I1129">
        <v>6</v>
      </c>
      <c r="J1129" t="s">
        <v>56</v>
      </c>
      <c r="K1129" t="s">
        <v>57</v>
      </c>
      <c r="L1129">
        <f t="shared" si="105"/>
        <v>121.5</v>
      </c>
      <c r="M1129">
        <f t="shared" si="106"/>
        <v>33</v>
      </c>
      <c r="N1129" t="s">
        <v>112</v>
      </c>
      <c r="O1129" t="s">
        <v>115</v>
      </c>
    </row>
    <row r="1130" spans="1:15" x14ac:dyDescent="0.3">
      <c r="A1130">
        <f t="shared" si="107"/>
        <v>7777896529</v>
      </c>
      <c r="B1130" s="1">
        <v>42197</v>
      </c>
      <c r="C1130" t="str">
        <f t="shared" si="102"/>
        <v>Sunday</v>
      </c>
      <c r="D1130" t="str">
        <f t="shared" si="103"/>
        <v>July</v>
      </c>
      <c r="E1130">
        <v>16</v>
      </c>
      <c r="F1130" t="s">
        <v>7</v>
      </c>
      <c r="G1130" t="s">
        <v>14</v>
      </c>
      <c r="H1130">
        <f t="shared" si="104"/>
        <v>21.5</v>
      </c>
      <c r="I1130">
        <v>7</v>
      </c>
      <c r="J1130" t="s">
        <v>42</v>
      </c>
      <c r="K1130" t="s">
        <v>43</v>
      </c>
      <c r="L1130">
        <f t="shared" si="105"/>
        <v>150.5</v>
      </c>
      <c r="M1130">
        <f t="shared" si="106"/>
        <v>38.5</v>
      </c>
      <c r="N1130" t="s">
        <v>111</v>
      </c>
      <c r="O1130" t="s">
        <v>114</v>
      </c>
    </row>
    <row r="1131" spans="1:15" x14ac:dyDescent="0.3">
      <c r="A1131">
        <f t="shared" si="107"/>
        <v>7777896530</v>
      </c>
      <c r="B1131" s="1">
        <v>42198</v>
      </c>
      <c r="C1131" t="str">
        <f t="shared" si="102"/>
        <v>Monday</v>
      </c>
      <c r="D1131" t="str">
        <f t="shared" si="103"/>
        <v>July</v>
      </c>
      <c r="E1131">
        <v>12</v>
      </c>
      <c r="F1131" t="s">
        <v>27</v>
      </c>
      <c r="G1131" t="s">
        <v>14</v>
      </c>
      <c r="H1131">
        <f t="shared" si="104"/>
        <v>16</v>
      </c>
      <c r="I1131">
        <v>4</v>
      </c>
      <c r="J1131" t="s">
        <v>34</v>
      </c>
      <c r="K1131" t="s">
        <v>35</v>
      </c>
      <c r="L1131">
        <f t="shared" si="105"/>
        <v>64</v>
      </c>
      <c r="M1131">
        <f t="shared" si="106"/>
        <v>16</v>
      </c>
      <c r="N1131" t="s">
        <v>112</v>
      </c>
      <c r="O1131" t="s">
        <v>114</v>
      </c>
    </row>
    <row r="1132" spans="1:15" x14ac:dyDescent="0.3">
      <c r="A1132">
        <f t="shared" si="107"/>
        <v>7777896531</v>
      </c>
      <c r="B1132" s="1">
        <v>42198</v>
      </c>
      <c r="C1132" t="str">
        <f t="shared" si="102"/>
        <v>Monday</v>
      </c>
      <c r="D1132" t="str">
        <f t="shared" si="103"/>
        <v>July</v>
      </c>
      <c r="E1132">
        <v>12.75</v>
      </c>
      <c r="F1132" t="s">
        <v>27</v>
      </c>
      <c r="G1132" t="s">
        <v>22</v>
      </c>
      <c r="H1132">
        <f t="shared" si="104"/>
        <v>17.75</v>
      </c>
      <c r="I1132">
        <v>6</v>
      </c>
      <c r="J1132" t="s">
        <v>28</v>
      </c>
      <c r="K1132" t="s">
        <v>29</v>
      </c>
      <c r="L1132">
        <f t="shared" si="105"/>
        <v>106.5</v>
      </c>
      <c r="M1132">
        <f t="shared" si="106"/>
        <v>30</v>
      </c>
      <c r="N1132" t="s">
        <v>112</v>
      </c>
      <c r="O1132" t="s">
        <v>114</v>
      </c>
    </row>
    <row r="1133" spans="1:15" x14ac:dyDescent="0.3">
      <c r="A1133">
        <f t="shared" si="107"/>
        <v>7777896532</v>
      </c>
      <c r="B1133" s="1">
        <v>42198</v>
      </c>
      <c r="C1133" t="str">
        <f t="shared" si="102"/>
        <v>Monday</v>
      </c>
      <c r="D1133" t="str">
        <f t="shared" si="103"/>
        <v>July</v>
      </c>
      <c r="E1133">
        <v>12</v>
      </c>
      <c r="F1133" t="s">
        <v>27</v>
      </c>
      <c r="G1133" t="s">
        <v>8</v>
      </c>
      <c r="H1133">
        <f t="shared" si="104"/>
        <v>15</v>
      </c>
      <c r="I1133">
        <v>4</v>
      </c>
      <c r="J1133" t="s">
        <v>52</v>
      </c>
      <c r="K1133" t="s">
        <v>53</v>
      </c>
      <c r="L1133">
        <f t="shared" si="105"/>
        <v>60</v>
      </c>
      <c r="M1133">
        <f t="shared" si="106"/>
        <v>12</v>
      </c>
      <c r="N1133" t="s">
        <v>111</v>
      </c>
      <c r="O1133" t="s">
        <v>115</v>
      </c>
    </row>
    <row r="1134" spans="1:15" x14ac:dyDescent="0.3">
      <c r="A1134">
        <f t="shared" si="107"/>
        <v>7777896533</v>
      </c>
      <c r="B1134" s="1">
        <v>42198</v>
      </c>
      <c r="C1134" t="str">
        <f t="shared" si="102"/>
        <v>Monday</v>
      </c>
      <c r="D1134" t="str">
        <f t="shared" si="103"/>
        <v>July</v>
      </c>
      <c r="E1134">
        <v>16</v>
      </c>
      <c r="F1134" t="s">
        <v>7</v>
      </c>
      <c r="G1134" t="s">
        <v>14</v>
      </c>
      <c r="H1134">
        <f t="shared" si="104"/>
        <v>21.5</v>
      </c>
      <c r="I1134">
        <v>8</v>
      </c>
      <c r="J1134" t="s">
        <v>20</v>
      </c>
      <c r="K1134" t="s">
        <v>21</v>
      </c>
      <c r="L1134">
        <f t="shared" si="105"/>
        <v>172</v>
      </c>
      <c r="M1134">
        <f t="shared" si="106"/>
        <v>44</v>
      </c>
      <c r="N1134" t="s">
        <v>112</v>
      </c>
      <c r="O1134" t="s">
        <v>115</v>
      </c>
    </row>
    <row r="1135" spans="1:15" x14ac:dyDescent="0.3">
      <c r="A1135">
        <f t="shared" si="107"/>
        <v>7777896534</v>
      </c>
      <c r="B1135" s="1">
        <v>42198</v>
      </c>
      <c r="C1135" t="str">
        <f t="shared" si="102"/>
        <v>Monday</v>
      </c>
      <c r="D1135" t="str">
        <f t="shared" si="103"/>
        <v>July</v>
      </c>
      <c r="E1135">
        <v>20.5</v>
      </c>
      <c r="F1135" t="s">
        <v>13</v>
      </c>
      <c r="G1135" t="s">
        <v>8</v>
      </c>
      <c r="H1135">
        <f t="shared" si="104"/>
        <v>26.5</v>
      </c>
      <c r="I1135">
        <v>1</v>
      </c>
      <c r="J1135" t="s">
        <v>30</v>
      </c>
      <c r="K1135" t="s">
        <v>31</v>
      </c>
      <c r="L1135">
        <f t="shared" si="105"/>
        <v>26.5</v>
      </c>
      <c r="M1135">
        <f t="shared" si="106"/>
        <v>6</v>
      </c>
      <c r="N1135" t="s">
        <v>112</v>
      </c>
      <c r="O1135" t="s">
        <v>114</v>
      </c>
    </row>
    <row r="1136" spans="1:15" x14ac:dyDescent="0.3">
      <c r="A1136">
        <f t="shared" si="107"/>
        <v>7777896535</v>
      </c>
      <c r="B1136" s="1">
        <v>42198</v>
      </c>
      <c r="C1136" t="str">
        <f t="shared" si="102"/>
        <v>Monday</v>
      </c>
      <c r="D1136" t="str">
        <f t="shared" si="103"/>
        <v>July</v>
      </c>
      <c r="E1136">
        <v>12.25</v>
      </c>
      <c r="F1136" t="s">
        <v>27</v>
      </c>
      <c r="G1136" t="s">
        <v>17</v>
      </c>
      <c r="H1136">
        <f t="shared" si="104"/>
        <v>19.25</v>
      </c>
      <c r="I1136">
        <v>4</v>
      </c>
      <c r="J1136" t="s">
        <v>70</v>
      </c>
      <c r="K1136" t="s">
        <v>71</v>
      </c>
      <c r="L1136">
        <f t="shared" si="105"/>
        <v>77</v>
      </c>
      <c r="M1136">
        <f t="shared" si="106"/>
        <v>28</v>
      </c>
      <c r="N1136" t="s">
        <v>111</v>
      </c>
      <c r="O1136" t="s">
        <v>115</v>
      </c>
    </row>
    <row r="1137" spans="1:15" x14ac:dyDescent="0.3">
      <c r="A1137">
        <f t="shared" si="107"/>
        <v>7777896536</v>
      </c>
      <c r="B1137" s="1">
        <v>42198</v>
      </c>
      <c r="C1137" t="str">
        <f t="shared" si="102"/>
        <v>Monday</v>
      </c>
      <c r="D1137" t="str">
        <f t="shared" si="103"/>
        <v>July</v>
      </c>
      <c r="E1137">
        <v>16.5</v>
      </c>
      <c r="F1137" t="s">
        <v>7</v>
      </c>
      <c r="G1137" t="s">
        <v>17</v>
      </c>
      <c r="H1137">
        <f t="shared" si="104"/>
        <v>25</v>
      </c>
      <c r="I1137">
        <v>12</v>
      </c>
      <c r="J1137" t="s">
        <v>25</v>
      </c>
      <c r="K1137" t="s">
        <v>26</v>
      </c>
      <c r="L1137">
        <f t="shared" si="105"/>
        <v>300</v>
      </c>
      <c r="M1137">
        <f t="shared" si="106"/>
        <v>102</v>
      </c>
      <c r="N1137" t="s">
        <v>112</v>
      </c>
      <c r="O1137" t="s">
        <v>115</v>
      </c>
    </row>
    <row r="1138" spans="1:15" x14ac:dyDescent="0.3">
      <c r="A1138">
        <f t="shared" si="107"/>
        <v>7777896537</v>
      </c>
      <c r="B1138" s="1">
        <v>42199</v>
      </c>
      <c r="C1138" t="str">
        <f t="shared" si="102"/>
        <v>Tuesday</v>
      </c>
      <c r="D1138" t="str">
        <f t="shared" si="103"/>
        <v>July</v>
      </c>
      <c r="E1138">
        <v>12.5</v>
      </c>
      <c r="F1138" t="s">
        <v>7</v>
      </c>
      <c r="G1138" t="s">
        <v>8</v>
      </c>
      <c r="H1138">
        <f t="shared" si="104"/>
        <v>17</v>
      </c>
      <c r="I1138">
        <v>1</v>
      </c>
      <c r="J1138" t="s">
        <v>48</v>
      </c>
      <c r="K1138" t="s">
        <v>49</v>
      </c>
      <c r="L1138">
        <f t="shared" si="105"/>
        <v>17</v>
      </c>
      <c r="M1138">
        <f t="shared" si="106"/>
        <v>4.5</v>
      </c>
      <c r="N1138" t="s">
        <v>112</v>
      </c>
      <c r="O1138" t="s">
        <v>114</v>
      </c>
    </row>
    <row r="1139" spans="1:15" x14ac:dyDescent="0.3">
      <c r="A1139">
        <f t="shared" si="107"/>
        <v>7777896538</v>
      </c>
      <c r="B1139" s="1">
        <v>42199</v>
      </c>
      <c r="C1139" t="str">
        <f t="shared" si="102"/>
        <v>Tuesday</v>
      </c>
      <c r="D1139" t="str">
        <f t="shared" si="103"/>
        <v>July</v>
      </c>
      <c r="E1139">
        <v>20.75</v>
      </c>
      <c r="F1139" t="s">
        <v>13</v>
      </c>
      <c r="G1139" t="s">
        <v>17</v>
      </c>
      <c r="H1139">
        <f t="shared" si="104"/>
        <v>30.75</v>
      </c>
      <c r="I1139">
        <v>7</v>
      </c>
      <c r="J1139" t="s">
        <v>38</v>
      </c>
      <c r="K1139" t="s">
        <v>39</v>
      </c>
      <c r="L1139">
        <f t="shared" si="105"/>
        <v>215.25</v>
      </c>
      <c r="M1139">
        <f t="shared" si="106"/>
        <v>70</v>
      </c>
      <c r="N1139" t="s">
        <v>111</v>
      </c>
      <c r="O1139" t="s">
        <v>114</v>
      </c>
    </row>
    <row r="1140" spans="1:15" x14ac:dyDescent="0.3">
      <c r="A1140">
        <f t="shared" si="107"/>
        <v>7777896539</v>
      </c>
      <c r="B1140" s="1">
        <v>42199</v>
      </c>
      <c r="C1140" t="str">
        <f t="shared" si="102"/>
        <v>Tuesday</v>
      </c>
      <c r="D1140" t="str">
        <f t="shared" si="103"/>
        <v>July</v>
      </c>
      <c r="E1140">
        <v>20.75</v>
      </c>
      <c r="F1140" t="s">
        <v>13</v>
      </c>
      <c r="G1140" t="s">
        <v>22</v>
      </c>
      <c r="H1140">
        <f t="shared" si="104"/>
        <v>28.75</v>
      </c>
      <c r="I1140">
        <v>2</v>
      </c>
      <c r="J1140" t="s">
        <v>23</v>
      </c>
      <c r="K1140" t="s">
        <v>24</v>
      </c>
      <c r="L1140">
        <f t="shared" si="105"/>
        <v>57.5</v>
      </c>
      <c r="M1140">
        <f t="shared" si="106"/>
        <v>16</v>
      </c>
      <c r="N1140" t="s">
        <v>111</v>
      </c>
      <c r="O1140" t="s">
        <v>115</v>
      </c>
    </row>
    <row r="1141" spans="1:15" x14ac:dyDescent="0.3">
      <c r="A1141">
        <f t="shared" si="107"/>
        <v>7777896540</v>
      </c>
      <c r="B1141" s="1">
        <v>42199</v>
      </c>
      <c r="C1141" t="str">
        <f t="shared" si="102"/>
        <v>Tuesday</v>
      </c>
      <c r="D1141" t="str">
        <f t="shared" si="103"/>
        <v>July</v>
      </c>
      <c r="E1141">
        <v>9.75</v>
      </c>
      <c r="F1141" t="s">
        <v>27</v>
      </c>
      <c r="G1141" t="s">
        <v>8</v>
      </c>
      <c r="H1141">
        <f t="shared" si="104"/>
        <v>12.75</v>
      </c>
      <c r="I1141">
        <v>1</v>
      </c>
      <c r="J1141" t="s">
        <v>48</v>
      </c>
      <c r="K1141" t="s">
        <v>49</v>
      </c>
      <c r="L1141">
        <f t="shared" si="105"/>
        <v>12.75</v>
      </c>
      <c r="M1141">
        <f t="shared" si="106"/>
        <v>3</v>
      </c>
      <c r="N1141" t="s">
        <v>112</v>
      </c>
      <c r="O1141" t="s">
        <v>115</v>
      </c>
    </row>
    <row r="1142" spans="1:15" x14ac:dyDescent="0.3">
      <c r="A1142">
        <f t="shared" si="107"/>
        <v>7777896541</v>
      </c>
      <c r="B1142" s="1">
        <v>42199</v>
      </c>
      <c r="C1142" t="str">
        <f t="shared" si="102"/>
        <v>Tuesday</v>
      </c>
      <c r="D1142" t="str">
        <f t="shared" si="103"/>
        <v>July</v>
      </c>
      <c r="E1142">
        <v>16.5</v>
      </c>
      <c r="F1142" t="s">
        <v>7</v>
      </c>
      <c r="G1142" t="s">
        <v>17</v>
      </c>
      <c r="H1142">
        <f t="shared" si="104"/>
        <v>25</v>
      </c>
      <c r="I1142">
        <v>5</v>
      </c>
      <c r="J1142" t="s">
        <v>18</v>
      </c>
      <c r="K1142" t="s">
        <v>19</v>
      </c>
      <c r="L1142">
        <f t="shared" si="105"/>
        <v>125</v>
      </c>
      <c r="M1142">
        <f t="shared" si="106"/>
        <v>42.5</v>
      </c>
      <c r="N1142" t="s">
        <v>112</v>
      </c>
      <c r="O1142" t="s">
        <v>115</v>
      </c>
    </row>
    <row r="1143" spans="1:15" x14ac:dyDescent="0.3">
      <c r="A1143">
        <f t="shared" si="107"/>
        <v>7777896542</v>
      </c>
      <c r="B1143" s="1">
        <v>42199</v>
      </c>
      <c r="C1143" t="str">
        <f t="shared" si="102"/>
        <v>Tuesday</v>
      </c>
      <c r="D1143" t="str">
        <f t="shared" si="103"/>
        <v>July</v>
      </c>
      <c r="E1143">
        <v>12.5</v>
      </c>
      <c r="F1143" t="s">
        <v>7</v>
      </c>
      <c r="G1143" t="s">
        <v>8</v>
      </c>
      <c r="H1143">
        <f t="shared" si="104"/>
        <v>17</v>
      </c>
      <c r="I1143">
        <v>7</v>
      </c>
      <c r="J1143" t="s">
        <v>48</v>
      </c>
      <c r="K1143" t="s">
        <v>49</v>
      </c>
      <c r="L1143">
        <f t="shared" si="105"/>
        <v>119</v>
      </c>
      <c r="M1143">
        <f t="shared" si="106"/>
        <v>31.5</v>
      </c>
      <c r="N1143" t="s">
        <v>112</v>
      </c>
      <c r="O1143" t="s">
        <v>115</v>
      </c>
    </row>
    <row r="1144" spans="1:15" x14ac:dyDescent="0.3">
      <c r="A1144">
        <f t="shared" si="107"/>
        <v>7777896543</v>
      </c>
      <c r="B1144" s="1">
        <v>42199</v>
      </c>
      <c r="C1144" t="str">
        <f t="shared" si="102"/>
        <v>Tuesday</v>
      </c>
      <c r="D1144" t="str">
        <f t="shared" si="103"/>
        <v>July</v>
      </c>
      <c r="E1144">
        <v>12.5</v>
      </c>
      <c r="F1144" t="s">
        <v>27</v>
      </c>
      <c r="G1144" t="s">
        <v>17</v>
      </c>
      <c r="H1144">
        <f t="shared" si="104"/>
        <v>19.5</v>
      </c>
      <c r="I1144">
        <v>12</v>
      </c>
      <c r="J1144" t="s">
        <v>54</v>
      </c>
      <c r="K1144" t="s">
        <v>55</v>
      </c>
      <c r="L1144">
        <f t="shared" si="105"/>
        <v>234</v>
      </c>
      <c r="M1144">
        <f t="shared" si="106"/>
        <v>84</v>
      </c>
      <c r="N1144" t="s">
        <v>112</v>
      </c>
      <c r="O1144" t="s">
        <v>114</v>
      </c>
    </row>
    <row r="1145" spans="1:15" x14ac:dyDescent="0.3">
      <c r="A1145">
        <f t="shared" si="107"/>
        <v>7777896544</v>
      </c>
      <c r="B1145" s="1">
        <v>42199</v>
      </c>
      <c r="C1145" t="str">
        <f t="shared" si="102"/>
        <v>Tuesday</v>
      </c>
      <c r="D1145" t="str">
        <f t="shared" si="103"/>
        <v>July</v>
      </c>
      <c r="E1145">
        <v>20.75</v>
      </c>
      <c r="F1145" t="s">
        <v>13</v>
      </c>
      <c r="G1145" t="s">
        <v>22</v>
      </c>
      <c r="H1145">
        <f t="shared" si="104"/>
        <v>28.75</v>
      </c>
      <c r="I1145">
        <v>1</v>
      </c>
      <c r="J1145" t="s">
        <v>46</v>
      </c>
      <c r="K1145" t="s">
        <v>47</v>
      </c>
      <c r="L1145">
        <f t="shared" si="105"/>
        <v>28.75</v>
      </c>
      <c r="M1145">
        <f t="shared" si="106"/>
        <v>8</v>
      </c>
      <c r="N1145" t="s">
        <v>111</v>
      </c>
      <c r="O1145" t="s">
        <v>115</v>
      </c>
    </row>
    <row r="1146" spans="1:15" x14ac:dyDescent="0.3">
      <c r="A1146">
        <f t="shared" si="107"/>
        <v>7777896545</v>
      </c>
      <c r="B1146" s="1">
        <v>42200</v>
      </c>
      <c r="C1146" t="str">
        <f t="shared" si="102"/>
        <v>Wednesday</v>
      </c>
      <c r="D1146" t="str">
        <f t="shared" si="103"/>
        <v>July</v>
      </c>
      <c r="E1146">
        <v>20.25</v>
      </c>
      <c r="F1146" t="s">
        <v>13</v>
      </c>
      <c r="G1146" t="s">
        <v>14</v>
      </c>
      <c r="H1146">
        <f t="shared" si="104"/>
        <v>27.25</v>
      </c>
      <c r="I1146">
        <v>2</v>
      </c>
      <c r="J1146" t="s">
        <v>20</v>
      </c>
      <c r="K1146" t="s">
        <v>21</v>
      </c>
      <c r="L1146">
        <f t="shared" si="105"/>
        <v>54.5</v>
      </c>
      <c r="M1146">
        <f t="shared" si="106"/>
        <v>14</v>
      </c>
      <c r="N1146" t="s">
        <v>112</v>
      </c>
      <c r="O1146" t="s">
        <v>114</v>
      </c>
    </row>
    <row r="1147" spans="1:15" x14ac:dyDescent="0.3">
      <c r="A1147">
        <f t="shared" si="107"/>
        <v>7777896546</v>
      </c>
      <c r="B1147" s="1">
        <v>42200</v>
      </c>
      <c r="C1147" t="str">
        <f t="shared" si="102"/>
        <v>Wednesday</v>
      </c>
      <c r="D1147" t="str">
        <f t="shared" si="103"/>
        <v>July</v>
      </c>
      <c r="E1147">
        <v>16.75</v>
      </c>
      <c r="F1147" t="s">
        <v>7</v>
      </c>
      <c r="G1147" t="s">
        <v>22</v>
      </c>
      <c r="H1147">
        <f t="shared" si="104"/>
        <v>23.25</v>
      </c>
      <c r="I1147">
        <v>11</v>
      </c>
      <c r="J1147" t="s">
        <v>72</v>
      </c>
      <c r="K1147" t="s">
        <v>73</v>
      </c>
      <c r="L1147">
        <f t="shared" si="105"/>
        <v>255.75</v>
      </c>
      <c r="M1147">
        <f t="shared" si="106"/>
        <v>71.5</v>
      </c>
      <c r="N1147" t="s">
        <v>112</v>
      </c>
      <c r="O1147" t="s">
        <v>114</v>
      </c>
    </row>
    <row r="1148" spans="1:15" x14ac:dyDescent="0.3">
      <c r="A1148">
        <f t="shared" si="107"/>
        <v>7777896547</v>
      </c>
      <c r="B1148" s="1">
        <v>42200</v>
      </c>
      <c r="C1148" t="str">
        <f t="shared" si="102"/>
        <v>Wednesday</v>
      </c>
      <c r="D1148" t="str">
        <f t="shared" si="103"/>
        <v>July</v>
      </c>
      <c r="E1148">
        <v>20.75</v>
      </c>
      <c r="F1148" t="s">
        <v>13</v>
      </c>
      <c r="G1148" t="s">
        <v>17</v>
      </c>
      <c r="H1148">
        <f t="shared" si="104"/>
        <v>30.75</v>
      </c>
      <c r="I1148">
        <v>2</v>
      </c>
      <c r="J1148" t="s">
        <v>18</v>
      </c>
      <c r="K1148" t="s">
        <v>19</v>
      </c>
      <c r="L1148">
        <f t="shared" si="105"/>
        <v>61.5</v>
      </c>
      <c r="M1148">
        <f t="shared" si="106"/>
        <v>20</v>
      </c>
      <c r="N1148" t="s">
        <v>111</v>
      </c>
      <c r="O1148" t="s">
        <v>114</v>
      </c>
    </row>
    <row r="1149" spans="1:15" x14ac:dyDescent="0.3">
      <c r="A1149">
        <f t="shared" si="107"/>
        <v>7777896548</v>
      </c>
      <c r="B1149" s="1">
        <v>42200</v>
      </c>
      <c r="C1149" t="str">
        <f t="shared" si="102"/>
        <v>Wednesday</v>
      </c>
      <c r="D1149" t="str">
        <f t="shared" si="103"/>
        <v>July</v>
      </c>
      <c r="E1149">
        <v>20.75</v>
      </c>
      <c r="F1149" t="s">
        <v>13</v>
      </c>
      <c r="G1149" t="s">
        <v>22</v>
      </c>
      <c r="H1149">
        <f t="shared" si="104"/>
        <v>28.75</v>
      </c>
      <c r="I1149">
        <v>7</v>
      </c>
      <c r="J1149" t="s">
        <v>50</v>
      </c>
      <c r="K1149" t="s">
        <v>51</v>
      </c>
      <c r="L1149">
        <f t="shared" si="105"/>
        <v>201.25</v>
      </c>
      <c r="M1149">
        <f t="shared" si="106"/>
        <v>56</v>
      </c>
      <c r="N1149" t="s">
        <v>112</v>
      </c>
      <c r="O1149" t="s">
        <v>114</v>
      </c>
    </row>
    <row r="1150" spans="1:15" x14ac:dyDescent="0.3">
      <c r="A1150">
        <f t="shared" si="107"/>
        <v>7777896549</v>
      </c>
      <c r="B1150" s="1">
        <v>42200</v>
      </c>
      <c r="C1150" t="str">
        <f t="shared" si="102"/>
        <v>Wednesday</v>
      </c>
      <c r="D1150" t="str">
        <f t="shared" si="103"/>
        <v>July</v>
      </c>
      <c r="E1150">
        <v>16.5</v>
      </c>
      <c r="F1150" t="s">
        <v>13</v>
      </c>
      <c r="G1150" t="s">
        <v>8</v>
      </c>
      <c r="H1150">
        <f t="shared" si="104"/>
        <v>22.5</v>
      </c>
      <c r="I1150">
        <v>6</v>
      </c>
      <c r="J1150" t="s">
        <v>9</v>
      </c>
      <c r="K1150" t="s">
        <v>10</v>
      </c>
      <c r="L1150">
        <f t="shared" si="105"/>
        <v>135</v>
      </c>
      <c r="M1150">
        <f t="shared" si="106"/>
        <v>36</v>
      </c>
      <c r="N1150" t="s">
        <v>112</v>
      </c>
      <c r="O1150" t="s">
        <v>115</v>
      </c>
    </row>
    <row r="1151" spans="1:15" x14ac:dyDescent="0.3">
      <c r="A1151">
        <f t="shared" si="107"/>
        <v>7777896550</v>
      </c>
      <c r="B1151" s="1">
        <v>42201</v>
      </c>
      <c r="C1151" t="str">
        <f t="shared" si="102"/>
        <v>Thursday</v>
      </c>
      <c r="D1151" t="str">
        <f t="shared" si="103"/>
        <v>July</v>
      </c>
      <c r="E1151">
        <v>20.75</v>
      </c>
      <c r="F1151" t="s">
        <v>13</v>
      </c>
      <c r="G1151" t="s">
        <v>22</v>
      </c>
      <c r="H1151">
        <f t="shared" si="104"/>
        <v>28.75</v>
      </c>
      <c r="I1151">
        <v>12</v>
      </c>
      <c r="J1151" t="s">
        <v>46</v>
      </c>
      <c r="K1151" t="s">
        <v>47</v>
      </c>
      <c r="L1151">
        <f t="shared" si="105"/>
        <v>345</v>
      </c>
      <c r="M1151">
        <f t="shared" si="106"/>
        <v>96</v>
      </c>
      <c r="N1151" t="s">
        <v>112</v>
      </c>
      <c r="O1151" t="s">
        <v>115</v>
      </c>
    </row>
    <row r="1152" spans="1:15" x14ac:dyDescent="0.3">
      <c r="A1152">
        <f t="shared" si="107"/>
        <v>7777896551</v>
      </c>
      <c r="B1152" s="1">
        <v>42201</v>
      </c>
      <c r="C1152" t="str">
        <f t="shared" si="102"/>
        <v>Thursday</v>
      </c>
      <c r="D1152" t="str">
        <f t="shared" si="103"/>
        <v>July</v>
      </c>
      <c r="E1152">
        <v>20.25</v>
      </c>
      <c r="F1152" t="s">
        <v>13</v>
      </c>
      <c r="G1152" t="s">
        <v>17</v>
      </c>
      <c r="H1152">
        <f t="shared" si="104"/>
        <v>30.25</v>
      </c>
      <c r="I1152">
        <v>1</v>
      </c>
      <c r="J1152" t="s">
        <v>60</v>
      </c>
      <c r="K1152" t="s">
        <v>61</v>
      </c>
      <c r="L1152">
        <f t="shared" si="105"/>
        <v>30.25</v>
      </c>
      <c r="M1152">
        <f t="shared" si="106"/>
        <v>10</v>
      </c>
      <c r="N1152" t="s">
        <v>112</v>
      </c>
      <c r="O1152" t="s">
        <v>114</v>
      </c>
    </row>
    <row r="1153" spans="1:15" x14ac:dyDescent="0.3">
      <c r="A1153">
        <f t="shared" si="107"/>
        <v>7777896552</v>
      </c>
      <c r="B1153" s="1">
        <v>42201</v>
      </c>
      <c r="C1153" t="str">
        <f t="shared" si="102"/>
        <v>Thursday</v>
      </c>
      <c r="D1153" t="str">
        <f t="shared" si="103"/>
        <v>July</v>
      </c>
      <c r="E1153">
        <v>15.25</v>
      </c>
      <c r="F1153" t="s">
        <v>13</v>
      </c>
      <c r="G1153" t="s">
        <v>8</v>
      </c>
      <c r="H1153">
        <f t="shared" si="104"/>
        <v>21.25</v>
      </c>
      <c r="I1153">
        <v>5</v>
      </c>
      <c r="J1153" t="s">
        <v>48</v>
      </c>
      <c r="K1153" t="s">
        <v>49</v>
      </c>
      <c r="L1153">
        <f t="shared" si="105"/>
        <v>106.25</v>
      </c>
      <c r="M1153">
        <f t="shared" si="106"/>
        <v>30</v>
      </c>
      <c r="N1153" t="s">
        <v>112</v>
      </c>
      <c r="O1153" t="s">
        <v>114</v>
      </c>
    </row>
    <row r="1154" spans="1:15" x14ac:dyDescent="0.3">
      <c r="A1154">
        <f t="shared" si="107"/>
        <v>7777896553</v>
      </c>
      <c r="B1154" s="1">
        <v>42201</v>
      </c>
      <c r="C1154" t="str">
        <f t="shared" ref="C1154:C1217" si="108">TEXT(B1154,"dddd")</f>
        <v>Thursday</v>
      </c>
      <c r="D1154" t="str">
        <f t="shared" si="103"/>
        <v>July</v>
      </c>
      <c r="E1154">
        <v>18.5</v>
      </c>
      <c r="F1154" t="s">
        <v>13</v>
      </c>
      <c r="G1154" t="s">
        <v>14</v>
      </c>
      <c r="H1154">
        <f t="shared" si="104"/>
        <v>25.5</v>
      </c>
      <c r="I1154">
        <v>9</v>
      </c>
      <c r="J1154" t="s">
        <v>15</v>
      </c>
      <c r="K1154" t="s">
        <v>16</v>
      </c>
      <c r="L1154">
        <f t="shared" si="105"/>
        <v>229.5</v>
      </c>
      <c r="M1154">
        <f t="shared" si="106"/>
        <v>63</v>
      </c>
      <c r="N1154" t="s">
        <v>111</v>
      </c>
      <c r="O1154" t="s">
        <v>115</v>
      </c>
    </row>
    <row r="1155" spans="1:15" x14ac:dyDescent="0.3">
      <c r="A1155">
        <f t="shared" si="107"/>
        <v>7777896554</v>
      </c>
      <c r="B1155" s="1">
        <v>42201</v>
      </c>
      <c r="C1155" t="str">
        <f t="shared" si="108"/>
        <v>Thursday</v>
      </c>
      <c r="D1155" t="str">
        <f t="shared" ref="D1155:D1218" si="109">TEXT(B1155,"mmmm")</f>
        <v>July</v>
      </c>
      <c r="E1155">
        <v>18.5</v>
      </c>
      <c r="F1155" t="s">
        <v>13</v>
      </c>
      <c r="G1155" t="s">
        <v>14</v>
      </c>
      <c r="H1155">
        <f t="shared" ref="H1155:H1218" si="110">E1155 +   IF(F1155="S", 2, IF(F1155="M", 3.5, IF(F1155="L", 5, 0))) +  IF(G1155="Classic", 1, IF(G1155="Veggie", 2, IF(G1155="Chicken", 3, IF(G1155="Supreme",5,0))))</f>
        <v>25.5</v>
      </c>
      <c r="I1155">
        <v>3</v>
      </c>
      <c r="J1155" t="s">
        <v>15</v>
      </c>
      <c r="K1155" t="s">
        <v>16</v>
      </c>
      <c r="L1155">
        <f t="shared" ref="L1155:L1218" si="111">H1155*I1155</f>
        <v>76.5</v>
      </c>
      <c r="M1155">
        <f t="shared" ref="M1155:M1218" si="112">(H1155-E1155)*I1155</f>
        <v>21</v>
      </c>
      <c r="N1155" t="s">
        <v>111</v>
      </c>
      <c r="O1155" t="s">
        <v>115</v>
      </c>
    </row>
    <row r="1156" spans="1:15" x14ac:dyDescent="0.3">
      <c r="A1156">
        <f t="shared" ref="A1156:A1219" si="113">A1155+1</f>
        <v>7777896555</v>
      </c>
      <c r="B1156" s="1">
        <v>42202</v>
      </c>
      <c r="C1156" t="str">
        <f t="shared" si="108"/>
        <v>Friday</v>
      </c>
      <c r="D1156" t="str">
        <f t="shared" si="109"/>
        <v>July</v>
      </c>
      <c r="E1156">
        <v>16</v>
      </c>
      <c r="F1156" t="s">
        <v>7</v>
      </c>
      <c r="G1156" t="s">
        <v>14</v>
      </c>
      <c r="H1156">
        <f t="shared" si="110"/>
        <v>21.5</v>
      </c>
      <c r="I1156">
        <v>6</v>
      </c>
      <c r="J1156" t="s">
        <v>20</v>
      </c>
      <c r="K1156" t="s">
        <v>21</v>
      </c>
      <c r="L1156">
        <f t="shared" si="111"/>
        <v>129</v>
      </c>
      <c r="M1156">
        <f t="shared" si="112"/>
        <v>33</v>
      </c>
      <c r="N1156" t="s">
        <v>111</v>
      </c>
      <c r="O1156" t="s">
        <v>115</v>
      </c>
    </row>
    <row r="1157" spans="1:15" x14ac:dyDescent="0.3">
      <c r="A1157">
        <f t="shared" si="113"/>
        <v>7777896556</v>
      </c>
      <c r="B1157" s="1">
        <v>42202</v>
      </c>
      <c r="C1157" t="str">
        <f t="shared" si="108"/>
        <v>Friday</v>
      </c>
      <c r="D1157" t="str">
        <f t="shared" si="109"/>
        <v>July</v>
      </c>
      <c r="E1157">
        <v>16.5</v>
      </c>
      <c r="F1157" t="s">
        <v>13</v>
      </c>
      <c r="G1157" t="s">
        <v>8</v>
      </c>
      <c r="H1157">
        <f t="shared" si="110"/>
        <v>22.5</v>
      </c>
      <c r="I1157">
        <v>7</v>
      </c>
      <c r="J1157" t="s">
        <v>9</v>
      </c>
      <c r="K1157" t="s">
        <v>10</v>
      </c>
      <c r="L1157">
        <f t="shared" si="111"/>
        <v>157.5</v>
      </c>
      <c r="M1157">
        <f t="shared" si="112"/>
        <v>42</v>
      </c>
      <c r="N1157" t="s">
        <v>111</v>
      </c>
      <c r="O1157" t="s">
        <v>114</v>
      </c>
    </row>
    <row r="1158" spans="1:15" x14ac:dyDescent="0.3">
      <c r="A1158">
        <f t="shared" si="113"/>
        <v>7777896557</v>
      </c>
      <c r="B1158" s="1">
        <v>42202</v>
      </c>
      <c r="C1158" t="str">
        <f t="shared" si="108"/>
        <v>Friday</v>
      </c>
      <c r="D1158" t="str">
        <f t="shared" si="109"/>
        <v>July</v>
      </c>
      <c r="E1158">
        <v>23.65</v>
      </c>
      <c r="F1158" t="s">
        <v>27</v>
      </c>
      <c r="G1158" t="s">
        <v>17</v>
      </c>
      <c r="H1158">
        <f t="shared" si="110"/>
        <v>30.65</v>
      </c>
      <c r="I1158">
        <v>1</v>
      </c>
      <c r="J1158" t="s">
        <v>77</v>
      </c>
      <c r="K1158" t="s">
        <v>78</v>
      </c>
      <c r="L1158">
        <f t="shared" si="111"/>
        <v>30.65</v>
      </c>
      <c r="M1158">
        <f t="shared" si="112"/>
        <v>7</v>
      </c>
      <c r="N1158" t="s">
        <v>111</v>
      </c>
      <c r="O1158" t="s">
        <v>114</v>
      </c>
    </row>
    <row r="1159" spans="1:15" x14ac:dyDescent="0.3">
      <c r="A1159">
        <f t="shared" si="113"/>
        <v>7777896558</v>
      </c>
      <c r="B1159" s="1">
        <v>42202</v>
      </c>
      <c r="C1159" t="str">
        <f t="shared" si="108"/>
        <v>Friday</v>
      </c>
      <c r="D1159" t="str">
        <f t="shared" si="109"/>
        <v>July</v>
      </c>
      <c r="E1159">
        <v>18.5</v>
      </c>
      <c r="F1159" t="s">
        <v>13</v>
      </c>
      <c r="G1159" t="s">
        <v>14</v>
      </c>
      <c r="H1159">
        <f t="shared" si="110"/>
        <v>25.5</v>
      </c>
      <c r="I1159">
        <v>2</v>
      </c>
      <c r="J1159" t="s">
        <v>15</v>
      </c>
      <c r="K1159" t="s">
        <v>16</v>
      </c>
      <c r="L1159">
        <f t="shared" si="111"/>
        <v>51</v>
      </c>
      <c r="M1159">
        <f t="shared" si="112"/>
        <v>14</v>
      </c>
      <c r="N1159" t="s">
        <v>111</v>
      </c>
      <c r="O1159" t="s">
        <v>115</v>
      </c>
    </row>
    <row r="1160" spans="1:15" x14ac:dyDescent="0.3">
      <c r="A1160">
        <f t="shared" si="113"/>
        <v>7777896559</v>
      </c>
      <c r="B1160" s="1">
        <v>42202</v>
      </c>
      <c r="C1160" t="str">
        <f t="shared" si="108"/>
        <v>Friday</v>
      </c>
      <c r="D1160" t="str">
        <f t="shared" si="109"/>
        <v>July</v>
      </c>
      <c r="E1160">
        <v>16</v>
      </c>
      <c r="F1160" t="s">
        <v>7</v>
      </c>
      <c r="G1160" t="s">
        <v>8</v>
      </c>
      <c r="H1160">
        <f t="shared" si="110"/>
        <v>20.5</v>
      </c>
      <c r="I1160">
        <v>5</v>
      </c>
      <c r="J1160" t="s">
        <v>11</v>
      </c>
      <c r="K1160" t="s">
        <v>12</v>
      </c>
      <c r="L1160">
        <f t="shared" si="111"/>
        <v>102.5</v>
      </c>
      <c r="M1160">
        <f t="shared" si="112"/>
        <v>22.5</v>
      </c>
      <c r="N1160" t="s">
        <v>112</v>
      </c>
      <c r="O1160" t="s">
        <v>114</v>
      </c>
    </row>
    <row r="1161" spans="1:15" x14ac:dyDescent="0.3">
      <c r="A1161">
        <f t="shared" si="113"/>
        <v>7777896560</v>
      </c>
      <c r="B1161" s="1">
        <v>42202</v>
      </c>
      <c r="C1161" t="str">
        <f t="shared" si="108"/>
        <v>Friday</v>
      </c>
      <c r="D1161" t="str">
        <f t="shared" si="109"/>
        <v>July</v>
      </c>
      <c r="E1161">
        <v>16.75</v>
      </c>
      <c r="F1161" t="s">
        <v>7</v>
      </c>
      <c r="G1161" t="s">
        <v>22</v>
      </c>
      <c r="H1161">
        <f t="shared" si="110"/>
        <v>23.25</v>
      </c>
      <c r="I1161">
        <v>7</v>
      </c>
      <c r="J1161" t="s">
        <v>46</v>
      </c>
      <c r="K1161" t="s">
        <v>47</v>
      </c>
      <c r="L1161">
        <f t="shared" si="111"/>
        <v>162.75</v>
      </c>
      <c r="M1161">
        <f t="shared" si="112"/>
        <v>45.5</v>
      </c>
      <c r="N1161" t="s">
        <v>112</v>
      </c>
      <c r="O1161" t="s">
        <v>115</v>
      </c>
    </row>
    <row r="1162" spans="1:15" x14ac:dyDescent="0.3">
      <c r="A1162">
        <f t="shared" si="113"/>
        <v>7777896561</v>
      </c>
      <c r="B1162" s="1">
        <v>42202</v>
      </c>
      <c r="C1162" t="str">
        <f t="shared" si="108"/>
        <v>Friday</v>
      </c>
      <c r="D1162" t="str">
        <f t="shared" si="109"/>
        <v>July</v>
      </c>
      <c r="E1162">
        <v>12.5</v>
      </c>
      <c r="F1162" t="s">
        <v>7</v>
      </c>
      <c r="G1162" t="s">
        <v>8</v>
      </c>
      <c r="H1162">
        <f t="shared" si="110"/>
        <v>17</v>
      </c>
      <c r="I1162">
        <v>3</v>
      </c>
      <c r="J1162" t="s">
        <v>48</v>
      </c>
      <c r="K1162" t="s">
        <v>49</v>
      </c>
      <c r="L1162">
        <f t="shared" si="111"/>
        <v>51</v>
      </c>
      <c r="M1162">
        <f t="shared" si="112"/>
        <v>13.5</v>
      </c>
      <c r="N1162" t="s">
        <v>111</v>
      </c>
      <c r="O1162" t="s">
        <v>115</v>
      </c>
    </row>
    <row r="1163" spans="1:15" x14ac:dyDescent="0.3">
      <c r="A1163">
        <f t="shared" si="113"/>
        <v>7777896562</v>
      </c>
      <c r="B1163" s="1">
        <v>42203</v>
      </c>
      <c r="C1163" t="str">
        <f t="shared" si="108"/>
        <v>Saturday</v>
      </c>
      <c r="D1163" t="str">
        <f t="shared" si="109"/>
        <v>July</v>
      </c>
      <c r="E1163">
        <v>16</v>
      </c>
      <c r="F1163" t="s">
        <v>7</v>
      </c>
      <c r="G1163" t="s">
        <v>14</v>
      </c>
      <c r="H1163">
        <f t="shared" si="110"/>
        <v>21.5</v>
      </c>
      <c r="I1163">
        <v>6</v>
      </c>
      <c r="J1163" t="s">
        <v>64</v>
      </c>
      <c r="K1163" t="s">
        <v>65</v>
      </c>
      <c r="L1163">
        <f t="shared" si="111"/>
        <v>129</v>
      </c>
      <c r="M1163">
        <f t="shared" si="112"/>
        <v>33</v>
      </c>
      <c r="N1163" t="s">
        <v>112</v>
      </c>
      <c r="O1163" t="s">
        <v>115</v>
      </c>
    </row>
    <row r="1164" spans="1:15" x14ac:dyDescent="0.3">
      <c r="A1164">
        <f t="shared" si="113"/>
        <v>7777896563</v>
      </c>
      <c r="B1164" s="1">
        <v>42203</v>
      </c>
      <c r="C1164" t="str">
        <f t="shared" si="108"/>
        <v>Saturday</v>
      </c>
      <c r="D1164" t="str">
        <f t="shared" si="109"/>
        <v>July</v>
      </c>
      <c r="E1164">
        <v>12.75</v>
      </c>
      <c r="F1164" t="s">
        <v>27</v>
      </c>
      <c r="G1164" t="s">
        <v>22</v>
      </c>
      <c r="H1164">
        <f t="shared" si="110"/>
        <v>17.75</v>
      </c>
      <c r="I1164">
        <v>10</v>
      </c>
      <c r="J1164" t="s">
        <v>23</v>
      </c>
      <c r="K1164" t="s">
        <v>24</v>
      </c>
      <c r="L1164">
        <f t="shared" si="111"/>
        <v>177.5</v>
      </c>
      <c r="M1164">
        <f t="shared" si="112"/>
        <v>50</v>
      </c>
      <c r="N1164" t="s">
        <v>112</v>
      </c>
      <c r="O1164" t="s">
        <v>115</v>
      </c>
    </row>
    <row r="1165" spans="1:15" x14ac:dyDescent="0.3">
      <c r="A1165">
        <f t="shared" si="113"/>
        <v>7777896564</v>
      </c>
      <c r="B1165" s="1">
        <v>42203</v>
      </c>
      <c r="C1165" t="str">
        <f t="shared" si="108"/>
        <v>Saturday</v>
      </c>
      <c r="D1165" t="str">
        <f t="shared" si="109"/>
        <v>July</v>
      </c>
      <c r="E1165">
        <v>15.25</v>
      </c>
      <c r="F1165" t="s">
        <v>13</v>
      </c>
      <c r="G1165" t="s">
        <v>8</v>
      </c>
      <c r="H1165">
        <f t="shared" si="110"/>
        <v>21.25</v>
      </c>
      <c r="I1165">
        <v>2</v>
      </c>
      <c r="J1165" t="s">
        <v>48</v>
      </c>
      <c r="K1165" t="s">
        <v>49</v>
      </c>
      <c r="L1165">
        <f t="shared" si="111"/>
        <v>42.5</v>
      </c>
      <c r="M1165">
        <f t="shared" si="112"/>
        <v>12</v>
      </c>
      <c r="N1165" t="s">
        <v>112</v>
      </c>
      <c r="O1165" t="s">
        <v>114</v>
      </c>
    </row>
    <row r="1166" spans="1:15" x14ac:dyDescent="0.3">
      <c r="A1166">
        <f t="shared" si="113"/>
        <v>7777896565</v>
      </c>
      <c r="B1166" s="1">
        <v>42203</v>
      </c>
      <c r="C1166" t="str">
        <f t="shared" si="108"/>
        <v>Saturday</v>
      </c>
      <c r="D1166" t="str">
        <f t="shared" si="109"/>
        <v>July</v>
      </c>
      <c r="E1166">
        <v>12</v>
      </c>
      <c r="F1166" t="s">
        <v>27</v>
      </c>
      <c r="G1166" t="s">
        <v>8</v>
      </c>
      <c r="H1166">
        <f t="shared" si="110"/>
        <v>15</v>
      </c>
      <c r="I1166">
        <v>10</v>
      </c>
      <c r="J1166" t="s">
        <v>11</v>
      </c>
      <c r="K1166" t="s">
        <v>12</v>
      </c>
      <c r="L1166">
        <f t="shared" si="111"/>
        <v>150</v>
      </c>
      <c r="M1166">
        <f t="shared" si="112"/>
        <v>30</v>
      </c>
      <c r="N1166" t="s">
        <v>111</v>
      </c>
      <c r="O1166" t="s">
        <v>114</v>
      </c>
    </row>
    <row r="1167" spans="1:15" x14ac:dyDescent="0.3">
      <c r="A1167">
        <f t="shared" si="113"/>
        <v>7777896566</v>
      </c>
      <c r="B1167" s="1">
        <v>42203</v>
      </c>
      <c r="C1167" t="str">
        <f t="shared" si="108"/>
        <v>Saturday</v>
      </c>
      <c r="D1167" t="str">
        <f t="shared" si="109"/>
        <v>July</v>
      </c>
      <c r="E1167">
        <v>12.5</v>
      </c>
      <c r="F1167" t="s">
        <v>27</v>
      </c>
      <c r="G1167" t="s">
        <v>17</v>
      </c>
      <c r="H1167">
        <f t="shared" si="110"/>
        <v>19.5</v>
      </c>
      <c r="I1167">
        <v>1</v>
      </c>
      <c r="J1167" t="s">
        <v>32</v>
      </c>
      <c r="K1167" t="s">
        <v>33</v>
      </c>
      <c r="L1167">
        <f t="shared" si="111"/>
        <v>19.5</v>
      </c>
      <c r="M1167">
        <f t="shared" si="112"/>
        <v>7</v>
      </c>
      <c r="N1167" t="s">
        <v>112</v>
      </c>
      <c r="O1167" t="s">
        <v>114</v>
      </c>
    </row>
    <row r="1168" spans="1:15" x14ac:dyDescent="0.3">
      <c r="A1168">
        <f t="shared" si="113"/>
        <v>7777896567</v>
      </c>
      <c r="B1168" s="1">
        <v>42204</v>
      </c>
      <c r="C1168" t="str">
        <f t="shared" si="108"/>
        <v>Sunday</v>
      </c>
      <c r="D1168" t="str">
        <f t="shared" si="109"/>
        <v>July</v>
      </c>
      <c r="E1168">
        <v>20.5</v>
      </c>
      <c r="F1168" t="s">
        <v>13</v>
      </c>
      <c r="G1168" t="s">
        <v>8</v>
      </c>
      <c r="H1168">
        <f t="shared" si="110"/>
        <v>26.5</v>
      </c>
      <c r="I1168">
        <v>7</v>
      </c>
      <c r="J1168" t="s">
        <v>36</v>
      </c>
      <c r="K1168" t="s">
        <v>37</v>
      </c>
      <c r="L1168">
        <f t="shared" si="111"/>
        <v>185.5</v>
      </c>
      <c r="M1168">
        <f t="shared" si="112"/>
        <v>42</v>
      </c>
      <c r="N1168" t="s">
        <v>112</v>
      </c>
      <c r="O1168" t="s">
        <v>115</v>
      </c>
    </row>
    <row r="1169" spans="1:15" x14ac:dyDescent="0.3">
      <c r="A1169">
        <f t="shared" si="113"/>
        <v>7777896568</v>
      </c>
      <c r="B1169" s="1">
        <v>42204</v>
      </c>
      <c r="C1169" t="str">
        <f t="shared" si="108"/>
        <v>Sunday</v>
      </c>
      <c r="D1169" t="str">
        <f t="shared" si="109"/>
        <v>July</v>
      </c>
      <c r="E1169">
        <v>17.5</v>
      </c>
      <c r="F1169" t="s">
        <v>13</v>
      </c>
      <c r="G1169" t="s">
        <v>8</v>
      </c>
      <c r="H1169">
        <f t="shared" si="110"/>
        <v>23.5</v>
      </c>
      <c r="I1169">
        <v>7</v>
      </c>
      <c r="J1169" t="s">
        <v>74</v>
      </c>
      <c r="K1169" t="s">
        <v>75</v>
      </c>
      <c r="L1169">
        <f t="shared" si="111"/>
        <v>164.5</v>
      </c>
      <c r="M1169">
        <f t="shared" si="112"/>
        <v>42</v>
      </c>
      <c r="N1169" t="s">
        <v>111</v>
      </c>
      <c r="O1169" t="s">
        <v>114</v>
      </c>
    </row>
    <row r="1170" spans="1:15" x14ac:dyDescent="0.3">
      <c r="A1170">
        <f t="shared" si="113"/>
        <v>7777896569</v>
      </c>
      <c r="B1170" s="1">
        <v>42204</v>
      </c>
      <c r="C1170" t="str">
        <f t="shared" si="108"/>
        <v>Sunday</v>
      </c>
      <c r="D1170" t="str">
        <f t="shared" si="109"/>
        <v>July</v>
      </c>
      <c r="E1170">
        <v>18.5</v>
      </c>
      <c r="F1170" t="s">
        <v>13</v>
      </c>
      <c r="G1170" t="s">
        <v>14</v>
      </c>
      <c r="H1170">
        <f t="shared" si="110"/>
        <v>25.5</v>
      </c>
      <c r="I1170">
        <v>5</v>
      </c>
      <c r="J1170" t="s">
        <v>15</v>
      </c>
      <c r="K1170" t="s">
        <v>16</v>
      </c>
      <c r="L1170">
        <f t="shared" si="111"/>
        <v>127.5</v>
      </c>
      <c r="M1170">
        <f t="shared" si="112"/>
        <v>35</v>
      </c>
      <c r="N1170" t="s">
        <v>111</v>
      </c>
      <c r="O1170" t="s">
        <v>114</v>
      </c>
    </row>
    <row r="1171" spans="1:15" x14ac:dyDescent="0.3">
      <c r="A1171">
        <f t="shared" si="113"/>
        <v>7777896570</v>
      </c>
      <c r="B1171" s="1">
        <v>42204</v>
      </c>
      <c r="C1171" t="str">
        <f t="shared" si="108"/>
        <v>Sunday</v>
      </c>
      <c r="D1171" t="str">
        <f t="shared" si="109"/>
        <v>July</v>
      </c>
      <c r="E1171">
        <v>16.5</v>
      </c>
      <c r="F1171" t="s">
        <v>7</v>
      </c>
      <c r="G1171" t="s">
        <v>17</v>
      </c>
      <c r="H1171">
        <f t="shared" si="110"/>
        <v>25</v>
      </c>
      <c r="I1171">
        <v>1</v>
      </c>
      <c r="J1171" t="s">
        <v>18</v>
      </c>
      <c r="K1171" t="s">
        <v>19</v>
      </c>
      <c r="L1171">
        <f t="shared" si="111"/>
        <v>25</v>
      </c>
      <c r="M1171">
        <f t="shared" si="112"/>
        <v>8.5</v>
      </c>
      <c r="N1171" t="s">
        <v>111</v>
      </c>
      <c r="O1171" t="s">
        <v>114</v>
      </c>
    </row>
    <row r="1172" spans="1:15" x14ac:dyDescent="0.3">
      <c r="A1172">
        <f t="shared" si="113"/>
        <v>7777896571</v>
      </c>
      <c r="B1172" s="1">
        <v>42204</v>
      </c>
      <c r="C1172" t="str">
        <f t="shared" si="108"/>
        <v>Sunday</v>
      </c>
      <c r="D1172" t="str">
        <f t="shared" si="109"/>
        <v>July</v>
      </c>
      <c r="E1172">
        <v>16</v>
      </c>
      <c r="F1172" t="s">
        <v>7</v>
      </c>
      <c r="G1172" t="s">
        <v>14</v>
      </c>
      <c r="H1172">
        <f t="shared" si="110"/>
        <v>21.5</v>
      </c>
      <c r="I1172">
        <v>9</v>
      </c>
      <c r="J1172" t="s">
        <v>42</v>
      </c>
      <c r="K1172" t="s">
        <v>43</v>
      </c>
      <c r="L1172">
        <f t="shared" si="111"/>
        <v>193.5</v>
      </c>
      <c r="M1172">
        <f t="shared" si="112"/>
        <v>49.5</v>
      </c>
      <c r="N1172" t="s">
        <v>112</v>
      </c>
      <c r="O1172" t="s">
        <v>114</v>
      </c>
    </row>
    <row r="1173" spans="1:15" x14ac:dyDescent="0.3">
      <c r="A1173">
        <f t="shared" si="113"/>
        <v>7777896572</v>
      </c>
      <c r="B1173" s="1">
        <v>42205</v>
      </c>
      <c r="C1173" t="str">
        <f t="shared" si="108"/>
        <v>Monday</v>
      </c>
      <c r="D1173" t="str">
        <f t="shared" si="109"/>
        <v>July</v>
      </c>
      <c r="E1173">
        <v>20.25</v>
      </c>
      <c r="F1173" t="s">
        <v>13</v>
      </c>
      <c r="G1173" t="s">
        <v>14</v>
      </c>
      <c r="H1173">
        <f t="shared" si="110"/>
        <v>27.25</v>
      </c>
      <c r="I1173">
        <v>9</v>
      </c>
      <c r="J1173" t="s">
        <v>68</v>
      </c>
      <c r="K1173" t="s">
        <v>69</v>
      </c>
      <c r="L1173">
        <f t="shared" si="111"/>
        <v>245.25</v>
      </c>
      <c r="M1173">
        <f t="shared" si="112"/>
        <v>63</v>
      </c>
      <c r="N1173" t="s">
        <v>111</v>
      </c>
      <c r="O1173" t="s">
        <v>114</v>
      </c>
    </row>
    <row r="1174" spans="1:15" x14ac:dyDescent="0.3">
      <c r="A1174">
        <f t="shared" si="113"/>
        <v>7777896573</v>
      </c>
      <c r="B1174" s="1">
        <v>42205</v>
      </c>
      <c r="C1174" t="str">
        <f t="shared" si="108"/>
        <v>Monday</v>
      </c>
      <c r="D1174" t="str">
        <f t="shared" si="109"/>
        <v>July</v>
      </c>
      <c r="E1174">
        <v>14.75</v>
      </c>
      <c r="F1174" t="s">
        <v>7</v>
      </c>
      <c r="G1174" t="s">
        <v>14</v>
      </c>
      <c r="H1174">
        <f t="shared" si="110"/>
        <v>20.25</v>
      </c>
      <c r="I1174">
        <v>10</v>
      </c>
      <c r="J1174" t="s">
        <v>56</v>
      </c>
      <c r="K1174" t="s">
        <v>57</v>
      </c>
      <c r="L1174">
        <f t="shared" si="111"/>
        <v>202.5</v>
      </c>
      <c r="M1174">
        <f t="shared" si="112"/>
        <v>55</v>
      </c>
      <c r="N1174" t="s">
        <v>112</v>
      </c>
      <c r="O1174" t="s">
        <v>115</v>
      </c>
    </row>
    <row r="1175" spans="1:15" x14ac:dyDescent="0.3">
      <c r="A1175">
        <f t="shared" si="113"/>
        <v>7777896574</v>
      </c>
      <c r="B1175" s="1">
        <v>42205</v>
      </c>
      <c r="C1175" t="str">
        <f t="shared" si="108"/>
        <v>Monday</v>
      </c>
      <c r="D1175" t="str">
        <f t="shared" si="109"/>
        <v>July</v>
      </c>
      <c r="E1175">
        <v>12.25</v>
      </c>
      <c r="F1175" t="s">
        <v>27</v>
      </c>
      <c r="G1175" t="s">
        <v>17</v>
      </c>
      <c r="H1175">
        <f t="shared" si="110"/>
        <v>19.25</v>
      </c>
      <c r="I1175">
        <v>8</v>
      </c>
      <c r="J1175" t="s">
        <v>70</v>
      </c>
      <c r="K1175" t="s">
        <v>71</v>
      </c>
      <c r="L1175">
        <f t="shared" si="111"/>
        <v>154</v>
      </c>
      <c r="M1175">
        <f t="shared" si="112"/>
        <v>56</v>
      </c>
      <c r="N1175" t="s">
        <v>111</v>
      </c>
      <c r="O1175" t="s">
        <v>114</v>
      </c>
    </row>
    <row r="1176" spans="1:15" x14ac:dyDescent="0.3">
      <c r="A1176">
        <f t="shared" si="113"/>
        <v>7777896575</v>
      </c>
      <c r="B1176" s="1">
        <v>42205</v>
      </c>
      <c r="C1176" t="str">
        <f t="shared" si="108"/>
        <v>Monday</v>
      </c>
      <c r="D1176" t="str">
        <f t="shared" si="109"/>
        <v>July</v>
      </c>
      <c r="E1176">
        <v>12</v>
      </c>
      <c r="F1176" t="s">
        <v>27</v>
      </c>
      <c r="G1176" t="s">
        <v>8</v>
      </c>
      <c r="H1176">
        <f t="shared" si="110"/>
        <v>15</v>
      </c>
      <c r="I1176">
        <v>6</v>
      </c>
      <c r="J1176" t="s">
        <v>52</v>
      </c>
      <c r="K1176" t="s">
        <v>53</v>
      </c>
      <c r="L1176">
        <f t="shared" si="111"/>
        <v>90</v>
      </c>
      <c r="M1176">
        <f t="shared" si="112"/>
        <v>18</v>
      </c>
      <c r="N1176" t="s">
        <v>111</v>
      </c>
      <c r="O1176" t="s">
        <v>114</v>
      </c>
    </row>
    <row r="1177" spans="1:15" x14ac:dyDescent="0.3">
      <c r="A1177">
        <f t="shared" si="113"/>
        <v>7777896576</v>
      </c>
      <c r="B1177" s="1">
        <v>42205</v>
      </c>
      <c r="C1177" t="str">
        <f t="shared" si="108"/>
        <v>Monday</v>
      </c>
      <c r="D1177" t="str">
        <f t="shared" si="109"/>
        <v>July</v>
      </c>
      <c r="E1177">
        <v>20.75</v>
      </c>
      <c r="F1177" t="s">
        <v>13</v>
      </c>
      <c r="G1177" t="s">
        <v>22</v>
      </c>
      <c r="H1177">
        <f t="shared" si="110"/>
        <v>28.75</v>
      </c>
      <c r="I1177">
        <v>9</v>
      </c>
      <c r="J1177" t="s">
        <v>28</v>
      </c>
      <c r="K1177" t="s">
        <v>29</v>
      </c>
      <c r="L1177">
        <f t="shared" si="111"/>
        <v>258.75</v>
      </c>
      <c r="M1177">
        <f t="shared" si="112"/>
        <v>72</v>
      </c>
      <c r="N1177" t="s">
        <v>112</v>
      </c>
      <c r="O1177" t="s">
        <v>114</v>
      </c>
    </row>
    <row r="1178" spans="1:15" x14ac:dyDescent="0.3">
      <c r="A1178">
        <f t="shared" si="113"/>
        <v>7777896577</v>
      </c>
      <c r="B1178" s="1">
        <v>42206</v>
      </c>
      <c r="C1178" t="str">
        <f t="shared" si="108"/>
        <v>Tuesday</v>
      </c>
      <c r="D1178" t="str">
        <f t="shared" si="109"/>
        <v>July</v>
      </c>
      <c r="E1178">
        <v>20.75</v>
      </c>
      <c r="F1178" t="s">
        <v>13</v>
      </c>
      <c r="G1178" t="s">
        <v>17</v>
      </c>
      <c r="H1178">
        <f t="shared" si="110"/>
        <v>30.75</v>
      </c>
      <c r="I1178">
        <v>8</v>
      </c>
      <c r="J1178" t="s">
        <v>38</v>
      </c>
      <c r="K1178" t="s">
        <v>39</v>
      </c>
      <c r="L1178">
        <f t="shared" si="111"/>
        <v>246</v>
      </c>
      <c r="M1178">
        <f t="shared" si="112"/>
        <v>80</v>
      </c>
      <c r="N1178" t="s">
        <v>111</v>
      </c>
      <c r="O1178" t="s">
        <v>115</v>
      </c>
    </row>
    <row r="1179" spans="1:15" x14ac:dyDescent="0.3">
      <c r="A1179">
        <f t="shared" si="113"/>
        <v>7777896578</v>
      </c>
      <c r="B1179" s="1">
        <v>42206</v>
      </c>
      <c r="C1179" t="str">
        <f t="shared" si="108"/>
        <v>Tuesday</v>
      </c>
      <c r="D1179" t="str">
        <f t="shared" si="109"/>
        <v>July</v>
      </c>
      <c r="E1179">
        <v>20.75</v>
      </c>
      <c r="F1179" t="s">
        <v>13</v>
      </c>
      <c r="G1179" t="s">
        <v>22</v>
      </c>
      <c r="H1179">
        <f t="shared" si="110"/>
        <v>28.75</v>
      </c>
      <c r="I1179">
        <v>7</v>
      </c>
      <c r="J1179" t="s">
        <v>23</v>
      </c>
      <c r="K1179" t="s">
        <v>24</v>
      </c>
      <c r="L1179">
        <f t="shared" si="111"/>
        <v>201.25</v>
      </c>
      <c r="M1179">
        <f t="shared" si="112"/>
        <v>56</v>
      </c>
      <c r="N1179" t="s">
        <v>111</v>
      </c>
      <c r="O1179" t="s">
        <v>114</v>
      </c>
    </row>
    <row r="1180" spans="1:15" x14ac:dyDescent="0.3">
      <c r="A1180">
        <f t="shared" si="113"/>
        <v>7777896579</v>
      </c>
      <c r="B1180" s="1">
        <v>42206</v>
      </c>
      <c r="C1180" t="str">
        <f t="shared" si="108"/>
        <v>Tuesday</v>
      </c>
      <c r="D1180" t="str">
        <f t="shared" si="109"/>
        <v>July</v>
      </c>
      <c r="E1180">
        <v>20.75</v>
      </c>
      <c r="F1180" t="s">
        <v>13</v>
      </c>
      <c r="G1180" t="s">
        <v>22</v>
      </c>
      <c r="H1180">
        <f t="shared" si="110"/>
        <v>28.75</v>
      </c>
      <c r="I1180">
        <v>10</v>
      </c>
      <c r="J1180" t="s">
        <v>23</v>
      </c>
      <c r="K1180" t="s">
        <v>24</v>
      </c>
      <c r="L1180">
        <f t="shared" si="111"/>
        <v>287.5</v>
      </c>
      <c r="M1180">
        <f t="shared" si="112"/>
        <v>80</v>
      </c>
      <c r="N1180" t="s">
        <v>111</v>
      </c>
      <c r="O1180" t="s">
        <v>115</v>
      </c>
    </row>
    <row r="1181" spans="1:15" x14ac:dyDescent="0.3">
      <c r="A1181">
        <f t="shared" si="113"/>
        <v>7777896580</v>
      </c>
      <c r="B1181" s="1">
        <v>42206</v>
      </c>
      <c r="C1181" t="str">
        <f t="shared" si="108"/>
        <v>Tuesday</v>
      </c>
      <c r="D1181" t="str">
        <f t="shared" si="109"/>
        <v>July</v>
      </c>
      <c r="E1181">
        <v>20.25</v>
      </c>
      <c r="F1181" t="s">
        <v>13</v>
      </c>
      <c r="G1181" t="s">
        <v>14</v>
      </c>
      <c r="H1181">
        <f t="shared" si="110"/>
        <v>27.25</v>
      </c>
      <c r="I1181">
        <v>11</v>
      </c>
      <c r="J1181" t="s">
        <v>64</v>
      </c>
      <c r="K1181" t="s">
        <v>65</v>
      </c>
      <c r="L1181">
        <f t="shared" si="111"/>
        <v>299.75</v>
      </c>
      <c r="M1181">
        <f t="shared" si="112"/>
        <v>77</v>
      </c>
      <c r="N1181" t="s">
        <v>112</v>
      </c>
      <c r="O1181" t="s">
        <v>115</v>
      </c>
    </row>
    <row r="1182" spans="1:15" x14ac:dyDescent="0.3">
      <c r="A1182">
        <f t="shared" si="113"/>
        <v>7777896581</v>
      </c>
      <c r="B1182" s="1">
        <v>42206</v>
      </c>
      <c r="C1182" t="str">
        <f t="shared" si="108"/>
        <v>Tuesday</v>
      </c>
      <c r="D1182" t="str">
        <f t="shared" si="109"/>
        <v>July</v>
      </c>
      <c r="E1182">
        <v>20.75</v>
      </c>
      <c r="F1182" t="s">
        <v>13</v>
      </c>
      <c r="G1182" t="s">
        <v>22</v>
      </c>
      <c r="H1182">
        <f t="shared" si="110"/>
        <v>28.75</v>
      </c>
      <c r="I1182">
        <v>2</v>
      </c>
      <c r="J1182" t="s">
        <v>28</v>
      </c>
      <c r="K1182" t="s">
        <v>29</v>
      </c>
      <c r="L1182">
        <f t="shared" si="111"/>
        <v>57.5</v>
      </c>
      <c r="M1182">
        <f t="shared" si="112"/>
        <v>16</v>
      </c>
      <c r="N1182" t="s">
        <v>111</v>
      </c>
      <c r="O1182" t="s">
        <v>115</v>
      </c>
    </row>
    <row r="1183" spans="1:15" x14ac:dyDescent="0.3">
      <c r="A1183">
        <f t="shared" si="113"/>
        <v>7777896582</v>
      </c>
      <c r="B1183" s="1">
        <v>42206</v>
      </c>
      <c r="C1183" t="str">
        <f t="shared" si="108"/>
        <v>Tuesday</v>
      </c>
      <c r="D1183" t="str">
        <f t="shared" si="109"/>
        <v>July</v>
      </c>
      <c r="E1183">
        <v>16.75</v>
      </c>
      <c r="F1183" t="s">
        <v>7</v>
      </c>
      <c r="G1183" t="s">
        <v>22</v>
      </c>
      <c r="H1183">
        <f t="shared" si="110"/>
        <v>23.25</v>
      </c>
      <c r="I1183">
        <v>7</v>
      </c>
      <c r="J1183" t="s">
        <v>44</v>
      </c>
      <c r="K1183" t="s">
        <v>45</v>
      </c>
      <c r="L1183">
        <f t="shared" si="111"/>
        <v>162.75</v>
      </c>
      <c r="M1183">
        <f t="shared" si="112"/>
        <v>45.5</v>
      </c>
      <c r="N1183" t="s">
        <v>112</v>
      </c>
      <c r="O1183" t="s">
        <v>114</v>
      </c>
    </row>
    <row r="1184" spans="1:15" x14ac:dyDescent="0.3">
      <c r="A1184">
        <f t="shared" si="113"/>
        <v>7777896583</v>
      </c>
      <c r="B1184" s="1">
        <v>42206</v>
      </c>
      <c r="C1184" t="str">
        <f t="shared" si="108"/>
        <v>Tuesday</v>
      </c>
      <c r="D1184" t="str">
        <f t="shared" si="109"/>
        <v>July</v>
      </c>
      <c r="E1184">
        <v>20.75</v>
      </c>
      <c r="F1184" t="s">
        <v>13</v>
      </c>
      <c r="G1184" t="s">
        <v>17</v>
      </c>
      <c r="H1184">
        <f t="shared" si="110"/>
        <v>30.75</v>
      </c>
      <c r="I1184">
        <v>9</v>
      </c>
      <c r="J1184" t="s">
        <v>38</v>
      </c>
      <c r="K1184" t="s">
        <v>39</v>
      </c>
      <c r="L1184">
        <f t="shared" si="111"/>
        <v>276.75</v>
      </c>
      <c r="M1184">
        <f t="shared" si="112"/>
        <v>90</v>
      </c>
      <c r="N1184" t="s">
        <v>112</v>
      </c>
      <c r="O1184" t="s">
        <v>114</v>
      </c>
    </row>
    <row r="1185" spans="1:15" x14ac:dyDescent="0.3">
      <c r="A1185">
        <f t="shared" si="113"/>
        <v>7777896584</v>
      </c>
      <c r="B1185" s="1">
        <v>42206</v>
      </c>
      <c r="C1185" t="str">
        <f t="shared" si="108"/>
        <v>Tuesday</v>
      </c>
      <c r="D1185" t="str">
        <f t="shared" si="109"/>
        <v>July</v>
      </c>
      <c r="E1185">
        <v>20.25</v>
      </c>
      <c r="F1185" t="s">
        <v>13</v>
      </c>
      <c r="G1185" t="s">
        <v>14</v>
      </c>
      <c r="H1185">
        <f t="shared" si="110"/>
        <v>27.25</v>
      </c>
      <c r="I1185">
        <v>11</v>
      </c>
      <c r="J1185" t="s">
        <v>42</v>
      </c>
      <c r="K1185" t="s">
        <v>43</v>
      </c>
      <c r="L1185">
        <f t="shared" si="111"/>
        <v>299.75</v>
      </c>
      <c r="M1185">
        <f t="shared" si="112"/>
        <v>77</v>
      </c>
      <c r="N1185" t="s">
        <v>112</v>
      </c>
      <c r="O1185" t="s">
        <v>115</v>
      </c>
    </row>
    <row r="1186" spans="1:15" x14ac:dyDescent="0.3">
      <c r="A1186">
        <f t="shared" si="113"/>
        <v>7777896585</v>
      </c>
      <c r="B1186" s="1">
        <v>42207</v>
      </c>
      <c r="C1186" t="str">
        <f t="shared" si="108"/>
        <v>Wednesday</v>
      </c>
      <c r="D1186" t="str">
        <f t="shared" si="109"/>
        <v>July</v>
      </c>
      <c r="E1186">
        <v>16</v>
      </c>
      <c r="F1186" t="s">
        <v>7</v>
      </c>
      <c r="G1186" t="s">
        <v>8</v>
      </c>
      <c r="H1186">
        <f t="shared" si="110"/>
        <v>20.5</v>
      </c>
      <c r="I1186">
        <v>4</v>
      </c>
      <c r="J1186" t="s">
        <v>11</v>
      </c>
      <c r="K1186" t="s">
        <v>12</v>
      </c>
      <c r="L1186">
        <f t="shared" si="111"/>
        <v>82</v>
      </c>
      <c r="M1186">
        <f t="shared" si="112"/>
        <v>18</v>
      </c>
      <c r="N1186" t="s">
        <v>112</v>
      </c>
      <c r="O1186" t="s">
        <v>114</v>
      </c>
    </row>
    <row r="1187" spans="1:15" x14ac:dyDescent="0.3">
      <c r="A1187">
        <f t="shared" si="113"/>
        <v>7777896586</v>
      </c>
      <c r="B1187" s="1">
        <v>42207</v>
      </c>
      <c r="C1187" t="str">
        <f t="shared" si="108"/>
        <v>Wednesday</v>
      </c>
      <c r="D1187" t="str">
        <f t="shared" si="109"/>
        <v>July</v>
      </c>
      <c r="E1187">
        <v>20.5</v>
      </c>
      <c r="F1187" t="s">
        <v>13</v>
      </c>
      <c r="G1187" t="s">
        <v>8</v>
      </c>
      <c r="H1187">
        <f t="shared" si="110"/>
        <v>26.5</v>
      </c>
      <c r="I1187">
        <v>1</v>
      </c>
      <c r="J1187" t="s">
        <v>11</v>
      </c>
      <c r="K1187" t="s">
        <v>12</v>
      </c>
      <c r="L1187">
        <f t="shared" si="111"/>
        <v>26.5</v>
      </c>
      <c r="M1187">
        <f t="shared" si="112"/>
        <v>6</v>
      </c>
      <c r="N1187" t="s">
        <v>111</v>
      </c>
      <c r="O1187" t="s">
        <v>114</v>
      </c>
    </row>
    <row r="1188" spans="1:15" x14ac:dyDescent="0.3">
      <c r="A1188">
        <f t="shared" si="113"/>
        <v>7777896587</v>
      </c>
      <c r="B1188" s="1">
        <v>42207</v>
      </c>
      <c r="C1188" t="str">
        <f t="shared" si="108"/>
        <v>Wednesday</v>
      </c>
      <c r="D1188" t="str">
        <f t="shared" si="109"/>
        <v>July</v>
      </c>
      <c r="E1188">
        <v>16.5</v>
      </c>
      <c r="F1188" t="s">
        <v>7</v>
      </c>
      <c r="G1188" t="s">
        <v>17</v>
      </c>
      <c r="H1188">
        <f t="shared" si="110"/>
        <v>25</v>
      </c>
      <c r="I1188">
        <v>8</v>
      </c>
      <c r="J1188" t="s">
        <v>18</v>
      </c>
      <c r="K1188" t="s">
        <v>19</v>
      </c>
      <c r="L1188">
        <f t="shared" si="111"/>
        <v>200</v>
      </c>
      <c r="M1188">
        <f t="shared" si="112"/>
        <v>68</v>
      </c>
      <c r="N1188" t="s">
        <v>111</v>
      </c>
      <c r="O1188" t="s">
        <v>114</v>
      </c>
    </row>
    <row r="1189" spans="1:15" x14ac:dyDescent="0.3">
      <c r="A1189">
        <f t="shared" si="113"/>
        <v>7777896588</v>
      </c>
      <c r="B1189" s="1">
        <v>42207</v>
      </c>
      <c r="C1189" t="str">
        <f t="shared" si="108"/>
        <v>Wednesday</v>
      </c>
      <c r="D1189" t="str">
        <f t="shared" si="109"/>
        <v>July</v>
      </c>
      <c r="E1189">
        <v>12.75</v>
      </c>
      <c r="F1189" t="s">
        <v>27</v>
      </c>
      <c r="G1189" t="s">
        <v>22</v>
      </c>
      <c r="H1189">
        <f t="shared" si="110"/>
        <v>17.75</v>
      </c>
      <c r="I1189">
        <v>4</v>
      </c>
      <c r="J1189" t="s">
        <v>50</v>
      </c>
      <c r="K1189" t="s">
        <v>51</v>
      </c>
      <c r="L1189">
        <f t="shared" si="111"/>
        <v>71</v>
      </c>
      <c r="M1189">
        <f t="shared" si="112"/>
        <v>20</v>
      </c>
      <c r="N1189" t="s">
        <v>111</v>
      </c>
      <c r="O1189" t="s">
        <v>114</v>
      </c>
    </row>
    <row r="1190" spans="1:15" x14ac:dyDescent="0.3">
      <c r="A1190">
        <f t="shared" si="113"/>
        <v>7777896589</v>
      </c>
      <c r="B1190" s="1">
        <v>42208</v>
      </c>
      <c r="C1190" t="str">
        <f t="shared" si="108"/>
        <v>Thursday</v>
      </c>
      <c r="D1190" t="str">
        <f t="shared" si="109"/>
        <v>July</v>
      </c>
      <c r="E1190">
        <v>13.25</v>
      </c>
      <c r="F1190" t="s">
        <v>7</v>
      </c>
      <c r="G1190" t="s">
        <v>8</v>
      </c>
      <c r="H1190">
        <f t="shared" si="110"/>
        <v>17.75</v>
      </c>
      <c r="I1190">
        <v>4</v>
      </c>
      <c r="J1190" t="s">
        <v>9</v>
      </c>
      <c r="K1190" t="s">
        <v>10</v>
      </c>
      <c r="L1190">
        <f t="shared" si="111"/>
        <v>71</v>
      </c>
      <c r="M1190">
        <f t="shared" si="112"/>
        <v>18</v>
      </c>
      <c r="N1190" t="s">
        <v>112</v>
      </c>
      <c r="O1190" t="s">
        <v>114</v>
      </c>
    </row>
    <row r="1191" spans="1:15" x14ac:dyDescent="0.3">
      <c r="A1191">
        <f t="shared" si="113"/>
        <v>7777896590</v>
      </c>
      <c r="B1191" s="1">
        <v>42208</v>
      </c>
      <c r="C1191" t="str">
        <f t="shared" si="108"/>
        <v>Thursday</v>
      </c>
      <c r="D1191" t="str">
        <f t="shared" si="109"/>
        <v>July</v>
      </c>
      <c r="E1191">
        <v>20.75</v>
      </c>
      <c r="F1191" t="s">
        <v>13</v>
      </c>
      <c r="G1191" t="s">
        <v>17</v>
      </c>
      <c r="H1191">
        <f t="shared" si="110"/>
        <v>30.75</v>
      </c>
      <c r="I1191">
        <v>12</v>
      </c>
      <c r="J1191" t="s">
        <v>18</v>
      </c>
      <c r="K1191" t="s">
        <v>19</v>
      </c>
      <c r="L1191">
        <f t="shared" si="111"/>
        <v>369</v>
      </c>
      <c r="M1191">
        <f t="shared" si="112"/>
        <v>120</v>
      </c>
      <c r="N1191" t="s">
        <v>112</v>
      </c>
      <c r="O1191" t="s">
        <v>114</v>
      </c>
    </row>
    <row r="1192" spans="1:15" x14ac:dyDescent="0.3">
      <c r="A1192">
        <f t="shared" si="113"/>
        <v>7777896591</v>
      </c>
      <c r="B1192" s="1">
        <v>42208</v>
      </c>
      <c r="C1192" t="str">
        <f t="shared" si="108"/>
        <v>Thursday</v>
      </c>
      <c r="D1192" t="str">
        <f t="shared" si="109"/>
        <v>July</v>
      </c>
      <c r="E1192">
        <v>12</v>
      </c>
      <c r="F1192" t="s">
        <v>27</v>
      </c>
      <c r="G1192" t="s">
        <v>8</v>
      </c>
      <c r="H1192">
        <f t="shared" si="110"/>
        <v>15</v>
      </c>
      <c r="I1192">
        <v>2</v>
      </c>
      <c r="J1192" t="s">
        <v>36</v>
      </c>
      <c r="K1192" t="s">
        <v>37</v>
      </c>
      <c r="L1192">
        <f t="shared" si="111"/>
        <v>30</v>
      </c>
      <c r="M1192">
        <f t="shared" si="112"/>
        <v>6</v>
      </c>
      <c r="N1192" t="s">
        <v>112</v>
      </c>
      <c r="O1192" t="s">
        <v>114</v>
      </c>
    </row>
    <row r="1193" spans="1:15" x14ac:dyDescent="0.3">
      <c r="A1193">
        <f t="shared" si="113"/>
        <v>7777896592</v>
      </c>
      <c r="B1193" s="1">
        <v>42208</v>
      </c>
      <c r="C1193" t="str">
        <f t="shared" si="108"/>
        <v>Thursday</v>
      </c>
      <c r="D1193" t="str">
        <f t="shared" si="109"/>
        <v>July</v>
      </c>
      <c r="E1193">
        <v>16.75</v>
      </c>
      <c r="F1193" t="s">
        <v>7</v>
      </c>
      <c r="G1193" t="s">
        <v>22</v>
      </c>
      <c r="H1193">
        <f t="shared" si="110"/>
        <v>23.25</v>
      </c>
      <c r="I1193">
        <v>4</v>
      </c>
      <c r="J1193" t="s">
        <v>72</v>
      </c>
      <c r="K1193" t="s">
        <v>73</v>
      </c>
      <c r="L1193">
        <f t="shared" si="111"/>
        <v>93</v>
      </c>
      <c r="M1193">
        <f t="shared" si="112"/>
        <v>26</v>
      </c>
      <c r="N1193" t="s">
        <v>112</v>
      </c>
      <c r="O1193" t="s">
        <v>114</v>
      </c>
    </row>
    <row r="1194" spans="1:15" x14ac:dyDescent="0.3">
      <c r="A1194">
        <f t="shared" si="113"/>
        <v>7777896593</v>
      </c>
      <c r="B1194" s="1">
        <v>42208</v>
      </c>
      <c r="C1194" t="str">
        <f t="shared" si="108"/>
        <v>Thursday</v>
      </c>
      <c r="D1194" t="str">
        <f t="shared" si="109"/>
        <v>July</v>
      </c>
      <c r="E1194">
        <v>16.75</v>
      </c>
      <c r="F1194" t="s">
        <v>7</v>
      </c>
      <c r="G1194" t="s">
        <v>14</v>
      </c>
      <c r="H1194">
        <f t="shared" si="110"/>
        <v>22.25</v>
      </c>
      <c r="I1194">
        <v>6</v>
      </c>
      <c r="J1194" t="s">
        <v>62</v>
      </c>
      <c r="K1194" t="s">
        <v>63</v>
      </c>
      <c r="L1194">
        <f t="shared" si="111"/>
        <v>133.5</v>
      </c>
      <c r="M1194">
        <f t="shared" si="112"/>
        <v>33</v>
      </c>
      <c r="N1194" t="s">
        <v>112</v>
      </c>
      <c r="O1194" t="s">
        <v>115</v>
      </c>
    </row>
    <row r="1195" spans="1:15" x14ac:dyDescent="0.3">
      <c r="A1195">
        <f t="shared" si="113"/>
        <v>7777896594</v>
      </c>
      <c r="B1195" s="1">
        <v>42208</v>
      </c>
      <c r="C1195" t="str">
        <f t="shared" si="108"/>
        <v>Thursday</v>
      </c>
      <c r="D1195" t="str">
        <f t="shared" si="109"/>
        <v>July</v>
      </c>
      <c r="E1195">
        <v>16.25</v>
      </c>
      <c r="F1195" t="s">
        <v>7</v>
      </c>
      <c r="G1195" t="s">
        <v>17</v>
      </c>
      <c r="H1195">
        <f t="shared" si="110"/>
        <v>24.75</v>
      </c>
      <c r="I1195">
        <v>10</v>
      </c>
      <c r="J1195" t="s">
        <v>70</v>
      </c>
      <c r="K1195" t="s">
        <v>71</v>
      </c>
      <c r="L1195">
        <f t="shared" si="111"/>
        <v>247.5</v>
      </c>
      <c r="M1195">
        <f t="shared" si="112"/>
        <v>85</v>
      </c>
      <c r="N1195" t="s">
        <v>111</v>
      </c>
      <c r="O1195" t="s">
        <v>115</v>
      </c>
    </row>
    <row r="1196" spans="1:15" x14ac:dyDescent="0.3">
      <c r="A1196">
        <f t="shared" si="113"/>
        <v>7777896595</v>
      </c>
      <c r="B1196" s="1">
        <v>42208</v>
      </c>
      <c r="C1196" t="str">
        <f t="shared" si="108"/>
        <v>Thursday</v>
      </c>
      <c r="D1196" t="str">
        <f t="shared" si="109"/>
        <v>July</v>
      </c>
      <c r="E1196">
        <v>12</v>
      </c>
      <c r="F1196" t="s">
        <v>27</v>
      </c>
      <c r="G1196" t="s">
        <v>8</v>
      </c>
      <c r="H1196">
        <f t="shared" si="110"/>
        <v>15</v>
      </c>
      <c r="I1196">
        <v>12</v>
      </c>
      <c r="J1196" t="s">
        <v>52</v>
      </c>
      <c r="K1196" t="s">
        <v>53</v>
      </c>
      <c r="L1196">
        <f t="shared" si="111"/>
        <v>180</v>
      </c>
      <c r="M1196">
        <f t="shared" si="112"/>
        <v>36</v>
      </c>
      <c r="N1196" t="s">
        <v>111</v>
      </c>
      <c r="O1196" t="s">
        <v>114</v>
      </c>
    </row>
    <row r="1197" spans="1:15" x14ac:dyDescent="0.3">
      <c r="A1197">
        <f t="shared" si="113"/>
        <v>7777896596</v>
      </c>
      <c r="B1197" s="1">
        <v>42208</v>
      </c>
      <c r="C1197" t="str">
        <f t="shared" si="108"/>
        <v>Thursday</v>
      </c>
      <c r="D1197" t="str">
        <f t="shared" si="109"/>
        <v>July</v>
      </c>
      <c r="E1197">
        <v>20.5</v>
      </c>
      <c r="F1197" t="s">
        <v>13</v>
      </c>
      <c r="G1197" t="s">
        <v>8</v>
      </c>
      <c r="H1197">
        <f t="shared" si="110"/>
        <v>26.5</v>
      </c>
      <c r="I1197">
        <v>3</v>
      </c>
      <c r="J1197" t="s">
        <v>36</v>
      </c>
      <c r="K1197" t="s">
        <v>37</v>
      </c>
      <c r="L1197">
        <f t="shared" si="111"/>
        <v>79.5</v>
      </c>
      <c r="M1197">
        <f t="shared" si="112"/>
        <v>18</v>
      </c>
      <c r="N1197" t="s">
        <v>111</v>
      </c>
      <c r="O1197" t="s">
        <v>115</v>
      </c>
    </row>
    <row r="1198" spans="1:15" x14ac:dyDescent="0.3">
      <c r="A1198">
        <f t="shared" si="113"/>
        <v>7777896597</v>
      </c>
      <c r="B1198" s="1">
        <v>42208</v>
      </c>
      <c r="C1198" t="str">
        <f t="shared" si="108"/>
        <v>Thursday</v>
      </c>
      <c r="D1198" t="str">
        <f t="shared" si="109"/>
        <v>July</v>
      </c>
      <c r="E1198">
        <v>10.5</v>
      </c>
      <c r="F1198" t="s">
        <v>27</v>
      </c>
      <c r="G1198" t="s">
        <v>8</v>
      </c>
      <c r="H1198">
        <f t="shared" si="110"/>
        <v>13.5</v>
      </c>
      <c r="I1198">
        <v>9</v>
      </c>
      <c r="J1198" t="s">
        <v>9</v>
      </c>
      <c r="K1198" t="s">
        <v>10</v>
      </c>
      <c r="L1198">
        <f t="shared" si="111"/>
        <v>121.5</v>
      </c>
      <c r="M1198">
        <f t="shared" si="112"/>
        <v>27</v>
      </c>
      <c r="N1198" t="s">
        <v>112</v>
      </c>
      <c r="O1198" t="s">
        <v>114</v>
      </c>
    </row>
    <row r="1199" spans="1:15" x14ac:dyDescent="0.3">
      <c r="A1199">
        <f t="shared" si="113"/>
        <v>7777896598</v>
      </c>
      <c r="B1199" s="1">
        <v>42209</v>
      </c>
      <c r="C1199" t="str">
        <f t="shared" si="108"/>
        <v>Friday</v>
      </c>
      <c r="D1199" t="str">
        <f t="shared" si="109"/>
        <v>July</v>
      </c>
      <c r="E1199">
        <v>12.5</v>
      </c>
      <c r="F1199" t="s">
        <v>27</v>
      </c>
      <c r="G1199" t="s">
        <v>17</v>
      </c>
      <c r="H1199">
        <f t="shared" si="110"/>
        <v>19.5</v>
      </c>
      <c r="I1199">
        <v>9</v>
      </c>
      <c r="J1199" t="s">
        <v>32</v>
      </c>
      <c r="K1199" t="s">
        <v>33</v>
      </c>
      <c r="L1199">
        <f t="shared" si="111"/>
        <v>175.5</v>
      </c>
      <c r="M1199">
        <f t="shared" si="112"/>
        <v>63</v>
      </c>
      <c r="N1199" t="s">
        <v>112</v>
      </c>
      <c r="O1199" t="s">
        <v>114</v>
      </c>
    </row>
    <row r="1200" spans="1:15" x14ac:dyDescent="0.3">
      <c r="A1200">
        <f t="shared" si="113"/>
        <v>7777896599</v>
      </c>
      <c r="B1200" s="1">
        <v>42209</v>
      </c>
      <c r="C1200" t="str">
        <f t="shared" si="108"/>
        <v>Friday</v>
      </c>
      <c r="D1200" t="str">
        <f t="shared" si="109"/>
        <v>July</v>
      </c>
      <c r="E1200">
        <v>16.75</v>
      </c>
      <c r="F1200" t="s">
        <v>7</v>
      </c>
      <c r="G1200" t="s">
        <v>22</v>
      </c>
      <c r="H1200">
        <f t="shared" si="110"/>
        <v>23.25</v>
      </c>
      <c r="I1200">
        <v>8</v>
      </c>
      <c r="J1200" t="s">
        <v>44</v>
      </c>
      <c r="K1200" t="s">
        <v>45</v>
      </c>
      <c r="L1200">
        <f t="shared" si="111"/>
        <v>186</v>
      </c>
      <c r="M1200">
        <f t="shared" si="112"/>
        <v>52</v>
      </c>
      <c r="N1200" t="s">
        <v>111</v>
      </c>
      <c r="O1200" t="s">
        <v>115</v>
      </c>
    </row>
    <row r="1201" spans="1:15" x14ac:dyDescent="0.3">
      <c r="A1201">
        <f t="shared" si="113"/>
        <v>7777896600</v>
      </c>
      <c r="B1201" s="1">
        <v>42209</v>
      </c>
      <c r="C1201" t="str">
        <f t="shared" si="108"/>
        <v>Friday</v>
      </c>
      <c r="D1201" t="str">
        <f t="shared" si="109"/>
        <v>July</v>
      </c>
      <c r="E1201">
        <v>16.5</v>
      </c>
      <c r="F1201" t="s">
        <v>13</v>
      </c>
      <c r="G1201" t="s">
        <v>8</v>
      </c>
      <c r="H1201">
        <f t="shared" si="110"/>
        <v>22.5</v>
      </c>
      <c r="I1201">
        <v>8</v>
      </c>
      <c r="J1201" t="s">
        <v>9</v>
      </c>
      <c r="K1201" t="s">
        <v>10</v>
      </c>
      <c r="L1201">
        <f t="shared" si="111"/>
        <v>180</v>
      </c>
      <c r="M1201">
        <f t="shared" si="112"/>
        <v>48</v>
      </c>
      <c r="N1201" t="s">
        <v>111</v>
      </c>
      <c r="O1201" t="s">
        <v>114</v>
      </c>
    </row>
    <row r="1202" spans="1:15" x14ac:dyDescent="0.3">
      <c r="A1202">
        <f t="shared" si="113"/>
        <v>7777896601</v>
      </c>
      <c r="B1202" s="1">
        <v>42210</v>
      </c>
      <c r="C1202" t="str">
        <f t="shared" si="108"/>
        <v>Saturday</v>
      </c>
      <c r="D1202" t="str">
        <f t="shared" si="109"/>
        <v>July</v>
      </c>
      <c r="E1202">
        <v>20.75</v>
      </c>
      <c r="F1202" t="s">
        <v>13</v>
      </c>
      <c r="G1202" t="s">
        <v>22</v>
      </c>
      <c r="H1202">
        <f t="shared" si="110"/>
        <v>28.75</v>
      </c>
      <c r="I1202">
        <v>3</v>
      </c>
      <c r="J1202" t="s">
        <v>28</v>
      </c>
      <c r="K1202" t="s">
        <v>29</v>
      </c>
      <c r="L1202">
        <f t="shared" si="111"/>
        <v>86.25</v>
      </c>
      <c r="M1202">
        <f t="shared" si="112"/>
        <v>24</v>
      </c>
      <c r="N1202" t="s">
        <v>111</v>
      </c>
      <c r="O1202" t="s">
        <v>114</v>
      </c>
    </row>
    <row r="1203" spans="1:15" x14ac:dyDescent="0.3">
      <c r="A1203">
        <f t="shared" si="113"/>
        <v>7777896602</v>
      </c>
      <c r="B1203" s="1">
        <v>42210</v>
      </c>
      <c r="C1203" t="str">
        <f t="shared" si="108"/>
        <v>Saturday</v>
      </c>
      <c r="D1203" t="str">
        <f t="shared" si="109"/>
        <v>July</v>
      </c>
      <c r="E1203">
        <v>20.25</v>
      </c>
      <c r="F1203" t="s">
        <v>13</v>
      </c>
      <c r="G1203" t="s">
        <v>17</v>
      </c>
      <c r="H1203">
        <f t="shared" si="110"/>
        <v>30.25</v>
      </c>
      <c r="I1203">
        <v>12</v>
      </c>
      <c r="J1203" t="s">
        <v>70</v>
      </c>
      <c r="K1203" t="s">
        <v>71</v>
      </c>
      <c r="L1203">
        <f t="shared" si="111"/>
        <v>363</v>
      </c>
      <c r="M1203">
        <f t="shared" si="112"/>
        <v>120</v>
      </c>
      <c r="N1203" t="s">
        <v>111</v>
      </c>
      <c r="O1203" t="s">
        <v>115</v>
      </c>
    </row>
    <row r="1204" spans="1:15" x14ac:dyDescent="0.3">
      <c r="A1204">
        <f t="shared" si="113"/>
        <v>7777896603</v>
      </c>
      <c r="B1204" s="1">
        <v>42210</v>
      </c>
      <c r="C1204" t="str">
        <f t="shared" si="108"/>
        <v>Saturday</v>
      </c>
      <c r="D1204" t="str">
        <f t="shared" si="109"/>
        <v>July</v>
      </c>
      <c r="E1204">
        <v>20.75</v>
      </c>
      <c r="F1204" t="s">
        <v>13</v>
      </c>
      <c r="G1204" t="s">
        <v>14</v>
      </c>
      <c r="H1204">
        <f t="shared" si="110"/>
        <v>27.75</v>
      </c>
      <c r="I1204">
        <v>9</v>
      </c>
      <c r="J1204" t="s">
        <v>40</v>
      </c>
      <c r="K1204" t="s">
        <v>41</v>
      </c>
      <c r="L1204">
        <f t="shared" si="111"/>
        <v>249.75</v>
      </c>
      <c r="M1204">
        <f t="shared" si="112"/>
        <v>63</v>
      </c>
      <c r="N1204" t="s">
        <v>111</v>
      </c>
      <c r="O1204" t="s">
        <v>114</v>
      </c>
    </row>
    <row r="1205" spans="1:15" x14ac:dyDescent="0.3">
      <c r="A1205">
        <f t="shared" si="113"/>
        <v>7777896604</v>
      </c>
      <c r="B1205" s="1">
        <v>42210</v>
      </c>
      <c r="C1205" t="str">
        <f t="shared" si="108"/>
        <v>Saturday</v>
      </c>
      <c r="D1205" t="str">
        <f t="shared" si="109"/>
        <v>July</v>
      </c>
      <c r="E1205">
        <v>12</v>
      </c>
      <c r="F1205" t="s">
        <v>27</v>
      </c>
      <c r="G1205" t="s">
        <v>8</v>
      </c>
      <c r="H1205">
        <f t="shared" si="110"/>
        <v>15</v>
      </c>
      <c r="I1205">
        <v>5</v>
      </c>
      <c r="J1205" t="s">
        <v>36</v>
      </c>
      <c r="K1205" t="s">
        <v>37</v>
      </c>
      <c r="L1205">
        <f t="shared" si="111"/>
        <v>75</v>
      </c>
      <c r="M1205">
        <f t="shared" si="112"/>
        <v>15</v>
      </c>
      <c r="N1205" t="s">
        <v>111</v>
      </c>
      <c r="O1205" t="s">
        <v>114</v>
      </c>
    </row>
    <row r="1206" spans="1:15" x14ac:dyDescent="0.3">
      <c r="A1206">
        <f t="shared" si="113"/>
        <v>7777896605</v>
      </c>
      <c r="B1206" s="1">
        <v>42210</v>
      </c>
      <c r="C1206" t="str">
        <f t="shared" si="108"/>
        <v>Saturday</v>
      </c>
      <c r="D1206" t="str">
        <f t="shared" si="109"/>
        <v>July</v>
      </c>
      <c r="E1206">
        <v>16</v>
      </c>
      <c r="F1206" t="s">
        <v>7</v>
      </c>
      <c r="G1206" t="s">
        <v>14</v>
      </c>
      <c r="H1206">
        <f t="shared" si="110"/>
        <v>21.5</v>
      </c>
      <c r="I1206">
        <v>12</v>
      </c>
      <c r="J1206" t="s">
        <v>42</v>
      </c>
      <c r="K1206" t="s">
        <v>43</v>
      </c>
      <c r="L1206">
        <f t="shared" si="111"/>
        <v>258</v>
      </c>
      <c r="M1206">
        <f t="shared" si="112"/>
        <v>66</v>
      </c>
      <c r="N1206" t="s">
        <v>111</v>
      </c>
      <c r="O1206" t="s">
        <v>114</v>
      </c>
    </row>
    <row r="1207" spans="1:15" x14ac:dyDescent="0.3">
      <c r="A1207">
        <f t="shared" si="113"/>
        <v>7777896606</v>
      </c>
      <c r="B1207" s="1">
        <v>42210</v>
      </c>
      <c r="C1207" t="str">
        <f t="shared" si="108"/>
        <v>Saturday</v>
      </c>
      <c r="D1207" t="str">
        <f t="shared" si="109"/>
        <v>July</v>
      </c>
      <c r="E1207">
        <v>20.75</v>
      </c>
      <c r="F1207" t="s">
        <v>13</v>
      </c>
      <c r="G1207" t="s">
        <v>22</v>
      </c>
      <c r="H1207">
        <f t="shared" si="110"/>
        <v>28.75</v>
      </c>
      <c r="I1207">
        <v>2</v>
      </c>
      <c r="J1207" t="s">
        <v>28</v>
      </c>
      <c r="K1207" t="s">
        <v>29</v>
      </c>
      <c r="L1207">
        <f t="shared" si="111"/>
        <v>57.5</v>
      </c>
      <c r="M1207">
        <f t="shared" si="112"/>
        <v>16</v>
      </c>
      <c r="N1207" t="s">
        <v>112</v>
      </c>
      <c r="O1207" t="s">
        <v>115</v>
      </c>
    </row>
    <row r="1208" spans="1:15" x14ac:dyDescent="0.3">
      <c r="A1208">
        <f t="shared" si="113"/>
        <v>7777896607</v>
      </c>
      <c r="B1208" s="1">
        <v>42210</v>
      </c>
      <c r="C1208" t="str">
        <f t="shared" si="108"/>
        <v>Saturday</v>
      </c>
      <c r="D1208" t="str">
        <f t="shared" si="109"/>
        <v>July</v>
      </c>
      <c r="E1208">
        <v>12.5</v>
      </c>
      <c r="F1208" t="s">
        <v>27</v>
      </c>
      <c r="G1208" t="s">
        <v>17</v>
      </c>
      <c r="H1208">
        <f t="shared" si="110"/>
        <v>19.5</v>
      </c>
      <c r="I1208">
        <v>5</v>
      </c>
      <c r="J1208" t="s">
        <v>25</v>
      </c>
      <c r="K1208" t="s">
        <v>26</v>
      </c>
      <c r="L1208">
        <f t="shared" si="111"/>
        <v>97.5</v>
      </c>
      <c r="M1208">
        <f t="shared" si="112"/>
        <v>35</v>
      </c>
      <c r="N1208" t="s">
        <v>112</v>
      </c>
      <c r="O1208" t="s">
        <v>115</v>
      </c>
    </row>
    <row r="1209" spans="1:15" x14ac:dyDescent="0.3">
      <c r="A1209">
        <f t="shared" si="113"/>
        <v>7777896608</v>
      </c>
      <c r="B1209" s="1">
        <v>42211</v>
      </c>
      <c r="C1209" t="str">
        <f t="shared" si="108"/>
        <v>Sunday</v>
      </c>
      <c r="D1209" t="str">
        <f t="shared" si="109"/>
        <v>July</v>
      </c>
      <c r="E1209">
        <v>20.75</v>
      </c>
      <c r="F1209" t="s">
        <v>13</v>
      </c>
      <c r="G1209" t="s">
        <v>17</v>
      </c>
      <c r="H1209">
        <f t="shared" si="110"/>
        <v>30.75</v>
      </c>
      <c r="I1209">
        <v>12</v>
      </c>
      <c r="J1209" t="s">
        <v>38</v>
      </c>
      <c r="K1209" t="s">
        <v>39</v>
      </c>
      <c r="L1209">
        <f t="shared" si="111"/>
        <v>369</v>
      </c>
      <c r="M1209">
        <f t="shared" si="112"/>
        <v>120</v>
      </c>
      <c r="N1209" t="s">
        <v>111</v>
      </c>
      <c r="O1209" t="s">
        <v>114</v>
      </c>
    </row>
    <row r="1210" spans="1:15" x14ac:dyDescent="0.3">
      <c r="A1210">
        <f t="shared" si="113"/>
        <v>7777896609</v>
      </c>
      <c r="B1210" s="1">
        <v>42211</v>
      </c>
      <c r="C1210" t="str">
        <f t="shared" si="108"/>
        <v>Sunday</v>
      </c>
      <c r="D1210" t="str">
        <f t="shared" si="109"/>
        <v>July</v>
      </c>
      <c r="E1210">
        <v>16.75</v>
      </c>
      <c r="F1210" t="s">
        <v>7</v>
      </c>
      <c r="G1210" t="s">
        <v>22</v>
      </c>
      <c r="H1210">
        <f t="shared" si="110"/>
        <v>23.25</v>
      </c>
      <c r="I1210">
        <v>7</v>
      </c>
      <c r="J1210" t="s">
        <v>28</v>
      </c>
      <c r="K1210" t="s">
        <v>29</v>
      </c>
      <c r="L1210">
        <f t="shared" si="111"/>
        <v>162.75</v>
      </c>
      <c r="M1210">
        <f t="shared" si="112"/>
        <v>45.5</v>
      </c>
      <c r="N1210" t="s">
        <v>111</v>
      </c>
      <c r="O1210" t="s">
        <v>115</v>
      </c>
    </row>
    <row r="1211" spans="1:15" x14ac:dyDescent="0.3">
      <c r="A1211">
        <f t="shared" si="113"/>
        <v>7777896610</v>
      </c>
      <c r="B1211" s="1">
        <v>42211</v>
      </c>
      <c r="C1211" t="str">
        <f t="shared" si="108"/>
        <v>Sunday</v>
      </c>
      <c r="D1211" t="str">
        <f t="shared" si="109"/>
        <v>July</v>
      </c>
      <c r="E1211">
        <v>16.25</v>
      </c>
      <c r="F1211" t="s">
        <v>7</v>
      </c>
      <c r="G1211" t="s">
        <v>17</v>
      </c>
      <c r="H1211">
        <f t="shared" si="110"/>
        <v>24.75</v>
      </c>
      <c r="I1211">
        <v>7</v>
      </c>
      <c r="J1211" t="s">
        <v>60</v>
      </c>
      <c r="K1211" t="s">
        <v>61</v>
      </c>
      <c r="L1211">
        <f t="shared" si="111"/>
        <v>173.25</v>
      </c>
      <c r="M1211">
        <f t="shared" si="112"/>
        <v>59.5</v>
      </c>
      <c r="N1211" t="s">
        <v>112</v>
      </c>
      <c r="O1211" t="s">
        <v>115</v>
      </c>
    </row>
    <row r="1212" spans="1:15" x14ac:dyDescent="0.3">
      <c r="A1212">
        <f t="shared" si="113"/>
        <v>7777896611</v>
      </c>
      <c r="B1212" s="1">
        <v>42211</v>
      </c>
      <c r="C1212" t="str">
        <f t="shared" si="108"/>
        <v>Sunday</v>
      </c>
      <c r="D1212" t="str">
        <f t="shared" si="109"/>
        <v>July</v>
      </c>
      <c r="E1212">
        <v>16</v>
      </c>
      <c r="F1212" t="s">
        <v>7</v>
      </c>
      <c r="G1212" t="s">
        <v>8</v>
      </c>
      <c r="H1212">
        <f t="shared" si="110"/>
        <v>20.5</v>
      </c>
      <c r="I1212">
        <v>5</v>
      </c>
      <c r="J1212" t="s">
        <v>30</v>
      </c>
      <c r="K1212" t="s">
        <v>31</v>
      </c>
      <c r="L1212">
        <f t="shared" si="111"/>
        <v>102.5</v>
      </c>
      <c r="M1212">
        <f t="shared" si="112"/>
        <v>22.5</v>
      </c>
      <c r="N1212" t="s">
        <v>112</v>
      </c>
      <c r="O1212" t="s">
        <v>115</v>
      </c>
    </row>
    <row r="1213" spans="1:15" x14ac:dyDescent="0.3">
      <c r="A1213">
        <f t="shared" si="113"/>
        <v>7777896612</v>
      </c>
      <c r="B1213" s="1">
        <v>42211</v>
      </c>
      <c r="C1213" t="str">
        <f t="shared" si="108"/>
        <v>Sunday</v>
      </c>
      <c r="D1213" t="str">
        <f t="shared" si="109"/>
        <v>July</v>
      </c>
      <c r="E1213">
        <v>20.25</v>
      </c>
      <c r="F1213" t="s">
        <v>13</v>
      </c>
      <c r="G1213" t="s">
        <v>14</v>
      </c>
      <c r="H1213">
        <f t="shared" si="110"/>
        <v>27.25</v>
      </c>
      <c r="I1213">
        <v>6</v>
      </c>
      <c r="J1213" t="s">
        <v>20</v>
      </c>
      <c r="K1213" t="s">
        <v>21</v>
      </c>
      <c r="L1213">
        <f t="shared" si="111"/>
        <v>163.5</v>
      </c>
      <c r="M1213">
        <f t="shared" si="112"/>
        <v>42</v>
      </c>
      <c r="N1213" t="s">
        <v>111</v>
      </c>
      <c r="O1213" t="s">
        <v>115</v>
      </c>
    </row>
    <row r="1214" spans="1:15" x14ac:dyDescent="0.3">
      <c r="A1214">
        <f t="shared" si="113"/>
        <v>7777896613</v>
      </c>
      <c r="B1214" s="1">
        <v>42211</v>
      </c>
      <c r="C1214" t="str">
        <f t="shared" si="108"/>
        <v>Sunday</v>
      </c>
      <c r="D1214" t="str">
        <f t="shared" si="109"/>
        <v>July</v>
      </c>
      <c r="E1214">
        <v>20.25</v>
      </c>
      <c r="F1214" t="s">
        <v>13</v>
      </c>
      <c r="G1214" t="s">
        <v>14</v>
      </c>
      <c r="H1214">
        <f t="shared" si="110"/>
        <v>27.25</v>
      </c>
      <c r="I1214">
        <v>11</v>
      </c>
      <c r="J1214" t="s">
        <v>42</v>
      </c>
      <c r="K1214" t="s">
        <v>43</v>
      </c>
      <c r="L1214">
        <f t="shared" si="111"/>
        <v>299.75</v>
      </c>
      <c r="M1214">
        <f t="shared" si="112"/>
        <v>77</v>
      </c>
      <c r="N1214" t="s">
        <v>111</v>
      </c>
      <c r="O1214" t="s">
        <v>115</v>
      </c>
    </row>
    <row r="1215" spans="1:15" x14ac:dyDescent="0.3">
      <c r="A1215">
        <f t="shared" si="113"/>
        <v>7777896614</v>
      </c>
      <c r="B1215" s="1">
        <v>42211</v>
      </c>
      <c r="C1215" t="str">
        <f t="shared" si="108"/>
        <v>Sunday</v>
      </c>
      <c r="D1215" t="str">
        <f t="shared" si="109"/>
        <v>July</v>
      </c>
      <c r="E1215">
        <v>12</v>
      </c>
      <c r="F1215" t="s">
        <v>27</v>
      </c>
      <c r="G1215" t="s">
        <v>8</v>
      </c>
      <c r="H1215">
        <f t="shared" si="110"/>
        <v>15</v>
      </c>
      <c r="I1215">
        <v>7</v>
      </c>
      <c r="J1215" t="s">
        <v>11</v>
      </c>
      <c r="K1215" t="s">
        <v>12</v>
      </c>
      <c r="L1215">
        <f t="shared" si="111"/>
        <v>105</v>
      </c>
      <c r="M1215">
        <f t="shared" si="112"/>
        <v>21</v>
      </c>
      <c r="N1215" t="s">
        <v>111</v>
      </c>
      <c r="O1215" t="s">
        <v>115</v>
      </c>
    </row>
    <row r="1216" spans="1:15" x14ac:dyDescent="0.3">
      <c r="A1216">
        <f t="shared" si="113"/>
        <v>7777896615</v>
      </c>
      <c r="B1216" s="1">
        <v>42211</v>
      </c>
      <c r="C1216" t="str">
        <f t="shared" si="108"/>
        <v>Sunday</v>
      </c>
      <c r="D1216" t="str">
        <f t="shared" si="109"/>
        <v>July</v>
      </c>
      <c r="E1216">
        <v>20.75</v>
      </c>
      <c r="F1216" t="s">
        <v>13</v>
      </c>
      <c r="G1216" t="s">
        <v>17</v>
      </c>
      <c r="H1216">
        <f t="shared" si="110"/>
        <v>30.75</v>
      </c>
      <c r="I1216">
        <v>1</v>
      </c>
      <c r="J1216" t="s">
        <v>38</v>
      </c>
      <c r="K1216" t="s">
        <v>39</v>
      </c>
      <c r="L1216">
        <f t="shared" si="111"/>
        <v>30.75</v>
      </c>
      <c r="M1216">
        <f t="shared" si="112"/>
        <v>10</v>
      </c>
      <c r="N1216" t="s">
        <v>112</v>
      </c>
      <c r="O1216" t="s">
        <v>115</v>
      </c>
    </row>
    <row r="1217" spans="1:15" x14ac:dyDescent="0.3">
      <c r="A1217">
        <f t="shared" si="113"/>
        <v>7777896616</v>
      </c>
      <c r="B1217" s="1">
        <v>42211</v>
      </c>
      <c r="C1217" t="str">
        <f t="shared" si="108"/>
        <v>Sunday</v>
      </c>
      <c r="D1217" t="str">
        <f t="shared" si="109"/>
        <v>July</v>
      </c>
      <c r="E1217">
        <v>12.75</v>
      </c>
      <c r="F1217" t="s">
        <v>27</v>
      </c>
      <c r="G1217" t="s">
        <v>22</v>
      </c>
      <c r="H1217">
        <f t="shared" si="110"/>
        <v>17.75</v>
      </c>
      <c r="I1217">
        <v>9</v>
      </c>
      <c r="J1217" t="s">
        <v>44</v>
      </c>
      <c r="K1217" t="s">
        <v>45</v>
      </c>
      <c r="L1217">
        <f t="shared" si="111"/>
        <v>159.75</v>
      </c>
      <c r="M1217">
        <f t="shared" si="112"/>
        <v>45</v>
      </c>
      <c r="N1217" t="s">
        <v>112</v>
      </c>
      <c r="O1217" t="s">
        <v>114</v>
      </c>
    </row>
    <row r="1218" spans="1:15" x14ac:dyDescent="0.3">
      <c r="A1218">
        <f t="shared" si="113"/>
        <v>7777896617</v>
      </c>
      <c r="B1218" s="1">
        <v>42212</v>
      </c>
      <c r="C1218" t="str">
        <f t="shared" ref="C1218:C1281" si="114">TEXT(B1218,"dddd")</f>
        <v>Monday</v>
      </c>
      <c r="D1218" t="str">
        <f t="shared" si="109"/>
        <v>July</v>
      </c>
      <c r="E1218">
        <v>20.75</v>
      </c>
      <c r="F1218" t="s">
        <v>13</v>
      </c>
      <c r="G1218" t="s">
        <v>17</v>
      </c>
      <c r="H1218">
        <f t="shared" si="110"/>
        <v>30.75</v>
      </c>
      <c r="I1218">
        <v>2</v>
      </c>
      <c r="J1218" t="s">
        <v>18</v>
      </c>
      <c r="K1218" t="s">
        <v>19</v>
      </c>
      <c r="L1218">
        <f t="shared" si="111"/>
        <v>61.5</v>
      </c>
      <c r="M1218">
        <f t="shared" si="112"/>
        <v>20</v>
      </c>
      <c r="N1218" t="s">
        <v>112</v>
      </c>
      <c r="O1218" t="s">
        <v>115</v>
      </c>
    </row>
    <row r="1219" spans="1:15" x14ac:dyDescent="0.3">
      <c r="A1219">
        <f t="shared" si="113"/>
        <v>7777896618</v>
      </c>
      <c r="B1219" s="1">
        <v>42212</v>
      </c>
      <c r="C1219" t="str">
        <f t="shared" si="114"/>
        <v>Monday</v>
      </c>
      <c r="D1219" t="str">
        <f t="shared" ref="D1219:D1282" si="115">TEXT(B1219,"mmmm")</f>
        <v>July</v>
      </c>
      <c r="E1219">
        <v>16</v>
      </c>
      <c r="F1219" t="s">
        <v>7</v>
      </c>
      <c r="G1219" t="s">
        <v>14</v>
      </c>
      <c r="H1219">
        <f t="shared" ref="H1219:H1282" si="116">E1219 +   IF(F1219="S", 2, IF(F1219="M", 3.5, IF(F1219="L", 5, 0))) +  IF(G1219="Classic", 1, IF(G1219="Veggie", 2, IF(G1219="Chicken", 3, IF(G1219="Supreme",5,0))))</f>
        <v>21.5</v>
      </c>
      <c r="I1219">
        <v>11</v>
      </c>
      <c r="J1219" t="s">
        <v>42</v>
      </c>
      <c r="K1219" t="s">
        <v>43</v>
      </c>
      <c r="L1219">
        <f t="shared" ref="L1219:L1282" si="117">H1219*I1219</f>
        <v>236.5</v>
      </c>
      <c r="M1219">
        <f t="shared" ref="M1219:M1282" si="118">(H1219-E1219)*I1219</f>
        <v>60.5</v>
      </c>
      <c r="N1219" t="s">
        <v>111</v>
      </c>
      <c r="O1219" t="s">
        <v>115</v>
      </c>
    </row>
    <row r="1220" spans="1:15" x14ac:dyDescent="0.3">
      <c r="A1220">
        <f t="shared" ref="A1220:A1283" si="119">A1219+1</f>
        <v>7777896619</v>
      </c>
      <c r="B1220" s="1">
        <v>42212</v>
      </c>
      <c r="C1220" t="str">
        <f t="shared" si="114"/>
        <v>Monday</v>
      </c>
      <c r="D1220" t="str">
        <f t="shared" si="115"/>
        <v>July</v>
      </c>
      <c r="E1220">
        <v>20.75</v>
      </c>
      <c r="F1220" t="s">
        <v>13</v>
      </c>
      <c r="G1220" t="s">
        <v>17</v>
      </c>
      <c r="H1220">
        <f t="shared" si="116"/>
        <v>30.75</v>
      </c>
      <c r="I1220">
        <v>12</v>
      </c>
      <c r="J1220" t="s">
        <v>18</v>
      </c>
      <c r="K1220" t="s">
        <v>19</v>
      </c>
      <c r="L1220">
        <f t="shared" si="117"/>
        <v>369</v>
      </c>
      <c r="M1220">
        <f t="shared" si="118"/>
        <v>120</v>
      </c>
      <c r="N1220" t="s">
        <v>111</v>
      </c>
      <c r="O1220" t="s">
        <v>114</v>
      </c>
    </row>
    <row r="1221" spans="1:15" x14ac:dyDescent="0.3">
      <c r="A1221">
        <f t="shared" si="119"/>
        <v>7777896620</v>
      </c>
      <c r="B1221" s="1">
        <v>42212</v>
      </c>
      <c r="C1221" t="str">
        <f t="shared" si="114"/>
        <v>Monday</v>
      </c>
      <c r="D1221" t="str">
        <f t="shared" si="115"/>
        <v>July</v>
      </c>
      <c r="E1221">
        <v>20.75</v>
      </c>
      <c r="F1221" t="s">
        <v>13</v>
      </c>
      <c r="G1221" t="s">
        <v>22</v>
      </c>
      <c r="H1221">
        <f t="shared" si="116"/>
        <v>28.75</v>
      </c>
      <c r="I1221">
        <v>4</v>
      </c>
      <c r="J1221" t="s">
        <v>23</v>
      </c>
      <c r="K1221" t="s">
        <v>24</v>
      </c>
      <c r="L1221">
        <f t="shared" si="117"/>
        <v>115</v>
      </c>
      <c r="M1221">
        <f t="shared" si="118"/>
        <v>32</v>
      </c>
      <c r="N1221" t="s">
        <v>111</v>
      </c>
      <c r="O1221" t="s">
        <v>115</v>
      </c>
    </row>
    <row r="1222" spans="1:15" x14ac:dyDescent="0.3">
      <c r="A1222">
        <f t="shared" si="119"/>
        <v>7777896621</v>
      </c>
      <c r="B1222" s="1">
        <v>42212</v>
      </c>
      <c r="C1222" t="str">
        <f t="shared" si="114"/>
        <v>Monday</v>
      </c>
      <c r="D1222" t="str">
        <f t="shared" si="115"/>
        <v>July</v>
      </c>
      <c r="E1222">
        <v>16</v>
      </c>
      <c r="F1222" t="s">
        <v>7</v>
      </c>
      <c r="G1222" t="s">
        <v>14</v>
      </c>
      <c r="H1222">
        <f t="shared" si="116"/>
        <v>21.5</v>
      </c>
      <c r="I1222">
        <v>12</v>
      </c>
      <c r="J1222" t="s">
        <v>64</v>
      </c>
      <c r="K1222" t="s">
        <v>65</v>
      </c>
      <c r="L1222">
        <f t="shared" si="117"/>
        <v>258</v>
      </c>
      <c r="M1222">
        <f t="shared" si="118"/>
        <v>66</v>
      </c>
      <c r="N1222" t="s">
        <v>112</v>
      </c>
      <c r="O1222" t="s">
        <v>114</v>
      </c>
    </row>
    <row r="1223" spans="1:15" x14ac:dyDescent="0.3">
      <c r="A1223">
        <f t="shared" si="119"/>
        <v>7777896622</v>
      </c>
      <c r="B1223" s="1">
        <v>42212</v>
      </c>
      <c r="C1223" t="str">
        <f t="shared" si="114"/>
        <v>Monday</v>
      </c>
      <c r="D1223" t="str">
        <f t="shared" si="115"/>
        <v>July</v>
      </c>
      <c r="E1223">
        <v>20.25</v>
      </c>
      <c r="F1223" t="s">
        <v>13</v>
      </c>
      <c r="G1223" t="s">
        <v>17</v>
      </c>
      <c r="H1223">
        <f t="shared" si="116"/>
        <v>30.25</v>
      </c>
      <c r="I1223">
        <v>8</v>
      </c>
      <c r="J1223" t="s">
        <v>70</v>
      </c>
      <c r="K1223" t="s">
        <v>71</v>
      </c>
      <c r="L1223">
        <f t="shared" si="117"/>
        <v>242</v>
      </c>
      <c r="M1223">
        <f t="shared" si="118"/>
        <v>80</v>
      </c>
      <c r="N1223" t="s">
        <v>111</v>
      </c>
      <c r="O1223" t="s">
        <v>114</v>
      </c>
    </row>
    <row r="1224" spans="1:15" x14ac:dyDescent="0.3">
      <c r="A1224">
        <f t="shared" si="119"/>
        <v>7777896623</v>
      </c>
      <c r="B1224" s="1">
        <v>42213</v>
      </c>
      <c r="C1224" t="str">
        <f t="shared" si="114"/>
        <v>Tuesday</v>
      </c>
      <c r="D1224" t="str">
        <f t="shared" si="115"/>
        <v>July</v>
      </c>
      <c r="E1224">
        <v>12.75</v>
      </c>
      <c r="F1224" t="s">
        <v>27</v>
      </c>
      <c r="G1224" t="s">
        <v>22</v>
      </c>
      <c r="H1224">
        <f t="shared" si="116"/>
        <v>17.75</v>
      </c>
      <c r="I1224">
        <v>8</v>
      </c>
      <c r="J1224" t="s">
        <v>44</v>
      </c>
      <c r="K1224" t="s">
        <v>45</v>
      </c>
      <c r="L1224">
        <f t="shared" si="117"/>
        <v>142</v>
      </c>
      <c r="M1224">
        <f t="shared" si="118"/>
        <v>40</v>
      </c>
      <c r="N1224" t="s">
        <v>112</v>
      </c>
      <c r="O1224" t="s">
        <v>114</v>
      </c>
    </row>
    <row r="1225" spans="1:15" x14ac:dyDescent="0.3">
      <c r="A1225">
        <f t="shared" si="119"/>
        <v>7777896624</v>
      </c>
      <c r="B1225" s="1">
        <v>42213</v>
      </c>
      <c r="C1225" t="str">
        <f t="shared" si="114"/>
        <v>Tuesday</v>
      </c>
      <c r="D1225" t="str">
        <f t="shared" si="115"/>
        <v>July</v>
      </c>
      <c r="E1225">
        <v>18.5</v>
      </c>
      <c r="F1225" t="s">
        <v>13</v>
      </c>
      <c r="G1225" t="s">
        <v>14</v>
      </c>
      <c r="H1225">
        <f t="shared" si="116"/>
        <v>25.5</v>
      </c>
      <c r="I1225">
        <v>3</v>
      </c>
      <c r="J1225" t="s">
        <v>15</v>
      </c>
      <c r="K1225" t="s">
        <v>16</v>
      </c>
      <c r="L1225">
        <f t="shared" si="117"/>
        <v>76.5</v>
      </c>
      <c r="M1225">
        <f t="shared" si="118"/>
        <v>21</v>
      </c>
      <c r="N1225" t="s">
        <v>111</v>
      </c>
      <c r="O1225" t="s">
        <v>115</v>
      </c>
    </row>
    <row r="1226" spans="1:15" x14ac:dyDescent="0.3">
      <c r="A1226">
        <f t="shared" si="119"/>
        <v>7777896625</v>
      </c>
      <c r="B1226" s="1">
        <v>42213</v>
      </c>
      <c r="C1226" t="str">
        <f t="shared" si="114"/>
        <v>Tuesday</v>
      </c>
      <c r="D1226" t="str">
        <f t="shared" si="115"/>
        <v>July</v>
      </c>
      <c r="E1226">
        <v>20.75</v>
      </c>
      <c r="F1226" t="s">
        <v>13</v>
      </c>
      <c r="G1226" t="s">
        <v>22</v>
      </c>
      <c r="H1226">
        <f t="shared" si="116"/>
        <v>28.75</v>
      </c>
      <c r="I1226">
        <v>6</v>
      </c>
      <c r="J1226" t="s">
        <v>28</v>
      </c>
      <c r="K1226" t="s">
        <v>29</v>
      </c>
      <c r="L1226">
        <f t="shared" si="117"/>
        <v>172.5</v>
      </c>
      <c r="M1226">
        <f t="shared" si="118"/>
        <v>48</v>
      </c>
      <c r="N1226" t="s">
        <v>111</v>
      </c>
      <c r="O1226" t="s">
        <v>114</v>
      </c>
    </row>
    <row r="1227" spans="1:15" x14ac:dyDescent="0.3">
      <c r="A1227">
        <f t="shared" si="119"/>
        <v>7777896626</v>
      </c>
      <c r="B1227" s="1">
        <v>42213</v>
      </c>
      <c r="C1227" t="str">
        <f t="shared" si="114"/>
        <v>Tuesday</v>
      </c>
      <c r="D1227" t="str">
        <f t="shared" si="115"/>
        <v>July</v>
      </c>
      <c r="E1227">
        <v>16.75</v>
      </c>
      <c r="F1227" t="s">
        <v>7</v>
      </c>
      <c r="G1227" t="s">
        <v>22</v>
      </c>
      <c r="H1227">
        <f t="shared" si="116"/>
        <v>23.25</v>
      </c>
      <c r="I1227">
        <v>3</v>
      </c>
      <c r="J1227" t="s">
        <v>28</v>
      </c>
      <c r="K1227" t="s">
        <v>29</v>
      </c>
      <c r="L1227">
        <f t="shared" si="117"/>
        <v>69.75</v>
      </c>
      <c r="M1227">
        <f t="shared" si="118"/>
        <v>19.5</v>
      </c>
      <c r="N1227" t="s">
        <v>112</v>
      </c>
      <c r="O1227" t="s">
        <v>115</v>
      </c>
    </row>
    <row r="1228" spans="1:15" x14ac:dyDescent="0.3">
      <c r="A1228">
        <f t="shared" si="119"/>
        <v>7777896627</v>
      </c>
      <c r="B1228" s="1">
        <v>42213</v>
      </c>
      <c r="C1228" t="str">
        <f t="shared" si="114"/>
        <v>Tuesday</v>
      </c>
      <c r="D1228" t="str">
        <f t="shared" si="115"/>
        <v>July</v>
      </c>
      <c r="E1228">
        <v>16.5</v>
      </c>
      <c r="F1228" t="s">
        <v>13</v>
      </c>
      <c r="G1228" t="s">
        <v>8</v>
      </c>
      <c r="H1228">
        <f t="shared" si="116"/>
        <v>22.5</v>
      </c>
      <c r="I1228">
        <v>11</v>
      </c>
      <c r="J1228" t="s">
        <v>9</v>
      </c>
      <c r="K1228" t="s">
        <v>10</v>
      </c>
      <c r="L1228">
        <f t="shared" si="117"/>
        <v>247.5</v>
      </c>
      <c r="M1228">
        <f t="shared" si="118"/>
        <v>66</v>
      </c>
      <c r="N1228" t="s">
        <v>111</v>
      </c>
      <c r="O1228" t="s">
        <v>115</v>
      </c>
    </row>
    <row r="1229" spans="1:15" x14ac:dyDescent="0.3">
      <c r="A1229">
        <f t="shared" si="119"/>
        <v>7777896628</v>
      </c>
      <c r="B1229" s="1">
        <v>42213</v>
      </c>
      <c r="C1229" t="str">
        <f t="shared" si="114"/>
        <v>Tuesday</v>
      </c>
      <c r="D1229" t="str">
        <f t="shared" si="115"/>
        <v>July</v>
      </c>
      <c r="E1229">
        <v>16</v>
      </c>
      <c r="F1229" t="s">
        <v>7</v>
      </c>
      <c r="G1229" t="s">
        <v>14</v>
      </c>
      <c r="H1229">
        <f t="shared" si="116"/>
        <v>21.5</v>
      </c>
      <c r="I1229">
        <v>12</v>
      </c>
      <c r="J1229" t="s">
        <v>42</v>
      </c>
      <c r="K1229" t="s">
        <v>43</v>
      </c>
      <c r="L1229">
        <f t="shared" si="117"/>
        <v>258</v>
      </c>
      <c r="M1229">
        <f t="shared" si="118"/>
        <v>66</v>
      </c>
      <c r="N1229" t="s">
        <v>111</v>
      </c>
      <c r="O1229" t="s">
        <v>115</v>
      </c>
    </row>
    <row r="1230" spans="1:15" x14ac:dyDescent="0.3">
      <c r="A1230">
        <f t="shared" si="119"/>
        <v>7777896629</v>
      </c>
      <c r="B1230" s="1">
        <v>42213</v>
      </c>
      <c r="C1230" t="str">
        <f t="shared" si="114"/>
        <v>Tuesday</v>
      </c>
      <c r="D1230" t="str">
        <f t="shared" si="115"/>
        <v>July</v>
      </c>
      <c r="E1230">
        <v>20.5</v>
      </c>
      <c r="F1230" t="s">
        <v>13</v>
      </c>
      <c r="G1230" t="s">
        <v>8</v>
      </c>
      <c r="H1230">
        <f t="shared" si="116"/>
        <v>26.5</v>
      </c>
      <c r="I1230">
        <v>2</v>
      </c>
      <c r="J1230" t="s">
        <v>58</v>
      </c>
      <c r="K1230" t="s">
        <v>59</v>
      </c>
      <c r="L1230">
        <f t="shared" si="117"/>
        <v>53</v>
      </c>
      <c r="M1230">
        <f t="shared" si="118"/>
        <v>12</v>
      </c>
      <c r="N1230" t="s">
        <v>111</v>
      </c>
      <c r="O1230" t="s">
        <v>115</v>
      </c>
    </row>
    <row r="1231" spans="1:15" x14ac:dyDescent="0.3">
      <c r="A1231">
        <f t="shared" si="119"/>
        <v>7777896630</v>
      </c>
      <c r="B1231" s="1">
        <v>42213</v>
      </c>
      <c r="C1231" t="str">
        <f t="shared" si="114"/>
        <v>Tuesday</v>
      </c>
      <c r="D1231" t="str">
        <f t="shared" si="115"/>
        <v>July</v>
      </c>
      <c r="E1231">
        <v>25.5</v>
      </c>
      <c r="F1231" t="s">
        <v>76</v>
      </c>
      <c r="G1231" t="s">
        <v>8</v>
      </c>
      <c r="H1231">
        <f t="shared" si="116"/>
        <v>26.5</v>
      </c>
      <c r="I1231">
        <v>3</v>
      </c>
      <c r="J1231" t="s">
        <v>30</v>
      </c>
      <c r="K1231" t="s">
        <v>31</v>
      </c>
      <c r="L1231">
        <f t="shared" si="117"/>
        <v>79.5</v>
      </c>
      <c r="M1231">
        <f t="shared" si="118"/>
        <v>3</v>
      </c>
      <c r="N1231" t="s">
        <v>111</v>
      </c>
      <c r="O1231" t="s">
        <v>115</v>
      </c>
    </row>
    <row r="1232" spans="1:15" x14ac:dyDescent="0.3">
      <c r="A1232">
        <f t="shared" si="119"/>
        <v>7777896631</v>
      </c>
      <c r="B1232" s="1">
        <v>42213</v>
      </c>
      <c r="C1232" t="str">
        <f t="shared" si="114"/>
        <v>Tuesday</v>
      </c>
      <c r="D1232" t="str">
        <f t="shared" si="115"/>
        <v>July</v>
      </c>
      <c r="E1232">
        <v>12.25</v>
      </c>
      <c r="F1232" t="s">
        <v>27</v>
      </c>
      <c r="G1232" t="s">
        <v>17</v>
      </c>
      <c r="H1232">
        <f t="shared" si="116"/>
        <v>19.25</v>
      </c>
      <c r="I1232">
        <v>4</v>
      </c>
      <c r="J1232" t="s">
        <v>70</v>
      </c>
      <c r="K1232" t="s">
        <v>71</v>
      </c>
      <c r="L1232">
        <f t="shared" si="117"/>
        <v>77</v>
      </c>
      <c r="M1232">
        <f t="shared" si="118"/>
        <v>28</v>
      </c>
      <c r="N1232" t="s">
        <v>112</v>
      </c>
      <c r="O1232" t="s">
        <v>115</v>
      </c>
    </row>
    <row r="1233" spans="1:15" x14ac:dyDescent="0.3">
      <c r="A1233">
        <f t="shared" si="119"/>
        <v>7777896632</v>
      </c>
      <c r="B1233" s="1">
        <v>42214</v>
      </c>
      <c r="C1233" t="str">
        <f t="shared" si="114"/>
        <v>Wednesday</v>
      </c>
      <c r="D1233" t="str">
        <f t="shared" si="115"/>
        <v>July</v>
      </c>
      <c r="E1233">
        <v>16.75</v>
      </c>
      <c r="F1233" t="s">
        <v>7</v>
      </c>
      <c r="G1233" t="s">
        <v>22</v>
      </c>
      <c r="H1233">
        <f t="shared" si="116"/>
        <v>23.25</v>
      </c>
      <c r="I1233">
        <v>7</v>
      </c>
      <c r="J1233" t="s">
        <v>28</v>
      </c>
      <c r="K1233" t="s">
        <v>29</v>
      </c>
      <c r="L1233">
        <f t="shared" si="117"/>
        <v>162.75</v>
      </c>
      <c r="M1233">
        <f t="shared" si="118"/>
        <v>45.5</v>
      </c>
      <c r="N1233" t="s">
        <v>111</v>
      </c>
      <c r="O1233" t="s">
        <v>114</v>
      </c>
    </row>
    <row r="1234" spans="1:15" x14ac:dyDescent="0.3">
      <c r="A1234">
        <f t="shared" si="119"/>
        <v>7777896633</v>
      </c>
      <c r="B1234" s="1">
        <v>42215</v>
      </c>
      <c r="C1234" t="str">
        <f t="shared" si="114"/>
        <v>Thursday</v>
      </c>
      <c r="D1234" t="str">
        <f t="shared" si="115"/>
        <v>July</v>
      </c>
      <c r="E1234">
        <v>20.5</v>
      </c>
      <c r="F1234" t="s">
        <v>13</v>
      </c>
      <c r="G1234" t="s">
        <v>8</v>
      </c>
      <c r="H1234">
        <f t="shared" si="116"/>
        <v>26.5</v>
      </c>
      <c r="I1234">
        <v>3</v>
      </c>
      <c r="J1234" t="s">
        <v>36</v>
      </c>
      <c r="K1234" t="s">
        <v>37</v>
      </c>
      <c r="L1234">
        <f t="shared" si="117"/>
        <v>79.5</v>
      </c>
      <c r="M1234">
        <f t="shared" si="118"/>
        <v>18</v>
      </c>
      <c r="N1234" t="s">
        <v>111</v>
      </c>
      <c r="O1234" t="s">
        <v>114</v>
      </c>
    </row>
    <row r="1235" spans="1:15" x14ac:dyDescent="0.3">
      <c r="A1235">
        <f t="shared" si="119"/>
        <v>7777896634</v>
      </c>
      <c r="B1235" s="1">
        <v>42215</v>
      </c>
      <c r="C1235" t="str">
        <f t="shared" si="114"/>
        <v>Thursday</v>
      </c>
      <c r="D1235" t="str">
        <f t="shared" si="115"/>
        <v>July</v>
      </c>
      <c r="E1235">
        <v>20.75</v>
      </c>
      <c r="F1235" t="s">
        <v>13</v>
      </c>
      <c r="G1235" t="s">
        <v>22</v>
      </c>
      <c r="H1235">
        <f t="shared" si="116"/>
        <v>28.75</v>
      </c>
      <c r="I1235">
        <v>4</v>
      </c>
      <c r="J1235" t="s">
        <v>23</v>
      </c>
      <c r="K1235" t="s">
        <v>24</v>
      </c>
      <c r="L1235">
        <f t="shared" si="117"/>
        <v>115</v>
      </c>
      <c r="M1235">
        <f t="shared" si="118"/>
        <v>32</v>
      </c>
      <c r="N1235" t="s">
        <v>112</v>
      </c>
      <c r="O1235" t="s">
        <v>115</v>
      </c>
    </row>
    <row r="1236" spans="1:15" x14ac:dyDescent="0.3">
      <c r="A1236">
        <f t="shared" si="119"/>
        <v>7777896635</v>
      </c>
      <c r="B1236" s="1">
        <v>42215</v>
      </c>
      <c r="C1236" t="str">
        <f t="shared" si="114"/>
        <v>Thursday</v>
      </c>
      <c r="D1236" t="str">
        <f t="shared" si="115"/>
        <v>July</v>
      </c>
      <c r="E1236">
        <v>12</v>
      </c>
      <c r="F1236" t="s">
        <v>27</v>
      </c>
      <c r="G1236" t="s">
        <v>8</v>
      </c>
      <c r="H1236">
        <f t="shared" si="116"/>
        <v>15</v>
      </c>
      <c r="I1236">
        <v>5</v>
      </c>
      <c r="J1236" t="s">
        <v>11</v>
      </c>
      <c r="K1236" t="s">
        <v>12</v>
      </c>
      <c r="L1236">
        <f t="shared" si="117"/>
        <v>75</v>
      </c>
      <c r="M1236">
        <f t="shared" si="118"/>
        <v>15</v>
      </c>
      <c r="N1236" t="s">
        <v>112</v>
      </c>
      <c r="O1236" t="s">
        <v>114</v>
      </c>
    </row>
    <row r="1237" spans="1:15" x14ac:dyDescent="0.3">
      <c r="A1237">
        <f t="shared" si="119"/>
        <v>7777896636</v>
      </c>
      <c r="B1237" s="1">
        <v>42215</v>
      </c>
      <c r="C1237" t="str">
        <f t="shared" si="114"/>
        <v>Thursday</v>
      </c>
      <c r="D1237" t="str">
        <f t="shared" si="115"/>
        <v>July</v>
      </c>
      <c r="E1237">
        <v>16</v>
      </c>
      <c r="F1237" t="s">
        <v>7</v>
      </c>
      <c r="G1237" t="s">
        <v>8</v>
      </c>
      <c r="H1237">
        <f t="shared" si="116"/>
        <v>20.5</v>
      </c>
      <c r="I1237">
        <v>4</v>
      </c>
      <c r="J1237" t="s">
        <v>58</v>
      </c>
      <c r="K1237" t="s">
        <v>59</v>
      </c>
      <c r="L1237">
        <f t="shared" si="117"/>
        <v>82</v>
      </c>
      <c r="M1237">
        <f t="shared" si="118"/>
        <v>18</v>
      </c>
      <c r="N1237" t="s">
        <v>111</v>
      </c>
      <c r="O1237" t="s">
        <v>114</v>
      </c>
    </row>
    <row r="1238" spans="1:15" x14ac:dyDescent="0.3">
      <c r="A1238">
        <f t="shared" si="119"/>
        <v>7777896637</v>
      </c>
      <c r="B1238" s="1">
        <v>42215</v>
      </c>
      <c r="C1238" t="str">
        <f t="shared" si="114"/>
        <v>Thursday</v>
      </c>
      <c r="D1238" t="str">
        <f t="shared" si="115"/>
        <v>July</v>
      </c>
      <c r="E1238">
        <v>20.75</v>
      </c>
      <c r="F1238" t="s">
        <v>13</v>
      </c>
      <c r="G1238" t="s">
        <v>17</v>
      </c>
      <c r="H1238">
        <f t="shared" si="116"/>
        <v>30.75</v>
      </c>
      <c r="I1238">
        <v>11</v>
      </c>
      <c r="J1238" t="s">
        <v>66</v>
      </c>
      <c r="K1238" t="s">
        <v>67</v>
      </c>
      <c r="L1238">
        <f t="shared" si="117"/>
        <v>338.25</v>
      </c>
      <c r="M1238">
        <f t="shared" si="118"/>
        <v>110</v>
      </c>
      <c r="N1238" t="s">
        <v>112</v>
      </c>
      <c r="O1238" t="s">
        <v>114</v>
      </c>
    </row>
    <row r="1239" spans="1:15" x14ac:dyDescent="0.3">
      <c r="A1239">
        <f t="shared" si="119"/>
        <v>7777896638</v>
      </c>
      <c r="B1239" s="1">
        <v>42216</v>
      </c>
      <c r="C1239" t="str">
        <f t="shared" si="114"/>
        <v>Friday</v>
      </c>
      <c r="D1239" t="str">
        <f t="shared" si="115"/>
        <v>July</v>
      </c>
      <c r="E1239">
        <v>12</v>
      </c>
      <c r="F1239" t="s">
        <v>27</v>
      </c>
      <c r="G1239" t="s">
        <v>8</v>
      </c>
      <c r="H1239">
        <f t="shared" si="116"/>
        <v>15</v>
      </c>
      <c r="I1239">
        <v>1</v>
      </c>
      <c r="J1239" t="s">
        <v>11</v>
      </c>
      <c r="K1239" t="s">
        <v>12</v>
      </c>
      <c r="L1239">
        <f t="shared" si="117"/>
        <v>15</v>
      </c>
      <c r="M1239">
        <f t="shared" si="118"/>
        <v>3</v>
      </c>
      <c r="N1239" t="s">
        <v>112</v>
      </c>
      <c r="O1239" t="s">
        <v>114</v>
      </c>
    </row>
    <row r="1240" spans="1:15" x14ac:dyDescent="0.3">
      <c r="A1240">
        <f t="shared" si="119"/>
        <v>7777896639</v>
      </c>
      <c r="B1240" s="1">
        <v>42216</v>
      </c>
      <c r="C1240" t="str">
        <f t="shared" si="114"/>
        <v>Friday</v>
      </c>
      <c r="D1240" t="str">
        <f t="shared" si="115"/>
        <v>July</v>
      </c>
      <c r="E1240">
        <v>20.75</v>
      </c>
      <c r="F1240" t="s">
        <v>13</v>
      </c>
      <c r="G1240" t="s">
        <v>17</v>
      </c>
      <c r="H1240">
        <f t="shared" si="116"/>
        <v>30.75</v>
      </c>
      <c r="I1240">
        <v>4</v>
      </c>
      <c r="J1240" t="s">
        <v>38</v>
      </c>
      <c r="K1240" t="s">
        <v>39</v>
      </c>
      <c r="L1240">
        <f t="shared" si="117"/>
        <v>123</v>
      </c>
      <c r="M1240">
        <f t="shared" si="118"/>
        <v>40</v>
      </c>
      <c r="N1240" t="s">
        <v>112</v>
      </c>
      <c r="O1240" t="s">
        <v>115</v>
      </c>
    </row>
    <row r="1241" spans="1:15" x14ac:dyDescent="0.3">
      <c r="A1241">
        <f t="shared" si="119"/>
        <v>7777896640</v>
      </c>
      <c r="B1241" s="1">
        <v>42216</v>
      </c>
      <c r="C1241" t="str">
        <f t="shared" si="114"/>
        <v>Friday</v>
      </c>
      <c r="D1241" t="str">
        <f t="shared" si="115"/>
        <v>July</v>
      </c>
      <c r="E1241">
        <v>12.25</v>
      </c>
      <c r="F1241" t="s">
        <v>27</v>
      </c>
      <c r="G1241" t="s">
        <v>17</v>
      </c>
      <c r="H1241">
        <f t="shared" si="116"/>
        <v>19.25</v>
      </c>
      <c r="I1241">
        <v>11</v>
      </c>
      <c r="J1241" t="s">
        <v>70</v>
      </c>
      <c r="K1241" t="s">
        <v>71</v>
      </c>
      <c r="L1241">
        <f t="shared" si="117"/>
        <v>211.75</v>
      </c>
      <c r="M1241">
        <f t="shared" si="118"/>
        <v>77</v>
      </c>
      <c r="N1241" t="s">
        <v>112</v>
      </c>
      <c r="O1241" t="s">
        <v>115</v>
      </c>
    </row>
    <row r="1242" spans="1:15" x14ac:dyDescent="0.3">
      <c r="A1242">
        <f t="shared" si="119"/>
        <v>7777896641</v>
      </c>
      <c r="B1242" s="1">
        <v>42216</v>
      </c>
      <c r="C1242" t="str">
        <f t="shared" si="114"/>
        <v>Friday</v>
      </c>
      <c r="D1242" t="str">
        <f t="shared" si="115"/>
        <v>July</v>
      </c>
      <c r="E1242">
        <v>16</v>
      </c>
      <c r="F1242" t="s">
        <v>7</v>
      </c>
      <c r="G1242" t="s">
        <v>8</v>
      </c>
      <c r="H1242">
        <f t="shared" si="116"/>
        <v>20.5</v>
      </c>
      <c r="I1242">
        <v>10</v>
      </c>
      <c r="J1242" t="s">
        <v>11</v>
      </c>
      <c r="K1242" t="s">
        <v>12</v>
      </c>
      <c r="L1242">
        <f t="shared" si="117"/>
        <v>205</v>
      </c>
      <c r="M1242">
        <f t="shared" si="118"/>
        <v>45</v>
      </c>
      <c r="N1242" t="s">
        <v>111</v>
      </c>
      <c r="O1242" t="s">
        <v>114</v>
      </c>
    </row>
    <row r="1243" spans="1:15" x14ac:dyDescent="0.3">
      <c r="A1243">
        <f t="shared" si="119"/>
        <v>7777896642</v>
      </c>
      <c r="B1243" s="1">
        <v>42217</v>
      </c>
      <c r="C1243" t="str">
        <f t="shared" si="114"/>
        <v>Saturday</v>
      </c>
      <c r="D1243" t="str">
        <f t="shared" si="115"/>
        <v>August</v>
      </c>
      <c r="E1243">
        <v>20.75</v>
      </c>
      <c r="F1243" t="s">
        <v>13</v>
      </c>
      <c r="G1243" t="s">
        <v>22</v>
      </c>
      <c r="H1243">
        <f t="shared" si="116"/>
        <v>28.75</v>
      </c>
      <c r="I1243">
        <v>7</v>
      </c>
      <c r="J1243" t="s">
        <v>50</v>
      </c>
      <c r="K1243" t="s">
        <v>51</v>
      </c>
      <c r="L1243">
        <f t="shared" si="117"/>
        <v>201.25</v>
      </c>
      <c r="M1243">
        <f t="shared" si="118"/>
        <v>56</v>
      </c>
      <c r="N1243" t="s">
        <v>112</v>
      </c>
      <c r="O1243" t="s">
        <v>115</v>
      </c>
    </row>
    <row r="1244" spans="1:15" x14ac:dyDescent="0.3">
      <c r="A1244">
        <f t="shared" si="119"/>
        <v>7777896643</v>
      </c>
      <c r="B1244" s="1">
        <v>42217</v>
      </c>
      <c r="C1244" t="str">
        <f t="shared" si="114"/>
        <v>Saturday</v>
      </c>
      <c r="D1244" t="str">
        <f t="shared" si="115"/>
        <v>August</v>
      </c>
      <c r="E1244">
        <v>16.75</v>
      </c>
      <c r="F1244" t="s">
        <v>7</v>
      </c>
      <c r="G1244" t="s">
        <v>22</v>
      </c>
      <c r="H1244">
        <f t="shared" si="116"/>
        <v>23.25</v>
      </c>
      <c r="I1244">
        <v>2</v>
      </c>
      <c r="J1244" t="s">
        <v>44</v>
      </c>
      <c r="K1244" t="s">
        <v>45</v>
      </c>
      <c r="L1244">
        <f t="shared" si="117"/>
        <v>46.5</v>
      </c>
      <c r="M1244">
        <f t="shared" si="118"/>
        <v>13</v>
      </c>
      <c r="N1244" t="s">
        <v>112</v>
      </c>
      <c r="O1244" t="s">
        <v>114</v>
      </c>
    </row>
    <row r="1245" spans="1:15" x14ac:dyDescent="0.3">
      <c r="A1245">
        <f t="shared" si="119"/>
        <v>7777896644</v>
      </c>
      <c r="B1245" s="1">
        <v>42217</v>
      </c>
      <c r="C1245" t="str">
        <f t="shared" si="114"/>
        <v>Saturday</v>
      </c>
      <c r="D1245" t="str">
        <f t="shared" si="115"/>
        <v>August</v>
      </c>
      <c r="E1245">
        <v>12</v>
      </c>
      <c r="F1245" t="s">
        <v>27</v>
      </c>
      <c r="G1245" t="s">
        <v>14</v>
      </c>
      <c r="H1245">
        <f t="shared" si="116"/>
        <v>16</v>
      </c>
      <c r="I1245">
        <v>11</v>
      </c>
      <c r="J1245" t="s">
        <v>68</v>
      </c>
      <c r="K1245" t="s">
        <v>69</v>
      </c>
      <c r="L1245">
        <f t="shared" si="117"/>
        <v>176</v>
      </c>
      <c r="M1245">
        <f t="shared" si="118"/>
        <v>44</v>
      </c>
      <c r="N1245" t="s">
        <v>111</v>
      </c>
      <c r="O1245" t="s">
        <v>115</v>
      </c>
    </row>
    <row r="1246" spans="1:15" x14ac:dyDescent="0.3">
      <c r="A1246">
        <f t="shared" si="119"/>
        <v>7777896645</v>
      </c>
      <c r="B1246" s="1">
        <v>42217</v>
      </c>
      <c r="C1246" t="str">
        <f t="shared" si="114"/>
        <v>Saturday</v>
      </c>
      <c r="D1246" t="str">
        <f t="shared" si="115"/>
        <v>August</v>
      </c>
      <c r="E1246">
        <v>12.5</v>
      </c>
      <c r="F1246" t="s">
        <v>27</v>
      </c>
      <c r="G1246" t="s">
        <v>17</v>
      </c>
      <c r="H1246">
        <f t="shared" si="116"/>
        <v>19.5</v>
      </c>
      <c r="I1246">
        <v>9</v>
      </c>
      <c r="J1246" t="s">
        <v>25</v>
      </c>
      <c r="K1246" t="s">
        <v>26</v>
      </c>
      <c r="L1246">
        <f t="shared" si="117"/>
        <v>175.5</v>
      </c>
      <c r="M1246">
        <f t="shared" si="118"/>
        <v>63</v>
      </c>
      <c r="N1246" t="s">
        <v>112</v>
      </c>
      <c r="O1246" t="s">
        <v>115</v>
      </c>
    </row>
    <row r="1247" spans="1:15" x14ac:dyDescent="0.3">
      <c r="A1247">
        <f t="shared" si="119"/>
        <v>7777896646</v>
      </c>
      <c r="B1247" s="1">
        <v>42217</v>
      </c>
      <c r="C1247" t="str">
        <f t="shared" si="114"/>
        <v>Saturday</v>
      </c>
      <c r="D1247" t="str">
        <f t="shared" si="115"/>
        <v>August</v>
      </c>
      <c r="E1247">
        <v>20.75</v>
      </c>
      <c r="F1247" t="s">
        <v>13</v>
      </c>
      <c r="G1247" t="s">
        <v>17</v>
      </c>
      <c r="H1247">
        <f t="shared" si="116"/>
        <v>30.75</v>
      </c>
      <c r="I1247">
        <v>2</v>
      </c>
      <c r="J1247" t="s">
        <v>32</v>
      </c>
      <c r="K1247" t="s">
        <v>33</v>
      </c>
      <c r="L1247">
        <f t="shared" si="117"/>
        <v>61.5</v>
      </c>
      <c r="M1247">
        <f t="shared" si="118"/>
        <v>20</v>
      </c>
      <c r="N1247" t="s">
        <v>111</v>
      </c>
      <c r="O1247" t="s">
        <v>115</v>
      </c>
    </row>
    <row r="1248" spans="1:15" x14ac:dyDescent="0.3">
      <c r="A1248">
        <f t="shared" si="119"/>
        <v>7777896647</v>
      </c>
      <c r="B1248" s="1">
        <v>42217</v>
      </c>
      <c r="C1248" t="str">
        <f t="shared" si="114"/>
        <v>Saturday</v>
      </c>
      <c r="D1248" t="str">
        <f t="shared" si="115"/>
        <v>August</v>
      </c>
      <c r="E1248">
        <v>20.75</v>
      </c>
      <c r="F1248" t="s">
        <v>13</v>
      </c>
      <c r="G1248" t="s">
        <v>17</v>
      </c>
      <c r="H1248">
        <f t="shared" si="116"/>
        <v>30.75</v>
      </c>
      <c r="I1248">
        <v>4</v>
      </c>
      <c r="J1248" t="s">
        <v>38</v>
      </c>
      <c r="K1248" t="s">
        <v>39</v>
      </c>
      <c r="L1248">
        <f t="shared" si="117"/>
        <v>123</v>
      </c>
      <c r="M1248">
        <f t="shared" si="118"/>
        <v>40</v>
      </c>
      <c r="N1248" t="s">
        <v>111</v>
      </c>
      <c r="O1248" t="s">
        <v>115</v>
      </c>
    </row>
    <row r="1249" spans="1:15" x14ac:dyDescent="0.3">
      <c r="A1249">
        <f t="shared" si="119"/>
        <v>7777896648</v>
      </c>
      <c r="B1249" s="1">
        <v>42218</v>
      </c>
      <c r="C1249" t="str">
        <f t="shared" si="114"/>
        <v>Sunday</v>
      </c>
      <c r="D1249" t="str">
        <f t="shared" si="115"/>
        <v>August</v>
      </c>
      <c r="E1249">
        <v>20.75</v>
      </c>
      <c r="F1249" t="s">
        <v>13</v>
      </c>
      <c r="G1249" t="s">
        <v>22</v>
      </c>
      <c r="H1249">
        <f t="shared" si="116"/>
        <v>28.75</v>
      </c>
      <c r="I1249">
        <v>4</v>
      </c>
      <c r="J1249" t="s">
        <v>28</v>
      </c>
      <c r="K1249" t="s">
        <v>29</v>
      </c>
      <c r="L1249">
        <f t="shared" si="117"/>
        <v>115</v>
      </c>
      <c r="M1249">
        <f t="shared" si="118"/>
        <v>32</v>
      </c>
      <c r="N1249" t="s">
        <v>111</v>
      </c>
      <c r="O1249" t="s">
        <v>114</v>
      </c>
    </row>
    <row r="1250" spans="1:15" x14ac:dyDescent="0.3">
      <c r="A1250">
        <f t="shared" si="119"/>
        <v>7777896649</v>
      </c>
      <c r="B1250" s="1">
        <v>42218</v>
      </c>
      <c r="C1250" t="str">
        <f t="shared" si="114"/>
        <v>Sunday</v>
      </c>
      <c r="D1250" t="str">
        <f t="shared" si="115"/>
        <v>August</v>
      </c>
      <c r="E1250">
        <v>12</v>
      </c>
      <c r="F1250" t="s">
        <v>27</v>
      </c>
      <c r="G1250" t="s">
        <v>8</v>
      </c>
      <c r="H1250">
        <f t="shared" si="116"/>
        <v>15</v>
      </c>
      <c r="I1250">
        <v>2</v>
      </c>
      <c r="J1250" t="s">
        <v>11</v>
      </c>
      <c r="K1250" t="s">
        <v>12</v>
      </c>
      <c r="L1250">
        <f t="shared" si="117"/>
        <v>30</v>
      </c>
      <c r="M1250">
        <f t="shared" si="118"/>
        <v>6</v>
      </c>
      <c r="N1250" t="s">
        <v>111</v>
      </c>
      <c r="O1250" t="s">
        <v>115</v>
      </c>
    </row>
    <row r="1251" spans="1:15" x14ac:dyDescent="0.3">
      <c r="A1251">
        <f t="shared" si="119"/>
        <v>7777896650</v>
      </c>
      <c r="B1251" s="1">
        <v>42218</v>
      </c>
      <c r="C1251" t="str">
        <f t="shared" si="114"/>
        <v>Sunday</v>
      </c>
      <c r="D1251" t="str">
        <f t="shared" si="115"/>
        <v>August</v>
      </c>
      <c r="E1251">
        <v>12.5</v>
      </c>
      <c r="F1251" t="s">
        <v>27</v>
      </c>
      <c r="G1251" t="s">
        <v>17</v>
      </c>
      <c r="H1251">
        <f t="shared" si="116"/>
        <v>19.5</v>
      </c>
      <c r="I1251">
        <v>7</v>
      </c>
      <c r="J1251" t="s">
        <v>25</v>
      </c>
      <c r="K1251" t="s">
        <v>26</v>
      </c>
      <c r="L1251">
        <f t="shared" si="117"/>
        <v>136.5</v>
      </c>
      <c r="M1251">
        <f t="shared" si="118"/>
        <v>49</v>
      </c>
      <c r="N1251" t="s">
        <v>112</v>
      </c>
      <c r="O1251" t="s">
        <v>115</v>
      </c>
    </row>
    <row r="1252" spans="1:15" x14ac:dyDescent="0.3">
      <c r="A1252">
        <f t="shared" si="119"/>
        <v>7777896651</v>
      </c>
      <c r="B1252" s="1">
        <v>42218</v>
      </c>
      <c r="C1252" t="str">
        <f t="shared" si="114"/>
        <v>Sunday</v>
      </c>
      <c r="D1252" t="str">
        <f t="shared" si="115"/>
        <v>August</v>
      </c>
      <c r="E1252">
        <v>12</v>
      </c>
      <c r="F1252" t="s">
        <v>27</v>
      </c>
      <c r="G1252" t="s">
        <v>8</v>
      </c>
      <c r="H1252">
        <f t="shared" si="116"/>
        <v>15</v>
      </c>
      <c r="I1252">
        <v>8</v>
      </c>
      <c r="J1252" t="s">
        <v>52</v>
      </c>
      <c r="K1252" t="s">
        <v>53</v>
      </c>
      <c r="L1252">
        <f t="shared" si="117"/>
        <v>120</v>
      </c>
      <c r="M1252">
        <f t="shared" si="118"/>
        <v>24</v>
      </c>
      <c r="N1252" t="s">
        <v>111</v>
      </c>
      <c r="O1252" t="s">
        <v>115</v>
      </c>
    </row>
    <row r="1253" spans="1:15" x14ac:dyDescent="0.3">
      <c r="A1253">
        <f t="shared" si="119"/>
        <v>7777896652</v>
      </c>
      <c r="B1253" s="1">
        <v>42218</v>
      </c>
      <c r="C1253" t="str">
        <f t="shared" si="114"/>
        <v>Sunday</v>
      </c>
      <c r="D1253" t="str">
        <f t="shared" si="115"/>
        <v>August</v>
      </c>
      <c r="E1253">
        <v>12</v>
      </c>
      <c r="F1253" t="s">
        <v>27</v>
      </c>
      <c r="G1253" t="s">
        <v>8</v>
      </c>
      <c r="H1253">
        <f t="shared" si="116"/>
        <v>15</v>
      </c>
      <c r="I1253">
        <v>3</v>
      </c>
      <c r="J1253" t="s">
        <v>30</v>
      </c>
      <c r="K1253" t="s">
        <v>31</v>
      </c>
      <c r="L1253">
        <f t="shared" si="117"/>
        <v>45</v>
      </c>
      <c r="M1253">
        <f t="shared" si="118"/>
        <v>9</v>
      </c>
      <c r="N1253" t="s">
        <v>112</v>
      </c>
      <c r="O1253" t="s">
        <v>114</v>
      </c>
    </row>
    <row r="1254" spans="1:15" x14ac:dyDescent="0.3">
      <c r="A1254">
        <f t="shared" si="119"/>
        <v>7777896653</v>
      </c>
      <c r="B1254" s="1">
        <v>42219</v>
      </c>
      <c r="C1254" t="str">
        <f t="shared" si="114"/>
        <v>Monday</v>
      </c>
      <c r="D1254" t="str">
        <f t="shared" si="115"/>
        <v>August</v>
      </c>
      <c r="E1254">
        <v>20.75</v>
      </c>
      <c r="F1254" t="s">
        <v>13</v>
      </c>
      <c r="G1254" t="s">
        <v>14</v>
      </c>
      <c r="H1254">
        <f t="shared" si="116"/>
        <v>27.75</v>
      </c>
      <c r="I1254">
        <v>2</v>
      </c>
      <c r="J1254" t="s">
        <v>40</v>
      </c>
      <c r="K1254" t="s">
        <v>41</v>
      </c>
      <c r="L1254">
        <f t="shared" si="117"/>
        <v>55.5</v>
      </c>
      <c r="M1254">
        <f t="shared" si="118"/>
        <v>14</v>
      </c>
      <c r="N1254" t="s">
        <v>111</v>
      </c>
      <c r="O1254" t="s">
        <v>115</v>
      </c>
    </row>
    <row r="1255" spans="1:15" x14ac:dyDescent="0.3">
      <c r="A1255">
        <f t="shared" si="119"/>
        <v>7777896654</v>
      </c>
      <c r="B1255" s="1">
        <v>42219</v>
      </c>
      <c r="C1255" t="str">
        <f t="shared" si="114"/>
        <v>Monday</v>
      </c>
      <c r="D1255" t="str">
        <f t="shared" si="115"/>
        <v>August</v>
      </c>
      <c r="E1255">
        <v>14.75</v>
      </c>
      <c r="F1255" t="s">
        <v>7</v>
      </c>
      <c r="G1255" t="s">
        <v>14</v>
      </c>
      <c r="H1255">
        <f t="shared" si="116"/>
        <v>20.25</v>
      </c>
      <c r="I1255">
        <v>6</v>
      </c>
      <c r="J1255" t="s">
        <v>56</v>
      </c>
      <c r="K1255" t="s">
        <v>57</v>
      </c>
      <c r="L1255">
        <f t="shared" si="117"/>
        <v>121.5</v>
      </c>
      <c r="M1255">
        <f t="shared" si="118"/>
        <v>33</v>
      </c>
      <c r="N1255" t="s">
        <v>111</v>
      </c>
      <c r="O1255" t="s">
        <v>114</v>
      </c>
    </row>
    <row r="1256" spans="1:15" x14ac:dyDescent="0.3">
      <c r="A1256">
        <f t="shared" si="119"/>
        <v>7777896655</v>
      </c>
      <c r="B1256" s="1">
        <v>42219</v>
      </c>
      <c r="C1256" t="str">
        <f t="shared" si="114"/>
        <v>Monday</v>
      </c>
      <c r="D1256" t="str">
        <f t="shared" si="115"/>
        <v>August</v>
      </c>
      <c r="E1256">
        <v>16.5</v>
      </c>
      <c r="F1256" t="s">
        <v>7</v>
      </c>
      <c r="G1256" t="s">
        <v>17</v>
      </c>
      <c r="H1256">
        <f t="shared" si="116"/>
        <v>25</v>
      </c>
      <c r="I1256">
        <v>2</v>
      </c>
      <c r="J1256" t="s">
        <v>18</v>
      </c>
      <c r="K1256" t="s">
        <v>19</v>
      </c>
      <c r="L1256">
        <f t="shared" si="117"/>
        <v>50</v>
      </c>
      <c r="M1256">
        <f t="shared" si="118"/>
        <v>17</v>
      </c>
      <c r="N1256" t="s">
        <v>111</v>
      </c>
      <c r="O1256" t="s">
        <v>115</v>
      </c>
    </row>
    <row r="1257" spans="1:15" x14ac:dyDescent="0.3">
      <c r="A1257">
        <f t="shared" si="119"/>
        <v>7777896656</v>
      </c>
      <c r="B1257" s="1">
        <v>42219</v>
      </c>
      <c r="C1257" t="str">
        <f t="shared" si="114"/>
        <v>Monday</v>
      </c>
      <c r="D1257" t="str">
        <f t="shared" si="115"/>
        <v>August</v>
      </c>
      <c r="E1257">
        <v>12</v>
      </c>
      <c r="F1257" t="s">
        <v>27</v>
      </c>
      <c r="G1257" t="s">
        <v>8</v>
      </c>
      <c r="H1257">
        <f t="shared" si="116"/>
        <v>15</v>
      </c>
      <c r="I1257">
        <v>2</v>
      </c>
      <c r="J1257" t="s">
        <v>30</v>
      </c>
      <c r="K1257" t="s">
        <v>31</v>
      </c>
      <c r="L1257">
        <f t="shared" si="117"/>
        <v>30</v>
      </c>
      <c r="M1257">
        <f t="shared" si="118"/>
        <v>6</v>
      </c>
      <c r="N1257" t="s">
        <v>111</v>
      </c>
      <c r="O1257" t="s">
        <v>114</v>
      </c>
    </row>
    <row r="1258" spans="1:15" x14ac:dyDescent="0.3">
      <c r="A1258">
        <f t="shared" si="119"/>
        <v>7777896657</v>
      </c>
      <c r="B1258" s="1">
        <v>42219</v>
      </c>
      <c r="C1258" t="str">
        <f t="shared" si="114"/>
        <v>Monday</v>
      </c>
      <c r="D1258" t="str">
        <f t="shared" si="115"/>
        <v>August</v>
      </c>
      <c r="E1258">
        <v>20.75</v>
      </c>
      <c r="F1258" t="s">
        <v>13</v>
      </c>
      <c r="G1258" t="s">
        <v>22</v>
      </c>
      <c r="H1258">
        <f t="shared" si="116"/>
        <v>28.75</v>
      </c>
      <c r="I1258">
        <v>3</v>
      </c>
      <c r="J1258" t="s">
        <v>50</v>
      </c>
      <c r="K1258" t="s">
        <v>51</v>
      </c>
      <c r="L1258">
        <f t="shared" si="117"/>
        <v>86.25</v>
      </c>
      <c r="M1258">
        <f t="shared" si="118"/>
        <v>24</v>
      </c>
      <c r="N1258" t="s">
        <v>112</v>
      </c>
      <c r="O1258" t="s">
        <v>115</v>
      </c>
    </row>
    <row r="1259" spans="1:15" x14ac:dyDescent="0.3">
      <c r="A1259">
        <f t="shared" si="119"/>
        <v>7777896658</v>
      </c>
      <c r="B1259" s="1">
        <v>42219</v>
      </c>
      <c r="C1259" t="str">
        <f t="shared" si="114"/>
        <v>Monday</v>
      </c>
      <c r="D1259" t="str">
        <f t="shared" si="115"/>
        <v>August</v>
      </c>
      <c r="E1259">
        <v>14.75</v>
      </c>
      <c r="F1259" t="s">
        <v>7</v>
      </c>
      <c r="G1259" t="s">
        <v>14</v>
      </c>
      <c r="H1259">
        <f t="shared" si="116"/>
        <v>20.25</v>
      </c>
      <c r="I1259">
        <v>3</v>
      </c>
      <c r="J1259" t="s">
        <v>56</v>
      </c>
      <c r="K1259" t="s">
        <v>57</v>
      </c>
      <c r="L1259">
        <f t="shared" si="117"/>
        <v>60.75</v>
      </c>
      <c r="M1259">
        <f t="shared" si="118"/>
        <v>16.5</v>
      </c>
      <c r="N1259" t="s">
        <v>111</v>
      </c>
      <c r="O1259" t="s">
        <v>114</v>
      </c>
    </row>
    <row r="1260" spans="1:15" x14ac:dyDescent="0.3">
      <c r="A1260">
        <f t="shared" si="119"/>
        <v>7777896659</v>
      </c>
      <c r="B1260" s="1">
        <v>42219</v>
      </c>
      <c r="C1260" t="str">
        <f t="shared" si="114"/>
        <v>Monday</v>
      </c>
      <c r="D1260" t="str">
        <f t="shared" si="115"/>
        <v>August</v>
      </c>
      <c r="E1260">
        <v>11</v>
      </c>
      <c r="F1260" t="s">
        <v>27</v>
      </c>
      <c r="G1260" t="s">
        <v>8</v>
      </c>
      <c r="H1260">
        <f t="shared" si="116"/>
        <v>14</v>
      </c>
      <c r="I1260">
        <v>1</v>
      </c>
      <c r="J1260" t="s">
        <v>74</v>
      </c>
      <c r="K1260" t="s">
        <v>75</v>
      </c>
      <c r="L1260">
        <f t="shared" si="117"/>
        <v>14</v>
      </c>
      <c r="M1260">
        <f t="shared" si="118"/>
        <v>3</v>
      </c>
      <c r="N1260" t="s">
        <v>112</v>
      </c>
      <c r="O1260" t="s">
        <v>114</v>
      </c>
    </row>
    <row r="1261" spans="1:15" x14ac:dyDescent="0.3">
      <c r="A1261">
        <f t="shared" si="119"/>
        <v>7777896660</v>
      </c>
      <c r="B1261" s="1">
        <v>42220</v>
      </c>
      <c r="C1261" t="str">
        <f t="shared" si="114"/>
        <v>Tuesday</v>
      </c>
      <c r="D1261" t="str">
        <f t="shared" si="115"/>
        <v>August</v>
      </c>
      <c r="E1261">
        <v>16.5</v>
      </c>
      <c r="F1261" t="s">
        <v>7</v>
      </c>
      <c r="G1261" t="s">
        <v>17</v>
      </c>
      <c r="H1261">
        <f t="shared" si="116"/>
        <v>25</v>
      </c>
      <c r="I1261">
        <v>9</v>
      </c>
      <c r="J1261" t="s">
        <v>38</v>
      </c>
      <c r="K1261" t="s">
        <v>39</v>
      </c>
      <c r="L1261">
        <f t="shared" si="117"/>
        <v>225</v>
      </c>
      <c r="M1261">
        <f t="shared" si="118"/>
        <v>76.5</v>
      </c>
      <c r="N1261" t="s">
        <v>112</v>
      </c>
      <c r="O1261" t="s">
        <v>114</v>
      </c>
    </row>
    <row r="1262" spans="1:15" x14ac:dyDescent="0.3">
      <c r="A1262">
        <f t="shared" si="119"/>
        <v>7777896661</v>
      </c>
      <c r="B1262" s="1">
        <v>42220</v>
      </c>
      <c r="C1262" t="str">
        <f t="shared" si="114"/>
        <v>Tuesday</v>
      </c>
      <c r="D1262" t="str">
        <f t="shared" si="115"/>
        <v>August</v>
      </c>
      <c r="E1262">
        <v>20.75</v>
      </c>
      <c r="F1262" t="s">
        <v>13</v>
      </c>
      <c r="G1262" t="s">
        <v>17</v>
      </c>
      <c r="H1262">
        <f t="shared" si="116"/>
        <v>30.75</v>
      </c>
      <c r="I1262">
        <v>9</v>
      </c>
      <c r="J1262" t="s">
        <v>66</v>
      </c>
      <c r="K1262" t="s">
        <v>67</v>
      </c>
      <c r="L1262">
        <f t="shared" si="117"/>
        <v>276.75</v>
      </c>
      <c r="M1262">
        <f t="shared" si="118"/>
        <v>90</v>
      </c>
      <c r="N1262" t="s">
        <v>112</v>
      </c>
      <c r="O1262" t="s">
        <v>114</v>
      </c>
    </row>
    <row r="1263" spans="1:15" x14ac:dyDescent="0.3">
      <c r="A1263">
        <f t="shared" si="119"/>
        <v>7777896662</v>
      </c>
      <c r="B1263" s="1">
        <v>42220</v>
      </c>
      <c r="C1263" t="str">
        <f t="shared" si="114"/>
        <v>Tuesday</v>
      </c>
      <c r="D1263" t="str">
        <f t="shared" si="115"/>
        <v>August</v>
      </c>
      <c r="E1263">
        <v>17.95</v>
      </c>
      <c r="F1263" t="s">
        <v>13</v>
      </c>
      <c r="G1263" t="s">
        <v>14</v>
      </c>
      <c r="H1263">
        <f t="shared" si="116"/>
        <v>24.95</v>
      </c>
      <c r="I1263">
        <v>2</v>
      </c>
      <c r="J1263" t="s">
        <v>56</v>
      </c>
      <c r="K1263" t="s">
        <v>57</v>
      </c>
      <c r="L1263">
        <f t="shared" si="117"/>
        <v>49.9</v>
      </c>
      <c r="M1263">
        <f t="shared" si="118"/>
        <v>14</v>
      </c>
      <c r="N1263" t="s">
        <v>112</v>
      </c>
      <c r="O1263" t="s">
        <v>115</v>
      </c>
    </row>
    <row r="1264" spans="1:15" x14ac:dyDescent="0.3">
      <c r="A1264">
        <f t="shared" si="119"/>
        <v>7777896663</v>
      </c>
      <c r="B1264" s="1">
        <v>42220</v>
      </c>
      <c r="C1264" t="str">
        <f t="shared" si="114"/>
        <v>Tuesday</v>
      </c>
      <c r="D1264" t="str">
        <f t="shared" si="115"/>
        <v>August</v>
      </c>
      <c r="E1264">
        <v>20.25</v>
      </c>
      <c r="F1264" t="s">
        <v>13</v>
      </c>
      <c r="G1264" t="s">
        <v>14</v>
      </c>
      <c r="H1264">
        <f t="shared" si="116"/>
        <v>27.25</v>
      </c>
      <c r="I1264">
        <v>8</v>
      </c>
      <c r="J1264" t="s">
        <v>42</v>
      </c>
      <c r="K1264" t="s">
        <v>43</v>
      </c>
      <c r="L1264">
        <f t="shared" si="117"/>
        <v>218</v>
      </c>
      <c r="M1264">
        <f t="shared" si="118"/>
        <v>56</v>
      </c>
      <c r="N1264" t="s">
        <v>112</v>
      </c>
      <c r="O1264" t="s">
        <v>115</v>
      </c>
    </row>
    <row r="1265" spans="1:15" x14ac:dyDescent="0.3">
      <c r="A1265">
        <f t="shared" si="119"/>
        <v>7777896664</v>
      </c>
      <c r="B1265" s="1">
        <v>42220</v>
      </c>
      <c r="C1265" t="str">
        <f t="shared" si="114"/>
        <v>Tuesday</v>
      </c>
      <c r="D1265" t="str">
        <f t="shared" si="115"/>
        <v>August</v>
      </c>
      <c r="E1265">
        <v>16.5</v>
      </c>
      <c r="F1265" t="s">
        <v>7</v>
      </c>
      <c r="G1265" t="s">
        <v>17</v>
      </c>
      <c r="H1265">
        <f t="shared" si="116"/>
        <v>25</v>
      </c>
      <c r="I1265">
        <v>9</v>
      </c>
      <c r="J1265" t="s">
        <v>66</v>
      </c>
      <c r="K1265" t="s">
        <v>67</v>
      </c>
      <c r="L1265">
        <f t="shared" si="117"/>
        <v>225</v>
      </c>
      <c r="M1265">
        <f t="shared" si="118"/>
        <v>76.5</v>
      </c>
      <c r="N1265" t="s">
        <v>111</v>
      </c>
      <c r="O1265" t="s">
        <v>114</v>
      </c>
    </row>
    <row r="1266" spans="1:15" x14ac:dyDescent="0.3">
      <c r="A1266">
        <f t="shared" si="119"/>
        <v>7777896665</v>
      </c>
      <c r="B1266" s="1">
        <v>42220</v>
      </c>
      <c r="C1266" t="str">
        <f t="shared" si="114"/>
        <v>Tuesday</v>
      </c>
      <c r="D1266" t="str">
        <f t="shared" si="115"/>
        <v>August</v>
      </c>
      <c r="E1266">
        <v>20.25</v>
      </c>
      <c r="F1266" t="s">
        <v>13</v>
      </c>
      <c r="G1266" t="s">
        <v>14</v>
      </c>
      <c r="H1266">
        <f t="shared" si="116"/>
        <v>27.25</v>
      </c>
      <c r="I1266">
        <v>3</v>
      </c>
      <c r="J1266" t="s">
        <v>68</v>
      </c>
      <c r="K1266" t="s">
        <v>69</v>
      </c>
      <c r="L1266">
        <f t="shared" si="117"/>
        <v>81.75</v>
      </c>
      <c r="M1266">
        <f t="shared" si="118"/>
        <v>21</v>
      </c>
      <c r="N1266" t="s">
        <v>112</v>
      </c>
      <c r="O1266" t="s">
        <v>115</v>
      </c>
    </row>
    <row r="1267" spans="1:15" x14ac:dyDescent="0.3">
      <c r="A1267">
        <f t="shared" si="119"/>
        <v>7777896666</v>
      </c>
      <c r="B1267" s="1">
        <v>42221</v>
      </c>
      <c r="C1267" t="str">
        <f t="shared" si="114"/>
        <v>Wednesday</v>
      </c>
      <c r="D1267" t="str">
        <f t="shared" si="115"/>
        <v>August</v>
      </c>
      <c r="E1267">
        <v>12.5</v>
      </c>
      <c r="F1267" t="s">
        <v>7</v>
      </c>
      <c r="G1267" t="s">
        <v>8</v>
      </c>
      <c r="H1267">
        <f t="shared" si="116"/>
        <v>17</v>
      </c>
      <c r="I1267">
        <v>10</v>
      </c>
      <c r="J1267" t="s">
        <v>48</v>
      </c>
      <c r="K1267" t="s">
        <v>49</v>
      </c>
      <c r="L1267">
        <f t="shared" si="117"/>
        <v>170</v>
      </c>
      <c r="M1267">
        <f t="shared" si="118"/>
        <v>45</v>
      </c>
      <c r="N1267" t="s">
        <v>111</v>
      </c>
      <c r="O1267" t="s">
        <v>114</v>
      </c>
    </row>
    <row r="1268" spans="1:15" x14ac:dyDescent="0.3">
      <c r="A1268">
        <f t="shared" si="119"/>
        <v>7777896667</v>
      </c>
      <c r="B1268" s="1">
        <v>42221</v>
      </c>
      <c r="C1268" t="str">
        <f t="shared" si="114"/>
        <v>Wednesday</v>
      </c>
      <c r="D1268" t="str">
        <f t="shared" si="115"/>
        <v>August</v>
      </c>
      <c r="E1268">
        <v>12.25</v>
      </c>
      <c r="F1268" t="s">
        <v>27</v>
      </c>
      <c r="G1268" t="s">
        <v>17</v>
      </c>
      <c r="H1268">
        <f t="shared" si="116"/>
        <v>19.25</v>
      </c>
      <c r="I1268">
        <v>5</v>
      </c>
      <c r="J1268" t="s">
        <v>70</v>
      </c>
      <c r="K1268" t="s">
        <v>71</v>
      </c>
      <c r="L1268">
        <f t="shared" si="117"/>
        <v>96.25</v>
      </c>
      <c r="M1268">
        <f t="shared" si="118"/>
        <v>35</v>
      </c>
      <c r="N1268" t="s">
        <v>111</v>
      </c>
      <c r="O1268" t="s">
        <v>114</v>
      </c>
    </row>
    <row r="1269" spans="1:15" x14ac:dyDescent="0.3">
      <c r="A1269">
        <f t="shared" si="119"/>
        <v>7777896668</v>
      </c>
      <c r="B1269" s="1">
        <v>42221</v>
      </c>
      <c r="C1269" t="str">
        <f t="shared" si="114"/>
        <v>Wednesday</v>
      </c>
      <c r="D1269" t="str">
        <f t="shared" si="115"/>
        <v>August</v>
      </c>
      <c r="E1269">
        <v>16.75</v>
      </c>
      <c r="F1269" t="s">
        <v>7</v>
      </c>
      <c r="G1269" t="s">
        <v>22</v>
      </c>
      <c r="H1269">
        <f t="shared" si="116"/>
        <v>23.25</v>
      </c>
      <c r="I1269">
        <v>10</v>
      </c>
      <c r="J1269" t="s">
        <v>72</v>
      </c>
      <c r="K1269" t="s">
        <v>73</v>
      </c>
      <c r="L1269">
        <f t="shared" si="117"/>
        <v>232.5</v>
      </c>
      <c r="M1269">
        <f t="shared" si="118"/>
        <v>65</v>
      </c>
      <c r="N1269" t="s">
        <v>111</v>
      </c>
      <c r="O1269" t="s">
        <v>115</v>
      </c>
    </row>
    <row r="1270" spans="1:15" x14ac:dyDescent="0.3">
      <c r="A1270">
        <f t="shared" si="119"/>
        <v>7777896669</v>
      </c>
      <c r="B1270" s="1">
        <v>42221</v>
      </c>
      <c r="C1270" t="str">
        <f t="shared" si="114"/>
        <v>Wednesday</v>
      </c>
      <c r="D1270" t="str">
        <f t="shared" si="115"/>
        <v>August</v>
      </c>
      <c r="E1270">
        <v>16</v>
      </c>
      <c r="F1270" t="s">
        <v>7</v>
      </c>
      <c r="G1270" t="s">
        <v>14</v>
      </c>
      <c r="H1270">
        <f t="shared" si="116"/>
        <v>21.5</v>
      </c>
      <c r="I1270">
        <v>3</v>
      </c>
      <c r="J1270" t="s">
        <v>68</v>
      </c>
      <c r="K1270" t="s">
        <v>69</v>
      </c>
      <c r="L1270">
        <f t="shared" si="117"/>
        <v>64.5</v>
      </c>
      <c r="M1270">
        <f t="shared" si="118"/>
        <v>16.5</v>
      </c>
      <c r="N1270" t="s">
        <v>111</v>
      </c>
      <c r="O1270" t="s">
        <v>114</v>
      </c>
    </row>
    <row r="1271" spans="1:15" x14ac:dyDescent="0.3">
      <c r="A1271">
        <f t="shared" si="119"/>
        <v>7777896670</v>
      </c>
      <c r="B1271" s="1">
        <v>42221</v>
      </c>
      <c r="C1271" t="str">
        <f t="shared" si="114"/>
        <v>Wednesday</v>
      </c>
      <c r="D1271" t="str">
        <f t="shared" si="115"/>
        <v>August</v>
      </c>
      <c r="E1271">
        <v>16</v>
      </c>
      <c r="F1271" t="s">
        <v>7</v>
      </c>
      <c r="G1271" t="s">
        <v>8</v>
      </c>
      <c r="H1271">
        <f t="shared" si="116"/>
        <v>20.5</v>
      </c>
      <c r="I1271">
        <v>3</v>
      </c>
      <c r="J1271" t="s">
        <v>36</v>
      </c>
      <c r="K1271" t="s">
        <v>37</v>
      </c>
      <c r="L1271">
        <f t="shared" si="117"/>
        <v>61.5</v>
      </c>
      <c r="M1271">
        <f t="shared" si="118"/>
        <v>13.5</v>
      </c>
      <c r="N1271" t="s">
        <v>111</v>
      </c>
      <c r="O1271" t="s">
        <v>115</v>
      </c>
    </row>
    <row r="1272" spans="1:15" x14ac:dyDescent="0.3">
      <c r="A1272">
        <f t="shared" si="119"/>
        <v>7777896671</v>
      </c>
      <c r="B1272" s="1">
        <v>42221</v>
      </c>
      <c r="C1272" t="str">
        <f t="shared" si="114"/>
        <v>Wednesday</v>
      </c>
      <c r="D1272" t="str">
        <f t="shared" si="115"/>
        <v>August</v>
      </c>
      <c r="E1272">
        <v>12.75</v>
      </c>
      <c r="F1272" t="s">
        <v>27</v>
      </c>
      <c r="G1272" t="s">
        <v>22</v>
      </c>
      <c r="H1272">
        <f t="shared" si="116"/>
        <v>17.75</v>
      </c>
      <c r="I1272">
        <v>1</v>
      </c>
      <c r="J1272" t="s">
        <v>46</v>
      </c>
      <c r="K1272" t="s">
        <v>47</v>
      </c>
      <c r="L1272">
        <f t="shared" si="117"/>
        <v>17.75</v>
      </c>
      <c r="M1272">
        <f t="shared" si="118"/>
        <v>5</v>
      </c>
      <c r="N1272" t="s">
        <v>111</v>
      </c>
      <c r="O1272" t="s">
        <v>114</v>
      </c>
    </row>
    <row r="1273" spans="1:15" x14ac:dyDescent="0.3">
      <c r="A1273">
        <f t="shared" si="119"/>
        <v>7777896672</v>
      </c>
      <c r="B1273" s="1">
        <v>42221</v>
      </c>
      <c r="C1273" t="str">
        <f t="shared" si="114"/>
        <v>Wednesday</v>
      </c>
      <c r="D1273" t="str">
        <f t="shared" si="115"/>
        <v>August</v>
      </c>
      <c r="E1273">
        <v>20.75</v>
      </c>
      <c r="F1273" t="s">
        <v>13</v>
      </c>
      <c r="G1273" t="s">
        <v>17</v>
      </c>
      <c r="H1273">
        <f t="shared" si="116"/>
        <v>30.75</v>
      </c>
      <c r="I1273">
        <v>10</v>
      </c>
      <c r="J1273" t="s">
        <v>18</v>
      </c>
      <c r="K1273" t="s">
        <v>19</v>
      </c>
      <c r="L1273">
        <f t="shared" si="117"/>
        <v>307.5</v>
      </c>
      <c r="M1273">
        <f t="shared" si="118"/>
        <v>100</v>
      </c>
      <c r="N1273" t="s">
        <v>111</v>
      </c>
      <c r="O1273" t="s">
        <v>115</v>
      </c>
    </row>
    <row r="1274" spans="1:15" x14ac:dyDescent="0.3">
      <c r="A1274">
        <f t="shared" si="119"/>
        <v>7777896673</v>
      </c>
      <c r="B1274" s="1">
        <v>42221</v>
      </c>
      <c r="C1274" t="str">
        <f t="shared" si="114"/>
        <v>Wednesday</v>
      </c>
      <c r="D1274" t="str">
        <f t="shared" si="115"/>
        <v>August</v>
      </c>
      <c r="E1274">
        <v>16.5</v>
      </c>
      <c r="F1274" t="s">
        <v>13</v>
      </c>
      <c r="G1274" t="s">
        <v>8</v>
      </c>
      <c r="H1274">
        <f t="shared" si="116"/>
        <v>22.5</v>
      </c>
      <c r="I1274">
        <v>9</v>
      </c>
      <c r="J1274" t="s">
        <v>9</v>
      </c>
      <c r="K1274" t="s">
        <v>10</v>
      </c>
      <c r="L1274">
        <f t="shared" si="117"/>
        <v>202.5</v>
      </c>
      <c r="M1274">
        <f t="shared" si="118"/>
        <v>54</v>
      </c>
      <c r="N1274" t="s">
        <v>111</v>
      </c>
      <c r="O1274" t="s">
        <v>115</v>
      </c>
    </row>
    <row r="1275" spans="1:15" x14ac:dyDescent="0.3">
      <c r="A1275">
        <f t="shared" si="119"/>
        <v>7777896674</v>
      </c>
      <c r="B1275" s="1">
        <v>42221</v>
      </c>
      <c r="C1275" t="str">
        <f t="shared" si="114"/>
        <v>Wednesday</v>
      </c>
      <c r="D1275" t="str">
        <f t="shared" si="115"/>
        <v>August</v>
      </c>
      <c r="E1275">
        <v>12.5</v>
      </c>
      <c r="F1275" t="s">
        <v>27</v>
      </c>
      <c r="G1275" t="s">
        <v>17</v>
      </c>
      <c r="H1275">
        <f t="shared" si="116"/>
        <v>19.5</v>
      </c>
      <c r="I1275">
        <v>5</v>
      </c>
      <c r="J1275" t="s">
        <v>25</v>
      </c>
      <c r="K1275" t="s">
        <v>26</v>
      </c>
      <c r="L1275">
        <f t="shared" si="117"/>
        <v>97.5</v>
      </c>
      <c r="M1275">
        <f t="shared" si="118"/>
        <v>35</v>
      </c>
      <c r="N1275" t="s">
        <v>111</v>
      </c>
      <c r="O1275" t="s">
        <v>114</v>
      </c>
    </row>
    <row r="1276" spans="1:15" x14ac:dyDescent="0.3">
      <c r="A1276">
        <f t="shared" si="119"/>
        <v>7777896675</v>
      </c>
      <c r="B1276" s="1">
        <v>42222</v>
      </c>
      <c r="C1276" t="str">
        <f t="shared" si="114"/>
        <v>Thursday</v>
      </c>
      <c r="D1276" t="str">
        <f t="shared" si="115"/>
        <v>August</v>
      </c>
      <c r="E1276">
        <v>12</v>
      </c>
      <c r="F1276" t="s">
        <v>27</v>
      </c>
      <c r="G1276" t="s">
        <v>8</v>
      </c>
      <c r="H1276">
        <f t="shared" si="116"/>
        <v>15</v>
      </c>
      <c r="I1276">
        <v>8</v>
      </c>
      <c r="J1276" t="s">
        <v>30</v>
      </c>
      <c r="K1276" t="s">
        <v>31</v>
      </c>
      <c r="L1276">
        <f t="shared" si="117"/>
        <v>120</v>
      </c>
      <c r="M1276">
        <f t="shared" si="118"/>
        <v>24</v>
      </c>
      <c r="N1276" t="s">
        <v>112</v>
      </c>
      <c r="O1276" t="s">
        <v>114</v>
      </c>
    </row>
    <row r="1277" spans="1:15" x14ac:dyDescent="0.3">
      <c r="A1277">
        <f t="shared" si="119"/>
        <v>7777896676</v>
      </c>
      <c r="B1277" s="1">
        <v>42222</v>
      </c>
      <c r="C1277" t="str">
        <f t="shared" si="114"/>
        <v>Thursday</v>
      </c>
      <c r="D1277" t="str">
        <f t="shared" si="115"/>
        <v>August</v>
      </c>
      <c r="E1277">
        <v>21</v>
      </c>
      <c r="F1277" t="s">
        <v>13</v>
      </c>
      <c r="G1277" t="s">
        <v>14</v>
      </c>
      <c r="H1277">
        <f t="shared" si="116"/>
        <v>28</v>
      </c>
      <c r="I1277">
        <v>11</v>
      </c>
      <c r="J1277" t="s">
        <v>62</v>
      </c>
      <c r="K1277" t="s">
        <v>63</v>
      </c>
      <c r="L1277">
        <f t="shared" si="117"/>
        <v>308</v>
      </c>
      <c r="M1277">
        <f t="shared" si="118"/>
        <v>77</v>
      </c>
      <c r="N1277" t="s">
        <v>111</v>
      </c>
      <c r="O1277" t="s">
        <v>114</v>
      </c>
    </row>
    <row r="1278" spans="1:15" x14ac:dyDescent="0.3">
      <c r="A1278">
        <f t="shared" si="119"/>
        <v>7777896677</v>
      </c>
      <c r="B1278" s="1">
        <v>42222</v>
      </c>
      <c r="C1278" t="str">
        <f t="shared" si="114"/>
        <v>Thursday</v>
      </c>
      <c r="D1278" t="str">
        <f t="shared" si="115"/>
        <v>August</v>
      </c>
      <c r="E1278">
        <v>16.5</v>
      </c>
      <c r="F1278" t="s">
        <v>7</v>
      </c>
      <c r="G1278" t="s">
        <v>14</v>
      </c>
      <c r="H1278">
        <f t="shared" si="116"/>
        <v>22</v>
      </c>
      <c r="I1278">
        <v>5</v>
      </c>
      <c r="J1278" t="s">
        <v>40</v>
      </c>
      <c r="K1278" t="s">
        <v>41</v>
      </c>
      <c r="L1278">
        <f t="shared" si="117"/>
        <v>110</v>
      </c>
      <c r="M1278">
        <f t="shared" si="118"/>
        <v>27.5</v>
      </c>
      <c r="N1278" t="s">
        <v>112</v>
      </c>
      <c r="O1278" t="s">
        <v>114</v>
      </c>
    </row>
    <row r="1279" spans="1:15" x14ac:dyDescent="0.3">
      <c r="A1279">
        <f t="shared" si="119"/>
        <v>7777896678</v>
      </c>
      <c r="B1279" s="1">
        <v>42222</v>
      </c>
      <c r="C1279" t="str">
        <f t="shared" si="114"/>
        <v>Thursday</v>
      </c>
      <c r="D1279" t="str">
        <f t="shared" si="115"/>
        <v>August</v>
      </c>
      <c r="E1279">
        <v>16.5</v>
      </c>
      <c r="F1279" t="s">
        <v>7</v>
      </c>
      <c r="G1279" t="s">
        <v>17</v>
      </c>
      <c r="H1279">
        <f t="shared" si="116"/>
        <v>25</v>
      </c>
      <c r="I1279">
        <v>10</v>
      </c>
      <c r="J1279" t="s">
        <v>66</v>
      </c>
      <c r="K1279" t="s">
        <v>67</v>
      </c>
      <c r="L1279">
        <f t="shared" si="117"/>
        <v>250</v>
      </c>
      <c r="M1279">
        <f t="shared" si="118"/>
        <v>85</v>
      </c>
      <c r="N1279" t="s">
        <v>111</v>
      </c>
      <c r="O1279" t="s">
        <v>115</v>
      </c>
    </row>
    <row r="1280" spans="1:15" x14ac:dyDescent="0.3">
      <c r="A1280">
        <f t="shared" si="119"/>
        <v>7777896679</v>
      </c>
      <c r="B1280" s="1">
        <v>42222</v>
      </c>
      <c r="C1280" t="str">
        <f t="shared" si="114"/>
        <v>Thursday</v>
      </c>
      <c r="D1280" t="str">
        <f t="shared" si="115"/>
        <v>August</v>
      </c>
      <c r="E1280">
        <v>12.5</v>
      </c>
      <c r="F1280" t="s">
        <v>7</v>
      </c>
      <c r="G1280" t="s">
        <v>8</v>
      </c>
      <c r="H1280">
        <f t="shared" si="116"/>
        <v>17</v>
      </c>
      <c r="I1280">
        <v>7</v>
      </c>
      <c r="J1280" t="s">
        <v>48</v>
      </c>
      <c r="K1280" t="s">
        <v>49</v>
      </c>
      <c r="L1280">
        <f t="shared" si="117"/>
        <v>119</v>
      </c>
      <c r="M1280">
        <f t="shared" si="118"/>
        <v>31.5</v>
      </c>
      <c r="N1280" t="s">
        <v>112</v>
      </c>
      <c r="O1280" t="s">
        <v>115</v>
      </c>
    </row>
    <row r="1281" spans="1:15" x14ac:dyDescent="0.3">
      <c r="A1281">
        <f t="shared" si="119"/>
        <v>7777896680</v>
      </c>
      <c r="B1281" s="1">
        <v>42222</v>
      </c>
      <c r="C1281" t="str">
        <f t="shared" si="114"/>
        <v>Thursday</v>
      </c>
      <c r="D1281" t="str">
        <f t="shared" si="115"/>
        <v>August</v>
      </c>
      <c r="E1281">
        <v>12.5</v>
      </c>
      <c r="F1281" t="s">
        <v>7</v>
      </c>
      <c r="G1281" t="s">
        <v>8</v>
      </c>
      <c r="H1281">
        <f t="shared" si="116"/>
        <v>17</v>
      </c>
      <c r="I1281">
        <v>4</v>
      </c>
      <c r="J1281" t="s">
        <v>48</v>
      </c>
      <c r="K1281" t="s">
        <v>49</v>
      </c>
      <c r="L1281">
        <f t="shared" si="117"/>
        <v>68</v>
      </c>
      <c r="M1281">
        <f t="shared" si="118"/>
        <v>18</v>
      </c>
      <c r="N1281" t="s">
        <v>111</v>
      </c>
      <c r="O1281" t="s">
        <v>114</v>
      </c>
    </row>
    <row r="1282" spans="1:15" x14ac:dyDescent="0.3">
      <c r="A1282">
        <f t="shared" si="119"/>
        <v>7777896681</v>
      </c>
      <c r="B1282" s="1">
        <v>42222</v>
      </c>
      <c r="C1282" t="str">
        <f t="shared" ref="C1282:C1345" si="120">TEXT(B1282,"dddd")</f>
        <v>Thursday</v>
      </c>
      <c r="D1282" t="str">
        <f t="shared" si="115"/>
        <v>August</v>
      </c>
      <c r="E1282">
        <v>16</v>
      </c>
      <c r="F1282" t="s">
        <v>7</v>
      </c>
      <c r="G1282" t="s">
        <v>14</v>
      </c>
      <c r="H1282">
        <f t="shared" si="116"/>
        <v>21.5</v>
      </c>
      <c r="I1282">
        <v>10</v>
      </c>
      <c r="J1282" t="s">
        <v>42</v>
      </c>
      <c r="K1282" t="s">
        <v>43</v>
      </c>
      <c r="L1282">
        <f t="shared" si="117"/>
        <v>215</v>
      </c>
      <c r="M1282">
        <f t="shared" si="118"/>
        <v>55</v>
      </c>
      <c r="N1282" t="s">
        <v>111</v>
      </c>
      <c r="O1282" t="s">
        <v>114</v>
      </c>
    </row>
    <row r="1283" spans="1:15" x14ac:dyDescent="0.3">
      <c r="A1283">
        <f t="shared" si="119"/>
        <v>7777896682</v>
      </c>
      <c r="B1283" s="1">
        <v>42223</v>
      </c>
      <c r="C1283" t="str">
        <f t="shared" si="120"/>
        <v>Friday</v>
      </c>
      <c r="D1283" t="str">
        <f t="shared" ref="D1283:D1346" si="121">TEXT(B1283,"mmmm")</f>
        <v>August</v>
      </c>
      <c r="E1283">
        <v>16.5</v>
      </c>
      <c r="F1283" t="s">
        <v>7</v>
      </c>
      <c r="G1283" t="s">
        <v>17</v>
      </c>
      <c r="H1283">
        <f t="shared" ref="H1283:H1346" si="122">E1283 +   IF(F1283="S", 2, IF(F1283="M", 3.5, IF(F1283="L", 5, 0))) +  IF(G1283="Classic", 1, IF(G1283="Veggie", 2, IF(G1283="Chicken", 3, IF(G1283="Supreme",5,0))))</f>
        <v>25</v>
      </c>
      <c r="I1283">
        <v>3</v>
      </c>
      <c r="J1283" t="s">
        <v>18</v>
      </c>
      <c r="K1283" t="s">
        <v>19</v>
      </c>
      <c r="L1283">
        <f t="shared" ref="L1283:L1346" si="123">H1283*I1283</f>
        <v>75</v>
      </c>
      <c r="M1283">
        <f t="shared" ref="M1283:M1346" si="124">(H1283-E1283)*I1283</f>
        <v>25.5</v>
      </c>
      <c r="N1283" t="s">
        <v>111</v>
      </c>
      <c r="O1283" t="s">
        <v>115</v>
      </c>
    </row>
    <row r="1284" spans="1:15" x14ac:dyDescent="0.3">
      <c r="A1284">
        <f t="shared" ref="A1284:A1347" si="125">A1283+1</f>
        <v>7777896683</v>
      </c>
      <c r="B1284" s="1">
        <v>42223</v>
      </c>
      <c r="C1284" t="str">
        <f t="shared" si="120"/>
        <v>Friday</v>
      </c>
      <c r="D1284" t="str">
        <f t="shared" si="121"/>
        <v>August</v>
      </c>
      <c r="E1284">
        <v>12</v>
      </c>
      <c r="F1284" t="s">
        <v>27</v>
      </c>
      <c r="G1284" t="s">
        <v>8</v>
      </c>
      <c r="H1284">
        <f t="shared" si="122"/>
        <v>15</v>
      </c>
      <c r="I1284">
        <v>6</v>
      </c>
      <c r="J1284" t="s">
        <v>30</v>
      </c>
      <c r="K1284" t="s">
        <v>31</v>
      </c>
      <c r="L1284">
        <f t="shared" si="123"/>
        <v>90</v>
      </c>
      <c r="M1284">
        <f t="shared" si="124"/>
        <v>18</v>
      </c>
      <c r="N1284" t="s">
        <v>112</v>
      </c>
      <c r="O1284" t="s">
        <v>115</v>
      </c>
    </row>
    <row r="1285" spans="1:15" x14ac:dyDescent="0.3">
      <c r="A1285">
        <f t="shared" si="125"/>
        <v>7777896684</v>
      </c>
      <c r="B1285" s="1">
        <v>42223</v>
      </c>
      <c r="C1285" t="str">
        <f t="shared" si="120"/>
        <v>Friday</v>
      </c>
      <c r="D1285" t="str">
        <f t="shared" si="121"/>
        <v>August</v>
      </c>
      <c r="E1285">
        <v>17.95</v>
      </c>
      <c r="F1285" t="s">
        <v>13</v>
      </c>
      <c r="G1285" t="s">
        <v>14</v>
      </c>
      <c r="H1285">
        <f t="shared" si="122"/>
        <v>24.95</v>
      </c>
      <c r="I1285">
        <v>11</v>
      </c>
      <c r="J1285" t="s">
        <v>56</v>
      </c>
      <c r="K1285" t="s">
        <v>57</v>
      </c>
      <c r="L1285">
        <f t="shared" si="123"/>
        <v>274.45</v>
      </c>
      <c r="M1285">
        <f t="shared" si="124"/>
        <v>77</v>
      </c>
      <c r="N1285" t="s">
        <v>111</v>
      </c>
      <c r="O1285" t="s">
        <v>115</v>
      </c>
    </row>
    <row r="1286" spans="1:15" x14ac:dyDescent="0.3">
      <c r="A1286">
        <f t="shared" si="125"/>
        <v>7777896685</v>
      </c>
      <c r="B1286" s="1">
        <v>42223</v>
      </c>
      <c r="C1286" t="str">
        <f t="shared" si="120"/>
        <v>Friday</v>
      </c>
      <c r="D1286" t="str">
        <f t="shared" si="121"/>
        <v>August</v>
      </c>
      <c r="E1286">
        <v>20.25</v>
      </c>
      <c r="F1286" t="s">
        <v>13</v>
      </c>
      <c r="G1286" t="s">
        <v>17</v>
      </c>
      <c r="H1286">
        <f t="shared" si="122"/>
        <v>30.25</v>
      </c>
      <c r="I1286">
        <v>12</v>
      </c>
      <c r="J1286" t="s">
        <v>70</v>
      </c>
      <c r="K1286" t="s">
        <v>71</v>
      </c>
      <c r="L1286">
        <f t="shared" si="123"/>
        <v>363</v>
      </c>
      <c r="M1286">
        <f t="shared" si="124"/>
        <v>120</v>
      </c>
      <c r="N1286" t="s">
        <v>111</v>
      </c>
      <c r="O1286" t="s">
        <v>115</v>
      </c>
    </row>
    <row r="1287" spans="1:15" x14ac:dyDescent="0.3">
      <c r="A1287">
        <f t="shared" si="125"/>
        <v>7777896686</v>
      </c>
      <c r="B1287" s="1">
        <v>42223</v>
      </c>
      <c r="C1287" t="str">
        <f t="shared" si="120"/>
        <v>Friday</v>
      </c>
      <c r="D1287" t="str">
        <f t="shared" si="121"/>
        <v>August</v>
      </c>
      <c r="E1287">
        <v>17.95</v>
      </c>
      <c r="F1287" t="s">
        <v>13</v>
      </c>
      <c r="G1287" t="s">
        <v>14</v>
      </c>
      <c r="H1287">
        <f t="shared" si="122"/>
        <v>24.95</v>
      </c>
      <c r="I1287">
        <v>9</v>
      </c>
      <c r="J1287" t="s">
        <v>56</v>
      </c>
      <c r="K1287" t="s">
        <v>57</v>
      </c>
      <c r="L1287">
        <f t="shared" si="123"/>
        <v>224.54999999999998</v>
      </c>
      <c r="M1287">
        <f t="shared" si="124"/>
        <v>63</v>
      </c>
      <c r="N1287" t="s">
        <v>111</v>
      </c>
      <c r="O1287" t="s">
        <v>114</v>
      </c>
    </row>
    <row r="1288" spans="1:15" x14ac:dyDescent="0.3">
      <c r="A1288">
        <f t="shared" si="125"/>
        <v>7777896687</v>
      </c>
      <c r="B1288" s="1">
        <v>42223</v>
      </c>
      <c r="C1288" t="str">
        <f t="shared" si="120"/>
        <v>Friday</v>
      </c>
      <c r="D1288" t="str">
        <f t="shared" si="121"/>
        <v>August</v>
      </c>
      <c r="E1288">
        <v>12</v>
      </c>
      <c r="F1288" t="s">
        <v>27</v>
      </c>
      <c r="G1288" t="s">
        <v>14</v>
      </c>
      <c r="H1288">
        <f t="shared" si="122"/>
        <v>16</v>
      </c>
      <c r="I1288">
        <v>2</v>
      </c>
      <c r="J1288" t="s">
        <v>42</v>
      </c>
      <c r="K1288" t="s">
        <v>43</v>
      </c>
      <c r="L1288">
        <f t="shared" si="123"/>
        <v>32</v>
      </c>
      <c r="M1288">
        <f t="shared" si="124"/>
        <v>8</v>
      </c>
      <c r="N1288" t="s">
        <v>111</v>
      </c>
      <c r="O1288" t="s">
        <v>114</v>
      </c>
    </row>
    <row r="1289" spans="1:15" x14ac:dyDescent="0.3">
      <c r="A1289">
        <f t="shared" si="125"/>
        <v>7777896688</v>
      </c>
      <c r="B1289" s="1">
        <v>42223</v>
      </c>
      <c r="C1289" t="str">
        <f t="shared" si="120"/>
        <v>Friday</v>
      </c>
      <c r="D1289" t="str">
        <f t="shared" si="121"/>
        <v>August</v>
      </c>
      <c r="E1289">
        <v>12.75</v>
      </c>
      <c r="F1289" t="s">
        <v>27</v>
      </c>
      <c r="G1289" t="s">
        <v>22</v>
      </c>
      <c r="H1289">
        <f t="shared" si="122"/>
        <v>17.75</v>
      </c>
      <c r="I1289">
        <v>7</v>
      </c>
      <c r="J1289" t="s">
        <v>23</v>
      </c>
      <c r="K1289" t="s">
        <v>24</v>
      </c>
      <c r="L1289">
        <f t="shared" si="123"/>
        <v>124.25</v>
      </c>
      <c r="M1289">
        <f t="shared" si="124"/>
        <v>35</v>
      </c>
      <c r="N1289" t="s">
        <v>111</v>
      </c>
      <c r="O1289" t="s">
        <v>114</v>
      </c>
    </row>
    <row r="1290" spans="1:15" x14ac:dyDescent="0.3">
      <c r="A1290">
        <f t="shared" si="125"/>
        <v>7777896689</v>
      </c>
      <c r="B1290" s="1">
        <v>42223</v>
      </c>
      <c r="C1290" t="str">
        <f t="shared" si="120"/>
        <v>Friday</v>
      </c>
      <c r="D1290" t="str">
        <f t="shared" si="121"/>
        <v>August</v>
      </c>
      <c r="E1290">
        <v>12.5</v>
      </c>
      <c r="F1290" t="s">
        <v>27</v>
      </c>
      <c r="G1290" t="s">
        <v>17</v>
      </c>
      <c r="H1290">
        <f t="shared" si="122"/>
        <v>19.5</v>
      </c>
      <c r="I1290">
        <v>7</v>
      </c>
      <c r="J1290" t="s">
        <v>18</v>
      </c>
      <c r="K1290" t="s">
        <v>19</v>
      </c>
      <c r="L1290">
        <f t="shared" si="123"/>
        <v>136.5</v>
      </c>
      <c r="M1290">
        <f t="shared" si="124"/>
        <v>49</v>
      </c>
      <c r="N1290" t="s">
        <v>111</v>
      </c>
      <c r="O1290" t="s">
        <v>114</v>
      </c>
    </row>
    <row r="1291" spans="1:15" x14ac:dyDescent="0.3">
      <c r="A1291">
        <f t="shared" si="125"/>
        <v>7777896690</v>
      </c>
      <c r="B1291" s="1">
        <v>42223</v>
      </c>
      <c r="C1291" t="str">
        <f t="shared" si="120"/>
        <v>Friday</v>
      </c>
      <c r="D1291" t="str">
        <f t="shared" si="121"/>
        <v>August</v>
      </c>
      <c r="E1291">
        <v>20.75</v>
      </c>
      <c r="F1291" t="s">
        <v>13</v>
      </c>
      <c r="G1291" t="s">
        <v>17</v>
      </c>
      <c r="H1291">
        <f t="shared" si="122"/>
        <v>30.75</v>
      </c>
      <c r="I1291">
        <v>9</v>
      </c>
      <c r="J1291" t="s">
        <v>25</v>
      </c>
      <c r="K1291" t="s">
        <v>26</v>
      </c>
      <c r="L1291">
        <f t="shared" si="123"/>
        <v>276.75</v>
      </c>
      <c r="M1291">
        <f t="shared" si="124"/>
        <v>90</v>
      </c>
      <c r="N1291" t="s">
        <v>112</v>
      </c>
      <c r="O1291" t="s">
        <v>115</v>
      </c>
    </row>
    <row r="1292" spans="1:15" x14ac:dyDescent="0.3">
      <c r="A1292">
        <f t="shared" si="125"/>
        <v>7777896691</v>
      </c>
      <c r="B1292" s="1">
        <v>42223</v>
      </c>
      <c r="C1292" t="str">
        <f t="shared" si="120"/>
        <v>Friday</v>
      </c>
      <c r="D1292" t="str">
        <f t="shared" si="121"/>
        <v>August</v>
      </c>
      <c r="E1292">
        <v>20.75</v>
      </c>
      <c r="F1292" t="s">
        <v>13</v>
      </c>
      <c r="G1292" t="s">
        <v>22</v>
      </c>
      <c r="H1292">
        <f t="shared" si="122"/>
        <v>28.75</v>
      </c>
      <c r="I1292">
        <v>7</v>
      </c>
      <c r="J1292" t="s">
        <v>46</v>
      </c>
      <c r="K1292" t="s">
        <v>47</v>
      </c>
      <c r="L1292">
        <f t="shared" si="123"/>
        <v>201.25</v>
      </c>
      <c r="M1292">
        <f t="shared" si="124"/>
        <v>56</v>
      </c>
      <c r="N1292" t="s">
        <v>112</v>
      </c>
      <c r="O1292" t="s">
        <v>114</v>
      </c>
    </row>
    <row r="1293" spans="1:15" x14ac:dyDescent="0.3">
      <c r="A1293">
        <f t="shared" si="125"/>
        <v>7777896692</v>
      </c>
      <c r="B1293" s="1">
        <v>42223</v>
      </c>
      <c r="C1293" t="str">
        <f t="shared" si="120"/>
        <v>Friday</v>
      </c>
      <c r="D1293" t="str">
        <f t="shared" si="121"/>
        <v>August</v>
      </c>
      <c r="E1293">
        <v>14.5</v>
      </c>
      <c r="F1293" t="s">
        <v>7</v>
      </c>
      <c r="G1293" t="s">
        <v>8</v>
      </c>
      <c r="H1293">
        <f t="shared" si="122"/>
        <v>19</v>
      </c>
      <c r="I1293">
        <v>10</v>
      </c>
      <c r="J1293" t="s">
        <v>74</v>
      </c>
      <c r="K1293" t="s">
        <v>75</v>
      </c>
      <c r="L1293">
        <f t="shared" si="123"/>
        <v>190</v>
      </c>
      <c r="M1293">
        <f t="shared" si="124"/>
        <v>45</v>
      </c>
      <c r="N1293" t="s">
        <v>111</v>
      </c>
      <c r="O1293" t="s">
        <v>115</v>
      </c>
    </row>
    <row r="1294" spans="1:15" x14ac:dyDescent="0.3">
      <c r="A1294">
        <f t="shared" si="125"/>
        <v>7777896693</v>
      </c>
      <c r="B1294" s="1">
        <v>42223</v>
      </c>
      <c r="C1294" t="str">
        <f t="shared" si="120"/>
        <v>Friday</v>
      </c>
      <c r="D1294" t="str">
        <f t="shared" si="121"/>
        <v>August</v>
      </c>
      <c r="E1294">
        <v>25.5</v>
      </c>
      <c r="F1294" t="s">
        <v>76</v>
      </c>
      <c r="G1294" t="s">
        <v>8</v>
      </c>
      <c r="H1294">
        <f t="shared" si="122"/>
        <v>26.5</v>
      </c>
      <c r="I1294">
        <v>10</v>
      </c>
      <c r="J1294" t="s">
        <v>30</v>
      </c>
      <c r="K1294" t="s">
        <v>31</v>
      </c>
      <c r="L1294">
        <f t="shared" si="123"/>
        <v>265</v>
      </c>
      <c r="M1294">
        <f t="shared" si="124"/>
        <v>10</v>
      </c>
      <c r="N1294" t="s">
        <v>112</v>
      </c>
      <c r="O1294" t="s">
        <v>114</v>
      </c>
    </row>
    <row r="1295" spans="1:15" x14ac:dyDescent="0.3">
      <c r="A1295">
        <f t="shared" si="125"/>
        <v>7777896694</v>
      </c>
      <c r="B1295" s="1">
        <v>42224</v>
      </c>
      <c r="C1295" t="str">
        <f t="shared" si="120"/>
        <v>Saturday</v>
      </c>
      <c r="D1295" t="str">
        <f t="shared" si="121"/>
        <v>August</v>
      </c>
      <c r="E1295">
        <v>18.5</v>
      </c>
      <c r="F1295" t="s">
        <v>13</v>
      </c>
      <c r="G1295" t="s">
        <v>14</v>
      </c>
      <c r="H1295">
        <f t="shared" si="122"/>
        <v>25.5</v>
      </c>
      <c r="I1295">
        <v>1</v>
      </c>
      <c r="J1295" t="s">
        <v>15</v>
      </c>
      <c r="K1295" t="s">
        <v>16</v>
      </c>
      <c r="L1295">
        <f t="shared" si="123"/>
        <v>25.5</v>
      </c>
      <c r="M1295">
        <f t="shared" si="124"/>
        <v>7</v>
      </c>
      <c r="N1295" t="s">
        <v>112</v>
      </c>
      <c r="O1295" t="s">
        <v>115</v>
      </c>
    </row>
    <row r="1296" spans="1:15" x14ac:dyDescent="0.3">
      <c r="A1296">
        <f t="shared" si="125"/>
        <v>7777896695</v>
      </c>
      <c r="B1296" s="1">
        <v>42224</v>
      </c>
      <c r="C1296" t="str">
        <f t="shared" si="120"/>
        <v>Saturday</v>
      </c>
      <c r="D1296" t="str">
        <f t="shared" si="121"/>
        <v>August</v>
      </c>
      <c r="E1296">
        <v>12</v>
      </c>
      <c r="F1296" t="s">
        <v>27</v>
      </c>
      <c r="G1296" t="s">
        <v>8</v>
      </c>
      <c r="H1296">
        <f t="shared" si="122"/>
        <v>15</v>
      </c>
      <c r="I1296">
        <v>4</v>
      </c>
      <c r="J1296" t="s">
        <v>30</v>
      </c>
      <c r="K1296" t="s">
        <v>31</v>
      </c>
      <c r="L1296">
        <f t="shared" si="123"/>
        <v>60</v>
      </c>
      <c r="M1296">
        <f t="shared" si="124"/>
        <v>12</v>
      </c>
      <c r="N1296" t="s">
        <v>111</v>
      </c>
      <c r="O1296" t="s">
        <v>114</v>
      </c>
    </row>
    <row r="1297" spans="1:15" x14ac:dyDescent="0.3">
      <c r="A1297">
        <f t="shared" si="125"/>
        <v>7777896696</v>
      </c>
      <c r="B1297" s="1">
        <v>42224</v>
      </c>
      <c r="C1297" t="str">
        <f t="shared" si="120"/>
        <v>Saturday</v>
      </c>
      <c r="D1297" t="str">
        <f t="shared" si="121"/>
        <v>August</v>
      </c>
      <c r="E1297">
        <v>12.5</v>
      </c>
      <c r="F1297" t="s">
        <v>27</v>
      </c>
      <c r="G1297" t="s">
        <v>17</v>
      </c>
      <c r="H1297">
        <f t="shared" si="122"/>
        <v>19.5</v>
      </c>
      <c r="I1297">
        <v>11</v>
      </c>
      <c r="J1297" t="s">
        <v>32</v>
      </c>
      <c r="K1297" t="s">
        <v>33</v>
      </c>
      <c r="L1297">
        <f t="shared" si="123"/>
        <v>214.5</v>
      </c>
      <c r="M1297">
        <f t="shared" si="124"/>
        <v>77</v>
      </c>
      <c r="N1297" t="s">
        <v>112</v>
      </c>
      <c r="O1297" t="s">
        <v>114</v>
      </c>
    </row>
    <row r="1298" spans="1:15" x14ac:dyDescent="0.3">
      <c r="A1298">
        <f t="shared" si="125"/>
        <v>7777896697</v>
      </c>
      <c r="B1298" s="1">
        <v>42224</v>
      </c>
      <c r="C1298" t="str">
        <f t="shared" si="120"/>
        <v>Saturday</v>
      </c>
      <c r="D1298" t="str">
        <f t="shared" si="121"/>
        <v>August</v>
      </c>
      <c r="E1298">
        <v>12.25</v>
      </c>
      <c r="F1298" t="s">
        <v>27</v>
      </c>
      <c r="G1298" t="s">
        <v>17</v>
      </c>
      <c r="H1298">
        <f t="shared" si="122"/>
        <v>19.25</v>
      </c>
      <c r="I1298">
        <v>7</v>
      </c>
      <c r="J1298" t="s">
        <v>70</v>
      </c>
      <c r="K1298" t="s">
        <v>71</v>
      </c>
      <c r="L1298">
        <f t="shared" si="123"/>
        <v>134.75</v>
      </c>
      <c r="M1298">
        <f t="shared" si="124"/>
        <v>49</v>
      </c>
      <c r="N1298" t="s">
        <v>111</v>
      </c>
      <c r="O1298" t="s">
        <v>115</v>
      </c>
    </row>
    <row r="1299" spans="1:15" x14ac:dyDescent="0.3">
      <c r="A1299">
        <f t="shared" si="125"/>
        <v>7777896698</v>
      </c>
      <c r="B1299" s="1">
        <v>42224</v>
      </c>
      <c r="C1299" t="str">
        <f t="shared" si="120"/>
        <v>Saturday</v>
      </c>
      <c r="D1299" t="str">
        <f t="shared" si="121"/>
        <v>August</v>
      </c>
      <c r="E1299">
        <v>20.75</v>
      </c>
      <c r="F1299" t="s">
        <v>13</v>
      </c>
      <c r="G1299" t="s">
        <v>17</v>
      </c>
      <c r="H1299">
        <f t="shared" si="122"/>
        <v>30.75</v>
      </c>
      <c r="I1299">
        <v>8</v>
      </c>
      <c r="J1299" t="s">
        <v>32</v>
      </c>
      <c r="K1299" t="s">
        <v>33</v>
      </c>
      <c r="L1299">
        <f t="shared" si="123"/>
        <v>246</v>
      </c>
      <c r="M1299">
        <f t="shared" si="124"/>
        <v>80</v>
      </c>
      <c r="N1299" t="s">
        <v>111</v>
      </c>
      <c r="O1299" t="s">
        <v>114</v>
      </c>
    </row>
    <row r="1300" spans="1:15" x14ac:dyDescent="0.3">
      <c r="A1300">
        <f t="shared" si="125"/>
        <v>7777896699</v>
      </c>
      <c r="B1300" s="1">
        <v>42224</v>
      </c>
      <c r="C1300" t="str">
        <f t="shared" si="120"/>
        <v>Saturday</v>
      </c>
      <c r="D1300" t="str">
        <f t="shared" si="121"/>
        <v>August</v>
      </c>
      <c r="E1300">
        <v>12.5</v>
      </c>
      <c r="F1300" t="s">
        <v>27</v>
      </c>
      <c r="G1300" t="s">
        <v>17</v>
      </c>
      <c r="H1300">
        <f t="shared" si="122"/>
        <v>19.5</v>
      </c>
      <c r="I1300">
        <v>11</v>
      </c>
      <c r="J1300" t="s">
        <v>54</v>
      </c>
      <c r="K1300" t="s">
        <v>55</v>
      </c>
      <c r="L1300">
        <f t="shared" si="123"/>
        <v>214.5</v>
      </c>
      <c r="M1300">
        <f t="shared" si="124"/>
        <v>77</v>
      </c>
      <c r="N1300" t="s">
        <v>112</v>
      </c>
      <c r="O1300" t="s">
        <v>115</v>
      </c>
    </row>
    <row r="1301" spans="1:15" x14ac:dyDescent="0.3">
      <c r="A1301">
        <f t="shared" si="125"/>
        <v>7777896700</v>
      </c>
      <c r="B1301" s="1">
        <v>42224</v>
      </c>
      <c r="C1301" t="str">
        <f t="shared" si="120"/>
        <v>Saturday</v>
      </c>
      <c r="D1301" t="str">
        <f t="shared" si="121"/>
        <v>August</v>
      </c>
      <c r="E1301">
        <v>20.75</v>
      </c>
      <c r="F1301" t="s">
        <v>13</v>
      </c>
      <c r="G1301" t="s">
        <v>17</v>
      </c>
      <c r="H1301">
        <f t="shared" si="122"/>
        <v>30.75</v>
      </c>
      <c r="I1301">
        <v>6</v>
      </c>
      <c r="J1301" t="s">
        <v>25</v>
      </c>
      <c r="K1301" t="s">
        <v>26</v>
      </c>
      <c r="L1301">
        <f t="shared" si="123"/>
        <v>184.5</v>
      </c>
      <c r="M1301">
        <f t="shared" si="124"/>
        <v>60</v>
      </c>
      <c r="N1301" t="s">
        <v>112</v>
      </c>
      <c r="O1301" t="s">
        <v>115</v>
      </c>
    </row>
    <row r="1302" spans="1:15" x14ac:dyDescent="0.3">
      <c r="A1302">
        <f t="shared" si="125"/>
        <v>7777896701</v>
      </c>
      <c r="B1302" s="1">
        <v>42224</v>
      </c>
      <c r="C1302" t="str">
        <f t="shared" si="120"/>
        <v>Saturday</v>
      </c>
      <c r="D1302" t="str">
        <f t="shared" si="121"/>
        <v>August</v>
      </c>
      <c r="E1302">
        <v>20.75</v>
      </c>
      <c r="F1302" t="s">
        <v>13</v>
      </c>
      <c r="G1302" t="s">
        <v>17</v>
      </c>
      <c r="H1302">
        <f t="shared" si="122"/>
        <v>30.75</v>
      </c>
      <c r="I1302">
        <v>8</v>
      </c>
      <c r="J1302" t="s">
        <v>32</v>
      </c>
      <c r="K1302" t="s">
        <v>33</v>
      </c>
      <c r="L1302">
        <f t="shared" si="123"/>
        <v>246</v>
      </c>
      <c r="M1302">
        <f t="shared" si="124"/>
        <v>80</v>
      </c>
      <c r="N1302" t="s">
        <v>112</v>
      </c>
      <c r="O1302" t="s">
        <v>114</v>
      </c>
    </row>
    <row r="1303" spans="1:15" x14ac:dyDescent="0.3">
      <c r="A1303">
        <f t="shared" si="125"/>
        <v>7777896702</v>
      </c>
      <c r="B1303" s="1">
        <v>42224</v>
      </c>
      <c r="C1303" t="str">
        <f t="shared" si="120"/>
        <v>Saturday</v>
      </c>
      <c r="D1303" t="str">
        <f t="shared" si="121"/>
        <v>August</v>
      </c>
      <c r="E1303">
        <v>16.5</v>
      </c>
      <c r="F1303" t="s">
        <v>7</v>
      </c>
      <c r="G1303" t="s">
        <v>17</v>
      </c>
      <c r="H1303">
        <f t="shared" si="122"/>
        <v>25</v>
      </c>
      <c r="I1303">
        <v>6</v>
      </c>
      <c r="J1303" t="s">
        <v>18</v>
      </c>
      <c r="K1303" t="s">
        <v>19</v>
      </c>
      <c r="L1303">
        <f t="shared" si="123"/>
        <v>150</v>
      </c>
      <c r="M1303">
        <f t="shared" si="124"/>
        <v>51</v>
      </c>
      <c r="N1303" t="s">
        <v>111</v>
      </c>
      <c r="O1303" t="s">
        <v>114</v>
      </c>
    </row>
    <row r="1304" spans="1:15" x14ac:dyDescent="0.3">
      <c r="A1304">
        <f t="shared" si="125"/>
        <v>7777896703</v>
      </c>
      <c r="B1304" s="1">
        <v>42225</v>
      </c>
      <c r="C1304" t="str">
        <f t="shared" si="120"/>
        <v>Sunday</v>
      </c>
      <c r="D1304" t="str">
        <f t="shared" si="121"/>
        <v>August</v>
      </c>
      <c r="E1304">
        <v>12.5</v>
      </c>
      <c r="F1304" t="s">
        <v>27</v>
      </c>
      <c r="G1304" t="s">
        <v>17</v>
      </c>
      <c r="H1304">
        <f t="shared" si="122"/>
        <v>19.5</v>
      </c>
      <c r="I1304">
        <v>5</v>
      </c>
      <c r="J1304" t="s">
        <v>54</v>
      </c>
      <c r="K1304" t="s">
        <v>55</v>
      </c>
      <c r="L1304">
        <f t="shared" si="123"/>
        <v>97.5</v>
      </c>
      <c r="M1304">
        <f t="shared" si="124"/>
        <v>35</v>
      </c>
      <c r="N1304" t="s">
        <v>111</v>
      </c>
      <c r="O1304" t="s">
        <v>115</v>
      </c>
    </row>
    <row r="1305" spans="1:15" x14ac:dyDescent="0.3">
      <c r="A1305">
        <f t="shared" si="125"/>
        <v>7777896704</v>
      </c>
      <c r="B1305" s="1">
        <v>42225</v>
      </c>
      <c r="C1305" t="str">
        <f t="shared" si="120"/>
        <v>Sunday</v>
      </c>
      <c r="D1305" t="str">
        <f t="shared" si="121"/>
        <v>August</v>
      </c>
      <c r="E1305">
        <v>16.5</v>
      </c>
      <c r="F1305" t="s">
        <v>7</v>
      </c>
      <c r="G1305" t="s">
        <v>17</v>
      </c>
      <c r="H1305">
        <f t="shared" si="122"/>
        <v>25</v>
      </c>
      <c r="I1305">
        <v>7</v>
      </c>
      <c r="J1305" t="s">
        <v>66</v>
      </c>
      <c r="K1305" t="s">
        <v>67</v>
      </c>
      <c r="L1305">
        <f t="shared" si="123"/>
        <v>175</v>
      </c>
      <c r="M1305">
        <f t="shared" si="124"/>
        <v>59.5</v>
      </c>
      <c r="N1305" t="s">
        <v>112</v>
      </c>
      <c r="O1305" t="s">
        <v>115</v>
      </c>
    </row>
    <row r="1306" spans="1:15" x14ac:dyDescent="0.3">
      <c r="A1306">
        <f t="shared" si="125"/>
        <v>7777896705</v>
      </c>
      <c r="B1306" s="1">
        <v>42225</v>
      </c>
      <c r="C1306" t="str">
        <f t="shared" si="120"/>
        <v>Sunday</v>
      </c>
      <c r="D1306" t="str">
        <f t="shared" si="121"/>
        <v>August</v>
      </c>
      <c r="E1306">
        <v>16.75</v>
      </c>
      <c r="F1306" t="s">
        <v>7</v>
      </c>
      <c r="G1306" t="s">
        <v>22</v>
      </c>
      <c r="H1306">
        <f t="shared" si="122"/>
        <v>23.25</v>
      </c>
      <c r="I1306">
        <v>10</v>
      </c>
      <c r="J1306" t="s">
        <v>28</v>
      </c>
      <c r="K1306" t="s">
        <v>29</v>
      </c>
      <c r="L1306">
        <f t="shared" si="123"/>
        <v>232.5</v>
      </c>
      <c r="M1306">
        <f t="shared" si="124"/>
        <v>65</v>
      </c>
      <c r="N1306" t="s">
        <v>112</v>
      </c>
      <c r="O1306" t="s">
        <v>115</v>
      </c>
    </row>
    <row r="1307" spans="1:15" x14ac:dyDescent="0.3">
      <c r="A1307">
        <f t="shared" si="125"/>
        <v>7777896706</v>
      </c>
      <c r="B1307" s="1">
        <v>42225</v>
      </c>
      <c r="C1307" t="str">
        <f t="shared" si="120"/>
        <v>Sunday</v>
      </c>
      <c r="D1307" t="str">
        <f t="shared" si="121"/>
        <v>August</v>
      </c>
      <c r="E1307">
        <v>12.5</v>
      </c>
      <c r="F1307" t="s">
        <v>27</v>
      </c>
      <c r="G1307" t="s">
        <v>17</v>
      </c>
      <c r="H1307">
        <f t="shared" si="122"/>
        <v>19.5</v>
      </c>
      <c r="I1307">
        <v>2</v>
      </c>
      <c r="J1307" t="s">
        <v>18</v>
      </c>
      <c r="K1307" t="s">
        <v>19</v>
      </c>
      <c r="L1307">
        <f t="shared" si="123"/>
        <v>39</v>
      </c>
      <c r="M1307">
        <f t="shared" si="124"/>
        <v>14</v>
      </c>
      <c r="N1307" t="s">
        <v>112</v>
      </c>
      <c r="O1307" t="s">
        <v>114</v>
      </c>
    </row>
    <row r="1308" spans="1:15" x14ac:dyDescent="0.3">
      <c r="A1308">
        <f t="shared" si="125"/>
        <v>7777896707</v>
      </c>
      <c r="B1308" s="1">
        <v>42225</v>
      </c>
      <c r="C1308" t="str">
        <f t="shared" si="120"/>
        <v>Sunday</v>
      </c>
      <c r="D1308" t="str">
        <f t="shared" si="121"/>
        <v>August</v>
      </c>
      <c r="E1308">
        <v>12</v>
      </c>
      <c r="F1308" t="s">
        <v>27</v>
      </c>
      <c r="G1308" t="s">
        <v>8</v>
      </c>
      <c r="H1308">
        <f t="shared" si="122"/>
        <v>15</v>
      </c>
      <c r="I1308">
        <v>11</v>
      </c>
      <c r="J1308" t="s">
        <v>52</v>
      </c>
      <c r="K1308" t="s">
        <v>53</v>
      </c>
      <c r="L1308">
        <f t="shared" si="123"/>
        <v>165</v>
      </c>
      <c r="M1308">
        <f t="shared" si="124"/>
        <v>33</v>
      </c>
      <c r="N1308" t="s">
        <v>112</v>
      </c>
      <c r="O1308" t="s">
        <v>115</v>
      </c>
    </row>
    <row r="1309" spans="1:15" x14ac:dyDescent="0.3">
      <c r="A1309">
        <f t="shared" si="125"/>
        <v>7777896708</v>
      </c>
      <c r="B1309" s="1">
        <v>42226</v>
      </c>
      <c r="C1309" t="str">
        <f t="shared" si="120"/>
        <v>Monday</v>
      </c>
      <c r="D1309" t="str">
        <f t="shared" si="121"/>
        <v>August</v>
      </c>
      <c r="E1309">
        <v>20.75</v>
      </c>
      <c r="F1309" t="s">
        <v>13</v>
      </c>
      <c r="G1309" t="s">
        <v>17</v>
      </c>
      <c r="H1309">
        <f t="shared" si="122"/>
        <v>30.75</v>
      </c>
      <c r="I1309">
        <v>6</v>
      </c>
      <c r="J1309" t="s">
        <v>66</v>
      </c>
      <c r="K1309" t="s">
        <v>67</v>
      </c>
      <c r="L1309">
        <f t="shared" si="123"/>
        <v>184.5</v>
      </c>
      <c r="M1309">
        <f t="shared" si="124"/>
        <v>60</v>
      </c>
      <c r="N1309" t="s">
        <v>111</v>
      </c>
      <c r="O1309" t="s">
        <v>115</v>
      </c>
    </row>
    <row r="1310" spans="1:15" x14ac:dyDescent="0.3">
      <c r="A1310">
        <f t="shared" si="125"/>
        <v>7777896709</v>
      </c>
      <c r="B1310" s="1">
        <v>42226</v>
      </c>
      <c r="C1310" t="str">
        <f t="shared" si="120"/>
        <v>Monday</v>
      </c>
      <c r="D1310" t="str">
        <f t="shared" si="121"/>
        <v>August</v>
      </c>
      <c r="E1310">
        <v>20.25</v>
      </c>
      <c r="F1310" t="s">
        <v>13</v>
      </c>
      <c r="G1310" t="s">
        <v>14</v>
      </c>
      <c r="H1310">
        <f t="shared" si="122"/>
        <v>27.25</v>
      </c>
      <c r="I1310">
        <v>4</v>
      </c>
      <c r="J1310" t="s">
        <v>20</v>
      </c>
      <c r="K1310" t="s">
        <v>21</v>
      </c>
      <c r="L1310">
        <f t="shared" si="123"/>
        <v>109</v>
      </c>
      <c r="M1310">
        <f t="shared" si="124"/>
        <v>28</v>
      </c>
      <c r="N1310" t="s">
        <v>111</v>
      </c>
      <c r="O1310" t="s">
        <v>115</v>
      </c>
    </row>
    <row r="1311" spans="1:15" x14ac:dyDescent="0.3">
      <c r="A1311">
        <f t="shared" si="125"/>
        <v>7777896710</v>
      </c>
      <c r="B1311" s="1">
        <v>42226</v>
      </c>
      <c r="C1311" t="str">
        <f t="shared" si="120"/>
        <v>Monday</v>
      </c>
      <c r="D1311" t="str">
        <f t="shared" si="121"/>
        <v>August</v>
      </c>
      <c r="E1311">
        <v>20.25</v>
      </c>
      <c r="F1311" t="s">
        <v>13</v>
      </c>
      <c r="G1311" t="s">
        <v>14</v>
      </c>
      <c r="H1311">
        <f t="shared" si="122"/>
        <v>27.25</v>
      </c>
      <c r="I1311">
        <v>11</v>
      </c>
      <c r="J1311" t="s">
        <v>68</v>
      </c>
      <c r="K1311" t="s">
        <v>69</v>
      </c>
      <c r="L1311">
        <f t="shared" si="123"/>
        <v>299.75</v>
      </c>
      <c r="M1311">
        <f t="shared" si="124"/>
        <v>77</v>
      </c>
      <c r="N1311" t="s">
        <v>111</v>
      </c>
      <c r="O1311" t="s">
        <v>114</v>
      </c>
    </row>
    <row r="1312" spans="1:15" x14ac:dyDescent="0.3">
      <c r="A1312">
        <f t="shared" si="125"/>
        <v>7777896711</v>
      </c>
      <c r="B1312" s="1">
        <v>42226</v>
      </c>
      <c r="C1312" t="str">
        <f t="shared" si="120"/>
        <v>Monday</v>
      </c>
      <c r="D1312" t="str">
        <f t="shared" si="121"/>
        <v>August</v>
      </c>
      <c r="E1312">
        <v>12.75</v>
      </c>
      <c r="F1312" t="s">
        <v>27</v>
      </c>
      <c r="G1312" t="s">
        <v>22</v>
      </c>
      <c r="H1312">
        <f t="shared" si="122"/>
        <v>17.75</v>
      </c>
      <c r="I1312">
        <v>10</v>
      </c>
      <c r="J1312" t="s">
        <v>28</v>
      </c>
      <c r="K1312" t="s">
        <v>29</v>
      </c>
      <c r="L1312">
        <f t="shared" si="123"/>
        <v>177.5</v>
      </c>
      <c r="M1312">
        <f t="shared" si="124"/>
        <v>50</v>
      </c>
      <c r="N1312" t="s">
        <v>112</v>
      </c>
      <c r="O1312" t="s">
        <v>115</v>
      </c>
    </row>
    <row r="1313" spans="1:15" x14ac:dyDescent="0.3">
      <c r="A1313">
        <f t="shared" si="125"/>
        <v>7777896712</v>
      </c>
      <c r="B1313" s="1">
        <v>42226</v>
      </c>
      <c r="C1313" t="str">
        <f t="shared" si="120"/>
        <v>Monday</v>
      </c>
      <c r="D1313" t="str">
        <f t="shared" si="121"/>
        <v>August</v>
      </c>
      <c r="E1313">
        <v>16</v>
      </c>
      <c r="F1313" t="s">
        <v>7</v>
      </c>
      <c r="G1313" t="s">
        <v>14</v>
      </c>
      <c r="H1313">
        <f t="shared" si="122"/>
        <v>21.5</v>
      </c>
      <c r="I1313">
        <v>2</v>
      </c>
      <c r="J1313" t="s">
        <v>34</v>
      </c>
      <c r="K1313" t="s">
        <v>35</v>
      </c>
      <c r="L1313">
        <f t="shared" si="123"/>
        <v>43</v>
      </c>
      <c r="M1313">
        <f t="shared" si="124"/>
        <v>11</v>
      </c>
      <c r="N1313" t="s">
        <v>111</v>
      </c>
      <c r="O1313" t="s">
        <v>115</v>
      </c>
    </row>
    <row r="1314" spans="1:15" x14ac:dyDescent="0.3">
      <c r="A1314">
        <f t="shared" si="125"/>
        <v>7777896713</v>
      </c>
      <c r="B1314" s="1">
        <v>42226</v>
      </c>
      <c r="C1314" t="str">
        <f t="shared" si="120"/>
        <v>Monday</v>
      </c>
      <c r="D1314" t="str">
        <f t="shared" si="121"/>
        <v>August</v>
      </c>
      <c r="E1314">
        <v>16.5</v>
      </c>
      <c r="F1314" t="s">
        <v>7</v>
      </c>
      <c r="G1314" t="s">
        <v>17</v>
      </c>
      <c r="H1314">
        <f t="shared" si="122"/>
        <v>25</v>
      </c>
      <c r="I1314">
        <v>12</v>
      </c>
      <c r="J1314" t="s">
        <v>18</v>
      </c>
      <c r="K1314" t="s">
        <v>19</v>
      </c>
      <c r="L1314">
        <f t="shared" si="123"/>
        <v>300</v>
      </c>
      <c r="M1314">
        <f t="shared" si="124"/>
        <v>102</v>
      </c>
      <c r="N1314" t="s">
        <v>112</v>
      </c>
      <c r="O1314" t="s">
        <v>115</v>
      </c>
    </row>
    <row r="1315" spans="1:15" x14ac:dyDescent="0.3">
      <c r="A1315">
        <f t="shared" si="125"/>
        <v>7777896714</v>
      </c>
      <c r="B1315" s="1">
        <v>42226</v>
      </c>
      <c r="C1315" t="str">
        <f t="shared" si="120"/>
        <v>Monday</v>
      </c>
      <c r="D1315" t="str">
        <f t="shared" si="121"/>
        <v>August</v>
      </c>
      <c r="E1315">
        <v>12</v>
      </c>
      <c r="F1315" t="s">
        <v>27</v>
      </c>
      <c r="G1315" t="s">
        <v>14</v>
      </c>
      <c r="H1315">
        <f t="shared" si="122"/>
        <v>16</v>
      </c>
      <c r="I1315">
        <v>5</v>
      </c>
      <c r="J1315" t="s">
        <v>68</v>
      </c>
      <c r="K1315" t="s">
        <v>69</v>
      </c>
      <c r="L1315">
        <f t="shared" si="123"/>
        <v>80</v>
      </c>
      <c r="M1315">
        <f t="shared" si="124"/>
        <v>20</v>
      </c>
      <c r="N1315" t="s">
        <v>111</v>
      </c>
      <c r="O1315" t="s">
        <v>114</v>
      </c>
    </row>
    <row r="1316" spans="1:15" x14ac:dyDescent="0.3">
      <c r="A1316">
        <f t="shared" si="125"/>
        <v>7777896715</v>
      </c>
      <c r="B1316" s="1">
        <v>42226</v>
      </c>
      <c r="C1316" t="str">
        <f t="shared" si="120"/>
        <v>Monday</v>
      </c>
      <c r="D1316" t="str">
        <f t="shared" si="121"/>
        <v>August</v>
      </c>
      <c r="E1316">
        <v>20.75</v>
      </c>
      <c r="F1316" t="s">
        <v>13</v>
      </c>
      <c r="G1316" t="s">
        <v>17</v>
      </c>
      <c r="H1316">
        <f t="shared" si="122"/>
        <v>30.75</v>
      </c>
      <c r="I1316">
        <v>11</v>
      </c>
      <c r="J1316" t="s">
        <v>66</v>
      </c>
      <c r="K1316" t="s">
        <v>67</v>
      </c>
      <c r="L1316">
        <f t="shared" si="123"/>
        <v>338.25</v>
      </c>
      <c r="M1316">
        <f t="shared" si="124"/>
        <v>110</v>
      </c>
      <c r="N1316" t="s">
        <v>111</v>
      </c>
      <c r="O1316" t="s">
        <v>115</v>
      </c>
    </row>
    <row r="1317" spans="1:15" x14ac:dyDescent="0.3">
      <c r="A1317">
        <f t="shared" si="125"/>
        <v>7777896716</v>
      </c>
      <c r="B1317" s="1">
        <v>42227</v>
      </c>
      <c r="C1317" t="str">
        <f t="shared" si="120"/>
        <v>Tuesday</v>
      </c>
      <c r="D1317" t="str">
        <f t="shared" si="121"/>
        <v>August</v>
      </c>
      <c r="E1317">
        <v>16</v>
      </c>
      <c r="F1317" t="s">
        <v>7</v>
      </c>
      <c r="G1317" t="s">
        <v>8</v>
      </c>
      <c r="H1317">
        <f t="shared" si="122"/>
        <v>20.5</v>
      </c>
      <c r="I1317">
        <v>9</v>
      </c>
      <c r="J1317" t="s">
        <v>36</v>
      </c>
      <c r="K1317" t="s">
        <v>37</v>
      </c>
      <c r="L1317">
        <f t="shared" si="123"/>
        <v>184.5</v>
      </c>
      <c r="M1317">
        <f t="shared" si="124"/>
        <v>40.5</v>
      </c>
      <c r="N1317" t="s">
        <v>112</v>
      </c>
      <c r="O1317" t="s">
        <v>114</v>
      </c>
    </row>
    <row r="1318" spans="1:15" x14ac:dyDescent="0.3">
      <c r="A1318">
        <f t="shared" si="125"/>
        <v>7777896717</v>
      </c>
      <c r="B1318" s="1">
        <v>42227</v>
      </c>
      <c r="C1318" t="str">
        <f t="shared" si="120"/>
        <v>Tuesday</v>
      </c>
      <c r="D1318" t="str">
        <f t="shared" si="121"/>
        <v>August</v>
      </c>
      <c r="E1318">
        <v>16</v>
      </c>
      <c r="F1318" t="s">
        <v>7</v>
      </c>
      <c r="G1318" t="s">
        <v>8</v>
      </c>
      <c r="H1318">
        <f t="shared" si="122"/>
        <v>20.5</v>
      </c>
      <c r="I1318">
        <v>8</v>
      </c>
      <c r="J1318" t="s">
        <v>11</v>
      </c>
      <c r="K1318" t="s">
        <v>12</v>
      </c>
      <c r="L1318">
        <f t="shared" si="123"/>
        <v>164</v>
      </c>
      <c r="M1318">
        <f t="shared" si="124"/>
        <v>36</v>
      </c>
      <c r="N1318" t="s">
        <v>111</v>
      </c>
      <c r="O1318" t="s">
        <v>114</v>
      </c>
    </row>
    <row r="1319" spans="1:15" x14ac:dyDescent="0.3">
      <c r="A1319">
        <f t="shared" si="125"/>
        <v>7777896718</v>
      </c>
      <c r="B1319" s="1">
        <v>42227</v>
      </c>
      <c r="C1319" t="str">
        <f t="shared" si="120"/>
        <v>Tuesday</v>
      </c>
      <c r="D1319" t="str">
        <f t="shared" si="121"/>
        <v>August</v>
      </c>
      <c r="E1319">
        <v>16.75</v>
      </c>
      <c r="F1319" t="s">
        <v>7</v>
      </c>
      <c r="G1319" t="s">
        <v>22</v>
      </c>
      <c r="H1319">
        <f t="shared" si="122"/>
        <v>23.25</v>
      </c>
      <c r="I1319">
        <v>4</v>
      </c>
      <c r="J1319" t="s">
        <v>50</v>
      </c>
      <c r="K1319" t="s">
        <v>51</v>
      </c>
      <c r="L1319">
        <f t="shared" si="123"/>
        <v>93</v>
      </c>
      <c r="M1319">
        <f t="shared" si="124"/>
        <v>26</v>
      </c>
      <c r="N1319" t="s">
        <v>112</v>
      </c>
      <c r="O1319" t="s">
        <v>115</v>
      </c>
    </row>
    <row r="1320" spans="1:15" x14ac:dyDescent="0.3">
      <c r="A1320">
        <f t="shared" si="125"/>
        <v>7777896719</v>
      </c>
      <c r="B1320" s="1">
        <v>42227</v>
      </c>
      <c r="C1320" t="str">
        <f t="shared" si="120"/>
        <v>Tuesday</v>
      </c>
      <c r="D1320" t="str">
        <f t="shared" si="121"/>
        <v>August</v>
      </c>
      <c r="E1320">
        <v>12.75</v>
      </c>
      <c r="F1320" t="s">
        <v>27</v>
      </c>
      <c r="G1320" t="s">
        <v>22</v>
      </c>
      <c r="H1320">
        <f t="shared" si="122"/>
        <v>17.75</v>
      </c>
      <c r="I1320">
        <v>7</v>
      </c>
      <c r="J1320" t="s">
        <v>50</v>
      </c>
      <c r="K1320" t="s">
        <v>51</v>
      </c>
      <c r="L1320">
        <f t="shared" si="123"/>
        <v>124.25</v>
      </c>
      <c r="M1320">
        <f t="shared" si="124"/>
        <v>35</v>
      </c>
      <c r="N1320" t="s">
        <v>112</v>
      </c>
      <c r="O1320" t="s">
        <v>114</v>
      </c>
    </row>
    <row r="1321" spans="1:15" x14ac:dyDescent="0.3">
      <c r="A1321">
        <f t="shared" si="125"/>
        <v>7777896720</v>
      </c>
      <c r="B1321" s="1">
        <v>42227</v>
      </c>
      <c r="C1321" t="str">
        <f t="shared" si="120"/>
        <v>Tuesday</v>
      </c>
      <c r="D1321" t="str">
        <f t="shared" si="121"/>
        <v>August</v>
      </c>
      <c r="E1321">
        <v>16.5</v>
      </c>
      <c r="F1321" t="s">
        <v>7</v>
      </c>
      <c r="G1321" t="s">
        <v>17</v>
      </c>
      <c r="H1321">
        <f t="shared" si="122"/>
        <v>25</v>
      </c>
      <c r="I1321">
        <v>9</v>
      </c>
      <c r="J1321" t="s">
        <v>25</v>
      </c>
      <c r="K1321" t="s">
        <v>26</v>
      </c>
      <c r="L1321">
        <f t="shared" si="123"/>
        <v>225</v>
      </c>
      <c r="M1321">
        <f t="shared" si="124"/>
        <v>76.5</v>
      </c>
      <c r="N1321" t="s">
        <v>112</v>
      </c>
      <c r="O1321" t="s">
        <v>115</v>
      </c>
    </row>
    <row r="1322" spans="1:15" x14ac:dyDescent="0.3">
      <c r="A1322">
        <f t="shared" si="125"/>
        <v>7777896721</v>
      </c>
      <c r="B1322" s="1">
        <v>42227</v>
      </c>
      <c r="C1322" t="str">
        <f t="shared" si="120"/>
        <v>Tuesday</v>
      </c>
      <c r="D1322" t="str">
        <f t="shared" si="121"/>
        <v>August</v>
      </c>
      <c r="E1322">
        <v>17.5</v>
      </c>
      <c r="F1322" t="s">
        <v>13</v>
      </c>
      <c r="G1322" t="s">
        <v>8</v>
      </c>
      <c r="H1322">
        <f t="shared" si="122"/>
        <v>23.5</v>
      </c>
      <c r="I1322">
        <v>6</v>
      </c>
      <c r="J1322" t="s">
        <v>74</v>
      </c>
      <c r="K1322" t="s">
        <v>75</v>
      </c>
      <c r="L1322">
        <f t="shared" si="123"/>
        <v>141</v>
      </c>
      <c r="M1322">
        <f t="shared" si="124"/>
        <v>36</v>
      </c>
      <c r="N1322" t="s">
        <v>111</v>
      </c>
      <c r="O1322" t="s">
        <v>114</v>
      </c>
    </row>
    <row r="1323" spans="1:15" x14ac:dyDescent="0.3">
      <c r="A1323">
        <f t="shared" si="125"/>
        <v>7777896722</v>
      </c>
      <c r="B1323" s="1">
        <v>42228</v>
      </c>
      <c r="C1323" t="str">
        <f t="shared" si="120"/>
        <v>Wednesday</v>
      </c>
      <c r="D1323" t="str">
        <f t="shared" si="121"/>
        <v>August</v>
      </c>
      <c r="E1323">
        <v>15.25</v>
      </c>
      <c r="F1323" t="s">
        <v>13</v>
      </c>
      <c r="G1323" t="s">
        <v>8</v>
      </c>
      <c r="H1323">
        <f t="shared" si="122"/>
        <v>21.25</v>
      </c>
      <c r="I1323">
        <v>6</v>
      </c>
      <c r="J1323" t="s">
        <v>48</v>
      </c>
      <c r="K1323" t="s">
        <v>49</v>
      </c>
      <c r="L1323">
        <f t="shared" si="123"/>
        <v>127.5</v>
      </c>
      <c r="M1323">
        <f t="shared" si="124"/>
        <v>36</v>
      </c>
      <c r="N1323" t="s">
        <v>112</v>
      </c>
      <c r="O1323" t="s">
        <v>115</v>
      </c>
    </row>
    <row r="1324" spans="1:15" x14ac:dyDescent="0.3">
      <c r="A1324">
        <f t="shared" si="125"/>
        <v>7777896723</v>
      </c>
      <c r="B1324" s="1">
        <v>42228</v>
      </c>
      <c r="C1324" t="str">
        <f t="shared" si="120"/>
        <v>Wednesday</v>
      </c>
      <c r="D1324" t="str">
        <f t="shared" si="121"/>
        <v>August</v>
      </c>
      <c r="E1324">
        <v>12.75</v>
      </c>
      <c r="F1324" t="s">
        <v>27</v>
      </c>
      <c r="G1324" t="s">
        <v>14</v>
      </c>
      <c r="H1324">
        <f t="shared" si="122"/>
        <v>16.75</v>
      </c>
      <c r="I1324">
        <v>11</v>
      </c>
      <c r="J1324" t="s">
        <v>62</v>
      </c>
      <c r="K1324" t="s">
        <v>63</v>
      </c>
      <c r="L1324">
        <f t="shared" si="123"/>
        <v>184.25</v>
      </c>
      <c r="M1324">
        <f t="shared" si="124"/>
        <v>44</v>
      </c>
      <c r="N1324" t="s">
        <v>112</v>
      </c>
      <c r="O1324" t="s">
        <v>115</v>
      </c>
    </row>
    <row r="1325" spans="1:15" x14ac:dyDescent="0.3">
      <c r="A1325">
        <f t="shared" si="125"/>
        <v>7777896724</v>
      </c>
      <c r="B1325" s="1">
        <v>42228</v>
      </c>
      <c r="C1325" t="str">
        <f t="shared" si="120"/>
        <v>Wednesday</v>
      </c>
      <c r="D1325" t="str">
        <f t="shared" si="121"/>
        <v>August</v>
      </c>
      <c r="E1325">
        <v>12.5</v>
      </c>
      <c r="F1325" t="s">
        <v>27</v>
      </c>
      <c r="G1325" t="s">
        <v>17</v>
      </c>
      <c r="H1325">
        <f t="shared" si="122"/>
        <v>19.5</v>
      </c>
      <c r="I1325">
        <v>1</v>
      </c>
      <c r="J1325" t="s">
        <v>32</v>
      </c>
      <c r="K1325" t="s">
        <v>33</v>
      </c>
      <c r="L1325">
        <f t="shared" si="123"/>
        <v>19.5</v>
      </c>
      <c r="M1325">
        <f t="shared" si="124"/>
        <v>7</v>
      </c>
      <c r="N1325" t="s">
        <v>111</v>
      </c>
      <c r="O1325" t="s">
        <v>115</v>
      </c>
    </row>
    <row r="1326" spans="1:15" x14ac:dyDescent="0.3">
      <c r="A1326">
        <f t="shared" si="125"/>
        <v>7777896725</v>
      </c>
      <c r="B1326" s="1">
        <v>42228</v>
      </c>
      <c r="C1326" t="str">
        <f t="shared" si="120"/>
        <v>Wednesday</v>
      </c>
      <c r="D1326" t="str">
        <f t="shared" si="121"/>
        <v>August</v>
      </c>
      <c r="E1326">
        <v>18.5</v>
      </c>
      <c r="F1326" t="s">
        <v>13</v>
      </c>
      <c r="G1326" t="s">
        <v>14</v>
      </c>
      <c r="H1326">
        <f t="shared" si="122"/>
        <v>25.5</v>
      </c>
      <c r="I1326">
        <v>1</v>
      </c>
      <c r="J1326" t="s">
        <v>15</v>
      </c>
      <c r="K1326" t="s">
        <v>16</v>
      </c>
      <c r="L1326">
        <f t="shared" si="123"/>
        <v>25.5</v>
      </c>
      <c r="M1326">
        <f t="shared" si="124"/>
        <v>7</v>
      </c>
      <c r="N1326" t="s">
        <v>112</v>
      </c>
      <c r="O1326" t="s">
        <v>114</v>
      </c>
    </row>
    <row r="1327" spans="1:15" x14ac:dyDescent="0.3">
      <c r="A1327">
        <f t="shared" si="125"/>
        <v>7777896726</v>
      </c>
      <c r="B1327" s="1">
        <v>42228</v>
      </c>
      <c r="C1327" t="str">
        <f t="shared" si="120"/>
        <v>Wednesday</v>
      </c>
      <c r="D1327" t="str">
        <f t="shared" si="121"/>
        <v>August</v>
      </c>
      <c r="E1327">
        <v>12.25</v>
      </c>
      <c r="F1327" t="s">
        <v>27</v>
      </c>
      <c r="G1327" t="s">
        <v>17</v>
      </c>
      <c r="H1327">
        <f t="shared" si="122"/>
        <v>19.25</v>
      </c>
      <c r="I1327">
        <v>3</v>
      </c>
      <c r="J1327" t="s">
        <v>70</v>
      </c>
      <c r="K1327" t="s">
        <v>71</v>
      </c>
      <c r="L1327">
        <f t="shared" si="123"/>
        <v>57.75</v>
      </c>
      <c r="M1327">
        <f t="shared" si="124"/>
        <v>21</v>
      </c>
      <c r="N1327" t="s">
        <v>112</v>
      </c>
      <c r="O1327" t="s">
        <v>114</v>
      </c>
    </row>
    <row r="1328" spans="1:15" x14ac:dyDescent="0.3">
      <c r="A1328">
        <f t="shared" si="125"/>
        <v>7777896727</v>
      </c>
      <c r="B1328" s="1">
        <v>42228</v>
      </c>
      <c r="C1328" t="str">
        <f t="shared" si="120"/>
        <v>Wednesday</v>
      </c>
      <c r="D1328" t="str">
        <f t="shared" si="121"/>
        <v>August</v>
      </c>
      <c r="E1328">
        <v>12</v>
      </c>
      <c r="F1328" t="s">
        <v>27</v>
      </c>
      <c r="G1328" t="s">
        <v>14</v>
      </c>
      <c r="H1328">
        <f t="shared" si="122"/>
        <v>16</v>
      </c>
      <c r="I1328">
        <v>9</v>
      </c>
      <c r="J1328" t="s">
        <v>42</v>
      </c>
      <c r="K1328" t="s">
        <v>43</v>
      </c>
      <c r="L1328">
        <f t="shared" si="123"/>
        <v>144</v>
      </c>
      <c r="M1328">
        <f t="shared" si="124"/>
        <v>36</v>
      </c>
      <c r="N1328" t="s">
        <v>111</v>
      </c>
      <c r="O1328" t="s">
        <v>115</v>
      </c>
    </row>
    <row r="1329" spans="1:15" x14ac:dyDescent="0.3">
      <c r="A1329">
        <f t="shared" si="125"/>
        <v>7777896728</v>
      </c>
      <c r="B1329" s="1">
        <v>42228</v>
      </c>
      <c r="C1329" t="str">
        <f t="shared" si="120"/>
        <v>Wednesday</v>
      </c>
      <c r="D1329" t="str">
        <f t="shared" si="121"/>
        <v>August</v>
      </c>
      <c r="E1329">
        <v>20.5</v>
      </c>
      <c r="F1329" t="s">
        <v>13</v>
      </c>
      <c r="G1329" t="s">
        <v>8</v>
      </c>
      <c r="H1329">
        <f t="shared" si="122"/>
        <v>26.5</v>
      </c>
      <c r="I1329">
        <v>11</v>
      </c>
      <c r="J1329" t="s">
        <v>11</v>
      </c>
      <c r="K1329" t="s">
        <v>12</v>
      </c>
      <c r="L1329">
        <f t="shared" si="123"/>
        <v>291.5</v>
      </c>
      <c r="M1329">
        <f t="shared" si="124"/>
        <v>66</v>
      </c>
      <c r="N1329" t="s">
        <v>111</v>
      </c>
      <c r="O1329" t="s">
        <v>115</v>
      </c>
    </row>
    <row r="1330" spans="1:15" x14ac:dyDescent="0.3">
      <c r="A1330">
        <f t="shared" si="125"/>
        <v>7777896729</v>
      </c>
      <c r="B1330" s="1">
        <v>42228</v>
      </c>
      <c r="C1330" t="str">
        <f t="shared" si="120"/>
        <v>Wednesday</v>
      </c>
      <c r="D1330" t="str">
        <f t="shared" si="121"/>
        <v>August</v>
      </c>
      <c r="E1330">
        <v>20.75</v>
      </c>
      <c r="F1330" t="s">
        <v>13</v>
      </c>
      <c r="G1330" t="s">
        <v>22</v>
      </c>
      <c r="H1330">
        <f t="shared" si="122"/>
        <v>28.75</v>
      </c>
      <c r="I1330">
        <v>10</v>
      </c>
      <c r="J1330" t="s">
        <v>28</v>
      </c>
      <c r="K1330" t="s">
        <v>29</v>
      </c>
      <c r="L1330">
        <f t="shared" si="123"/>
        <v>287.5</v>
      </c>
      <c r="M1330">
        <f t="shared" si="124"/>
        <v>80</v>
      </c>
      <c r="N1330" t="s">
        <v>112</v>
      </c>
      <c r="O1330" t="s">
        <v>115</v>
      </c>
    </row>
    <row r="1331" spans="1:15" x14ac:dyDescent="0.3">
      <c r="A1331">
        <f t="shared" si="125"/>
        <v>7777896730</v>
      </c>
      <c r="B1331" s="1">
        <v>42229</v>
      </c>
      <c r="C1331" t="str">
        <f t="shared" si="120"/>
        <v>Thursday</v>
      </c>
      <c r="D1331" t="str">
        <f t="shared" si="121"/>
        <v>August</v>
      </c>
      <c r="E1331">
        <v>12</v>
      </c>
      <c r="F1331" t="s">
        <v>27</v>
      </c>
      <c r="G1331" t="s">
        <v>14</v>
      </c>
      <c r="H1331">
        <f t="shared" si="122"/>
        <v>16</v>
      </c>
      <c r="I1331">
        <v>12</v>
      </c>
      <c r="J1331" t="s">
        <v>68</v>
      </c>
      <c r="K1331" t="s">
        <v>69</v>
      </c>
      <c r="L1331">
        <f t="shared" si="123"/>
        <v>192</v>
      </c>
      <c r="M1331">
        <f t="shared" si="124"/>
        <v>48</v>
      </c>
      <c r="N1331" t="s">
        <v>111</v>
      </c>
      <c r="O1331" t="s">
        <v>114</v>
      </c>
    </row>
    <row r="1332" spans="1:15" x14ac:dyDescent="0.3">
      <c r="A1332">
        <f t="shared" si="125"/>
        <v>7777896731</v>
      </c>
      <c r="B1332" s="1">
        <v>42229</v>
      </c>
      <c r="C1332" t="str">
        <f t="shared" si="120"/>
        <v>Thursday</v>
      </c>
      <c r="D1332" t="str">
        <f t="shared" si="121"/>
        <v>August</v>
      </c>
      <c r="E1332">
        <v>16.5</v>
      </c>
      <c r="F1332" t="s">
        <v>7</v>
      </c>
      <c r="G1332" t="s">
        <v>17</v>
      </c>
      <c r="H1332">
        <f t="shared" si="122"/>
        <v>25</v>
      </c>
      <c r="I1332">
        <v>5</v>
      </c>
      <c r="J1332" t="s">
        <v>25</v>
      </c>
      <c r="K1332" t="s">
        <v>26</v>
      </c>
      <c r="L1332">
        <f t="shared" si="123"/>
        <v>125</v>
      </c>
      <c r="M1332">
        <f t="shared" si="124"/>
        <v>42.5</v>
      </c>
      <c r="N1332" t="s">
        <v>112</v>
      </c>
      <c r="O1332" t="s">
        <v>115</v>
      </c>
    </row>
    <row r="1333" spans="1:15" x14ac:dyDescent="0.3">
      <c r="A1333">
        <f t="shared" si="125"/>
        <v>7777896732</v>
      </c>
      <c r="B1333" s="1">
        <v>42229</v>
      </c>
      <c r="C1333" t="str">
        <f t="shared" si="120"/>
        <v>Thursday</v>
      </c>
      <c r="D1333" t="str">
        <f t="shared" si="121"/>
        <v>August</v>
      </c>
      <c r="E1333">
        <v>17.5</v>
      </c>
      <c r="F1333" t="s">
        <v>13</v>
      </c>
      <c r="G1333" t="s">
        <v>8</v>
      </c>
      <c r="H1333">
        <f t="shared" si="122"/>
        <v>23.5</v>
      </c>
      <c r="I1333">
        <v>10</v>
      </c>
      <c r="J1333" t="s">
        <v>74</v>
      </c>
      <c r="K1333" t="s">
        <v>75</v>
      </c>
      <c r="L1333">
        <f t="shared" si="123"/>
        <v>235</v>
      </c>
      <c r="M1333">
        <f t="shared" si="124"/>
        <v>60</v>
      </c>
      <c r="N1333" t="s">
        <v>112</v>
      </c>
      <c r="O1333" t="s">
        <v>115</v>
      </c>
    </row>
    <row r="1334" spans="1:15" x14ac:dyDescent="0.3">
      <c r="A1334">
        <f t="shared" si="125"/>
        <v>7777896733</v>
      </c>
      <c r="B1334" s="1">
        <v>42229</v>
      </c>
      <c r="C1334" t="str">
        <f t="shared" si="120"/>
        <v>Thursday</v>
      </c>
      <c r="D1334" t="str">
        <f t="shared" si="121"/>
        <v>August</v>
      </c>
      <c r="E1334">
        <v>20.25</v>
      </c>
      <c r="F1334" t="s">
        <v>13</v>
      </c>
      <c r="G1334" t="s">
        <v>14</v>
      </c>
      <c r="H1334">
        <f t="shared" si="122"/>
        <v>27.25</v>
      </c>
      <c r="I1334">
        <v>11</v>
      </c>
      <c r="J1334" t="s">
        <v>68</v>
      </c>
      <c r="K1334" t="s">
        <v>69</v>
      </c>
      <c r="L1334">
        <f t="shared" si="123"/>
        <v>299.75</v>
      </c>
      <c r="M1334">
        <f t="shared" si="124"/>
        <v>77</v>
      </c>
      <c r="N1334" t="s">
        <v>111</v>
      </c>
      <c r="O1334" t="s">
        <v>114</v>
      </c>
    </row>
    <row r="1335" spans="1:15" x14ac:dyDescent="0.3">
      <c r="A1335">
        <f t="shared" si="125"/>
        <v>7777896734</v>
      </c>
      <c r="B1335" s="1">
        <v>42229</v>
      </c>
      <c r="C1335" t="str">
        <f t="shared" si="120"/>
        <v>Thursday</v>
      </c>
      <c r="D1335" t="str">
        <f t="shared" si="121"/>
        <v>August</v>
      </c>
      <c r="E1335">
        <v>15.25</v>
      </c>
      <c r="F1335" t="s">
        <v>13</v>
      </c>
      <c r="G1335" t="s">
        <v>8</v>
      </c>
      <c r="H1335">
        <f t="shared" si="122"/>
        <v>21.25</v>
      </c>
      <c r="I1335">
        <v>1</v>
      </c>
      <c r="J1335" t="s">
        <v>48</v>
      </c>
      <c r="K1335" t="s">
        <v>49</v>
      </c>
      <c r="L1335">
        <f t="shared" si="123"/>
        <v>21.25</v>
      </c>
      <c r="M1335">
        <f t="shared" si="124"/>
        <v>6</v>
      </c>
      <c r="N1335" t="s">
        <v>112</v>
      </c>
      <c r="O1335" t="s">
        <v>115</v>
      </c>
    </row>
    <row r="1336" spans="1:15" x14ac:dyDescent="0.3">
      <c r="A1336">
        <f t="shared" si="125"/>
        <v>7777896735</v>
      </c>
      <c r="B1336" s="1">
        <v>42230</v>
      </c>
      <c r="C1336" t="str">
        <f t="shared" si="120"/>
        <v>Friday</v>
      </c>
      <c r="D1336" t="str">
        <f t="shared" si="121"/>
        <v>August</v>
      </c>
      <c r="E1336">
        <v>12.5</v>
      </c>
      <c r="F1336" t="s">
        <v>27</v>
      </c>
      <c r="G1336" t="s">
        <v>17</v>
      </c>
      <c r="H1336">
        <f t="shared" si="122"/>
        <v>19.5</v>
      </c>
      <c r="I1336">
        <v>9</v>
      </c>
      <c r="J1336" t="s">
        <v>18</v>
      </c>
      <c r="K1336" t="s">
        <v>19</v>
      </c>
      <c r="L1336">
        <f t="shared" si="123"/>
        <v>175.5</v>
      </c>
      <c r="M1336">
        <f t="shared" si="124"/>
        <v>63</v>
      </c>
      <c r="N1336" t="s">
        <v>111</v>
      </c>
      <c r="O1336" t="s">
        <v>114</v>
      </c>
    </row>
    <row r="1337" spans="1:15" x14ac:dyDescent="0.3">
      <c r="A1337">
        <f t="shared" si="125"/>
        <v>7777896736</v>
      </c>
      <c r="B1337" s="1">
        <v>42230</v>
      </c>
      <c r="C1337" t="str">
        <f t="shared" si="120"/>
        <v>Friday</v>
      </c>
      <c r="D1337" t="str">
        <f t="shared" si="121"/>
        <v>August</v>
      </c>
      <c r="E1337">
        <v>12.5</v>
      </c>
      <c r="F1337" t="s">
        <v>7</v>
      </c>
      <c r="G1337" t="s">
        <v>8</v>
      </c>
      <c r="H1337">
        <f t="shared" si="122"/>
        <v>17</v>
      </c>
      <c r="I1337">
        <v>4</v>
      </c>
      <c r="J1337" t="s">
        <v>48</v>
      </c>
      <c r="K1337" t="s">
        <v>49</v>
      </c>
      <c r="L1337">
        <f t="shared" si="123"/>
        <v>68</v>
      </c>
      <c r="M1337">
        <f t="shared" si="124"/>
        <v>18</v>
      </c>
      <c r="N1337" t="s">
        <v>112</v>
      </c>
      <c r="O1337" t="s">
        <v>115</v>
      </c>
    </row>
    <row r="1338" spans="1:15" x14ac:dyDescent="0.3">
      <c r="A1338">
        <f t="shared" si="125"/>
        <v>7777896737</v>
      </c>
      <c r="B1338" s="1">
        <v>42230</v>
      </c>
      <c r="C1338" t="str">
        <f t="shared" si="120"/>
        <v>Friday</v>
      </c>
      <c r="D1338" t="str">
        <f t="shared" si="121"/>
        <v>August</v>
      </c>
      <c r="E1338">
        <v>16</v>
      </c>
      <c r="F1338" t="s">
        <v>7</v>
      </c>
      <c r="G1338" t="s">
        <v>8</v>
      </c>
      <c r="H1338">
        <f t="shared" si="122"/>
        <v>20.5</v>
      </c>
      <c r="I1338">
        <v>10</v>
      </c>
      <c r="J1338" t="s">
        <v>30</v>
      </c>
      <c r="K1338" t="s">
        <v>31</v>
      </c>
      <c r="L1338">
        <f t="shared" si="123"/>
        <v>205</v>
      </c>
      <c r="M1338">
        <f t="shared" si="124"/>
        <v>45</v>
      </c>
      <c r="N1338" t="s">
        <v>111</v>
      </c>
      <c r="O1338" t="s">
        <v>114</v>
      </c>
    </row>
    <row r="1339" spans="1:15" x14ac:dyDescent="0.3">
      <c r="A1339">
        <f t="shared" si="125"/>
        <v>7777896738</v>
      </c>
      <c r="B1339" s="1">
        <v>42231</v>
      </c>
      <c r="C1339" t="str">
        <f t="shared" si="120"/>
        <v>Saturday</v>
      </c>
      <c r="D1339" t="str">
        <f t="shared" si="121"/>
        <v>August</v>
      </c>
      <c r="E1339">
        <v>20.5</v>
      </c>
      <c r="F1339" t="s">
        <v>13</v>
      </c>
      <c r="G1339" t="s">
        <v>8</v>
      </c>
      <c r="H1339">
        <f t="shared" si="122"/>
        <v>26.5</v>
      </c>
      <c r="I1339">
        <v>5</v>
      </c>
      <c r="J1339" t="s">
        <v>36</v>
      </c>
      <c r="K1339" t="s">
        <v>37</v>
      </c>
      <c r="L1339">
        <f t="shared" si="123"/>
        <v>132.5</v>
      </c>
      <c r="M1339">
        <f t="shared" si="124"/>
        <v>30</v>
      </c>
      <c r="N1339" t="s">
        <v>111</v>
      </c>
      <c r="O1339" t="s">
        <v>115</v>
      </c>
    </row>
    <row r="1340" spans="1:15" x14ac:dyDescent="0.3">
      <c r="A1340">
        <f t="shared" si="125"/>
        <v>7777896739</v>
      </c>
      <c r="B1340" s="1">
        <v>42231</v>
      </c>
      <c r="C1340" t="str">
        <f t="shared" si="120"/>
        <v>Saturday</v>
      </c>
      <c r="D1340" t="str">
        <f t="shared" si="121"/>
        <v>August</v>
      </c>
      <c r="E1340">
        <v>25.5</v>
      </c>
      <c r="F1340" t="s">
        <v>76</v>
      </c>
      <c r="G1340" t="s">
        <v>8</v>
      </c>
      <c r="H1340">
        <f t="shared" si="122"/>
        <v>26.5</v>
      </c>
      <c r="I1340">
        <v>1</v>
      </c>
      <c r="J1340" t="s">
        <v>30</v>
      </c>
      <c r="K1340" t="s">
        <v>31</v>
      </c>
      <c r="L1340">
        <f t="shared" si="123"/>
        <v>26.5</v>
      </c>
      <c r="M1340">
        <f t="shared" si="124"/>
        <v>1</v>
      </c>
      <c r="N1340" t="s">
        <v>112</v>
      </c>
      <c r="O1340" t="s">
        <v>114</v>
      </c>
    </row>
    <row r="1341" spans="1:15" x14ac:dyDescent="0.3">
      <c r="A1341">
        <f t="shared" si="125"/>
        <v>7777896740</v>
      </c>
      <c r="B1341" s="1">
        <v>42231</v>
      </c>
      <c r="C1341" t="str">
        <f t="shared" si="120"/>
        <v>Saturday</v>
      </c>
      <c r="D1341" t="str">
        <f t="shared" si="121"/>
        <v>August</v>
      </c>
      <c r="E1341">
        <v>20.5</v>
      </c>
      <c r="F1341" t="s">
        <v>13</v>
      </c>
      <c r="G1341" t="s">
        <v>8</v>
      </c>
      <c r="H1341">
        <f t="shared" si="122"/>
        <v>26.5</v>
      </c>
      <c r="I1341">
        <v>7</v>
      </c>
      <c r="J1341" t="s">
        <v>36</v>
      </c>
      <c r="K1341" t="s">
        <v>37</v>
      </c>
      <c r="L1341">
        <f t="shared" si="123"/>
        <v>185.5</v>
      </c>
      <c r="M1341">
        <f t="shared" si="124"/>
        <v>42</v>
      </c>
      <c r="N1341" t="s">
        <v>111</v>
      </c>
      <c r="O1341" t="s">
        <v>115</v>
      </c>
    </row>
    <row r="1342" spans="1:15" x14ac:dyDescent="0.3">
      <c r="A1342">
        <f t="shared" si="125"/>
        <v>7777896741</v>
      </c>
      <c r="B1342" s="1">
        <v>42231</v>
      </c>
      <c r="C1342" t="str">
        <f t="shared" si="120"/>
        <v>Saturday</v>
      </c>
      <c r="D1342" t="str">
        <f t="shared" si="121"/>
        <v>August</v>
      </c>
      <c r="E1342">
        <v>12.5</v>
      </c>
      <c r="F1342" t="s">
        <v>27</v>
      </c>
      <c r="G1342" t="s">
        <v>17</v>
      </c>
      <c r="H1342">
        <f t="shared" si="122"/>
        <v>19.5</v>
      </c>
      <c r="I1342">
        <v>2</v>
      </c>
      <c r="J1342" t="s">
        <v>66</v>
      </c>
      <c r="K1342" t="s">
        <v>67</v>
      </c>
      <c r="L1342">
        <f t="shared" si="123"/>
        <v>39</v>
      </c>
      <c r="M1342">
        <f t="shared" si="124"/>
        <v>14</v>
      </c>
      <c r="N1342" t="s">
        <v>111</v>
      </c>
      <c r="O1342" t="s">
        <v>115</v>
      </c>
    </row>
    <row r="1343" spans="1:15" x14ac:dyDescent="0.3">
      <c r="A1343">
        <f t="shared" si="125"/>
        <v>7777896742</v>
      </c>
      <c r="B1343" s="1">
        <v>42231</v>
      </c>
      <c r="C1343" t="str">
        <f t="shared" si="120"/>
        <v>Saturday</v>
      </c>
      <c r="D1343" t="str">
        <f t="shared" si="121"/>
        <v>August</v>
      </c>
      <c r="E1343">
        <v>20.75</v>
      </c>
      <c r="F1343" t="s">
        <v>13</v>
      </c>
      <c r="G1343" t="s">
        <v>22</v>
      </c>
      <c r="H1343">
        <f t="shared" si="122"/>
        <v>28.75</v>
      </c>
      <c r="I1343">
        <v>10</v>
      </c>
      <c r="J1343" t="s">
        <v>23</v>
      </c>
      <c r="K1343" t="s">
        <v>24</v>
      </c>
      <c r="L1343">
        <f t="shared" si="123"/>
        <v>287.5</v>
      </c>
      <c r="M1343">
        <f t="shared" si="124"/>
        <v>80</v>
      </c>
      <c r="N1343" t="s">
        <v>111</v>
      </c>
      <c r="O1343" t="s">
        <v>115</v>
      </c>
    </row>
    <row r="1344" spans="1:15" x14ac:dyDescent="0.3">
      <c r="A1344">
        <f t="shared" si="125"/>
        <v>7777896743</v>
      </c>
      <c r="B1344" s="1">
        <v>42231</v>
      </c>
      <c r="C1344" t="str">
        <f t="shared" si="120"/>
        <v>Saturday</v>
      </c>
      <c r="D1344" t="str">
        <f t="shared" si="121"/>
        <v>August</v>
      </c>
      <c r="E1344">
        <v>12</v>
      </c>
      <c r="F1344" t="s">
        <v>27</v>
      </c>
      <c r="G1344" t="s">
        <v>8</v>
      </c>
      <c r="H1344">
        <f t="shared" si="122"/>
        <v>15</v>
      </c>
      <c r="I1344">
        <v>8</v>
      </c>
      <c r="J1344" t="s">
        <v>30</v>
      </c>
      <c r="K1344" t="s">
        <v>31</v>
      </c>
      <c r="L1344">
        <f t="shared" si="123"/>
        <v>120</v>
      </c>
      <c r="M1344">
        <f t="shared" si="124"/>
        <v>24</v>
      </c>
      <c r="N1344" t="s">
        <v>112</v>
      </c>
      <c r="O1344" t="s">
        <v>114</v>
      </c>
    </row>
    <row r="1345" spans="1:15" x14ac:dyDescent="0.3">
      <c r="A1345">
        <f t="shared" si="125"/>
        <v>7777896744</v>
      </c>
      <c r="B1345" s="1">
        <v>42231</v>
      </c>
      <c r="C1345" t="str">
        <f t="shared" si="120"/>
        <v>Saturday</v>
      </c>
      <c r="D1345" t="str">
        <f t="shared" si="121"/>
        <v>August</v>
      </c>
      <c r="E1345">
        <v>16</v>
      </c>
      <c r="F1345" t="s">
        <v>7</v>
      </c>
      <c r="G1345" t="s">
        <v>8</v>
      </c>
      <c r="H1345">
        <f t="shared" si="122"/>
        <v>20.5</v>
      </c>
      <c r="I1345">
        <v>3</v>
      </c>
      <c r="J1345" t="s">
        <v>11</v>
      </c>
      <c r="K1345" t="s">
        <v>12</v>
      </c>
      <c r="L1345">
        <f t="shared" si="123"/>
        <v>61.5</v>
      </c>
      <c r="M1345">
        <f t="shared" si="124"/>
        <v>13.5</v>
      </c>
      <c r="N1345" t="s">
        <v>112</v>
      </c>
      <c r="O1345" t="s">
        <v>115</v>
      </c>
    </row>
    <row r="1346" spans="1:15" x14ac:dyDescent="0.3">
      <c r="A1346">
        <f t="shared" si="125"/>
        <v>7777896745</v>
      </c>
      <c r="B1346" s="1">
        <v>42231</v>
      </c>
      <c r="C1346" t="str">
        <f t="shared" ref="C1346:C1409" si="126">TEXT(B1346,"dddd")</f>
        <v>Saturday</v>
      </c>
      <c r="D1346" t="str">
        <f t="shared" si="121"/>
        <v>August</v>
      </c>
      <c r="E1346">
        <v>16.25</v>
      </c>
      <c r="F1346" t="s">
        <v>7</v>
      </c>
      <c r="G1346" t="s">
        <v>17</v>
      </c>
      <c r="H1346">
        <f t="shared" si="122"/>
        <v>24.75</v>
      </c>
      <c r="I1346">
        <v>5</v>
      </c>
      <c r="J1346" t="s">
        <v>70</v>
      </c>
      <c r="K1346" t="s">
        <v>71</v>
      </c>
      <c r="L1346">
        <f t="shared" si="123"/>
        <v>123.75</v>
      </c>
      <c r="M1346">
        <f t="shared" si="124"/>
        <v>42.5</v>
      </c>
      <c r="N1346" t="s">
        <v>111</v>
      </c>
      <c r="O1346" t="s">
        <v>115</v>
      </c>
    </row>
    <row r="1347" spans="1:15" x14ac:dyDescent="0.3">
      <c r="A1347">
        <f t="shared" si="125"/>
        <v>7777896746</v>
      </c>
      <c r="B1347" s="1">
        <v>42231</v>
      </c>
      <c r="C1347" t="str">
        <f t="shared" si="126"/>
        <v>Saturday</v>
      </c>
      <c r="D1347" t="str">
        <f t="shared" ref="D1347:D1410" si="127">TEXT(B1347,"mmmm")</f>
        <v>August</v>
      </c>
      <c r="E1347">
        <v>16</v>
      </c>
      <c r="F1347" t="s">
        <v>7</v>
      </c>
      <c r="G1347" t="s">
        <v>8</v>
      </c>
      <c r="H1347">
        <f t="shared" ref="H1347:H1410" si="128">E1347 +   IF(F1347="S", 2, IF(F1347="M", 3.5, IF(F1347="L", 5, 0))) +  IF(G1347="Classic", 1, IF(G1347="Veggie", 2, IF(G1347="Chicken", 3, IF(G1347="Supreme",5,0))))</f>
        <v>20.5</v>
      </c>
      <c r="I1347">
        <v>9</v>
      </c>
      <c r="J1347" t="s">
        <v>11</v>
      </c>
      <c r="K1347" t="s">
        <v>12</v>
      </c>
      <c r="L1347">
        <f t="shared" ref="L1347:L1410" si="129">H1347*I1347</f>
        <v>184.5</v>
      </c>
      <c r="M1347">
        <f t="shared" ref="M1347:M1410" si="130">(H1347-E1347)*I1347</f>
        <v>40.5</v>
      </c>
      <c r="N1347" t="s">
        <v>112</v>
      </c>
      <c r="O1347" t="s">
        <v>115</v>
      </c>
    </row>
    <row r="1348" spans="1:15" x14ac:dyDescent="0.3">
      <c r="A1348">
        <f t="shared" ref="A1348:A1411" si="131">A1347+1</f>
        <v>7777896747</v>
      </c>
      <c r="B1348" s="1">
        <v>42231</v>
      </c>
      <c r="C1348" t="str">
        <f t="shared" si="126"/>
        <v>Saturday</v>
      </c>
      <c r="D1348" t="str">
        <f t="shared" si="127"/>
        <v>August</v>
      </c>
      <c r="E1348">
        <v>17.95</v>
      </c>
      <c r="F1348" t="s">
        <v>13</v>
      </c>
      <c r="G1348" t="s">
        <v>14</v>
      </c>
      <c r="H1348">
        <f t="shared" si="128"/>
        <v>24.95</v>
      </c>
      <c r="I1348">
        <v>11</v>
      </c>
      <c r="J1348" t="s">
        <v>56</v>
      </c>
      <c r="K1348" t="s">
        <v>57</v>
      </c>
      <c r="L1348">
        <f t="shared" si="129"/>
        <v>274.45</v>
      </c>
      <c r="M1348">
        <f t="shared" si="130"/>
        <v>77</v>
      </c>
      <c r="N1348" t="s">
        <v>111</v>
      </c>
      <c r="O1348" t="s">
        <v>114</v>
      </c>
    </row>
    <row r="1349" spans="1:15" x14ac:dyDescent="0.3">
      <c r="A1349">
        <f t="shared" si="131"/>
        <v>7777896748</v>
      </c>
      <c r="B1349" s="1">
        <v>42231</v>
      </c>
      <c r="C1349" t="str">
        <f t="shared" si="126"/>
        <v>Saturday</v>
      </c>
      <c r="D1349" t="str">
        <f t="shared" si="127"/>
        <v>August</v>
      </c>
      <c r="E1349">
        <v>16.5</v>
      </c>
      <c r="F1349" t="s">
        <v>7</v>
      </c>
      <c r="G1349" t="s">
        <v>17</v>
      </c>
      <c r="H1349">
        <f t="shared" si="128"/>
        <v>25</v>
      </c>
      <c r="I1349">
        <v>10</v>
      </c>
      <c r="J1349" t="s">
        <v>18</v>
      </c>
      <c r="K1349" t="s">
        <v>19</v>
      </c>
      <c r="L1349">
        <f t="shared" si="129"/>
        <v>250</v>
      </c>
      <c r="M1349">
        <f t="shared" si="130"/>
        <v>85</v>
      </c>
      <c r="N1349" t="s">
        <v>111</v>
      </c>
      <c r="O1349" t="s">
        <v>115</v>
      </c>
    </row>
    <row r="1350" spans="1:15" x14ac:dyDescent="0.3">
      <c r="A1350">
        <f t="shared" si="131"/>
        <v>7777896749</v>
      </c>
      <c r="B1350" s="1">
        <v>42232</v>
      </c>
      <c r="C1350" t="str">
        <f t="shared" si="126"/>
        <v>Sunday</v>
      </c>
      <c r="D1350" t="str">
        <f t="shared" si="127"/>
        <v>August</v>
      </c>
      <c r="E1350">
        <v>16.5</v>
      </c>
      <c r="F1350" t="s">
        <v>7</v>
      </c>
      <c r="G1350" t="s">
        <v>17</v>
      </c>
      <c r="H1350">
        <f t="shared" si="128"/>
        <v>25</v>
      </c>
      <c r="I1350">
        <v>3</v>
      </c>
      <c r="J1350" t="s">
        <v>54</v>
      </c>
      <c r="K1350" t="s">
        <v>55</v>
      </c>
      <c r="L1350">
        <f t="shared" si="129"/>
        <v>75</v>
      </c>
      <c r="M1350">
        <f t="shared" si="130"/>
        <v>25.5</v>
      </c>
      <c r="N1350" t="s">
        <v>111</v>
      </c>
      <c r="O1350" t="s">
        <v>114</v>
      </c>
    </row>
    <row r="1351" spans="1:15" x14ac:dyDescent="0.3">
      <c r="A1351">
        <f t="shared" si="131"/>
        <v>7777896750</v>
      </c>
      <c r="B1351" s="1">
        <v>42232</v>
      </c>
      <c r="C1351" t="str">
        <f t="shared" si="126"/>
        <v>Sunday</v>
      </c>
      <c r="D1351" t="str">
        <f t="shared" si="127"/>
        <v>August</v>
      </c>
      <c r="E1351">
        <v>16.5</v>
      </c>
      <c r="F1351" t="s">
        <v>7</v>
      </c>
      <c r="G1351" t="s">
        <v>17</v>
      </c>
      <c r="H1351">
        <f t="shared" si="128"/>
        <v>25</v>
      </c>
      <c r="I1351">
        <v>12</v>
      </c>
      <c r="J1351" t="s">
        <v>18</v>
      </c>
      <c r="K1351" t="s">
        <v>19</v>
      </c>
      <c r="L1351">
        <f t="shared" si="129"/>
        <v>300</v>
      </c>
      <c r="M1351">
        <f t="shared" si="130"/>
        <v>102</v>
      </c>
      <c r="N1351" t="s">
        <v>112</v>
      </c>
      <c r="O1351" t="s">
        <v>114</v>
      </c>
    </row>
    <row r="1352" spans="1:15" x14ac:dyDescent="0.3">
      <c r="A1352">
        <f t="shared" si="131"/>
        <v>7777896751</v>
      </c>
      <c r="B1352" s="1">
        <v>42232</v>
      </c>
      <c r="C1352" t="str">
        <f t="shared" si="126"/>
        <v>Sunday</v>
      </c>
      <c r="D1352" t="str">
        <f t="shared" si="127"/>
        <v>August</v>
      </c>
      <c r="E1352">
        <v>20.75</v>
      </c>
      <c r="F1352" t="s">
        <v>13</v>
      </c>
      <c r="G1352" t="s">
        <v>22</v>
      </c>
      <c r="H1352">
        <f t="shared" si="128"/>
        <v>28.75</v>
      </c>
      <c r="I1352">
        <v>2</v>
      </c>
      <c r="J1352" t="s">
        <v>50</v>
      </c>
      <c r="K1352" t="s">
        <v>51</v>
      </c>
      <c r="L1352">
        <f t="shared" si="129"/>
        <v>57.5</v>
      </c>
      <c r="M1352">
        <f t="shared" si="130"/>
        <v>16</v>
      </c>
      <c r="N1352" t="s">
        <v>112</v>
      </c>
      <c r="O1352" t="s">
        <v>114</v>
      </c>
    </row>
    <row r="1353" spans="1:15" x14ac:dyDescent="0.3">
      <c r="A1353">
        <f t="shared" si="131"/>
        <v>7777896752</v>
      </c>
      <c r="B1353" s="1">
        <v>42232</v>
      </c>
      <c r="C1353" t="str">
        <f t="shared" si="126"/>
        <v>Sunday</v>
      </c>
      <c r="D1353" t="str">
        <f t="shared" si="127"/>
        <v>August</v>
      </c>
      <c r="E1353">
        <v>9.75</v>
      </c>
      <c r="F1353" t="s">
        <v>27</v>
      </c>
      <c r="G1353" t="s">
        <v>8</v>
      </c>
      <c r="H1353">
        <f t="shared" si="128"/>
        <v>12.75</v>
      </c>
      <c r="I1353">
        <v>4</v>
      </c>
      <c r="J1353" t="s">
        <v>48</v>
      </c>
      <c r="K1353" t="s">
        <v>49</v>
      </c>
      <c r="L1353">
        <f t="shared" si="129"/>
        <v>51</v>
      </c>
      <c r="M1353">
        <f t="shared" si="130"/>
        <v>12</v>
      </c>
      <c r="N1353" t="s">
        <v>111</v>
      </c>
      <c r="O1353" t="s">
        <v>115</v>
      </c>
    </row>
    <row r="1354" spans="1:15" x14ac:dyDescent="0.3">
      <c r="A1354">
        <f t="shared" si="131"/>
        <v>7777896753</v>
      </c>
      <c r="B1354" s="1">
        <v>42232</v>
      </c>
      <c r="C1354" t="str">
        <f t="shared" si="126"/>
        <v>Sunday</v>
      </c>
      <c r="D1354" t="str">
        <f t="shared" si="127"/>
        <v>August</v>
      </c>
      <c r="E1354">
        <v>20.75</v>
      </c>
      <c r="F1354" t="s">
        <v>13</v>
      </c>
      <c r="G1354" t="s">
        <v>22</v>
      </c>
      <c r="H1354">
        <f t="shared" si="128"/>
        <v>28.75</v>
      </c>
      <c r="I1354">
        <v>7</v>
      </c>
      <c r="J1354" t="s">
        <v>44</v>
      </c>
      <c r="K1354" t="s">
        <v>45</v>
      </c>
      <c r="L1354">
        <f t="shared" si="129"/>
        <v>201.25</v>
      </c>
      <c r="M1354">
        <f t="shared" si="130"/>
        <v>56</v>
      </c>
      <c r="N1354" t="s">
        <v>111</v>
      </c>
      <c r="O1354" t="s">
        <v>115</v>
      </c>
    </row>
    <row r="1355" spans="1:15" x14ac:dyDescent="0.3">
      <c r="A1355">
        <f t="shared" si="131"/>
        <v>7777896754</v>
      </c>
      <c r="B1355" s="1">
        <v>42233</v>
      </c>
      <c r="C1355" t="str">
        <f t="shared" si="126"/>
        <v>Monday</v>
      </c>
      <c r="D1355" t="str">
        <f t="shared" si="127"/>
        <v>August</v>
      </c>
      <c r="E1355">
        <v>16</v>
      </c>
      <c r="F1355" t="s">
        <v>7</v>
      </c>
      <c r="G1355" t="s">
        <v>8</v>
      </c>
      <c r="H1355">
        <f t="shared" si="128"/>
        <v>20.5</v>
      </c>
      <c r="I1355">
        <v>2</v>
      </c>
      <c r="J1355" t="s">
        <v>11</v>
      </c>
      <c r="K1355" t="s">
        <v>12</v>
      </c>
      <c r="L1355">
        <f t="shared" si="129"/>
        <v>41</v>
      </c>
      <c r="M1355">
        <f t="shared" si="130"/>
        <v>9</v>
      </c>
      <c r="N1355" t="s">
        <v>111</v>
      </c>
      <c r="O1355" t="s">
        <v>115</v>
      </c>
    </row>
    <row r="1356" spans="1:15" x14ac:dyDescent="0.3">
      <c r="A1356">
        <f t="shared" si="131"/>
        <v>7777896755</v>
      </c>
      <c r="B1356" s="1">
        <v>42233</v>
      </c>
      <c r="C1356" t="str">
        <f t="shared" si="126"/>
        <v>Monday</v>
      </c>
      <c r="D1356" t="str">
        <f t="shared" si="127"/>
        <v>August</v>
      </c>
      <c r="E1356">
        <v>17.95</v>
      </c>
      <c r="F1356" t="s">
        <v>13</v>
      </c>
      <c r="G1356" t="s">
        <v>14</v>
      </c>
      <c r="H1356">
        <f t="shared" si="128"/>
        <v>24.95</v>
      </c>
      <c r="I1356">
        <v>6</v>
      </c>
      <c r="J1356" t="s">
        <v>56</v>
      </c>
      <c r="K1356" t="s">
        <v>57</v>
      </c>
      <c r="L1356">
        <f t="shared" si="129"/>
        <v>149.69999999999999</v>
      </c>
      <c r="M1356">
        <f t="shared" si="130"/>
        <v>42</v>
      </c>
      <c r="N1356" t="s">
        <v>111</v>
      </c>
      <c r="O1356" t="s">
        <v>114</v>
      </c>
    </row>
    <row r="1357" spans="1:15" x14ac:dyDescent="0.3">
      <c r="A1357">
        <f t="shared" si="131"/>
        <v>7777896756</v>
      </c>
      <c r="B1357" s="1">
        <v>42233</v>
      </c>
      <c r="C1357" t="str">
        <f t="shared" si="126"/>
        <v>Monday</v>
      </c>
      <c r="D1357" t="str">
        <f t="shared" si="127"/>
        <v>August</v>
      </c>
      <c r="E1357">
        <v>16.75</v>
      </c>
      <c r="F1357" t="s">
        <v>7</v>
      </c>
      <c r="G1357" t="s">
        <v>22</v>
      </c>
      <c r="H1357">
        <f t="shared" si="128"/>
        <v>23.25</v>
      </c>
      <c r="I1357">
        <v>6</v>
      </c>
      <c r="J1357" t="s">
        <v>28</v>
      </c>
      <c r="K1357" t="s">
        <v>29</v>
      </c>
      <c r="L1357">
        <f t="shared" si="129"/>
        <v>139.5</v>
      </c>
      <c r="M1357">
        <f t="shared" si="130"/>
        <v>39</v>
      </c>
      <c r="N1357" t="s">
        <v>111</v>
      </c>
      <c r="O1357" t="s">
        <v>115</v>
      </c>
    </row>
    <row r="1358" spans="1:15" x14ac:dyDescent="0.3">
      <c r="A1358">
        <f t="shared" si="131"/>
        <v>7777896757</v>
      </c>
      <c r="B1358" s="1">
        <v>42233</v>
      </c>
      <c r="C1358" t="str">
        <f t="shared" si="126"/>
        <v>Monday</v>
      </c>
      <c r="D1358" t="str">
        <f t="shared" si="127"/>
        <v>August</v>
      </c>
      <c r="E1358">
        <v>12.5</v>
      </c>
      <c r="F1358" t="s">
        <v>27</v>
      </c>
      <c r="G1358" t="s">
        <v>17</v>
      </c>
      <c r="H1358">
        <f t="shared" si="128"/>
        <v>19.5</v>
      </c>
      <c r="I1358">
        <v>8</v>
      </c>
      <c r="J1358" t="s">
        <v>25</v>
      </c>
      <c r="K1358" t="s">
        <v>26</v>
      </c>
      <c r="L1358">
        <f t="shared" si="129"/>
        <v>156</v>
      </c>
      <c r="M1358">
        <f t="shared" si="130"/>
        <v>56</v>
      </c>
      <c r="N1358" t="s">
        <v>112</v>
      </c>
      <c r="O1358" t="s">
        <v>115</v>
      </c>
    </row>
    <row r="1359" spans="1:15" x14ac:dyDescent="0.3">
      <c r="A1359">
        <f t="shared" si="131"/>
        <v>7777896758</v>
      </c>
      <c r="B1359" s="1">
        <v>42234</v>
      </c>
      <c r="C1359" t="str">
        <f t="shared" si="126"/>
        <v>Tuesday</v>
      </c>
      <c r="D1359" t="str">
        <f t="shared" si="127"/>
        <v>August</v>
      </c>
      <c r="E1359">
        <v>12</v>
      </c>
      <c r="F1359" t="s">
        <v>27</v>
      </c>
      <c r="G1359" t="s">
        <v>14</v>
      </c>
      <c r="H1359">
        <f t="shared" si="128"/>
        <v>16</v>
      </c>
      <c r="I1359">
        <v>11</v>
      </c>
      <c r="J1359" t="s">
        <v>34</v>
      </c>
      <c r="K1359" t="s">
        <v>35</v>
      </c>
      <c r="L1359">
        <f t="shared" si="129"/>
        <v>176</v>
      </c>
      <c r="M1359">
        <f t="shared" si="130"/>
        <v>44</v>
      </c>
      <c r="N1359" t="s">
        <v>111</v>
      </c>
      <c r="O1359" t="s">
        <v>115</v>
      </c>
    </row>
    <row r="1360" spans="1:15" x14ac:dyDescent="0.3">
      <c r="A1360">
        <f t="shared" si="131"/>
        <v>7777896759</v>
      </c>
      <c r="B1360" s="1">
        <v>42234</v>
      </c>
      <c r="C1360" t="str">
        <f t="shared" si="126"/>
        <v>Tuesday</v>
      </c>
      <c r="D1360" t="str">
        <f t="shared" si="127"/>
        <v>August</v>
      </c>
      <c r="E1360">
        <v>20.75</v>
      </c>
      <c r="F1360" t="s">
        <v>13</v>
      </c>
      <c r="G1360" t="s">
        <v>17</v>
      </c>
      <c r="H1360">
        <f t="shared" si="128"/>
        <v>30.75</v>
      </c>
      <c r="I1360">
        <v>10</v>
      </c>
      <c r="J1360" t="s">
        <v>25</v>
      </c>
      <c r="K1360" t="s">
        <v>26</v>
      </c>
      <c r="L1360">
        <f t="shared" si="129"/>
        <v>307.5</v>
      </c>
      <c r="M1360">
        <f t="shared" si="130"/>
        <v>100</v>
      </c>
      <c r="N1360" t="s">
        <v>112</v>
      </c>
      <c r="O1360" t="s">
        <v>115</v>
      </c>
    </row>
    <row r="1361" spans="1:15" x14ac:dyDescent="0.3">
      <c r="A1361">
        <f t="shared" si="131"/>
        <v>7777896760</v>
      </c>
      <c r="B1361" s="1">
        <v>42234</v>
      </c>
      <c r="C1361" t="str">
        <f t="shared" si="126"/>
        <v>Tuesday</v>
      </c>
      <c r="D1361" t="str">
        <f t="shared" si="127"/>
        <v>August</v>
      </c>
      <c r="E1361">
        <v>20.75</v>
      </c>
      <c r="F1361" t="s">
        <v>13</v>
      </c>
      <c r="G1361" t="s">
        <v>22</v>
      </c>
      <c r="H1361">
        <f t="shared" si="128"/>
        <v>28.75</v>
      </c>
      <c r="I1361">
        <v>5</v>
      </c>
      <c r="J1361" t="s">
        <v>46</v>
      </c>
      <c r="K1361" t="s">
        <v>47</v>
      </c>
      <c r="L1361">
        <f t="shared" si="129"/>
        <v>143.75</v>
      </c>
      <c r="M1361">
        <f t="shared" si="130"/>
        <v>40</v>
      </c>
      <c r="N1361" t="s">
        <v>112</v>
      </c>
      <c r="O1361" t="s">
        <v>115</v>
      </c>
    </row>
    <row r="1362" spans="1:15" x14ac:dyDescent="0.3">
      <c r="A1362">
        <f t="shared" si="131"/>
        <v>7777896761</v>
      </c>
      <c r="B1362" s="1">
        <v>42234</v>
      </c>
      <c r="C1362" t="str">
        <f t="shared" si="126"/>
        <v>Tuesday</v>
      </c>
      <c r="D1362" t="str">
        <f t="shared" si="127"/>
        <v>August</v>
      </c>
      <c r="E1362">
        <v>12.5</v>
      </c>
      <c r="F1362" t="s">
        <v>7</v>
      </c>
      <c r="G1362" t="s">
        <v>8</v>
      </c>
      <c r="H1362">
        <f t="shared" si="128"/>
        <v>17</v>
      </c>
      <c r="I1362">
        <v>5</v>
      </c>
      <c r="J1362" t="s">
        <v>48</v>
      </c>
      <c r="K1362" t="s">
        <v>49</v>
      </c>
      <c r="L1362">
        <f t="shared" si="129"/>
        <v>85</v>
      </c>
      <c r="M1362">
        <f t="shared" si="130"/>
        <v>22.5</v>
      </c>
      <c r="N1362" t="s">
        <v>112</v>
      </c>
      <c r="O1362" t="s">
        <v>115</v>
      </c>
    </row>
    <row r="1363" spans="1:15" x14ac:dyDescent="0.3">
      <c r="A1363">
        <f t="shared" si="131"/>
        <v>7777896762</v>
      </c>
      <c r="B1363" s="1">
        <v>42235</v>
      </c>
      <c r="C1363" t="str">
        <f t="shared" si="126"/>
        <v>Wednesday</v>
      </c>
      <c r="D1363" t="str">
        <f t="shared" si="127"/>
        <v>August</v>
      </c>
      <c r="E1363">
        <v>12</v>
      </c>
      <c r="F1363" t="s">
        <v>27</v>
      </c>
      <c r="G1363" t="s">
        <v>8</v>
      </c>
      <c r="H1363">
        <f t="shared" si="128"/>
        <v>15</v>
      </c>
      <c r="I1363">
        <v>1</v>
      </c>
      <c r="J1363" t="s">
        <v>58</v>
      </c>
      <c r="K1363" t="s">
        <v>59</v>
      </c>
      <c r="L1363">
        <f t="shared" si="129"/>
        <v>15</v>
      </c>
      <c r="M1363">
        <f t="shared" si="130"/>
        <v>3</v>
      </c>
      <c r="N1363" t="s">
        <v>111</v>
      </c>
      <c r="O1363" t="s">
        <v>115</v>
      </c>
    </row>
    <row r="1364" spans="1:15" x14ac:dyDescent="0.3">
      <c r="A1364">
        <f t="shared" si="131"/>
        <v>7777896763</v>
      </c>
      <c r="B1364" s="1">
        <v>42235</v>
      </c>
      <c r="C1364" t="str">
        <f t="shared" si="126"/>
        <v>Wednesday</v>
      </c>
      <c r="D1364" t="str">
        <f t="shared" si="127"/>
        <v>August</v>
      </c>
      <c r="E1364">
        <v>20.75</v>
      </c>
      <c r="F1364" t="s">
        <v>13</v>
      </c>
      <c r="G1364" t="s">
        <v>22</v>
      </c>
      <c r="H1364">
        <f t="shared" si="128"/>
        <v>28.75</v>
      </c>
      <c r="I1364">
        <v>2</v>
      </c>
      <c r="J1364" t="s">
        <v>23</v>
      </c>
      <c r="K1364" t="s">
        <v>24</v>
      </c>
      <c r="L1364">
        <f t="shared" si="129"/>
        <v>57.5</v>
      </c>
      <c r="M1364">
        <f t="shared" si="130"/>
        <v>16</v>
      </c>
      <c r="N1364" t="s">
        <v>112</v>
      </c>
      <c r="O1364" t="s">
        <v>115</v>
      </c>
    </row>
    <row r="1365" spans="1:15" x14ac:dyDescent="0.3">
      <c r="A1365">
        <f t="shared" si="131"/>
        <v>7777896764</v>
      </c>
      <c r="B1365" s="1">
        <v>42235</v>
      </c>
      <c r="C1365" t="str">
        <f t="shared" si="126"/>
        <v>Wednesday</v>
      </c>
      <c r="D1365" t="str">
        <f t="shared" si="127"/>
        <v>August</v>
      </c>
      <c r="E1365">
        <v>12</v>
      </c>
      <c r="F1365" t="s">
        <v>27</v>
      </c>
      <c r="G1365" t="s">
        <v>14</v>
      </c>
      <c r="H1365">
        <f t="shared" si="128"/>
        <v>16</v>
      </c>
      <c r="I1365">
        <v>4</v>
      </c>
      <c r="J1365" t="s">
        <v>34</v>
      </c>
      <c r="K1365" t="s">
        <v>35</v>
      </c>
      <c r="L1365">
        <f t="shared" si="129"/>
        <v>64</v>
      </c>
      <c r="M1365">
        <f t="shared" si="130"/>
        <v>16</v>
      </c>
      <c r="N1365" t="s">
        <v>111</v>
      </c>
      <c r="O1365" t="s">
        <v>114</v>
      </c>
    </row>
    <row r="1366" spans="1:15" x14ac:dyDescent="0.3">
      <c r="A1366">
        <f t="shared" si="131"/>
        <v>7777896765</v>
      </c>
      <c r="B1366" s="1">
        <v>42235</v>
      </c>
      <c r="C1366" t="str">
        <f t="shared" si="126"/>
        <v>Wednesday</v>
      </c>
      <c r="D1366" t="str">
        <f t="shared" si="127"/>
        <v>August</v>
      </c>
      <c r="E1366">
        <v>11</v>
      </c>
      <c r="F1366" t="s">
        <v>27</v>
      </c>
      <c r="G1366" t="s">
        <v>8</v>
      </c>
      <c r="H1366">
        <f t="shared" si="128"/>
        <v>14</v>
      </c>
      <c r="I1366">
        <v>8</v>
      </c>
      <c r="J1366" t="s">
        <v>74</v>
      </c>
      <c r="K1366" t="s">
        <v>75</v>
      </c>
      <c r="L1366">
        <f t="shared" si="129"/>
        <v>112</v>
      </c>
      <c r="M1366">
        <f t="shared" si="130"/>
        <v>24</v>
      </c>
      <c r="N1366" t="s">
        <v>112</v>
      </c>
      <c r="O1366" t="s">
        <v>115</v>
      </c>
    </row>
    <row r="1367" spans="1:15" x14ac:dyDescent="0.3">
      <c r="A1367">
        <f t="shared" si="131"/>
        <v>7777896766</v>
      </c>
      <c r="B1367" s="1">
        <v>42235</v>
      </c>
      <c r="C1367" t="str">
        <f t="shared" si="126"/>
        <v>Wednesday</v>
      </c>
      <c r="D1367" t="str">
        <f t="shared" si="127"/>
        <v>August</v>
      </c>
      <c r="E1367">
        <v>20.75</v>
      </c>
      <c r="F1367" t="s">
        <v>13</v>
      </c>
      <c r="G1367" t="s">
        <v>17</v>
      </c>
      <c r="H1367">
        <f t="shared" si="128"/>
        <v>30.75</v>
      </c>
      <c r="I1367">
        <v>7</v>
      </c>
      <c r="J1367" t="s">
        <v>54</v>
      </c>
      <c r="K1367" t="s">
        <v>55</v>
      </c>
      <c r="L1367">
        <f t="shared" si="129"/>
        <v>215.25</v>
      </c>
      <c r="M1367">
        <f t="shared" si="130"/>
        <v>70</v>
      </c>
      <c r="N1367" t="s">
        <v>111</v>
      </c>
      <c r="O1367" t="s">
        <v>115</v>
      </c>
    </row>
    <row r="1368" spans="1:15" x14ac:dyDescent="0.3">
      <c r="A1368">
        <f t="shared" si="131"/>
        <v>7777896767</v>
      </c>
      <c r="B1368" s="1">
        <v>42236</v>
      </c>
      <c r="C1368" t="str">
        <f t="shared" si="126"/>
        <v>Thursday</v>
      </c>
      <c r="D1368" t="str">
        <f t="shared" si="127"/>
        <v>August</v>
      </c>
      <c r="E1368">
        <v>16</v>
      </c>
      <c r="F1368" t="s">
        <v>7</v>
      </c>
      <c r="G1368" t="s">
        <v>8</v>
      </c>
      <c r="H1368">
        <f t="shared" si="128"/>
        <v>20.5</v>
      </c>
      <c r="I1368">
        <v>7</v>
      </c>
      <c r="J1368" t="s">
        <v>11</v>
      </c>
      <c r="K1368" t="s">
        <v>12</v>
      </c>
      <c r="L1368">
        <f t="shared" si="129"/>
        <v>143.5</v>
      </c>
      <c r="M1368">
        <f t="shared" si="130"/>
        <v>31.5</v>
      </c>
      <c r="N1368" t="s">
        <v>111</v>
      </c>
      <c r="O1368" t="s">
        <v>114</v>
      </c>
    </row>
    <row r="1369" spans="1:15" x14ac:dyDescent="0.3">
      <c r="A1369">
        <f t="shared" si="131"/>
        <v>7777896768</v>
      </c>
      <c r="B1369" s="1">
        <v>42236</v>
      </c>
      <c r="C1369" t="str">
        <f t="shared" si="126"/>
        <v>Thursday</v>
      </c>
      <c r="D1369" t="str">
        <f t="shared" si="127"/>
        <v>August</v>
      </c>
      <c r="E1369">
        <v>20.75</v>
      </c>
      <c r="F1369" t="s">
        <v>13</v>
      </c>
      <c r="G1369" t="s">
        <v>22</v>
      </c>
      <c r="H1369">
        <f t="shared" si="128"/>
        <v>28.75</v>
      </c>
      <c r="I1369">
        <v>8</v>
      </c>
      <c r="J1369" t="s">
        <v>44</v>
      </c>
      <c r="K1369" t="s">
        <v>45</v>
      </c>
      <c r="L1369">
        <f t="shared" si="129"/>
        <v>230</v>
      </c>
      <c r="M1369">
        <f t="shared" si="130"/>
        <v>64</v>
      </c>
      <c r="N1369" t="s">
        <v>111</v>
      </c>
      <c r="O1369" t="s">
        <v>114</v>
      </c>
    </row>
    <row r="1370" spans="1:15" x14ac:dyDescent="0.3">
      <c r="A1370">
        <f t="shared" si="131"/>
        <v>7777896769</v>
      </c>
      <c r="B1370" s="1">
        <v>42236</v>
      </c>
      <c r="C1370" t="str">
        <f t="shared" si="126"/>
        <v>Thursday</v>
      </c>
      <c r="D1370" t="str">
        <f t="shared" si="127"/>
        <v>August</v>
      </c>
      <c r="E1370">
        <v>14.75</v>
      </c>
      <c r="F1370" t="s">
        <v>7</v>
      </c>
      <c r="G1370" t="s">
        <v>14</v>
      </c>
      <c r="H1370">
        <f t="shared" si="128"/>
        <v>20.25</v>
      </c>
      <c r="I1370">
        <v>7</v>
      </c>
      <c r="J1370" t="s">
        <v>56</v>
      </c>
      <c r="K1370" t="s">
        <v>57</v>
      </c>
      <c r="L1370">
        <f t="shared" si="129"/>
        <v>141.75</v>
      </c>
      <c r="M1370">
        <f t="shared" si="130"/>
        <v>38.5</v>
      </c>
      <c r="N1370" t="s">
        <v>111</v>
      </c>
      <c r="O1370" t="s">
        <v>115</v>
      </c>
    </row>
    <row r="1371" spans="1:15" x14ac:dyDescent="0.3">
      <c r="A1371">
        <f t="shared" si="131"/>
        <v>7777896770</v>
      </c>
      <c r="B1371" s="1">
        <v>42237</v>
      </c>
      <c r="C1371" t="str">
        <f t="shared" si="126"/>
        <v>Friday</v>
      </c>
      <c r="D1371" t="str">
        <f t="shared" si="127"/>
        <v>August</v>
      </c>
      <c r="E1371">
        <v>12</v>
      </c>
      <c r="F1371" t="s">
        <v>27</v>
      </c>
      <c r="G1371" t="s">
        <v>14</v>
      </c>
      <c r="H1371">
        <f t="shared" si="128"/>
        <v>16</v>
      </c>
      <c r="I1371">
        <v>4</v>
      </c>
      <c r="J1371" t="s">
        <v>68</v>
      </c>
      <c r="K1371" t="s">
        <v>69</v>
      </c>
      <c r="L1371">
        <f t="shared" si="129"/>
        <v>64</v>
      </c>
      <c r="M1371">
        <f t="shared" si="130"/>
        <v>16</v>
      </c>
      <c r="N1371" t="s">
        <v>112</v>
      </c>
      <c r="O1371" t="s">
        <v>115</v>
      </c>
    </row>
    <row r="1372" spans="1:15" x14ac:dyDescent="0.3">
      <c r="A1372">
        <f t="shared" si="131"/>
        <v>7777896771</v>
      </c>
      <c r="B1372" s="1">
        <v>42237</v>
      </c>
      <c r="C1372" t="str">
        <f t="shared" si="126"/>
        <v>Friday</v>
      </c>
      <c r="D1372" t="str">
        <f t="shared" si="127"/>
        <v>August</v>
      </c>
      <c r="E1372">
        <v>20.75</v>
      </c>
      <c r="F1372" t="s">
        <v>13</v>
      </c>
      <c r="G1372" t="s">
        <v>22</v>
      </c>
      <c r="H1372">
        <f t="shared" si="128"/>
        <v>28.75</v>
      </c>
      <c r="I1372">
        <v>8</v>
      </c>
      <c r="J1372" t="s">
        <v>44</v>
      </c>
      <c r="K1372" t="s">
        <v>45</v>
      </c>
      <c r="L1372">
        <f t="shared" si="129"/>
        <v>230</v>
      </c>
      <c r="M1372">
        <f t="shared" si="130"/>
        <v>64</v>
      </c>
      <c r="N1372" t="s">
        <v>112</v>
      </c>
      <c r="O1372" t="s">
        <v>114</v>
      </c>
    </row>
    <row r="1373" spans="1:15" x14ac:dyDescent="0.3">
      <c r="A1373">
        <f t="shared" si="131"/>
        <v>7777896772</v>
      </c>
      <c r="B1373" s="1">
        <v>42237</v>
      </c>
      <c r="C1373" t="str">
        <f t="shared" si="126"/>
        <v>Friday</v>
      </c>
      <c r="D1373" t="str">
        <f t="shared" si="127"/>
        <v>August</v>
      </c>
      <c r="E1373">
        <v>16.75</v>
      </c>
      <c r="F1373" t="s">
        <v>7</v>
      </c>
      <c r="G1373" t="s">
        <v>22</v>
      </c>
      <c r="H1373">
        <f t="shared" si="128"/>
        <v>23.25</v>
      </c>
      <c r="I1373">
        <v>8</v>
      </c>
      <c r="J1373" t="s">
        <v>72</v>
      </c>
      <c r="K1373" t="s">
        <v>73</v>
      </c>
      <c r="L1373">
        <f t="shared" si="129"/>
        <v>186</v>
      </c>
      <c r="M1373">
        <f t="shared" si="130"/>
        <v>52</v>
      </c>
      <c r="N1373" t="s">
        <v>112</v>
      </c>
      <c r="O1373" t="s">
        <v>114</v>
      </c>
    </row>
    <row r="1374" spans="1:15" x14ac:dyDescent="0.3">
      <c r="A1374">
        <f t="shared" si="131"/>
        <v>7777896773</v>
      </c>
      <c r="B1374" s="1">
        <v>42237</v>
      </c>
      <c r="C1374" t="str">
        <f t="shared" si="126"/>
        <v>Friday</v>
      </c>
      <c r="D1374" t="str">
        <f t="shared" si="127"/>
        <v>August</v>
      </c>
      <c r="E1374">
        <v>16</v>
      </c>
      <c r="F1374" t="s">
        <v>7</v>
      </c>
      <c r="G1374" t="s">
        <v>14</v>
      </c>
      <c r="H1374">
        <f t="shared" si="128"/>
        <v>21.5</v>
      </c>
      <c r="I1374">
        <v>10</v>
      </c>
      <c r="J1374" t="s">
        <v>42</v>
      </c>
      <c r="K1374" t="s">
        <v>43</v>
      </c>
      <c r="L1374">
        <f t="shared" si="129"/>
        <v>215</v>
      </c>
      <c r="M1374">
        <f t="shared" si="130"/>
        <v>55</v>
      </c>
      <c r="N1374" t="s">
        <v>112</v>
      </c>
      <c r="O1374" t="s">
        <v>114</v>
      </c>
    </row>
    <row r="1375" spans="1:15" x14ac:dyDescent="0.3">
      <c r="A1375">
        <f t="shared" si="131"/>
        <v>7777896774</v>
      </c>
      <c r="B1375" s="1">
        <v>42237</v>
      </c>
      <c r="C1375" t="str">
        <f t="shared" si="126"/>
        <v>Friday</v>
      </c>
      <c r="D1375" t="str">
        <f t="shared" si="127"/>
        <v>August</v>
      </c>
      <c r="E1375">
        <v>16.75</v>
      </c>
      <c r="F1375" t="s">
        <v>7</v>
      </c>
      <c r="G1375" t="s">
        <v>22</v>
      </c>
      <c r="H1375">
        <f t="shared" si="128"/>
        <v>23.25</v>
      </c>
      <c r="I1375">
        <v>12</v>
      </c>
      <c r="J1375" t="s">
        <v>28</v>
      </c>
      <c r="K1375" t="s">
        <v>29</v>
      </c>
      <c r="L1375">
        <f t="shared" si="129"/>
        <v>279</v>
      </c>
      <c r="M1375">
        <f t="shared" si="130"/>
        <v>78</v>
      </c>
      <c r="N1375" t="s">
        <v>111</v>
      </c>
      <c r="O1375" t="s">
        <v>115</v>
      </c>
    </row>
    <row r="1376" spans="1:15" x14ac:dyDescent="0.3">
      <c r="A1376">
        <f t="shared" si="131"/>
        <v>7777896775</v>
      </c>
      <c r="B1376" s="1">
        <v>42238</v>
      </c>
      <c r="C1376" t="str">
        <f t="shared" si="126"/>
        <v>Saturday</v>
      </c>
      <c r="D1376" t="str">
        <f t="shared" si="127"/>
        <v>August</v>
      </c>
      <c r="E1376">
        <v>20.75</v>
      </c>
      <c r="F1376" t="s">
        <v>13</v>
      </c>
      <c r="G1376" t="s">
        <v>17</v>
      </c>
      <c r="H1376">
        <f t="shared" si="128"/>
        <v>30.75</v>
      </c>
      <c r="I1376">
        <v>5</v>
      </c>
      <c r="J1376" t="s">
        <v>54</v>
      </c>
      <c r="K1376" t="s">
        <v>55</v>
      </c>
      <c r="L1376">
        <f t="shared" si="129"/>
        <v>153.75</v>
      </c>
      <c r="M1376">
        <f t="shared" si="130"/>
        <v>50</v>
      </c>
      <c r="N1376" t="s">
        <v>112</v>
      </c>
      <c r="O1376" t="s">
        <v>114</v>
      </c>
    </row>
    <row r="1377" spans="1:15" x14ac:dyDescent="0.3">
      <c r="A1377">
        <f t="shared" si="131"/>
        <v>7777896776</v>
      </c>
      <c r="B1377" s="1">
        <v>42238</v>
      </c>
      <c r="C1377" t="str">
        <f t="shared" si="126"/>
        <v>Saturday</v>
      </c>
      <c r="D1377" t="str">
        <f t="shared" si="127"/>
        <v>August</v>
      </c>
      <c r="E1377">
        <v>14.5</v>
      </c>
      <c r="F1377" t="s">
        <v>7</v>
      </c>
      <c r="G1377" t="s">
        <v>8</v>
      </c>
      <c r="H1377">
        <f t="shared" si="128"/>
        <v>19</v>
      </c>
      <c r="I1377">
        <v>5</v>
      </c>
      <c r="J1377" t="s">
        <v>74</v>
      </c>
      <c r="K1377" t="s">
        <v>75</v>
      </c>
      <c r="L1377">
        <f t="shared" si="129"/>
        <v>95</v>
      </c>
      <c r="M1377">
        <f t="shared" si="130"/>
        <v>22.5</v>
      </c>
      <c r="N1377" t="s">
        <v>111</v>
      </c>
      <c r="O1377" t="s">
        <v>114</v>
      </c>
    </row>
    <row r="1378" spans="1:15" x14ac:dyDescent="0.3">
      <c r="A1378">
        <f t="shared" si="131"/>
        <v>7777896777</v>
      </c>
      <c r="B1378" s="1">
        <v>42238</v>
      </c>
      <c r="C1378" t="str">
        <f t="shared" si="126"/>
        <v>Saturday</v>
      </c>
      <c r="D1378" t="str">
        <f t="shared" si="127"/>
        <v>August</v>
      </c>
      <c r="E1378">
        <v>12.25</v>
      </c>
      <c r="F1378" t="s">
        <v>27</v>
      </c>
      <c r="G1378" t="s">
        <v>17</v>
      </c>
      <c r="H1378">
        <f t="shared" si="128"/>
        <v>19.25</v>
      </c>
      <c r="I1378">
        <v>6</v>
      </c>
      <c r="J1378" t="s">
        <v>70</v>
      </c>
      <c r="K1378" t="s">
        <v>71</v>
      </c>
      <c r="L1378">
        <f t="shared" si="129"/>
        <v>115.5</v>
      </c>
      <c r="M1378">
        <f t="shared" si="130"/>
        <v>42</v>
      </c>
      <c r="N1378" t="s">
        <v>111</v>
      </c>
      <c r="O1378" t="s">
        <v>115</v>
      </c>
    </row>
    <row r="1379" spans="1:15" x14ac:dyDescent="0.3">
      <c r="A1379">
        <f t="shared" si="131"/>
        <v>7777896778</v>
      </c>
      <c r="B1379" s="1">
        <v>42239</v>
      </c>
      <c r="C1379" t="str">
        <f t="shared" si="126"/>
        <v>Sunday</v>
      </c>
      <c r="D1379" t="str">
        <f t="shared" si="127"/>
        <v>August</v>
      </c>
      <c r="E1379">
        <v>12.75</v>
      </c>
      <c r="F1379" t="s">
        <v>27</v>
      </c>
      <c r="G1379" t="s">
        <v>22</v>
      </c>
      <c r="H1379">
        <f t="shared" si="128"/>
        <v>17.75</v>
      </c>
      <c r="I1379">
        <v>9</v>
      </c>
      <c r="J1379" t="s">
        <v>28</v>
      </c>
      <c r="K1379" t="s">
        <v>29</v>
      </c>
      <c r="L1379">
        <f t="shared" si="129"/>
        <v>159.75</v>
      </c>
      <c r="M1379">
        <f t="shared" si="130"/>
        <v>45</v>
      </c>
      <c r="N1379" t="s">
        <v>111</v>
      </c>
      <c r="O1379" t="s">
        <v>114</v>
      </c>
    </row>
    <row r="1380" spans="1:15" x14ac:dyDescent="0.3">
      <c r="A1380">
        <f t="shared" si="131"/>
        <v>7777896779</v>
      </c>
      <c r="B1380" s="1">
        <v>42239</v>
      </c>
      <c r="C1380" t="str">
        <f t="shared" si="126"/>
        <v>Sunday</v>
      </c>
      <c r="D1380" t="str">
        <f t="shared" si="127"/>
        <v>August</v>
      </c>
      <c r="E1380">
        <v>20.75</v>
      </c>
      <c r="F1380" t="s">
        <v>13</v>
      </c>
      <c r="G1380" t="s">
        <v>17</v>
      </c>
      <c r="H1380">
        <f t="shared" si="128"/>
        <v>30.75</v>
      </c>
      <c r="I1380">
        <v>5</v>
      </c>
      <c r="J1380" t="s">
        <v>66</v>
      </c>
      <c r="K1380" t="s">
        <v>67</v>
      </c>
      <c r="L1380">
        <f t="shared" si="129"/>
        <v>153.75</v>
      </c>
      <c r="M1380">
        <f t="shared" si="130"/>
        <v>50</v>
      </c>
      <c r="N1380" t="s">
        <v>111</v>
      </c>
      <c r="O1380" t="s">
        <v>114</v>
      </c>
    </row>
    <row r="1381" spans="1:15" x14ac:dyDescent="0.3">
      <c r="A1381">
        <f t="shared" si="131"/>
        <v>7777896780</v>
      </c>
      <c r="B1381" s="1">
        <v>42239</v>
      </c>
      <c r="C1381" t="str">
        <f t="shared" si="126"/>
        <v>Sunday</v>
      </c>
      <c r="D1381" t="str">
        <f t="shared" si="127"/>
        <v>August</v>
      </c>
      <c r="E1381">
        <v>12</v>
      </c>
      <c r="F1381" t="s">
        <v>27</v>
      </c>
      <c r="G1381" t="s">
        <v>14</v>
      </c>
      <c r="H1381">
        <f t="shared" si="128"/>
        <v>16</v>
      </c>
      <c r="I1381">
        <v>6</v>
      </c>
      <c r="J1381" t="s">
        <v>42</v>
      </c>
      <c r="K1381" t="s">
        <v>43</v>
      </c>
      <c r="L1381">
        <f t="shared" si="129"/>
        <v>96</v>
      </c>
      <c r="M1381">
        <f t="shared" si="130"/>
        <v>24</v>
      </c>
      <c r="N1381" t="s">
        <v>112</v>
      </c>
      <c r="O1381" t="s">
        <v>115</v>
      </c>
    </row>
    <row r="1382" spans="1:15" x14ac:dyDescent="0.3">
      <c r="A1382">
        <f t="shared" si="131"/>
        <v>7777896781</v>
      </c>
      <c r="B1382" s="1">
        <v>42239</v>
      </c>
      <c r="C1382" t="str">
        <f t="shared" si="126"/>
        <v>Sunday</v>
      </c>
      <c r="D1382" t="str">
        <f t="shared" si="127"/>
        <v>August</v>
      </c>
      <c r="E1382">
        <v>9.75</v>
      </c>
      <c r="F1382" t="s">
        <v>27</v>
      </c>
      <c r="G1382" t="s">
        <v>8</v>
      </c>
      <c r="H1382">
        <f t="shared" si="128"/>
        <v>12.75</v>
      </c>
      <c r="I1382">
        <v>10</v>
      </c>
      <c r="J1382" t="s">
        <v>48</v>
      </c>
      <c r="K1382" t="s">
        <v>49</v>
      </c>
      <c r="L1382">
        <f t="shared" si="129"/>
        <v>127.5</v>
      </c>
      <c r="M1382">
        <f t="shared" si="130"/>
        <v>30</v>
      </c>
      <c r="N1382" t="s">
        <v>111</v>
      </c>
      <c r="O1382" t="s">
        <v>115</v>
      </c>
    </row>
    <row r="1383" spans="1:15" x14ac:dyDescent="0.3">
      <c r="A1383">
        <f t="shared" si="131"/>
        <v>7777896782</v>
      </c>
      <c r="B1383" s="1">
        <v>42239</v>
      </c>
      <c r="C1383" t="str">
        <f t="shared" si="126"/>
        <v>Sunday</v>
      </c>
      <c r="D1383" t="str">
        <f t="shared" si="127"/>
        <v>August</v>
      </c>
      <c r="E1383">
        <v>16</v>
      </c>
      <c r="F1383" t="s">
        <v>7</v>
      </c>
      <c r="G1383" t="s">
        <v>14</v>
      </c>
      <c r="H1383">
        <f t="shared" si="128"/>
        <v>21.5</v>
      </c>
      <c r="I1383">
        <v>9</v>
      </c>
      <c r="J1383" t="s">
        <v>42</v>
      </c>
      <c r="K1383" t="s">
        <v>43</v>
      </c>
      <c r="L1383">
        <f t="shared" si="129"/>
        <v>193.5</v>
      </c>
      <c r="M1383">
        <f t="shared" si="130"/>
        <v>49.5</v>
      </c>
      <c r="N1383" t="s">
        <v>112</v>
      </c>
      <c r="O1383" t="s">
        <v>114</v>
      </c>
    </row>
    <row r="1384" spans="1:15" x14ac:dyDescent="0.3">
      <c r="A1384">
        <f t="shared" si="131"/>
        <v>7777896783</v>
      </c>
      <c r="B1384" s="1">
        <v>42239</v>
      </c>
      <c r="C1384" t="str">
        <f t="shared" si="126"/>
        <v>Sunday</v>
      </c>
      <c r="D1384" t="str">
        <f t="shared" si="127"/>
        <v>August</v>
      </c>
      <c r="E1384">
        <v>16.75</v>
      </c>
      <c r="F1384" t="s">
        <v>7</v>
      </c>
      <c r="G1384" t="s">
        <v>14</v>
      </c>
      <c r="H1384">
        <f t="shared" si="128"/>
        <v>22.25</v>
      </c>
      <c r="I1384">
        <v>1</v>
      </c>
      <c r="J1384" t="s">
        <v>62</v>
      </c>
      <c r="K1384" t="s">
        <v>63</v>
      </c>
      <c r="L1384">
        <f t="shared" si="129"/>
        <v>22.25</v>
      </c>
      <c r="M1384">
        <f t="shared" si="130"/>
        <v>5.5</v>
      </c>
      <c r="N1384" t="s">
        <v>112</v>
      </c>
      <c r="O1384" t="s">
        <v>114</v>
      </c>
    </row>
    <row r="1385" spans="1:15" x14ac:dyDescent="0.3">
      <c r="A1385">
        <f t="shared" si="131"/>
        <v>7777896784</v>
      </c>
      <c r="B1385" s="1">
        <v>42240</v>
      </c>
      <c r="C1385" t="str">
        <f t="shared" si="126"/>
        <v>Monday</v>
      </c>
      <c r="D1385" t="str">
        <f t="shared" si="127"/>
        <v>August</v>
      </c>
      <c r="E1385">
        <v>16</v>
      </c>
      <c r="F1385" t="s">
        <v>7</v>
      </c>
      <c r="G1385" t="s">
        <v>14</v>
      </c>
      <c r="H1385">
        <f t="shared" si="128"/>
        <v>21.5</v>
      </c>
      <c r="I1385">
        <v>12</v>
      </c>
      <c r="J1385" t="s">
        <v>42</v>
      </c>
      <c r="K1385" t="s">
        <v>43</v>
      </c>
      <c r="L1385">
        <f t="shared" si="129"/>
        <v>258</v>
      </c>
      <c r="M1385">
        <f t="shared" si="130"/>
        <v>66</v>
      </c>
      <c r="N1385" t="s">
        <v>111</v>
      </c>
      <c r="O1385" t="s">
        <v>115</v>
      </c>
    </row>
    <row r="1386" spans="1:15" x14ac:dyDescent="0.3">
      <c r="A1386">
        <f t="shared" si="131"/>
        <v>7777896785</v>
      </c>
      <c r="B1386" s="1">
        <v>42240</v>
      </c>
      <c r="C1386" t="str">
        <f t="shared" si="126"/>
        <v>Monday</v>
      </c>
      <c r="D1386" t="str">
        <f t="shared" si="127"/>
        <v>August</v>
      </c>
      <c r="E1386">
        <v>16.5</v>
      </c>
      <c r="F1386" t="s">
        <v>7</v>
      </c>
      <c r="G1386" t="s">
        <v>17</v>
      </c>
      <c r="H1386">
        <f t="shared" si="128"/>
        <v>25</v>
      </c>
      <c r="I1386">
        <v>12</v>
      </c>
      <c r="J1386" t="s">
        <v>38</v>
      </c>
      <c r="K1386" t="s">
        <v>39</v>
      </c>
      <c r="L1386">
        <f t="shared" si="129"/>
        <v>300</v>
      </c>
      <c r="M1386">
        <f t="shared" si="130"/>
        <v>102</v>
      </c>
      <c r="N1386" t="s">
        <v>111</v>
      </c>
      <c r="O1386" t="s">
        <v>114</v>
      </c>
    </row>
    <row r="1387" spans="1:15" x14ac:dyDescent="0.3">
      <c r="A1387">
        <f t="shared" si="131"/>
        <v>7777896786</v>
      </c>
      <c r="B1387" s="1">
        <v>42240</v>
      </c>
      <c r="C1387" t="str">
        <f t="shared" si="126"/>
        <v>Monday</v>
      </c>
      <c r="D1387" t="str">
        <f t="shared" si="127"/>
        <v>August</v>
      </c>
      <c r="E1387">
        <v>12</v>
      </c>
      <c r="F1387" t="s">
        <v>27</v>
      </c>
      <c r="G1387" t="s">
        <v>14</v>
      </c>
      <c r="H1387">
        <f t="shared" si="128"/>
        <v>16</v>
      </c>
      <c r="I1387">
        <v>9</v>
      </c>
      <c r="J1387" t="s">
        <v>68</v>
      </c>
      <c r="K1387" t="s">
        <v>69</v>
      </c>
      <c r="L1387">
        <f t="shared" si="129"/>
        <v>144</v>
      </c>
      <c r="M1387">
        <f t="shared" si="130"/>
        <v>36</v>
      </c>
      <c r="N1387" t="s">
        <v>112</v>
      </c>
      <c r="O1387" t="s">
        <v>115</v>
      </c>
    </row>
    <row r="1388" spans="1:15" x14ac:dyDescent="0.3">
      <c r="A1388">
        <f t="shared" si="131"/>
        <v>7777896787</v>
      </c>
      <c r="B1388" s="1">
        <v>42240</v>
      </c>
      <c r="C1388" t="str">
        <f t="shared" si="126"/>
        <v>Monday</v>
      </c>
      <c r="D1388" t="str">
        <f t="shared" si="127"/>
        <v>August</v>
      </c>
      <c r="E1388">
        <v>20.75</v>
      </c>
      <c r="F1388" t="s">
        <v>13</v>
      </c>
      <c r="G1388" t="s">
        <v>22</v>
      </c>
      <c r="H1388">
        <f t="shared" si="128"/>
        <v>28.75</v>
      </c>
      <c r="I1388">
        <v>11</v>
      </c>
      <c r="J1388" t="s">
        <v>23</v>
      </c>
      <c r="K1388" t="s">
        <v>24</v>
      </c>
      <c r="L1388">
        <f t="shared" si="129"/>
        <v>316.25</v>
      </c>
      <c r="M1388">
        <f t="shared" si="130"/>
        <v>88</v>
      </c>
      <c r="N1388" t="s">
        <v>112</v>
      </c>
      <c r="O1388" t="s">
        <v>115</v>
      </c>
    </row>
    <row r="1389" spans="1:15" x14ac:dyDescent="0.3">
      <c r="A1389">
        <f t="shared" si="131"/>
        <v>7777896788</v>
      </c>
      <c r="B1389" s="1">
        <v>42241</v>
      </c>
      <c r="C1389" t="str">
        <f t="shared" si="126"/>
        <v>Tuesday</v>
      </c>
      <c r="D1389" t="str">
        <f t="shared" si="127"/>
        <v>August</v>
      </c>
      <c r="E1389">
        <v>20.25</v>
      </c>
      <c r="F1389" t="s">
        <v>13</v>
      </c>
      <c r="G1389" t="s">
        <v>14</v>
      </c>
      <c r="H1389">
        <f t="shared" si="128"/>
        <v>27.25</v>
      </c>
      <c r="I1389">
        <v>8</v>
      </c>
      <c r="J1389" t="s">
        <v>68</v>
      </c>
      <c r="K1389" t="s">
        <v>69</v>
      </c>
      <c r="L1389">
        <f t="shared" si="129"/>
        <v>218</v>
      </c>
      <c r="M1389">
        <f t="shared" si="130"/>
        <v>56</v>
      </c>
      <c r="N1389" t="s">
        <v>112</v>
      </c>
      <c r="O1389" t="s">
        <v>115</v>
      </c>
    </row>
    <row r="1390" spans="1:15" x14ac:dyDescent="0.3">
      <c r="A1390">
        <f t="shared" si="131"/>
        <v>7777896789</v>
      </c>
      <c r="B1390" s="1">
        <v>42241</v>
      </c>
      <c r="C1390" t="str">
        <f t="shared" si="126"/>
        <v>Tuesday</v>
      </c>
      <c r="D1390" t="str">
        <f t="shared" si="127"/>
        <v>August</v>
      </c>
      <c r="E1390">
        <v>20.75</v>
      </c>
      <c r="F1390" t="s">
        <v>13</v>
      </c>
      <c r="G1390" t="s">
        <v>17</v>
      </c>
      <c r="H1390">
        <f t="shared" si="128"/>
        <v>30.75</v>
      </c>
      <c r="I1390">
        <v>3</v>
      </c>
      <c r="J1390" t="s">
        <v>18</v>
      </c>
      <c r="K1390" t="s">
        <v>19</v>
      </c>
      <c r="L1390">
        <f t="shared" si="129"/>
        <v>92.25</v>
      </c>
      <c r="M1390">
        <f t="shared" si="130"/>
        <v>30</v>
      </c>
      <c r="N1390" t="s">
        <v>111</v>
      </c>
      <c r="O1390" t="s">
        <v>115</v>
      </c>
    </row>
    <row r="1391" spans="1:15" x14ac:dyDescent="0.3">
      <c r="A1391">
        <f t="shared" si="131"/>
        <v>7777896790</v>
      </c>
      <c r="B1391" s="1">
        <v>42241</v>
      </c>
      <c r="C1391" t="str">
        <f t="shared" si="126"/>
        <v>Tuesday</v>
      </c>
      <c r="D1391" t="str">
        <f t="shared" si="127"/>
        <v>August</v>
      </c>
      <c r="E1391">
        <v>16.75</v>
      </c>
      <c r="F1391" t="s">
        <v>7</v>
      </c>
      <c r="G1391" t="s">
        <v>22</v>
      </c>
      <c r="H1391">
        <f t="shared" si="128"/>
        <v>23.25</v>
      </c>
      <c r="I1391">
        <v>12</v>
      </c>
      <c r="J1391" t="s">
        <v>23</v>
      </c>
      <c r="K1391" t="s">
        <v>24</v>
      </c>
      <c r="L1391">
        <f t="shared" si="129"/>
        <v>279</v>
      </c>
      <c r="M1391">
        <f t="shared" si="130"/>
        <v>78</v>
      </c>
      <c r="N1391" t="s">
        <v>112</v>
      </c>
      <c r="O1391" t="s">
        <v>115</v>
      </c>
    </row>
    <row r="1392" spans="1:15" x14ac:dyDescent="0.3">
      <c r="A1392">
        <f t="shared" si="131"/>
        <v>7777896791</v>
      </c>
      <c r="B1392" s="1">
        <v>42241</v>
      </c>
      <c r="C1392" t="str">
        <f t="shared" si="126"/>
        <v>Tuesday</v>
      </c>
      <c r="D1392" t="str">
        <f t="shared" si="127"/>
        <v>August</v>
      </c>
      <c r="E1392">
        <v>20.75</v>
      </c>
      <c r="F1392" t="s">
        <v>13</v>
      </c>
      <c r="G1392" t="s">
        <v>17</v>
      </c>
      <c r="H1392">
        <f t="shared" si="128"/>
        <v>30.75</v>
      </c>
      <c r="I1392">
        <v>2</v>
      </c>
      <c r="J1392" t="s">
        <v>66</v>
      </c>
      <c r="K1392" t="s">
        <v>67</v>
      </c>
      <c r="L1392">
        <f t="shared" si="129"/>
        <v>61.5</v>
      </c>
      <c r="M1392">
        <f t="shared" si="130"/>
        <v>20</v>
      </c>
      <c r="N1392" t="s">
        <v>111</v>
      </c>
      <c r="O1392" t="s">
        <v>115</v>
      </c>
    </row>
    <row r="1393" spans="1:15" x14ac:dyDescent="0.3">
      <c r="A1393">
        <f t="shared" si="131"/>
        <v>7777896792</v>
      </c>
      <c r="B1393" s="1">
        <v>42241</v>
      </c>
      <c r="C1393" t="str">
        <f t="shared" si="126"/>
        <v>Tuesday</v>
      </c>
      <c r="D1393" t="str">
        <f t="shared" si="127"/>
        <v>August</v>
      </c>
      <c r="E1393">
        <v>16.5</v>
      </c>
      <c r="F1393" t="s">
        <v>7</v>
      </c>
      <c r="G1393" t="s">
        <v>17</v>
      </c>
      <c r="H1393">
        <f t="shared" si="128"/>
        <v>25</v>
      </c>
      <c r="I1393">
        <v>1</v>
      </c>
      <c r="J1393" t="s">
        <v>32</v>
      </c>
      <c r="K1393" t="s">
        <v>33</v>
      </c>
      <c r="L1393">
        <f t="shared" si="129"/>
        <v>25</v>
      </c>
      <c r="M1393">
        <f t="shared" si="130"/>
        <v>8.5</v>
      </c>
      <c r="N1393" t="s">
        <v>112</v>
      </c>
      <c r="O1393" t="s">
        <v>115</v>
      </c>
    </row>
    <row r="1394" spans="1:15" x14ac:dyDescent="0.3">
      <c r="A1394">
        <f t="shared" si="131"/>
        <v>7777896793</v>
      </c>
      <c r="B1394" s="1">
        <v>42242</v>
      </c>
      <c r="C1394" t="str">
        <f t="shared" si="126"/>
        <v>Wednesday</v>
      </c>
      <c r="D1394" t="str">
        <f t="shared" si="127"/>
        <v>August</v>
      </c>
      <c r="E1394">
        <v>12</v>
      </c>
      <c r="F1394" t="s">
        <v>27</v>
      </c>
      <c r="G1394" t="s">
        <v>8</v>
      </c>
      <c r="H1394">
        <f t="shared" si="128"/>
        <v>15</v>
      </c>
      <c r="I1394">
        <v>4</v>
      </c>
      <c r="J1394" t="s">
        <v>11</v>
      </c>
      <c r="K1394" t="s">
        <v>12</v>
      </c>
      <c r="L1394">
        <f t="shared" si="129"/>
        <v>60</v>
      </c>
      <c r="M1394">
        <f t="shared" si="130"/>
        <v>12</v>
      </c>
      <c r="N1394" t="s">
        <v>112</v>
      </c>
      <c r="O1394" t="s">
        <v>114</v>
      </c>
    </row>
    <row r="1395" spans="1:15" x14ac:dyDescent="0.3">
      <c r="A1395">
        <f t="shared" si="131"/>
        <v>7777896794</v>
      </c>
      <c r="B1395" s="1">
        <v>42242</v>
      </c>
      <c r="C1395" t="str">
        <f t="shared" si="126"/>
        <v>Wednesday</v>
      </c>
      <c r="D1395" t="str">
        <f t="shared" si="127"/>
        <v>August</v>
      </c>
      <c r="E1395">
        <v>15.25</v>
      </c>
      <c r="F1395" t="s">
        <v>13</v>
      </c>
      <c r="G1395" t="s">
        <v>8</v>
      </c>
      <c r="H1395">
        <f t="shared" si="128"/>
        <v>21.25</v>
      </c>
      <c r="I1395">
        <v>11</v>
      </c>
      <c r="J1395" t="s">
        <v>48</v>
      </c>
      <c r="K1395" t="s">
        <v>49</v>
      </c>
      <c r="L1395">
        <f t="shared" si="129"/>
        <v>233.75</v>
      </c>
      <c r="M1395">
        <f t="shared" si="130"/>
        <v>66</v>
      </c>
      <c r="N1395" t="s">
        <v>112</v>
      </c>
      <c r="O1395" t="s">
        <v>115</v>
      </c>
    </row>
    <row r="1396" spans="1:15" x14ac:dyDescent="0.3">
      <c r="A1396">
        <f t="shared" si="131"/>
        <v>7777896795</v>
      </c>
      <c r="B1396" s="1">
        <v>42242</v>
      </c>
      <c r="C1396" t="str">
        <f t="shared" si="126"/>
        <v>Wednesday</v>
      </c>
      <c r="D1396" t="str">
        <f t="shared" si="127"/>
        <v>August</v>
      </c>
      <c r="E1396">
        <v>20.75</v>
      </c>
      <c r="F1396" t="s">
        <v>13</v>
      </c>
      <c r="G1396" t="s">
        <v>22</v>
      </c>
      <c r="H1396">
        <f t="shared" si="128"/>
        <v>28.75</v>
      </c>
      <c r="I1396">
        <v>3</v>
      </c>
      <c r="J1396" t="s">
        <v>44</v>
      </c>
      <c r="K1396" t="s">
        <v>45</v>
      </c>
      <c r="L1396">
        <f t="shared" si="129"/>
        <v>86.25</v>
      </c>
      <c r="M1396">
        <f t="shared" si="130"/>
        <v>24</v>
      </c>
      <c r="N1396" t="s">
        <v>112</v>
      </c>
      <c r="O1396" t="s">
        <v>114</v>
      </c>
    </row>
    <row r="1397" spans="1:15" x14ac:dyDescent="0.3">
      <c r="A1397">
        <f t="shared" si="131"/>
        <v>7777896796</v>
      </c>
      <c r="B1397" s="1">
        <v>42242</v>
      </c>
      <c r="C1397" t="str">
        <f t="shared" si="126"/>
        <v>Wednesday</v>
      </c>
      <c r="D1397" t="str">
        <f t="shared" si="127"/>
        <v>August</v>
      </c>
      <c r="E1397">
        <v>10.5</v>
      </c>
      <c r="F1397" t="s">
        <v>27</v>
      </c>
      <c r="G1397" t="s">
        <v>8</v>
      </c>
      <c r="H1397">
        <f t="shared" si="128"/>
        <v>13.5</v>
      </c>
      <c r="I1397">
        <v>8</v>
      </c>
      <c r="J1397" t="s">
        <v>9</v>
      </c>
      <c r="K1397" t="s">
        <v>10</v>
      </c>
      <c r="L1397">
        <f t="shared" si="129"/>
        <v>108</v>
      </c>
      <c r="M1397">
        <f t="shared" si="130"/>
        <v>24</v>
      </c>
      <c r="N1397" t="s">
        <v>112</v>
      </c>
      <c r="O1397" t="s">
        <v>114</v>
      </c>
    </row>
    <row r="1398" spans="1:15" x14ac:dyDescent="0.3">
      <c r="A1398">
        <f t="shared" si="131"/>
        <v>7777896797</v>
      </c>
      <c r="B1398" s="1">
        <v>42242</v>
      </c>
      <c r="C1398" t="str">
        <f t="shared" si="126"/>
        <v>Wednesday</v>
      </c>
      <c r="D1398" t="str">
        <f t="shared" si="127"/>
        <v>August</v>
      </c>
      <c r="E1398">
        <v>18.5</v>
      </c>
      <c r="F1398" t="s">
        <v>13</v>
      </c>
      <c r="G1398" t="s">
        <v>14</v>
      </c>
      <c r="H1398">
        <f t="shared" si="128"/>
        <v>25.5</v>
      </c>
      <c r="I1398">
        <v>2</v>
      </c>
      <c r="J1398" t="s">
        <v>15</v>
      </c>
      <c r="K1398" t="s">
        <v>16</v>
      </c>
      <c r="L1398">
        <f t="shared" si="129"/>
        <v>51</v>
      </c>
      <c r="M1398">
        <f t="shared" si="130"/>
        <v>14</v>
      </c>
      <c r="N1398" t="s">
        <v>112</v>
      </c>
      <c r="O1398" t="s">
        <v>115</v>
      </c>
    </row>
    <row r="1399" spans="1:15" x14ac:dyDescent="0.3">
      <c r="A1399">
        <f t="shared" si="131"/>
        <v>7777896798</v>
      </c>
      <c r="B1399" s="1">
        <v>42242</v>
      </c>
      <c r="C1399" t="str">
        <f t="shared" si="126"/>
        <v>Wednesday</v>
      </c>
      <c r="D1399" t="str">
        <f t="shared" si="127"/>
        <v>August</v>
      </c>
      <c r="E1399">
        <v>12</v>
      </c>
      <c r="F1399" t="s">
        <v>27</v>
      </c>
      <c r="G1399" t="s">
        <v>8</v>
      </c>
      <c r="H1399">
        <f t="shared" si="128"/>
        <v>15</v>
      </c>
      <c r="I1399">
        <v>12</v>
      </c>
      <c r="J1399" t="s">
        <v>58</v>
      </c>
      <c r="K1399" t="s">
        <v>59</v>
      </c>
      <c r="L1399">
        <f t="shared" si="129"/>
        <v>180</v>
      </c>
      <c r="M1399">
        <f t="shared" si="130"/>
        <v>36</v>
      </c>
      <c r="N1399" t="s">
        <v>111</v>
      </c>
      <c r="O1399" t="s">
        <v>115</v>
      </c>
    </row>
    <row r="1400" spans="1:15" x14ac:dyDescent="0.3">
      <c r="A1400">
        <f t="shared" si="131"/>
        <v>7777896799</v>
      </c>
      <c r="B1400" s="1">
        <v>42242</v>
      </c>
      <c r="C1400" t="str">
        <f t="shared" si="126"/>
        <v>Wednesday</v>
      </c>
      <c r="D1400" t="str">
        <f t="shared" si="127"/>
        <v>August</v>
      </c>
      <c r="E1400">
        <v>16</v>
      </c>
      <c r="F1400" t="s">
        <v>7</v>
      </c>
      <c r="G1400" t="s">
        <v>14</v>
      </c>
      <c r="H1400">
        <f t="shared" si="128"/>
        <v>21.5</v>
      </c>
      <c r="I1400">
        <v>9</v>
      </c>
      <c r="J1400" t="s">
        <v>20</v>
      </c>
      <c r="K1400" t="s">
        <v>21</v>
      </c>
      <c r="L1400">
        <f t="shared" si="129"/>
        <v>193.5</v>
      </c>
      <c r="M1400">
        <f t="shared" si="130"/>
        <v>49.5</v>
      </c>
      <c r="N1400" t="s">
        <v>111</v>
      </c>
      <c r="O1400" t="s">
        <v>115</v>
      </c>
    </row>
    <row r="1401" spans="1:15" x14ac:dyDescent="0.3">
      <c r="A1401">
        <f t="shared" si="131"/>
        <v>7777896800</v>
      </c>
      <c r="B1401" s="1">
        <v>42243</v>
      </c>
      <c r="C1401" t="str">
        <f t="shared" si="126"/>
        <v>Thursday</v>
      </c>
      <c r="D1401" t="str">
        <f t="shared" si="127"/>
        <v>August</v>
      </c>
      <c r="E1401">
        <v>12</v>
      </c>
      <c r="F1401" t="s">
        <v>27</v>
      </c>
      <c r="G1401" t="s">
        <v>8</v>
      </c>
      <c r="H1401">
        <f t="shared" si="128"/>
        <v>15</v>
      </c>
      <c r="I1401">
        <v>10</v>
      </c>
      <c r="J1401" t="s">
        <v>30</v>
      </c>
      <c r="K1401" t="s">
        <v>31</v>
      </c>
      <c r="L1401">
        <f t="shared" si="129"/>
        <v>150</v>
      </c>
      <c r="M1401">
        <f t="shared" si="130"/>
        <v>30</v>
      </c>
      <c r="N1401" t="s">
        <v>111</v>
      </c>
      <c r="O1401" t="s">
        <v>115</v>
      </c>
    </row>
    <row r="1402" spans="1:15" x14ac:dyDescent="0.3">
      <c r="A1402">
        <f t="shared" si="131"/>
        <v>7777896801</v>
      </c>
      <c r="B1402" s="1">
        <v>42243</v>
      </c>
      <c r="C1402" t="str">
        <f t="shared" si="126"/>
        <v>Thursday</v>
      </c>
      <c r="D1402" t="str">
        <f t="shared" si="127"/>
        <v>August</v>
      </c>
      <c r="E1402">
        <v>9.75</v>
      </c>
      <c r="F1402" t="s">
        <v>27</v>
      </c>
      <c r="G1402" t="s">
        <v>8</v>
      </c>
      <c r="H1402">
        <f t="shared" si="128"/>
        <v>12.75</v>
      </c>
      <c r="I1402">
        <v>10</v>
      </c>
      <c r="J1402" t="s">
        <v>48</v>
      </c>
      <c r="K1402" t="s">
        <v>49</v>
      </c>
      <c r="L1402">
        <f t="shared" si="129"/>
        <v>127.5</v>
      </c>
      <c r="M1402">
        <f t="shared" si="130"/>
        <v>30</v>
      </c>
      <c r="N1402" t="s">
        <v>112</v>
      </c>
      <c r="O1402" t="s">
        <v>115</v>
      </c>
    </row>
    <row r="1403" spans="1:15" x14ac:dyDescent="0.3">
      <c r="A1403">
        <f t="shared" si="131"/>
        <v>7777896802</v>
      </c>
      <c r="B1403" s="1">
        <v>42243</v>
      </c>
      <c r="C1403" t="str">
        <f t="shared" si="126"/>
        <v>Thursday</v>
      </c>
      <c r="D1403" t="str">
        <f t="shared" si="127"/>
        <v>August</v>
      </c>
      <c r="E1403">
        <v>15.25</v>
      </c>
      <c r="F1403" t="s">
        <v>13</v>
      </c>
      <c r="G1403" t="s">
        <v>8</v>
      </c>
      <c r="H1403">
        <f t="shared" si="128"/>
        <v>21.25</v>
      </c>
      <c r="I1403">
        <v>1</v>
      </c>
      <c r="J1403" t="s">
        <v>48</v>
      </c>
      <c r="K1403" t="s">
        <v>49</v>
      </c>
      <c r="L1403">
        <f t="shared" si="129"/>
        <v>21.25</v>
      </c>
      <c r="M1403">
        <f t="shared" si="130"/>
        <v>6</v>
      </c>
      <c r="N1403" t="s">
        <v>112</v>
      </c>
      <c r="O1403" t="s">
        <v>114</v>
      </c>
    </row>
    <row r="1404" spans="1:15" x14ac:dyDescent="0.3">
      <c r="A1404">
        <f t="shared" si="131"/>
        <v>7777896803</v>
      </c>
      <c r="B1404" s="1">
        <v>42243</v>
      </c>
      <c r="C1404" t="str">
        <f t="shared" si="126"/>
        <v>Thursday</v>
      </c>
      <c r="D1404" t="str">
        <f t="shared" si="127"/>
        <v>August</v>
      </c>
      <c r="E1404">
        <v>16.75</v>
      </c>
      <c r="F1404" t="s">
        <v>7</v>
      </c>
      <c r="G1404" t="s">
        <v>22</v>
      </c>
      <c r="H1404">
        <f t="shared" si="128"/>
        <v>23.25</v>
      </c>
      <c r="I1404">
        <v>10</v>
      </c>
      <c r="J1404" t="s">
        <v>72</v>
      </c>
      <c r="K1404" t="s">
        <v>73</v>
      </c>
      <c r="L1404">
        <f t="shared" si="129"/>
        <v>232.5</v>
      </c>
      <c r="M1404">
        <f t="shared" si="130"/>
        <v>65</v>
      </c>
      <c r="N1404" t="s">
        <v>111</v>
      </c>
      <c r="O1404" t="s">
        <v>115</v>
      </c>
    </row>
    <row r="1405" spans="1:15" x14ac:dyDescent="0.3">
      <c r="A1405">
        <f t="shared" si="131"/>
        <v>7777896804</v>
      </c>
      <c r="B1405" s="1">
        <v>42244</v>
      </c>
      <c r="C1405" t="str">
        <f t="shared" si="126"/>
        <v>Friday</v>
      </c>
      <c r="D1405" t="str">
        <f t="shared" si="127"/>
        <v>August</v>
      </c>
      <c r="E1405">
        <v>16.75</v>
      </c>
      <c r="F1405" t="s">
        <v>7</v>
      </c>
      <c r="G1405" t="s">
        <v>22</v>
      </c>
      <c r="H1405">
        <f t="shared" si="128"/>
        <v>23.25</v>
      </c>
      <c r="I1405">
        <v>10</v>
      </c>
      <c r="J1405" t="s">
        <v>23</v>
      </c>
      <c r="K1405" t="s">
        <v>24</v>
      </c>
      <c r="L1405">
        <f t="shared" si="129"/>
        <v>232.5</v>
      </c>
      <c r="M1405">
        <f t="shared" si="130"/>
        <v>65</v>
      </c>
      <c r="N1405" t="s">
        <v>112</v>
      </c>
      <c r="O1405" t="s">
        <v>115</v>
      </c>
    </row>
    <row r="1406" spans="1:15" x14ac:dyDescent="0.3">
      <c r="A1406">
        <f t="shared" si="131"/>
        <v>7777896805</v>
      </c>
      <c r="B1406" s="1">
        <v>42244</v>
      </c>
      <c r="C1406" t="str">
        <f t="shared" si="126"/>
        <v>Friday</v>
      </c>
      <c r="D1406" t="str">
        <f t="shared" si="127"/>
        <v>August</v>
      </c>
      <c r="E1406">
        <v>20.25</v>
      </c>
      <c r="F1406" t="s">
        <v>13</v>
      </c>
      <c r="G1406" t="s">
        <v>17</v>
      </c>
      <c r="H1406">
        <f t="shared" si="128"/>
        <v>30.25</v>
      </c>
      <c r="I1406">
        <v>11</v>
      </c>
      <c r="J1406" t="s">
        <v>70</v>
      </c>
      <c r="K1406" t="s">
        <v>71</v>
      </c>
      <c r="L1406">
        <f t="shared" si="129"/>
        <v>332.75</v>
      </c>
      <c r="M1406">
        <f t="shared" si="130"/>
        <v>110</v>
      </c>
      <c r="N1406" t="s">
        <v>111</v>
      </c>
      <c r="O1406" t="s">
        <v>114</v>
      </c>
    </row>
    <row r="1407" spans="1:15" x14ac:dyDescent="0.3">
      <c r="A1407">
        <f t="shared" si="131"/>
        <v>7777896806</v>
      </c>
      <c r="B1407" s="1">
        <v>42244</v>
      </c>
      <c r="C1407" t="str">
        <f t="shared" si="126"/>
        <v>Friday</v>
      </c>
      <c r="D1407" t="str">
        <f t="shared" si="127"/>
        <v>August</v>
      </c>
      <c r="E1407">
        <v>20.75</v>
      </c>
      <c r="F1407" t="s">
        <v>13</v>
      </c>
      <c r="G1407" t="s">
        <v>17</v>
      </c>
      <c r="H1407">
        <f t="shared" si="128"/>
        <v>30.75</v>
      </c>
      <c r="I1407">
        <v>6</v>
      </c>
      <c r="J1407" t="s">
        <v>18</v>
      </c>
      <c r="K1407" t="s">
        <v>19</v>
      </c>
      <c r="L1407">
        <f t="shared" si="129"/>
        <v>184.5</v>
      </c>
      <c r="M1407">
        <f t="shared" si="130"/>
        <v>60</v>
      </c>
      <c r="N1407" t="s">
        <v>112</v>
      </c>
      <c r="O1407" t="s">
        <v>114</v>
      </c>
    </row>
    <row r="1408" spans="1:15" x14ac:dyDescent="0.3">
      <c r="A1408">
        <f t="shared" si="131"/>
        <v>7777896807</v>
      </c>
      <c r="B1408" s="1">
        <v>42244</v>
      </c>
      <c r="C1408" t="str">
        <f t="shared" si="126"/>
        <v>Friday</v>
      </c>
      <c r="D1408" t="str">
        <f t="shared" si="127"/>
        <v>August</v>
      </c>
      <c r="E1408">
        <v>20.75</v>
      </c>
      <c r="F1408" t="s">
        <v>13</v>
      </c>
      <c r="G1408" t="s">
        <v>17</v>
      </c>
      <c r="H1408">
        <f t="shared" si="128"/>
        <v>30.75</v>
      </c>
      <c r="I1408">
        <v>6</v>
      </c>
      <c r="J1408" t="s">
        <v>25</v>
      </c>
      <c r="K1408" t="s">
        <v>26</v>
      </c>
      <c r="L1408">
        <f t="shared" si="129"/>
        <v>184.5</v>
      </c>
      <c r="M1408">
        <f t="shared" si="130"/>
        <v>60</v>
      </c>
      <c r="N1408" t="s">
        <v>111</v>
      </c>
      <c r="O1408" t="s">
        <v>114</v>
      </c>
    </row>
    <row r="1409" spans="1:15" x14ac:dyDescent="0.3">
      <c r="A1409">
        <f t="shared" si="131"/>
        <v>7777896808</v>
      </c>
      <c r="B1409" s="1">
        <v>42244</v>
      </c>
      <c r="C1409" t="str">
        <f t="shared" si="126"/>
        <v>Friday</v>
      </c>
      <c r="D1409" t="str">
        <f t="shared" si="127"/>
        <v>August</v>
      </c>
      <c r="E1409">
        <v>20.5</v>
      </c>
      <c r="F1409" t="s">
        <v>13</v>
      </c>
      <c r="G1409" t="s">
        <v>8</v>
      </c>
      <c r="H1409">
        <f t="shared" si="128"/>
        <v>26.5</v>
      </c>
      <c r="I1409">
        <v>9</v>
      </c>
      <c r="J1409" t="s">
        <v>58</v>
      </c>
      <c r="K1409" t="s">
        <v>59</v>
      </c>
      <c r="L1409">
        <f t="shared" si="129"/>
        <v>238.5</v>
      </c>
      <c r="M1409">
        <f t="shared" si="130"/>
        <v>54</v>
      </c>
      <c r="N1409" t="s">
        <v>112</v>
      </c>
      <c r="O1409" t="s">
        <v>114</v>
      </c>
    </row>
    <row r="1410" spans="1:15" x14ac:dyDescent="0.3">
      <c r="A1410">
        <f t="shared" si="131"/>
        <v>7777896809</v>
      </c>
      <c r="B1410" s="1">
        <v>42244</v>
      </c>
      <c r="C1410" t="str">
        <f t="shared" ref="C1410:C1473" si="132">TEXT(B1410,"dddd")</f>
        <v>Friday</v>
      </c>
      <c r="D1410" t="str">
        <f t="shared" si="127"/>
        <v>August</v>
      </c>
      <c r="E1410">
        <v>20.25</v>
      </c>
      <c r="F1410" t="s">
        <v>13</v>
      </c>
      <c r="G1410" t="s">
        <v>17</v>
      </c>
      <c r="H1410">
        <f t="shared" si="128"/>
        <v>30.25</v>
      </c>
      <c r="I1410">
        <v>4</v>
      </c>
      <c r="J1410" t="s">
        <v>70</v>
      </c>
      <c r="K1410" t="s">
        <v>71</v>
      </c>
      <c r="L1410">
        <f t="shared" si="129"/>
        <v>121</v>
      </c>
      <c r="M1410">
        <f t="shared" si="130"/>
        <v>40</v>
      </c>
      <c r="N1410" t="s">
        <v>111</v>
      </c>
      <c r="O1410" t="s">
        <v>114</v>
      </c>
    </row>
    <row r="1411" spans="1:15" x14ac:dyDescent="0.3">
      <c r="A1411">
        <f t="shared" si="131"/>
        <v>7777896810</v>
      </c>
      <c r="B1411" s="1">
        <v>42244</v>
      </c>
      <c r="C1411" t="str">
        <f t="shared" si="132"/>
        <v>Friday</v>
      </c>
      <c r="D1411" t="str">
        <f t="shared" ref="D1411:D1474" si="133">TEXT(B1411,"mmmm")</f>
        <v>August</v>
      </c>
      <c r="E1411">
        <v>10.5</v>
      </c>
      <c r="F1411" t="s">
        <v>27</v>
      </c>
      <c r="G1411" t="s">
        <v>8</v>
      </c>
      <c r="H1411">
        <f t="shared" ref="H1411:H1474" si="134">E1411 +   IF(F1411="S", 2, IF(F1411="M", 3.5, IF(F1411="L", 5, 0))) +  IF(G1411="Classic", 1, IF(G1411="Veggie", 2, IF(G1411="Chicken", 3, IF(G1411="Supreme",5,0))))</f>
        <v>13.5</v>
      </c>
      <c r="I1411">
        <v>10</v>
      </c>
      <c r="J1411" t="s">
        <v>9</v>
      </c>
      <c r="K1411" t="s">
        <v>10</v>
      </c>
      <c r="L1411">
        <f t="shared" ref="L1411:L1474" si="135">H1411*I1411</f>
        <v>135</v>
      </c>
      <c r="M1411">
        <f t="shared" ref="M1411:M1474" si="136">(H1411-E1411)*I1411</f>
        <v>30</v>
      </c>
      <c r="N1411" t="s">
        <v>112</v>
      </c>
      <c r="O1411" t="s">
        <v>115</v>
      </c>
    </row>
    <row r="1412" spans="1:15" x14ac:dyDescent="0.3">
      <c r="A1412">
        <f t="shared" ref="A1412:A1475" si="137">A1411+1</f>
        <v>7777896811</v>
      </c>
      <c r="B1412" s="1">
        <v>42244</v>
      </c>
      <c r="C1412" t="str">
        <f t="shared" si="132"/>
        <v>Friday</v>
      </c>
      <c r="D1412" t="str">
        <f t="shared" si="133"/>
        <v>August</v>
      </c>
      <c r="E1412">
        <v>20.25</v>
      </c>
      <c r="F1412" t="s">
        <v>13</v>
      </c>
      <c r="G1412" t="s">
        <v>17</v>
      </c>
      <c r="H1412">
        <f t="shared" si="134"/>
        <v>30.25</v>
      </c>
      <c r="I1412">
        <v>9</v>
      </c>
      <c r="J1412" t="s">
        <v>70</v>
      </c>
      <c r="K1412" t="s">
        <v>71</v>
      </c>
      <c r="L1412">
        <f t="shared" si="135"/>
        <v>272.25</v>
      </c>
      <c r="M1412">
        <f t="shared" si="136"/>
        <v>90</v>
      </c>
      <c r="N1412" t="s">
        <v>112</v>
      </c>
      <c r="O1412" t="s">
        <v>114</v>
      </c>
    </row>
    <row r="1413" spans="1:15" x14ac:dyDescent="0.3">
      <c r="A1413">
        <f t="shared" si="137"/>
        <v>7777896812</v>
      </c>
      <c r="B1413" s="1">
        <v>42244</v>
      </c>
      <c r="C1413" t="str">
        <f t="shared" si="132"/>
        <v>Friday</v>
      </c>
      <c r="D1413" t="str">
        <f t="shared" si="133"/>
        <v>August</v>
      </c>
      <c r="E1413">
        <v>20.75</v>
      </c>
      <c r="F1413" t="s">
        <v>13</v>
      </c>
      <c r="G1413" t="s">
        <v>22</v>
      </c>
      <c r="H1413">
        <f t="shared" si="134"/>
        <v>28.75</v>
      </c>
      <c r="I1413">
        <v>3</v>
      </c>
      <c r="J1413" t="s">
        <v>28</v>
      </c>
      <c r="K1413" t="s">
        <v>29</v>
      </c>
      <c r="L1413">
        <f t="shared" si="135"/>
        <v>86.25</v>
      </c>
      <c r="M1413">
        <f t="shared" si="136"/>
        <v>24</v>
      </c>
      <c r="N1413" t="s">
        <v>111</v>
      </c>
      <c r="O1413" t="s">
        <v>115</v>
      </c>
    </row>
    <row r="1414" spans="1:15" x14ac:dyDescent="0.3">
      <c r="A1414">
        <f t="shared" si="137"/>
        <v>7777896813</v>
      </c>
      <c r="B1414" s="1">
        <v>42244</v>
      </c>
      <c r="C1414" t="str">
        <f t="shared" si="132"/>
        <v>Friday</v>
      </c>
      <c r="D1414" t="str">
        <f t="shared" si="133"/>
        <v>August</v>
      </c>
      <c r="E1414">
        <v>16</v>
      </c>
      <c r="F1414" t="s">
        <v>7</v>
      </c>
      <c r="G1414" t="s">
        <v>14</v>
      </c>
      <c r="H1414">
        <f t="shared" si="134"/>
        <v>21.5</v>
      </c>
      <c r="I1414">
        <v>1</v>
      </c>
      <c r="J1414" t="s">
        <v>68</v>
      </c>
      <c r="K1414" t="s">
        <v>69</v>
      </c>
      <c r="L1414">
        <f t="shared" si="135"/>
        <v>21.5</v>
      </c>
      <c r="M1414">
        <f t="shared" si="136"/>
        <v>5.5</v>
      </c>
      <c r="N1414" t="s">
        <v>111</v>
      </c>
      <c r="O1414" t="s">
        <v>114</v>
      </c>
    </row>
    <row r="1415" spans="1:15" x14ac:dyDescent="0.3">
      <c r="A1415">
        <f t="shared" si="137"/>
        <v>7777896814</v>
      </c>
      <c r="B1415" s="1">
        <v>42244</v>
      </c>
      <c r="C1415" t="str">
        <f t="shared" si="132"/>
        <v>Friday</v>
      </c>
      <c r="D1415" t="str">
        <f t="shared" si="133"/>
        <v>August</v>
      </c>
      <c r="E1415">
        <v>20.25</v>
      </c>
      <c r="F1415" t="s">
        <v>13</v>
      </c>
      <c r="G1415" t="s">
        <v>14</v>
      </c>
      <c r="H1415">
        <f t="shared" si="134"/>
        <v>27.25</v>
      </c>
      <c r="I1415">
        <v>7</v>
      </c>
      <c r="J1415" t="s">
        <v>64</v>
      </c>
      <c r="K1415" t="s">
        <v>65</v>
      </c>
      <c r="L1415">
        <f t="shared" si="135"/>
        <v>190.75</v>
      </c>
      <c r="M1415">
        <f t="shared" si="136"/>
        <v>49</v>
      </c>
      <c r="N1415" t="s">
        <v>111</v>
      </c>
      <c r="O1415" t="s">
        <v>114</v>
      </c>
    </row>
    <row r="1416" spans="1:15" x14ac:dyDescent="0.3">
      <c r="A1416">
        <f t="shared" si="137"/>
        <v>7777896815</v>
      </c>
      <c r="B1416" s="1">
        <v>42245</v>
      </c>
      <c r="C1416" t="str">
        <f t="shared" si="132"/>
        <v>Saturday</v>
      </c>
      <c r="D1416" t="str">
        <f t="shared" si="133"/>
        <v>August</v>
      </c>
      <c r="E1416">
        <v>12.75</v>
      </c>
      <c r="F1416" t="s">
        <v>27</v>
      </c>
      <c r="G1416" t="s">
        <v>22</v>
      </c>
      <c r="H1416">
        <f t="shared" si="134"/>
        <v>17.75</v>
      </c>
      <c r="I1416">
        <v>2</v>
      </c>
      <c r="J1416" t="s">
        <v>23</v>
      </c>
      <c r="K1416" t="s">
        <v>24</v>
      </c>
      <c r="L1416">
        <f t="shared" si="135"/>
        <v>35.5</v>
      </c>
      <c r="M1416">
        <f t="shared" si="136"/>
        <v>10</v>
      </c>
      <c r="N1416" t="s">
        <v>112</v>
      </c>
      <c r="O1416" t="s">
        <v>115</v>
      </c>
    </row>
    <row r="1417" spans="1:15" x14ac:dyDescent="0.3">
      <c r="A1417">
        <f t="shared" si="137"/>
        <v>7777896816</v>
      </c>
      <c r="B1417" s="1">
        <v>42245</v>
      </c>
      <c r="C1417" t="str">
        <f t="shared" si="132"/>
        <v>Saturday</v>
      </c>
      <c r="D1417" t="str">
        <f t="shared" si="133"/>
        <v>August</v>
      </c>
      <c r="E1417">
        <v>20.25</v>
      </c>
      <c r="F1417" t="s">
        <v>13</v>
      </c>
      <c r="G1417" t="s">
        <v>17</v>
      </c>
      <c r="H1417">
        <f t="shared" si="134"/>
        <v>30.25</v>
      </c>
      <c r="I1417">
        <v>1</v>
      </c>
      <c r="J1417" t="s">
        <v>70</v>
      </c>
      <c r="K1417" t="s">
        <v>71</v>
      </c>
      <c r="L1417">
        <f t="shared" si="135"/>
        <v>30.25</v>
      </c>
      <c r="M1417">
        <f t="shared" si="136"/>
        <v>10</v>
      </c>
      <c r="N1417" t="s">
        <v>111</v>
      </c>
      <c r="O1417" t="s">
        <v>115</v>
      </c>
    </row>
    <row r="1418" spans="1:15" x14ac:dyDescent="0.3">
      <c r="A1418">
        <f t="shared" si="137"/>
        <v>7777896817</v>
      </c>
      <c r="B1418" s="1">
        <v>42245</v>
      </c>
      <c r="C1418" t="str">
        <f t="shared" si="132"/>
        <v>Saturday</v>
      </c>
      <c r="D1418" t="str">
        <f t="shared" si="133"/>
        <v>August</v>
      </c>
      <c r="E1418">
        <v>16.5</v>
      </c>
      <c r="F1418" t="s">
        <v>7</v>
      </c>
      <c r="G1418" t="s">
        <v>17</v>
      </c>
      <c r="H1418">
        <f t="shared" si="134"/>
        <v>25</v>
      </c>
      <c r="I1418">
        <v>1</v>
      </c>
      <c r="J1418" t="s">
        <v>18</v>
      </c>
      <c r="K1418" t="s">
        <v>19</v>
      </c>
      <c r="L1418">
        <f t="shared" si="135"/>
        <v>25</v>
      </c>
      <c r="M1418">
        <f t="shared" si="136"/>
        <v>8.5</v>
      </c>
      <c r="N1418" t="s">
        <v>111</v>
      </c>
      <c r="O1418" t="s">
        <v>114</v>
      </c>
    </row>
    <row r="1419" spans="1:15" x14ac:dyDescent="0.3">
      <c r="A1419">
        <f t="shared" si="137"/>
        <v>7777896818</v>
      </c>
      <c r="B1419" s="1">
        <v>42245</v>
      </c>
      <c r="C1419" t="str">
        <f t="shared" si="132"/>
        <v>Saturday</v>
      </c>
      <c r="D1419" t="str">
        <f t="shared" si="133"/>
        <v>August</v>
      </c>
      <c r="E1419">
        <v>16.5</v>
      </c>
      <c r="F1419" t="s">
        <v>7</v>
      </c>
      <c r="G1419" t="s">
        <v>14</v>
      </c>
      <c r="H1419">
        <f t="shared" si="134"/>
        <v>22</v>
      </c>
      <c r="I1419">
        <v>12</v>
      </c>
      <c r="J1419" t="s">
        <v>40</v>
      </c>
      <c r="K1419" t="s">
        <v>41</v>
      </c>
      <c r="L1419">
        <f t="shared" si="135"/>
        <v>264</v>
      </c>
      <c r="M1419">
        <f t="shared" si="136"/>
        <v>66</v>
      </c>
      <c r="N1419" t="s">
        <v>111</v>
      </c>
      <c r="O1419" t="s">
        <v>114</v>
      </c>
    </row>
    <row r="1420" spans="1:15" x14ac:dyDescent="0.3">
      <c r="A1420">
        <f t="shared" si="137"/>
        <v>7777896819</v>
      </c>
      <c r="B1420" s="1">
        <v>42246</v>
      </c>
      <c r="C1420" t="str">
        <f t="shared" si="132"/>
        <v>Sunday</v>
      </c>
      <c r="D1420" t="str">
        <f t="shared" si="133"/>
        <v>August</v>
      </c>
      <c r="E1420">
        <v>20.75</v>
      </c>
      <c r="F1420" t="s">
        <v>13</v>
      </c>
      <c r="G1420" t="s">
        <v>17</v>
      </c>
      <c r="H1420">
        <f t="shared" si="134"/>
        <v>30.75</v>
      </c>
      <c r="I1420">
        <v>8</v>
      </c>
      <c r="J1420" t="s">
        <v>25</v>
      </c>
      <c r="K1420" t="s">
        <v>26</v>
      </c>
      <c r="L1420">
        <f t="shared" si="135"/>
        <v>246</v>
      </c>
      <c r="M1420">
        <f t="shared" si="136"/>
        <v>80</v>
      </c>
      <c r="N1420" t="s">
        <v>112</v>
      </c>
      <c r="O1420" t="s">
        <v>115</v>
      </c>
    </row>
    <row r="1421" spans="1:15" x14ac:dyDescent="0.3">
      <c r="A1421">
        <f t="shared" si="137"/>
        <v>7777896820</v>
      </c>
      <c r="B1421" s="1">
        <v>42246</v>
      </c>
      <c r="C1421" t="str">
        <f t="shared" si="132"/>
        <v>Sunday</v>
      </c>
      <c r="D1421" t="str">
        <f t="shared" si="133"/>
        <v>August</v>
      </c>
      <c r="E1421">
        <v>16</v>
      </c>
      <c r="F1421" t="s">
        <v>7</v>
      </c>
      <c r="G1421" t="s">
        <v>8</v>
      </c>
      <c r="H1421">
        <f t="shared" si="134"/>
        <v>20.5</v>
      </c>
      <c r="I1421">
        <v>4</v>
      </c>
      <c r="J1421" t="s">
        <v>58</v>
      </c>
      <c r="K1421" t="s">
        <v>59</v>
      </c>
      <c r="L1421">
        <f t="shared" si="135"/>
        <v>82</v>
      </c>
      <c r="M1421">
        <f t="shared" si="136"/>
        <v>18</v>
      </c>
      <c r="N1421" t="s">
        <v>111</v>
      </c>
      <c r="O1421" t="s">
        <v>114</v>
      </c>
    </row>
    <row r="1422" spans="1:15" x14ac:dyDescent="0.3">
      <c r="A1422">
        <f t="shared" si="137"/>
        <v>7777896821</v>
      </c>
      <c r="B1422" s="1">
        <v>42246</v>
      </c>
      <c r="C1422" t="str">
        <f t="shared" si="132"/>
        <v>Sunday</v>
      </c>
      <c r="D1422" t="str">
        <f t="shared" si="133"/>
        <v>August</v>
      </c>
      <c r="E1422">
        <v>20.75</v>
      </c>
      <c r="F1422" t="s">
        <v>13</v>
      </c>
      <c r="G1422" t="s">
        <v>22</v>
      </c>
      <c r="H1422">
        <f t="shared" si="134"/>
        <v>28.75</v>
      </c>
      <c r="I1422">
        <v>11</v>
      </c>
      <c r="J1422" t="s">
        <v>23</v>
      </c>
      <c r="K1422" t="s">
        <v>24</v>
      </c>
      <c r="L1422">
        <f t="shared" si="135"/>
        <v>316.25</v>
      </c>
      <c r="M1422">
        <f t="shared" si="136"/>
        <v>88</v>
      </c>
      <c r="N1422" t="s">
        <v>112</v>
      </c>
      <c r="O1422" t="s">
        <v>115</v>
      </c>
    </row>
    <row r="1423" spans="1:15" x14ac:dyDescent="0.3">
      <c r="A1423">
        <f t="shared" si="137"/>
        <v>7777896822</v>
      </c>
      <c r="B1423" s="1">
        <v>42246</v>
      </c>
      <c r="C1423" t="str">
        <f t="shared" si="132"/>
        <v>Sunday</v>
      </c>
      <c r="D1423" t="str">
        <f t="shared" si="133"/>
        <v>August</v>
      </c>
      <c r="E1423">
        <v>16</v>
      </c>
      <c r="F1423" t="s">
        <v>7</v>
      </c>
      <c r="G1423" t="s">
        <v>14</v>
      </c>
      <c r="H1423">
        <f t="shared" si="134"/>
        <v>21.5</v>
      </c>
      <c r="I1423">
        <v>10</v>
      </c>
      <c r="J1423" t="s">
        <v>34</v>
      </c>
      <c r="K1423" t="s">
        <v>35</v>
      </c>
      <c r="L1423">
        <f t="shared" si="135"/>
        <v>215</v>
      </c>
      <c r="M1423">
        <f t="shared" si="136"/>
        <v>55</v>
      </c>
      <c r="N1423" t="s">
        <v>111</v>
      </c>
      <c r="O1423" t="s">
        <v>114</v>
      </c>
    </row>
    <row r="1424" spans="1:15" x14ac:dyDescent="0.3">
      <c r="A1424">
        <f t="shared" si="137"/>
        <v>7777896823</v>
      </c>
      <c r="B1424" s="1">
        <v>42247</v>
      </c>
      <c r="C1424" t="str">
        <f t="shared" si="132"/>
        <v>Monday</v>
      </c>
      <c r="D1424" t="str">
        <f t="shared" si="133"/>
        <v>August</v>
      </c>
      <c r="E1424">
        <v>16</v>
      </c>
      <c r="F1424" t="s">
        <v>7</v>
      </c>
      <c r="G1424" t="s">
        <v>8</v>
      </c>
      <c r="H1424">
        <f t="shared" si="134"/>
        <v>20.5</v>
      </c>
      <c r="I1424">
        <v>10</v>
      </c>
      <c r="J1424" t="s">
        <v>30</v>
      </c>
      <c r="K1424" t="s">
        <v>31</v>
      </c>
      <c r="L1424">
        <f t="shared" si="135"/>
        <v>205</v>
      </c>
      <c r="M1424">
        <f t="shared" si="136"/>
        <v>45</v>
      </c>
      <c r="N1424" t="s">
        <v>112</v>
      </c>
      <c r="O1424" t="s">
        <v>114</v>
      </c>
    </row>
    <row r="1425" spans="1:15" x14ac:dyDescent="0.3">
      <c r="A1425">
        <f t="shared" si="137"/>
        <v>7777896824</v>
      </c>
      <c r="B1425" s="1">
        <v>42247</v>
      </c>
      <c r="C1425" t="str">
        <f t="shared" si="132"/>
        <v>Monday</v>
      </c>
      <c r="D1425" t="str">
        <f t="shared" si="133"/>
        <v>August</v>
      </c>
      <c r="E1425">
        <v>10.5</v>
      </c>
      <c r="F1425" t="s">
        <v>27</v>
      </c>
      <c r="G1425" t="s">
        <v>8</v>
      </c>
      <c r="H1425">
        <f t="shared" si="134"/>
        <v>13.5</v>
      </c>
      <c r="I1425">
        <v>10</v>
      </c>
      <c r="J1425" t="s">
        <v>9</v>
      </c>
      <c r="K1425" t="s">
        <v>10</v>
      </c>
      <c r="L1425">
        <f t="shared" si="135"/>
        <v>135</v>
      </c>
      <c r="M1425">
        <f t="shared" si="136"/>
        <v>30</v>
      </c>
      <c r="N1425" t="s">
        <v>112</v>
      </c>
      <c r="O1425" t="s">
        <v>115</v>
      </c>
    </row>
    <row r="1426" spans="1:15" x14ac:dyDescent="0.3">
      <c r="A1426">
        <f t="shared" si="137"/>
        <v>7777896825</v>
      </c>
      <c r="B1426" s="1">
        <v>42247</v>
      </c>
      <c r="C1426" t="str">
        <f t="shared" si="132"/>
        <v>Monday</v>
      </c>
      <c r="D1426" t="str">
        <f t="shared" si="133"/>
        <v>August</v>
      </c>
      <c r="E1426">
        <v>12</v>
      </c>
      <c r="F1426" t="s">
        <v>27</v>
      </c>
      <c r="G1426" t="s">
        <v>14</v>
      </c>
      <c r="H1426">
        <f t="shared" si="134"/>
        <v>16</v>
      </c>
      <c r="I1426">
        <v>3</v>
      </c>
      <c r="J1426" t="s">
        <v>34</v>
      </c>
      <c r="K1426" t="s">
        <v>35</v>
      </c>
      <c r="L1426">
        <f t="shared" si="135"/>
        <v>48</v>
      </c>
      <c r="M1426">
        <f t="shared" si="136"/>
        <v>12</v>
      </c>
      <c r="N1426" t="s">
        <v>112</v>
      </c>
      <c r="O1426" t="s">
        <v>114</v>
      </c>
    </row>
    <row r="1427" spans="1:15" x14ac:dyDescent="0.3">
      <c r="A1427">
        <f t="shared" si="137"/>
        <v>7777896826</v>
      </c>
      <c r="B1427" s="1">
        <v>42247</v>
      </c>
      <c r="C1427" t="str">
        <f t="shared" si="132"/>
        <v>Monday</v>
      </c>
      <c r="D1427" t="str">
        <f t="shared" si="133"/>
        <v>August</v>
      </c>
      <c r="E1427">
        <v>16</v>
      </c>
      <c r="F1427" t="s">
        <v>7</v>
      </c>
      <c r="G1427" t="s">
        <v>14</v>
      </c>
      <c r="H1427">
        <f t="shared" si="134"/>
        <v>21.5</v>
      </c>
      <c r="I1427">
        <v>3</v>
      </c>
      <c r="J1427" t="s">
        <v>64</v>
      </c>
      <c r="K1427" t="s">
        <v>65</v>
      </c>
      <c r="L1427">
        <f t="shared" si="135"/>
        <v>64.5</v>
      </c>
      <c r="M1427">
        <f t="shared" si="136"/>
        <v>16.5</v>
      </c>
      <c r="N1427" t="s">
        <v>112</v>
      </c>
      <c r="O1427" t="s">
        <v>114</v>
      </c>
    </row>
    <row r="1428" spans="1:15" x14ac:dyDescent="0.3">
      <c r="A1428">
        <f t="shared" si="137"/>
        <v>7777896827</v>
      </c>
      <c r="B1428" s="1">
        <v>42247</v>
      </c>
      <c r="C1428" t="str">
        <f t="shared" si="132"/>
        <v>Monday</v>
      </c>
      <c r="D1428" t="str">
        <f t="shared" si="133"/>
        <v>August</v>
      </c>
      <c r="E1428">
        <v>16.5</v>
      </c>
      <c r="F1428" t="s">
        <v>7</v>
      </c>
      <c r="G1428" t="s">
        <v>17</v>
      </c>
      <c r="H1428">
        <f t="shared" si="134"/>
        <v>25</v>
      </c>
      <c r="I1428">
        <v>8</v>
      </c>
      <c r="J1428" t="s">
        <v>18</v>
      </c>
      <c r="K1428" t="s">
        <v>19</v>
      </c>
      <c r="L1428">
        <f t="shared" si="135"/>
        <v>200</v>
      </c>
      <c r="M1428">
        <f t="shared" si="136"/>
        <v>68</v>
      </c>
      <c r="N1428" t="s">
        <v>111</v>
      </c>
      <c r="O1428" t="s">
        <v>115</v>
      </c>
    </row>
    <row r="1429" spans="1:15" x14ac:dyDescent="0.3">
      <c r="A1429">
        <f t="shared" si="137"/>
        <v>7777896828</v>
      </c>
      <c r="B1429" s="1">
        <v>42247</v>
      </c>
      <c r="C1429" t="str">
        <f t="shared" si="132"/>
        <v>Monday</v>
      </c>
      <c r="D1429" t="str">
        <f t="shared" si="133"/>
        <v>August</v>
      </c>
      <c r="E1429">
        <v>16.75</v>
      </c>
      <c r="F1429" t="s">
        <v>7</v>
      </c>
      <c r="G1429" t="s">
        <v>22</v>
      </c>
      <c r="H1429">
        <f t="shared" si="134"/>
        <v>23.25</v>
      </c>
      <c r="I1429">
        <v>9</v>
      </c>
      <c r="J1429" t="s">
        <v>28</v>
      </c>
      <c r="K1429" t="s">
        <v>29</v>
      </c>
      <c r="L1429">
        <f t="shared" si="135"/>
        <v>209.25</v>
      </c>
      <c r="M1429">
        <f t="shared" si="136"/>
        <v>58.5</v>
      </c>
      <c r="N1429" t="s">
        <v>112</v>
      </c>
      <c r="O1429" t="s">
        <v>114</v>
      </c>
    </row>
    <row r="1430" spans="1:15" x14ac:dyDescent="0.3">
      <c r="A1430">
        <f t="shared" si="137"/>
        <v>7777896829</v>
      </c>
      <c r="B1430" s="1">
        <v>42247</v>
      </c>
      <c r="C1430" t="str">
        <f t="shared" si="132"/>
        <v>Monday</v>
      </c>
      <c r="D1430" t="str">
        <f t="shared" si="133"/>
        <v>August</v>
      </c>
      <c r="E1430">
        <v>16.75</v>
      </c>
      <c r="F1430" t="s">
        <v>7</v>
      </c>
      <c r="G1430" t="s">
        <v>22</v>
      </c>
      <c r="H1430">
        <f t="shared" si="134"/>
        <v>23.25</v>
      </c>
      <c r="I1430">
        <v>7</v>
      </c>
      <c r="J1430" t="s">
        <v>23</v>
      </c>
      <c r="K1430" t="s">
        <v>24</v>
      </c>
      <c r="L1430">
        <f t="shared" si="135"/>
        <v>162.75</v>
      </c>
      <c r="M1430">
        <f t="shared" si="136"/>
        <v>45.5</v>
      </c>
      <c r="N1430" t="s">
        <v>111</v>
      </c>
      <c r="O1430" t="s">
        <v>115</v>
      </c>
    </row>
    <row r="1431" spans="1:15" x14ac:dyDescent="0.3">
      <c r="A1431">
        <f t="shared" si="137"/>
        <v>7777896830</v>
      </c>
      <c r="B1431" s="1">
        <v>42248</v>
      </c>
      <c r="C1431" t="str">
        <f t="shared" si="132"/>
        <v>Tuesday</v>
      </c>
      <c r="D1431" t="str">
        <f t="shared" si="133"/>
        <v>September</v>
      </c>
      <c r="E1431">
        <v>12</v>
      </c>
      <c r="F1431" t="s">
        <v>27</v>
      </c>
      <c r="G1431" t="s">
        <v>8</v>
      </c>
      <c r="H1431">
        <f t="shared" si="134"/>
        <v>15</v>
      </c>
      <c r="I1431">
        <v>12</v>
      </c>
      <c r="J1431" t="s">
        <v>52</v>
      </c>
      <c r="K1431" t="s">
        <v>53</v>
      </c>
      <c r="L1431">
        <f t="shared" si="135"/>
        <v>180</v>
      </c>
      <c r="M1431">
        <f t="shared" si="136"/>
        <v>36</v>
      </c>
      <c r="N1431" t="s">
        <v>112</v>
      </c>
      <c r="O1431" t="s">
        <v>114</v>
      </c>
    </row>
    <row r="1432" spans="1:15" x14ac:dyDescent="0.3">
      <c r="A1432">
        <f t="shared" si="137"/>
        <v>7777896831</v>
      </c>
      <c r="B1432" s="1">
        <v>42248</v>
      </c>
      <c r="C1432" t="str">
        <f t="shared" si="132"/>
        <v>Tuesday</v>
      </c>
      <c r="D1432" t="str">
        <f t="shared" si="133"/>
        <v>September</v>
      </c>
      <c r="E1432">
        <v>20.75</v>
      </c>
      <c r="F1432" t="s">
        <v>13</v>
      </c>
      <c r="G1432" t="s">
        <v>17</v>
      </c>
      <c r="H1432">
        <f t="shared" si="134"/>
        <v>30.75</v>
      </c>
      <c r="I1432">
        <v>9</v>
      </c>
      <c r="J1432" t="s">
        <v>18</v>
      </c>
      <c r="K1432" t="s">
        <v>19</v>
      </c>
      <c r="L1432">
        <f t="shared" si="135"/>
        <v>276.75</v>
      </c>
      <c r="M1432">
        <f t="shared" si="136"/>
        <v>90</v>
      </c>
      <c r="N1432" t="s">
        <v>111</v>
      </c>
      <c r="O1432" t="s">
        <v>114</v>
      </c>
    </row>
    <row r="1433" spans="1:15" x14ac:dyDescent="0.3">
      <c r="A1433">
        <f t="shared" si="137"/>
        <v>7777896832</v>
      </c>
      <c r="B1433" s="1">
        <v>42248</v>
      </c>
      <c r="C1433" t="str">
        <f t="shared" si="132"/>
        <v>Tuesday</v>
      </c>
      <c r="D1433" t="str">
        <f t="shared" si="133"/>
        <v>September</v>
      </c>
      <c r="E1433">
        <v>20.75</v>
      </c>
      <c r="F1433" t="s">
        <v>13</v>
      </c>
      <c r="G1433" t="s">
        <v>17</v>
      </c>
      <c r="H1433">
        <f t="shared" si="134"/>
        <v>30.75</v>
      </c>
      <c r="I1433">
        <v>9</v>
      </c>
      <c r="J1433" t="s">
        <v>18</v>
      </c>
      <c r="K1433" t="s">
        <v>19</v>
      </c>
      <c r="L1433">
        <f t="shared" si="135"/>
        <v>276.75</v>
      </c>
      <c r="M1433">
        <f t="shared" si="136"/>
        <v>90</v>
      </c>
      <c r="N1433" t="s">
        <v>111</v>
      </c>
      <c r="O1433" t="s">
        <v>114</v>
      </c>
    </row>
    <row r="1434" spans="1:15" x14ac:dyDescent="0.3">
      <c r="A1434">
        <f t="shared" si="137"/>
        <v>7777896833</v>
      </c>
      <c r="B1434" s="1">
        <v>42248</v>
      </c>
      <c r="C1434" t="str">
        <f t="shared" si="132"/>
        <v>Tuesday</v>
      </c>
      <c r="D1434" t="str">
        <f t="shared" si="133"/>
        <v>September</v>
      </c>
      <c r="E1434">
        <v>15.25</v>
      </c>
      <c r="F1434" t="s">
        <v>13</v>
      </c>
      <c r="G1434" t="s">
        <v>8</v>
      </c>
      <c r="H1434">
        <f t="shared" si="134"/>
        <v>21.25</v>
      </c>
      <c r="I1434">
        <v>12</v>
      </c>
      <c r="J1434" t="s">
        <v>48</v>
      </c>
      <c r="K1434" t="s">
        <v>49</v>
      </c>
      <c r="L1434">
        <f t="shared" si="135"/>
        <v>255</v>
      </c>
      <c r="M1434">
        <f t="shared" si="136"/>
        <v>72</v>
      </c>
      <c r="N1434" t="s">
        <v>111</v>
      </c>
      <c r="O1434" t="s">
        <v>115</v>
      </c>
    </row>
    <row r="1435" spans="1:15" x14ac:dyDescent="0.3">
      <c r="A1435">
        <f t="shared" si="137"/>
        <v>7777896834</v>
      </c>
      <c r="B1435" s="1">
        <v>42248</v>
      </c>
      <c r="C1435" t="str">
        <f t="shared" si="132"/>
        <v>Tuesday</v>
      </c>
      <c r="D1435" t="str">
        <f t="shared" si="133"/>
        <v>September</v>
      </c>
      <c r="E1435">
        <v>9.75</v>
      </c>
      <c r="F1435" t="s">
        <v>27</v>
      </c>
      <c r="G1435" t="s">
        <v>8</v>
      </c>
      <c r="H1435">
        <f t="shared" si="134"/>
        <v>12.75</v>
      </c>
      <c r="I1435">
        <v>8</v>
      </c>
      <c r="J1435" t="s">
        <v>48</v>
      </c>
      <c r="K1435" t="s">
        <v>49</v>
      </c>
      <c r="L1435">
        <f t="shared" si="135"/>
        <v>102</v>
      </c>
      <c r="M1435">
        <f t="shared" si="136"/>
        <v>24</v>
      </c>
      <c r="N1435" t="s">
        <v>111</v>
      </c>
      <c r="O1435" t="s">
        <v>114</v>
      </c>
    </row>
    <row r="1436" spans="1:15" x14ac:dyDescent="0.3">
      <c r="A1436">
        <f t="shared" si="137"/>
        <v>7777896835</v>
      </c>
      <c r="B1436" s="1">
        <v>42248</v>
      </c>
      <c r="C1436" t="str">
        <f t="shared" si="132"/>
        <v>Tuesday</v>
      </c>
      <c r="D1436" t="str">
        <f t="shared" si="133"/>
        <v>September</v>
      </c>
      <c r="E1436">
        <v>20.75</v>
      </c>
      <c r="F1436" t="s">
        <v>13</v>
      </c>
      <c r="G1436" t="s">
        <v>17</v>
      </c>
      <c r="H1436">
        <f t="shared" si="134"/>
        <v>30.75</v>
      </c>
      <c r="I1436">
        <v>3</v>
      </c>
      <c r="J1436" t="s">
        <v>54</v>
      </c>
      <c r="K1436" t="s">
        <v>55</v>
      </c>
      <c r="L1436">
        <f t="shared" si="135"/>
        <v>92.25</v>
      </c>
      <c r="M1436">
        <f t="shared" si="136"/>
        <v>30</v>
      </c>
      <c r="N1436" t="s">
        <v>111</v>
      </c>
      <c r="O1436" t="s">
        <v>115</v>
      </c>
    </row>
    <row r="1437" spans="1:15" x14ac:dyDescent="0.3">
      <c r="A1437">
        <f t="shared" si="137"/>
        <v>7777896836</v>
      </c>
      <c r="B1437" s="1">
        <v>42249</v>
      </c>
      <c r="C1437" t="str">
        <f t="shared" si="132"/>
        <v>Wednesday</v>
      </c>
      <c r="D1437" t="str">
        <f t="shared" si="133"/>
        <v>September</v>
      </c>
      <c r="E1437">
        <v>16</v>
      </c>
      <c r="F1437" t="s">
        <v>7</v>
      </c>
      <c r="G1437" t="s">
        <v>8</v>
      </c>
      <c r="H1437">
        <f t="shared" si="134"/>
        <v>20.5</v>
      </c>
      <c r="I1437">
        <v>11</v>
      </c>
      <c r="J1437" t="s">
        <v>36</v>
      </c>
      <c r="K1437" t="s">
        <v>37</v>
      </c>
      <c r="L1437">
        <f t="shared" si="135"/>
        <v>225.5</v>
      </c>
      <c r="M1437">
        <f t="shared" si="136"/>
        <v>49.5</v>
      </c>
      <c r="N1437" t="s">
        <v>112</v>
      </c>
      <c r="O1437" t="s">
        <v>115</v>
      </c>
    </row>
    <row r="1438" spans="1:15" x14ac:dyDescent="0.3">
      <c r="A1438">
        <f t="shared" si="137"/>
        <v>7777896837</v>
      </c>
      <c r="B1438" s="1">
        <v>42249</v>
      </c>
      <c r="C1438" t="str">
        <f t="shared" si="132"/>
        <v>Wednesday</v>
      </c>
      <c r="D1438" t="str">
        <f t="shared" si="133"/>
        <v>September</v>
      </c>
      <c r="E1438">
        <v>16.5</v>
      </c>
      <c r="F1438" t="s">
        <v>13</v>
      </c>
      <c r="G1438" t="s">
        <v>8</v>
      </c>
      <c r="H1438">
        <f t="shared" si="134"/>
        <v>22.5</v>
      </c>
      <c r="I1438">
        <v>8</v>
      </c>
      <c r="J1438" t="s">
        <v>9</v>
      </c>
      <c r="K1438" t="s">
        <v>10</v>
      </c>
      <c r="L1438">
        <f t="shared" si="135"/>
        <v>180</v>
      </c>
      <c r="M1438">
        <f t="shared" si="136"/>
        <v>48</v>
      </c>
      <c r="N1438" t="s">
        <v>111</v>
      </c>
      <c r="O1438" t="s">
        <v>115</v>
      </c>
    </row>
    <row r="1439" spans="1:15" x14ac:dyDescent="0.3">
      <c r="A1439">
        <f t="shared" si="137"/>
        <v>7777896838</v>
      </c>
      <c r="B1439" s="1">
        <v>42249</v>
      </c>
      <c r="C1439" t="str">
        <f t="shared" si="132"/>
        <v>Wednesday</v>
      </c>
      <c r="D1439" t="str">
        <f t="shared" si="133"/>
        <v>September</v>
      </c>
      <c r="E1439">
        <v>16.5</v>
      </c>
      <c r="F1439" t="s">
        <v>7</v>
      </c>
      <c r="G1439" t="s">
        <v>17</v>
      </c>
      <c r="H1439">
        <f t="shared" si="134"/>
        <v>25</v>
      </c>
      <c r="I1439">
        <v>7</v>
      </c>
      <c r="J1439" t="s">
        <v>38</v>
      </c>
      <c r="K1439" t="s">
        <v>39</v>
      </c>
      <c r="L1439">
        <f t="shared" si="135"/>
        <v>175</v>
      </c>
      <c r="M1439">
        <f t="shared" si="136"/>
        <v>59.5</v>
      </c>
      <c r="N1439" t="s">
        <v>111</v>
      </c>
      <c r="O1439" t="s">
        <v>115</v>
      </c>
    </row>
    <row r="1440" spans="1:15" x14ac:dyDescent="0.3">
      <c r="A1440">
        <f t="shared" si="137"/>
        <v>7777896839</v>
      </c>
      <c r="B1440" s="1">
        <v>42249</v>
      </c>
      <c r="C1440" t="str">
        <f t="shared" si="132"/>
        <v>Wednesday</v>
      </c>
      <c r="D1440" t="str">
        <f t="shared" si="133"/>
        <v>September</v>
      </c>
      <c r="E1440">
        <v>16.75</v>
      </c>
      <c r="F1440" t="s">
        <v>7</v>
      </c>
      <c r="G1440" t="s">
        <v>14</v>
      </c>
      <c r="H1440">
        <f t="shared" si="134"/>
        <v>22.25</v>
      </c>
      <c r="I1440">
        <v>9</v>
      </c>
      <c r="J1440" t="s">
        <v>62</v>
      </c>
      <c r="K1440" t="s">
        <v>63</v>
      </c>
      <c r="L1440">
        <f t="shared" si="135"/>
        <v>200.25</v>
      </c>
      <c r="M1440">
        <f t="shared" si="136"/>
        <v>49.5</v>
      </c>
      <c r="N1440" t="s">
        <v>112</v>
      </c>
      <c r="O1440" t="s">
        <v>114</v>
      </c>
    </row>
    <row r="1441" spans="1:15" x14ac:dyDescent="0.3">
      <c r="A1441">
        <f t="shared" si="137"/>
        <v>7777896840</v>
      </c>
      <c r="B1441" s="1">
        <v>42249</v>
      </c>
      <c r="C1441" t="str">
        <f t="shared" si="132"/>
        <v>Wednesday</v>
      </c>
      <c r="D1441" t="str">
        <f t="shared" si="133"/>
        <v>September</v>
      </c>
      <c r="E1441">
        <v>12</v>
      </c>
      <c r="F1441" t="s">
        <v>27</v>
      </c>
      <c r="G1441" t="s">
        <v>8</v>
      </c>
      <c r="H1441">
        <f t="shared" si="134"/>
        <v>15</v>
      </c>
      <c r="I1441">
        <v>12</v>
      </c>
      <c r="J1441" t="s">
        <v>52</v>
      </c>
      <c r="K1441" t="s">
        <v>53</v>
      </c>
      <c r="L1441">
        <f t="shared" si="135"/>
        <v>180</v>
      </c>
      <c r="M1441">
        <f t="shared" si="136"/>
        <v>36</v>
      </c>
      <c r="N1441" t="s">
        <v>111</v>
      </c>
      <c r="O1441" t="s">
        <v>114</v>
      </c>
    </row>
    <row r="1442" spans="1:15" x14ac:dyDescent="0.3">
      <c r="A1442">
        <f t="shared" si="137"/>
        <v>7777896841</v>
      </c>
      <c r="B1442" s="1">
        <v>42250</v>
      </c>
      <c r="C1442" t="str">
        <f t="shared" si="132"/>
        <v>Thursday</v>
      </c>
      <c r="D1442" t="str">
        <f t="shared" si="133"/>
        <v>September</v>
      </c>
      <c r="E1442">
        <v>20.75</v>
      </c>
      <c r="F1442" t="s">
        <v>13</v>
      </c>
      <c r="G1442" t="s">
        <v>22</v>
      </c>
      <c r="H1442">
        <f t="shared" si="134"/>
        <v>28.75</v>
      </c>
      <c r="I1442">
        <v>8</v>
      </c>
      <c r="J1442" t="s">
        <v>23</v>
      </c>
      <c r="K1442" t="s">
        <v>24</v>
      </c>
      <c r="L1442">
        <f t="shared" si="135"/>
        <v>230</v>
      </c>
      <c r="M1442">
        <f t="shared" si="136"/>
        <v>64</v>
      </c>
      <c r="N1442" t="s">
        <v>111</v>
      </c>
      <c r="O1442" t="s">
        <v>114</v>
      </c>
    </row>
    <row r="1443" spans="1:15" x14ac:dyDescent="0.3">
      <c r="A1443">
        <f t="shared" si="137"/>
        <v>7777896842</v>
      </c>
      <c r="B1443" s="1">
        <v>42250</v>
      </c>
      <c r="C1443" t="str">
        <f t="shared" si="132"/>
        <v>Thursday</v>
      </c>
      <c r="D1443" t="str">
        <f t="shared" si="133"/>
        <v>September</v>
      </c>
      <c r="E1443">
        <v>9.75</v>
      </c>
      <c r="F1443" t="s">
        <v>27</v>
      </c>
      <c r="G1443" t="s">
        <v>8</v>
      </c>
      <c r="H1443">
        <f t="shared" si="134"/>
        <v>12.75</v>
      </c>
      <c r="I1443">
        <v>8</v>
      </c>
      <c r="J1443" t="s">
        <v>48</v>
      </c>
      <c r="K1443" t="s">
        <v>49</v>
      </c>
      <c r="L1443">
        <f t="shared" si="135"/>
        <v>102</v>
      </c>
      <c r="M1443">
        <f t="shared" si="136"/>
        <v>24</v>
      </c>
      <c r="N1443" t="s">
        <v>111</v>
      </c>
      <c r="O1443" t="s">
        <v>115</v>
      </c>
    </row>
    <row r="1444" spans="1:15" x14ac:dyDescent="0.3">
      <c r="A1444">
        <f t="shared" si="137"/>
        <v>7777896843</v>
      </c>
      <c r="B1444" s="1">
        <v>42250</v>
      </c>
      <c r="C1444" t="str">
        <f t="shared" si="132"/>
        <v>Thursday</v>
      </c>
      <c r="D1444" t="str">
        <f t="shared" si="133"/>
        <v>September</v>
      </c>
      <c r="E1444">
        <v>16.5</v>
      </c>
      <c r="F1444" t="s">
        <v>7</v>
      </c>
      <c r="G1444" t="s">
        <v>17</v>
      </c>
      <c r="H1444">
        <f t="shared" si="134"/>
        <v>25</v>
      </c>
      <c r="I1444">
        <v>3</v>
      </c>
      <c r="J1444" t="s">
        <v>66</v>
      </c>
      <c r="K1444" t="s">
        <v>67</v>
      </c>
      <c r="L1444">
        <f t="shared" si="135"/>
        <v>75</v>
      </c>
      <c r="M1444">
        <f t="shared" si="136"/>
        <v>25.5</v>
      </c>
      <c r="N1444" t="s">
        <v>111</v>
      </c>
      <c r="O1444" t="s">
        <v>115</v>
      </c>
    </row>
    <row r="1445" spans="1:15" x14ac:dyDescent="0.3">
      <c r="A1445">
        <f t="shared" si="137"/>
        <v>7777896844</v>
      </c>
      <c r="B1445" s="1">
        <v>42250</v>
      </c>
      <c r="C1445" t="str">
        <f t="shared" si="132"/>
        <v>Thursday</v>
      </c>
      <c r="D1445" t="str">
        <f t="shared" si="133"/>
        <v>September</v>
      </c>
      <c r="E1445">
        <v>16.5</v>
      </c>
      <c r="F1445" t="s">
        <v>13</v>
      </c>
      <c r="G1445" t="s">
        <v>8</v>
      </c>
      <c r="H1445">
        <f t="shared" si="134"/>
        <v>22.5</v>
      </c>
      <c r="I1445">
        <v>7</v>
      </c>
      <c r="J1445" t="s">
        <v>9</v>
      </c>
      <c r="K1445" t="s">
        <v>10</v>
      </c>
      <c r="L1445">
        <f t="shared" si="135"/>
        <v>157.5</v>
      </c>
      <c r="M1445">
        <f t="shared" si="136"/>
        <v>42</v>
      </c>
      <c r="N1445" t="s">
        <v>111</v>
      </c>
      <c r="O1445" t="s">
        <v>114</v>
      </c>
    </row>
    <row r="1446" spans="1:15" x14ac:dyDescent="0.3">
      <c r="A1446">
        <f t="shared" si="137"/>
        <v>7777896845</v>
      </c>
      <c r="B1446" s="1">
        <v>42250</v>
      </c>
      <c r="C1446" t="str">
        <f t="shared" si="132"/>
        <v>Thursday</v>
      </c>
      <c r="D1446" t="str">
        <f t="shared" si="133"/>
        <v>September</v>
      </c>
      <c r="E1446">
        <v>16.75</v>
      </c>
      <c r="F1446" t="s">
        <v>7</v>
      </c>
      <c r="G1446" t="s">
        <v>22</v>
      </c>
      <c r="H1446">
        <f t="shared" si="134"/>
        <v>23.25</v>
      </c>
      <c r="I1446">
        <v>7</v>
      </c>
      <c r="J1446" t="s">
        <v>44</v>
      </c>
      <c r="K1446" t="s">
        <v>45</v>
      </c>
      <c r="L1446">
        <f t="shared" si="135"/>
        <v>162.75</v>
      </c>
      <c r="M1446">
        <f t="shared" si="136"/>
        <v>45.5</v>
      </c>
      <c r="N1446" t="s">
        <v>112</v>
      </c>
      <c r="O1446" t="s">
        <v>114</v>
      </c>
    </row>
    <row r="1447" spans="1:15" x14ac:dyDescent="0.3">
      <c r="A1447">
        <f t="shared" si="137"/>
        <v>7777896846</v>
      </c>
      <c r="B1447" s="1">
        <v>42251</v>
      </c>
      <c r="C1447" t="str">
        <f t="shared" si="132"/>
        <v>Friday</v>
      </c>
      <c r="D1447" t="str">
        <f t="shared" si="133"/>
        <v>September</v>
      </c>
      <c r="E1447">
        <v>20.5</v>
      </c>
      <c r="F1447" t="s">
        <v>13</v>
      </c>
      <c r="G1447" t="s">
        <v>8</v>
      </c>
      <c r="H1447">
        <f t="shared" si="134"/>
        <v>26.5</v>
      </c>
      <c r="I1447">
        <v>7</v>
      </c>
      <c r="J1447" t="s">
        <v>11</v>
      </c>
      <c r="K1447" t="s">
        <v>12</v>
      </c>
      <c r="L1447">
        <f t="shared" si="135"/>
        <v>185.5</v>
      </c>
      <c r="M1447">
        <f t="shared" si="136"/>
        <v>42</v>
      </c>
      <c r="N1447" t="s">
        <v>112</v>
      </c>
      <c r="O1447" t="s">
        <v>114</v>
      </c>
    </row>
    <row r="1448" spans="1:15" x14ac:dyDescent="0.3">
      <c r="A1448">
        <f t="shared" si="137"/>
        <v>7777896847</v>
      </c>
      <c r="B1448" s="1">
        <v>42251</v>
      </c>
      <c r="C1448" t="str">
        <f t="shared" si="132"/>
        <v>Friday</v>
      </c>
      <c r="D1448" t="str">
        <f t="shared" si="133"/>
        <v>September</v>
      </c>
      <c r="E1448">
        <v>20.25</v>
      </c>
      <c r="F1448" t="s">
        <v>13</v>
      </c>
      <c r="G1448" t="s">
        <v>14</v>
      </c>
      <c r="H1448">
        <f t="shared" si="134"/>
        <v>27.25</v>
      </c>
      <c r="I1448">
        <v>1</v>
      </c>
      <c r="J1448" t="s">
        <v>34</v>
      </c>
      <c r="K1448" t="s">
        <v>35</v>
      </c>
      <c r="L1448">
        <f t="shared" si="135"/>
        <v>27.25</v>
      </c>
      <c r="M1448">
        <f t="shared" si="136"/>
        <v>7</v>
      </c>
      <c r="N1448" t="s">
        <v>112</v>
      </c>
      <c r="O1448" t="s">
        <v>114</v>
      </c>
    </row>
    <row r="1449" spans="1:15" x14ac:dyDescent="0.3">
      <c r="A1449">
        <f t="shared" si="137"/>
        <v>7777896848</v>
      </c>
      <c r="B1449" s="1">
        <v>42251</v>
      </c>
      <c r="C1449" t="str">
        <f t="shared" si="132"/>
        <v>Friday</v>
      </c>
      <c r="D1449" t="str">
        <f t="shared" si="133"/>
        <v>September</v>
      </c>
      <c r="E1449">
        <v>12.5</v>
      </c>
      <c r="F1449" t="s">
        <v>7</v>
      </c>
      <c r="G1449" t="s">
        <v>8</v>
      </c>
      <c r="H1449">
        <f t="shared" si="134"/>
        <v>17</v>
      </c>
      <c r="I1449">
        <v>4</v>
      </c>
      <c r="J1449" t="s">
        <v>48</v>
      </c>
      <c r="K1449" t="s">
        <v>49</v>
      </c>
      <c r="L1449">
        <f t="shared" si="135"/>
        <v>68</v>
      </c>
      <c r="M1449">
        <f t="shared" si="136"/>
        <v>18</v>
      </c>
      <c r="N1449" t="s">
        <v>111</v>
      </c>
      <c r="O1449" t="s">
        <v>114</v>
      </c>
    </row>
    <row r="1450" spans="1:15" x14ac:dyDescent="0.3">
      <c r="A1450">
        <f t="shared" si="137"/>
        <v>7777896849</v>
      </c>
      <c r="B1450" s="1">
        <v>42251</v>
      </c>
      <c r="C1450" t="str">
        <f t="shared" si="132"/>
        <v>Friday</v>
      </c>
      <c r="D1450" t="str">
        <f t="shared" si="133"/>
        <v>September</v>
      </c>
      <c r="E1450">
        <v>11</v>
      </c>
      <c r="F1450" t="s">
        <v>27</v>
      </c>
      <c r="G1450" t="s">
        <v>8</v>
      </c>
      <c r="H1450">
        <f t="shared" si="134"/>
        <v>14</v>
      </c>
      <c r="I1450">
        <v>8</v>
      </c>
      <c r="J1450" t="s">
        <v>74</v>
      </c>
      <c r="K1450" t="s">
        <v>75</v>
      </c>
      <c r="L1450">
        <f t="shared" si="135"/>
        <v>112</v>
      </c>
      <c r="M1450">
        <f t="shared" si="136"/>
        <v>24</v>
      </c>
      <c r="N1450" t="s">
        <v>112</v>
      </c>
      <c r="O1450" t="s">
        <v>115</v>
      </c>
    </row>
    <row r="1451" spans="1:15" x14ac:dyDescent="0.3">
      <c r="A1451">
        <f t="shared" si="137"/>
        <v>7777896850</v>
      </c>
      <c r="B1451" s="1">
        <v>42251</v>
      </c>
      <c r="C1451" t="str">
        <f t="shared" si="132"/>
        <v>Friday</v>
      </c>
      <c r="D1451" t="str">
        <f t="shared" si="133"/>
        <v>September</v>
      </c>
      <c r="E1451">
        <v>20.75</v>
      </c>
      <c r="F1451" t="s">
        <v>13</v>
      </c>
      <c r="G1451" t="s">
        <v>17</v>
      </c>
      <c r="H1451">
        <f t="shared" si="134"/>
        <v>30.75</v>
      </c>
      <c r="I1451">
        <v>9</v>
      </c>
      <c r="J1451" t="s">
        <v>66</v>
      </c>
      <c r="K1451" t="s">
        <v>67</v>
      </c>
      <c r="L1451">
        <f t="shared" si="135"/>
        <v>276.75</v>
      </c>
      <c r="M1451">
        <f t="shared" si="136"/>
        <v>90</v>
      </c>
      <c r="N1451" t="s">
        <v>111</v>
      </c>
      <c r="O1451" t="s">
        <v>115</v>
      </c>
    </row>
    <row r="1452" spans="1:15" x14ac:dyDescent="0.3">
      <c r="A1452">
        <f t="shared" si="137"/>
        <v>7777896851</v>
      </c>
      <c r="B1452" s="1">
        <v>42252</v>
      </c>
      <c r="C1452" t="str">
        <f t="shared" si="132"/>
        <v>Saturday</v>
      </c>
      <c r="D1452" t="str">
        <f t="shared" si="133"/>
        <v>September</v>
      </c>
      <c r="E1452">
        <v>16</v>
      </c>
      <c r="F1452" t="s">
        <v>7</v>
      </c>
      <c r="G1452" t="s">
        <v>8</v>
      </c>
      <c r="H1452">
        <f t="shared" si="134"/>
        <v>20.5</v>
      </c>
      <c r="I1452">
        <v>2</v>
      </c>
      <c r="J1452" t="s">
        <v>36</v>
      </c>
      <c r="K1452" t="s">
        <v>37</v>
      </c>
      <c r="L1452">
        <f t="shared" si="135"/>
        <v>41</v>
      </c>
      <c r="M1452">
        <f t="shared" si="136"/>
        <v>9</v>
      </c>
      <c r="N1452" t="s">
        <v>111</v>
      </c>
      <c r="O1452" t="s">
        <v>115</v>
      </c>
    </row>
    <row r="1453" spans="1:15" x14ac:dyDescent="0.3">
      <c r="A1453">
        <f t="shared" si="137"/>
        <v>7777896852</v>
      </c>
      <c r="B1453" s="1">
        <v>42252</v>
      </c>
      <c r="C1453" t="str">
        <f t="shared" si="132"/>
        <v>Saturday</v>
      </c>
      <c r="D1453" t="str">
        <f t="shared" si="133"/>
        <v>September</v>
      </c>
      <c r="E1453">
        <v>12</v>
      </c>
      <c r="F1453" t="s">
        <v>27</v>
      </c>
      <c r="G1453" t="s">
        <v>8</v>
      </c>
      <c r="H1453">
        <f t="shared" si="134"/>
        <v>15</v>
      </c>
      <c r="I1453">
        <v>10</v>
      </c>
      <c r="J1453" t="s">
        <v>58</v>
      </c>
      <c r="K1453" t="s">
        <v>59</v>
      </c>
      <c r="L1453">
        <f t="shared" si="135"/>
        <v>150</v>
      </c>
      <c r="M1453">
        <f t="shared" si="136"/>
        <v>30</v>
      </c>
      <c r="N1453" t="s">
        <v>112</v>
      </c>
      <c r="O1453" t="s">
        <v>115</v>
      </c>
    </row>
    <row r="1454" spans="1:15" x14ac:dyDescent="0.3">
      <c r="A1454">
        <f t="shared" si="137"/>
        <v>7777896853</v>
      </c>
      <c r="B1454" s="1">
        <v>42253</v>
      </c>
      <c r="C1454" t="str">
        <f t="shared" si="132"/>
        <v>Sunday</v>
      </c>
      <c r="D1454" t="str">
        <f t="shared" si="133"/>
        <v>September</v>
      </c>
      <c r="E1454">
        <v>16.5</v>
      </c>
      <c r="F1454" t="s">
        <v>7</v>
      </c>
      <c r="G1454" t="s">
        <v>17</v>
      </c>
      <c r="H1454">
        <f t="shared" si="134"/>
        <v>25</v>
      </c>
      <c r="I1454">
        <v>2</v>
      </c>
      <c r="J1454" t="s">
        <v>18</v>
      </c>
      <c r="K1454" t="s">
        <v>19</v>
      </c>
      <c r="L1454">
        <f t="shared" si="135"/>
        <v>50</v>
      </c>
      <c r="M1454">
        <f t="shared" si="136"/>
        <v>17</v>
      </c>
      <c r="N1454" t="s">
        <v>112</v>
      </c>
      <c r="O1454" t="s">
        <v>114</v>
      </c>
    </row>
    <row r="1455" spans="1:15" x14ac:dyDescent="0.3">
      <c r="A1455">
        <f t="shared" si="137"/>
        <v>7777896854</v>
      </c>
      <c r="B1455" s="1">
        <v>42253</v>
      </c>
      <c r="C1455" t="str">
        <f t="shared" si="132"/>
        <v>Sunday</v>
      </c>
      <c r="D1455" t="str">
        <f t="shared" si="133"/>
        <v>September</v>
      </c>
      <c r="E1455">
        <v>20.75</v>
      </c>
      <c r="F1455" t="s">
        <v>13</v>
      </c>
      <c r="G1455" t="s">
        <v>17</v>
      </c>
      <c r="H1455">
        <f t="shared" si="134"/>
        <v>30.75</v>
      </c>
      <c r="I1455">
        <v>11</v>
      </c>
      <c r="J1455" t="s">
        <v>66</v>
      </c>
      <c r="K1455" t="s">
        <v>67</v>
      </c>
      <c r="L1455">
        <f t="shared" si="135"/>
        <v>338.25</v>
      </c>
      <c r="M1455">
        <f t="shared" si="136"/>
        <v>110</v>
      </c>
      <c r="N1455" t="s">
        <v>111</v>
      </c>
      <c r="O1455" t="s">
        <v>114</v>
      </c>
    </row>
    <row r="1456" spans="1:15" x14ac:dyDescent="0.3">
      <c r="A1456">
        <f t="shared" si="137"/>
        <v>7777896855</v>
      </c>
      <c r="B1456" s="1">
        <v>42253</v>
      </c>
      <c r="C1456" t="str">
        <f t="shared" si="132"/>
        <v>Sunday</v>
      </c>
      <c r="D1456" t="str">
        <f t="shared" si="133"/>
        <v>September</v>
      </c>
      <c r="E1456">
        <v>16</v>
      </c>
      <c r="F1456" t="s">
        <v>7</v>
      </c>
      <c r="G1456" t="s">
        <v>14</v>
      </c>
      <c r="H1456">
        <f t="shared" si="134"/>
        <v>21.5</v>
      </c>
      <c r="I1456">
        <v>4</v>
      </c>
      <c r="J1456" t="s">
        <v>42</v>
      </c>
      <c r="K1456" t="s">
        <v>43</v>
      </c>
      <c r="L1456">
        <f t="shared" si="135"/>
        <v>86</v>
      </c>
      <c r="M1456">
        <f t="shared" si="136"/>
        <v>22</v>
      </c>
      <c r="N1456" t="s">
        <v>112</v>
      </c>
      <c r="O1456" t="s">
        <v>115</v>
      </c>
    </row>
    <row r="1457" spans="1:15" x14ac:dyDescent="0.3">
      <c r="A1457">
        <f t="shared" si="137"/>
        <v>7777896856</v>
      </c>
      <c r="B1457" s="1">
        <v>42253</v>
      </c>
      <c r="C1457" t="str">
        <f t="shared" si="132"/>
        <v>Sunday</v>
      </c>
      <c r="D1457" t="str">
        <f t="shared" si="133"/>
        <v>September</v>
      </c>
      <c r="E1457">
        <v>18.5</v>
      </c>
      <c r="F1457" t="s">
        <v>13</v>
      </c>
      <c r="G1457" t="s">
        <v>14</v>
      </c>
      <c r="H1457">
        <f t="shared" si="134"/>
        <v>25.5</v>
      </c>
      <c r="I1457">
        <v>2</v>
      </c>
      <c r="J1457" t="s">
        <v>15</v>
      </c>
      <c r="K1457" t="s">
        <v>16</v>
      </c>
      <c r="L1457">
        <f t="shared" si="135"/>
        <v>51</v>
      </c>
      <c r="M1457">
        <f t="shared" si="136"/>
        <v>14</v>
      </c>
      <c r="N1457" t="s">
        <v>111</v>
      </c>
      <c r="O1457" t="s">
        <v>114</v>
      </c>
    </row>
    <row r="1458" spans="1:15" x14ac:dyDescent="0.3">
      <c r="A1458">
        <f t="shared" si="137"/>
        <v>7777896857</v>
      </c>
      <c r="B1458" s="1">
        <v>42253</v>
      </c>
      <c r="C1458" t="str">
        <f t="shared" si="132"/>
        <v>Sunday</v>
      </c>
      <c r="D1458" t="str">
        <f t="shared" si="133"/>
        <v>September</v>
      </c>
      <c r="E1458">
        <v>16</v>
      </c>
      <c r="F1458" t="s">
        <v>7</v>
      </c>
      <c r="G1458" t="s">
        <v>8</v>
      </c>
      <c r="H1458">
        <f t="shared" si="134"/>
        <v>20.5</v>
      </c>
      <c r="I1458">
        <v>7</v>
      </c>
      <c r="J1458" t="s">
        <v>11</v>
      </c>
      <c r="K1458" t="s">
        <v>12</v>
      </c>
      <c r="L1458">
        <f t="shared" si="135"/>
        <v>143.5</v>
      </c>
      <c r="M1458">
        <f t="shared" si="136"/>
        <v>31.5</v>
      </c>
      <c r="N1458" t="s">
        <v>111</v>
      </c>
      <c r="O1458" t="s">
        <v>114</v>
      </c>
    </row>
    <row r="1459" spans="1:15" x14ac:dyDescent="0.3">
      <c r="A1459">
        <f t="shared" si="137"/>
        <v>7777896858</v>
      </c>
      <c r="B1459" s="1">
        <v>42253</v>
      </c>
      <c r="C1459" t="str">
        <f t="shared" si="132"/>
        <v>Sunday</v>
      </c>
      <c r="D1459" t="str">
        <f t="shared" si="133"/>
        <v>September</v>
      </c>
      <c r="E1459">
        <v>12.75</v>
      </c>
      <c r="F1459" t="s">
        <v>27</v>
      </c>
      <c r="G1459" t="s">
        <v>22</v>
      </c>
      <c r="H1459">
        <f t="shared" si="134"/>
        <v>17.75</v>
      </c>
      <c r="I1459">
        <v>8</v>
      </c>
      <c r="J1459" t="s">
        <v>50</v>
      </c>
      <c r="K1459" t="s">
        <v>51</v>
      </c>
      <c r="L1459">
        <f t="shared" si="135"/>
        <v>142</v>
      </c>
      <c r="M1459">
        <f t="shared" si="136"/>
        <v>40</v>
      </c>
      <c r="N1459" t="s">
        <v>111</v>
      </c>
      <c r="O1459" t="s">
        <v>115</v>
      </c>
    </row>
    <row r="1460" spans="1:15" x14ac:dyDescent="0.3">
      <c r="A1460">
        <f t="shared" si="137"/>
        <v>7777896859</v>
      </c>
      <c r="B1460" s="1">
        <v>42253</v>
      </c>
      <c r="C1460" t="str">
        <f t="shared" si="132"/>
        <v>Sunday</v>
      </c>
      <c r="D1460" t="str">
        <f t="shared" si="133"/>
        <v>September</v>
      </c>
      <c r="E1460">
        <v>13.25</v>
      </c>
      <c r="F1460" t="s">
        <v>7</v>
      </c>
      <c r="G1460" t="s">
        <v>8</v>
      </c>
      <c r="H1460">
        <f t="shared" si="134"/>
        <v>17.75</v>
      </c>
      <c r="I1460">
        <v>6</v>
      </c>
      <c r="J1460" t="s">
        <v>9</v>
      </c>
      <c r="K1460" t="s">
        <v>10</v>
      </c>
      <c r="L1460">
        <f t="shared" si="135"/>
        <v>106.5</v>
      </c>
      <c r="M1460">
        <f t="shared" si="136"/>
        <v>27</v>
      </c>
      <c r="N1460" t="s">
        <v>112</v>
      </c>
      <c r="O1460" t="s">
        <v>115</v>
      </c>
    </row>
    <row r="1461" spans="1:15" x14ac:dyDescent="0.3">
      <c r="A1461">
        <f t="shared" si="137"/>
        <v>7777896860</v>
      </c>
      <c r="B1461" s="1">
        <v>42253</v>
      </c>
      <c r="C1461" t="str">
        <f t="shared" si="132"/>
        <v>Sunday</v>
      </c>
      <c r="D1461" t="str">
        <f t="shared" si="133"/>
        <v>September</v>
      </c>
      <c r="E1461">
        <v>16.75</v>
      </c>
      <c r="F1461" t="s">
        <v>7</v>
      </c>
      <c r="G1461" t="s">
        <v>22</v>
      </c>
      <c r="H1461">
        <f t="shared" si="134"/>
        <v>23.25</v>
      </c>
      <c r="I1461">
        <v>12</v>
      </c>
      <c r="J1461" t="s">
        <v>28</v>
      </c>
      <c r="K1461" t="s">
        <v>29</v>
      </c>
      <c r="L1461">
        <f t="shared" si="135"/>
        <v>279</v>
      </c>
      <c r="M1461">
        <f t="shared" si="136"/>
        <v>78</v>
      </c>
      <c r="N1461" t="s">
        <v>111</v>
      </c>
      <c r="O1461" t="s">
        <v>115</v>
      </c>
    </row>
    <row r="1462" spans="1:15" x14ac:dyDescent="0.3">
      <c r="A1462">
        <f t="shared" si="137"/>
        <v>7777896861</v>
      </c>
      <c r="B1462" s="1">
        <v>42254</v>
      </c>
      <c r="C1462" t="str">
        <f t="shared" si="132"/>
        <v>Monday</v>
      </c>
      <c r="D1462" t="str">
        <f t="shared" si="133"/>
        <v>September</v>
      </c>
      <c r="E1462">
        <v>16</v>
      </c>
      <c r="F1462" t="s">
        <v>7</v>
      </c>
      <c r="G1462" t="s">
        <v>14</v>
      </c>
      <c r="H1462">
        <f t="shared" si="134"/>
        <v>21.5</v>
      </c>
      <c r="I1462">
        <v>1</v>
      </c>
      <c r="J1462" t="s">
        <v>34</v>
      </c>
      <c r="K1462" t="s">
        <v>35</v>
      </c>
      <c r="L1462">
        <f t="shared" si="135"/>
        <v>21.5</v>
      </c>
      <c r="M1462">
        <f t="shared" si="136"/>
        <v>5.5</v>
      </c>
      <c r="N1462" t="s">
        <v>111</v>
      </c>
      <c r="O1462" t="s">
        <v>115</v>
      </c>
    </row>
    <row r="1463" spans="1:15" x14ac:dyDescent="0.3">
      <c r="A1463">
        <f t="shared" si="137"/>
        <v>7777896862</v>
      </c>
      <c r="B1463" s="1">
        <v>42254</v>
      </c>
      <c r="C1463" t="str">
        <f t="shared" si="132"/>
        <v>Monday</v>
      </c>
      <c r="D1463" t="str">
        <f t="shared" si="133"/>
        <v>September</v>
      </c>
      <c r="E1463">
        <v>20.75</v>
      </c>
      <c r="F1463" t="s">
        <v>13</v>
      </c>
      <c r="G1463" t="s">
        <v>17</v>
      </c>
      <c r="H1463">
        <f t="shared" si="134"/>
        <v>30.75</v>
      </c>
      <c r="I1463">
        <v>12</v>
      </c>
      <c r="J1463" t="s">
        <v>25</v>
      </c>
      <c r="K1463" t="s">
        <v>26</v>
      </c>
      <c r="L1463">
        <f t="shared" si="135"/>
        <v>369</v>
      </c>
      <c r="M1463">
        <f t="shared" si="136"/>
        <v>120</v>
      </c>
      <c r="N1463" t="s">
        <v>111</v>
      </c>
      <c r="O1463" t="s">
        <v>114</v>
      </c>
    </row>
    <row r="1464" spans="1:15" x14ac:dyDescent="0.3">
      <c r="A1464">
        <f t="shared" si="137"/>
        <v>7777896863</v>
      </c>
      <c r="B1464" s="1">
        <v>42254</v>
      </c>
      <c r="C1464" t="str">
        <f t="shared" si="132"/>
        <v>Monday</v>
      </c>
      <c r="D1464" t="str">
        <f t="shared" si="133"/>
        <v>September</v>
      </c>
      <c r="E1464">
        <v>20.75</v>
      </c>
      <c r="F1464" t="s">
        <v>13</v>
      </c>
      <c r="G1464" t="s">
        <v>22</v>
      </c>
      <c r="H1464">
        <f t="shared" si="134"/>
        <v>28.75</v>
      </c>
      <c r="I1464">
        <v>8</v>
      </c>
      <c r="J1464" t="s">
        <v>28</v>
      </c>
      <c r="K1464" t="s">
        <v>29</v>
      </c>
      <c r="L1464">
        <f t="shared" si="135"/>
        <v>230</v>
      </c>
      <c r="M1464">
        <f t="shared" si="136"/>
        <v>64</v>
      </c>
      <c r="N1464" t="s">
        <v>112</v>
      </c>
      <c r="O1464" t="s">
        <v>114</v>
      </c>
    </row>
    <row r="1465" spans="1:15" x14ac:dyDescent="0.3">
      <c r="A1465">
        <f t="shared" si="137"/>
        <v>7777896864</v>
      </c>
      <c r="B1465" s="1">
        <v>42254</v>
      </c>
      <c r="C1465" t="str">
        <f t="shared" si="132"/>
        <v>Monday</v>
      </c>
      <c r="D1465" t="str">
        <f t="shared" si="133"/>
        <v>September</v>
      </c>
      <c r="E1465">
        <v>20.75</v>
      </c>
      <c r="F1465" t="s">
        <v>13</v>
      </c>
      <c r="G1465" t="s">
        <v>17</v>
      </c>
      <c r="H1465">
        <f t="shared" si="134"/>
        <v>30.75</v>
      </c>
      <c r="I1465">
        <v>11</v>
      </c>
      <c r="J1465" t="s">
        <v>38</v>
      </c>
      <c r="K1465" t="s">
        <v>39</v>
      </c>
      <c r="L1465">
        <f t="shared" si="135"/>
        <v>338.25</v>
      </c>
      <c r="M1465">
        <f t="shared" si="136"/>
        <v>110</v>
      </c>
      <c r="N1465" t="s">
        <v>111</v>
      </c>
      <c r="O1465" t="s">
        <v>114</v>
      </c>
    </row>
    <row r="1466" spans="1:15" x14ac:dyDescent="0.3">
      <c r="A1466">
        <f t="shared" si="137"/>
        <v>7777896865</v>
      </c>
      <c r="B1466" s="1">
        <v>42254</v>
      </c>
      <c r="C1466" t="str">
        <f t="shared" si="132"/>
        <v>Monday</v>
      </c>
      <c r="D1466" t="str">
        <f t="shared" si="133"/>
        <v>September</v>
      </c>
      <c r="E1466">
        <v>20.5</v>
      </c>
      <c r="F1466" t="s">
        <v>13</v>
      </c>
      <c r="G1466" t="s">
        <v>8</v>
      </c>
      <c r="H1466">
        <f t="shared" si="134"/>
        <v>26.5</v>
      </c>
      <c r="I1466">
        <v>12</v>
      </c>
      <c r="J1466" t="s">
        <v>36</v>
      </c>
      <c r="K1466" t="s">
        <v>37</v>
      </c>
      <c r="L1466">
        <f t="shared" si="135"/>
        <v>318</v>
      </c>
      <c r="M1466">
        <f t="shared" si="136"/>
        <v>72</v>
      </c>
      <c r="N1466" t="s">
        <v>111</v>
      </c>
      <c r="O1466" t="s">
        <v>115</v>
      </c>
    </row>
    <row r="1467" spans="1:15" x14ac:dyDescent="0.3">
      <c r="A1467">
        <f t="shared" si="137"/>
        <v>7777896866</v>
      </c>
      <c r="B1467" s="1">
        <v>42254</v>
      </c>
      <c r="C1467" t="str">
        <f t="shared" si="132"/>
        <v>Monday</v>
      </c>
      <c r="D1467" t="str">
        <f t="shared" si="133"/>
        <v>September</v>
      </c>
      <c r="E1467">
        <v>20.75</v>
      </c>
      <c r="F1467" t="s">
        <v>13</v>
      </c>
      <c r="G1467" t="s">
        <v>22</v>
      </c>
      <c r="H1467">
        <f t="shared" si="134"/>
        <v>28.75</v>
      </c>
      <c r="I1467">
        <v>3</v>
      </c>
      <c r="J1467" t="s">
        <v>23</v>
      </c>
      <c r="K1467" t="s">
        <v>24</v>
      </c>
      <c r="L1467">
        <f t="shared" si="135"/>
        <v>86.25</v>
      </c>
      <c r="M1467">
        <f t="shared" si="136"/>
        <v>24</v>
      </c>
      <c r="N1467" t="s">
        <v>112</v>
      </c>
      <c r="O1467" t="s">
        <v>114</v>
      </c>
    </row>
    <row r="1468" spans="1:15" x14ac:dyDescent="0.3">
      <c r="A1468">
        <f t="shared" si="137"/>
        <v>7777896867</v>
      </c>
      <c r="B1468" s="1">
        <v>42254</v>
      </c>
      <c r="C1468" t="str">
        <f t="shared" si="132"/>
        <v>Monday</v>
      </c>
      <c r="D1468" t="str">
        <f t="shared" si="133"/>
        <v>September</v>
      </c>
      <c r="E1468">
        <v>20.75</v>
      </c>
      <c r="F1468" t="s">
        <v>13</v>
      </c>
      <c r="G1468" t="s">
        <v>22</v>
      </c>
      <c r="H1468">
        <f t="shared" si="134"/>
        <v>28.75</v>
      </c>
      <c r="I1468">
        <v>5</v>
      </c>
      <c r="J1468" t="s">
        <v>44</v>
      </c>
      <c r="K1468" t="s">
        <v>45</v>
      </c>
      <c r="L1468">
        <f t="shared" si="135"/>
        <v>143.75</v>
      </c>
      <c r="M1468">
        <f t="shared" si="136"/>
        <v>40</v>
      </c>
      <c r="N1468" t="s">
        <v>111</v>
      </c>
      <c r="O1468" t="s">
        <v>114</v>
      </c>
    </row>
    <row r="1469" spans="1:15" x14ac:dyDescent="0.3">
      <c r="A1469">
        <f t="shared" si="137"/>
        <v>7777896868</v>
      </c>
      <c r="B1469" s="1">
        <v>42255</v>
      </c>
      <c r="C1469" t="str">
        <f t="shared" si="132"/>
        <v>Tuesday</v>
      </c>
      <c r="D1469" t="str">
        <f t="shared" si="133"/>
        <v>September</v>
      </c>
      <c r="E1469">
        <v>16</v>
      </c>
      <c r="F1469" t="s">
        <v>7</v>
      </c>
      <c r="G1469" t="s">
        <v>8</v>
      </c>
      <c r="H1469">
        <f t="shared" si="134"/>
        <v>20.5</v>
      </c>
      <c r="I1469">
        <v>2</v>
      </c>
      <c r="J1469" t="s">
        <v>30</v>
      </c>
      <c r="K1469" t="s">
        <v>31</v>
      </c>
      <c r="L1469">
        <f t="shared" si="135"/>
        <v>41</v>
      </c>
      <c r="M1469">
        <f t="shared" si="136"/>
        <v>9</v>
      </c>
      <c r="N1469" t="s">
        <v>112</v>
      </c>
      <c r="O1469" t="s">
        <v>115</v>
      </c>
    </row>
    <row r="1470" spans="1:15" x14ac:dyDescent="0.3">
      <c r="A1470">
        <f t="shared" si="137"/>
        <v>7777896869</v>
      </c>
      <c r="B1470" s="1">
        <v>42255</v>
      </c>
      <c r="C1470" t="str">
        <f t="shared" si="132"/>
        <v>Tuesday</v>
      </c>
      <c r="D1470" t="str">
        <f t="shared" si="133"/>
        <v>September</v>
      </c>
      <c r="E1470">
        <v>20.75</v>
      </c>
      <c r="F1470" t="s">
        <v>13</v>
      </c>
      <c r="G1470" t="s">
        <v>17</v>
      </c>
      <c r="H1470">
        <f t="shared" si="134"/>
        <v>30.75</v>
      </c>
      <c r="I1470">
        <v>4</v>
      </c>
      <c r="J1470" t="s">
        <v>38</v>
      </c>
      <c r="K1470" t="s">
        <v>39</v>
      </c>
      <c r="L1470">
        <f t="shared" si="135"/>
        <v>123</v>
      </c>
      <c r="M1470">
        <f t="shared" si="136"/>
        <v>40</v>
      </c>
      <c r="N1470" t="s">
        <v>112</v>
      </c>
      <c r="O1470" t="s">
        <v>115</v>
      </c>
    </row>
    <row r="1471" spans="1:15" x14ac:dyDescent="0.3">
      <c r="A1471">
        <f t="shared" si="137"/>
        <v>7777896870</v>
      </c>
      <c r="B1471" s="1">
        <v>42255</v>
      </c>
      <c r="C1471" t="str">
        <f t="shared" si="132"/>
        <v>Tuesday</v>
      </c>
      <c r="D1471" t="str">
        <f t="shared" si="133"/>
        <v>September</v>
      </c>
      <c r="E1471">
        <v>12.5</v>
      </c>
      <c r="F1471" t="s">
        <v>27</v>
      </c>
      <c r="G1471" t="s">
        <v>14</v>
      </c>
      <c r="H1471">
        <f t="shared" si="134"/>
        <v>16.5</v>
      </c>
      <c r="I1471">
        <v>8</v>
      </c>
      <c r="J1471" t="s">
        <v>40</v>
      </c>
      <c r="K1471" t="s">
        <v>41</v>
      </c>
      <c r="L1471">
        <f t="shared" si="135"/>
        <v>132</v>
      </c>
      <c r="M1471">
        <f t="shared" si="136"/>
        <v>32</v>
      </c>
      <c r="N1471" t="s">
        <v>112</v>
      </c>
      <c r="O1471" t="s">
        <v>115</v>
      </c>
    </row>
    <row r="1472" spans="1:15" x14ac:dyDescent="0.3">
      <c r="A1472">
        <f t="shared" si="137"/>
        <v>7777896871</v>
      </c>
      <c r="B1472" s="1">
        <v>42255</v>
      </c>
      <c r="C1472" t="str">
        <f t="shared" si="132"/>
        <v>Tuesday</v>
      </c>
      <c r="D1472" t="str">
        <f t="shared" si="133"/>
        <v>September</v>
      </c>
      <c r="E1472">
        <v>16</v>
      </c>
      <c r="F1472" t="s">
        <v>7</v>
      </c>
      <c r="G1472" t="s">
        <v>8</v>
      </c>
      <c r="H1472">
        <f t="shared" si="134"/>
        <v>20.5</v>
      </c>
      <c r="I1472">
        <v>10</v>
      </c>
      <c r="J1472" t="s">
        <v>58</v>
      </c>
      <c r="K1472" t="s">
        <v>59</v>
      </c>
      <c r="L1472">
        <f t="shared" si="135"/>
        <v>205</v>
      </c>
      <c r="M1472">
        <f t="shared" si="136"/>
        <v>45</v>
      </c>
      <c r="N1472" t="s">
        <v>111</v>
      </c>
      <c r="O1472" t="s">
        <v>114</v>
      </c>
    </row>
    <row r="1473" spans="1:15" x14ac:dyDescent="0.3">
      <c r="A1473">
        <f t="shared" si="137"/>
        <v>7777896872</v>
      </c>
      <c r="B1473" s="1">
        <v>42255</v>
      </c>
      <c r="C1473" t="str">
        <f t="shared" si="132"/>
        <v>Tuesday</v>
      </c>
      <c r="D1473" t="str">
        <f t="shared" si="133"/>
        <v>September</v>
      </c>
      <c r="E1473">
        <v>12</v>
      </c>
      <c r="F1473" t="s">
        <v>27</v>
      </c>
      <c r="G1473" t="s">
        <v>14</v>
      </c>
      <c r="H1473">
        <f t="shared" si="134"/>
        <v>16</v>
      </c>
      <c r="I1473">
        <v>5</v>
      </c>
      <c r="J1473" t="s">
        <v>34</v>
      </c>
      <c r="K1473" t="s">
        <v>35</v>
      </c>
      <c r="L1473">
        <f t="shared" si="135"/>
        <v>80</v>
      </c>
      <c r="M1473">
        <f t="shared" si="136"/>
        <v>20</v>
      </c>
      <c r="N1473" t="s">
        <v>111</v>
      </c>
      <c r="O1473" t="s">
        <v>114</v>
      </c>
    </row>
    <row r="1474" spans="1:15" x14ac:dyDescent="0.3">
      <c r="A1474">
        <f t="shared" si="137"/>
        <v>7777896873</v>
      </c>
      <c r="B1474" s="1">
        <v>42255</v>
      </c>
      <c r="C1474" t="str">
        <f t="shared" ref="C1474:C1537" si="138">TEXT(B1474,"dddd")</f>
        <v>Tuesday</v>
      </c>
      <c r="D1474" t="str">
        <f t="shared" si="133"/>
        <v>September</v>
      </c>
      <c r="E1474">
        <v>20.75</v>
      </c>
      <c r="F1474" t="s">
        <v>13</v>
      </c>
      <c r="G1474" t="s">
        <v>22</v>
      </c>
      <c r="H1474">
        <f t="shared" si="134"/>
        <v>28.75</v>
      </c>
      <c r="I1474">
        <v>1</v>
      </c>
      <c r="J1474" t="s">
        <v>50</v>
      </c>
      <c r="K1474" t="s">
        <v>51</v>
      </c>
      <c r="L1474">
        <f t="shared" si="135"/>
        <v>28.75</v>
      </c>
      <c r="M1474">
        <f t="shared" si="136"/>
        <v>8</v>
      </c>
      <c r="N1474" t="s">
        <v>111</v>
      </c>
      <c r="O1474" t="s">
        <v>114</v>
      </c>
    </row>
    <row r="1475" spans="1:15" x14ac:dyDescent="0.3">
      <c r="A1475">
        <f t="shared" si="137"/>
        <v>7777896874</v>
      </c>
      <c r="B1475" s="1">
        <v>42255</v>
      </c>
      <c r="C1475" t="str">
        <f t="shared" si="138"/>
        <v>Tuesday</v>
      </c>
      <c r="D1475" t="str">
        <f t="shared" ref="D1475:D1538" si="139">TEXT(B1475,"mmmm")</f>
        <v>September</v>
      </c>
      <c r="E1475">
        <v>20.25</v>
      </c>
      <c r="F1475" t="s">
        <v>13</v>
      </c>
      <c r="G1475" t="s">
        <v>17</v>
      </c>
      <c r="H1475">
        <f t="shared" ref="H1475:H1538" si="140">E1475 +   IF(F1475="S", 2, IF(F1475="M", 3.5, IF(F1475="L", 5, 0))) +  IF(G1475="Classic", 1, IF(G1475="Veggie", 2, IF(G1475="Chicken", 3, IF(G1475="Supreme",5,0))))</f>
        <v>30.25</v>
      </c>
      <c r="I1475">
        <v>8</v>
      </c>
      <c r="J1475" t="s">
        <v>60</v>
      </c>
      <c r="K1475" t="s">
        <v>61</v>
      </c>
      <c r="L1475">
        <f t="shared" ref="L1475:L1538" si="141">H1475*I1475</f>
        <v>242</v>
      </c>
      <c r="M1475">
        <f t="shared" ref="M1475:M1538" si="142">(H1475-E1475)*I1475</f>
        <v>80</v>
      </c>
      <c r="N1475" t="s">
        <v>112</v>
      </c>
      <c r="O1475" t="s">
        <v>114</v>
      </c>
    </row>
    <row r="1476" spans="1:15" x14ac:dyDescent="0.3">
      <c r="A1476">
        <f t="shared" ref="A1476:A1539" si="143">A1475+1</f>
        <v>7777896875</v>
      </c>
      <c r="B1476" s="1">
        <v>42256</v>
      </c>
      <c r="C1476" t="str">
        <f t="shared" si="138"/>
        <v>Wednesday</v>
      </c>
      <c r="D1476" t="str">
        <f t="shared" si="139"/>
        <v>September</v>
      </c>
      <c r="E1476">
        <v>20.75</v>
      </c>
      <c r="F1476" t="s">
        <v>13</v>
      </c>
      <c r="G1476" t="s">
        <v>22</v>
      </c>
      <c r="H1476">
        <f t="shared" si="140"/>
        <v>28.75</v>
      </c>
      <c r="I1476">
        <v>5</v>
      </c>
      <c r="J1476" t="s">
        <v>72</v>
      </c>
      <c r="K1476" t="s">
        <v>73</v>
      </c>
      <c r="L1476">
        <f t="shared" si="141"/>
        <v>143.75</v>
      </c>
      <c r="M1476">
        <f t="shared" si="142"/>
        <v>40</v>
      </c>
      <c r="N1476" t="s">
        <v>112</v>
      </c>
      <c r="O1476" t="s">
        <v>115</v>
      </c>
    </row>
    <row r="1477" spans="1:15" x14ac:dyDescent="0.3">
      <c r="A1477">
        <f t="shared" si="143"/>
        <v>7777896876</v>
      </c>
      <c r="B1477" s="1">
        <v>42256</v>
      </c>
      <c r="C1477" t="str">
        <f t="shared" si="138"/>
        <v>Wednesday</v>
      </c>
      <c r="D1477" t="str">
        <f t="shared" si="139"/>
        <v>September</v>
      </c>
      <c r="E1477">
        <v>16</v>
      </c>
      <c r="F1477" t="s">
        <v>7</v>
      </c>
      <c r="G1477" t="s">
        <v>8</v>
      </c>
      <c r="H1477">
        <f t="shared" si="140"/>
        <v>20.5</v>
      </c>
      <c r="I1477">
        <v>1</v>
      </c>
      <c r="J1477" t="s">
        <v>58</v>
      </c>
      <c r="K1477" t="s">
        <v>59</v>
      </c>
      <c r="L1477">
        <f t="shared" si="141"/>
        <v>20.5</v>
      </c>
      <c r="M1477">
        <f t="shared" si="142"/>
        <v>4.5</v>
      </c>
      <c r="N1477" t="s">
        <v>112</v>
      </c>
      <c r="O1477" t="s">
        <v>114</v>
      </c>
    </row>
    <row r="1478" spans="1:15" x14ac:dyDescent="0.3">
      <c r="A1478">
        <f t="shared" si="143"/>
        <v>7777896877</v>
      </c>
      <c r="B1478" s="1">
        <v>42256</v>
      </c>
      <c r="C1478" t="str">
        <f t="shared" si="138"/>
        <v>Wednesday</v>
      </c>
      <c r="D1478" t="str">
        <f t="shared" si="139"/>
        <v>September</v>
      </c>
      <c r="E1478">
        <v>14.5</v>
      </c>
      <c r="F1478" t="s">
        <v>7</v>
      </c>
      <c r="G1478" t="s">
        <v>8</v>
      </c>
      <c r="H1478">
        <f t="shared" si="140"/>
        <v>19</v>
      </c>
      <c r="I1478">
        <v>10</v>
      </c>
      <c r="J1478" t="s">
        <v>74</v>
      </c>
      <c r="K1478" t="s">
        <v>75</v>
      </c>
      <c r="L1478">
        <f t="shared" si="141"/>
        <v>190</v>
      </c>
      <c r="M1478">
        <f t="shared" si="142"/>
        <v>45</v>
      </c>
      <c r="N1478" t="s">
        <v>111</v>
      </c>
      <c r="O1478" t="s">
        <v>115</v>
      </c>
    </row>
    <row r="1479" spans="1:15" x14ac:dyDescent="0.3">
      <c r="A1479">
        <f t="shared" si="143"/>
        <v>7777896878</v>
      </c>
      <c r="B1479" s="1">
        <v>42256</v>
      </c>
      <c r="C1479" t="str">
        <f t="shared" si="138"/>
        <v>Wednesday</v>
      </c>
      <c r="D1479" t="str">
        <f t="shared" si="139"/>
        <v>September</v>
      </c>
      <c r="E1479">
        <v>12</v>
      </c>
      <c r="F1479" t="s">
        <v>27</v>
      </c>
      <c r="G1479" t="s">
        <v>14</v>
      </c>
      <c r="H1479">
        <f t="shared" si="140"/>
        <v>16</v>
      </c>
      <c r="I1479">
        <v>11</v>
      </c>
      <c r="J1479" t="s">
        <v>20</v>
      </c>
      <c r="K1479" t="s">
        <v>21</v>
      </c>
      <c r="L1479">
        <f t="shared" si="141"/>
        <v>176</v>
      </c>
      <c r="M1479">
        <f t="shared" si="142"/>
        <v>44</v>
      </c>
      <c r="N1479" t="s">
        <v>111</v>
      </c>
      <c r="O1479" t="s">
        <v>114</v>
      </c>
    </row>
    <row r="1480" spans="1:15" x14ac:dyDescent="0.3">
      <c r="A1480">
        <f t="shared" si="143"/>
        <v>7777896879</v>
      </c>
      <c r="B1480" s="1">
        <v>42256</v>
      </c>
      <c r="C1480" t="str">
        <f t="shared" si="138"/>
        <v>Wednesday</v>
      </c>
      <c r="D1480" t="str">
        <f t="shared" si="139"/>
        <v>September</v>
      </c>
      <c r="E1480">
        <v>20.5</v>
      </c>
      <c r="F1480" t="s">
        <v>13</v>
      </c>
      <c r="G1480" t="s">
        <v>8</v>
      </c>
      <c r="H1480">
        <f t="shared" si="140"/>
        <v>26.5</v>
      </c>
      <c r="I1480">
        <v>8</v>
      </c>
      <c r="J1480" t="s">
        <v>36</v>
      </c>
      <c r="K1480" t="s">
        <v>37</v>
      </c>
      <c r="L1480">
        <f t="shared" si="141"/>
        <v>212</v>
      </c>
      <c r="M1480">
        <f t="shared" si="142"/>
        <v>48</v>
      </c>
      <c r="N1480" t="s">
        <v>111</v>
      </c>
      <c r="O1480" t="s">
        <v>115</v>
      </c>
    </row>
    <row r="1481" spans="1:15" x14ac:dyDescent="0.3">
      <c r="A1481">
        <f t="shared" si="143"/>
        <v>7777896880</v>
      </c>
      <c r="B1481" s="1">
        <v>42256</v>
      </c>
      <c r="C1481" t="str">
        <f t="shared" si="138"/>
        <v>Wednesday</v>
      </c>
      <c r="D1481" t="str">
        <f t="shared" si="139"/>
        <v>September</v>
      </c>
      <c r="E1481">
        <v>12.5</v>
      </c>
      <c r="F1481" t="s">
        <v>27</v>
      </c>
      <c r="G1481" t="s">
        <v>17</v>
      </c>
      <c r="H1481">
        <f t="shared" si="140"/>
        <v>19.5</v>
      </c>
      <c r="I1481">
        <v>7</v>
      </c>
      <c r="J1481" t="s">
        <v>32</v>
      </c>
      <c r="K1481" t="s">
        <v>33</v>
      </c>
      <c r="L1481">
        <f t="shared" si="141"/>
        <v>136.5</v>
      </c>
      <c r="M1481">
        <f t="shared" si="142"/>
        <v>49</v>
      </c>
      <c r="N1481" t="s">
        <v>112</v>
      </c>
      <c r="O1481" t="s">
        <v>114</v>
      </c>
    </row>
    <row r="1482" spans="1:15" x14ac:dyDescent="0.3">
      <c r="A1482">
        <f t="shared" si="143"/>
        <v>7777896881</v>
      </c>
      <c r="B1482" s="1">
        <v>42257</v>
      </c>
      <c r="C1482" t="str">
        <f t="shared" si="138"/>
        <v>Thursday</v>
      </c>
      <c r="D1482" t="str">
        <f t="shared" si="139"/>
        <v>September</v>
      </c>
      <c r="E1482">
        <v>15.25</v>
      </c>
      <c r="F1482" t="s">
        <v>13</v>
      </c>
      <c r="G1482" t="s">
        <v>8</v>
      </c>
      <c r="H1482">
        <f t="shared" si="140"/>
        <v>21.25</v>
      </c>
      <c r="I1482">
        <v>7</v>
      </c>
      <c r="J1482" t="s">
        <v>48</v>
      </c>
      <c r="K1482" t="s">
        <v>49</v>
      </c>
      <c r="L1482">
        <f t="shared" si="141"/>
        <v>148.75</v>
      </c>
      <c r="M1482">
        <f t="shared" si="142"/>
        <v>42</v>
      </c>
      <c r="N1482" t="s">
        <v>111</v>
      </c>
      <c r="O1482" t="s">
        <v>115</v>
      </c>
    </row>
    <row r="1483" spans="1:15" x14ac:dyDescent="0.3">
      <c r="A1483">
        <f t="shared" si="143"/>
        <v>7777896882</v>
      </c>
      <c r="B1483" s="1">
        <v>42257</v>
      </c>
      <c r="C1483" t="str">
        <f t="shared" si="138"/>
        <v>Thursday</v>
      </c>
      <c r="D1483" t="str">
        <f t="shared" si="139"/>
        <v>September</v>
      </c>
      <c r="E1483">
        <v>16</v>
      </c>
      <c r="F1483" t="s">
        <v>7</v>
      </c>
      <c r="G1483" t="s">
        <v>14</v>
      </c>
      <c r="H1483">
        <f t="shared" si="140"/>
        <v>21.5</v>
      </c>
      <c r="I1483">
        <v>2</v>
      </c>
      <c r="J1483" t="s">
        <v>42</v>
      </c>
      <c r="K1483" t="s">
        <v>43</v>
      </c>
      <c r="L1483">
        <f t="shared" si="141"/>
        <v>43</v>
      </c>
      <c r="M1483">
        <f t="shared" si="142"/>
        <v>11</v>
      </c>
      <c r="N1483" t="s">
        <v>112</v>
      </c>
      <c r="O1483" t="s">
        <v>115</v>
      </c>
    </row>
    <row r="1484" spans="1:15" x14ac:dyDescent="0.3">
      <c r="A1484">
        <f t="shared" si="143"/>
        <v>7777896883</v>
      </c>
      <c r="B1484" s="1">
        <v>42257</v>
      </c>
      <c r="C1484" t="str">
        <f t="shared" si="138"/>
        <v>Thursday</v>
      </c>
      <c r="D1484" t="str">
        <f t="shared" si="139"/>
        <v>September</v>
      </c>
      <c r="E1484">
        <v>12.75</v>
      </c>
      <c r="F1484" t="s">
        <v>27</v>
      </c>
      <c r="G1484" t="s">
        <v>22</v>
      </c>
      <c r="H1484">
        <f t="shared" si="140"/>
        <v>17.75</v>
      </c>
      <c r="I1484">
        <v>7</v>
      </c>
      <c r="J1484" t="s">
        <v>23</v>
      </c>
      <c r="K1484" t="s">
        <v>24</v>
      </c>
      <c r="L1484">
        <f t="shared" si="141"/>
        <v>124.25</v>
      </c>
      <c r="M1484">
        <f t="shared" si="142"/>
        <v>35</v>
      </c>
      <c r="N1484" t="s">
        <v>112</v>
      </c>
      <c r="O1484" t="s">
        <v>114</v>
      </c>
    </row>
    <row r="1485" spans="1:15" x14ac:dyDescent="0.3">
      <c r="A1485">
        <f t="shared" si="143"/>
        <v>7777896884</v>
      </c>
      <c r="B1485" s="1">
        <v>42257</v>
      </c>
      <c r="C1485" t="str">
        <f t="shared" si="138"/>
        <v>Thursday</v>
      </c>
      <c r="D1485" t="str">
        <f t="shared" si="139"/>
        <v>September</v>
      </c>
      <c r="E1485">
        <v>14.75</v>
      </c>
      <c r="F1485" t="s">
        <v>7</v>
      </c>
      <c r="G1485" t="s">
        <v>14</v>
      </c>
      <c r="H1485">
        <f t="shared" si="140"/>
        <v>20.25</v>
      </c>
      <c r="I1485">
        <v>6</v>
      </c>
      <c r="J1485" t="s">
        <v>56</v>
      </c>
      <c r="K1485" t="s">
        <v>57</v>
      </c>
      <c r="L1485">
        <f t="shared" si="141"/>
        <v>121.5</v>
      </c>
      <c r="M1485">
        <f t="shared" si="142"/>
        <v>33</v>
      </c>
      <c r="N1485" t="s">
        <v>111</v>
      </c>
      <c r="O1485" t="s">
        <v>114</v>
      </c>
    </row>
    <row r="1486" spans="1:15" x14ac:dyDescent="0.3">
      <c r="A1486">
        <f t="shared" si="143"/>
        <v>7777896885</v>
      </c>
      <c r="B1486" s="1">
        <v>42257</v>
      </c>
      <c r="C1486" t="str">
        <f t="shared" si="138"/>
        <v>Thursday</v>
      </c>
      <c r="D1486" t="str">
        <f t="shared" si="139"/>
        <v>September</v>
      </c>
      <c r="E1486">
        <v>20.75</v>
      </c>
      <c r="F1486" t="s">
        <v>13</v>
      </c>
      <c r="G1486" t="s">
        <v>22</v>
      </c>
      <c r="H1486">
        <f t="shared" si="140"/>
        <v>28.75</v>
      </c>
      <c r="I1486">
        <v>11</v>
      </c>
      <c r="J1486" t="s">
        <v>44</v>
      </c>
      <c r="K1486" t="s">
        <v>45</v>
      </c>
      <c r="L1486">
        <f t="shared" si="141"/>
        <v>316.25</v>
      </c>
      <c r="M1486">
        <f t="shared" si="142"/>
        <v>88</v>
      </c>
      <c r="N1486" t="s">
        <v>112</v>
      </c>
      <c r="O1486" t="s">
        <v>114</v>
      </c>
    </row>
    <row r="1487" spans="1:15" x14ac:dyDescent="0.3">
      <c r="A1487">
        <f t="shared" si="143"/>
        <v>7777896886</v>
      </c>
      <c r="B1487" s="1">
        <v>42257</v>
      </c>
      <c r="C1487" t="str">
        <f t="shared" si="138"/>
        <v>Thursday</v>
      </c>
      <c r="D1487" t="str">
        <f t="shared" si="139"/>
        <v>September</v>
      </c>
      <c r="E1487">
        <v>12</v>
      </c>
      <c r="F1487" t="s">
        <v>27</v>
      </c>
      <c r="G1487" t="s">
        <v>14</v>
      </c>
      <c r="H1487">
        <f t="shared" si="140"/>
        <v>16</v>
      </c>
      <c r="I1487">
        <v>12</v>
      </c>
      <c r="J1487" t="s">
        <v>42</v>
      </c>
      <c r="K1487" t="s">
        <v>43</v>
      </c>
      <c r="L1487">
        <f t="shared" si="141"/>
        <v>192</v>
      </c>
      <c r="M1487">
        <f t="shared" si="142"/>
        <v>48</v>
      </c>
      <c r="N1487" t="s">
        <v>111</v>
      </c>
      <c r="O1487" t="s">
        <v>115</v>
      </c>
    </row>
    <row r="1488" spans="1:15" x14ac:dyDescent="0.3">
      <c r="A1488">
        <f t="shared" si="143"/>
        <v>7777896887</v>
      </c>
      <c r="B1488" s="1">
        <v>42257</v>
      </c>
      <c r="C1488" t="str">
        <f t="shared" si="138"/>
        <v>Thursday</v>
      </c>
      <c r="D1488" t="str">
        <f t="shared" si="139"/>
        <v>September</v>
      </c>
      <c r="E1488">
        <v>11</v>
      </c>
      <c r="F1488" t="s">
        <v>27</v>
      </c>
      <c r="G1488" t="s">
        <v>8</v>
      </c>
      <c r="H1488">
        <f t="shared" si="140"/>
        <v>14</v>
      </c>
      <c r="I1488">
        <v>5</v>
      </c>
      <c r="J1488" t="s">
        <v>74</v>
      </c>
      <c r="K1488" t="s">
        <v>75</v>
      </c>
      <c r="L1488">
        <f t="shared" si="141"/>
        <v>70</v>
      </c>
      <c r="M1488">
        <f t="shared" si="142"/>
        <v>15</v>
      </c>
      <c r="N1488" t="s">
        <v>112</v>
      </c>
      <c r="O1488" t="s">
        <v>115</v>
      </c>
    </row>
    <row r="1489" spans="1:15" x14ac:dyDescent="0.3">
      <c r="A1489">
        <f t="shared" si="143"/>
        <v>7777896888</v>
      </c>
      <c r="B1489" s="1">
        <v>42258</v>
      </c>
      <c r="C1489" t="str">
        <f t="shared" si="138"/>
        <v>Friday</v>
      </c>
      <c r="D1489" t="str">
        <f t="shared" si="139"/>
        <v>September</v>
      </c>
      <c r="E1489">
        <v>16.5</v>
      </c>
      <c r="F1489" t="s">
        <v>7</v>
      </c>
      <c r="G1489" t="s">
        <v>17</v>
      </c>
      <c r="H1489">
        <f t="shared" si="140"/>
        <v>25</v>
      </c>
      <c r="I1489">
        <v>11</v>
      </c>
      <c r="J1489" t="s">
        <v>32</v>
      </c>
      <c r="K1489" t="s">
        <v>33</v>
      </c>
      <c r="L1489">
        <f t="shared" si="141"/>
        <v>275</v>
      </c>
      <c r="M1489">
        <f t="shared" si="142"/>
        <v>93.5</v>
      </c>
      <c r="N1489" t="s">
        <v>111</v>
      </c>
      <c r="O1489" t="s">
        <v>114</v>
      </c>
    </row>
    <row r="1490" spans="1:15" x14ac:dyDescent="0.3">
      <c r="A1490">
        <f t="shared" si="143"/>
        <v>7777896889</v>
      </c>
      <c r="B1490" s="1">
        <v>42258</v>
      </c>
      <c r="C1490" t="str">
        <f t="shared" si="138"/>
        <v>Friday</v>
      </c>
      <c r="D1490" t="str">
        <f t="shared" si="139"/>
        <v>September</v>
      </c>
      <c r="E1490">
        <v>12.5</v>
      </c>
      <c r="F1490" t="s">
        <v>7</v>
      </c>
      <c r="G1490" t="s">
        <v>8</v>
      </c>
      <c r="H1490">
        <f t="shared" si="140"/>
        <v>17</v>
      </c>
      <c r="I1490">
        <v>10</v>
      </c>
      <c r="J1490" t="s">
        <v>48</v>
      </c>
      <c r="K1490" t="s">
        <v>49</v>
      </c>
      <c r="L1490">
        <f t="shared" si="141"/>
        <v>170</v>
      </c>
      <c r="M1490">
        <f t="shared" si="142"/>
        <v>45</v>
      </c>
      <c r="N1490" t="s">
        <v>111</v>
      </c>
      <c r="O1490" t="s">
        <v>115</v>
      </c>
    </row>
    <row r="1491" spans="1:15" x14ac:dyDescent="0.3">
      <c r="A1491">
        <f t="shared" si="143"/>
        <v>7777896890</v>
      </c>
      <c r="B1491" s="1">
        <v>42258</v>
      </c>
      <c r="C1491" t="str">
        <f t="shared" si="138"/>
        <v>Friday</v>
      </c>
      <c r="D1491" t="str">
        <f t="shared" si="139"/>
        <v>September</v>
      </c>
      <c r="E1491">
        <v>20.75</v>
      </c>
      <c r="F1491" t="s">
        <v>13</v>
      </c>
      <c r="G1491" t="s">
        <v>22</v>
      </c>
      <c r="H1491">
        <f t="shared" si="140"/>
        <v>28.75</v>
      </c>
      <c r="I1491">
        <v>2</v>
      </c>
      <c r="J1491" t="s">
        <v>44</v>
      </c>
      <c r="K1491" t="s">
        <v>45</v>
      </c>
      <c r="L1491">
        <f t="shared" si="141"/>
        <v>57.5</v>
      </c>
      <c r="M1491">
        <f t="shared" si="142"/>
        <v>16</v>
      </c>
      <c r="N1491" t="s">
        <v>112</v>
      </c>
      <c r="O1491" t="s">
        <v>114</v>
      </c>
    </row>
    <row r="1492" spans="1:15" x14ac:dyDescent="0.3">
      <c r="A1492">
        <f t="shared" si="143"/>
        <v>7777896891</v>
      </c>
      <c r="B1492" s="1">
        <v>42258</v>
      </c>
      <c r="C1492" t="str">
        <f t="shared" si="138"/>
        <v>Friday</v>
      </c>
      <c r="D1492" t="str">
        <f t="shared" si="139"/>
        <v>September</v>
      </c>
      <c r="E1492">
        <v>16</v>
      </c>
      <c r="F1492" t="s">
        <v>7</v>
      </c>
      <c r="G1492" t="s">
        <v>8</v>
      </c>
      <c r="H1492">
        <f t="shared" si="140"/>
        <v>20.5</v>
      </c>
      <c r="I1492">
        <v>2</v>
      </c>
      <c r="J1492" t="s">
        <v>36</v>
      </c>
      <c r="K1492" t="s">
        <v>37</v>
      </c>
      <c r="L1492">
        <f t="shared" si="141"/>
        <v>41</v>
      </c>
      <c r="M1492">
        <f t="shared" si="142"/>
        <v>9</v>
      </c>
      <c r="N1492" t="s">
        <v>111</v>
      </c>
      <c r="O1492" t="s">
        <v>114</v>
      </c>
    </row>
    <row r="1493" spans="1:15" x14ac:dyDescent="0.3">
      <c r="A1493">
        <f t="shared" si="143"/>
        <v>7777896892</v>
      </c>
      <c r="B1493" s="1">
        <v>42258</v>
      </c>
      <c r="C1493" t="str">
        <f t="shared" si="138"/>
        <v>Friday</v>
      </c>
      <c r="D1493" t="str">
        <f t="shared" si="139"/>
        <v>September</v>
      </c>
      <c r="E1493">
        <v>20.5</v>
      </c>
      <c r="F1493" t="s">
        <v>13</v>
      </c>
      <c r="G1493" t="s">
        <v>8</v>
      </c>
      <c r="H1493">
        <f t="shared" si="140"/>
        <v>26.5</v>
      </c>
      <c r="I1493">
        <v>2</v>
      </c>
      <c r="J1493" t="s">
        <v>36</v>
      </c>
      <c r="K1493" t="s">
        <v>37</v>
      </c>
      <c r="L1493">
        <f t="shared" si="141"/>
        <v>53</v>
      </c>
      <c r="M1493">
        <f t="shared" si="142"/>
        <v>12</v>
      </c>
      <c r="N1493" t="s">
        <v>111</v>
      </c>
      <c r="O1493" t="s">
        <v>114</v>
      </c>
    </row>
    <row r="1494" spans="1:15" x14ac:dyDescent="0.3">
      <c r="A1494">
        <f t="shared" si="143"/>
        <v>7777896893</v>
      </c>
      <c r="B1494" s="1">
        <v>42258</v>
      </c>
      <c r="C1494" t="str">
        <f t="shared" si="138"/>
        <v>Friday</v>
      </c>
      <c r="D1494" t="str">
        <f t="shared" si="139"/>
        <v>September</v>
      </c>
      <c r="E1494">
        <v>12.5</v>
      </c>
      <c r="F1494" t="s">
        <v>27</v>
      </c>
      <c r="G1494" t="s">
        <v>14</v>
      </c>
      <c r="H1494">
        <f t="shared" si="140"/>
        <v>16.5</v>
      </c>
      <c r="I1494">
        <v>5</v>
      </c>
      <c r="J1494" t="s">
        <v>40</v>
      </c>
      <c r="K1494" t="s">
        <v>41</v>
      </c>
      <c r="L1494">
        <f t="shared" si="141"/>
        <v>82.5</v>
      </c>
      <c r="M1494">
        <f t="shared" si="142"/>
        <v>20</v>
      </c>
      <c r="N1494" t="s">
        <v>111</v>
      </c>
      <c r="O1494" t="s">
        <v>114</v>
      </c>
    </row>
    <row r="1495" spans="1:15" x14ac:dyDescent="0.3">
      <c r="A1495">
        <f t="shared" si="143"/>
        <v>7777896894</v>
      </c>
      <c r="B1495" s="1">
        <v>42259</v>
      </c>
      <c r="C1495" t="str">
        <f t="shared" si="138"/>
        <v>Saturday</v>
      </c>
      <c r="D1495" t="str">
        <f t="shared" si="139"/>
        <v>September</v>
      </c>
      <c r="E1495">
        <v>12.5</v>
      </c>
      <c r="F1495" t="s">
        <v>27</v>
      </c>
      <c r="G1495" t="s">
        <v>17</v>
      </c>
      <c r="H1495">
        <f t="shared" si="140"/>
        <v>19.5</v>
      </c>
      <c r="I1495">
        <v>4</v>
      </c>
      <c r="J1495" t="s">
        <v>32</v>
      </c>
      <c r="K1495" t="s">
        <v>33</v>
      </c>
      <c r="L1495">
        <f t="shared" si="141"/>
        <v>78</v>
      </c>
      <c r="M1495">
        <f t="shared" si="142"/>
        <v>28</v>
      </c>
      <c r="N1495" t="s">
        <v>111</v>
      </c>
      <c r="O1495" t="s">
        <v>115</v>
      </c>
    </row>
    <row r="1496" spans="1:15" x14ac:dyDescent="0.3">
      <c r="A1496">
        <f t="shared" si="143"/>
        <v>7777896895</v>
      </c>
      <c r="B1496" s="1">
        <v>42259</v>
      </c>
      <c r="C1496" t="str">
        <f t="shared" si="138"/>
        <v>Saturday</v>
      </c>
      <c r="D1496" t="str">
        <f t="shared" si="139"/>
        <v>September</v>
      </c>
      <c r="E1496">
        <v>9.75</v>
      </c>
      <c r="F1496" t="s">
        <v>27</v>
      </c>
      <c r="G1496" t="s">
        <v>8</v>
      </c>
      <c r="H1496">
        <f t="shared" si="140"/>
        <v>12.75</v>
      </c>
      <c r="I1496">
        <v>6</v>
      </c>
      <c r="J1496" t="s">
        <v>48</v>
      </c>
      <c r="K1496" t="s">
        <v>49</v>
      </c>
      <c r="L1496">
        <f t="shared" si="141"/>
        <v>76.5</v>
      </c>
      <c r="M1496">
        <f t="shared" si="142"/>
        <v>18</v>
      </c>
      <c r="N1496" t="s">
        <v>111</v>
      </c>
      <c r="O1496" t="s">
        <v>115</v>
      </c>
    </row>
    <row r="1497" spans="1:15" x14ac:dyDescent="0.3">
      <c r="A1497">
        <f t="shared" si="143"/>
        <v>7777896896</v>
      </c>
      <c r="B1497" s="1">
        <v>42259</v>
      </c>
      <c r="C1497" t="str">
        <f t="shared" si="138"/>
        <v>Saturday</v>
      </c>
      <c r="D1497" t="str">
        <f t="shared" si="139"/>
        <v>September</v>
      </c>
      <c r="E1497">
        <v>16.25</v>
      </c>
      <c r="F1497" t="s">
        <v>7</v>
      </c>
      <c r="G1497" t="s">
        <v>17</v>
      </c>
      <c r="H1497">
        <f t="shared" si="140"/>
        <v>24.75</v>
      </c>
      <c r="I1497">
        <v>7</v>
      </c>
      <c r="J1497" t="s">
        <v>70</v>
      </c>
      <c r="K1497" t="s">
        <v>71</v>
      </c>
      <c r="L1497">
        <f t="shared" si="141"/>
        <v>173.25</v>
      </c>
      <c r="M1497">
        <f t="shared" si="142"/>
        <v>59.5</v>
      </c>
      <c r="N1497" t="s">
        <v>111</v>
      </c>
      <c r="O1497" t="s">
        <v>115</v>
      </c>
    </row>
    <row r="1498" spans="1:15" x14ac:dyDescent="0.3">
      <c r="A1498">
        <f t="shared" si="143"/>
        <v>7777896897</v>
      </c>
      <c r="B1498" s="1">
        <v>42259</v>
      </c>
      <c r="C1498" t="str">
        <f t="shared" si="138"/>
        <v>Saturday</v>
      </c>
      <c r="D1498" t="str">
        <f t="shared" si="139"/>
        <v>September</v>
      </c>
      <c r="E1498">
        <v>16.75</v>
      </c>
      <c r="F1498" t="s">
        <v>7</v>
      </c>
      <c r="G1498" t="s">
        <v>22</v>
      </c>
      <c r="H1498">
        <f t="shared" si="140"/>
        <v>23.25</v>
      </c>
      <c r="I1498">
        <v>2</v>
      </c>
      <c r="J1498" t="s">
        <v>50</v>
      </c>
      <c r="K1498" t="s">
        <v>51</v>
      </c>
      <c r="L1498">
        <f t="shared" si="141"/>
        <v>46.5</v>
      </c>
      <c r="M1498">
        <f t="shared" si="142"/>
        <v>13</v>
      </c>
      <c r="N1498" t="s">
        <v>112</v>
      </c>
      <c r="O1498" t="s">
        <v>114</v>
      </c>
    </row>
    <row r="1499" spans="1:15" x14ac:dyDescent="0.3">
      <c r="A1499">
        <f t="shared" si="143"/>
        <v>7777896898</v>
      </c>
      <c r="B1499" s="1">
        <v>42259</v>
      </c>
      <c r="C1499" t="str">
        <f t="shared" si="138"/>
        <v>Saturday</v>
      </c>
      <c r="D1499" t="str">
        <f t="shared" si="139"/>
        <v>September</v>
      </c>
      <c r="E1499">
        <v>16</v>
      </c>
      <c r="F1499" t="s">
        <v>7</v>
      </c>
      <c r="G1499" t="s">
        <v>8</v>
      </c>
      <c r="H1499">
        <f t="shared" si="140"/>
        <v>20.5</v>
      </c>
      <c r="I1499">
        <v>3</v>
      </c>
      <c r="J1499" t="s">
        <v>58</v>
      </c>
      <c r="K1499" t="s">
        <v>59</v>
      </c>
      <c r="L1499">
        <f t="shared" si="141"/>
        <v>61.5</v>
      </c>
      <c r="M1499">
        <f t="shared" si="142"/>
        <v>13.5</v>
      </c>
      <c r="N1499" t="s">
        <v>112</v>
      </c>
      <c r="O1499" t="s">
        <v>114</v>
      </c>
    </row>
    <row r="1500" spans="1:15" x14ac:dyDescent="0.3">
      <c r="A1500">
        <f t="shared" si="143"/>
        <v>7777896899</v>
      </c>
      <c r="B1500" s="1">
        <v>42259</v>
      </c>
      <c r="C1500" t="str">
        <f t="shared" si="138"/>
        <v>Saturday</v>
      </c>
      <c r="D1500" t="str">
        <f t="shared" si="139"/>
        <v>September</v>
      </c>
      <c r="E1500">
        <v>16.75</v>
      </c>
      <c r="F1500" t="s">
        <v>7</v>
      </c>
      <c r="G1500" t="s">
        <v>22</v>
      </c>
      <c r="H1500">
        <f t="shared" si="140"/>
        <v>23.25</v>
      </c>
      <c r="I1500">
        <v>2</v>
      </c>
      <c r="J1500" t="s">
        <v>72</v>
      </c>
      <c r="K1500" t="s">
        <v>73</v>
      </c>
      <c r="L1500">
        <f t="shared" si="141"/>
        <v>46.5</v>
      </c>
      <c r="M1500">
        <f t="shared" si="142"/>
        <v>13</v>
      </c>
      <c r="N1500" t="s">
        <v>111</v>
      </c>
      <c r="O1500" t="s">
        <v>115</v>
      </c>
    </row>
    <row r="1501" spans="1:15" x14ac:dyDescent="0.3">
      <c r="A1501">
        <f t="shared" si="143"/>
        <v>7777896900</v>
      </c>
      <c r="B1501" s="1">
        <v>42259</v>
      </c>
      <c r="C1501" t="str">
        <f t="shared" si="138"/>
        <v>Saturday</v>
      </c>
      <c r="D1501" t="str">
        <f t="shared" si="139"/>
        <v>September</v>
      </c>
      <c r="E1501">
        <v>16.75</v>
      </c>
      <c r="F1501" t="s">
        <v>7</v>
      </c>
      <c r="G1501" t="s">
        <v>22</v>
      </c>
      <c r="H1501">
        <f t="shared" si="140"/>
        <v>23.25</v>
      </c>
      <c r="I1501">
        <v>10</v>
      </c>
      <c r="J1501" t="s">
        <v>46</v>
      </c>
      <c r="K1501" t="s">
        <v>47</v>
      </c>
      <c r="L1501">
        <f t="shared" si="141"/>
        <v>232.5</v>
      </c>
      <c r="M1501">
        <f t="shared" si="142"/>
        <v>65</v>
      </c>
      <c r="N1501" t="s">
        <v>112</v>
      </c>
      <c r="O1501" t="s">
        <v>114</v>
      </c>
    </row>
    <row r="1502" spans="1:15" x14ac:dyDescent="0.3">
      <c r="A1502">
        <f t="shared" si="143"/>
        <v>7777896901</v>
      </c>
      <c r="B1502" s="1">
        <v>42259</v>
      </c>
      <c r="C1502" t="str">
        <f t="shared" si="138"/>
        <v>Saturday</v>
      </c>
      <c r="D1502" t="str">
        <f t="shared" si="139"/>
        <v>September</v>
      </c>
      <c r="E1502">
        <v>20.75</v>
      </c>
      <c r="F1502" t="s">
        <v>13</v>
      </c>
      <c r="G1502" t="s">
        <v>17</v>
      </c>
      <c r="H1502">
        <f t="shared" si="140"/>
        <v>30.75</v>
      </c>
      <c r="I1502">
        <v>3</v>
      </c>
      <c r="J1502" t="s">
        <v>66</v>
      </c>
      <c r="K1502" t="s">
        <v>67</v>
      </c>
      <c r="L1502">
        <f t="shared" si="141"/>
        <v>92.25</v>
      </c>
      <c r="M1502">
        <f t="shared" si="142"/>
        <v>30</v>
      </c>
      <c r="N1502" t="s">
        <v>111</v>
      </c>
      <c r="O1502" t="s">
        <v>114</v>
      </c>
    </row>
    <row r="1503" spans="1:15" x14ac:dyDescent="0.3">
      <c r="A1503">
        <f t="shared" si="143"/>
        <v>7777896902</v>
      </c>
      <c r="B1503" s="1">
        <v>42259</v>
      </c>
      <c r="C1503" t="str">
        <f t="shared" si="138"/>
        <v>Saturday</v>
      </c>
      <c r="D1503" t="str">
        <f t="shared" si="139"/>
        <v>September</v>
      </c>
      <c r="E1503">
        <v>12.5</v>
      </c>
      <c r="F1503" t="s">
        <v>7</v>
      </c>
      <c r="G1503" t="s">
        <v>8</v>
      </c>
      <c r="H1503">
        <f t="shared" si="140"/>
        <v>17</v>
      </c>
      <c r="I1503">
        <v>11</v>
      </c>
      <c r="J1503" t="s">
        <v>48</v>
      </c>
      <c r="K1503" t="s">
        <v>49</v>
      </c>
      <c r="L1503">
        <f t="shared" si="141"/>
        <v>187</v>
      </c>
      <c r="M1503">
        <f t="shared" si="142"/>
        <v>49.5</v>
      </c>
      <c r="N1503" t="s">
        <v>111</v>
      </c>
      <c r="O1503" t="s">
        <v>114</v>
      </c>
    </row>
    <row r="1504" spans="1:15" x14ac:dyDescent="0.3">
      <c r="A1504">
        <f t="shared" si="143"/>
        <v>7777896903</v>
      </c>
      <c r="B1504" s="1">
        <v>42259</v>
      </c>
      <c r="C1504" t="str">
        <f t="shared" si="138"/>
        <v>Saturday</v>
      </c>
      <c r="D1504" t="str">
        <f t="shared" si="139"/>
        <v>September</v>
      </c>
      <c r="E1504">
        <v>12.5</v>
      </c>
      <c r="F1504" t="s">
        <v>7</v>
      </c>
      <c r="G1504" t="s">
        <v>8</v>
      </c>
      <c r="H1504">
        <f t="shared" si="140"/>
        <v>17</v>
      </c>
      <c r="I1504">
        <v>9</v>
      </c>
      <c r="J1504" t="s">
        <v>48</v>
      </c>
      <c r="K1504" t="s">
        <v>49</v>
      </c>
      <c r="L1504">
        <f t="shared" si="141"/>
        <v>153</v>
      </c>
      <c r="M1504">
        <f t="shared" si="142"/>
        <v>40.5</v>
      </c>
      <c r="N1504" t="s">
        <v>112</v>
      </c>
      <c r="O1504" t="s">
        <v>114</v>
      </c>
    </row>
    <row r="1505" spans="1:15" x14ac:dyDescent="0.3">
      <c r="A1505">
        <f t="shared" si="143"/>
        <v>7777896904</v>
      </c>
      <c r="B1505" s="1">
        <v>42260</v>
      </c>
      <c r="C1505" t="str">
        <f t="shared" si="138"/>
        <v>Sunday</v>
      </c>
      <c r="D1505" t="str">
        <f t="shared" si="139"/>
        <v>September</v>
      </c>
      <c r="E1505">
        <v>20.75</v>
      </c>
      <c r="F1505" t="s">
        <v>13</v>
      </c>
      <c r="G1505" t="s">
        <v>17</v>
      </c>
      <c r="H1505">
        <f t="shared" si="140"/>
        <v>30.75</v>
      </c>
      <c r="I1505">
        <v>10</v>
      </c>
      <c r="J1505" t="s">
        <v>32</v>
      </c>
      <c r="K1505" t="s">
        <v>33</v>
      </c>
      <c r="L1505">
        <f t="shared" si="141"/>
        <v>307.5</v>
      </c>
      <c r="M1505">
        <f t="shared" si="142"/>
        <v>100</v>
      </c>
      <c r="N1505" t="s">
        <v>112</v>
      </c>
      <c r="O1505" t="s">
        <v>115</v>
      </c>
    </row>
    <row r="1506" spans="1:15" x14ac:dyDescent="0.3">
      <c r="A1506">
        <f t="shared" si="143"/>
        <v>7777896905</v>
      </c>
      <c r="B1506" s="1">
        <v>42260</v>
      </c>
      <c r="C1506" t="str">
        <f t="shared" si="138"/>
        <v>Sunday</v>
      </c>
      <c r="D1506" t="str">
        <f t="shared" si="139"/>
        <v>September</v>
      </c>
      <c r="E1506">
        <v>14.75</v>
      </c>
      <c r="F1506" t="s">
        <v>7</v>
      </c>
      <c r="G1506" t="s">
        <v>14</v>
      </c>
      <c r="H1506">
        <f t="shared" si="140"/>
        <v>20.25</v>
      </c>
      <c r="I1506">
        <v>8</v>
      </c>
      <c r="J1506" t="s">
        <v>56</v>
      </c>
      <c r="K1506" t="s">
        <v>57</v>
      </c>
      <c r="L1506">
        <f t="shared" si="141"/>
        <v>162</v>
      </c>
      <c r="M1506">
        <f t="shared" si="142"/>
        <v>44</v>
      </c>
      <c r="N1506" t="s">
        <v>112</v>
      </c>
      <c r="O1506" t="s">
        <v>114</v>
      </c>
    </row>
    <row r="1507" spans="1:15" x14ac:dyDescent="0.3">
      <c r="A1507">
        <f t="shared" si="143"/>
        <v>7777896906</v>
      </c>
      <c r="B1507" s="1">
        <v>42260</v>
      </c>
      <c r="C1507" t="str">
        <f t="shared" si="138"/>
        <v>Sunday</v>
      </c>
      <c r="D1507" t="str">
        <f t="shared" si="139"/>
        <v>September</v>
      </c>
      <c r="E1507">
        <v>16.5</v>
      </c>
      <c r="F1507" t="s">
        <v>7</v>
      </c>
      <c r="G1507" t="s">
        <v>17</v>
      </c>
      <c r="H1507">
        <f t="shared" si="140"/>
        <v>25</v>
      </c>
      <c r="I1507">
        <v>3</v>
      </c>
      <c r="J1507" t="s">
        <v>54</v>
      </c>
      <c r="K1507" t="s">
        <v>55</v>
      </c>
      <c r="L1507">
        <f t="shared" si="141"/>
        <v>75</v>
      </c>
      <c r="M1507">
        <f t="shared" si="142"/>
        <v>25.5</v>
      </c>
      <c r="N1507" t="s">
        <v>111</v>
      </c>
      <c r="O1507" t="s">
        <v>114</v>
      </c>
    </row>
    <row r="1508" spans="1:15" x14ac:dyDescent="0.3">
      <c r="A1508">
        <f t="shared" si="143"/>
        <v>7777896907</v>
      </c>
      <c r="B1508" s="1">
        <v>42260</v>
      </c>
      <c r="C1508" t="str">
        <f t="shared" si="138"/>
        <v>Sunday</v>
      </c>
      <c r="D1508" t="str">
        <f t="shared" si="139"/>
        <v>September</v>
      </c>
      <c r="E1508">
        <v>12</v>
      </c>
      <c r="F1508" t="s">
        <v>27</v>
      </c>
      <c r="G1508" t="s">
        <v>8</v>
      </c>
      <c r="H1508">
        <f t="shared" si="140"/>
        <v>15</v>
      </c>
      <c r="I1508">
        <v>7</v>
      </c>
      <c r="J1508" t="s">
        <v>30</v>
      </c>
      <c r="K1508" t="s">
        <v>31</v>
      </c>
      <c r="L1508">
        <f t="shared" si="141"/>
        <v>105</v>
      </c>
      <c r="M1508">
        <f t="shared" si="142"/>
        <v>21</v>
      </c>
      <c r="N1508" t="s">
        <v>112</v>
      </c>
      <c r="O1508" t="s">
        <v>114</v>
      </c>
    </row>
    <row r="1509" spans="1:15" x14ac:dyDescent="0.3">
      <c r="A1509">
        <f t="shared" si="143"/>
        <v>7777896908</v>
      </c>
      <c r="B1509" s="1">
        <v>42260</v>
      </c>
      <c r="C1509" t="str">
        <f t="shared" si="138"/>
        <v>Sunday</v>
      </c>
      <c r="D1509" t="str">
        <f t="shared" si="139"/>
        <v>September</v>
      </c>
      <c r="E1509">
        <v>16</v>
      </c>
      <c r="F1509" t="s">
        <v>7</v>
      </c>
      <c r="G1509" t="s">
        <v>8</v>
      </c>
      <c r="H1509">
        <f t="shared" si="140"/>
        <v>20.5</v>
      </c>
      <c r="I1509">
        <v>12</v>
      </c>
      <c r="J1509" t="s">
        <v>11</v>
      </c>
      <c r="K1509" t="s">
        <v>12</v>
      </c>
      <c r="L1509">
        <f t="shared" si="141"/>
        <v>246</v>
      </c>
      <c r="M1509">
        <f t="shared" si="142"/>
        <v>54</v>
      </c>
      <c r="N1509" t="s">
        <v>112</v>
      </c>
      <c r="O1509" t="s">
        <v>114</v>
      </c>
    </row>
    <row r="1510" spans="1:15" x14ac:dyDescent="0.3">
      <c r="A1510">
        <f t="shared" si="143"/>
        <v>7777896909</v>
      </c>
      <c r="B1510" s="1">
        <v>42261</v>
      </c>
      <c r="C1510" t="str">
        <f t="shared" si="138"/>
        <v>Monday</v>
      </c>
      <c r="D1510" t="str">
        <f t="shared" si="139"/>
        <v>September</v>
      </c>
      <c r="E1510">
        <v>10.5</v>
      </c>
      <c r="F1510" t="s">
        <v>27</v>
      </c>
      <c r="G1510" t="s">
        <v>8</v>
      </c>
      <c r="H1510">
        <f t="shared" si="140"/>
        <v>13.5</v>
      </c>
      <c r="I1510">
        <v>11</v>
      </c>
      <c r="J1510" t="s">
        <v>9</v>
      </c>
      <c r="K1510" t="s">
        <v>10</v>
      </c>
      <c r="L1510">
        <f t="shared" si="141"/>
        <v>148.5</v>
      </c>
      <c r="M1510">
        <f t="shared" si="142"/>
        <v>33</v>
      </c>
      <c r="N1510" t="s">
        <v>111</v>
      </c>
      <c r="O1510" t="s">
        <v>115</v>
      </c>
    </row>
    <row r="1511" spans="1:15" x14ac:dyDescent="0.3">
      <c r="A1511">
        <f t="shared" si="143"/>
        <v>7777896910</v>
      </c>
      <c r="B1511" s="1">
        <v>42261</v>
      </c>
      <c r="C1511" t="str">
        <f t="shared" si="138"/>
        <v>Monday</v>
      </c>
      <c r="D1511" t="str">
        <f t="shared" si="139"/>
        <v>September</v>
      </c>
      <c r="E1511">
        <v>12.5</v>
      </c>
      <c r="F1511" t="s">
        <v>27</v>
      </c>
      <c r="G1511" t="s">
        <v>14</v>
      </c>
      <c r="H1511">
        <f t="shared" si="140"/>
        <v>16.5</v>
      </c>
      <c r="I1511">
        <v>11</v>
      </c>
      <c r="J1511" t="s">
        <v>40</v>
      </c>
      <c r="K1511" t="s">
        <v>41</v>
      </c>
      <c r="L1511">
        <f t="shared" si="141"/>
        <v>181.5</v>
      </c>
      <c r="M1511">
        <f t="shared" si="142"/>
        <v>44</v>
      </c>
      <c r="N1511" t="s">
        <v>112</v>
      </c>
      <c r="O1511" t="s">
        <v>115</v>
      </c>
    </row>
    <row r="1512" spans="1:15" x14ac:dyDescent="0.3">
      <c r="A1512">
        <f t="shared" si="143"/>
        <v>7777896911</v>
      </c>
      <c r="B1512" s="1">
        <v>42262</v>
      </c>
      <c r="C1512" t="str">
        <f t="shared" si="138"/>
        <v>Tuesday</v>
      </c>
      <c r="D1512" t="str">
        <f t="shared" si="139"/>
        <v>September</v>
      </c>
      <c r="E1512">
        <v>16.5</v>
      </c>
      <c r="F1512" t="s">
        <v>13</v>
      </c>
      <c r="G1512" t="s">
        <v>8</v>
      </c>
      <c r="H1512">
        <f t="shared" si="140"/>
        <v>22.5</v>
      </c>
      <c r="I1512">
        <v>5</v>
      </c>
      <c r="J1512" t="s">
        <v>9</v>
      </c>
      <c r="K1512" t="s">
        <v>10</v>
      </c>
      <c r="L1512">
        <f t="shared" si="141"/>
        <v>112.5</v>
      </c>
      <c r="M1512">
        <f t="shared" si="142"/>
        <v>30</v>
      </c>
      <c r="N1512" t="s">
        <v>111</v>
      </c>
      <c r="O1512" t="s">
        <v>115</v>
      </c>
    </row>
    <row r="1513" spans="1:15" x14ac:dyDescent="0.3">
      <c r="A1513">
        <f t="shared" si="143"/>
        <v>7777896912</v>
      </c>
      <c r="B1513" s="1">
        <v>42262</v>
      </c>
      <c r="C1513" t="str">
        <f t="shared" si="138"/>
        <v>Tuesday</v>
      </c>
      <c r="D1513" t="str">
        <f t="shared" si="139"/>
        <v>September</v>
      </c>
      <c r="E1513">
        <v>12</v>
      </c>
      <c r="F1513" t="s">
        <v>27</v>
      </c>
      <c r="G1513" t="s">
        <v>14</v>
      </c>
      <c r="H1513">
        <f t="shared" si="140"/>
        <v>16</v>
      </c>
      <c r="I1513">
        <v>7</v>
      </c>
      <c r="J1513" t="s">
        <v>68</v>
      </c>
      <c r="K1513" t="s">
        <v>69</v>
      </c>
      <c r="L1513">
        <f t="shared" si="141"/>
        <v>112</v>
      </c>
      <c r="M1513">
        <f t="shared" si="142"/>
        <v>28</v>
      </c>
      <c r="N1513" t="s">
        <v>112</v>
      </c>
      <c r="O1513" t="s">
        <v>115</v>
      </c>
    </row>
    <row r="1514" spans="1:15" x14ac:dyDescent="0.3">
      <c r="A1514">
        <f t="shared" si="143"/>
        <v>7777896913</v>
      </c>
      <c r="B1514" s="1">
        <v>42262</v>
      </c>
      <c r="C1514" t="str">
        <f t="shared" si="138"/>
        <v>Tuesday</v>
      </c>
      <c r="D1514" t="str">
        <f t="shared" si="139"/>
        <v>September</v>
      </c>
      <c r="E1514">
        <v>20.25</v>
      </c>
      <c r="F1514" t="s">
        <v>13</v>
      </c>
      <c r="G1514" t="s">
        <v>14</v>
      </c>
      <c r="H1514">
        <f t="shared" si="140"/>
        <v>27.25</v>
      </c>
      <c r="I1514">
        <v>8</v>
      </c>
      <c r="J1514" t="s">
        <v>68</v>
      </c>
      <c r="K1514" t="s">
        <v>69</v>
      </c>
      <c r="L1514">
        <f t="shared" si="141"/>
        <v>218</v>
      </c>
      <c r="M1514">
        <f t="shared" si="142"/>
        <v>56</v>
      </c>
      <c r="N1514" t="s">
        <v>111</v>
      </c>
      <c r="O1514" t="s">
        <v>115</v>
      </c>
    </row>
    <row r="1515" spans="1:15" x14ac:dyDescent="0.3">
      <c r="A1515">
        <f t="shared" si="143"/>
        <v>7777896914</v>
      </c>
      <c r="B1515" s="1">
        <v>42263</v>
      </c>
      <c r="C1515" t="str">
        <f t="shared" si="138"/>
        <v>Wednesday</v>
      </c>
      <c r="D1515" t="str">
        <f t="shared" si="139"/>
        <v>September</v>
      </c>
      <c r="E1515">
        <v>16</v>
      </c>
      <c r="F1515" t="s">
        <v>7</v>
      </c>
      <c r="G1515" t="s">
        <v>8</v>
      </c>
      <c r="H1515">
        <f t="shared" si="140"/>
        <v>20.5</v>
      </c>
      <c r="I1515">
        <v>12</v>
      </c>
      <c r="J1515" t="s">
        <v>11</v>
      </c>
      <c r="K1515" t="s">
        <v>12</v>
      </c>
      <c r="L1515">
        <f t="shared" si="141"/>
        <v>246</v>
      </c>
      <c r="M1515">
        <f t="shared" si="142"/>
        <v>54</v>
      </c>
      <c r="N1515" t="s">
        <v>112</v>
      </c>
      <c r="O1515" t="s">
        <v>114</v>
      </c>
    </row>
    <row r="1516" spans="1:15" x14ac:dyDescent="0.3">
      <c r="A1516">
        <f t="shared" si="143"/>
        <v>7777896915</v>
      </c>
      <c r="B1516" s="1">
        <v>42263</v>
      </c>
      <c r="C1516" t="str">
        <f t="shared" si="138"/>
        <v>Wednesday</v>
      </c>
      <c r="D1516" t="str">
        <f t="shared" si="139"/>
        <v>September</v>
      </c>
      <c r="E1516">
        <v>12</v>
      </c>
      <c r="F1516" t="s">
        <v>27</v>
      </c>
      <c r="G1516" t="s">
        <v>8</v>
      </c>
      <c r="H1516">
        <f t="shared" si="140"/>
        <v>15</v>
      </c>
      <c r="I1516">
        <v>3</v>
      </c>
      <c r="J1516" t="s">
        <v>30</v>
      </c>
      <c r="K1516" t="s">
        <v>31</v>
      </c>
      <c r="L1516">
        <f t="shared" si="141"/>
        <v>45</v>
      </c>
      <c r="M1516">
        <f t="shared" si="142"/>
        <v>9</v>
      </c>
      <c r="N1516" t="s">
        <v>112</v>
      </c>
      <c r="O1516" t="s">
        <v>115</v>
      </c>
    </row>
    <row r="1517" spans="1:15" x14ac:dyDescent="0.3">
      <c r="A1517">
        <f t="shared" si="143"/>
        <v>7777896916</v>
      </c>
      <c r="B1517" s="1">
        <v>42263</v>
      </c>
      <c r="C1517" t="str">
        <f t="shared" si="138"/>
        <v>Wednesday</v>
      </c>
      <c r="D1517" t="str">
        <f t="shared" si="139"/>
        <v>September</v>
      </c>
      <c r="E1517">
        <v>12</v>
      </c>
      <c r="F1517" t="s">
        <v>27</v>
      </c>
      <c r="G1517" t="s">
        <v>14</v>
      </c>
      <c r="H1517">
        <f t="shared" si="140"/>
        <v>16</v>
      </c>
      <c r="I1517">
        <v>6</v>
      </c>
      <c r="J1517" t="s">
        <v>34</v>
      </c>
      <c r="K1517" t="s">
        <v>35</v>
      </c>
      <c r="L1517">
        <f t="shared" si="141"/>
        <v>96</v>
      </c>
      <c r="M1517">
        <f t="shared" si="142"/>
        <v>24</v>
      </c>
      <c r="N1517" t="s">
        <v>111</v>
      </c>
      <c r="O1517" t="s">
        <v>114</v>
      </c>
    </row>
    <row r="1518" spans="1:15" x14ac:dyDescent="0.3">
      <c r="A1518">
        <f t="shared" si="143"/>
        <v>7777896917</v>
      </c>
      <c r="B1518" s="1">
        <v>42263</v>
      </c>
      <c r="C1518" t="str">
        <f t="shared" si="138"/>
        <v>Wednesday</v>
      </c>
      <c r="D1518" t="str">
        <f t="shared" si="139"/>
        <v>September</v>
      </c>
      <c r="E1518">
        <v>12.5</v>
      </c>
      <c r="F1518" t="s">
        <v>27</v>
      </c>
      <c r="G1518" t="s">
        <v>17</v>
      </c>
      <c r="H1518">
        <f t="shared" si="140"/>
        <v>19.5</v>
      </c>
      <c r="I1518">
        <v>10</v>
      </c>
      <c r="J1518" t="s">
        <v>66</v>
      </c>
      <c r="K1518" t="s">
        <v>67</v>
      </c>
      <c r="L1518">
        <f t="shared" si="141"/>
        <v>195</v>
      </c>
      <c r="M1518">
        <f t="shared" si="142"/>
        <v>70</v>
      </c>
      <c r="N1518" t="s">
        <v>112</v>
      </c>
      <c r="O1518" t="s">
        <v>115</v>
      </c>
    </row>
    <row r="1519" spans="1:15" x14ac:dyDescent="0.3">
      <c r="A1519">
        <f t="shared" si="143"/>
        <v>7777896918</v>
      </c>
      <c r="B1519" s="1">
        <v>42263</v>
      </c>
      <c r="C1519" t="str">
        <f t="shared" si="138"/>
        <v>Wednesday</v>
      </c>
      <c r="D1519" t="str">
        <f t="shared" si="139"/>
        <v>September</v>
      </c>
      <c r="E1519">
        <v>12</v>
      </c>
      <c r="F1519" t="s">
        <v>27</v>
      </c>
      <c r="G1519" t="s">
        <v>8</v>
      </c>
      <c r="H1519">
        <f t="shared" si="140"/>
        <v>15</v>
      </c>
      <c r="I1519">
        <v>3</v>
      </c>
      <c r="J1519" t="s">
        <v>11</v>
      </c>
      <c r="K1519" t="s">
        <v>12</v>
      </c>
      <c r="L1519">
        <f t="shared" si="141"/>
        <v>45</v>
      </c>
      <c r="M1519">
        <f t="shared" si="142"/>
        <v>9</v>
      </c>
      <c r="N1519" t="s">
        <v>111</v>
      </c>
      <c r="O1519" t="s">
        <v>114</v>
      </c>
    </row>
    <row r="1520" spans="1:15" x14ac:dyDescent="0.3">
      <c r="A1520">
        <f t="shared" si="143"/>
        <v>7777896919</v>
      </c>
      <c r="B1520" s="1">
        <v>42264</v>
      </c>
      <c r="C1520" t="str">
        <f t="shared" si="138"/>
        <v>Thursday</v>
      </c>
      <c r="D1520" t="str">
        <f t="shared" si="139"/>
        <v>September</v>
      </c>
      <c r="E1520">
        <v>16.75</v>
      </c>
      <c r="F1520" t="s">
        <v>7</v>
      </c>
      <c r="G1520" t="s">
        <v>22</v>
      </c>
      <c r="H1520">
        <f t="shared" si="140"/>
        <v>23.25</v>
      </c>
      <c r="I1520">
        <v>3</v>
      </c>
      <c r="J1520" t="s">
        <v>28</v>
      </c>
      <c r="K1520" t="s">
        <v>29</v>
      </c>
      <c r="L1520">
        <f t="shared" si="141"/>
        <v>69.75</v>
      </c>
      <c r="M1520">
        <f t="shared" si="142"/>
        <v>19.5</v>
      </c>
      <c r="N1520" t="s">
        <v>112</v>
      </c>
      <c r="O1520" t="s">
        <v>115</v>
      </c>
    </row>
    <row r="1521" spans="1:15" x14ac:dyDescent="0.3">
      <c r="A1521">
        <f t="shared" si="143"/>
        <v>7777896920</v>
      </c>
      <c r="B1521" s="1">
        <v>42264</v>
      </c>
      <c r="C1521" t="str">
        <f t="shared" si="138"/>
        <v>Thursday</v>
      </c>
      <c r="D1521" t="str">
        <f t="shared" si="139"/>
        <v>September</v>
      </c>
      <c r="E1521">
        <v>20.75</v>
      </c>
      <c r="F1521" t="s">
        <v>13</v>
      </c>
      <c r="G1521" t="s">
        <v>17</v>
      </c>
      <c r="H1521">
        <f t="shared" si="140"/>
        <v>30.75</v>
      </c>
      <c r="I1521">
        <v>8</v>
      </c>
      <c r="J1521" t="s">
        <v>38</v>
      </c>
      <c r="K1521" t="s">
        <v>39</v>
      </c>
      <c r="L1521">
        <f t="shared" si="141"/>
        <v>246</v>
      </c>
      <c r="M1521">
        <f t="shared" si="142"/>
        <v>80</v>
      </c>
      <c r="N1521" t="s">
        <v>111</v>
      </c>
      <c r="O1521" t="s">
        <v>115</v>
      </c>
    </row>
    <row r="1522" spans="1:15" x14ac:dyDescent="0.3">
      <c r="A1522">
        <f t="shared" si="143"/>
        <v>7777896921</v>
      </c>
      <c r="B1522" s="1">
        <v>42264</v>
      </c>
      <c r="C1522" t="str">
        <f t="shared" si="138"/>
        <v>Thursday</v>
      </c>
      <c r="D1522" t="str">
        <f t="shared" si="139"/>
        <v>September</v>
      </c>
      <c r="E1522">
        <v>16.5</v>
      </c>
      <c r="F1522" t="s">
        <v>7</v>
      </c>
      <c r="G1522" t="s">
        <v>17</v>
      </c>
      <c r="H1522">
        <f t="shared" si="140"/>
        <v>25</v>
      </c>
      <c r="I1522">
        <v>2</v>
      </c>
      <c r="J1522" t="s">
        <v>18</v>
      </c>
      <c r="K1522" t="s">
        <v>19</v>
      </c>
      <c r="L1522">
        <f t="shared" si="141"/>
        <v>50</v>
      </c>
      <c r="M1522">
        <f t="shared" si="142"/>
        <v>17</v>
      </c>
      <c r="N1522" t="s">
        <v>111</v>
      </c>
      <c r="O1522" t="s">
        <v>115</v>
      </c>
    </row>
    <row r="1523" spans="1:15" x14ac:dyDescent="0.3">
      <c r="A1523">
        <f t="shared" si="143"/>
        <v>7777896922</v>
      </c>
      <c r="B1523" s="1">
        <v>42264</v>
      </c>
      <c r="C1523" t="str">
        <f t="shared" si="138"/>
        <v>Thursday</v>
      </c>
      <c r="D1523" t="str">
        <f t="shared" si="139"/>
        <v>September</v>
      </c>
      <c r="E1523">
        <v>20.75</v>
      </c>
      <c r="F1523" t="s">
        <v>13</v>
      </c>
      <c r="G1523" t="s">
        <v>14</v>
      </c>
      <c r="H1523">
        <f t="shared" si="140"/>
        <v>27.75</v>
      </c>
      <c r="I1523">
        <v>3</v>
      </c>
      <c r="J1523" t="s">
        <v>40</v>
      </c>
      <c r="K1523" t="s">
        <v>41</v>
      </c>
      <c r="L1523">
        <f t="shared" si="141"/>
        <v>83.25</v>
      </c>
      <c r="M1523">
        <f t="shared" si="142"/>
        <v>21</v>
      </c>
      <c r="N1523" t="s">
        <v>111</v>
      </c>
      <c r="O1523" t="s">
        <v>115</v>
      </c>
    </row>
    <row r="1524" spans="1:15" x14ac:dyDescent="0.3">
      <c r="A1524">
        <f t="shared" si="143"/>
        <v>7777896923</v>
      </c>
      <c r="B1524" s="1">
        <v>42265</v>
      </c>
      <c r="C1524" t="str">
        <f t="shared" si="138"/>
        <v>Friday</v>
      </c>
      <c r="D1524" t="str">
        <f t="shared" si="139"/>
        <v>September</v>
      </c>
      <c r="E1524">
        <v>15.25</v>
      </c>
      <c r="F1524" t="s">
        <v>13</v>
      </c>
      <c r="G1524" t="s">
        <v>8</v>
      </c>
      <c r="H1524">
        <f t="shared" si="140"/>
        <v>21.25</v>
      </c>
      <c r="I1524">
        <v>7</v>
      </c>
      <c r="J1524" t="s">
        <v>48</v>
      </c>
      <c r="K1524" t="s">
        <v>49</v>
      </c>
      <c r="L1524">
        <f t="shared" si="141"/>
        <v>148.75</v>
      </c>
      <c r="M1524">
        <f t="shared" si="142"/>
        <v>42</v>
      </c>
      <c r="N1524" t="s">
        <v>111</v>
      </c>
      <c r="O1524" t="s">
        <v>115</v>
      </c>
    </row>
    <row r="1525" spans="1:15" x14ac:dyDescent="0.3">
      <c r="A1525">
        <f t="shared" si="143"/>
        <v>7777896924</v>
      </c>
      <c r="B1525" s="1">
        <v>42265</v>
      </c>
      <c r="C1525" t="str">
        <f t="shared" si="138"/>
        <v>Friday</v>
      </c>
      <c r="D1525" t="str">
        <f t="shared" si="139"/>
        <v>September</v>
      </c>
      <c r="E1525">
        <v>16.5</v>
      </c>
      <c r="F1525" t="s">
        <v>13</v>
      </c>
      <c r="G1525" t="s">
        <v>8</v>
      </c>
      <c r="H1525">
        <f t="shared" si="140"/>
        <v>22.5</v>
      </c>
      <c r="I1525">
        <v>8</v>
      </c>
      <c r="J1525" t="s">
        <v>9</v>
      </c>
      <c r="K1525" t="s">
        <v>10</v>
      </c>
      <c r="L1525">
        <f t="shared" si="141"/>
        <v>180</v>
      </c>
      <c r="M1525">
        <f t="shared" si="142"/>
        <v>48</v>
      </c>
      <c r="N1525" t="s">
        <v>112</v>
      </c>
      <c r="O1525" t="s">
        <v>114</v>
      </c>
    </row>
    <row r="1526" spans="1:15" x14ac:dyDescent="0.3">
      <c r="A1526">
        <f t="shared" si="143"/>
        <v>7777896925</v>
      </c>
      <c r="B1526" s="1">
        <v>42265</v>
      </c>
      <c r="C1526" t="str">
        <f t="shared" si="138"/>
        <v>Friday</v>
      </c>
      <c r="D1526" t="str">
        <f t="shared" si="139"/>
        <v>September</v>
      </c>
      <c r="E1526">
        <v>16.75</v>
      </c>
      <c r="F1526" t="s">
        <v>7</v>
      </c>
      <c r="G1526" t="s">
        <v>22</v>
      </c>
      <c r="H1526">
        <f t="shared" si="140"/>
        <v>23.25</v>
      </c>
      <c r="I1526">
        <v>3</v>
      </c>
      <c r="J1526" t="s">
        <v>46</v>
      </c>
      <c r="K1526" t="s">
        <v>47</v>
      </c>
      <c r="L1526">
        <f t="shared" si="141"/>
        <v>69.75</v>
      </c>
      <c r="M1526">
        <f t="shared" si="142"/>
        <v>19.5</v>
      </c>
      <c r="N1526" t="s">
        <v>111</v>
      </c>
      <c r="O1526" t="s">
        <v>115</v>
      </c>
    </row>
    <row r="1527" spans="1:15" x14ac:dyDescent="0.3">
      <c r="A1527">
        <f t="shared" si="143"/>
        <v>7777896926</v>
      </c>
      <c r="B1527" s="1">
        <v>42266</v>
      </c>
      <c r="C1527" t="str">
        <f t="shared" si="138"/>
        <v>Saturday</v>
      </c>
      <c r="D1527" t="str">
        <f t="shared" si="139"/>
        <v>September</v>
      </c>
      <c r="E1527">
        <v>16</v>
      </c>
      <c r="F1527" t="s">
        <v>7</v>
      </c>
      <c r="G1527" t="s">
        <v>14</v>
      </c>
      <c r="H1527">
        <f t="shared" si="140"/>
        <v>21.5</v>
      </c>
      <c r="I1527">
        <v>8</v>
      </c>
      <c r="J1527" t="s">
        <v>34</v>
      </c>
      <c r="K1527" t="s">
        <v>35</v>
      </c>
      <c r="L1527">
        <f t="shared" si="141"/>
        <v>172</v>
      </c>
      <c r="M1527">
        <f t="shared" si="142"/>
        <v>44</v>
      </c>
      <c r="N1527" t="s">
        <v>112</v>
      </c>
      <c r="O1527" t="s">
        <v>115</v>
      </c>
    </row>
    <row r="1528" spans="1:15" x14ac:dyDescent="0.3">
      <c r="A1528">
        <f t="shared" si="143"/>
        <v>7777896927</v>
      </c>
      <c r="B1528" s="1">
        <v>42266</v>
      </c>
      <c r="C1528" t="str">
        <f t="shared" si="138"/>
        <v>Saturday</v>
      </c>
      <c r="D1528" t="str">
        <f t="shared" si="139"/>
        <v>September</v>
      </c>
      <c r="E1528">
        <v>16.75</v>
      </c>
      <c r="F1528" t="s">
        <v>7</v>
      </c>
      <c r="G1528" t="s">
        <v>22</v>
      </c>
      <c r="H1528">
        <f t="shared" si="140"/>
        <v>23.25</v>
      </c>
      <c r="I1528">
        <v>11</v>
      </c>
      <c r="J1528" t="s">
        <v>72</v>
      </c>
      <c r="K1528" t="s">
        <v>73</v>
      </c>
      <c r="L1528">
        <f t="shared" si="141"/>
        <v>255.75</v>
      </c>
      <c r="M1528">
        <f t="shared" si="142"/>
        <v>71.5</v>
      </c>
      <c r="N1528" t="s">
        <v>111</v>
      </c>
      <c r="O1528" t="s">
        <v>115</v>
      </c>
    </row>
    <row r="1529" spans="1:15" x14ac:dyDescent="0.3">
      <c r="A1529">
        <f t="shared" si="143"/>
        <v>7777896928</v>
      </c>
      <c r="B1529" s="1">
        <v>42266</v>
      </c>
      <c r="C1529" t="str">
        <f t="shared" si="138"/>
        <v>Saturday</v>
      </c>
      <c r="D1529" t="str">
        <f t="shared" si="139"/>
        <v>September</v>
      </c>
      <c r="E1529">
        <v>23.65</v>
      </c>
      <c r="F1529" t="s">
        <v>27</v>
      </c>
      <c r="G1529" t="s">
        <v>17</v>
      </c>
      <c r="H1529">
        <f t="shared" si="140"/>
        <v>30.65</v>
      </c>
      <c r="I1529">
        <v>6</v>
      </c>
      <c r="J1529" t="s">
        <v>77</v>
      </c>
      <c r="K1529" t="s">
        <v>78</v>
      </c>
      <c r="L1529">
        <f t="shared" si="141"/>
        <v>183.89999999999998</v>
      </c>
      <c r="M1529">
        <f t="shared" si="142"/>
        <v>42</v>
      </c>
      <c r="N1529" t="s">
        <v>111</v>
      </c>
      <c r="O1529" t="s">
        <v>115</v>
      </c>
    </row>
    <row r="1530" spans="1:15" x14ac:dyDescent="0.3">
      <c r="A1530">
        <f t="shared" si="143"/>
        <v>7777896929</v>
      </c>
      <c r="B1530" s="1">
        <v>42266</v>
      </c>
      <c r="C1530" t="str">
        <f t="shared" si="138"/>
        <v>Saturday</v>
      </c>
      <c r="D1530" t="str">
        <f t="shared" si="139"/>
        <v>September</v>
      </c>
      <c r="E1530">
        <v>16.5</v>
      </c>
      <c r="F1530" t="s">
        <v>7</v>
      </c>
      <c r="G1530" t="s">
        <v>17</v>
      </c>
      <c r="H1530">
        <f t="shared" si="140"/>
        <v>25</v>
      </c>
      <c r="I1530">
        <v>8</v>
      </c>
      <c r="J1530" t="s">
        <v>25</v>
      </c>
      <c r="K1530" t="s">
        <v>26</v>
      </c>
      <c r="L1530">
        <f t="shared" si="141"/>
        <v>200</v>
      </c>
      <c r="M1530">
        <f t="shared" si="142"/>
        <v>68</v>
      </c>
      <c r="N1530" t="s">
        <v>111</v>
      </c>
      <c r="O1530" t="s">
        <v>114</v>
      </c>
    </row>
    <row r="1531" spans="1:15" x14ac:dyDescent="0.3">
      <c r="A1531">
        <f t="shared" si="143"/>
        <v>7777896930</v>
      </c>
      <c r="B1531" s="1">
        <v>42266</v>
      </c>
      <c r="C1531" t="str">
        <f t="shared" si="138"/>
        <v>Saturday</v>
      </c>
      <c r="D1531" t="str">
        <f t="shared" si="139"/>
        <v>September</v>
      </c>
      <c r="E1531">
        <v>20.75</v>
      </c>
      <c r="F1531" t="s">
        <v>13</v>
      </c>
      <c r="G1531" t="s">
        <v>22</v>
      </c>
      <c r="H1531">
        <f t="shared" si="140"/>
        <v>28.75</v>
      </c>
      <c r="I1531">
        <v>4</v>
      </c>
      <c r="J1531" t="s">
        <v>23</v>
      </c>
      <c r="K1531" t="s">
        <v>24</v>
      </c>
      <c r="L1531">
        <f t="shared" si="141"/>
        <v>115</v>
      </c>
      <c r="M1531">
        <f t="shared" si="142"/>
        <v>32</v>
      </c>
      <c r="N1531" t="s">
        <v>112</v>
      </c>
      <c r="O1531" t="s">
        <v>115</v>
      </c>
    </row>
    <row r="1532" spans="1:15" x14ac:dyDescent="0.3">
      <c r="A1532">
        <f t="shared" si="143"/>
        <v>7777896931</v>
      </c>
      <c r="B1532" s="1">
        <v>42267</v>
      </c>
      <c r="C1532" t="str">
        <f t="shared" si="138"/>
        <v>Sunday</v>
      </c>
      <c r="D1532" t="str">
        <f t="shared" si="139"/>
        <v>September</v>
      </c>
      <c r="E1532">
        <v>16</v>
      </c>
      <c r="F1532" t="s">
        <v>7</v>
      </c>
      <c r="G1532" t="s">
        <v>14</v>
      </c>
      <c r="H1532">
        <f t="shared" si="140"/>
        <v>21.5</v>
      </c>
      <c r="I1532">
        <v>4</v>
      </c>
      <c r="J1532" t="s">
        <v>20</v>
      </c>
      <c r="K1532" t="s">
        <v>21</v>
      </c>
      <c r="L1532">
        <f t="shared" si="141"/>
        <v>86</v>
      </c>
      <c r="M1532">
        <f t="shared" si="142"/>
        <v>22</v>
      </c>
      <c r="N1532" t="s">
        <v>111</v>
      </c>
      <c r="O1532" t="s">
        <v>114</v>
      </c>
    </row>
    <row r="1533" spans="1:15" x14ac:dyDescent="0.3">
      <c r="A1533">
        <f t="shared" si="143"/>
        <v>7777896932</v>
      </c>
      <c r="B1533" s="1">
        <v>42267</v>
      </c>
      <c r="C1533" t="str">
        <f t="shared" si="138"/>
        <v>Sunday</v>
      </c>
      <c r="D1533" t="str">
        <f t="shared" si="139"/>
        <v>September</v>
      </c>
      <c r="E1533">
        <v>20.75</v>
      </c>
      <c r="F1533" t="s">
        <v>13</v>
      </c>
      <c r="G1533" t="s">
        <v>17</v>
      </c>
      <c r="H1533">
        <f t="shared" si="140"/>
        <v>30.75</v>
      </c>
      <c r="I1533">
        <v>2</v>
      </c>
      <c r="J1533" t="s">
        <v>66</v>
      </c>
      <c r="K1533" t="s">
        <v>67</v>
      </c>
      <c r="L1533">
        <f t="shared" si="141"/>
        <v>61.5</v>
      </c>
      <c r="M1533">
        <f t="shared" si="142"/>
        <v>20</v>
      </c>
      <c r="N1533" t="s">
        <v>111</v>
      </c>
      <c r="O1533" t="s">
        <v>115</v>
      </c>
    </row>
    <row r="1534" spans="1:15" x14ac:dyDescent="0.3">
      <c r="A1534">
        <f t="shared" si="143"/>
        <v>7777896933</v>
      </c>
      <c r="B1534" s="1">
        <v>42267</v>
      </c>
      <c r="C1534" t="str">
        <f t="shared" si="138"/>
        <v>Sunday</v>
      </c>
      <c r="D1534" t="str">
        <f t="shared" si="139"/>
        <v>September</v>
      </c>
      <c r="E1534">
        <v>20.25</v>
      </c>
      <c r="F1534" t="s">
        <v>13</v>
      </c>
      <c r="G1534" t="s">
        <v>14</v>
      </c>
      <c r="H1534">
        <f t="shared" si="140"/>
        <v>27.25</v>
      </c>
      <c r="I1534">
        <v>4</v>
      </c>
      <c r="J1534" t="s">
        <v>42</v>
      </c>
      <c r="K1534" t="s">
        <v>43</v>
      </c>
      <c r="L1534">
        <f t="shared" si="141"/>
        <v>109</v>
      </c>
      <c r="M1534">
        <f t="shared" si="142"/>
        <v>28</v>
      </c>
      <c r="N1534" t="s">
        <v>112</v>
      </c>
      <c r="O1534" t="s">
        <v>114</v>
      </c>
    </row>
    <row r="1535" spans="1:15" x14ac:dyDescent="0.3">
      <c r="A1535">
        <f t="shared" si="143"/>
        <v>7777896934</v>
      </c>
      <c r="B1535" s="1">
        <v>42267</v>
      </c>
      <c r="C1535" t="str">
        <f t="shared" si="138"/>
        <v>Sunday</v>
      </c>
      <c r="D1535" t="str">
        <f t="shared" si="139"/>
        <v>September</v>
      </c>
      <c r="E1535">
        <v>12</v>
      </c>
      <c r="F1535" t="s">
        <v>27</v>
      </c>
      <c r="G1535" t="s">
        <v>14</v>
      </c>
      <c r="H1535">
        <f t="shared" si="140"/>
        <v>16</v>
      </c>
      <c r="I1535">
        <v>11</v>
      </c>
      <c r="J1535" t="s">
        <v>42</v>
      </c>
      <c r="K1535" t="s">
        <v>43</v>
      </c>
      <c r="L1535">
        <f t="shared" si="141"/>
        <v>176</v>
      </c>
      <c r="M1535">
        <f t="shared" si="142"/>
        <v>44</v>
      </c>
      <c r="N1535" t="s">
        <v>111</v>
      </c>
      <c r="O1535" t="s">
        <v>114</v>
      </c>
    </row>
    <row r="1536" spans="1:15" x14ac:dyDescent="0.3">
      <c r="A1536">
        <f t="shared" si="143"/>
        <v>7777896935</v>
      </c>
      <c r="B1536" s="1">
        <v>42267</v>
      </c>
      <c r="C1536" t="str">
        <f t="shared" si="138"/>
        <v>Sunday</v>
      </c>
      <c r="D1536" t="str">
        <f t="shared" si="139"/>
        <v>September</v>
      </c>
      <c r="E1536">
        <v>12.75</v>
      </c>
      <c r="F1536" t="s">
        <v>27</v>
      </c>
      <c r="G1536" t="s">
        <v>22</v>
      </c>
      <c r="H1536">
        <f t="shared" si="140"/>
        <v>17.75</v>
      </c>
      <c r="I1536">
        <v>4</v>
      </c>
      <c r="J1536" t="s">
        <v>46</v>
      </c>
      <c r="K1536" t="s">
        <v>47</v>
      </c>
      <c r="L1536">
        <f t="shared" si="141"/>
        <v>71</v>
      </c>
      <c r="M1536">
        <f t="shared" si="142"/>
        <v>20</v>
      </c>
      <c r="N1536" t="s">
        <v>111</v>
      </c>
      <c r="O1536" t="s">
        <v>115</v>
      </c>
    </row>
    <row r="1537" spans="1:15" x14ac:dyDescent="0.3">
      <c r="A1537">
        <f t="shared" si="143"/>
        <v>7777896936</v>
      </c>
      <c r="B1537" s="1">
        <v>42267</v>
      </c>
      <c r="C1537" t="str">
        <f t="shared" si="138"/>
        <v>Sunday</v>
      </c>
      <c r="D1537" t="str">
        <f t="shared" si="139"/>
        <v>September</v>
      </c>
      <c r="E1537">
        <v>16</v>
      </c>
      <c r="F1537" t="s">
        <v>7</v>
      </c>
      <c r="G1537" t="s">
        <v>14</v>
      </c>
      <c r="H1537">
        <f t="shared" si="140"/>
        <v>21.5</v>
      </c>
      <c r="I1537">
        <v>4</v>
      </c>
      <c r="J1537" t="s">
        <v>68</v>
      </c>
      <c r="K1537" t="s">
        <v>69</v>
      </c>
      <c r="L1537">
        <f t="shared" si="141"/>
        <v>86</v>
      </c>
      <c r="M1537">
        <f t="shared" si="142"/>
        <v>22</v>
      </c>
      <c r="N1537" t="s">
        <v>111</v>
      </c>
      <c r="O1537" t="s">
        <v>115</v>
      </c>
    </row>
    <row r="1538" spans="1:15" x14ac:dyDescent="0.3">
      <c r="A1538">
        <f t="shared" si="143"/>
        <v>7777896937</v>
      </c>
      <c r="B1538" s="1">
        <v>42267</v>
      </c>
      <c r="C1538" t="str">
        <f t="shared" ref="C1538:C1601" si="144">TEXT(B1538,"dddd")</f>
        <v>Sunday</v>
      </c>
      <c r="D1538" t="str">
        <f t="shared" si="139"/>
        <v>September</v>
      </c>
      <c r="E1538">
        <v>16</v>
      </c>
      <c r="F1538" t="s">
        <v>7</v>
      </c>
      <c r="G1538" t="s">
        <v>14</v>
      </c>
      <c r="H1538">
        <f t="shared" si="140"/>
        <v>21.5</v>
      </c>
      <c r="I1538">
        <v>6</v>
      </c>
      <c r="J1538" t="s">
        <v>20</v>
      </c>
      <c r="K1538" t="s">
        <v>21</v>
      </c>
      <c r="L1538">
        <f t="shared" si="141"/>
        <v>129</v>
      </c>
      <c r="M1538">
        <f t="shared" si="142"/>
        <v>33</v>
      </c>
      <c r="N1538" t="s">
        <v>111</v>
      </c>
      <c r="O1538" t="s">
        <v>115</v>
      </c>
    </row>
    <row r="1539" spans="1:15" x14ac:dyDescent="0.3">
      <c r="A1539">
        <f t="shared" si="143"/>
        <v>7777896938</v>
      </c>
      <c r="B1539" s="1">
        <v>42267</v>
      </c>
      <c r="C1539" t="str">
        <f t="shared" si="144"/>
        <v>Sunday</v>
      </c>
      <c r="D1539" t="str">
        <f t="shared" ref="D1539:D1602" si="145">TEXT(B1539,"mmmm")</f>
        <v>September</v>
      </c>
      <c r="E1539">
        <v>20.75</v>
      </c>
      <c r="F1539" t="s">
        <v>13</v>
      </c>
      <c r="G1539" t="s">
        <v>17</v>
      </c>
      <c r="H1539">
        <f t="shared" ref="H1539:H1602" si="146">E1539 +   IF(F1539="S", 2, IF(F1539="M", 3.5, IF(F1539="L", 5, 0))) +  IF(G1539="Classic", 1, IF(G1539="Veggie", 2, IF(G1539="Chicken", 3, IF(G1539="Supreme",5,0))))</f>
        <v>30.75</v>
      </c>
      <c r="I1539">
        <v>10</v>
      </c>
      <c r="J1539" t="s">
        <v>38</v>
      </c>
      <c r="K1539" t="s">
        <v>39</v>
      </c>
      <c r="L1539">
        <f t="shared" ref="L1539:L1602" si="147">H1539*I1539</f>
        <v>307.5</v>
      </c>
      <c r="M1539">
        <f t="shared" ref="M1539:M1602" si="148">(H1539-E1539)*I1539</f>
        <v>100</v>
      </c>
      <c r="N1539" t="s">
        <v>112</v>
      </c>
      <c r="O1539" t="s">
        <v>115</v>
      </c>
    </row>
    <row r="1540" spans="1:15" x14ac:dyDescent="0.3">
      <c r="A1540">
        <f t="shared" ref="A1540:A1603" si="149">A1539+1</f>
        <v>7777896939</v>
      </c>
      <c r="B1540" s="1">
        <v>42267</v>
      </c>
      <c r="C1540" t="str">
        <f t="shared" si="144"/>
        <v>Sunday</v>
      </c>
      <c r="D1540" t="str">
        <f t="shared" si="145"/>
        <v>September</v>
      </c>
      <c r="E1540">
        <v>12</v>
      </c>
      <c r="F1540" t="s">
        <v>27</v>
      </c>
      <c r="G1540" t="s">
        <v>14</v>
      </c>
      <c r="H1540">
        <f t="shared" si="146"/>
        <v>16</v>
      </c>
      <c r="I1540">
        <v>8</v>
      </c>
      <c r="J1540" t="s">
        <v>34</v>
      </c>
      <c r="K1540" t="s">
        <v>35</v>
      </c>
      <c r="L1540">
        <f t="shared" si="147"/>
        <v>128</v>
      </c>
      <c r="M1540">
        <f t="shared" si="148"/>
        <v>32</v>
      </c>
      <c r="N1540" t="s">
        <v>111</v>
      </c>
      <c r="O1540" t="s">
        <v>115</v>
      </c>
    </row>
    <row r="1541" spans="1:15" x14ac:dyDescent="0.3">
      <c r="A1541">
        <f t="shared" si="149"/>
        <v>7777896940</v>
      </c>
      <c r="B1541" s="1">
        <v>42268</v>
      </c>
      <c r="C1541" t="str">
        <f t="shared" si="144"/>
        <v>Monday</v>
      </c>
      <c r="D1541" t="str">
        <f t="shared" si="145"/>
        <v>September</v>
      </c>
      <c r="E1541">
        <v>16.5</v>
      </c>
      <c r="F1541" t="s">
        <v>13</v>
      </c>
      <c r="G1541" t="s">
        <v>8</v>
      </c>
      <c r="H1541">
        <f t="shared" si="146"/>
        <v>22.5</v>
      </c>
      <c r="I1541">
        <v>2</v>
      </c>
      <c r="J1541" t="s">
        <v>9</v>
      </c>
      <c r="K1541" t="s">
        <v>10</v>
      </c>
      <c r="L1541">
        <f t="shared" si="147"/>
        <v>45</v>
      </c>
      <c r="M1541">
        <f t="shared" si="148"/>
        <v>12</v>
      </c>
      <c r="N1541" t="s">
        <v>112</v>
      </c>
      <c r="O1541" t="s">
        <v>115</v>
      </c>
    </row>
    <row r="1542" spans="1:15" x14ac:dyDescent="0.3">
      <c r="A1542">
        <f t="shared" si="149"/>
        <v>7777896941</v>
      </c>
      <c r="B1542" s="1">
        <v>42268</v>
      </c>
      <c r="C1542" t="str">
        <f t="shared" si="144"/>
        <v>Monday</v>
      </c>
      <c r="D1542" t="str">
        <f t="shared" si="145"/>
        <v>September</v>
      </c>
      <c r="E1542">
        <v>12.5</v>
      </c>
      <c r="F1542" t="s">
        <v>7</v>
      </c>
      <c r="G1542" t="s">
        <v>8</v>
      </c>
      <c r="H1542">
        <f t="shared" si="146"/>
        <v>17</v>
      </c>
      <c r="I1542">
        <v>6</v>
      </c>
      <c r="J1542" t="s">
        <v>48</v>
      </c>
      <c r="K1542" t="s">
        <v>49</v>
      </c>
      <c r="L1542">
        <f t="shared" si="147"/>
        <v>102</v>
      </c>
      <c r="M1542">
        <f t="shared" si="148"/>
        <v>27</v>
      </c>
      <c r="N1542" t="s">
        <v>112</v>
      </c>
      <c r="O1542" t="s">
        <v>114</v>
      </c>
    </row>
    <row r="1543" spans="1:15" x14ac:dyDescent="0.3">
      <c r="A1543">
        <f t="shared" si="149"/>
        <v>7777896942</v>
      </c>
      <c r="B1543" s="1">
        <v>42268</v>
      </c>
      <c r="C1543" t="str">
        <f t="shared" si="144"/>
        <v>Monday</v>
      </c>
      <c r="D1543" t="str">
        <f t="shared" si="145"/>
        <v>September</v>
      </c>
      <c r="E1543">
        <v>20.75</v>
      </c>
      <c r="F1543" t="s">
        <v>13</v>
      </c>
      <c r="G1543" t="s">
        <v>22</v>
      </c>
      <c r="H1543">
        <f t="shared" si="146"/>
        <v>28.75</v>
      </c>
      <c r="I1543">
        <v>9</v>
      </c>
      <c r="J1543" t="s">
        <v>44</v>
      </c>
      <c r="K1543" t="s">
        <v>45</v>
      </c>
      <c r="L1543">
        <f t="shared" si="147"/>
        <v>258.75</v>
      </c>
      <c r="M1543">
        <f t="shared" si="148"/>
        <v>72</v>
      </c>
      <c r="N1543" t="s">
        <v>112</v>
      </c>
      <c r="O1543" t="s">
        <v>114</v>
      </c>
    </row>
    <row r="1544" spans="1:15" x14ac:dyDescent="0.3">
      <c r="A1544">
        <f t="shared" si="149"/>
        <v>7777896943</v>
      </c>
      <c r="B1544" s="1">
        <v>42269</v>
      </c>
      <c r="C1544" t="str">
        <f t="shared" si="144"/>
        <v>Tuesday</v>
      </c>
      <c r="D1544" t="str">
        <f t="shared" si="145"/>
        <v>September</v>
      </c>
      <c r="E1544">
        <v>20.25</v>
      </c>
      <c r="F1544" t="s">
        <v>13</v>
      </c>
      <c r="G1544" t="s">
        <v>14</v>
      </c>
      <c r="H1544">
        <f t="shared" si="146"/>
        <v>27.25</v>
      </c>
      <c r="I1544">
        <v>7</v>
      </c>
      <c r="J1544" t="s">
        <v>34</v>
      </c>
      <c r="K1544" t="s">
        <v>35</v>
      </c>
      <c r="L1544">
        <f t="shared" si="147"/>
        <v>190.75</v>
      </c>
      <c r="M1544">
        <f t="shared" si="148"/>
        <v>49</v>
      </c>
      <c r="N1544" t="s">
        <v>111</v>
      </c>
      <c r="O1544" t="s">
        <v>115</v>
      </c>
    </row>
    <row r="1545" spans="1:15" x14ac:dyDescent="0.3">
      <c r="A1545">
        <f t="shared" si="149"/>
        <v>7777896944</v>
      </c>
      <c r="B1545" s="1">
        <v>42269</v>
      </c>
      <c r="C1545" t="str">
        <f t="shared" si="144"/>
        <v>Tuesday</v>
      </c>
      <c r="D1545" t="str">
        <f t="shared" si="145"/>
        <v>September</v>
      </c>
      <c r="E1545">
        <v>12</v>
      </c>
      <c r="F1545" t="s">
        <v>27</v>
      </c>
      <c r="G1545" t="s">
        <v>8</v>
      </c>
      <c r="H1545">
        <f t="shared" si="146"/>
        <v>15</v>
      </c>
      <c r="I1545">
        <v>5</v>
      </c>
      <c r="J1545" t="s">
        <v>52</v>
      </c>
      <c r="K1545" t="s">
        <v>53</v>
      </c>
      <c r="L1545">
        <f t="shared" si="147"/>
        <v>75</v>
      </c>
      <c r="M1545">
        <f t="shared" si="148"/>
        <v>15</v>
      </c>
      <c r="N1545" t="s">
        <v>112</v>
      </c>
      <c r="O1545" t="s">
        <v>114</v>
      </c>
    </row>
    <row r="1546" spans="1:15" x14ac:dyDescent="0.3">
      <c r="A1546">
        <f t="shared" si="149"/>
        <v>7777896945</v>
      </c>
      <c r="B1546" s="1">
        <v>42269</v>
      </c>
      <c r="C1546" t="str">
        <f t="shared" si="144"/>
        <v>Tuesday</v>
      </c>
      <c r="D1546" t="str">
        <f t="shared" si="145"/>
        <v>September</v>
      </c>
      <c r="E1546">
        <v>16.75</v>
      </c>
      <c r="F1546" t="s">
        <v>7</v>
      </c>
      <c r="G1546" t="s">
        <v>22</v>
      </c>
      <c r="H1546">
        <f t="shared" si="146"/>
        <v>23.25</v>
      </c>
      <c r="I1546">
        <v>2</v>
      </c>
      <c r="J1546" t="s">
        <v>46</v>
      </c>
      <c r="K1546" t="s">
        <v>47</v>
      </c>
      <c r="L1546">
        <f t="shared" si="147"/>
        <v>46.5</v>
      </c>
      <c r="M1546">
        <f t="shared" si="148"/>
        <v>13</v>
      </c>
      <c r="N1546" t="s">
        <v>112</v>
      </c>
      <c r="O1546" t="s">
        <v>115</v>
      </c>
    </row>
    <row r="1547" spans="1:15" x14ac:dyDescent="0.3">
      <c r="A1547">
        <f t="shared" si="149"/>
        <v>7777896946</v>
      </c>
      <c r="B1547" s="1">
        <v>42269</v>
      </c>
      <c r="C1547" t="str">
        <f t="shared" si="144"/>
        <v>Tuesday</v>
      </c>
      <c r="D1547" t="str">
        <f t="shared" si="145"/>
        <v>September</v>
      </c>
      <c r="E1547">
        <v>16.75</v>
      </c>
      <c r="F1547" t="s">
        <v>7</v>
      </c>
      <c r="G1547" t="s">
        <v>22</v>
      </c>
      <c r="H1547">
        <f t="shared" si="146"/>
        <v>23.25</v>
      </c>
      <c r="I1547">
        <v>5</v>
      </c>
      <c r="J1547" t="s">
        <v>72</v>
      </c>
      <c r="K1547" t="s">
        <v>73</v>
      </c>
      <c r="L1547">
        <f t="shared" si="147"/>
        <v>116.25</v>
      </c>
      <c r="M1547">
        <f t="shared" si="148"/>
        <v>32.5</v>
      </c>
      <c r="N1547" t="s">
        <v>112</v>
      </c>
      <c r="O1547" t="s">
        <v>115</v>
      </c>
    </row>
    <row r="1548" spans="1:15" x14ac:dyDescent="0.3">
      <c r="A1548">
        <f t="shared" si="149"/>
        <v>7777896947</v>
      </c>
      <c r="B1548" s="1">
        <v>42269</v>
      </c>
      <c r="C1548" t="str">
        <f t="shared" si="144"/>
        <v>Tuesday</v>
      </c>
      <c r="D1548" t="str">
        <f t="shared" si="145"/>
        <v>September</v>
      </c>
      <c r="E1548">
        <v>12</v>
      </c>
      <c r="F1548" t="s">
        <v>27</v>
      </c>
      <c r="G1548" t="s">
        <v>8</v>
      </c>
      <c r="H1548">
        <f t="shared" si="146"/>
        <v>15</v>
      </c>
      <c r="I1548">
        <v>9</v>
      </c>
      <c r="J1548" t="s">
        <v>52</v>
      </c>
      <c r="K1548" t="s">
        <v>53</v>
      </c>
      <c r="L1548">
        <f t="shared" si="147"/>
        <v>135</v>
      </c>
      <c r="M1548">
        <f t="shared" si="148"/>
        <v>27</v>
      </c>
      <c r="N1548" t="s">
        <v>112</v>
      </c>
      <c r="O1548" t="s">
        <v>115</v>
      </c>
    </row>
    <row r="1549" spans="1:15" x14ac:dyDescent="0.3">
      <c r="A1549">
        <f t="shared" si="149"/>
        <v>7777896948</v>
      </c>
      <c r="B1549" s="1">
        <v>42269</v>
      </c>
      <c r="C1549" t="str">
        <f t="shared" si="144"/>
        <v>Tuesday</v>
      </c>
      <c r="D1549" t="str">
        <f t="shared" si="145"/>
        <v>September</v>
      </c>
      <c r="E1549">
        <v>12.25</v>
      </c>
      <c r="F1549" t="s">
        <v>27</v>
      </c>
      <c r="G1549" t="s">
        <v>17</v>
      </c>
      <c r="H1549">
        <f t="shared" si="146"/>
        <v>19.25</v>
      </c>
      <c r="I1549">
        <v>12</v>
      </c>
      <c r="J1549" t="s">
        <v>70</v>
      </c>
      <c r="K1549" t="s">
        <v>71</v>
      </c>
      <c r="L1549">
        <f t="shared" si="147"/>
        <v>231</v>
      </c>
      <c r="M1549">
        <f t="shared" si="148"/>
        <v>84</v>
      </c>
      <c r="N1549" t="s">
        <v>112</v>
      </c>
      <c r="O1549" t="s">
        <v>115</v>
      </c>
    </row>
    <row r="1550" spans="1:15" x14ac:dyDescent="0.3">
      <c r="A1550">
        <f t="shared" si="149"/>
        <v>7777896949</v>
      </c>
      <c r="B1550" s="1">
        <v>42269</v>
      </c>
      <c r="C1550" t="str">
        <f t="shared" si="144"/>
        <v>Tuesday</v>
      </c>
      <c r="D1550" t="str">
        <f t="shared" si="145"/>
        <v>September</v>
      </c>
      <c r="E1550">
        <v>12</v>
      </c>
      <c r="F1550" t="s">
        <v>27</v>
      </c>
      <c r="G1550" t="s">
        <v>14</v>
      </c>
      <c r="H1550">
        <f t="shared" si="146"/>
        <v>16</v>
      </c>
      <c r="I1550">
        <v>6</v>
      </c>
      <c r="J1550" t="s">
        <v>34</v>
      </c>
      <c r="K1550" t="s">
        <v>35</v>
      </c>
      <c r="L1550">
        <f t="shared" si="147"/>
        <v>96</v>
      </c>
      <c r="M1550">
        <f t="shared" si="148"/>
        <v>24</v>
      </c>
      <c r="N1550" t="s">
        <v>112</v>
      </c>
      <c r="O1550" t="s">
        <v>115</v>
      </c>
    </row>
    <row r="1551" spans="1:15" x14ac:dyDescent="0.3">
      <c r="A1551">
        <f t="shared" si="149"/>
        <v>7777896950</v>
      </c>
      <c r="B1551" s="1">
        <v>42269</v>
      </c>
      <c r="C1551" t="str">
        <f t="shared" si="144"/>
        <v>Tuesday</v>
      </c>
      <c r="D1551" t="str">
        <f t="shared" si="145"/>
        <v>September</v>
      </c>
      <c r="E1551">
        <v>20.25</v>
      </c>
      <c r="F1551" t="s">
        <v>13</v>
      </c>
      <c r="G1551" t="s">
        <v>17</v>
      </c>
      <c r="H1551">
        <f t="shared" si="146"/>
        <v>30.25</v>
      </c>
      <c r="I1551">
        <v>9</v>
      </c>
      <c r="J1551" t="s">
        <v>70</v>
      </c>
      <c r="K1551" t="s">
        <v>71</v>
      </c>
      <c r="L1551">
        <f t="shared" si="147"/>
        <v>272.25</v>
      </c>
      <c r="M1551">
        <f t="shared" si="148"/>
        <v>90</v>
      </c>
      <c r="N1551" t="s">
        <v>112</v>
      </c>
      <c r="O1551" t="s">
        <v>114</v>
      </c>
    </row>
    <row r="1552" spans="1:15" x14ac:dyDescent="0.3">
      <c r="A1552">
        <f t="shared" si="149"/>
        <v>7777896951</v>
      </c>
      <c r="B1552" s="1">
        <v>42270</v>
      </c>
      <c r="C1552" t="str">
        <f t="shared" si="144"/>
        <v>Wednesday</v>
      </c>
      <c r="D1552" t="str">
        <f t="shared" si="145"/>
        <v>September</v>
      </c>
      <c r="E1552">
        <v>12</v>
      </c>
      <c r="F1552" t="s">
        <v>27</v>
      </c>
      <c r="G1552" t="s">
        <v>14</v>
      </c>
      <c r="H1552">
        <f t="shared" si="146"/>
        <v>16</v>
      </c>
      <c r="I1552">
        <v>7</v>
      </c>
      <c r="J1552" t="s">
        <v>34</v>
      </c>
      <c r="K1552" t="s">
        <v>35</v>
      </c>
      <c r="L1552">
        <f t="shared" si="147"/>
        <v>112</v>
      </c>
      <c r="M1552">
        <f t="shared" si="148"/>
        <v>28</v>
      </c>
      <c r="N1552" t="s">
        <v>112</v>
      </c>
      <c r="O1552" t="s">
        <v>115</v>
      </c>
    </row>
    <row r="1553" spans="1:15" x14ac:dyDescent="0.3">
      <c r="A1553">
        <f t="shared" si="149"/>
        <v>7777896952</v>
      </c>
      <c r="B1553" s="1">
        <v>42270</v>
      </c>
      <c r="C1553" t="str">
        <f t="shared" si="144"/>
        <v>Wednesday</v>
      </c>
      <c r="D1553" t="str">
        <f t="shared" si="145"/>
        <v>September</v>
      </c>
      <c r="E1553">
        <v>18.5</v>
      </c>
      <c r="F1553" t="s">
        <v>13</v>
      </c>
      <c r="G1553" t="s">
        <v>14</v>
      </c>
      <c r="H1553">
        <f t="shared" si="146"/>
        <v>25.5</v>
      </c>
      <c r="I1553">
        <v>7</v>
      </c>
      <c r="J1553" t="s">
        <v>15</v>
      </c>
      <c r="K1553" t="s">
        <v>16</v>
      </c>
      <c r="L1553">
        <f t="shared" si="147"/>
        <v>178.5</v>
      </c>
      <c r="M1553">
        <f t="shared" si="148"/>
        <v>49</v>
      </c>
      <c r="N1553" t="s">
        <v>111</v>
      </c>
      <c r="O1553" t="s">
        <v>114</v>
      </c>
    </row>
    <row r="1554" spans="1:15" x14ac:dyDescent="0.3">
      <c r="A1554">
        <f t="shared" si="149"/>
        <v>7777896953</v>
      </c>
      <c r="B1554" s="1">
        <v>42270</v>
      </c>
      <c r="C1554" t="str">
        <f t="shared" si="144"/>
        <v>Wednesday</v>
      </c>
      <c r="D1554" t="str">
        <f t="shared" si="145"/>
        <v>September</v>
      </c>
      <c r="E1554">
        <v>16.5</v>
      </c>
      <c r="F1554" t="s">
        <v>7</v>
      </c>
      <c r="G1554" t="s">
        <v>14</v>
      </c>
      <c r="H1554">
        <f t="shared" si="146"/>
        <v>22</v>
      </c>
      <c r="I1554">
        <v>5</v>
      </c>
      <c r="J1554" t="s">
        <v>40</v>
      </c>
      <c r="K1554" t="s">
        <v>41</v>
      </c>
      <c r="L1554">
        <f t="shared" si="147"/>
        <v>110</v>
      </c>
      <c r="M1554">
        <f t="shared" si="148"/>
        <v>27.5</v>
      </c>
      <c r="N1554" t="s">
        <v>111</v>
      </c>
      <c r="O1554" t="s">
        <v>114</v>
      </c>
    </row>
    <row r="1555" spans="1:15" x14ac:dyDescent="0.3">
      <c r="A1555">
        <f t="shared" si="149"/>
        <v>7777896954</v>
      </c>
      <c r="B1555" s="1">
        <v>42270</v>
      </c>
      <c r="C1555" t="str">
        <f t="shared" si="144"/>
        <v>Wednesday</v>
      </c>
      <c r="D1555" t="str">
        <f t="shared" si="145"/>
        <v>September</v>
      </c>
      <c r="E1555">
        <v>16</v>
      </c>
      <c r="F1555" t="s">
        <v>7</v>
      </c>
      <c r="G1555" t="s">
        <v>14</v>
      </c>
      <c r="H1555">
        <f t="shared" si="146"/>
        <v>21.5</v>
      </c>
      <c r="I1555">
        <v>6</v>
      </c>
      <c r="J1555" t="s">
        <v>68</v>
      </c>
      <c r="K1555" t="s">
        <v>69</v>
      </c>
      <c r="L1555">
        <f t="shared" si="147"/>
        <v>129</v>
      </c>
      <c r="M1555">
        <f t="shared" si="148"/>
        <v>33</v>
      </c>
      <c r="N1555" t="s">
        <v>111</v>
      </c>
      <c r="O1555" t="s">
        <v>114</v>
      </c>
    </row>
    <row r="1556" spans="1:15" x14ac:dyDescent="0.3">
      <c r="A1556">
        <f t="shared" si="149"/>
        <v>7777896955</v>
      </c>
      <c r="B1556" s="1">
        <v>42270</v>
      </c>
      <c r="C1556" t="str">
        <f t="shared" si="144"/>
        <v>Wednesday</v>
      </c>
      <c r="D1556" t="str">
        <f t="shared" si="145"/>
        <v>September</v>
      </c>
      <c r="E1556">
        <v>25.5</v>
      </c>
      <c r="F1556" t="s">
        <v>76</v>
      </c>
      <c r="G1556" t="s">
        <v>8</v>
      </c>
      <c r="H1556">
        <f t="shared" si="146"/>
        <v>26.5</v>
      </c>
      <c r="I1556">
        <v>8</v>
      </c>
      <c r="J1556" t="s">
        <v>30</v>
      </c>
      <c r="K1556" t="s">
        <v>31</v>
      </c>
      <c r="L1556">
        <f t="shared" si="147"/>
        <v>212</v>
      </c>
      <c r="M1556">
        <f t="shared" si="148"/>
        <v>8</v>
      </c>
      <c r="N1556" t="s">
        <v>112</v>
      </c>
      <c r="O1556" t="s">
        <v>115</v>
      </c>
    </row>
    <row r="1557" spans="1:15" x14ac:dyDescent="0.3">
      <c r="A1557">
        <f t="shared" si="149"/>
        <v>7777896956</v>
      </c>
      <c r="B1557" s="1">
        <v>42270</v>
      </c>
      <c r="C1557" t="str">
        <f t="shared" si="144"/>
        <v>Wednesday</v>
      </c>
      <c r="D1557" t="str">
        <f t="shared" si="145"/>
        <v>September</v>
      </c>
      <c r="E1557">
        <v>20.25</v>
      </c>
      <c r="F1557" t="s">
        <v>13</v>
      </c>
      <c r="G1557" t="s">
        <v>14</v>
      </c>
      <c r="H1557">
        <f t="shared" si="146"/>
        <v>27.25</v>
      </c>
      <c r="I1557">
        <v>8</v>
      </c>
      <c r="J1557" t="s">
        <v>42</v>
      </c>
      <c r="K1557" t="s">
        <v>43</v>
      </c>
      <c r="L1557">
        <f t="shared" si="147"/>
        <v>218</v>
      </c>
      <c r="M1557">
        <f t="shared" si="148"/>
        <v>56</v>
      </c>
      <c r="N1557" t="s">
        <v>111</v>
      </c>
      <c r="O1557" t="s">
        <v>114</v>
      </c>
    </row>
    <row r="1558" spans="1:15" x14ac:dyDescent="0.3">
      <c r="A1558">
        <f t="shared" si="149"/>
        <v>7777896957</v>
      </c>
      <c r="B1558" s="1">
        <v>42271</v>
      </c>
      <c r="C1558" t="str">
        <f t="shared" si="144"/>
        <v>Thursday</v>
      </c>
      <c r="D1558" t="str">
        <f t="shared" si="145"/>
        <v>September</v>
      </c>
      <c r="E1558">
        <v>12</v>
      </c>
      <c r="F1558" t="s">
        <v>27</v>
      </c>
      <c r="G1558" t="s">
        <v>8</v>
      </c>
      <c r="H1558">
        <f t="shared" si="146"/>
        <v>15</v>
      </c>
      <c r="I1558">
        <v>12</v>
      </c>
      <c r="J1558" t="s">
        <v>52</v>
      </c>
      <c r="K1558" t="s">
        <v>53</v>
      </c>
      <c r="L1558">
        <f t="shared" si="147"/>
        <v>180</v>
      </c>
      <c r="M1558">
        <f t="shared" si="148"/>
        <v>36</v>
      </c>
      <c r="N1558" t="s">
        <v>111</v>
      </c>
      <c r="O1558" t="s">
        <v>115</v>
      </c>
    </row>
    <row r="1559" spans="1:15" x14ac:dyDescent="0.3">
      <c r="A1559">
        <f t="shared" si="149"/>
        <v>7777896958</v>
      </c>
      <c r="B1559" s="1">
        <v>42271</v>
      </c>
      <c r="C1559" t="str">
        <f t="shared" si="144"/>
        <v>Thursday</v>
      </c>
      <c r="D1559" t="str">
        <f t="shared" si="145"/>
        <v>September</v>
      </c>
      <c r="E1559">
        <v>16.75</v>
      </c>
      <c r="F1559" t="s">
        <v>7</v>
      </c>
      <c r="G1559" t="s">
        <v>22</v>
      </c>
      <c r="H1559">
        <f t="shared" si="146"/>
        <v>23.25</v>
      </c>
      <c r="I1559">
        <v>7</v>
      </c>
      <c r="J1559" t="s">
        <v>46</v>
      </c>
      <c r="K1559" t="s">
        <v>47</v>
      </c>
      <c r="L1559">
        <f t="shared" si="147"/>
        <v>162.75</v>
      </c>
      <c r="M1559">
        <f t="shared" si="148"/>
        <v>45.5</v>
      </c>
      <c r="N1559" t="s">
        <v>112</v>
      </c>
      <c r="O1559" t="s">
        <v>114</v>
      </c>
    </row>
    <row r="1560" spans="1:15" x14ac:dyDescent="0.3">
      <c r="A1560">
        <f t="shared" si="149"/>
        <v>7777896959</v>
      </c>
      <c r="B1560" s="1">
        <v>42272</v>
      </c>
      <c r="C1560" t="str">
        <f t="shared" si="144"/>
        <v>Friday</v>
      </c>
      <c r="D1560" t="str">
        <f t="shared" si="145"/>
        <v>September</v>
      </c>
      <c r="E1560">
        <v>20.5</v>
      </c>
      <c r="F1560" t="s">
        <v>13</v>
      </c>
      <c r="G1560" t="s">
        <v>8</v>
      </c>
      <c r="H1560">
        <f t="shared" si="146"/>
        <v>26.5</v>
      </c>
      <c r="I1560">
        <v>10</v>
      </c>
      <c r="J1560" t="s">
        <v>58</v>
      </c>
      <c r="K1560" t="s">
        <v>59</v>
      </c>
      <c r="L1560">
        <f t="shared" si="147"/>
        <v>265</v>
      </c>
      <c r="M1560">
        <f t="shared" si="148"/>
        <v>60</v>
      </c>
      <c r="N1560" t="s">
        <v>112</v>
      </c>
      <c r="O1560" t="s">
        <v>115</v>
      </c>
    </row>
    <row r="1561" spans="1:15" x14ac:dyDescent="0.3">
      <c r="A1561">
        <f t="shared" si="149"/>
        <v>7777896960</v>
      </c>
      <c r="B1561" s="1">
        <v>42272</v>
      </c>
      <c r="C1561" t="str">
        <f t="shared" si="144"/>
        <v>Friday</v>
      </c>
      <c r="D1561" t="str">
        <f t="shared" si="145"/>
        <v>September</v>
      </c>
      <c r="E1561">
        <v>12</v>
      </c>
      <c r="F1561" t="s">
        <v>27</v>
      </c>
      <c r="G1561" t="s">
        <v>8</v>
      </c>
      <c r="H1561">
        <f t="shared" si="146"/>
        <v>15</v>
      </c>
      <c r="I1561">
        <v>4</v>
      </c>
      <c r="J1561" t="s">
        <v>36</v>
      </c>
      <c r="K1561" t="s">
        <v>37</v>
      </c>
      <c r="L1561">
        <f t="shared" si="147"/>
        <v>60</v>
      </c>
      <c r="M1561">
        <f t="shared" si="148"/>
        <v>12</v>
      </c>
      <c r="N1561" t="s">
        <v>112</v>
      </c>
      <c r="O1561" t="s">
        <v>114</v>
      </c>
    </row>
    <row r="1562" spans="1:15" x14ac:dyDescent="0.3">
      <c r="A1562">
        <f t="shared" si="149"/>
        <v>7777896961</v>
      </c>
      <c r="B1562" s="1">
        <v>42272</v>
      </c>
      <c r="C1562" t="str">
        <f t="shared" si="144"/>
        <v>Friday</v>
      </c>
      <c r="D1562" t="str">
        <f t="shared" si="145"/>
        <v>September</v>
      </c>
      <c r="E1562">
        <v>12.75</v>
      </c>
      <c r="F1562" t="s">
        <v>27</v>
      </c>
      <c r="G1562" t="s">
        <v>22</v>
      </c>
      <c r="H1562">
        <f t="shared" si="146"/>
        <v>17.75</v>
      </c>
      <c r="I1562">
        <v>6</v>
      </c>
      <c r="J1562" t="s">
        <v>46</v>
      </c>
      <c r="K1562" t="s">
        <v>47</v>
      </c>
      <c r="L1562">
        <f t="shared" si="147"/>
        <v>106.5</v>
      </c>
      <c r="M1562">
        <f t="shared" si="148"/>
        <v>30</v>
      </c>
      <c r="N1562" t="s">
        <v>111</v>
      </c>
      <c r="O1562" t="s">
        <v>114</v>
      </c>
    </row>
    <row r="1563" spans="1:15" x14ac:dyDescent="0.3">
      <c r="A1563">
        <f t="shared" si="149"/>
        <v>7777896962</v>
      </c>
      <c r="B1563" s="1">
        <v>42272</v>
      </c>
      <c r="C1563" t="str">
        <f t="shared" si="144"/>
        <v>Friday</v>
      </c>
      <c r="D1563" t="str">
        <f t="shared" si="145"/>
        <v>September</v>
      </c>
      <c r="E1563">
        <v>16</v>
      </c>
      <c r="F1563" t="s">
        <v>7</v>
      </c>
      <c r="G1563" t="s">
        <v>8</v>
      </c>
      <c r="H1563">
        <f t="shared" si="146"/>
        <v>20.5</v>
      </c>
      <c r="I1563">
        <v>9</v>
      </c>
      <c r="J1563" t="s">
        <v>11</v>
      </c>
      <c r="K1563" t="s">
        <v>12</v>
      </c>
      <c r="L1563">
        <f t="shared" si="147"/>
        <v>184.5</v>
      </c>
      <c r="M1563">
        <f t="shared" si="148"/>
        <v>40.5</v>
      </c>
      <c r="N1563" t="s">
        <v>112</v>
      </c>
      <c r="O1563" t="s">
        <v>115</v>
      </c>
    </row>
    <row r="1564" spans="1:15" x14ac:dyDescent="0.3">
      <c r="A1564">
        <f t="shared" si="149"/>
        <v>7777896963</v>
      </c>
      <c r="B1564" s="1">
        <v>42272</v>
      </c>
      <c r="C1564" t="str">
        <f t="shared" si="144"/>
        <v>Friday</v>
      </c>
      <c r="D1564" t="str">
        <f t="shared" si="145"/>
        <v>September</v>
      </c>
      <c r="E1564">
        <v>20.5</v>
      </c>
      <c r="F1564" t="s">
        <v>13</v>
      </c>
      <c r="G1564" t="s">
        <v>8</v>
      </c>
      <c r="H1564">
        <f t="shared" si="146"/>
        <v>26.5</v>
      </c>
      <c r="I1564">
        <v>2</v>
      </c>
      <c r="J1564" t="s">
        <v>30</v>
      </c>
      <c r="K1564" t="s">
        <v>31</v>
      </c>
      <c r="L1564">
        <f t="shared" si="147"/>
        <v>53</v>
      </c>
      <c r="M1564">
        <f t="shared" si="148"/>
        <v>12</v>
      </c>
      <c r="N1564" t="s">
        <v>111</v>
      </c>
      <c r="O1564" t="s">
        <v>114</v>
      </c>
    </row>
    <row r="1565" spans="1:15" x14ac:dyDescent="0.3">
      <c r="A1565">
        <f t="shared" si="149"/>
        <v>7777896964</v>
      </c>
      <c r="B1565" s="1">
        <v>42272</v>
      </c>
      <c r="C1565" t="str">
        <f t="shared" si="144"/>
        <v>Friday</v>
      </c>
      <c r="D1565" t="str">
        <f t="shared" si="145"/>
        <v>September</v>
      </c>
      <c r="E1565">
        <v>18.5</v>
      </c>
      <c r="F1565" t="s">
        <v>13</v>
      </c>
      <c r="G1565" t="s">
        <v>14</v>
      </c>
      <c r="H1565">
        <f t="shared" si="146"/>
        <v>25.5</v>
      </c>
      <c r="I1565">
        <v>4</v>
      </c>
      <c r="J1565" t="s">
        <v>15</v>
      </c>
      <c r="K1565" t="s">
        <v>16</v>
      </c>
      <c r="L1565">
        <f t="shared" si="147"/>
        <v>102</v>
      </c>
      <c r="M1565">
        <f t="shared" si="148"/>
        <v>28</v>
      </c>
      <c r="N1565" t="s">
        <v>112</v>
      </c>
      <c r="O1565" t="s">
        <v>115</v>
      </c>
    </row>
    <row r="1566" spans="1:15" x14ac:dyDescent="0.3">
      <c r="A1566">
        <f t="shared" si="149"/>
        <v>7777896965</v>
      </c>
      <c r="B1566" s="1">
        <v>42273</v>
      </c>
      <c r="C1566" t="str">
        <f t="shared" si="144"/>
        <v>Saturday</v>
      </c>
      <c r="D1566" t="str">
        <f t="shared" si="145"/>
        <v>September</v>
      </c>
      <c r="E1566">
        <v>15.25</v>
      </c>
      <c r="F1566" t="s">
        <v>13</v>
      </c>
      <c r="G1566" t="s">
        <v>8</v>
      </c>
      <c r="H1566">
        <f t="shared" si="146"/>
        <v>21.25</v>
      </c>
      <c r="I1566">
        <v>3</v>
      </c>
      <c r="J1566" t="s">
        <v>48</v>
      </c>
      <c r="K1566" t="s">
        <v>49</v>
      </c>
      <c r="L1566">
        <f t="shared" si="147"/>
        <v>63.75</v>
      </c>
      <c r="M1566">
        <f t="shared" si="148"/>
        <v>18</v>
      </c>
      <c r="N1566" t="s">
        <v>111</v>
      </c>
      <c r="O1566" t="s">
        <v>114</v>
      </c>
    </row>
    <row r="1567" spans="1:15" x14ac:dyDescent="0.3">
      <c r="A1567">
        <f t="shared" si="149"/>
        <v>7777896966</v>
      </c>
      <c r="B1567" s="1">
        <v>42273</v>
      </c>
      <c r="C1567" t="str">
        <f t="shared" si="144"/>
        <v>Saturday</v>
      </c>
      <c r="D1567" t="str">
        <f t="shared" si="145"/>
        <v>September</v>
      </c>
      <c r="E1567">
        <v>16.25</v>
      </c>
      <c r="F1567" t="s">
        <v>7</v>
      </c>
      <c r="G1567" t="s">
        <v>17</v>
      </c>
      <c r="H1567">
        <f t="shared" si="146"/>
        <v>24.75</v>
      </c>
      <c r="I1567">
        <v>9</v>
      </c>
      <c r="J1567" t="s">
        <v>60</v>
      </c>
      <c r="K1567" t="s">
        <v>61</v>
      </c>
      <c r="L1567">
        <f t="shared" si="147"/>
        <v>222.75</v>
      </c>
      <c r="M1567">
        <f t="shared" si="148"/>
        <v>76.5</v>
      </c>
      <c r="N1567" t="s">
        <v>111</v>
      </c>
      <c r="O1567" t="s">
        <v>115</v>
      </c>
    </row>
    <row r="1568" spans="1:15" x14ac:dyDescent="0.3">
      <c r="A1568">
        <f t="shared" si="149"/>
        <v>7777896967</v>
      </c>
      <c r="B1568" s="1">
        <v>42273</v>
      </c>
      <c r="C1568" t="str">
        <f t="shared" si="144"/>
        <v>Saturday</v>
      </c>
      <c r="D1568" t="str">
        <f t="shared" si="145"/>
        <v>September</v>
      </c>
      <c r="E1568">
        <v>16.5</v>
      </c>
      <c r="F1568" t="s">
        <v>13</v>
      </c>
      <c r="G1568" t="s">
        <v>8</v>
      </c>
      <c r="H1568">
        <f t="shared" si="146"/>
        <v>22.5</v>
      </c>
      <c r="I1568">
        <v>4</v>
      </c>
      <c r="J1568" t="s">
        <v>9</v>
      </c>
      <c r="K1568" t="s">
        <v>10</v>
      </c>
      <c r="L1568">
        <f t="shared" si="147"/>
        <v>90</v>
      </c>
      <c r="M1568">
        <f t="shared" si="148"/>
        <v>24</v>
      </c>
      <c r="N1568" t="s">
        <v>111</v>
      </c>
      <c r="O1568" t="s">
        <v>114</v>
      </c>
    </row>
    <row r="1569" spans="1:15" x14ac:dyDescent="0.3">
      <c r="A1569">
        <f t="shared" si="149"/>
        <v>7777896968</v>
      </c>
      <c r="B1569" s="1">
        <v>42273</v>
      </c>
      <c r="C1569" t="str">
        <f t="shared" si="144"/>
        <v>Saturday</v>
      </c>
      <c r="D1569" t="str">
        <f t="shared" si="145"/>
        <v>September</v>
      </c>
      <c r="E1569">
        <v>20.5</v>
      </c>
      <c r="F1569" t="s">
        <v>13</v>
      </c>
      <c r="G1569" t="s">
        <v>8</v>
      </c>
      <c r="H1569">
        <f t="shared" si="146"/>
        <v>26.5</v>
      </c>
      <c r="I1569">
        <v>11</v>
      </c>
      <c r="J1569" t="s">
        <v>36</v>
      </c>
      <c r="K1569" t="s">
        <v>37</v>
      </c>
      <c r="L1569">
        <f t="shared" si="147"/>
        <v>291.5</v>
      </c>
      <c r="M1569">
        <f t="shared" si="148"/>
        <v>66</v>
      </c>
      <c r="N1569" t="s">
        <v>112</v>
      </c>
      <c r="O1569" t="s">
        <v>114</v>
      </c>
    </row>
    <row r="1570" spans="1:15" x14ac:dyDescent="0.3">
      <c r="A1570">
        <f t="shared" si="149"/>
        <v>7777896969</v>
      </c>
      <c r="B1570" s="1">
        <v>42274</v>
      </c>
      <c r="C1570" t="str">
        <f t="shared" si="144"/>
        <v>Sunday</v>
      </c>
      <c r="D1570" t="str">
        <f t="shared" si="145"/>
        <v>September</v>
      </c>
      <c r="E1570">
        <v>20.25</v>
      </c>
      <c r="F1570" t="s">
        <v>13</v>
      </c>
      <c r="G1570" t="s">
        <v>14</v>
      </c>
      <c r="H1570">
        <f t="shared" si="146"/>
        <v>27.25</v>
      </c>
      <c r="I1570">
        <v>12</v>
      </c>
      <c r="J1570" t="s">
        <v>20</v>
      </c>
      <c r="K1570" t="s">
        <v>21</v>
      </c>
      <c r="L1570">
        <f t="shared" si="147"/>
        <v>327</v>
      </c>
      <c r="M1570">
        <f t="shared" si="148"/>
        <v>84</v>
      </c>
      <c r="N1570" t="s">
        <v>112</v>
      </c>
      <c r="O1570" t="s">
        <v>114</v>
      </c>
    </row>
    <row r="1571" spans="1:15" x14ac:dyDescent="0.3">
      <c r="A1571">
        <f t="shared" si="149"/>
        <v>7777896970</v>
      </c>
      <c r="B1571" s="1">
        <v>42274</v>
      </c>
      <c r="C1571" t="str">
        <f t="shared" si="144"/>
        <v>Sunday</v>
      </c>
      <c r="D1571" t="str">
        <f t="shared" si="145"/>
        <v>September</v>
      </c>
      <c r="E1571">
        <v>18.5</v>
      </c>
      <c r="F1571" t="s">
        <v>13</v>
      </c>
      <c r="G1571" t="s">
        <v>14</v>
      </c>
      <c r="H1571">
        <f t="shared" si="146"/>
        <v>25.5</v>
      </c>
      <c r="I1571">
        <v>6</v>
      </c>
      <c r="J1571" t="s">
        <v>15</v>
      </c>
      <c r="K1571" t="s">
        <v>16</v>
      </c>
      <c r="L1571">
        <f t="shared" si="147"/>
        <v>153</v>
      </c>
      <c r="M1571">
        <f t="shared" si="148"/>
        <v>42</v>
      </c>
      <c r="N1571" t="s">
        <v>111</v>
      </c>
      <c r="O1571" t="s">
        <v>114</v>
      </c>
    </row>
    <row r="1572" spans="1:15" x14ac:dyDescent="0.3">
      <c r="A1572">
        <f t="shared" si="149"/>
        <v>7777896971</v>
      </c>
      <c r="B1572" s="1">
        <v>42274</v>
      </c>
      <c r="C1572" t="str">
        <f t="shared" si="144"/>
        <v>Sunday</v>
      </c>
      <c r="D1572" t="str">
        <f t="shared" si="145"/>
        <v>September</v>
      </c>
      <c r="E1572">
        <v>25.5</v>
      </c>
      <c r="F1572" t="s">
        <v>76</v>
      </c>
      <c r="G1572" t="s">
        <v>8</v>
      </c>
      <c r="H1572">
        <f t="shared" si="146"/>
        <v>26.5</v>
      </c>
      <c r="I1572">
        <v>1</v>
      </c>
      <c r="J1572" t="s">
        <v>30</v>
      </c>
      <c r="K1572" t="s">
        <v>31</v>
      </c>
      <c r="L1572">
        <f t="shared" si="147"/>
        <v>26.5</v>
      </c>
      <c r="M1572">
        <f t="shared" si="148"/>
        <v>1</v>
      </c>
      <c r="N1572" t="s">
        <v>111</v>
      </c>
      <c r="O1572" t="s">
        <v>115</v>
      </c>
    </row>
    <row r="1573" spans="1:15" x14ac:dyDescent="0.3">
      <c r="A1573">
        <f t="shared" si="149"/>
        <v>7777896972</v>
      </c>
      <c r="B1573" s="1">
        <v>42275</v>
      </c>
      <c r="C1573" t="str">
        <f t="shared" si="144"/>
        <v>Monday</v>
      </c>
      <c r="D1573" t="str">
        <f t="shared" si="145"/>
        <v>September</v>
      </c>
      <c r="E1573">
        <v>20.5</v>
      </c>
      <c r="F1573" t="s">
        <v>13</v>
      </c>
      <c r="G1573" t="s">
        <v>8</v>
      </c>
      <c r="H1573">
        <f t="shared" si="146"/>
        <v>26.5</v>
      </c>
      <c r="I1573">
        <v>1</v>
      </c>
      <c r="J1573" t="s">
        <v>58</v>
      </c>
      <c r="K1573" t="s">
        <v>59</v>
      </c>
      <c r="L1573">
        <f t="shared" si="147"/>
        <v>26.5</v>
      </c>
      <c r="M1573">
        <f t="shared" si="148"/>
        <v>6</v>
      </c>
      <c r="N1573" t="s">
        <v>112</v>
      </c>
      <c r="O1573" t="s">
        <v>114</v>
      </c>
    </row>
    <row r="1574" spans="1:15" x14ac:dyDescent="0.3">
      <c r="A1574">
        <f t="shared" si="149"/>
        <v>7777896973</v>
      </c>
      <c r="B1574" s="1">
        <v>42275</v>
      </c>
      <c r="C1574" t="str">
        <f t="shared" si="144"/>
        <v>Monday</v>
      </c>
      <c r="D1574" t="str">
        <f t="shared" si="145"/>
        <v>September</v>
      </c>
      <c r="E1574">
        <v>20.75</v>
      </c>
      <c r="F1574" t="s">
        <v>13</v>
      </c>
      <c r="G1574" t="s">
        <v>22</v>
      </c>
      <c r="H1574">
        <f t="shared" si="146"/>
        <v>28.75</v>
      </c>
      <c r="I1574">
        <v>11</v>
      </c>
      <c r="J1574" t="s">
        <v>46</v>
      </c>
      <c r="K1574" t="s">
        <v>47</v>
      </c>
      <c r="L1574">
        <f t="shared" si="147"/>
        <v>316.25</v>
      </c>
      <c r="M1574">
        <f t="shared" si="148"/>
        <v>88</v>
      </c>
      <c r="N1574" t="s">
        <v>111</v>
      </c>
      <c r="O1574" t="s">
        <v>115</v>
      </c>
    </row>
    <row r="1575" spans="1:15" x14ac:dyDescent="0.3">
      <c r="A1575">
        <f t="shared" si="149"/>
        <v>7777896974</v>
      </c>
      <c r="B1575" s="1">
        <v>42275</v>
      </c>
      <c r="C1575" t="str">
        <f t="shared" si="144"/>
        <v>Monday</v>
      </c>
      <c r="D1575" t="str">
        <f t="shared" si="145"/>
        <v>September</v>
      </c>
      <c r="E1575">
        <v>20.75</v>
      </c>
      <c r="F1575" t="s">
        <v>13</v>
      </c>
      <c r="G1575" t="s">
        <v>17</v>
      </c>
      <c r="H1575">
        <f t="shared" si="146"/>
        <v>30.75</v>
      </c>
      <c r="I1575">
        <v>4</v>
      </c>
      <c r="J1575" t="s">
        <v>54</v>
      </c>
      <c r="K1575" t="s">
        <v>55</v>
      </c>
      <c r="L1575">
        <f t="shared" si="147"/>
        <v>123</v>
      </c>
      <c r="M1575">
        <f t="shared" si="148"/>
        <v>40</v>
      </c>
      <c r="N1575" t="s">
        <v>111</v>
      </c>
      <c r="O1575" t="s">
        <v>114</v>
      </c>
    </row>
    <row r="1576" spans="1:15" x14ac:dyDescent="0.3">
      <c r="A1576">
        <f t="shared" si="149"/>
        <v>7777896975</v>
      </c>
      <c r="B1576" s="1">
        <v>42275</v>
      </c>
      <c r="C1576" t="str">
        <f t="shared" si="144"/>
        <v>Monday</v>
      </c>
      <c r="D1576" t="str">
        <f t="shared" si="145"/>
        <v>September</v>
      </c>
      <c r="E1576">
        <v>16.5</v>
      </c>
      <c r="F1576" t="s">
        <v>7</v>
      </c>
      <c r="G1576" t="s">
        <v>17</v>
      </c>
      <c r="H1576">
        <f t="shared" si="146"/>
        <v>25</v>
      </c>
      <c r="I1576">
        <v>10</v>
      </c>
      <c r="J1576" t="s">
        <v>66</v>
      </c>
      <c r="K1576" t="s">
        <v>67</v>
      </c>
      <c r="L1576">
        <f t="shared" si="147"/>
        <v>250</v>
      </c>
      <c r="M1576">
        <f t="shared" si="148"/>
        <v>85</v>
      </c>
      <c r="N1576" t="s">
        <v>111</v>
      </c>
      <c r="O1576" t="s">
        <v>115</v>
      </c>
    </row>
    <row r="1577" spans="1:15" x14ac:dyDescent="0.3">
      <c r="A1577">
        <f t="shared" si="149"/>
        <v>7777896976</v>
      </c>
      <c r="B1577" s="1">
        <v>42275</v>
      </c>
      <c r="C1577" t="str">
        <f t="shared" si="144"/>
        <v>Monday</v>
      </c>
      <c r="D1577" t="str">
        <f t="shared" si="145"/>
        <v>September</v>
      </c>
      <c r="E1577">
        <v>15.25</v>
      </c>
      <c r="F1577" t="s">
        <v>13</v>
      </c>
      <c r="G1577" t="s">
        <v>8</v>
      </c>
      <c r="H1577">
        <f t="shared" si="146"/>
        <v>21.25</v>
      </c>
      <c r="I1577">
        <v>8</v>
      </c>
      <c r="J1577" t="s">
        <v>48</v>
      </c>
      <c r="K1577" t="s">
        <v>49</v>
      </c>
      <c r="L1577">
        <f t="shared" si="147"/>
        <v>170</v>
      </c>
      <c r="M1577">
        <f t="shared" si="148"/>
        <v>48</v>
      </c>
      <c r="N1577" t="s">
        <v>111</v>
      </c>
      <c r="O1577" t="s">
        <v>114</v>
      </c>
    </row>
    <row r="1578" spans="1:15" x14ac:dyDescent="0.3">
      <c r="A1578">
        <f t="shared" si="149"/>
        <v>7777896977</v>
      </c>
      <c r="B1578" s="1">
        <v>42276</v>
      </c>
      <c r="C1578" t="str">
        <f t="shared" si="144"/>
        <v>Tuesday</v>
      </c>
      <c r="D1578" t="str">
        <f t="shared" si="145"/>
        <v>September</v>
      </c>
      <c r="E1578">
        <v>20.75</v>
      </c>
      <c r="F1578" t="s">
        <v>13</v>
      </c>
      <c r="G1578" t="s">
        <v>17</v>
      </c>
      <c r="H1578">
        <f t="shared" si="146"/>
        <v>30.75</v>
      </c>
      <c r="I1578">
        <v>3</v>
      </c>
      <c r="J1578" t="s">
        <v>38</v>
      </c>
      <c r="K1578" t="s">
        <v>39</v>
      </c>
      <c r="L1578">
        <f t="shared" si="147"/>
        <v>92.25</v>
      </c>
      <c r="M1578">
        <f t="shared" si="148"/>
        <v>30</v>
      </c>
      <c r="N1578" t="s">
        <v>111</v>
      </c>
      <c r="O1578" t="s">
        <v>115</v>
      </c>
    </row>
    <row r="1579" spans="1:15" x14ac:dyDescent="0.3">
      <c r="A1579">
        <f t="shared" si="149"/>
        <v>7777896978</v>
      </c>
      <c r="B1579" s="1">
        <v>42276</v>
      </c>
      <c r="C1579" t="str">
        <f t="shared" si="144"/>
        <v>Tuesday</v>
      </c>
      <c r="D1579" t="str">
        <f t="shared" si="145"/>
        <v>September</v>
      </c>
      <c r="E1579">
        <v>16</v>
      </c>
      <c r="F1579" t="s">
        <v>7</v>
      </c>
      <c r="G1579" t="s">
        <v>8</v>
      </c>
      <c r="H1579">
        <f t="shared" si="146"/>
        <v>20.5</v>
      </c>
      <c r="I1579">
        <v>8</v>
      </c>
      <c r="J1579" t="s">
        <v>11</v>
      </c>
      <c r="K1579" t="s">
        <v>12</v>
      </c>
      <c r="L1579">
        <f t="shared" si="147"/>
        <v>164</v>
      </c>
      <c r="M1579">
        <f t="shared" si="148"/>
        <v>36</v>
      </c>
      <c r="N1579" t="s">
        <v>112</v>
      </c>
      <c r="O1579" t="s">
        <v>114</v>
      </c>
    </row>
    <row r="1580" spans="1:15" x14ac:dyDescent="0.3">
      <c r="A1580">
        <f t="shared" si="149"/>
        <v>7777896979</v>
      </c>
      <c r="B1580" s="1">
        <v>42276</v>
      </c>
      <c r="C1580" t="str">
        <f t="shared" si="144"/>
        <v>Tuesday</v>
      </c>
      <c r="D1580" t="str">
        <f t="shared" si="145"/>
        <v>September</v>
      </c>
      <c r="E1580">
        <v>14.75</v>
      </c>
      <c r="F1580" t="s">
        <v>7</v>
      </c>
      <c r="G1580" t="s">
        <v>14</v>
      </c>
      <c r="H1580">
        <f t="shared" si="146"/>
        <v>20.25</v>
      </c>
      <c r="I1580">
        <v>6</v>
      </c>
      <c r="J1580" t="s">
        <v>56</v>
      </c>
      <c r="K1580" t="s">
        <v>57</v>
      </c>
      <c r="L1580">
        <f t="shared" si="147"/>
        <v>121.5</v>
      </c>
      <c r="M1580">
        <f t="shared" si="148"/>
        <v>33</v>
      </c>
      <c r="N1580" t="s">
        <v>112</v>
      </c>
      <c r="O1580" t="s">
        <v>114</v>
      </c>
    </row>
    <row r="1581" spans="1:15" x14ac:dyDescent="0.3">
      <c r="A1581">
        <f t="shared" si="149"/>
        <v>7777896980</v>
      </c>
      <c r="B1581" s="1">
        <v>42276</v>
      </c>
      <c r="C1581" t="str">
        <f t="shared" si="144"/>
        <v>Tuesday</v>
      </c>
      <c r="D1581" t="str">
        <f t="shared" si="145"/>
        <v>September</v>
      </c>
      <c r="E1581">
        <v>15.25</v>
      </c>
      <c r="F1581" t="s">
        <v>13</v>
      </c>
      <c r="G1581" t="s">
        <v>8</v>
      </c>
      <c r="H1581">
        <f t="shared" si="146"/>
        <v>21.25</v>
      </c>
      <c r="I1581">
        <v>6</v>
      </c>
      <c r="J1581" t="s">
        <v>48</v>
      </c>
      <c r="K1581" t="s">
        <v>49</v>
      </c>
      <c r="L1581">
        <f t="shared" si="147"/>
        <v>127.5</v>
      </c>
      <c r="M1581">
        <f t="shared" si="148"/>
        <v>36</v>
      </c>
      <c r="N1581" t="s">
        <v>111</v>
      </c>
      <c r="O1581" t="s">
        <v>114</v>
      </c>
    </row>
    <row r="1582" spans="1:15" x14ac:dyDescent="0.3">
      <c r="A1582">
        <f t="shared" si="149"/>
        <v>7777896981</v>
      </c>
      <c r="B1582" s="1">
        <v>42277</v>
      </c>
      <c r="C1582" t="str">
        <f t="shared" si="144"/>
        <v>Wednesday</v>
      </c>
      <c r="D1582" t="str">
        <f t="shared" si="145"/>
        <v>September</v>
      </c>
      <c r="E1582">
        <v>17.5</v>
      </c>
      <c r="F1582" t="s">
        <v>13</v>
      </c>
      <c r="G1582" t="s">
        <v>8</v>
      </c>
      <c r="H1582">
        <f t="shared" si="146"/>
        <v>23.5</v>
      </c>
      <c r="I1582">
        <v>3</v>
      </c>
      <c r="J1582" t="s">
        <v>74</v>
      </c>
      <c r="K1582" t="s">
        <v>75</v>
      </c>
      <c r="L1582">
        <f t="shared" si="147"/>
        <v>70.5</v>
      </c>
      <c r="M1582">
        <f t="shared" si="148"/>
        <v>18</v>
      </c>
      <c r="N1582" t="s">
        <v>112</v>
      </c>
      <c r="O1582" t="s">
        <v>115</v>
      </c>
    </row>
    <row r="1583" spans="1:15" x14ac:dyDescent="0.3">
      <c r="A1583">
        <f t="shared" si="149"/>
        <v>7777896982</v>
      </c>
      <c r="B1583" s="1">
        <v>42277</v>
      </c>
      <c r="C1583" t="str">
        <f t="shared" si="144"/>
        <v>Wednesday</v>
      </c>
      <c r="D1583" t="str">
        <f t="shared" si="145"/>
        <v>September</v>
      </c>
      <c r="E1583">
        <v>20.75</v>
      </c>
      <c r="F1583" t="s">
        <v>13</v>
      </c>
      <c r="G1583" t="s">
        <v>17</v>
      </c>
      <c r="H1583">
        <f t="shared" si="146"/>
        <v>30.75</v>
      </c>
      <c r="I1583">
        <v>1</v>
      </c>
      <c r="J1583" t="s">
        <v>38</v>
      </c>
      <c r="K1583" t="s">
        <v>39</v>
      </c>
      <c r="L1583">
        <f t="shared" si="147"/>
        <v>30.75</v>
      </c>
      <c r="M1583">
        <f t="shared" si="148"/>
        <v>10</v>
      </c>
      <c r="N1583" t="s">
        <v>112</v>
      </c>
      <c r="O1583" t="s">
        <v>115</v>
      </c>
    </row>
    <row r="1584" spans="1:15" x14ac:dyDescent="0.3">
      <c r="A1584">
        <f t="shared" si="149"/>
        <v>7777896983</v>
      </c>
      <c r="B1584" s="1">
        <v>42277</v>
      </c>
      <c r="C1584" t="str">
        <f t="shared" si="144"/>
        <v>Wednesday</v>
      </c>
      <c r="D1584" t="str">
        <f t="shared" si="145"/>
        <v>September</v>
      </c>
      <c r="E1584">
        <v>16</v>
      </c>
      <c r="F1584" t="s">
        <v>7</v>
      </c>
      <c r="G1584" t="s">
        <v>8</v>
      </c>
      <c r="H1584">
        <f t="shared" si="146"/>
        <v>20.5</v>
      </c>
      <c r="I1584">
        <v>6</v>
      </c>
      <c r="J1584" t="s">
        <v>58</v>
      </c>
      <c r="K1584" t="s">
        <v>59</v>
      </c>
      <c r="L1584">
        <f t="shared" si="147"/>
        <v>123</v>
      </c>
      <c r="M1584">
        <f t="shared" si="148"/>
        <v>27</v>
      </c>
      <c r="N1584" t="s">
        <v>111</v>
      </c>
      <c r="O1584" t="s">
        <v>115</v>
      </c>
    </row>
    <row r="1585" spans="1:15" x14ac:dyDescent="0.3">
      <c r="A1585">
        <f t="shared" si="149"/>
        <v>7777896984</v>
      </c>
      <c r="B1585" s="1">
        <v>42277</v>
      </c>
      <c r="C1585" t="str">
        <f t="shared" si="144"/>
        <v>Wednesday</v>
      </c>
      <c r="D1585" t="str">
        <f t="shared" si="145"/>
        <v>September</v>
      </c>
      <c r="E1585">
        <v>15.25</v>
      </c>
      <c r="F1585" t="s">
        <v>13</v>
      </c>
      <c r="G1585" t="s">
        <v>8</v>
      </c>
      <c r="H1585">
        <f t="shared" si="146"/>
        <v>21.25</v>
      </c>
      <c r="I1585">
        <v>7</v>
      </c>
      <c r="J1585" t="s">
        <v>48</v>
      </c>
      <c r="K1585" t="s">
        <v>49</v>
      </c>
      <c r="L1585">
        <f t="shared" si="147"/>
        <v>148.75</v>
      </c>
      <c r="M1585">
        <f t="shared" si="148"/>
        <v>42</v>
      </c>
      <c r="N1585" t="s">
        <v>112</v>
      </c>
      <c r="O1585" t="s">
        <v>115</v>
      </c>
    </row>
    <row r="1586" spans="1:15" x14ac:dyDescent="0.3">
      <c r="A1586">
        <f t="shared" si="149"/>
        <v>7777896985</v>
      </c>
      <c r="B1586" s="1">
        <v>42277</v>
      </c>
      <c r="C1586" t="str">
        <f t="shared" si="144"/>
        <v>Wednesday</v>
      </c>
      <c r="D1586" t="str">
        <f t="shared" si="145"/>
        <v>September</v>
      </c>
      <c r="E1586">
        <v>18.5</v>
      </c>
      <c r="F1586" t="s">
        <v>13</v>
      </c>
      <c r="G1586" t="s">
        <v>14</v>
      </c>
      <c r="H1586">
        <f t="shared" si="146"/>
        <v>25.5</v>
      </c>
      <c r="I1586">
        <v>1</v>
      </c>
      <c r="J1586" t="s">
        <v>15</v>
      </c>
      <c r="K1586" t="s">
        <v>16</v>
      </c>
      <c r="L1586">
        <f t="shared" si="147"/>
        <v>25.5</v>
      </c>
      <c r="M1586">
        <f t="shared" si="148"/>
        <v>7</v>
      </c>
      <c r="N1586" t="s">
        <v>112</v>
      </c>
      <c r="O1586" t="s">
        <v>114</v>
      </c>
    </row>
    <row r="1587" spans="1:15" x14ac:dyDescent="0.3">
      <c r="A1587">
        <f t="shared" si="149"/>
        <v>7777896986</v>
      </c>
      <c r="B1587" s="1">
        <v>42278</v>
      </c>
      <c r="C1587" t="str">
        <f t="shared" si="144"/>
        <v>Thursday</v>
      </c>
      <c r="D1587" t="str">
        <f t="shared" si="145"/>
        <v>October</v>
      </c>
      <c r="E1587">
        <v>16</v>
      </c>
      <c r="F1587" t="s">
        <v>7</v>
      </c>
      <c r="G1587" t="s">
        <v>8</v>
      </c>
      <c r="H1587">
        <f t="shared" si="146"/>
        <v>20.5</v>
      </c>
      <c r="I1587">
        <v>6</v>
      </c>
      <c r="J1587" t="s">
        <v>11</v>
      </c>
      <c r="K1587" t="s">
        <v>12</v>
      </c>
      <c r="L1587">
        <f t="shared" si="147"/>
        <v>123</v>
      </c>
      <c r="M1587">
        <f t="shared" si="148"/>
        <v>27</v>
      </c>
      <c r="N1587" t="s">
        <v>112</v>
      </c>
      <c r="O1587" t="s">
        <v>115</v>
      </c>
    </row>
    <row r="1588" spans="1:15" x14ac:dyDescent="0.3">
      <c r="A1588">
        <f t="shared" si="149"/>
        <v>7777896987</v>
      </c>
      <c r="B1588" s="1">
        <v>42278</v>
      </c>
      <c r="C1588" t="str">
        <f t="shared" si="144"/>
        <v>Thursday</v>
      </c>
      <c r="D1588" t="str">
        <f t="shared" si="145"/>
        <v>October</v>
      </c>
      <c r="E1588">
        <v>20.75</v>
      </c>
      <c r="F1588" t="s">
        <v>13</v>
      </c>
      <c r="G1588" t="s">
        <v>17</v>
      </c>
      <c r="H1588">
        <f t="shared" si="146"/>
        <v>30.75</v>
      </c>
      <c r="I1588">
        <v>12</v>
      </c>
      <c r="J1588" t="s">
        <v>38</v>
      </c>
      <c r="K1588" t="s">
        <v>39</v>
      </c>
      <c r="L1588">
        <f t="shared" si="147"/>
        <v>369</v>
      </c>
      <c r="M1588">
        <f t="shared" si="148"/>
        <v>120</v>
      </c>
      <c r="N1588" t="s">
        <v>112</v>
      </c>
      <c r="O1588" t="s">
        <v>114</v>
      </c>
    </row>
    <row r="1589" spans="1:15" x14ac:dyDescent="0.3">
      <c r="A1589">
        <f t="shared" si="149"/>
        <v>7777896988</v>
      </c>
      <c r="B1589" s="1">
        <v>42278</v>
      </c>
      <c r="C1589" t="str">
        <f t="shared" si="144"/>
        <v>Thursday</v>
      </c>
      <c r="D1589" t="str">
        <f t="shared" si="145"/>
        <v>October</v>
      </c>
      <c r="E1589">
        <v>16</v>
      </c>
      <c r="F1589" t="s">
        <v>7</v>
      </c>
      <c r="G1589" t="s">
        <v>8</v>
      </c>
      <c r="H1589">
        <f t="shared" si="146"/>
        <v>20.5</v>
      </c>
      <c r="I1589">
        <v>12</v>
      </c>
      <c r="J1589" t="s">
        <v>11</v>
      </c>
      <c r="K1589" t="s">
        <v>12</v>
      </c>
      <c r="L1589">
        <f t="shared" si="147"/>
        <v>246</v>
      </c>
      <c r="M1589">
        <f t="shared" si="148"/>
        <v>54</v>
      </c>
      <c r="N1589" t="s">
        <v>112</v>
      </c>
      <c r="O1589" t="s">
        <v>114</v>
      </c>
    </row>
    <row r="1590" spans="1:15" x14ac:dyDescent="0.3">
      <c r="A1590">
        <f t="shared" si="149"/>
        <v>7777896989</v>
      </c>
      <c r="B1590" s="1">
        <v>42278</v>
      </c>
      <c r="C1590" t="str">
        <f t="shared" si="144"/>
        <v>Thursday</v>
      </c>
      <c r="D1590" t="str">
        <f t="shared" si="145"/>
        <v>October</v>
      </c>
      <c r="E1590">
        <v>16.5</v>
      </c>
      <c r="F1590" t="s">
        <v>7</v>
      </c>
      <c r="G1590" t="s">
        <v>17</v>
      </c>
      <c r="H1590">
        <f t="shared" si="146"/>
        <v>25</v>
      </c>
      <c r="I1590">
        <v>10</v>
      </c>
      <c r="J1590" t="s">
        <v>66</v>
      </c>
      <c r="K1590" t="s">
        <v>67</v>
      </c>
      <c r="L1590">
        <f t="shared" si="147"/>
        <v>250</v>
      </c>
      <c r="M1590">
        <f t="shared" si="148"/>
        <v>85</v>
      </c>
      <c r="N1590" t="s">
        <v>111</v>
      </c>
      <c r="O1590" t="s">
        <v>114</v>
      </c>
    </row>
    <row r="1591" spans="1:15" x14ac:dyDescent="0.3">
      <c r="A1591">
        <f t="shared" si="149"/>
        <v>7777896990</v>
      </c>
      <c r="B1591" s="1">
        <v>42279</v>
      </c>
      <c r="C1591" t="str">
        <f t="shared" si="144"/>
        <v>Friday</v>
      </c>
      <c r="D1591" t="str">
        <f t="shared" si="145"/>
        <v>October</v>
      </c>
      <c r="E1591">
        <v>20.75</v>
      </c>
      <c r="F1591" t="s">
        <v>13</v>
      </c>
      <c r="G1591" t="s">
        <v>22</v>
      </c>
      <c r="H1591">
        <f t="shared" si="146"/>
        <v>28.75</v>
      </c>
      <c r="I1591">
        <v>4</v>
      </c>
      <c r="J1591" t="s">
        <v>44</v>
      </c>
      <c r="K1591" t="s">
        <v>45</v>
      </c>
      <c r="L1591">
        <f t="shared" si="147"/>
        <v>115</v>
      </c>
      <c r="M1591">
        <f t="shared" si="148"/>
        <v>32</v>
      </c>
      <c r="N1591" t="s">
        <v>112</v>
      </c>
      <c r="O1591" t="s">
        <v>115</v>
      </c>
    </row>
    <row r="1592" spans="1:15" x14ac:dyDescent="0.3">
      <c r="A1592">
        <f t="shared" si="149"/>
        <v>7777896991</v>
      </c>
      <c r="B1592" s="1">
        <v>42279</v>
      </c>
      <c r="C1592" t="str">
        <f t="shared" si="144"/>
        <v>Friday</v>
      </c>
      <c r="D1592" t="str">
        <f t="shared" si="145"/>
        <v>October</v>
      </c>
      <c r="E1592">
        <v>16.5</v>
      </c>
      <c r="F1592" t="s">
        <v>7</v>
      </c>
      <c r="G1592" t="s">
        <v>17</v>
      </c>
      <c r="H1592">
        <f t="shared" si="146"/>
        <v>25</v>
      </c>
      <c r="I1592">
        <v>11</v>
      </c>
      <c r="J1592" t="s">
        <v>38</v>
      </c>
      <c r="K1592" t="s">
        <v>39</v>
      </c>
      <c r="L1592">
        <f t="shared" si="147"/>
        <v>275</v>
      </c>
      <c r="M1592">
        <f t="shared" si="148"/>
        <v>93.5</v>
      </c>
      <c r="N1592" t="s">
        <v>112</v>
      </c>
      <c r="O1592" t="s">
        <v>114</v>
      </c>
    </row>
    <row r="1593" spans="1:15" x14ac:dyDescent="0.3">
      <c r="A1593">
        <f t="shared" si="149"/>
        <v>7777896992</v>
      </c>
      <c r="B1593" s="1">
        <v>42279</v>
      </c>
      <c r="C1593" t="str">
        <f t="shared" si="144"/>
        <v>Friday</v>
      </c>
      <c r="D1593" t="str">
        <f t="shared" si="145"/>
        <v>October</v>
      </c>
      <c r="E1593">
        <v>12</v>
      </c>
      <c r="F1593" t="s">
        <v>27</v>
      </c>
      <c r="G1593" t="s">
        <v>14</v>
      </c>
      <c r="H1593">
        <f t="shared" si="146"/>
        <v>16</v>
      </c>
      <c r="I1593">
        <v>1</v>
      </c>
      <c r="J1593" t="s">
        <v>68</v>
      </c>
      <c r="K1593" t="s">
        <v>69</v>
      </c>
      <c r="L1593">
        <f t="shared" si="147"/>
        <v>16</v>
      </c>
      <c r="M1593">
        <f t="shared" si="148"/>
        <v>4</v>
      </c>
      <c r="N1593" t="s">
        <v>111</v>
      </c>
      <c r="O1593" t="s">
        <v>115</v>
      </c>
    </row>
    <row r="1594" spans="1:15" x14ac:dyDescent="0.3">
      <c r="A1594">
        <f t="shared" si="149"/>
        <v>7777896993</v>
      </c>
      <c r="B1594" s="1">
        <v>42279</v>
      </c>
      <c r="C1594" t="str">
        <f t="shared" si="144"/>
        <v>Friday</v>
      </c>
      <c r="D1594" t="str">
        <f t="shared" si="145"/>
        <v>October</v>
      </c>
      <c r="E1594">
        <v>20.25</v>
      </c>
      <c r="F1594" t="s">
        <v>13</v>
      </c>
      <c r="G1594" t="s">
        <v>14</v>
      </c>
      <c r="H1594">
        <f t="shared" si="146"/>
        <v>27.25</v>
      </c>
      <c r="I1594">
        <v>10</v>
      </c>
      <c r="J1594" t="s">
        <v>20</v>
      </c>
      <c r="K1594" t="s">
        <v>21</v>
      </c>
      <c r="L1594">
        <f t="shared" si="147"/>
        <v>272.5</v>
      </c>
      <c r="M1594">
        <f t="shared" si="148"/>
        <v>70</v>
      </c>
      <c r="N1594" t="s">
        <v>112</v>
      </c>
      <c r="O1594" t="s">
        <v>114</v>
      </c>
    </row>
    <row r="1595" spans="1:15" x14ac:dyDescent="0.3">
      <c r="A1595">
        <f t="shared" si="149"/>
        <v>7777896994</v>
      </c>
      <c r="B1595" s="1">
        <v>42279</v>
      </c>
      <c r="C1595" t="str">
        <f t="shared" si="144"/>
        <v>Friday</v>
      </c>
      <c r="D1595" t="str">
        <f t="shared" si="145"/>
        <v>October</v>
      </c>
      <c r="E1595">
        <v>20.75</v>
      </c>
      <c r="F1595" t="s">
        <v>13</v>
      </c>
      <c r="G1595" t="s">
        <v>22</v>
      </c>
      <c r="H1595">
        <f t="shared" si="146"/>
        <v>28.75</v>
      </c>
      <c r="I1595">
        <v>1</v>
      </c>
      <c r="J1595" t="s">
        <v>44</v>
      </c>
      <c r="K1595" t="s">
        <v>45</v>
      </c>
      <c r="L1595">
        <f t="shared" si="147"/>
        <v>28.75</v>
      </c>
      <c r="M1595">
        <f t="shared" si="148"/>
        <v>8</v>
      </c>
      <c r="N1595" t="s">
        <v>111</v>
      </c>
      <c r="O1595" t="s">
        <v>115</v>
      </c>
    </row>
    <row r="1596" spans="1:15" x14ac:dyDescent="0.3">
      <c r="A1596">
        <f t="shared" si="149"/>
        <v>7777896995</v>
      </c>
      <c r="B1596" s="1">
        <v>42279</v>
      </c>
      <c r="C1596" t="str">
        <f t="shared" si="144"/>
        <v>Friday</v>
      </c>
      <c r="D1596" t="str">
        <f t="shared" si="145"/>
        <v>October</v>
      </c>
      <c r="E1596">
        <v>16.75</v>
      </c>
      <c r="F1596" t="s">
        <v>7</v>
      </c>
      <c r="G1596" t="s">
        <v>22</v>
      </c>
      <c r="H1596">
        <f t="shared" si="146"/>
        <v>23.25</v>
      </c>
      <c r="I1596">
        <v>2</v>
      </c>
      <c r="J1596" t="s">
        <v>72</v>
      </c>
      <c r="K1596" t="s">
        <v>73</v>
      </c>
      <c r="L1596">
        <f t="shared" si="147"/>
        <v>46.5</v>
      </c>
      <c r="M1596">
        <f t="shared" si="148"/>
        <v>13</v>
      </c>
      <c r="N1596" t="s">
        <v>111</v>
      </c>
      <c r="O1596" t="s">
        <v>114</v>
      </c>
    </row>
    <row r="1597" spans="1:15" x14ac:dyDescent="0.3">
      <c r="A1597">
        <f t="shared" si="149"/>
        <v>7777896996</v>
      </c>
      <c r="B1597" s="1">
        <v>42280</v>
      </c>
      <c r="C1597" t="str">
        <f t="shared" si="144"/>
        <v>Saturday</v>
      </c>
      <c r="D1597" t="str">
        <f t="shared" si="145"/>
        <v>October</v>
      </c>
      <c r="E1597">
        <v>20.75</v>
      </c>
      <c r="F1597" t="s">
        <v>13</v>
      </c>
      <c r="G1597" t="s">
        <v>17</v>
      </c>
      <c r="H1597">
        <f t="shared" si="146"/>
        <v>30.75</v>
      </c>
      <c r="I1597">
        <v>10</v>
      </c>
      <c r="J1597" t="s">
        <v>66</v>
      </c>
      <c r="K1597" t="s">
        <v>67</v>
      </c>
      <c r="L1597">
        <f t="shared" si="147"/>
        <v>307.5</v>
      </c>
      <c r="M1597">
        <f t="shared" si="148"/>
        <v>100</v>
      </c>
      <c r="N1597" t="s">
        <v>112</v>
      </c>
      <c r="O1597" t="s">
        <v>115</v>
      </c>
    </row>
    <row r="1598" spans="1:15" x14ac:dyDescent="0.3">
      <c r="A1598">
        <f t="shared" si="149"/>
        <v>7777896997</v>
      </c>
      <c r="B1598" s="1">
        <v>42281</v>
      </c>
      <c r="C1598" t="str">
        <f t="shared" si="144"/>
        <v>Sunday</v>
      </c>
      <c r="D1598" t="str">
        <f t="shared" si="145"/>
        <v>October</v>
      </c>
      <c r="E1598">
        <v>20.75</v>
      </c>
      <c r="F1598" t="s">
        <v>13</v>
      </c>
      <c r="G1598" t="s">
        <v>22</v>
      </c>
      <c r="H1598">
        <f t="shared" si="146"/>
        <v>28.75</v>
      </c>
      <c r="I1598">
        <v>6</v>
      </c>
      <c r="J1598" t="s">
        <v>44</v>
      </c>
      <c r="K1598" t="s">
        <v>45</v>
      </c>
      <c r="L1598">
        <f t="shared" si="147"/>
        <v>172.5</v>
      </c>
      <c r="M1598">
        <f t="shared" si="148"/>
        <v>48</v>
      </c>
      <c r="N1598" t="s">
        <v>111</v>
      </c>
      <c r="O1598" t="s">
        <v>114</v>
      </c>
    </row>
    <row r="1599" spans="1:15" x14ac:dyDescent="0.3">
      <c r="A1599">
        <f t="shared" si="149"/>
        <v>7777896998</v>
      </c>
      <c r="B1599" s="1">
        <v>42281</v>
      </c>
      <c r="C1599" t="str">
        <f t="shared" si="144"/>
        <v>Sunday</v>
      </c>
      <c r="D1599" t="str">
        <f t="shared" si="145"/>
        <v>October</v>
      </c>
      <c r="E1599">
        <v>20.75</v>
      </c>
      <c r="F1599" t="s">
        <v>13</v>
      </c>
      <c r="G1599" t="s">
        <v>22</v>
      </c>
      <c r="H1599">
        <f t="shared" si="146"/>
        <v>28.75</v>
      </c>
      <c r="I1599">
        <v>7</v>
      </c>
      <c r="J1599" t="s">
        <v>28</v>
      </c>
      <c r="K1599" t="s">
        <v>29</v>
      </c>
      <c r="L1599">
        <f t="shared" si="147"/>
        <v>201.25</v>
      </c>
      <c r="M1599">
        <f t="shared" si="148"/>
        <v>56</v>
      </c>
      <c r="N1599" t="s">
        <v>112</v>
      </c>
      <c r="O1599" t="s">
        <v>114</v>
      </c>
    </row>
    <row r="1600" spans="1:15" x14ac:dyDescent="0.3">
      <c r="A1600">
        <f t="shared" si="149"/>
        <v>7777896999</v>
      </c>
      <c r="B1600" s="1">
        <v>42282</v>
      </c>
      <c r="C1600" t="str">
        <f t="shared" si="144"/>
        <v>Monday</v>
      </c>
      <c r="D1600" t="str">
        <f t="shared" si="145"/>
        <v>October</v>
      </c>
      <c r="E1600">
        <v>20.75</v>
      </c>
      <c r="F1600" t="s">
        <v>13</v>
      </c>
      <c r="G1600" t="s">
        <v>22</v>
      </c>
      <c r="H1600">
        <f t="shared" si="146"/>
        <v>28.75</v>
      </c>
      <c r="I1600">
        <v>1</v>
      </c>
      <c r="J1600" t="s">
        <v>23</v>
      </c>
      <c r="K1600" t="s">
        <v>24</v>
      </c>
      <c r="L1600">
        <f t="shared" si="147"/>
        <v>28.75</v>
      </c>
      <c r="M1600">
        <f t="shared" si="148"/>
        <v>8</v>
      </c>
      <c r="N1600" t="s">
        <v>111</v>
      </c>
      <c r="O1600" t="s">
        <v>114</v>
      </c>
    </row>
    <row r="1601" spans="1:15" x14ac:dyDescent="0.3">
      <c r="A1601">
        <f t="shared" si="149"/>
        <v>7777897000</v>
      </c>
      <c r="B1601" s="1">
        <v>42282</v>
      </c>
      <c r="C1601" t="str">
        <f t="shared" si="144"/>
        <v>Monday</v>
      </c>
      <c r="D1601" t="str">
        <f t="shared" si="145"/>
        <v>October</v>
      </c>
      <c r="E1601">
        <v>21</v>
      </c>
      <c r="F1601" t="s">
        <v>13</v>
      </c>
      <c r="G1601" t="s">
        <v>14</v>
      </c>
      <c r="H1601">
        <f t="shared" si="146"/>
        <v>28</v>
      </c>
      <c r="I1601">
        <v>8</v>
      </c>
      <c r="J1601" t="s">
        <v>62</v>
      </c>
      <c r="K1601" t="s">
        <v>63</v>
      </c>
      <c r="L1601">
        <f t="shared" si="147"/>
        <v>224</v>
      </c>
      <c r="M1601">
        <f t="shared" si="148"/>
        <v>56</v>
      </c>
      <c r="N1601" t="s">
        <v>112</v>
      </c>
      <c r="O1601" t="s">
        <v>114</v>
      </c>
    </row>
    <row r="1602" spans="1:15" x14ac:dyDescent="0.3">
      <c r="A1602">
        <f t="shared" si="149"/>
        <v>7777897001</v>
      </c>
      <c r="B1602" s="1">
        <v>42282</v>
      </c>
      <c r="C1602" t="str">
        <f t="shared" ref="C1602:C1665" si="150">TEXT(B1602,"dddd")</f>
        <v>Monday</v>
      </c>
      <c r="D1602" t="str">
        <f t="shared" si="145"/>
        <v>October</v>
      </c>
      <c r="E1602">
        <v>16.5</v>
      </c>
      <c r="F1602" t="s">
        <v>7</v>
      </c>
      <c r="G1602" t="s">
        <v>17</v>
      </c>
      <c r="H1602">
        <f t="shared" si="146"/>
        <v>25</v>
      </c>
      <c r="I1602">
        <v>3</v>
      </c>
      <c r="J1602" t="s">
        <v>38</v>
      </c>
      <c r="K1602" t="s">
        <v>39</v>
      </c>
      <c r="L1602">
        <f t="shared" si="147"/>
        <v>75</v>
      </c>
      <c r="M1602">
        <f t="shared" si="148"/>
        <v>25.5</v>
      </c>
      <c r="N1602" t="s">
        <v>112</v>
      </c>
      <c r="O1602" t="s">
        <v>114</v>
      </c>
    </row>
    <row r="1603" spans="1:15" x14ac:dyDescent="0.3">
      <c r="A1603">
        <f t="shared" si="149"/>
        <v>7777897002</v>
      </c>
      <c r="B1603" s="1">
        <v>42282</v>
      </c>
      <c r="C1603" t="str">
        <f t="shared" si="150"/>
        <v>Monday</v>
      </c>
      <c r="D1603" t="str">
        <f t="shared" ref="D1603:D1666" si="151">TEXT(B1603,"mmmm")</f>
        <v>October</v>
      </c>
      <c r="E1603">
        <v>18.5</v>
      </c>
      <c r="F1603" t="s">
        <v>13</v>
      </c>
      <c r="G1603" t="s">
        <v>14</v>
      </c>
      <c r="H1603">
        <f t="shared" ref="H1603:H1666" si="152">E1603 +   IF(F1603="S", 2, IF(F1603="M", 3.5, IF(F1603="L", 5, 0))) +  IF(G1603="Classic", 1, IF(G1603="Veggie", 2, IF(G1603="Chicken", 3, IF(G1603="Supreme",5,0))))</f>
        <v>25.5</v>
      </c>
      <c r="I1603">
        <v>7</v>
      </c>
      <c r="J1603" t="s">
        <v>15</v>
      </c>
      <c r="K1603" t="s">
        <v>16</v>
      </c>
      <c r="L1603">
        <f t="shared" ref="L1603:L1666" si="153">H1603*I1603</f>
        <v>178.5</v>
      </c>
      <c r="M1603">
        <f t="shared" ref="M1603:M1666" si="154">(H1603-E1603)*I1603</f>
        <v>49</v>
      </c>
      <c r="N1603" t="s">
        <v>112</v>
      </c>
      <c r="O1603" t="s">
        <v>115</v>
      </c>
    </row>
    <row r="1604" spans="1:15" x14ac:dyDescent="0.3">
      <c r="A1604">
        <f t="shared" ref="A1604:A1667" si="155">A1603+1</f>
        <v>7777897003</v>
      </c>
      <c r="B1604" s="1">
        <v>42282</v>
      </c>
      <c r="C1604" t="str">
        <f t="shared" si="150"/>
        <v>Monday</v>
      </c>
      <c r="D1604" t="str">
        <f t="shared" si="151"/>
        <v>October</v>
      </c>
      <c r="E1604">
        <v>16.75</v>
      </c>
      <c r="F1604" t="s">
        <v>7</v>
      </c>
      <c r="G1604" t="s">
        <v>22</v>
      </c>
      <c r="H1604">
        <f t="shared" si="152"/>
        <v>23.25</v>
      </c>
      <c r="I1604">
        <v>8</v>
      </c>
      <c r="J1604" t="s">
        <v>44</v>
      </c>
      <c r="K1604" t="s">
        <v>45</v>
      </c>
      <c r="L1604">
        <f t="shared" si="153"/>
        <v>186</v>
      </c>
      <c r="M1604">
        <f t="shared" si="154"/>
        <v>52</v>
      </c>
      <c r="N1604" t="s">
        <v>112</v>
      </c>
      <c r="O1604" t="s">
        <v>114</v>
      </c>
    </row>
    <row r="1605" spans="1:15" x14ac:dyDescent="0.3">
      <c r="A1605">
        <f t="shared" si="155"/>
        <v>7777897004</v>
      </c>
      <c r="B1605" s="1">
        <v>42283</v>
      </c>
      <c r="C1605" t="str">
        <f t="shared" si="150"/>
        <v>Tuesday</v>
      </c>
      <c r="D1605" t="str">
        <f t="shared" si="151"/>
        <v>October</v>
      </c>
      <c r="E1605">
        <v>16.75</v>
      </c>
      <c r="F1605" t="s">
        <v>7</v>
      </c>
      <c r="G1605" t="s">
        <v>22</v>
      </c>
      <c r="H1605">
        <f t="shared" si="152"/>
        <v>23.25</v>
      </c>
      <c r="I1605">
        <v>4</v>
      </c>
      <c r="J1605" t="s">
        <v>72</v>
      </c>
      <c r="K1605" t="s">
        <v>73</v>
      </c>
      <c r="L1605">
        <f t="shared" si="153"/>
        <v>93</v>
      </c>
      <c r="M1605">
        <f t="shared" si="154"/>
        <v>26</v>
      </c>
      <c r="N1605" t="s">
        <v>112</v>
      </c>
      <c r="O1605" t="s">
        <v>115</v>
      </c>
    </row>
    <row r="1606" spans="1:15" x14ac:dyDescent="0.3">
      <c r="A1606">
        <f t="shared" si="155"/>
        <v>7777897005</v>
      </c>
      <c r="B1606" s="1">
        <v>42283</v>
      </c>
      <c r="C1606" t="str">
        <f t="shared" si="150"/>
        <v>Tuesday</v>
      </c>
      <c r="D1606" t="str">
        <f t="shared" si="151"/>
        <v>October</v>
      </c>
      <c r="E1606">
        <v>17.95</v>
      </c>
      <c r="F1606" t="s">
        <v>13</v>
      </c>
      <c r="G1606" t="s">
        <v>14</v>
      </c>
      <c r="H1606">
        <f t="shared" si="152"/>
        <v>24.95</v>
      </c>
      <c r="I1606">
        <v>1</v>
      </c>
      <c r="J1606" t="s">
        <v>56</v>
      </c>
      <c r="K1606" t="s">
        <v>57</v>
      </c>
      <c r="L1606">
        <f t="shared" si="153"/>
        <v>24.95</v>
      </c>
      <c r="M1606">
        <f t="shared" si="154"/>
        <v>7</v>
      </c>
      <c r="N1606" t="s">
        <v>111</v>
      </c>
      <c r="O1606" t="s">
        <v>114</v>
      </c>
    </row>
    <row r="1607" spans="1:15" x14ac:dyDescent="0.3">
      <c r="A1607">
        <f t="shared" si="155"/>
        <v>7777897006</v>
      </c>
      <c r="B1607" s="1">
        <v>42283</v>
      </c>
      <c r="C1607" t="str">
        <f t="shared" si="150"/>
        <v>Tuesday</v>
      </c>
      <c r="D1607" t="str">
        <f t="shared" si="151"/>
        <v>October</v>
      </c>
      <c r="E1607">
        <v>16.25</v>
      </c>
      <c r="F1607" t="s">
        <v>7</v>
      </c>
      <c r="G1607" t="s">
        <v>17</v>
      </c>
      <c r="H1607">
        <f t="shared" si="152"/>
        <v>24.75</v>
      </c>
      <c r="I1607">
        <v>10</v>
      </c>
      <c r="J1607" t="s">
        <v>60</v>
      </c>
      <c r="K1607" t="s">
        <v>61</v>
      </c>
      <c r="L1607">
        <f t="shared" si="153"/>
        <v>247.5</v>
      </c>
      <c r="M1607">
        <f t="shared" si="154"/>
        <v>85</v>
      </c>
      <c r="N1607" t="s">
        <v>111</v>
      </c>
      <c r="O1607" t="s">
        <v>115</v>
      </c>
    </row>
    <row r="1608" spans="1:15" x14ac:dyDescent="0.3">
      <c r="A1608">
        <f t="shared" si="155"/>
        <v>7777897007</v>
      </c>
      <c r="B1608" s="1">
        <v>42283</v>
      </c>
      <c r="C1608" t="str">
        <f t="shared" si="150"/>
        <v>Tuesday</v>
      </c>
      <c r="D1608" t="str">
        <f t="shared" si="151"/>
        <v>October</v>
      </c>
      <c r="E1608">
        <v>16.75</v>
      </c>
      <c r="F1608" t="s">
        <v>7</v>
      </c>
      <c r="G1608" t="s">
        <v>22</v>
      </c>
      <c r="H1608">
        <f t="shared" si="152"/>
        <v>23.25</v>
      </c>
      <c r="I1608">
        <v>2</v>
      </c>
      <c r="J1608" t="s">
        <v>28</v>
      </c>
      <c r="K1608" t="s">
        <v>29</v>
      </c>
      <c r="L1608">
        <f t="shared" si="153"/>
        <v>46.5</v>
      </c>
      <c r="M1608">
        <f t="shared" si="154"/>
        <v>13</v>
      </c>
      <c r="N1608" t="s">
        <v>111</v>
      </c>
      <c r="O1608" t="s">
        <v>115</v>
      </c>
    </row>
    <row r="1609" spans="1:15" x14ac:dyDescent="0.3">
      <c r="A1609">
        <f t="shared" si="155"/>
        <v>7777897008</v>
      </c>
      <c r="B1609" s="1">
        <v>42283</v>
      </c>
      <c r="C1609" t="str">
        <f t="shared" si="150"/>
        <v>Tuesday</v>
      </c>
      <c r="D1609" t="str">
        <f t="shared" si="151"/>
        <v>October</v>
      </c>
      <c r="E1609">
        <v>16</v>
      </c>
      <c r="F1609" t="s">
        <v>7</v>
      </c>
      <c r="G1609" t="s">
        <v>14</v>
      </c>
      <c r="H1609">
        <f t="shared" si="152"/>
        <v>21.5</v>
      </c>
      <c r="I1609">
        <v>2</v>
      </c>
      <c r="J1609" t="s">
        <v>64</v>
      </c>
      <c r="K1609" t="s">
        <v>65</v>
      </c>
      <c r="L1609">
        <f t="shared" si="153"/>
        <v>43</v>
      </c>
      <c r="M1609">
        <f t="shared" si="154"/>
        <v>11</v>
      </c>
      <c r="N1609" t="s">
        <v>111</v>
      </c>
      <c r="O1609" t="s">
        <v>114</v>
      </c>
    </row>
    <row r="1610" spans="1:15" x14ac:dyDescent="0.3">
      <c r="A1610">
        <f t="shared" si="155"/>
        <v>7777897009</v>
      </c>
      <c r="B1610" s="1">
        <v>42283</v>
      </c>
      <c r="C1610" t="str">
        <f t="shared" si="150"/>
        <v>Tuesday</v>
      </c>
      <c r="D1610" t="str">
        <f t="shared" si="151"/>
        <v>October</v>
      </c>
      <c r="E1610">
        <v>16.75</v>
      </c>
      <c r="F1610" t="s">
        <v>7</v>
      </c>
      <c r="G1610" t="s">
        <v>22</v>
      </c>
      <c r="H1610">
        <f t="shared" si="152"/>
        <v>23.25</v>
      </c>
      <c r="I1610">
        <v>11</v>
      </c>
      <c r="J1610" t="s">
        <v>46</v>
      </c>
      <c r="K1610" t="s">
        <v>47</v>
      </c>
      <c r="L1610">
        <f t="shared" si="153"/>
        <v>255.75</v>
      </c>
      <c r="M1610">
        <f t="shared" si="154"/>
        <v>71.5</v>
      </c>
      <c r="N1610" t="s">
        <v>112</v>
      </c>
      <c r="O1610" t="s">
        <v>115</v>
      </c>
    </row>
    <row r="1611" spans="1:15" x14ac:dyDescent="0.3">
      <c r="A1611">
        <f t="shared" si="155"/>
        <v>7777897010</v>
      </c>
      <c r="B1611" s="1">
        <v>42283</v>
      </c>
      <c r="C1611" t="str">
        <f t="shared" si="150"/>
        <v>Tuesday</v>
      </c>
      <c r="D1611" t="str">
        <f t="shared" si="151"/>
        <v>October</v>
      </c>
      <c r="E1611">
        <v>20.75</v>
      </c>
      <c r="F1611" t="s">
        <v>13</v>
      </c>
      <c r="G1611" t="s">
        <v>22</v>
      </c>
      <c r="H1611">
        <f t="shared" si="152"/>
        <v>28.75</v>
      </c>
      <c r="I1611">
        <v>4</v>
      </c>
      <c r="J1611" t="s">
        <v>44</v>
      </c>
      <c r="K1611" t="s">
        <v>45</v>
      </c>
      <c r="L1611">
        <f t="shared" si="153"/>
        <v>115</v>
      </c>
      <c r="M1611">
        <f t="shared" si="154"/>
        <v>32</v>
      </c>
      <c r="N1611" t="s">
        <v>112</v>
      </c>
      <c r="O1611" t="s">
        <v>114</v>
      </c>
    </row>
    <row r="1612" spans="1:15" x14ac:dyDescent="0.3">
      <c r="A1612">
        <f t="shared" si="155"/>
        <v>7777897011</v>
      </c>
      <c r="B1612" s="1">
        <v>42283</v>
      </c>
      <c r="C1612" t="str">
        <f t="shared" si="150"/>
        <v>Tuesday</v>
      </c>
      <c r="D1612" t="str">
        <f t="shared" si="151"/>
        <v>October</v>
      </c>
      <c r="E1612">
        <v>20.75</v>
      </c>
      <c r="F1612" t="s">
        <v>13</v>
      </c>
      <c r="G1612" t="s">
        <v>17</v>
      </c>
      <c r="H1612">
        <f t="shared" si="152"/>
        <v>30.75</v>
      </c>
      <c r="I1612">
        <v>6</v>
      </c>
      <c r="J1612" t="s">
        <v>38</v>
      </c>
      <c r="K1612" t="s">
        <v>39</v>
      </c>
      <c r="L1612">
        <f t="shared" si="153"/>
        <v>184.5</v>
      </c>
      <c r="M1612">
        <f t="shared" si="154"/>
        <v>60</v>
      </c>
      <c r="N1612" t="s">
        <v>112</v>
      </c>
      <c r="O1612" t="s">
        <v>115</v>
      </c>
    </row>
    <row r="1613" spans="1:15" x14ac:dyDescent="0.3">
      <c r="A1613">
        <f t="shared" si="155"/>
        <v>7777897012</v>
      </c>
      <c r="B1613" s="1">
        <v>42283</v>
      </c>
      <c r="C1613" t="str">
        <f t="shared" si="150"/>
        <v>Tuesday</v>
      </c>
      <c r="D1613" t="str">
        <f t="shared" si="151"/>
        <v>October</v>
      </c>
      <c r="E1613">
        <v>12.25</v>
      </c>
      <c r="F1613" t="s">
        <v>27</v>
      </c>
      <c r="G1613" t="s">
        <v>17</v>
      </c>
      <c r="H1613">
        <f t="shared" si="152"/>
        <v>19.25</v>
      </c>
      <c r="I1613">
        <v>6</v>
      </c>
      <c r="J1613" t="s">
        <v>70</v>
      </c>
      <c r="K1613" t="s">
        <v>71</v>
      </c>
      <c r="L1613">
        <f t="shared" si="153"/>
        <v>115.5</v>
      </c>
      <c r="M1613">
        <f t="shared" si="154"/>
        <v>42</v>
      </c>
      <c r="N1613" t="s">
        <v>111</v>
      </c>
      <c r="O1613" t="s">
        <v>114</v>
      </c>
    </row>
    <row r="1614" spans="1:15" x14ac:dyDescent="0.3">
      <c r="A1614">
        <f t="shared" si="155"/>
        <v>7777897013</v>
      </c>
      <c r="B1614" s="1">
        <v>42284</v>
      </c>
      <c r="C1614" t="str">
        <f t="shared" si="150"/>
        <v>Wednesday</v>
      </c>
      <c r="D1614" t="str">
        <f t="shared" si="151"/>
        <v>October</v>
      </c>
      <c r="E1614">
        <v>20.75</v>
      </c>
      <c r="F1614" t="s">
        <v>13</v>
      </c>
      <c r="G1614" t="s">
        <v>17</v>
      </c>
      <c r="H1614">
        <f t="shared" si="152"/>
        <v>30.75</v>
      </c>
      <c r="I1614">
        <v>5</v>
      </c>
      <c r="J1614" t="s">
        <v>32</v>
      </c>
      <c r="K1614" t="s">
        <v>33</v>
      </c>
      <c r="L1614">
        <f t="shared" si="153"/>
        <v>153.75</v>
      </c>
      <c r="M1614">
        <f t="shared" si="154"/>
        <v>50</v>
      </c>
      <c r="N1614" t="s">
        <v>112</v>
      </c>
      <c r="O1614" t="s">
        <v>114</v>
      </c>
    </row>
    <row r="1615" spans="1:15" x14ac:dyDescent="0.3">
      <c r="A1615">
        <f t="shared" si="155"/>
        <v>7777897014</v>
      </c>
      <c r="B1615" s="1">
        <v>42284</v>
      </c>
      <c r="C1615" t="str">
        <f t="shared" si="150"/>
        <v>Wednesday</v>
      </c>
      <c r="D1615" t="str">
        <f t="shared" si="151"/>
        <v>October</v>
      </c>
      <c r="E1615">
        <v>20.5</v>
      </c>
      <c r="F1615" t="s">
        <v>13</v>
      </c>
      <c r="G1615" t="s">
        <v>8</v>
      </c>
      <c r="H1615">
        <f t="shared" si="152"/>
        <v>26.5</v>
      </c>
      <c r="I1615">
        <v>9</v>
      </c>
      <c r="J1615" t="s">
        <v>11</v>
      </c>
      <c r="K1615" t="s">
        <v>12</v>
      </c>
      <c r="L1615">
        <f t="shared" si="153"/>
        <v>238.5</v>
      </c>
      <c r="M1615">
        <f t="shared" si="154"/>
        <v>54</v>
      </c>
      <c r="N1615" t="s">
        <v>112</v>
      </c>
      <c r="O1615" t="s">
        <v>114</v>
      </c>
    </row>
    <row r="1616" spans="1:15" x14ac:dyDescent="0.3">
      <c r="A1616">
        <f t="shared" si="155"/>
        <v>7777897015</v>
      </c>
      <c r="B1616" s="1">
        <v>42284</v>
      </c>
      <c r="C1616" t="str">
        <f t="shared" si="150"/>
        <v>Wednesday</v>
      </c>
      <c r="D1616" t="str">
        <f t="shared" si="151"/>
        <v>October</v>
      </c>
      <c r="E1616">
        <v>17.95</v>
      </c>
      <c r="F1616" t="s">
        <v>13</v>
      </c>
      <c r="G1616" t="s">
        <v>14</v>
      </c>
      <c r="H1616">
        <f t="shared" si="152"/>
        <v>24.95</v>
      </c>
      <c r="I1616">
        <v>12</v>
      </c>
      <c r="J1616" t="s">
        <v>56</v>
      </c>
      <c r="K1616" t="s">
        <v>57</v>
      </c>
      <c r="L1616">
        <f t="shared" si="153"/>
        <v>299.39999999999998</v>
      </c>
      <c r="M1616">
        <f t="shared" si="154"/>
        <v>84</v>
      </c>
      <c r="N1616" t="s">
        <v>112</v>
      </c>
      <c r="O1616" t="s">
        <v>114</v>
      </c>
    </row>
    <row r="1617" spans="1:15" x14ac:dyDescent="0.3">
      <c r="A1617">
        <f t="shared" si="155"/>
        <v>7777897016</v>
      </c>
      <c r="B1617" s="1">
        <v>42284</v>
      </c>
      <c r="C1617" t="str">
        <f t="shared" si="150"/>
        <v>Wednesday</v>
      </c>
      <c r="D1617" t="str">
        <f t="shared" si="151"/>
        <v>October</v>
      </c>
      <c r="E1617">
        <v>16</v>
      </c>
      <c r="F1617" t="s">
        <v>7</v>
      </c>
      <c r="G1617" t="s">
        <v>8</v>
      </c>
      <c r="H1617">
        <f t="shared" si="152"/>
        <v>20.5</v>
      </c>
      <c r="I1617">
        <v>3</v>
      </c>
      <c r="J1617" t="s">
        <v>58</v>
      </c>
      <c r="K1617" t="s">
        <v>59</v>
      </c>
      <c r="L1617">
        <f t="shared" si="153"/>
        <v>61.5</v>
      </c>
      <c r="M1617">
        <f t="shared" si="154"/>
        <v>13.5</v>
      </c>
      <c r="N1617" t="s">
        <v>111</v>
      </c>
      <c r="O1617" t="s">
        <v>114</v>
      </c>
    </row>
    <row r="1618" spans="1:15" x14ac:dyDescent="0.3">
      <c r="A1618">
        <f t="shared" si="155"/>
        <v>7777897017</v>
      </c>
      <c r="B1618" s="1">
        <v>42285</v>
      </c>
      <c r="C1618" t="str">
        <f t="shared" si="150"/>
        <v>Thursday</v>
      </c>
      <c r="D1618" t="str">
        <f t="shared" si="151"/>
        <v>October</v>
      </c>
      <c r="E1618">
        <v>13.25</v>
      </c>
      <c r="F1618" t="s">
        <v>7</v>
      </c>
      <c r="G1618" t="s">
        <v>8</v>
      </c>
      <c r="H1618">
        <f t="shared" si="152"/>
        <v>17.75</v>
      </c>
      <c r="I1618">
        <v>6</v>
      </c>
      <c r="J1618" t="s">
        <v>9</v>
      </c>
      <c r="K1618" t="s">
        <v>10</v>
      </c>
      <c r="L1618">
        <f t="shared" si="153"/>
        <v>106.5</v>
      </c>
      <c r="M1618">
        <f t="shared" si="154"/>
        <v>27</v>
      </c>
      <c r="N1618" t="s">
        <v>112</v>
      </c>
      <c r="O1618" t="s">
        <v>115</v>
      </c>
    </row>
    <row r="1619" spans="1:15" x14ac:dyDescent="0.3">
      <c r="A1619">
        <f t="shared" si="155"/>
        <v>7777897018</v>
      </c>
      <c r="B1619" s="1">
        <v>42285</v>
      </c>
      <c r="C1619" t="str">
        <f t="shared" si="150"/>
        <v>Thursday</v>
      </c>
      <c r="D1619" t="str">
        <f t="shared" si="151"/>
        <v>October</v>
      </c>
      <c r="E1619">
        <v>20.75</v>
      </c>
      <c r="F1619" t="s">
        <v>13</v>
      </c>
      <c r="G1619" t="s">
        <v>22</v>
      </c>
      <c r="H1619">
        <f t="shared" si="152"/>
        <v>28.75</v>
      </c>
      <c r="I1619">
        <v>12</v>
      </c>
      <c r="J1619" t="s">
        <v>23</v>
      </c>
      <c r="K1619" t="s">
        <v>24</v>
      </c>
      <c r="L1619">
        <f t="shared" si="153"/>
        <v>345</v>
      </c>
      <c r="M1619">
        <f t="shared" si="154"/>
        <v>96</v>
      </c>
      <c r="N1619" t="s">
        <v>112</v>
      </c>
      <c r="O1619" t="s">
        <v>115</v>
      </c>
    </row>
    <row r="1620" spans="1:15" x14ac:dyDescent="0.3">
      <c r="A1620">
        <f t="shared" si="155"/>
        <v>7777897019</v>
      </c>
      <c r="B1620" s="1">
        <v>42285</v>
      </c>
      <c r="C1620" t="str">
        <f t="shared" si="150"/>
        <v>Thursday</v>
      </c>
      <c r="D1620" t="str">
        <f t="shared" si="151"/>
        <v>October</v>
      </c>
      <c r="E1620">
        <v>16.5</v>
      </c>
      <c r="F1620" t="s">
        <v>7</v>
      </c>
      <c r="G1620" t="s">
        <v>17</v>
      </c>
      <c r="H1620">
        <f t="shared" si="152"/>
        <v>25</v>
      </c>
      <c r="I1620">
        <v>5</v>
      </c>
      <c r="J1620" t="s">
        <v>18</v>
      </c>
      <c r="K1620" t="s">
        <v>19</v>
      </c>
      <c r="L1620">
        <f t="shared" si="153"/>
        <v>125</v>
      </c>
      <c r="M1620">
        <f t="shared" si="154"/>
        <v>42.5</v>
      </c>
      <c r="N1620" t="s">
        <v>112</v>
      </c>
      <c r="O1620" t="s">
        <v>115</v>
      </c>
    </row>
    <row r="1621" spans="1:15" x14ac:dyDescent="0.3">
      <c r="A1621">
        <f t="shared" si="155"/>
        <v>7777897020</v>
      </c>
      <c r="B1621" s="1">
        <v>42285</v>
      </c>
      <c r="C1621" t="str">
        <f t="shared" si="150"/>
        <v>Thursday</v>
      </c>
      <c r="D1621" t="str">
        <f t="shared" si="151"/>
        <v>October</v>
      </c>
      <c r="E1621">
        <v>16.5</v>
      </c>
      <c r="F1621" t="s">
        <v>7</v>
      </c>
      <c r="G1621" t="s">
        <v>17</v>
      </c>
      <c r="H1621">
        <f t="shared" si="152"/>
        <v>25</v>
      </c>
      <c r="I1621">
        <v>6</v>
      </c>
      <c r="J1621" t="s">
        <v>66</v>
      </c>
      <c r="K1621" t="s">
        <v>67</v>
      </c>
      <c r="L1621">
        <f t="shared" si="153"/>
        <v>150</v>
      </c>
      <c r="M1621">
        <f t="shared" si="154"/>
        <v>51</v>
      </c>
      <c r="N1621" t="s">
        <v>112</v>
      </c>
      <c r="O1621" t="s">
        <v>114</v>
      </c>
    </row>
    <row r="1622" spans="1:15" x14ac:dyDescent="0.3">
      <c r="A1622">
        <f t="shared" si="155"/>
        <v>7777897021</v>
      </c>
      <c r="B1622" s="1">
        <v>42285</v>
      </c>
      <c r="C1622" t="str">
        <f t="shared" si="150"/>
        <v>Thursday</v>
      </c>
      <c r="D1622" t="str">
        <f t="shared" si="151"/>
        <v>October</v>
      </c>
      <c r="E1622">
        <v>16.75</v>
      </c>
      <c r="F1622" t="s">
        <v>7</v>
      </c>
      <c r="G1622" t="s">
        <v>22</v>
      </c>
      <c r="H1622">
        <f t="shared" si="152"/>
        <v>23.25</v>
      </c>
      <c r="I1622">
        <v>5</v>
      </c>
      <c r="J1622" t="s">
        <v>72</v>
      </c>
      <c r="K1622" t="s">
        <v>73</v>
      </c>
      <c r="L1622">
        <f t="shared" si="153"/>
        <v>116.25</v>
      </c>
      <c r="M1622">
        <f t="shared" si="154"/>
        <v>32.5</v>
      </c>
      <c r="N1622" t="s">
        <v>111</v>
      </c>
      <c r="O1622" t="s">
        <v>115</v>
      </c>
    </row>
    <row r="1623" spans="1:15" x14ac:dyDescent="0.3">
      <c r="A1623">
        <f t="shared" si="155"/>
        <v>7777897022</v>
      </c>
      <c r="B1623" s="1">
        <v>42285</v>
      </c>
      <c r="C1623" t="str">
        <f t="shared" si="150"/>
        <v>Thursday</v>
      </c>
      <c r="D1623" t="str">
        <f t="shared" si="151"/>
        <v>October</v>
      </c>
      <c r="E1623">
        <v>12</v>
      </c>
      <c r="F1623" t="s">
        <v>27</v>
      </c>
      <c r="G1623" t="s">
        <v>14</v>
      </c>
      <c r="H1623">
        <f t="shared" si="152"/>
        <v>16</v>
      </c>
      <c r="I1623">
        <v>6</v>
      </c>
      <c r="J1623" t="s">
        <v>34</v>
      </c>
      <c r="K1623" t="s">
        <v>35</v>
      </c>
      <c r="L1623">
        <f t="shared" si="153"/>
        <v>96</v>
      </c>
      <c r="M1623">
        <f t="shared" si="154"/>
        <v>24</v>
      </c>
      <c r="N1623" t="s">
        <v>111</v>
      </c>
      <c r="O1623" t="s">
        <v>114</v>
      </c>
    </row>
    <row r="1624" spans="1:15" x14ac:dyDescent="0.3">
      <c r="A1624">
        <f t="shared" si="155"/>
        <v>7777897023</v>
      </c>
      <c r="B1624" s="1">
        <v>42286</v>
      </c>
      <c r="C1624" t="str">
        <f t="shared" si="150"/>
        <v>Friday</v>
      </c>
      <c r="D1624" t="str">
        <f t="shared" si="151"/>
        <v>October</v>
      </c>
      <c r="E1624">
        <v>12</v>
      </c>
      <c r="F1624" t="s">
        <v>27</v>
      </c>
      <c r="G1624" t="s">
        <v>8</v>
      </c>
      <c r="H1624">
        <f t="shared" si="152"/>
        <v>15</v>
      </c>
      <c r="I1624">
        <v>10</v>
      </c>
      <c r="J1624" t="s">
        <v>52</v>
      </c>
      <c r="K1624" t="s">
        <v>53</v>
      </c>
      <c r="L1624">
        <f t="shared" si="153"/>
        <v>150</v>
      </c>
      <c r="M1624">
        <f t="shared" si="154"/>
        <v>30</v>
      </c>
      <c r="N1624" t="s">
        <v>112</v>
      </c>
      <c r="O1624" t="s">
        <v>115</v>
      </c>
    </row>
    <row r="1625" spans="1:15" x14ac:dyDescent="0.3">
      <c r="A1625">
        <f t="shared" si="155"/>
        <v>7777897024</v>
      </c>
      <c r="B1625" s="1">
        <v>42286</v>
      </c>
      <c r="C1625" t="str">
        <f t="shared" si="150"/>
        <v>Friday</v>
      </c>
      <c r="D1625" t="str">
        <f t="shared" si="151"/>
        <v>October</v>
      </c>
      <c r="E1625">
        <v>15.25</v>
      </c>
      <c r="F1625" t="s">
        <v>13</v>
      </c>
      <c r="G1625" t="s">
        <v>8</v>
      </c>
      <c r="H1625">
        <f t="shared" si="152"/>
        <v>21.25</v>
      </c>
      <c r="I1625">
        <v>7</v>
      </c>
      <c r="J1625" t="s">
        <v>48</v>
      </c>
      <c r="K1625" t="s">
        <v>49</v>
      </c>
      <c r="L1625">
        <f t="shared" si="153"/>
        <v>148.75</v>
      </c>
      <c r="M1625">
        <f t="shared" si="154"/>
        <v>42</v>
      </c>
      <c r="N1625" t="s">
        <v>111</v>
      </c>
      <c r="O1625" t="s">
        <v>115</v>
      </c>
    </row>
    <row r="1626" spans="1:15" x14ac:dyDescent="0.3">
      <c r="A1626">
        <f t="shared" si="155"/>
        <v>7777897025</v>
      </c>
      <c r="B1626" s="1">
        <v>42286</v>
      </c>
      <c r="C1626" t="str">
        <f t="shared" si="150"/>
        <v>Friday</v>
      </c>
      <c r="D1626" t="str">
        <f t="shared" si="151"/>
        <v>October</v>
      </c>
      <c r="E1626">
        <v>20.25</v>
      </c>
      <c r="F1626" t="s">
        <v>13</v>
      </c>
      <c r="G1626" t="s">
        <v>14</v>
      </c>
      <c r="H1626">
        <f t="shared" si="152"/>
        <v>27.25</v>
      </c>
      <c r="I1626">
        <v>11</v>
      </c>
      <c r="J1626" t="s">
        <v>20</v>
      </c>
      <c r="K1626" t="s">
        <v>21</v>
      </c>
      <c r="L1626">
        <f t="shared" si="153"/>
        <v>299.75</v>
      </c>
      <c r="M1626">
        <f t="shared" si="154"/>
        <v>77</v>
      </c>
      <c r="N1626" t="s">
        <v>111</v>
      </c>
      <c r="O1626" t="s">
        <v>115</v>
      </c>
    </row>
    <row r="1627" spans="1:15" x14ac:dyDescent="0.3">
      <c r="A1627">
        <f t="shared" si="155"/>
        <v>7777897026</v>
      </c>
      <c r="B1627" s="1">
        <v>42286</v>
      </c>
      <c r="C1627" t="str">
        <f t="shared" si="150"/>
        <v>Friday</v>
      </c>
      <c r="D1627" t="str">
        <f t="shared" si="151"/>
        <v>October</v>
      </c>
      <c r="E1627">
        <v>17.5</v>
      </c>
      <c r="F1627" t="s">
        <v>13</v>
      </c>
      <c r="G1627" t="s">
        <v>8</v>
      </c>
      <c r="H1627">
        <f t="shared" si="152"/>
        <v>23.5</v>
      </c>
      <c r="I1627">
        <v>2</v>
      </c>
      <c r="J1627" t="s">
        <v>74</v>
      </c>
      <c r="K1627" t="s">
        <v>75</v>
      </c>
      <c r="L1627">
        <f t="shared" si="153"/>
        <v>47</v>
      </c>
      <c r="M1627">
        <f t="shared" si="154"/>
        <v>12</v>
      </c>
      <c r="N1627" t="s">
        <v>112</v>
      </c>
      <c r="O1627" t="s">
        <v>115</v>
      </c>
    </row>
    <row r="1628" spans="1:15" x14ac:dyDescent="0.3">
      <c r="A1628">
        <f t="shared" si="155"/>
        <v>7777897027</v>
      </c>
      <c r="B1628" s="1">
        <v>42286</v>
      </c>
      <c r="C1628" t="str">
        <f t="shared" si="150"/>
        <v>Friday</v>
      </c>
      <c r="D1628" t="str">
        <f t="shared" si="151"/>
        <v>October</v>
      </c>
      <c r="E1628">
        <v>16.5</v>
      </c>
      <c r="F1628" t="s">
        <v>7</v>
      </c>
      <c r="G1628" t="s">
        <v>17</v>
      </c>
      <c r="H1628">
        <f t="shared" si="152"/>
        <v>25</v>
      </c>
      <c r="I1628">
        <v>6</v>
      </c>
      <c r="J1628" t="s">
        <v>54</v>
      </c>
      <c r="K1628" t="s">
        <v>55</v>
      </c>
      <c r="L1628">
        <f t="shared" si="153"/>
        <v>150</v>
      </c>
      <c r="M1628">
        <f t="shared" si="154"/>
        <v>51</v>
      </c>
      <c r="N1628" t="s">
        <v>111</v>
      </c>
      <c r="O1628" t="s">
        <v>115</v>
      </c>
    </row>
    <row r="1629" spans="1:15" x14ac:dyDescent="0.3">
      <c r="A1629">
        <f t="shared" si="155"/>
        <v>7777897028</v>
      </c>
      <c r="B1629" s="1">
        <v>42286</v>
      </c>
      <c r="C1629" t="str">
        <f t="shared" si="150"/>
        <v>Friday</v>
      </c>
      <c r="D1629" t="str">
        <f t="shared" si="151"/>
        <v>October</v>
      </c>
      <c r="E1629">
        <v>20.75</v>
      </c>
      <c r="F1629" t="s">
        <v>13</v>
      </c>
      <c r="G1629" t="s">
        <v>22</v>
      </c>
      <c r="H1629">
        <f t="shared" si="152"/>
        <v>28.75</v>
      </c>
      <c r="I1629">
        <v>10</v>
      </c>
      <c r="J1629" t="s">
        <v>23</v>
      </c>
      <c r="K1629" t="s">
        <v>24</v>
      </c>
      <c r="L1629">
        <f t="shared" si="153"/>
        <v>287.5</v>
      </c>
      <c r="M1629">
        <f t="shared" si="154"/>
        <v>80</v>
      </c>
      <c r="N1629" t="s">
        <v>112</v>
      </c>
      <c r="O1629" t="s">
        <v>115</v>
      </c>
    </row>
    <row r="1630" spans="1:15" x14ac:dyDescent="0.3">
      <c r="A1630">
        <f t="shared" si="155"/>
        <v>7777897029</v>
      </c>
      <c r="B1630" s="1">
        <v>42286</v>
      </c>
      <c r="C1630" t="str">
        <f t="shared" si="150"/>
        <v>Friday</v>
      </c>
      <c r="D1630" t="str">
        <f t="shared" si="151"/>
        <v>October</v>
      </c>
      <c r="E1630">
        <v>20.75</v>
      </c>
      <c r="F1630" t="s">
        <v>13</v>
      </c>
      <c r="G1630" t="s">
        <v>14</v>
      </c>
      <c r="H1630">
        <f t="shared" si="152"/>
        <v>27.75</v>
      </c>
      <c r="I1630">
        <v>8</v>
      </c>
      <c r="J1630" t="s">
        <v>40</v>
      </c>
      <c r="K1630" t="s">
        <v>41</v>
      </c>
      <c r="L1630">
        <f t="shared" si="153"/>
        <v>222</v>
      </c>
      <c r="M1630">
        <f t="shared" si="154"/>
        <v>56</v>
      </c>
      <c r="N1630" t="s">
        <v>112</v>
      </c>
      <c r="O1630" t="s">
        <v>114</v>
      </c>
    </row>
    <row r="1631" spans="1:15" x14ac:dyDescent="0.3">
      <c r="A1631">
        <f t="shared" si="155"/>
        <v>7777897030</v>
      </c>
      <c r="B1631" s="1">
        <v>42286</v>
      </c>
      <c r="C1631" t="str">
        <f t="shared" si="150"/>
        <v>Friday</v>
      </c>
      <c r="D1631" t="str">
        <f t="shared" si="151"/>
        <v>October</v>
      </c>
      <c r="E1631">
        <v>20.75</v>
      </c>
      <c r="F1631" t="s">
        <v>13</v>
      </c>
      <c r="G1631" t="s">
        <v>22</v>
      </c>
      <c r="H1631">
        <f t="shared" si="152"/>
        <v>28.75</v>
      </c>
      <c r="I1631">
        <v>11</v>
      </c>
      <c r="J1631" t="s">
        <v>28</v>
      </c>
      <c r="K1631" t="s">
        <v>29</v>
      </c>
      <c r="L1631">
        <f t="shared" si="153"/>
        <v>316.25</v>
      </c>
      <c r="M1631">
        <f t="shared" si="154"/>
        <v>88</v>
      </c>
      <c r="N1631" t="s">
        <v>112</v>
      </c>
      <c r="O1631" t="s">
        <v>115</v>
      </c>
    </row>
    <row r="1632" spans="1:15" x14ac:dyDescent="0.3">
      <c r="A1632">
        <f t="shared" si="155"/>
        <v>7777897031</v>
      </c>
      <c r="B1632" s="1">
        <v>42287</v>
      </c>
      <c r="C1632" t="str">
        <f t="shared" si="150"/>
        <v>Saturday</v>
      </c>
      <c r="D1632" t="str">
        <f t="shared" si="151"/>
        <v>October</v>
      </c>
      <c r="E1632">
        <v>16.5</v>
      </c>
      <c r="F1632" t="s">
        <v>13</v>
      </c>
      <c r="G1632" t="s">
        <v>8</v>
      </c>
      <c r="H1632">
        <f t="shared" si="152"/>
        <v>22.5</v>
      </c>
      <c r="I1632">
        <v>7</v>
      </c>
      <c r="J1632" t="s">
        <v>9</v>
      </c>
      <c r="K1632" t="s">
        <v>10</v>
      </c>
      <c r="L1632">
        <f t="shared" si="153"/>
        <v>157.5</v>
      </c>
      <c r="M1632">
        <f t="shared" si="154"/>
        <v>42</v>
      </c>
      <c r="N1632" t="s">
        <v>111</v>
      </c>
      <c r="O1632" t="s">
        <v>115</v>
      </c>
    </row>
    <row r="1633" spans="1:15" x14ac:dyDescent="0.3">
      <c r="A1633">
        <f t="shared" si="155"/>
        <v>7777897032</v>
      </c>
      <c r="B1633" s="1">
        <v>42287</v>
      </c>
      <c r="C1633" t="str">
        <f t="shared" si="150"/>
        <v>Saturday</v>
      </c>
      <c r="D1633" t="str">
        <f t="shared" si="151"/>
        <v>October</v>
      </c>
      <c r="E1633">
        <v>12</v>
      </c>
      <c r="F1633" t="s">
        <v>27</v>
      </c>
      <c r="G1633" t="s">
        <v>8</v>
      </c>
      <c r="H1633">
        <f t="shared" si="152"/>
        <v>15</v>
      </c>
      <c r="I1633">
        <v>8</v>
      </c>
      <c r="J1633" t="s">
        <v>11</v>
      </c>
      <c r="K1633" t="s">
        <v>12</v>
      </c>
      <c r="L1633">
        <f t="shared" si="153"/>
        <v>120</v>
      </c>
      <c r="M1633">
        <f t="shared" si="154"/>
        <v>24</v>
      </c>
      <c r="N1633" t="s">
        <v>112</v>
      </c>
      <c r="O1633" t="s">
        <v>115</v>
      </c>
    </row>
    <row r="1634" spans="1:15" x14ac:dyDescent="0.3">
      <c r="A1634">
        <f t="shared" si="155"/>
        <v>7777897033</v>
      </c>
      <c r="B1634" s="1">
        <v>42287</v>
      </c>
      <c r="C1634" t="str">
        <f t="shared" si="150"/>
        <v>Saturday</v>
      </c>
      <c r="D1634" t="str">
        <f t="shared" si="151"/>
        <v>October</v>
      </c>
      <c r="E1634">
        <v>16</v>
      </c>
      <c r="F1634" t="s">
        <v>7</v>
      </c>
      <c r="G1634" t="s">
        <v>14</v>
      </c>
      <c r="H1634">
        <f t="shared" si="152"/>
        <v>21.5</v>
      </c>
      <c r="I1634">
        <v>8</v>
      </c>
      <c r="J1634" t="s">
        <v>68</v>
      </c>
      <c r="K1634" t="s">
        <v>69</v>
      </c>
      <c r="L1634">
        <f t="shared" si="153"/>
        <v>172</v>
      </c>
      <c r="M1634">
        <f t="shared" si="154"/>
        <v>44</v>
      </c>
      <c r="N1634" t="s">
        <v>112</v>
      </c>
      <c r="O1634" t="s">
        <v>114</v>
      </c>
    </row>
    <row r="1635" spans="1:15" x14ac:dyDescent="0.3">
      <c r="A1635">
        <f t="shared" si="155"/>
        <v>7777897034</v>
      </c>
      <c r="B1635" s="1">
        <v>42287</v>
      </c>
      <c r="C1635" t="str">
        <f t="shared" si="150"/>
        <v>Saturday</v>
      </c>
      <c r="D1635" t="str">
        <f t="shared" si="151"/>
        <v>October</v>
      </c>
      <c r="E1635">
        <v>16.75</v>
      </c>
      <c r="F1635" t="s">
        <v>7</v>
      </c>
      <c r="G1635" t="s">
        <v>22</v>
      </c>
      <c r="H1635">
        <f t="shared" si="152"/>
        <v>23.25</v>
      </c>
      <c r="I1635">
        <v>3</v>
      </c>
      <c r="J1635" t="s">
        <v>28</v>
      </c>
      <c r="K1635" t="s">
        <v>29</v>
      </c>
      <c r="L1635">
        <f t="shared" si="153"/>
        <v>69.75</v>
      </c>
      <c r="M1635">
        <f t="shared" si="154"/>
        <v>19.5</v>
      </c>
      <c r="N1635" t="s">
        <v>112</v>
      </c>
      <c r="O1635" t="s">
        <v>115</v>
      </c>
    </row>
    <row r="1636" spans="1:15" x14ac:dyDescent="0.3">
      <c r="A1636">
        <f t="shared" si="155"/>
        <v>7777897035</v>
      </c>
      <c r="B1636" s="1">
        <v>42287</v>
      </c>
      <c r="C1636" t="str">
        <f t="shared" si="150"/>
        <v>Saturday</v>
      </c>
      <c r="D1636" t="str">
        <f t="shared" si="151"/>
        <v>October</v>
      </c>
      <c r="E1636">
        <v>16.5</v>
      </c>
      <c r="F1636" t="s">
        <v>7</v>
      </c>
      <c r="G1636" t="s">
        <v>17</v>
      </c>
      <c r="H1636">
        <f t="shared" si="152"/>
        <v>25</v>
      </c>
      <c r="I1636">
        <v>6</v>
      </c>
      <c r="J1636" t="s">
        <v>18</v>
      </c>
      <c r="K1636" t="s">
        <v>19</v>
      </c>
      <c r="L1636">
        <f t="shared" si="153"/>
        <v>150</v>
      </c>
      <c r="M1636">
        <f t="shared" si="154"/>
        <v>51</v>
      </c>
      <c r="N1636" t="s">
        <v>112</v>
      </c>
      <c r="O1636" t="s">
        <v>115</v>
      </c>
    </row>
    <row r="1637" spans="1:15" x14ac:dyDescent="0.3">
      <c r="A1637">
        <f t="shared" si="155"/>
        <v>7777897036</v>
      </c>
      <c r="B1637" s="1">
        <v>42287</v>
      </c>
      <c r="C1637" t="str">
        <f t="shared" si="150"/>
        <v>Saturday</v>
      </c>
      <c r="D1637" t="str">
        <f t="shared" si="151"/>
        <v>October</v>
      </c>
      <c r="E1637">
        <v>16.75</v>
      </c>
      <c r="F1637" t="s">
        <v>7</v>
      </c>
      <c r="G1637" t="s">
        <v>22</v>
      </c>
      <c r="H1637">
        <f t="shared" si="152"/>
        <v>23.25</v>
      </c>
      <c r="I1637">
        <v>4</v>
      </c>
      <c r="J1637" t="s">
        <v>46</v>
      </c>
      <c r="K1637" t="s">
        <v>47</v>
      </c>
      <c r="L1637">
        <f t="shared" si="153"/>
        <v>93</v>
      </c>
      <c r="M1637">
        <f t="shared" si="154"/>
        <v>26</v>
      </c>
      <c r="N1637" t="s">
        <v>111</v>
      </c>
      <c r="O1637" t="s">
        <v>114</v>
      </c>
    </row>
    <row r="1638" spans="1:15" x14ac:dyDescent="0.3">
      <c r="A1638">
        <f t="shared" si="155"/>
        <v>7777897037</v>
      </c>
      <c r="B1638" s="1">
        <v>42288</v>
      </c>
      <c r="C1638" t="str">
        <f t="shared" si="150"/>
        <v>Sunday</v>
      </c>
      <c r="D1638" t="str">
        <f t="shared" si="151"/>
        <v>October</v>
      </c>
      <c r="E1638">
        <v>16.75</v>
      </c>
      <c r="F1638" t="s">
        <v>7</v>
      </c>
      <c r="G1638" t="s">
        <v>22</v>
      </c>
      <c r="H1638">
        <f t="shared" si="152"/>
        <v>23.25</v>
      </c>
      <c r="I1638">
        <v>8</v>
      </c>
      <c r="J1638" t="s">
        <v>23</v>
      </c>
      <c r="K1638" t="s">
        <v>24</v>
      </c>
      <c r="L1638">
        <f t="shared" si="153"/>
        <v>186</v>
      </c>
      <c r="M1638">
        <f t="shared" si="154"/>
        <v>52</v>
      </c>
      <c r="N1638" t="s">
        <v>111</v>
      </c>
      <c r="O1638" t="s">
        <v>115</v>
      </c>
    </row>
    <row r="1639" spans="1:15" x14ac:dyDescent="0.3">
      <c r="A1639">
        <f t="shared" si="155"/>
        <v>7777897038</v>
      </c>
      <c r="B1639" s="1">
        <v>42288</v>
      </c>
      <c r="C1639" t="str">
        <f t="shared" si="150"/>
        <v>Sunday</v>
      </c>
      <c r="D1639" t="str">
        <f t="shared" si="151"/>
        <v>October</v>
      </c>
      <c r="E1639">
        <v>20.75</v>
      </c>
      <c r="F1639" t="s">
        <v>13</v>
      </c>
      <c r="G1639" t="s">
        <v>22</v>
      </c>
      <c r="H1639">
        <f t="shared" si="152"/>
        <v>28.75</v>
      </c>
      <c r="I1639">
        <v>5</v>
      </c>
      <c r="J1639" t="s">
        <v>23</v>
      </c>
      <c r="K1639" t="s">
        <v>24</v>
      </c>
      <c r="L1639">
        <f t="shared" si="153"/>
        <v>143.75</v>
      </c>
      <c r="M1639">
        <f t="shared" si="154"/>
        <v>40</v>
      </c>
      <c r="N1639" t="s">
        <v>111</v>
      </c>
      <c r="O1639" t="s">
        <v>114</v>
      </c>
    </row>
    <row r="1640" spans="1:15" x14ac:dyDescent="0.3">
      <c r="A1640">
        <f t="shared" si="155"/>
        <v>7777897039</v>
      </c>
      <c r="B1640" s="1">
        <v>42288</v>
      </c>
      <c r="C1640" t="str">
        <f t="shared" si="150"/>
        <v>Sunday</v>
      </c>
      <c r="D1640" t="str">
        <f t="shared" si="151"/>
        <v>October</v>
      </c>
      <c r="E1640">
        <v>14.5</v>
      </c>
      <c r="F1640" t="s">
        <v>7</v>
      </c>
      <c r="G1640" t="s">
        <v>8</v>
      </c>
      <c r="H1640">
        <f t="shared" si="152"/>
        <v>19</v>
      </c>
      <c r="I1640">
        <v>4</v>
      </c>
      <c r="J1640" t="s">
        <v>74</v>
      </c>
      <c r="K1640" t="s">
        <v>75</v>
      </c>
      <c r="L1640">
        <f t="shared" si="153"/>
        <v>76</v>
      </c>
      <c r="M1640">
        <f t="shared" si="154"/>
        <v>18</v>
      </c>
      <c r="N1640" t="s">
        <v>112</v>
      </c>
      <c r="O1640" t="s">
        <v>115</v>
      </c>
    </row>
    <row r="1641" spans="1:15" x14ac:dyDescent="0.3">
      <c r="A1641">
        <f t="shared" si="155"/>
        <v>7777897040</v>
      </c>
      <c r="B1641" s="1">
        <v>42288</v>
      </c>
      <c r="C1641" t="str">
        <f t="shared" si="150"/>
        <v>Sunday</v>
      </c>
      <c r="D1641" t="str">
        <f t="shared" si="151"/>
        <v>October</v>
      </c>
      <c r="E1641">
        <v>16.5</v>
      </c>
      <c r="F1641" t="s">
        <v>7</v>
      </c>
      <c r="G1641" t="s">
        <v>17</v>
      </c>
      <c r="H1641">
        <f t="shared" si="152"/>
        <v>25</v>
      </c>
      <c r="I1641">
        <v>5</v>
      </c>
      <c r="J1641" t="s">
        <v>66</v>
      </c>
      <c r="K1641" t="s">
        <v>67</v>
      </c>
      <c r="L1641">
        <f t="shared" si="153"/>
        <v>125</v>
      </c>
      <c r="M1641">
        <f t="shared" si="154"/>
        <v>42.5</v>
      </c>
      <c r="N1641" t="s">
        <v>112</v>
      </c>
      <c r="O1641" t="s">
        <v>114</v>
      </c>
    </row>
    <row r="1642" spans="1:15" x14ac:dyDescent="0.3">
      <c r="A1642">
        <f t="shared" si="155"/>
        <v>7777897041</v>
      </c>
      <c r="B1642" s="1">
        <v>42288</v>
      </c>
      <c r="C1642" t="str">
        <f t="shared" si="150"/>
        <v>Sunday</v>
      </c>
      <c r="D1642" t="str">
        <f t="shared" si="151"/>
        <v>October</v>
      </c>
      <c r="E1642">
        <v>12</v>
      </c>
      <c r="F1642" t="s">
        <v>27</v>
      </c>
      <c r="G1642" t="s">
        <v>14</v>
      </c>
      <c r="H1642">
        <f t="shared" si="152"/>
        <v>16</v>
      </c>
      <c r="I1642">
        <v>3</v>
      </c>
      <c r="J1642" t="s">
        <v>34</v>
      </c>
      <c r="K1642" t="s">
        <v>35</v>
      </c>
      <c r="L1642">
        <f t="shared" si="153"/>
        <v>48</v>
      </c>
      <c r="M1642">
        <f t="shared" si="154"/>
        <v>12</v>
      </c>
      <c r="N1642" t="s">
        <v>111</v>
      </c>
      <c r="O1642" t="s">
        <v>115</v>
      </c>
    </row>
    <row r="1643" spans="1:15" x14ac:dyDescent="0.3">
      <c r="A1643">
        <f t="shared" si="155"/>
        <v>7777897042</v>
      </c>
      <c r="B1643" s="1">
        <v>42289</v>
      </c>
      <c r="C1643" t="str">
        <f t="shared" si="150"/>
        <v>Monday</v>
      </c>
      <c r="D1643" t="str">
        <f t="shared" si="151"/>
        <v>October</v>
      </c>
      <c r="E1643">
        <v>17.5</v>
      </c>
      <c r="F1643" t="s">
        <v>13</v>
      </c>
      <c r="G1643" t="s">
        <v>8</v>
      </c>
      <c r="H1643">
        <f t="shared" si="152"/>
        <v>23.5</v>
      </c>
      <c r="I1643">
        <v>5</v>
      </c>
      <c r="J1643" t="s">
        <v>74</v>
      </c>
      <c r="K1643" t="s">
        <v>75</v>
      </c>
      <c r="L1643">
        <f t="shared" si="153"/>
        <v>117.5</v>
      </c>
      <c r="M1643">
        <f t="shared" si="154"/>
        <v>30</v>
      </c>
      <c r="N1643" t="s">
        <v>111</v>
      </c>
      <c r="O1643" t="s">
        <v>115</v>
      </c>
    </row>
    <row r="1644" spans="1:15" x14ac:dyDescent="0.3">
      <c r="A1644">
        <f t="shared" si="155"/>
        <v>7777897043</v>
      </c>
      <c r="B1644" s="1">
        <v>42289</v>
      </c>
      <c r="C1644" t="str">
        <f t="shared" si="150"/>
        <v>Monday</v>
      </c>
      <c r="D1644" t="str">
        <f t="shared" si="151"/>
        <v>October</v>
      </c>
      <c r="E1644">
        <v>16.5</v>
      </c>
      <c r="F1644" t="s">
        <v>7</v>
      </c>
      <c r="G1644" t="s">
        <v>17</v>
      </c>
      <c r="H1644">
        <f t="shared" si="152"/>
        <v>25</v>
      </c>
      <c r="I1644">
        <v>12</v>
      </c>
      <c r="J1644" t="s">
        <v>66</v>
      </c>
      <c r="K1644" t="s">
        <v>67</v>
      </c>
      <c r="L1644">
        <f t="shared" si="153"/>
        <v>300</v>
      </c>
      <c r="M1644">
        <f t="shared" si="154"/>
        <v>102</v>
      </c>
      <c r="N1644" t="s">
        <v>112</v>
      </c>
      <c r="O1644" t="s">
        <v>114</v>
      </c>
    </row>
    <row r="1645" spans="1:15" x14ac:dyDescent="0.3">
      <c r="A1645">
        <f t="shared" si="155"/>
        <v>7777897044</v>
      </c>
      <c r="B1645" s="1">
        <v>42289</v>
      </c>
      <c r="C1645" t="str">
        <f t="shared" si="150"/>
        <v>Monday</v>
      </c>
      <c r="D1645" t="str">
        <f t="shared" si="151"/>
        <v>October</v>
      </c>
      <c r="E1645">
        <v>20.75</v>
      </c>
      <c r="F1645" t="s">
        <v>13</v>
      </c>
      <c r="G1645" t="s">
        <v>22</v>
      </c>
      <c r="H1645">
        <f t="shared" si="152"/>
        <v>28.75</v>
      </c>
      <c r="I1645">
        <v>2</v>
      </c>
      <c r="J1645" t="s">
        <v>28</v>
      </c>
      <c r="K1645" t="s">
        <v>29</v>
      </c>
      <c r="L1645">
        <f t="shared" si="153"/>
        <v>57.5</v>
      </c>
      <c r="M1645">
        <f t="shared" si="154"/>
        <v>16</v>
      </c>
      <c r="N1645" t="s">
        <v>112</v>
      </c>
      <c r="O1645" t="s">
        <v>114</v>
      </c>
    </row>
    <row r="1646" spans="1:15" x14ac:dyDescent="0.3">
      <c r="A1646">
        <f t="shared" si="155"/>
        <v>7777897045</v>
      </c>
      <c r="B1646" s="1">
        <v>42289</v>
      </c>
      <c r="C1646" t="str">
        <f t="shared" si="150"/>
        <v>Monday</v>
      </c>
      <c r="D1646" t="str">
        <f t="shared" si="151"/>
        <v>October</v>
      </c>
      <c r="E1646">
        <v>20.75</v>
      </c>
      <c r="F1646" t="s">
        <v>13</v>
      </c>
      <c r="G1646" t="s">
        <v>14</v>
      </c>
      <c r="H1646">
        <f t="shared" si="152"/>
        <v>27.75</v>
      </c>
      <c r="I1646">
        <v>5</v>
      </c>
      <c r="J1646" t="s">
        <v>40</v>
      </c>
      <c r="K1646" t="s">
        <v>41</v>
      </c>
      <c r="L1646">
        <f t="shared" si="153"/>
        <v>138.75</v>
      </c>
      <c r="M1646">
        <f t="shared" si="154"/>
        <v>35</v>
      </c>
      <c r="N1646" t="s">
        <v>111</v>
      </c>
      <c r="O1646" t="s">
        <v>114</v>
      </c>
    </row>
    <row r="1647" spans="1:15" x14ac:dyDescent="0.3">
      <c r="A1647">
        <f t="shared" si="155"/>
        <v>7777897046</v>
      </c>
      <c r="B1647" s="1">
        <v>42289</v>
      </c>
      <c r="C1647" t="str">
        <f t="shared" si="150"/>
        <v>Monday</v>
      </c>
      <c r="D1647" t="str">
        <f t="shared" si="151"/>
        <v>October</v>
      </c>
      <c r="E1647">
        <v>16.5</v>
      </c>
      <c r="F1647" t="s">
        <v>7</v>
      </c>
      <c r="G1647" t="s">
        <v>17</v>
      </c>
      <c r="H1647">
        <f t="shared" si="152"/>
        <v>25</v>
      </c>
      <c r="I1647">
        <v>3</v>
      </c>
      <c r="J1647" t="s">
        <v>18</v>
      </c>
      <c r="K1647" t="s">
        <v>19</v>
      </c>
      <c r="L1647">
        <f t="shared" si="153"/>
        <v>75</v>
      </c>
      <c r="M1647">
        <f t="shared" si="154"/>
        <v>25.5</v>
      </c>
      <c r="N1647" t="s">
        <v>112</v>
      </c>
      <c r="O1647" t="s">
        <v>114</v>
      </c>
    </row>
    <row r="1648" spans="1:15" x14ac:dyDescent="0.3">
      <c r="A1648">
        <f t="shared" si="155"/>
        <v>7777897047</v>
      </c>
      <c r="B1648" s="1">
        <v>42289</v>
      </c>
      <c r="C1648" t="str">
        <f t="shared" si="150"/>
        <v>Monday</v>
      </c>
      <c r="D1648" t="str">
        <f t="shared" si="151"/>
        <v>October</v>
      </c>
      <c r="E1648">
        <v>16.25</v>
      </c>
      <c r="F1648" t="s">
        <v>7</v>
      </c>
      <c r="G1648" t="s">
        <v>17</v>
      </c>
      <c r="H1648">
        <f t="shared" si="152"/>
        <v>24.75</v>
      </c>
      <c r="I1648">
        <v>8</v>
      </c>
      <c r="J1648" t="s">
        <v>70</v>
      </c>
      <c r="K1648" t="s">
        <v>71</v>
      </c>
      <c r="L1648">
        <f t="shared" si="153"/>
        <v>198</v>
      </c>
      <c r="M1648">
        <f t="shared" si="154"/>
        <v>68</v>
      </c>
      <c r="N1648" t="s">
        <v>112</v>
      </c>
      <c r="O1648" t="s">
        <v>115</v>
      </c>
    </row>
    <row r="1649" spans="1:15" x14ac:dyDescent="0.3">
      <c r="A1649">
        <f t="shared" si="155"/>
        <v>7777897048</v>
      </c>
      <c r="B1649" s="1">
        <v>42289</v>
      </c>
      <c r="C1649" t="str">
        <f t="shared" si="150"/>
        <v>Monday</v>
      </c>
      <c r="D1649" t="str">
        <f t="shared" si="151"/>
        <v>October</v>
      </c>
      <c r="E1649">
        <v>16</v>
      </c>
      <c r="F1649" t="s">
        <v>7</v>
      </c>
      <c r="G1649" t="s">
        <v>14</v>
      </c>
      <c r="H1649">
        <f t="shared" si="152"/>
        <v>21.5</v>
      </c>
      <c r="I1649">
        <v>1</v>
      </c>
      <c r="J1649" t="s">
        <v>42</v>
      </c>
      <c r="K1649" t="s">
        <v>43</v>
      </c>
      <c r="L1649">
        <f t="shared" si="153"/>
        <v>21.5</v>
      </c>
      <c r="M1649">
        <f t="shared" si="154"/>
        <v>5.5</v>
      </c>
      <c r="N1649" t="s">
        <v>111</v>
      </c>
      <c r="O1649" t="s">
        <v>115</v>
      </c>
    </row>
    <row r="1650" spans="1:15" x14ac:dyDescent="0.3">
      <c r="A1650">
        <f t="shared" si="155"/>
        <v>7777897049</v>
      </c>
      <c r="B1650" s="1">
        <v>42289</v>
      </c>
      <c r="C1650" t="str">
        <f t="shared" si="150"/>
        <v>Monday</v>
      </c>
      <c r="D1650" t="str">
        <f t="shared" si="151"/>
        <v>October</v>
      </c>
      <c r="E1650">
        <v>10.5</v>
      </c>
      <c r="F1650" t="s">
        <v>27</v>
      </c>
      <c r="G1650" t="s">
        <v>8</v>
      </c>
      <c r="H1650">
        <f t="shared" si="152"/>
        <v>13.5</v>
      </c>
      <c r="I1650">
        <v>5</v>
      </c>
      <c r="J1650" t="s">
        <v>9</v>
      </c>
      <c r="K1650" t="s">
        <v>10</v>
      </c>
      <c r="L1650">
        <f t="shared" si="153"/>
        <v>67.5</v>
      </c>
      <c r="M1650">
        <f t="shared" si="154"/>
        <v>15</v>
      </c>
      <c r="N1650" t="s">
        <v>111</v>
      </c>
      <c r="O1650" t="s">
        <v>115</v>
      </c>
    </row>
    <row r="1651" spans="1:15" x14ac:dyDescent="0.3">
      <c r="A1651">
        <f t="shared" si="155"/>
        <v>7777897050</v>
      </c>
      <c r="B1651" s="1">
        <v>42290</v>
      </c>
      <c r="C1651" t="str">
        <f t="shared" si="150"/>
        <v>Tuesday</v>
      </c>
      <c r="D1651" t="str">
        <f t="shared" si="151"/>
        <v>October</v>
      </c>
      <c r="E1651">
        <v>16.75</v>
      </c>
      <c r="F1651" t="s">
        <v>7</v>
      </c>
      <c r="G1651" t="s">
        <v>22</v>
      </c>
      <c r="H1651">
        <f t="shared" si="152"/>
        <v>23.25</v>
      </c>
      <c r="I1651">
        <v>9</v>
      </c>
      <c r="J1651" t="s">
        <v>23</v>
      </c>
      <c r="K1651" t="s">
        <v>24</v>
      </c>
      <c r="L1651">
        <f t="shared" si="153"/>
        <v>209.25</v>
      </c>
      <c r="M1651">
        <f t="shared" si="154"/>
        <v>58.5</v>
      </c>
      <c r="N1651" t="s">
        <v>112</v>
      </c>
      <c r="O1651" t="s">
        <v>114</v>
      </c>
    </row>
    <row r="1652" spans="1:15" x14ac:dyDescent="0.3">
      <c r="A1652">
        <f t="shared" si="155"/>
        <v>7777897051</v>
      </c>
      <c r="B1652" s="1">
        <v>42290</v>
      </c>
      <c r="C1652" t="str">
        <f t="shared" si="150"/>
        <v>Tuesday</v>
      </c>
      <c r="D1652" t="str">
        <f t="shared" si="151"/>
        <v>October</v>
      </c>
      <c r="E1652">
        <v>16.75</v>
      </c>
      <c r="F1652" t="s">
        <v>7</v>
      </c>
      <c r="G1652" t="s">
        <v>22</v>
      </c>
      <c r="H1652">
        <f t="shared" si="152"/>
        <v>23.25</v>
      </c>
      <c r="I1652">
        <v>5</v>
      </c>
      <c r="J1652" t="s">
        <v>23</v>
      </c>
      <c r="K1652" t="s">
        <v>24</v>
      </c>
      <c r="L1652">
        <f t="shared" si="153"/>
        <v>116.25</v>
      </c>
      <c r="M1652">
        <f t="shared" si="154"/>
        <v>32.5</v>
      </c>
      <c r="N1652" t="s">
        <v>111</v>
      </c>
      <c r="O1652" t="s">
        <v>115</v>
      </c>
    </row>
    <row r="1653" spans="1:15" x14ac:dyDescent="0.3">
      <c r="A1653">
        <f t="shared" si="155"/>
        <v>7777897052</v>
      </c>
      <c r="B1653" s="1">
        <v>42290</v>
      </c>
      <c r="C1653" t="str">
        <f t="shared" si="150"/>
        <v>Tuesday</v>
      </c>
      <c r="D1653" t="str">
        <f t="shared" si="151"/>
        <v>October</v>
      </c>
      <c r="E1653">
        <v>16.75</v>
      </c>
      <c r="F1653" t="s">
        <v>7</v>
      </c>
      <c r="G1653" t="s">
        <v>22</v>
      </c>
      <c r="H1653">
        <f t="shared" si="152"/>
        <v>23.25</v>
      </c>
      <c r="I1653">
        <v>12</v>
      </c>
      <c r="J1653" t="s">
        <v>44</v>
      </c>
      <c r="K1653" t="s">
        <v>45</v>
      </c>
      <c r="L1653">
        <f t="shared" si="153"/>
        <v>279</v>
      </c>
      <c r="M1653">
        <f t="shared" si="154"/>
        <v>78</v>
      </c>
      <c r="N1653" t="s">
        <v>111</v>
      </c>
      <c r="O1653" t="s">
        <v>115</v>
      </c>
    </row>
    <row r="1654" spans="1:15" x14ac:dyDescent="0.3">
      <c r="A1654">
        <f t="shared" si="155"/>
        <v>7777897053</v>
      </c>
      <c r="B1654" s="1">
        <v>42290</v>
      </c>
      <c r="C1654" t="str">
        <f t="shared" si="150"/>
        <v>Tuesday</v>
      </c>
      <c r="D1654" t="str">
        <f t="shared" si="151"/>
        <v>October</v>
      </c>
      <c r="E1654">
        <v>12</v>
      </c>
      <c r="F1654" t="s">
        <v>27</v>
      </c>
      <c r="G1654" t="s">
        <v>8</v>
      </c>
      <c r="H1654">
        <f t="shared" si="152"/>
        <v>15</v>
      </c>
      <c r="I1654">
        <v>1</v>
      </c>
      <c r="J1654" t="s">
        <v>52</v>
      </c>
      <c r="K1654" t="s">
        <v>53</v>
      </c>
      <c r="L1654">
        <f t="shared" si="153"/>
        <v>15</v>
      </c>
      <c r="M1654">
        <f t="shared" si="154"/>
        <v>3</v>
      </c>
      <c r="N1654" t="s">
        <v>112</v>
      </c>
      <c r="O1654" t="s">
        <v>114</v>
      </c>
    </row>
    <row r="1655" spans="1:15" x14ac:dyDescent="0.3">
      <c r="A1655">
        <f t="shared" si="155"/>
        <v>7777897054</v>
      </c>
      <c r="B1655" s="1">
        <v>42290</v>
      </c>
      <c r="C1655" t="str">
        <f t="shared" si="150"/>
        <v>Tuesday</v>
      </c>
      <c r="D1655" t="str">
        <f t="shared" si="151"/>
        <v>October</v>
      </c>
      <c r="E1655">
        <v>20.75</v>
      </c>
      <c r="F1655" t="s">
        <v>13</v>
      </c>
      <c r="G1655" t="s">
        <v>22</v>
      </c>
      <c r="H1655">
        <f t="shared" si="152"/>
        <v>28.75</v>
      </c>
      <c r="I1655">
        <v>9</v>
      </c>
      <c r="J1655" t="s">
        <v>46</v>
      </c>
      <c r="K1655" t="s">
        <v>47</v>
      </c>
      <c r="L1655">
        <f t="shared" si="153"/>
        <v>258.75</v>
      </c>
      <c r="M1655">
        <f t="shared" si="154"/>
        <v>72</v>
      </c>
      <c r="N1655" t="s">
        <v>111</v>
      </c>
      <c r="O1655" t="s">
        <v>115</v>
      </c>
    </row>
    <row r="1656" spans="1:15" x14ac:dyDescent="0.3">
      <c r="A1656">
        <f t="shared" si="155"/>
        <v>7777897055</v>
      </c>
      <c r="B1656" s="1">
        <v>42291</v>
      </c>
      <c r="C1656" t="str">
        <f t="shared" si="150"/>
        <v>Wednesday</v>
      </c>
      <c r="D1656" t="str">
        <f t="shared" si="151"/>
        <v>October</v>
      </c>
      <c r="E1656">
        <v>9.75</v>
      </c>
      <c r="F1656" t="s">
        <v>27</v>
      </c>
      <c r="G1656" t="s">
        <v>8</v>
      </c>
      <c r="H1656">
        <f t="shared" si="152"/>
        <v>12.75</v>
      </c>
      <c r="I1656">
        <v>7</v>
      </c>
      <c r="J1656" t="s">
        <v>48</v>
      </c>
      <c r="K1656" t="s">
        <v>49</v>
      </c>
      <c r="L1656">
        <f t="shared" si="153"/>
        <v>89.25</v>
      </c>
      <c r="M1656">
        <f t="shared" si="154"/>
        <v>21</v>
      </c>
      <c r="N1656" t="s">
        <v>111</v>
      </c>
      <c r="O1656" t="s">
        <v>115</v>
      </c>
    </row>
    <row r="1657" spans="1:15" x14ac:dyDescent="0.3">
      <c r="A1657">
        <f t="shared" si="155"/>
        <v>7777897056</v>
      </c>
      <c r="B1657" s="1">
        <v>42291</v>
      </c>
      <c r="C1657" t="str">
        <f t="shared" si="150"/>
        <v>Wednesday</v>
      </c>
      <c r="D1657" t="str">
        <f t="shared" si="151"/>
        <v>October</v>
      </c>
      <c r="E1657">
        <v>15.25</v>
      </c>
      <c r="F1657" t="s">
        <v>13</v>
      </c>
      <c r="G1657" t="s">
        <v>8</v>
      </c>
      <c r="H1657">
        <f t="shared" si="152"/>
        <v>21.25</v>
      </c>
      <c r="I1657">
        <v>9</v>
      </c>
      <c r="J1657" t="s">
        <v>48</v>
      </c>
      <c r="K1657" t="s">
        <v>49</v>
      </c>
      <c r="L1657">
        <f t="shared" si="153"/>
        <v>191.25</v>
      </c>
      <c r="M1657">
        <f t="shared" si="154"/>
        <v>54</v>
      </c>
      <c r="N1657" t="s">
        <v>112</v>
      </c>
      <c r="O1657" t="s">
        <v>114</v>
      </c>
    </row>
    <row r="1658" spans="1:15" x14ac:dyDescent="0.3">
      <c r="A1658">
        <f t="shared" si="155"/>
        <v>7777897057</v>
      </c>
      <c r="B1658" s="1">
        <v>42291</v>
      </c>
      <c r="C1658" t="str">
        <f t="shared" si="150"/>
        <v>Wednesday</v>
      </c>
      <c r="D1658" t="str">
        <f t="shared" si="151"/>
        <v>October</v>
      </c>
      <c r="E1658">
        <v>16.75</v>
      </c>
      <c r="F1658" t="s">
        <v>7</v>
      </c>
      <c r="G1658" t="s">
        <v>22</v>
      </c>
      <c r="H1658">
        <f t="shared" si="152"/>
        <v>23.25</v>
      </c>
      <c r="I1658">
        <v>2</v>
      </c>
      <c r="J1658" t="s">
        <v>23</v>
      </c>
      <c r="K1658" t="s">
        <v>24</v>
      </c>
      <c r="L1658">
        <f t="shared" si="153"/>
        <v>46.5</v>
      </c>
      <c r="M1658">
        <f t="shared" si="154"/>
        <v>13</v>
      </c>
      <c r="N1658" t="s">
        <v>112</v>
      </c>
      <c r="O1658" t="s">
        <v>115</v>
      </c>
    </row>
    <row r="1659" spans="1:15" x14ac:dyDescent="0.3">
      <c r="A1659">
        <f t="shared" si="155"/>
        <v>7777897058</v>
      </c>
      <c r="B1659" s="1">
        <v>42291</v>
      </c>
      <c r="C1659" t="str">
        <f t="shared" si="150"/>
        <v>Wednesday</v>
      </c>
      <c r="D1659" t="str">
        <f t="shared" si="151"/>
        <v>October</v>
      </c>
      <c r="E1659">
        <v>12.75</v>
      </c>
      <c r="F1659" t="s">
        <v>27</v>
      </c>
      <c r="G1659" t="s">
        <v>22</v>
      </c>
      <c r="H1659">
        <f t="shared" si="152"/>
        <v>17.75</v>
      </c>
      <c r="I1659">
        <v>3</v>
      </c>
      <c r="J1659" t="s">
        <v>46</v>
      </c>
      <c r="K1659" t="s">
        <v>47</v>
      </c>
      <c r="L1659">
        <f t="shared" si="153"/>
        <v>53.25</v>
      </c>
      <c r="M1659">
        <f t="shared" si="154"/>
        <v>15</v>
      </c>
      <c r="N1659" t="s">
        <v>111</v>
      </c>
      <c r="O1659" t="s">
        <v>115</v>
      </c>
    </row>
    <row r="1660" spans="1:15" x14ac:dyDescent="0.3">
      <c r="A1660">
        <f t="shared" si="155"/>
        <v>7777897059</v>
      </c>
      <c r="B1660" s="1">
        <v>42291</v>
      </c>
      <c r="C1660" t="str">
        <f t="shared" si="150"/>
        <v>Wednesday</v>
      </c>
      <c r="D1660" t="str">
        <f t="shared" si="151"/>
        <v>October</v>
      </c>
      <c r="E1660">
        <v>17.95</v>
      </c>
      <c r="F1660" t="s">
        <v>13</v>
      </c>
      <c r="G1660" t="s">
        <v>14</v>
      </c>
      <c r="H1660">
        <f t="shared" si="152"/>
        <v>24.95</v>
      </c>
      <c r="I1660">
        <v>3</v>
      </c>
      <c r="J1660" t="s">
        <v>56</v>
      </c>
      <c r="K1660" t="s">
        <v>57</v>
      </c>
      <c r="L1660">
        <f t="shared" si="153"/>
        <v>74.849999999999994</v>
      </c>
      <c r="M1660">
        <f t="shared" si="154"/>
        <v>21</v>
      </c>
      <c r="N1660" t="s">
        <v>111</v>
      </c>
      <c r="O1660" t="s">
        <v>114</v>
      </c>
    </row>
    <row r="1661" spans="1:15" x14ac:dyDescent="0.3">
      <c r="A1661">
        <f t="shared" si="155"/>
        <v>7777897060</v>
      </c>
      <c r="B1661" s="1">
        <v>42291</v>
      </c>
      <c r="C1661" t="str">
        <f t="shared" si="150"/>
        <v>Wednesday</v>
      </c>
      <c r="D1661" t="str">
        <f t="shared" si="151"/>
        <v>October</v>
      </c>
      <c r="E1661">
        <v>20.75</v>
      </c>
      <c r="F1661" t="s">
        <v>13</v>
      </c>
      <c r="G1661" t="s">
        <v>22</v>
      </c>
      <c r="H1661">
        <f t="shared" si="152"/>
        <v>28.75</v>
      </c>
      <c r="I1661">
        <v>7</v>
      </c>
      <c r="J1661" t="s">
        <v>44</v>
      </c>
      <c r="K1661" t="s">
        <v>45</v>
      </c>
      <c r="L1661">
        <f t="shared" si="153"/>
        <v>201.25</v>
      </c>
      <c r="M1661">
        <f t="shared" si="154"/>
        <v>56</v>
      </c>
      <c r="N1661" t="s">
        <v>111</v>
      </c>
      <c r="O1661" t="s">
        <v>114</v>
      </c>
    </row>
    <row r="1662" spans="1:15" x14ac:dyDescent="0.3">
      <c r="A1662">
        <f t="shared" si="155"/>
        <v>7777897061</v>
      </c>
      <c r="B1662" s="1">
        <v>42291</v>
      </c>
      <c r="C1662" t="str">
        <f t="shared" si="150"/>
        <v>Wednesday</v>
      </c>
      <c r="D1662" t="str">
        <f t="shared" si="151"/>
        <v>October</v>
      </c>
      <c r="E1662">
        <v>16.5</v>
      </c>
      <c r="F1662" t="s">
        <v>7</v>
      </c>
      <c r="G1662" t="s">
        <v>17</v>
      </c>
      <c r="H1662">
        <f t="shared" si="152"/>
        <v>25</v>
      </c>
      <c r="I1662">
        <v>12</v>
      </c>
      <c r="J1662" t="s">
        <v>32</v>
      </c>
      <c r="K1662" t="s">
        <v>33</v>
      </c>
      <c r="L1662">
        <f t="shared" si="153"/>
        <v>300</v>
      </c>
      <c r="M1662">
        <f t="shared" si="154"/>
        <v>102</v>
      </c>
      <c r="N1662" t="s">
        <v>111</v>
      </c>
      <c r="O1662" t="s">
        <v>115</v>
      </c>
    </row>
    <row r="1663" spans="1:15" x14ac:dyDescent="0.3">
      <c r="A1663">
        <f t="shared" si="155"/>
        <v>7777897062</v>
      </c>
      <c r="B1663" s="1">
        <v>42292</v>
      </c>
      <c r="C1663" t="str">
        <f t="shared" si="150"/>
        <v>Thursday</v>
      </c>
      <c r="D1663" t="str">
        <f t="shared" si="151"/>
        <v>October</v>
      </c>
      <c r="E1663">
        <v>12</v>
      </c>
      <c r="F1663" t="s">
        <v>27</v>
      </c>
      <c r="G1663" t="s">
        <v>8</v>
      </c>
      <c r="H1663">
        <f t="shared" si="152"/>
        <v>15</v>
      </c>
      <c r="I1663">
        <v>9</v>
      </c>
      <c r="J1663" t="s">
        <v>11</v>
      </c>
      <c r="K1663" t="s">
        <v>12</v>
      </c>
      <c r="L1663">
        <f t="shared" si="153"/>
        <v>135</v>
      </c>
      <c r="M1663">
        <f t="shared" si="154"/>
        <v>27</v>
      </c>
      <c r="N1663" t="s">
        <v>112</v>
      </c>
      <c r="O1663" t="s">
        <v>115</v>
      </c>
    </row>
    <row r="1664" spans="1:15" x14ac:dyDescent="0.3">
      <c r="A1664">
        <f t="shared" si="155"/>
        <v>7777897063</v>
      </c>
      <c r="B1664" s="1">
        <v>42292</v>
      </c>
      <c r="C1664" t="str">
        <f t="shared" si="150"/>
        <v>Thursday</v>
      </c>
      <c r="D1664" t="str">
        <f t="shared" si="151"/>
        <v>October</v>
      </c>
      <c r="E1664">
        <v>16</v>
      </c>
      <c r="F1664" t="s">
        <v>7</v>
      </c>
      <c r="G1664" t="s">
        <v>8</v>
      </c>
      <c r="H1664">
        <f t="shared" si="152"/>
        <v>20.5</v>
      </c>
      <c r="I1664">
        <v>8</v>
      </c>
      <c r="J1664" t="s">
        <v>11</v>
      </c>
      <c r="K1664" t="s">
        <v>12</v>
      </c>
      <c r="L1664">
        <f t="shared" si="153"/>
        <v>164</v>
      </c>
      <c r="M1664">
        <f t="shared" si="154"/>
        <v>36</v>
      </c>
      <c r="N1664" t="s">
        <v>112</v>
      </c>
      <c r="O1664" t="s">
        <v>115</v>
      </c>
    </row>
    <row r="1665" spans="1:15" x14ac:dyDescent="0.3">
      <c r="A1665">
        <f t="shared" si="155"/>
        <v>7777897064</v>
      </c>
      <c r="B1665" s="1">
        <v>42292</v>
      </c>
      <c r="C1665" t="str">
        <f t="shared" si="150"/>
        <v>Thursday</v>
      </c>
      <c r="D1665" t="str">
        <f t="shared" si="151"/>
        <v>October</v>
      </c>
      <c r="E1665">
        <v>25.5</v>
      </c>
      <c r="F1665" t="s">
        <v>76</v>
      </c>
      <c r="G1665" t="s">
        <v>8</v>
      </c>
      <c r="H1665">
        <f t="shared" si="152"/>
        <v>26.5</v>
      </c>
      <c r="I1665">
        <v>6</v>
      </c>
      <c r="J1665" t="s">
        <v>30</v>
      </c>
      <c r="K1665" t="s">
        <v>31</v>
      </c>
      <c r="L1665">
        <f t="shared" si="153"/>
        <v>159</v>
      </c>
      <c r="M1665">
        <f t="shared" si="154"/>
        <v>6</v>
      </c>
      <c r="N1665" t="s">
        <v>112</v>
      </c>
      <c r="O1665" t="s">
        <v>114</v>
      </c>
    </row>
    <row r="1666" spans="1:15" x14ac:dyDescent="0.3">
      <c r="A1666">
        <f t="shared" si="155"/>
        <v>7777897065</v>
      </c>
      <c r="B1666" s="1">
        <v>42292</v>
      </c>
      <c r="C1666" t="str">
        <f t="shared" ref="C1666:C1729" si="156">TEXT(B1666,"dddd")</f>
        <v>Thursday</v>
      </c>
      <c r="D1666" t="str">
        <f t="shared" si="151"/>
        <v>October</v>
      </c>
      <c r="E1666">
        <v>20.25</v>
      </c>
      <c r="F1666" t="s">
        <v>13</v>
      </c>
      <c r="G1666" t="s">
        <v>14</v>
      </c>
      <c r="H1666">
        <f t="shared" si="152"/>
        <v>27.25</v>
      </c>
      <c r="I1666">
        <v>1</v>
      </c>
      <c r="J1666" t="s">
        <v>42</v>
      </c>
      <c r="K1666" t="s">
        <v>43</v>
      </c>
      <c r="L1666">
        <f t="shared" si="153"/>
        <v>27.25</v>
      </c>
      <c r="M1666">
        <f t="shared" si="154"/>
        <v>7</v>
      </c>
      <c r="N1666" t="s">
        <v>112</v>
      </c>
      <c r="O1666" t="s">
        <v>115</v>
      </c>
    </row>
    <row r="1667" spans="1:15" x14ac:dyDescent="0.3">
      <c r="A1667">
        <f t="shared" si="155"/>
        <v>7777897066</v>
      </c>
      <c r="B1667" s="1">
        <v>42292</v>
      </c>
      <c r="C1667" t="str">
        <f t="shared" si="156"/>
        <v>Thursday</v>
      </c>
      <c r="D1667" t="str">
        <f t="shared" ref="D1667:D1730" si="157">TEXT(B1667,"mmmm")</f>
        <v>October</v>
      </c>
      <c r="E1667">
        <v>20.75</v>
      </c>
      <c r="F1667" t="s">
        <v>13</v>
      </c>
      <c r="G1667" t="s">
        <v>22</v>
      </c>
      <c r="H1667">
        <f t="shared" ref="H1667:H1730" si="158">E1667 +   IF(F1667="S", 2, IF(F1667="M", 3.5, IF(F1667="L", 5, 0))) +  IF(G1667="Classic", 1, IF(G1667="Veggie", 2, IF(G1667="Chicken", 3, IF(G1667="Supreme",5,0))))</f>
        <v>28.75</v>
      </c>
      <c r="I1667">
        <v>8</v>
      </c>
      <c r="J1667" t="s">
        <v>50</v>
      </c>
      <c r="K1667" t="s">
        <v>51</v>
      </c>
      <c r="L1667">
        <f t="shared" ref="L1667:L1730" si="159">H1667*I1667</f>
        <v>230</v>
      </c>
      <c r="M1667">
        <f t="shared" ref="M1667:M1730" si="160">(H1667-E1667)*I1667</f>
        <v>64</v>
      </c>
      <c r="N1667" t="s">
        <v>111</v>
      </c>
      <c r="O1667" t="s">
        <v>115</v>
      </c>
    </row>
    <row r="1668" spans="1:15" x14ac:dyDescent="0.3">
      <c r="A1668">
        <f t="shared" ref="A1668:A1731" si="161">A1667+1</f>
        <v>7777897067</v>
      </c>
      <c r="B1668" s="1">
        <v>42292</v>
      </c>
      <c r="C1668" t="str">
        <f t="shared" si="156"/>
        <v>Thursday</v>
      </c>
      <c r="D1668" t="str">
        <f t="shared" si="157"/>
        <v>October</v>
      </c>
      <c r="E1668">
        <v>12</v>
      </c>
      <c r="F1668" t="s">
        <v>27</v>
      </c>
      <c r="G1668" t="s">
        <v>14</v>
      </c>
      <c r="H1668">
        <f t="shared" si="158"/>
        <v>16</v>
      </c>
      <c r="I1668">
        <v>4</v>
      </c>
      <c r="J1668" t="s">
        <v>20</v>
      </c>
      <c r="K1668" t="s">
        <v>21</v>
      </c>
      <c r="L1668">
        <f t="shared" si="159"/>
        <v>64</v>
      </c>
      <c r="M1668">
        <f t="shared" si="160"/>
        <v>16</v>
      </c>
      <c r="N1668" t="s">
        <v>111</v>
      </c>
      <c r="O1668" t="s">
        <v>114</v>
      </c>
    </row>
    <row r="1669" spans="1:15" x14ac:dyDescent="0.3">
      <c r="A1669">
        <f t="shared" si="161"/>
        <v>7777897068</v>
      </c>
      <c r="B1669" s="1">
        <v>42292</v>
      </c>
      <c r="C1669" t="str">
        <f t="shared" si="156"/>
        <v>Thursday</v>
      </c>
      <c r="D1669" t="str">
        <f t="shared" si="157"/>
        <v>October</v>
      </c>
      <c r="E1669">
        <v>20.25</v>
      </c>
      <c r="F1669" t="s">
        <v>13</v>
      </c>
      <c r="G1669" t="s">
        <v>14</v>
      </c>
      <c r="H1669">
        <f t="shared" si="158"/>
        <v>27.25</v>
      </c>
      <c r="I1669">
        <v>6</v>
      </c>
      <c r="J1669" t="s">
        <v>42</v>
      </c>
      <c r="K1669" t="s">
        <v>43</v>
      </c>
      <c r="L1669">
        <f t="shared" si="159"/>
        <v>163.5</v>
      </c>
      <c r="M1669">
        <f t="shared" si="160"/>
        <v>42</v>
      </c>
      <c r="N1669" t="s">
        <v>112</v>
      </c>
      <c r="O1669" t="s">
        <v>115</v>
      </c>
    </row>
    <row r="1670" spans="1:15" x14ac:dyDescent="0.3">
      <c r="A1670">
        <f t="shared" si="161"/>
        <v>7777897069</v>
      </c>
      <c r="B1670" s="1">
        <v>42293</v>
      </c>
      <c r="C1670" t="str">
        <f t="shared" si="156"/>
        <v>Friday</v>
      </c>
      <c r="D1670" t="str">
        <f t="shared" si="157"/>
        <v>October</v>
      </c>
      <c r="E1670">
        <v>16.25</v>
      </c>
      <c r="F1670" t="s">
        <v>7</v>
      </c>
      <c r="G1670" t="s">
        <v>17</v>
      </c>
      <c r="H1670">
        <f t="shared" si="158"/>
        <v>24.75</v>
      </c>
      <c r="I1670">
        <v>7</v>
      </c>
      <c r="J1670" t="s">
        <v>60</v>
      </c>
      <c r="K1670" t="s">
        <v>61</v>
      </c>
      <c r="L1670">
        <f t="shared" si="159"/>
        <v>173.25</v>
      </c>
      <c r="M1670">
        <f t="shared" si="160"/>
        <v>59.5</v>
      </c>
      <c r="N1670" t="s">
        <v>112</v>
      </c>
      <c r="O1670" t="s">
        <v>115</v>
      </c>
    </row>
    <row r="1671" spans="1:15" x14ac:dyDescent="0.3">
      <c r="A1671">
        <f t="shared" si="161"/>
        <v>7777897070</v>
      </c>
      <c r="B1671" s="1">
        <v>42293</v>
      </c>
      <c r="C1671" t="str">
        <f t="shared" si="156"/>
        <v>Friday</v>
      </c>
      <c r="D1671" t="str">
        <f t="shared" si="157"/>
        <v>October</v>
      </c>
      <c r="E1671">
        <v>20.75</v>
      </c>
      <c r="F1671" t="s">
        <v>13</v>
      </c>
      <c r="G1671" t="s">
        <v>22</v>
      </c>
      <c r="H1671">
        <f t="shared" si="158"/>
        <v>28.75</v>
      </c>
      <c r="I1671">
        <v>6</v>
      </c>
      <c r="J1671" t="s">
        <v>50</v>
      </c>
      <c r="K1671" t="s">
        <v>51</v>
      </c>
      <c r="L1671">
        <f t="shared" si="159"/>
        <v>172.5</v>
      </c>
      <c r="M1671">
        <f t="shared" si="160"/>
        <v>48</v>
      </c>
      <c r="N1671" t="s">
        <v>112</v>
      </c>
      <c r="O1671" t="s">
        <v>115</v>
      </c>
    </row>
    <row r="1672" spans="1:15" x14ac:dyDescent="0.3">
      <c r="A1672">
        <f t="shared" si="161"/>
        <v>7777897071</v>
      </c>
      <c r="B1672" s="1">
        <v>42293</v>
      </c>
      <c r="C1672" t="str">
        <f t="shared" si="156"/>
        <v>Friday</v>
      </c>
      <c r="D1672" t="str">
        <f t="shared" si="157"/>
        <v>October</v>
      </c>
      <c r="E1672">
        <v>12</v>
      </c>
      <c r="F1672" t="s">
        <v>27</v>
      </c>
      <c r="G1672" t="s">
        <v>8</v>
      </c>
      <c r="H1672">
        <f t="shared" si="158"/>
        <v>15</v>
      </c>
      <c r="I1672">
        <v>8</v>
      </c>
      <c r="J1672" t="s">
        <v>52</v>
      </c>
      <c r="K1672" t="s">
        <v>53</v>
      </c>
      <c r="L1672">
        <f t="shared" si="159"/>
        <v>120</v>
      </c>
      <c r="M1672">
        <f t="shared" si="160"/>
        <v>24</v>
      </c>
      <c r="N1672" t="s">
        <v>111</v>
      </c>
      <c r="O1672" t="s">
        <v>114</v>
      </c>
    </row>
    <row r="1673" spans="1:15" x14ac:dyDescent="0.3">
      <c r="A1673">
        <f t="shared" si="161"/>
        <v>7777897072</v>
      </c>
      <c r="B1673" s="1">
        <v>42293</v>
      </c>
      <c r="C1673" t="str">
        <f t="shared" si="156"/>
        <v>Friday</v>
      </c>
      <c r="D1673" t="str">
        <f t="shared" si="157"/>
        <v>October</v>
      </c>
      <c r="E1673">
        <v>20.25</v>
      </c>
      <c r="F1673" t="s">
        <v>13</v>
      </c>
      <c r="G1673" t="s">
        <v>17</v>
      </c>
      <c r="H1673">
        <f t="shared" si="158"/>
        <v>30.25</v>
      </c>
      <c r="I1673">
        <v>6</v>
      </c>
      <c r="J1673" t="s">
        <v>60</v>
      </c>
      <c r="K1673" t="s">
        <v>61</v>
      </c>
      <c r="L1673">
        <f t="shared" si="159"/>
        <v>181.5</v>
      </c>
      <c r="M1673">
        <f t="shared" si="160"/>
        <v>60</v>
      </c>
      <c r="N1673" t="s">
        <v>111</v>
      </c>
      <c r="O1673" t="s">
        <v>114</v>
      </c>
    </row>
    <row r="1674" spans="1:15" x14ac:dyDescent="0.3">
      <c r="A1674">
        <f t="shared" si="161"/>
        <v>7777897073</v>
      </c>
      <c r="B1674" s="1">
        <v>42294</v>
      </c>
      <c r="C1674" t="str">
        <f t="shared" si="156"/>
        <v>Saturday</v>
      </c>
      <c r="D1674" t="str">
        <f t="shared" si="157"/>
        <v>October</v>
      </c>
      <c r="E1674">
        <v>18.5</v>
      </c>
      <c r="F1674" t="s">
        <v>13</v>
      </c>
      <c r="G1674" t="s">
        <v>14</v>
      </c>
      <c r="H1674">
        <f t="shared" si="158"/>
        <v>25.5</v>
      </c>
      <c r="I1674">
        <v>9</v>
      </c>
      <c r="J1674" t="s">
        <v>15</v>
      </c>
      <c r="K1674" t="s">
        <v>16</v>
      </c>
      <c r="L1674">
        <f t="shared" si="159"/>
        <v>229.5</v>
      </c>
      <c r="M1674">
        <f t="shared" si="160"/>
        <v>63</v>
      </c>
      <c r="N1674" t="s">
        <v>112</v>
      </c>
      <c r="O1674" t="s">
        <v>114</v>
      </c>
    </row>
    <row r="1675" spans="1:15" x14ac:dyDescent="0.3">
      <c r="A1675">
        <f t="shared" si="161"/>
        <v>7777897074</v>
      </c>
      <c r="B1675" s="1">
        <v>42294</v>
      </c>
      <c r="C1675" t="str">
        <f t="shared" si="156"/>
        <v>Saturday</v>
      </c>
      <c r="D1675" t="str">
        <f t="shared" si="157"/>
        <v>October</v>
      </c>
      <c r="E1675">
        <v>15.25</v>
      </c>
      <c r="F1675" t="s">
        <v>13</v>
      </c>
      <c r="G1675" t="s">
        <v>8</v>
      </c>
      <c r="H1675">
        <f t="shared" si="158"/>
        <v>21.25</v>
      </c>
      <c r="I1675">
        <v>11</v>
      </c>
      <c r="J1675" t="s">
        <v>48</v>
      </c>
      <c r="K1675" t="s">
        <v>49</v>
      </c>
      <c r="L1675">
        <f t="shared" si="159"/>
        <v>233.75</v>
      </c>
      <c r="M1675">
        <f t="shared" si="160"/>
        <v>66</v>
      </c>
      <c r="N1675" t="s">
        <v>111</v>
      </c>
      <c r="O1675" t="s">
        <v>114</v>
      </c>
    </row>
    <row r="1676" spans="1:15" x14ac:dyDescent="0.3">
      <c r="A1676">
        <f t="shared" si="161"/>
        <v>7777897075</v>
      </c>
      <c r="B1676" s="1">
        <v>42294</v>
      </c>
      <c r="C1676" t="str">
        <f t="shared" si="156"/>
        <v>Saturday</v>
      </c>
      <c r="D1676" t="str">
        <f t="shared" si="157"/>
        <v>October</v>
      </c>
      <c r="E1676">
        <v>20.5</v>
      </c>
      <c r="F1676" t="s">
        <v>13</v>
      </c>
      <c r="G1676" t="s">
        <v>8</v>
      </c>
      <c r="H1676">
        <f t="shared" si="158"/>
        <v>26.5</v>
      </c>
      <c r="I1676">
        <v>2</v>
      </c>
      <c r="J1676" t="s">
        <v>11</v>
      </c>
      <c r="K1676" t="s">
        <v>12</v>
      </c>
      <c r="L1676">
        <f t="shared" si="159"/>
        <v>53</v>
      </c>
      <c r="M1676">
        <f t="shared" si="160"/>
        <v>12</v>
      </c>
      <c r="N1676" t="s">
        <v>112</v>
      </c>
      <c r="O1676" t="s">
        <v>115</v>
      </c>
    </row>
    <row r="1677" spans="1:15" x14ac:dyDescent="0.3">
      <c r="A1677">
        <f t="shared" si="161"/>
        <v>7777897076</v>
      </c>
      <c r="B1677" s="1">
        <v>42294</v>
      </c>
      <c r="C1677" t="str">
        <f t="shared" si="156"/>
        <v>Saturday</v>
      </c>
      <c r="D1677" t="str">
        <f t="shared" si="157"/>
        <v>October</v>
      </c>
      <c r="E1677">
        <v>25.5</v>
      </c>
      <c r="F1677" t="s">
        <v>76</v>
      </c>
      <c r="G1677" t="s">
        <v>8</v>
      </c>
      <c r="H1677">
        <f t="shared" si="158"/>
        <v>26.5</v>
      </c>
      <c r="I1677">
        <v>9</v>
      </c>
      <c r="J1677" t="s">
        <v>30</v>
      </c>
      <c r="K1677" t="s">
        <v>31</v>
      </c>
      <c r="L1677">
        <f t="shared" si="159"/>
        <v>238.5</v>
      </c>
      <c r="M1677">
        <f t="shared" si="160"/>
        <v>9</v>
      </c>
      <c r="N1677" t="s">
        <v>111</v>
      </c>
      <c r="O1677" t="s">
        <v>114</v>
      </c>
    </row>
    <row r="1678" spans="1:15" x14ac:dyDescent="0.3">
      <c r="A1678">
        <f t="shared" si="161"/>
        <v>7777897077</v>
      </c>
      <c r="B1678" s="1">
        <v>42294</v>
      </c>
      <c r="C1678" t="str">
        <f t="shared" si="156"/>
        <v>Saturday</v>
      </c>
      <c r="D1678" t="str">
        <f t="shared" si="157"/>
        <v>October</v>
      </c>
      <c r="E1678">
        <v>20.5</v>
      </c>
      <c r="F1678" t="s">
        <v>13</v>
      </c>
      <c r="G1678" t="s">
        <v>8</v>
      </c>
      <c r="H1678">
        <f t="shared" si="158"/>
        <v>26.5</v>
      </c>
      <c r="I1678">
        <v>1</v>
      </c>
      <c r="J1678" t="s">
        <v>11</v>
      </c>
      <c r="K1678" t="s">
        <v>12</v>
      </c>
      <c r="L1678">
        <f t="shared" si="159"/>
        <v>26.5</v>
      </c>
      <c r="M1678">
        <f t="shared" si="160"/>
        <v>6</v>
      </c>
      <c r="N1678" t="s">
        <v>111</v>
      </c>
      <c r="O1678" t="s">
        <v>114</v>
      </c>
    </row>
    <row r="1679" spans="1:15" x14ac:dyDescent="0.3">
      <c r="A1679">
        <f t="shared" si="161"/>
        <v>7777897078</v>
      </c>
      <c r="B1679" s="1">
        <v>42294</v>
      </c>
      <c r="C1679" t="str">
        <f t="shared" si="156"/>
        <v>Saturday</v>
      </c>
      <c r="D1679" t="str">
        <f t="shared" si="157"/>
        <v>October</v>
      </c>
      <c r="E1679">
        <v>20.75</v>
      </c>
      <c r="F1679" t="s">
        <v>13</v>
      </c>
      <c r="G1679" t="s">
        <v>17</v>
      </c>
      <c r="H1679">
        <f t="shared" si="158"/>
        <v>30.75</v>
      </c>
      <c r="I1679">
        <v>4</v>
      </c>
      <c r="J1679" t="s">
        <v>38</v>
      </c>
      <c r="K1679" t="s">
        <v>39</v>
      </c>
      <c r="L1679">
        <f t="shared" si="159"/>
        <v>123</v>
      </c>
      <c r="M1679">
        <f t="shared" si="160"/>
        <v>40</v>
      </c>
      <c r="N1679" t="s">
        <v>112</v>
      </c>
      <c r="O1679" t="s">
        <v>114</v>
      </c>
    </row>
    <row r="1680" spans="1:15" x14ac:dyDescent="0.3">
      <c r="A1680">
        <f t="shared" si="161"/>
        <v>7777897079</v>
      </c>
      <c r="B1680" s="1">
        <v>42294</v>
      </c>
      <c r="C1680" t="str">
        <f t="shared" si="156"/>
        <v>Saturday</v>
      </c>
      <c r="D1680" t="str">
        <f t="shared" si="157"/>
        <v>October</v>
      </c>
      <c r="E1680">
        <v>10.5</v>
      </c>
      <c r="F1680" t="s">
        <v>27</v>
      </c>
      <c r="G1680" t="s">
        <v>8</v>
      </c>
      <c r="H1680">
        <f t="shared" si="158"/>
        <v>13.5</v>
      </c>
      <c r="I1680">
        <v>5</v>
      </c>
      <c r="J1680" t="s">
        <v>9</v>
      </c>
      <c r="K1680" t="s">
        <v>10</v>
      </c>
      <c r="L1680">
        <f t="shared" si="159"/>
        <v>67.5</v>
      </c>
      <c r="M1680">
        <f t="shared" si="160"/>
        <v>15</v>
      </c>
      <c r="N1680" t="s">
        <v>112</v>
      </c>
      <c r="O1680" t="s">
        <v>115</v>
      </c>
    </row>
    <row r="1681" spans="1:15" x14ac:dyDescent="0.3">
      <c r="A1681">
        <f t="shared" si="161"/>
        <v>7777897080</v>
      </c>
      <c r="B1681" s="1">
        <v>42294</v>
      </c>
      <c r="C1681" t="str">
        <f t="shared" si="156"/>
        <v>Saturday</v>
      </c>
      <c r="D1681" t="str">
        <f t="shared" si="157"/>
        <v>October</v>
      </c>
      <c r="E1681">
        <v>16</v>
      </c>
      <c r="F1681" t="s">
        <v>7</v>
      </c>
      <c r="G1681" t="s">
        <v>8</v>
      </c>
      <c r="H1681">
        <f t="shared" si="158"/>
        <v>20.5</v>
      </c>
      <c r="I1681">
        <v>7</v>
      </c>
      <c r="J1681" t="s">
        <v>11</v>
      </c>
      <c r="K1681" t="s">
        <v>12</v>
      </c>
      <c r="L1681">
        <f t="shared" si="159"/>
        <v>143.5</v>
      </c>
      <c r="M1681">
        <f t="shared" si="160"/>
        <v>31.5</v>
      </c>
      <c r="N1681" t="s">
        <v>112</v>
      </c>
      <c r="O1681" t="s">
        <v>114</v>
      </c>
    </row>
    <row r="1682" spans="1:15" x14ac:dyDescent="0.3">
      <c r="A1682">
        <f t="shared" si="161"/>
        <v>7777897081</v>
      </c>
      <c r="B1682" s="1">
        <v>42295</v>
      </c>
      <c r="C1682" t="str">
        <f t="shared" si="156"/>
        <v>Sunday</v>
      </c>
      <c r="D1682" t="str">
        <f t="shared" si="157"/>
        <v>October</v>
      </c>
      <c r="E1682">
        <v>16.25</v>
      </c>
      <c r="F1682" t="s">
        <v>7</v>
      </c>
      <c r="G1682" t="s">
        <v>17</v>
      </c>
      <c r="H1682">
        <f t="shared" si="158"/>
        <v>24.75</v>
      </c>
      <c r="I1682">
        <v>11</v>
      </c>
      <c r="J1682" t="s">
        <v>70</v>
      </c>
      <c r="K1682" t="s">
        <v>71</v>
      </c>
      <c r="L1682">
        <f t="shared" si="159"/>
        <v>272.25</v>
      </c>
      <c r="M1682">
        <f t="shared" si="160"/>
        <v>93.5</v>
      </c>
      <c r="N1682" t="s">
        <v>111</v>
      </c>
      <c r="O1682" t="s">
        <v>115</v>
      </c>
    </row>
    <row r="1683" spans="1:15" x14ac:dyDescent="0.3">
      <c r="A1683">
        <f t="shared" si="161"/>
        <v>7777897082</v>
      </c>
      <c r="B1683" s="1">
        <v>42295</v>
      </c>
      <c r="C1683" t="str">
        <f t="shared" si="156"/>
        <v>Sunday</v>
      </c>
      <c r="D1683" t="str">
        <f t="shared" si="157"/>
        <v>October</v>
      </c>
      <c r="E1683">
        <v>11</v>
      </c>
      <c r="F1683" t="s">
        <v>27</v>
      </c>
      <c r="G1683" t="s">
        <v>8</v>
      </c>
      <c r="H1683">
        <f t="shared" si="158"/>
        <v>14</v>
      </c>
      <c r="I1683">
        <v>6</v>
      </c>
      <c r="J1683" t="s">
        <v>74</v>
      </c>
      <c r="K1683" t="s">
        <v>75</v>
      </c>
      <c r="L1683">
        <f t="shared" si="159"/>
        <v>84</v>
      </c>
      <c r="M1683">
        <f t="shared" si="160"/>
        <v>18</v>
      </c>
      <c r="N1683" t="s">
        <v>112</v>
      </c>
      <c r="O1683" t="s">
        <v>115</v>
      </c>
    </row>
    <row r="1684" spans="1:15" x14ac:dyDescent="0.3">
      <c r="A1684">
        <f t="shared" si="161"/>
        <v>7777897083</v>
      </c>
      <c r="B1684" s="1">
        <v>42295</v>
      </c>
      <c r="C1684" t="str">
        <f t="shared" si="156"/>
        <v>Sunday</v>
      </c>
      <c r="D1684" t="str">
        <f t="shared" si="157"/>
        <v>October</v>
      </c>
      <c r="E1684">
        <v>16.75</v>
      </c>
      <c r="F1684" t="s">
        <v>7</v>
      </c>
      <c r="G1684" t="s">
        <v>22</v>
      </c>
      <c r="H1684">
        <f t="shared" si="158"/>
        <v>23.25</v>
      </c>
      <c r="I1684">
        <v>9</v>
      </c>
      <c r="J1684" t="s">
        <v>44</v>
      </c>
      <c r="K1684" t="s">
        <v>45</v>
      </c>
      <c r="L1684">
        <f t="shared" si="159"/>
        <v>209.25</v>
      </c>
      <c r="M1684">
        <f t="shared" si="160"/>
        <v>58.5</v>
      </c>
      <c r="N1684" t="s">
        <v>112</v>
      </c>
      <c r="O1684" t="s">
        <v>115</v>
      </c>
    </row>
    <row r="1685" spans="1:15" x14ac:dyDescent="0.3">
      <c r="A1685">
        <f t="shared" si="161"/>
        <v>7777897084</v>
      </c>
      <c r="B1685" s="1">
        <v>42295</v>
      </c>
      <c r="C1685" t="str">
        <f t="shared" si="156"/>
        <v>Sunday</v>
      </c>
      <c r="D1685" t="str">
        <f t="shared" si="157"/>
        <v>October</v>
      </c>
      <c r="E1685">
        <v>20.5</v>
      </c>
      <c r="F1685" t="s">
        <v>13</v>
      </c>
      <c r="G1685" t="s">
        <v>8</v>
      </c>
      <c r="H1685">
        <f t="shared" si="158"/>
        <v>26.5</v>
      </c>
      <c r="I1685">
        <v>4</v>
      </c>
      <c r="J1685" t="s">
        <v>36</v>
      </c>
      <c r="K1685" t="s">
        <v>37</v>
      </c>
      <c r="L1685">
        <f t="shared" si="159"/>
        <v>106</v>
      </c>
      <c r="M1685">
        <f t="shared" si="160"/>
        <v>24</v>
      </c>
      <c r="N1685" t="s">
        <v>112</v>
      </c>
      <c r="O1685" t="s">
        <v>114</v>
      </c>
    </row>
    <row r="1686" spans="1:15" x14ac:dyDescent="0.3">
      <c r="A1686">
        <f t="shared" si="161"/>
        <v>7777897085</v>
      </c>
      <c r="B1686" s="1">
        <v>42295</v>
      </c>
      <c r="C1686" t="str">
        <f t="shared" si="156"/>
        <v>Sunday</v>
      </c>
      <c r="D1686" t="str">
        <f t="shared" si="157"/>
        <v>October</v>
      </c>
      <c r="E1686">
        <v>20.25</v>
      </c>
      <c r="F1686" t="s">
        <v>13</v>
      </c>
      <c r="G1686" t="s">
        <v>14</v>
      </c>
      <c r="H1686">
        <f t="shared" si="158"/>
        <v>27.25</v>
      </c>
      <c r="I1686">
        <v>3</v>
      </c>
      <c r="J1686" t="s">
        <v>68</v>
      </c>
      <c r="K1686" t="s">
        <v>69</v>
      </c>
      <c r="L1686">
        <f t="shared" si="159"/>
        <v>81.75</v>
      </c>
      <c r="M1686">
        <f t="shared" si="160"/>
        <v>21</v>
      </c>
      <c r="N1686" t="s">
        <v>112</v>
      </c>
      <c r="O1686" t="s">
        <v>114</v>
      </c>
    </row>
    <row r="1687" spans="1:15" x14ac:dyDescent="0.3">
      <c r="A1687">
        <f t="shared" si="161"/>
        <v>7777897086</v>
      </c>
      <c r="B1687" s="1">
        <v>42296</v>
      </c>
      <c r="C1687" t="str">
        <f t="shared" si="156"/>
        <v>Monday</v>
      </c>
      <c r="D1687" t="str">
        <f t="shared" si="157"/>
        <v>October</v>
      </c>
      <c r="E1687">
        <v>20.75</v>
      </c>
      <c r="F1687" t="s">
        <v>13</v>
      </c>
      <c r="G1687" t="s">
        <v>22</v>
      </c>
      <c r="H1687">
        <f t="shared" si="158"/>
        <v>28.75</v>
      </c>
      <c r="I1687">
        <v>9</v>
      </c>
      <c r="J1687" t="s">
        <v>28</v>
      </c>
      <c r="K1687" t="s">
        <v>29</v>
      </c>
      <c r="L1687">
        <f t="shared" si="159"/>
        <v>258.75</v>
      </c>
      <c r="M1687">
        <f t="shared" si="160"/>
        <v>72</v>
      </c>
      <c r="N1687" t="s">
        <v>112</v>
      </c>
      <c r="O1687" t="s">
        <v>115</v>
      </c>
    </row>
    <row r="1688" spans="1:15" x14ac:dyDescent="0.3">
      <c r="A1688">
        <f t="shared" si="161"/>
        <v>7777897087</v>
      </c>
      <c r="B1688" s="1">
        <v>42296</v>
      </c>
      <c r="C1688" t="str">
        <f t="shared" si="156"/>
        <v>Monday</v>
      </c>
      <c r="D1688" t="str">
        <f t="shared" si="157"/>
        <v>October</v>
      </c>
      <c r="E1688">
        <v>12.5</v>
      </c>
      <c r="F1688" t="s">
        <v>27</v>
      </c>
      <c r="G1688" t="s">
        <v>17</v>
      </c>
      <c r="H1688">
        <f t="shared" si="158"/>
        <v>19.5</v>
      </c>
      <c r="I1688">
        <v>9</v>
      </c>
      <c r="J1688" t="s">
        <v>25</v>
      </c>
      <c r="K1688" t="s">
        <v>26</v>
      </c>
      <c r="L1688">
        <f t="shared" si="159"/>
        <v>175.5</v>
      </c>
      <c r="M1688">
        <f t="shared" si="160"/>
        <v>63</v>
      </c>
      <c r="N1688" t="s">
        <v>112</v>
      </c>
      <c r="O1688" t="s">
        <v>115</v>
      </c>
    </row>
    <row r="1689" spans="1:15" x14ac:dyDescent="0.3">
      <c r="A1689">
        <f t="shared" si="161"/>
        <v>7777897088</v>
      </c>
      <c r="B1689" s="1">
        <v>42296</v>
      </c>
      <c r="C1689" t="str">
        <f t="shared" si="156"/>
        <v>Monday</v>
      </c>
      <c r="D1689" t="str">
        <f t="shared" si="157"/>
        <v>October</v>
      </c>
      <c r="E1689">
        <v>12.5</v>
      </c>
      <c r="F1689" t="s">
        <v>27</v>
      </c>
      <c r="G1689" t="s">
        <v>14</v>
      </c>
      <c r="H1689">
        <f t="shared" si="158"/>
        <v>16.5</v>
      </c>
      <c r="I1689">
        <v>10</v>
      </c>
      <c r="J1689" t="s">
        <v>40</v>
      </c>
      <c r="K1689" t="s">
        <v>41</v>
      </c>
      <c r="L1689">
        <f t="shared" si="159"/>
        <v>165</v>
      </c>
      <c r="M1689">
        <f t="shared" si="160"/>
        <v>40</v>
      </c>
      <c r="N1689" t="s">
        <v>111</v>
      </c>
      <c r="O1689" t="s">
        <v>114</v>
      </c>
    </row>
    <row r="1690" spans="1:15" x14ac:dyDescent="0.3">
      <c r="A1690">
        <f t="shared" si="161"/>
        <v>7777897089</v>
      </c>
      <c r="B1690" s="1">
        <v>42296</v>
      </c>
      <c r="C1690" t="str">
        <f t="shared" si="156"/>
        <v>Monday</v>
      </c>
      <c r="D1690" t="str">
        <f t="shared" si="157"/>
        <v>October</v>
      </c>
      <c r="E1690">
        <v>20.25</v>
      </c>
      <c r="F1690" t="s">
        <v>13</v>
      </c>
      <c r="G1690" t="s">
        <v>14</v>
      </c>
      <c r="H1690">
        <f t="shared" si="158"/>
        <v>27.25</v>
      </c>
      <c r="I1690">
        <v>2</v>
      </c>
      <c r="J1690" t="s">
        <v>20</v>
      </c>
      <c r="K1690" t="s">
        <v>21</v>
      </c>
      <c r="L1690">
        <f t="shared" si="159"/>
        <v>54.5</v>
      </c>
      <c r="M1690">
        <f t="shared" si="160"/>
        <v>14</v>
      </c>
      <c r="N1690" t="s">
        <v>112</v>
      </c>
      <c r="O1690" t="s">
        <v>115</v>
      </c>
    </row>
    <row r="1691" spans="1:15" x14ac:dyDescent="0.3">
      <c r="A1691">
        <f t="shared" si="161"/>
        <v>7777897090</v>
      </c>
      <c r="B1691" s="1">
        <v>42296</v>
      </c>
      <c r="C1691" t="str">
        <f t="shared" si="156"/>
        <v>Monday</v>
      </c>
      <c r="D1691" t="str">
        <f t="shared" si="157"/>
        <v>October</v>
      </c>
      <c r="E1691">
        <v>16.5</v>
      </c>
      <c r="F1691" t="s">
        <v>7</v>
      </c>
      <c r="G1691" t="s">
        <v>17</v>
      </c>
      <c r="H1691">
        <f t="shared" si="158"/>
        <v>25</v>
      </c>
      <c r="I1691">
        <v>10</v>
      </c>
      <c r="J1691" t="s">
        <v>54</v>
      </c>
      <c r="K1691" t="s">
        <v>55</v>
      </c>
      <c r="L1691">
        <f t="shared" si="159"/>
        <v>250</v>
      </c>
      <c r="M1691">
        <f t="shared" si="160"/>
        <v>85</v>
      </c>
      <c r="N1691" t="s">
        <v>112</v>
      </c>
      <c r="O1691" t="s">
        <v>115</v>
      </c>
    </row>
    <row r="1692" spans="1:15" x14ac:dyDescent="0.3">
      <c r="A1692">
        <f t="shared" si="161"/>
        <v>7777897091</v>
      </c>
      <c r="B1692" s="1">
        <v>42297</v>
      </c>
      <c r="C1692" t="str">
        <f t="shared" si="156"/>
        <v>Tuesday</v>
      </c>
      <c r="D1692" t="str">
        <f t="shared" si="157"/>
        <v>October</v>
      </c>
      <c r="E1692">
        <v>18.5</v>
      </c>
      <c r="F1692" t="s">
        <v>13</v>
      </c>
      <c r="G1692" t="s">
        <v>14</v>
      </c>
      <c r="H1692">
        <f t="shared" si="158"/>
        <v>25.5</v>
      </c>
      <c r="I1692">
        <v>6</v>
      </c>
      <c r="J1692" t="s">
        <v>15</v>
      </c>
      <c r="K1692" t="s">
        <v>16</v>
      </c>
      <c r="L1692">
        <f t="shared" si="159"/>
        <v>153</v>
      </c>
      <c r="M1692">
        <f t="shared" si="160"/>
        <v>42</v>
      </c>
      <c r="N1692" t="s">
        <v>112</v>
      </c>
      <c r="O1692" t="s">
        <v>115</v>
      </c>
    </row>
    <row r="1693" spans="1:15" x14ac:dyDescent="0.3">
      <c r="A1693">
        <f t="shared" si="161"/>
        <v>7777897092</v>
      </c>
      <c r="B1693" s="1">
        <v>42297</v>
      </c>
      <c r="C1693" t="str">
        <f t="shared" si="156"/>
        <v>Tuesday</v>
      </c>
      <c r="D1693" t="str">
        <f t="shared" si="157"/>
        <v>October</v>
      </c>
      <c r="E1693">
        <v>12.5</v>
      </c>
      <c r="F1693" t="s">
        <v>27</v>
      </c>
      <c r="G1693" t="s">
        <v>17</v>
      </c>
      <c r="H1693">
        <f t="shared" si="158"/>
        <v>19.5</v>
      </c>
      <c r="I1693">
        <v>8</v>
      </c>
      <c r="J1693" t="s">
        <v>32</v>
      </c>
      <c r="K1693" t="s">
        <v>33</v>
      </c>
      <c r="L1693">
        <f t="shared" si="159"/>
        <v>156</v>
      </c>
      <c r="M1693">
        <f t="shared" si="160"/>
        <v>56</v>
      </c>
      <c r="N1693" t="s">
        <v>111</v>
      </c>
      <c r="O1693" t="s">
        <v>114</v>
      </c>
    </row>
    <row r="1694" spans="1:15" x14ac:dyDescent="0.3">
      <c r="A1694">
        <f t="shared" si="161"/>
        <v>7777897093</v>
      </c>
      <c r="B1694" s="1">
        <v>42298</v>
      </c>
      <c r="C1694" t="str">
        <f t="shared" si="156"/>
        <v>Wednesday</v>
      </c>
      <c r="D1694" t="str">
        <f t="shared" si="157"/>
        <v>October</v>
      </c>
      <c r="E1694">
        <v>16.75</v>
      </c>
      <c r="F1694" t="s">
        <v>7</v>
      </c>
      <c r="G1694" t="s">
        <v>22</v>
      </c>
      <c r="H1694">
        <f t="shared" si="158"/>
        <v>23.25</v>
      </c>
      <c r="I1694">
        <v>12</v>
      </c>
      <c r="J1694" t="s">
        <v>46</v>
      </c>
      <c r="K1694" t="s">
        <v>47</v>
      </c>
      <c r="L1694">
        <f t="shared" si="159"/>
        <v>279</v>
      </c>
      <c r="M1694">
        <f t="shared" si="160"/>
        <v>78</v>
      </c>
      <c r="N1694" t="s">
        <v>112</v>
      </c>
      <c r="O1694" t="s">
        <v>114</v>
      </c>
    </row>
    <row r="1695" spans="1:15" x14ac:dyDescent="0.3">
      <c r="A1695">
        <f t="shared" si="161"/>
        <v>7777897094</v>
      </c>
      <c r="B1695" s="1">
        <v>42298</v>
      </c>
      <c r="C1695" t="str">
        <f t="shared" si="156"/>
        <v>Wednesday</v>
      </c>
      <c r="D1695" t="str">
        <f t="shared" si="157"/>
        <v>October</v>
      </c>
      <c r="E1695">
        <v>16</v>
      </c>
      <c r="F1695" t="s">
        <v>7</v>
      </c>
      <c r="G1695" t="s">
        <v>8</v>
      </c>
      <c r="H1695">
        <f t="shared" si="158"/>
        <v>20.5</v>
      </c>
      <c r="I1695">
        <v>2</v>
      </c>
      <c r="J1695" t="s">
        <v>58</v>
      </c>
      <c r="K1695" t="s">
        <v>59</v>
      </c>
      <c r="L1695">
        <f t="shared" si="159"/>
        <v>41</v>
      </c>
      <c r="M1695">
        <f t="shared" si="160"/>
        <v>9</v>
      </c>
      <c r="N1695" t="s">
        <v>112</v>
      </c>
      <c r="O1695" t="s">
        <v>114</v>
      </c>
    </row>
    <row r="1696" spans="1:15" x14ac:dyDescent="0.3">
      <c r="A1696">
        <f t="shared" si="161"/>
        <v>7777897095</v>
      </c>
      <c r="B1696" s="1">
        <v>42298</v>
      </c>
      <c r="C1696" t="str">
        <f t="shared" si="156"/>
        <v>Wednesday</v>
      </c>
      <c r="D1696" t="str">
        <f t="shared" si="157"/>
        <v>October</v>
      </c>
      <c r="E1696">
        <v>12.5</v>
      </c>
      <c r="F1696" t="s">
        <v>7</v>
      </c>
      <c r="G1696" t="s">
        <v>8</v>
      </c>
      <c r="H1696">
        <f t="shared" si="158"/>
        <v>17</v>
      </c>
      <c r="I1696">
        <v>10</v>
      </c>
      <c r="J1696" t="s">
        <v>48</v>
      </c>
      <c r="K1696" t="s">
        <v>49</v>
      </c>
      <c r="L1696">
        <f t="shared" si="159"/>
        <v>170</v>
      </c>
      <c r="M1696">
        <f t="shared" si="160"/>
        <v>45</v>
      </c>
      <c r="N1696" t="s">
        <v>111</v>
      </c>
      <c r="O1696" t="s">
        <v>114</v>
      </c>
    </row>
    <row r="1697" spans="1:15" x14ac:dyDescent="0.3">
      <c r="A1697">
        <f t="shared" si="161"/>
        <v>7777897096</v>
      </c>
      <c r="B1697" s="1">
        <v>42298</v>
      </c>
      <c r="C1697" t="str">
        <f t="shared" si="156"/>
        <v>Wednesday</v>
      </c>
      <c r="D1697" t="str">
        <f t="shared" si="157"/>
        <v>October</v>
      </c>
      <c r="E1697">
        <v>16.5</v>
      </c>
      <c r="F1697" t="s">
        <v>7</v>
      </c>
      <c r="G1697" t="s">
        <v>17</v>
      </c>
      <c r="H1697">
        <f t="shared" si="158"/>
        <v>25</v>
      </c>
      <c r="I1697">
        <v>11</v>
      </c>
      <c r="J1697" t="s">
        <v>38</v>
      </c>
      <c r="K1697" t="s">
        <v>39</v>
      </c>
      <c r="L1697">
        <f t="shared" si="159"/>
        <v>275</v>
      </c>
      <c r="M1697">
        <f t="shared" si="160"/>
        <v>93.5</v>
      </c>
      <c r="N1697" t="s">
        <v>112</v>
      </c>
      <c r="O1697" t="s">
        <v>114</v>
      </c>
    </row>
    <row r="1698" spans="1:15" x14ac:dyDescent="0.3">
      <c r="A1698">
        <f t="shared" si="161"/>
        <v>7777897097</v>
      </c>
      <c r="B1698" s="1">
        <v>42298</v>
      </c>
      <c r="C1698" t="str">
        <f t="shared" si="156"/>
        <v>Wednesday</v>
      </c>
      <c r="D1698" t="str">
        <f t="shared" si="157"/>
        <v>October</v>
      </c>
      <c r="E1698">
        <v>12</v>
      </c>
      <c r="F1698" t="s">
        <v>27</v>
      </c>
      <c r="G1698" t="s">
        <v>14</v>
      </c>
      <c r="H1698">
        <f t="shared" si="158"/>
        <v>16</v>
      </c>
      <c r="I1698">
        <v>11</v>
      </c>
      <c r="J1698" t="s">
        <v>20</v>
      </c>
      <c r="K1698" t="s">
        <v>21</v>
      </c>
      <c r="L1698">
        <f t="shared" si="159"/>
        <v>176</v>
      </c>
      <c r="M1698">
        <f t="shared" si="160"/>
        <v>44</v>
      </c>
      <c r="N1698" t="s">
        <v>111</v>
      </c>
      <c r="O1698" t="s">
        <v>115</v>
      </c>
    </row>
    <row r="1699" spans="1:15" x14ac:dyDescent="0.3">
      <c r="A1699">
        <f t="shared" si="161"/>
        <v>7777897098</v>
      </c>
      <c r="B1699" s="1">
        <v>42298</v>
      </c>
      <c r="C1699" t="str">
        <f t="shared" si="156"/>
        <v>Wednesday</v>
      </c>
      <c r="D1699" t="str">
        <f t="shared" si="157"/>
        <v>October</v>
      </c>
      <c r="E1699">
        <v>16</v>
      </c>
      <c r="F1699" t="s">
        <v>7</v>
      </c>
      <c r="G1699" t="s">
        <v>14</v>
      </c>
      <c r="H1699">
        <f t="shared" si="158"/>
        <v>21.5</v>
      </c>
      <c r="I1699">
        <v>2</v>
      </c>
      <c r="J1699" t="s">
        <v>42</v>
      </c>
      <c r="K1699" t="s">
        <v>43</v>
      </c>
      <c r="L1699">
        <f t="shared" si="159"/>
        <v>43</v>
      </c>
      <c r="M1699">
        <f t="shared" si="160"/>
        <v>11</v>
      </c>
      <c r="N1699" t="s">
        <v>111</v>
      </c>
      <c r="O1699" t="s">
        <v>115</v>
      </c>
    </row>
    <row r="1700" spans="1:15" x14ac:dyDescent="0.3">
      <c r="A1700">
        <f t="shared" si="161"/>
        <v>7777897099</v>
      </c>
      <c r="B1700" s="1">
        <v>42299</v>
      </c>
      <c r="C1700" t="str">
        <f t="shared" si="156"/>
        <v>Thursday</v>
      </c>
      <c r="D1700" t="str">
        <f t="shared" si="157"/>
        <v>October</v>
      </c>
      <c r="E1700">
        <v>20.75</v>
      </c>
      <c r="F1700" t="s">
        <v>13</v>
      </c>
      <c r="G1700" t="s">
        <v>22</v>
      </c>
      <c r="H1700">
        <f t="shared" si="158"/>
        <v>28.75</v>
      </c>
      <c r="I1700">
        <v>8</v>
      </c>
      <c r="J1700" t="s">
        <v>23</v>
      </c>
      <c r="K1700" t="s">
        <v>24</v>
      </c>
      <c r="L1700">
        <f t="shared" si="159"/>
        <v>230</v>
      </c>
      <c r="M1700">
        <f t="shared" si="160"/>
        <v>64</v>
      </c>
      <c r="N1700" t="s">
        <v>112</v>
      </c>
      <c r="O1700" t="s">
        <v>115</v>
      </c>
    </row>
    <row r="1701" spans="1:15" x14ac:dyDescent="0.3">
      <c r="A1701">
        <f t="shared" si="161"/>
        <v>7777897100</v>
      </c>
      <c r="B1701" s="1">
        <v>42299</v>
      </c>
      <c r="C1701" t="str">
        <f t="shared" si="156"/>
        <v>Thursday</v>
      </c>
      <c r="D1701" t="str">
        <f t="shared" si="157"/>
        <v>October</v>
      </c>
      <c r="E1701">
        <v>12.5</v>
      </c>
      <c r="F1701" t="s">
        <v>27</v>
      </c>
      <c r="G1701" t="s">
        <v>17</v>
      </c>
      <c r="H1701">
        <f t="shared" si="158"/>
        <v>19.5</v>
      </c>
      <c r="I1701">
        <v>8</v>
      </c>
      <c r="J1701" t="s">
        <v>25</v>
      </c>
      <c r="K1701" t="s">
        <v>26</v>
      </c>
      <c r="L1701">
        <f t="shared" si="159"/>
        <v>156</v>
      </c>
      <c r="M1701">
        <f t="shared" si="160"/>
        <v>56</v>
      </c>
      <c r="N1701" t="s">
        <v>111</v>
      </c>
      <c r="O1701" t="s">
        <v>115</v>
      </c>
    </row>
    <row r="1702" spans="1:15" x14ac:dyDescent="0.3">
      <c r="A1702">
        <f t="shared" si="161"/>
        <v>7777897101</v>
      </c>
      <c r="B1702" s="1">
        <v>42299</v>
      </c>
      <c r="C1702" t="str">
        <f t="shared" si="156"/>
        <v>Thursday</v>
      </c>
      <c r="D1702" t="str">
        <f t="shared" si="157"/>
        <v>October</v>
      </c>
      <c r="E1702">
        <v>16.5</v>
      </c>
      <c r="F1702" t="s">
        <v>7</v>
      </c>
      <c r="G1702" t="s">
        <v>17</v>
      </c>
      <c r="H1702">
        <f t="shared" si="158"/>
        <v>25</v>
      </c>
      <c r="I1702">
        <v>12</v>
      </c>
      <c r="J1702" t="s">
        <v>18</v>
      </c>
      <c r="K1702" t="s">
        <v>19</v>
      </c>
      <c r="L1702">
        <f t="shared" si="159"/>
        <v>300</v>
      </c>
      <c r="M1702">
        <f t="shared" si="160"/>
        <v>102</v>
      </c>
      <c r="N1702" t="s">
        <v>111</v>
      </c>
      <c r="O1702" t="s">
        <v>114</v>
      </c>
    </row>
    <row r="1703" spans="1:15" x14ac:dyDescent="0.3">
      <c r="A1703">
        <f t="shared" si="161"/>
        <v>7777897102</v>
      </c>
      <c r="B1703" s="1">
        <v>42299</v>
      </c>
      <c r="C1703" t="str">
        <f t="shared" si="156"/>
        <v>Thursday</v>
      </c>
      <c r="D1703" t="str">
        <f t="shared" si="157"/>
        <v>October</v>
      </c>
      <c r="E1703">
        <v>10.5</v>
      </c>
      <c r="F1703" t="s">
        <v>27</v>
      </c>
      <c r="G1703" t="s">
        <v>8</v>
      </c>
      <c r="H1703">
        <f t="shared" si="158"/>
        <v>13.5</v>
      </c>
      <c r="I1703">
        <v>9</v>
      </c>
      <c r="J1703" t="s">
        <v>9</v>
      </c>
      <c r="K1703" t="s">
        <v>10</v>
      </c>
      <c r="L1703">
        <f t="shared" si="159"/>
        <v>121.5</v>
      </c>
      <c r="M1703">
        <f t="shared" si="160"/>
        <v>27</v>
      </c>
      <c r="N1703" t="s">
        <v>112</v>
      </c>
      <c r="O1703" t="s">
        <v>115</v>
      </c>
    </row>
    <row r="1704" spans="1:15" x14ac:dyDescent="0.3">
      <c r="A1704">
        <f t="shared" si="161"/>
        <v>7777897103</v>
      </c>
      <c r="B1704" s="1">
        <v>42299</v>
      </c>
      <c r="C1704" t="str">
        <f t="shared" si="156"/>
        <v>Thursday</v>
      </c>
      <c r="D1704" t="str">
        <f t="shared" si="157"/>
        <v>October</v>
      </c>
      <c r="E1704">
        <v>12.5</v>
      </c>
      <c r="F1704" t="s">
        <v>7</v>
      </c>
      <c r="G1704" t="s">
        <v>8</v>
      </c>
      <c r="H1704">
        <f t="shared" si="158"/>
        <v>17</v>
      </c>
      <c r="I1704">
        <v>4</v>
      </c>
      <c r="J1704" t="s">
        <v>48</v>
      </c>
      <c r="K1704" t="s">
        <v>49</v>
      </c>
      <c r="L1704">
        <f t="shared" si="159"/>
        <v>68</v>
      </c>
      <c r="M1704">
        <f t="shared" si="160"/>
        <v>18</v>
      </c>
      <c r="N1704" t="s">
        <v>111</v>
      </c>
      <c r="O1704" t="s">
        <v>114</v>
      </c>
    </row>
    <row r="1705" spans="1:15" x14ac:dyDescent="0.3">
      <c r="A1705">
        <f t="shared" si="161"/>
        <v>7777897104</v>
      </c>
      <c r="B1705" s="1">
        <v>42299</v>
      </c>
      <c r="C1705" t="str">
        <f t="shared" si="156"/>
        <v>Thursday</v>
      </c>
      <c r="D1705" t="str">
        <f t="shared" si="157"/>
        <v>October</v>
      </c>
      <c r="E1705">
        <v>20.75</v>
      </c>
      <c r="F1705" t="s">
        <v>13</v>
      </c>
      <c r="G1705" t="s">
        <v>17</v>
      </c>
      <c r="H1705">
        <f t="shared" si="158"/>
        <v>30.75</v>
      </c>
      <c r="I1705">
        <v>7</v>
      </c>
      <c r="J1705" t="s">
        <v>38</v>
      </c>
      <c r="K1705" t="s">
        <v>39</v>
      </c>
      <c r="L1705">
        <f t="shared" si="159"/>
        <v>215.25</v>
      </c>
      <c r="M1705">
        <f t="shared" si="160"/>
        <v>70</v>
      </c>
      <c r="N1705" t="s">
        <v>111</v>
      </c>
      <c r="O1705" t="s">
        <v>115</v>
      </c>
    </row>
    <row r="1706" spans="1:15" x14ac:dyDescent="0.3">
      <c r="A1706">
        <f t="shared" si="161"/>
        <v>7777897105</v>
      </c>
      <c r="B1706" s="1">
        <v>42299</v>
      </c>
      <c r="C1706" t="str">
        <f t="shared" si="156"/>
        <v>Thursday</v>
      </c>
      <c r="D1706" t="str">
        <f t="shared" si="157"/>
        <v>October</v>
      </c>
      <c r="E1706">
        <v>16.25</v>
      </c>
      <c r="F1706" t="s">
        <v>7</v>
      </c>
      <c r="G1706" t="s">
        <v>17</v>
      </c>
      <c r="H1706">
        <f t="shared" si="158"/>
        <v>24.75</v>
      </c>
      <c r="I1706">
        <v>1</v>
      </c>
      <c r="J1706" t="s">
        <v>70</v>
      </c>
      <c r="K1706" t="s">
        <v>71</v>
      </c>
      <c r="L1706">
        <f t="shared" si="159"/>
        <v>24.75</v>
      </c>
      <c r="M1706">
        <f t="shared" si="160"/>
        <v>8.5</v>
      </c>
      <c r="N1706" t="s">
        <v>111</v>
      </c>
      <c r="O1706" t="s">
        <v>114</v>
      </c>
    </row>
    <row r="1707" spans="1:15" x14ac:dyDescent="0.3">
      <c r="A1707">
        <f t="shared" si="161"/>
        <v>7777897106</v>
      </c>
      <c r="B1707" s="1">
        <v>42300</v>
      </c>
      <c r="C1707" t="str">
        <f t="shared" si="156"/>
        <v>Friday</v>
      </c>
      <c r="D1707" t="str">
        <f t="shared" si="157"/>
        <v>October</v>
      </c>
      <c r="E1707">
        <v>20.75</v>
      </c>
      <c r="F1707" t="s">
        <v>13</v>
      </c>
      <c r="G1707" t="s">
        <v>17</v>
      </c>
      <c r="H1707">
        <f t="shared" si="158"/>
        <v>30.75</v>
      </c>
      <c r="I1707">
        <v>3</v>
      </c>
      <c r="J1707" t="s">
        <v>18</v>
      </c>
      <c r="K1707" t="s">
        <v>19</v>
      </c>
      <c r="L1707">
        <f t="shared" si="159"/>
        <v>92.25</v>
      </c>
      <c r="M1707">
        <f t="shared" si="160"/>
        <v>30</v>
      </c>
      <c r="N1707" t="s">
        <v>111</v>
      </c>
      <c r="O1707" t="s">
        <v>114</v>
      </c>
    </row>
    <row r="1708" spans="1:15" x14ac:dyDescent="0.3">
      <c r="A1708">
        <f t="shared" si="161"/>
        <v>7777897107</v>
      </c>
      <c r="B1708" s="1">
        <v>42300</v>
      </c>
      <c r="C1708" t="str">
        <f t="shared" si="156"/>
        <v>Friday</v>
      </c>
      <c r="D1708" t="str">
        <f t="shared" si="157"/>
        <v>October</v>
      </c>
      <c r="E1708">
        <v>12.5</v>
      </c>
      <c r="F1708" t="s">
        <v>7</v>
      </c>
      <c r="G1708" t="s">
        <v>8</v>
      </c>
      <c r="H1708">
        <f t="shared" si="158"/>
        <v>17</v>
      </c>
      <c r="I1708">
        <v>1</v>
      </c>
      <c r="J1708" t="s">
        <v>48</v>
      </c>
      <c r="K1708" t="s">
        <v>49</v>
      </c>
      <c r="L1708">
        <f t="shared" si="159"/>
        <v>17</v>
      </c>
      <c r="M1708">
        <f t="shared" si="160"/>
        <v>4.5</v>
      </c>
      <c r="N1708" t="s">
        <v>111</v>
      </c>
      <c r="O1708" t="s">
        <v>114</v>
      </c>
    </row>
    <row r="1709" spans="1:15" x14ac:dyDescent="0.3">
      <c r="A1709">
        <f t="shared" si="161"/>
        <v>7777897108</v>
      </c>
      <c r="B1709" s="1">
        <v>42300</v>
      </c>
      <c r="C1709" t="str">
        <f t="shared" si="156"/>
        <v>Friday</v>
      </c>
      <c r="D1709" t="str">
        <f t="shared" si="157"/>
        <v>October</v>
      </c>
      <c r="E1709">
        <v>16.5</v>
      </c>
      <c r="F1709" t="s">
        <v>13</v>
      </c>
      <c r="G1709" t="s">
        <v>8</v>
      </c>
      <c r="H1709">
        <f t="shared" si="158"/>
        <v>22.5</v>
      </c>
      <c r="I1709">
        <v>3</v>
      </c>
      <c r="J1709" t="s">
        <v>9</v>
      </c>
      <c r="K1709" t="s">
        <v>10</v>
      </c>
      <c r="L1709">
        <f t="shared" si="159"/>
        <v>67.5</v>
      </c>
      <c r="M1709">
        <f t="shared" si="160"/>
        <v>18</v>
      </c>
      <c r="N1709" t="s">
        <v>111</v>
      </c>
      <c r="O1709" t="s">
        <v>114</v>
      </c>
    </row>
    <row r="1710" spans="1:15" x14ac:dyDescent="0.3">
      <c r="A1710">
        <f t="shared" si="161"/>
        <v>7777897109</v>
      </c>
      <c r="B1710" s="1">
        <v>42300</v>
      </c>
      <c r="C1710" t="str">
        <f t="shared" si="156"/>
        <v>Friday</v>
      </c>
      <c r="D1710" t="str">
        <f t="shared" si="157"/>
        <v>October</v>
      </c>
      <c r="E1710">
        <v>20.75</v>
      </c>
      <c r="F1710" t="s">
        <v>13</v>
      </c>
      <c r="G1710" t="s">
        <v>22</v>
      </c>
      <c r="H1710">
        <f t="shared" si="158"/>
        <v>28.75</v>
      </c>
      <c r="I1710">
        <v>3</v>
      </c>
      <c r="J1710" t="s">
        <v>44</v>
      </c>
      <c r="K1710" t="s">
        <v>45</v>
      </c>
      <c r="L1710">
        <f t="shared" si="159"/>
        <v>86.25</v>
      </c>
      <c r="M1710">
        <f t="shared" si="160"/>
        <v>24</v>
      </c>
      <c r="N1710" t="s">
        <v>111</v>
      </c>
      <c r="O1710" t="s">
        <v>115</v>
      </c>
    </row>
    <row r="1711" spans="1:15" x14ac:dyDescent="0.3">
      <c r="A1711">
        <f t="shared" si="161"/>
        <v>7777897110</v>
      </c>
      <c r="B1711" s="1">
        <v>42300</v>
      </c>
      <c r="C1711" t="str">
        <f t="shared" si="156"/>
        <v>Friday</v>
      </c>
      <c r="D1711" t="str">
        <f t="shared" si="157"/>
        <v>October</v>
      </c>
      <c r="E1711">
        <v>12.75</v>
      </c>
      <c r="F1711" t="s">
        <v>27</v>
      </c>
      <c r="G1711" t="s">
        <v>22</v>
      </c>
      <c r="H1711">
        <f t="shared" si="158"/>
        <v>17.75</v>
      </c>
      <c r="I1711">
        <v>7</v>
      </c>
      <c r="J1711" t="s">
        <v>46</v>
      </c>
      <c r="K1711" t="s">
        <v>47</v>
      </c>
      <c r="L1711">
        <f t="shared" si="159"/>
        <v>124.25</v>
      </c>
      <c r="M1711">
        <f t="shared" si="160"/>
        <v>35</v>
      </c>
      <c r="N1711" t="s">
        <v>111</v>
      </c>
      <c r="O1711" t="s">
        <v>114</v>
      </c>
    </row>
    <row r="1712" spans="1:15" x14ac:dyDescent="0.3">
      <c r="A1712">
        <f t="shared" si="161"/>
        <v>7777897111</v>
      </c>
      <c r="B1712" s="1">
        <v>42300</v>
      </c>
      <c r="C1712" t="str">
        <f t="shared" si="156"/>
        <v>Friday</v>
      </c>
      <c r="D1712" t="str">
        <f t="shared" si="157"/>
        <v>October</v>
      </c>
      <c r="E1712">
        <v>20.75</v>
      </c>
      <c r="F1712" t="s">
        <v>13</v>
      </c>
      <c r="G1712" t="s">
        <v>22</v>
      </c>
      <c r="H1712">
        <f t="shared" si="158"/>
        <v>28.75</v>
      </c>
      <c r="I1712">
        <v>12</v>
      </c>
      <c r="J1712" t="s">
        <v>46</v>
      </c>
      <c r="K1712" t="s">
        <v>47</v>
      </c>
      <c r="L1712">
        <f t="shared" si="159"/>
        <v>345</v>
      </c>
      <c r="M1712">
        <f t="shared" si="160"/>
        <v>96</v>
      </c>
      <c r="N1712" t="s">
        <v>112</v>
      </c>
      <c r="O1712" t="s">
        <v>115</v>
      </c>
    </row>
    <row r="1713" spans="1:15" x14ac:dyDescent="0.3">
      <c r="A1713">
        <f t="shared" si="161"/>
        <v>7777897112</v>
      </c>
      <c r="B1713" s="1">
        <v>42300</v>
      </c>
      <c r="C1713" t="str">
        <f t="shared" si="156"/>
        <v>Friday</v>
      </c>
      <c r="D1713" t="str">
        <f t="shared" si="157"/>
        <v>October</v>
      </c>
      <c r="E1713">
        <v>20.75</v>
      </c>
      <c r="F1713" t="s">
        <v>13</v>
      </c>
      <c r="G1713" t="s">
        <v>22</v>
      </c>
      <c r="H1713">
        <f t="shared" si="158"/>
        <v>28.75</v>
      </c>
      <c r="I1713">
        <v>9</v>
      </c>
      <c r="J1713" t="s">
        <v>28</v>
      </c>
      <c r="K1713" t="s">
        <v>29</v>
      </c>
      <c r="L1713">
        <f t="shared" si="159"/>
        <v>258.75</v>
      </c>
      <c r="M1713">
        <f t="shared" si="160"/>
        <v>72</v>
      </c>
      <c r="N1713" t="s">
        <v>111</v>
      </c>
      <c r="O1713" t="s">
        <v>115</v>
      </c>
    </row>
    <row r="1714" spans="1:15" x14ac:dyDescent="0.3">
      <c r="A1714">
        <f t="shared" si="161"/>
        <v>7777897113</v>
      </c>
      <c r="B1714" s="1">
        <v>42300</v>
      </c>
      <c r="C1714" t="str">
        <f t="shared" si="156"/>
        <v>Friday</v>
      </c>
      <c r="D1714" t="str">
        <f t="shared" si="157"/>
        <v>October</v>
      </c>
      <c r="E1714">
        <v>20.75</v>
      </c>
      <c r="F1714" t="s">
        <v>13</v>
      </c>
      <c r="G1714" t="s">
        <v>22</v>
      </c>
      <c r="H1714">
        <f t="shared" si="158"/>
        <v>28.75</v>
      </c>
      <c r="I1714">
        <v>7</v>
      </c>
      <c r="J1714" t="s">
        <v>23</v>
      </c>
      <c r="K1714" t="s">
        <v>24</v>
      </c>
      <c r="L1714">
        <f t="shared" si="159"/>
        <v>201.25</v>
      </c>
      <c r="M1714">
        <f t="shared" si="160"/>
        <v>56</v>
      </c>
      <c r="N1714" t="s">
        <v>112</v>
      </c>
      <c r="O1714" t="s">
        <v>114</v>
      </c>
    </row>
    <row r="1715" spans="1:15" x14ac:dyDescent="0.3">
      <c r="A1715">
        <f t="shared" si="161"/>
        <v>7777897114</v>
      </c>
      <c r="B1715" s="1">
        <v>42301</v>
      </c>
      <c r="C1715" t="str">
        <f t="shared" si="156"/>
        <v>Saturday</v>
      </c>
      <c r="D1715" t="str">
        <f t="shared" si="157"/>
        <v>October</v>
      </c>
      <c r="E1715">
        <v>11</v>
      </c>
      <c r="F1715" t="s">
        <v>27</v>
      </c>
      <c r="G1715" t="s">
        <v>8</v>
      </c>
      <c r="H1715">
        <f t="shared" si="158"/>
        <v>14</v>
      </c>
      <c r="I1715">
        <v>12</v>
      </c>
      <c r="J1715" t="s">
        <v>74</v>
      </c>
      <c r="K1715" t="s">
        <v>75</v>
      </c>
      <c r="L1715">
        <f t="shared" si="159"/>
        <v>168</v>
      </c>
      <c r="M1715">
        <f t="shared" si="160"/>
        <v>36</v>
      </c>
      <c r="N1715" t="s">
        <v>111</v>
      </c>
      <c r="O1715" t="s">
        <v>115</v>
      </c>
    </row>
    <row r="1716" spans="1:15" x14ac:dyDescent="0.3">
      <c r="A1716">
        <f t="shared" si="161"/>
        <v>7777897115</v>
      </c>
      <c r="B1716" s="1">
        <v>42301</v>
      </c>
      <c r="C1716" t="str">
        <f t="shared" si="156"/>
        <v>Saturday</v>
      </c>
      <c r="D1716" t="str">
        <f t="shared" si="157"/>
        <v>October</v>
      </c>
      <c r="E1716">
        <v>16.5</v>
      </c>
      <c r="F1716" t="s">
        <v>7</v>
      </c>
      <c r="G1716" t="s">
        <v>17</v>
      </c>
      <c r="H1716">
        <f t="shared" si="158"/>
        <v>25</v>
      </c>
      <c r="I1716">
        <v>11</v>
      </c>
      <c r="J1716" t="s">
        <v>18</v>
      </c>
      <c r="K1716" t="s">
        <v>19</v>
      </c>
      <c r="L1716">
        <f t="shared" si="159"/>
        <v>275</v>
      </c>
      <c r="M1716">
        <f t="shared" si="160"/>
        <v>93.5</v>
      </c>
      <c r="N1716" t="s">
        <v>111</v>
      </c>
      <c r="O1716" t="s">
        <v>114</v>
      </c>
    </row>
    <row r="1717" spans="1:15" x14ac:dyDescent="0.3">
      <c r="A1717">
        <f t="shared" si="161"/>
        <v>7777897116</v>
      </c>
      <c r="B1717" s="1">
        <v>42301</v>
      </c>
      <c r="C1717" t="str">
        <f t="shared" si="156"/>
        <v>Saturday</v>
      </c>
      <c r="D1717" t="str">
        <f t="shared" si="157"/>
        <v>October</v>
      </c>
      <c r="E1717">
        <v>20.75</v>
      </c>
      <c r="F1717" t="s">
        <v>13</v>
      </c>
      <c r="G1717" t="s">
        <v>22</v>
      </c>
      <c r="H1717">
        <f t="shared" si="158"/>
        <v>28.75</v>
      </c>
      <c r="I1717">
        <v>9</v>
      </c>
      <c r="J1717" t="s">
        <v>28</v>
      </c>
      <c r="K1717" t="s">
        <v>29</v>
      </c>
      <c r="L1717">
        <f t="shared" si="159"/>
        <v>258.75</v>
      </c>
      <c r="M1717">
        <f t="shared" si="160"/>
        <v>72</v>
      </c>
      <c r="N1717" t="s">
        <v>112</v>
      </c>
      <c r="O1717" t="s">
        <v>114</v>
      </c>
    </row>
    <row r="1718" spans="1:15" x14ac:dyDescent="0.3">
      <c r="A1718">
        <f t="shared" si="161"/>
        <v>7777897117</v>
      </c>
      <c r="B1718" s="1">
        <v>42301</v>
      </c>
      <c r="C1718" t="str">
        <f t="shared" si="156"/>
        <v>Saturday</v>
      </c>
      <c r="D1718" t="str">
        <f t="shared" si="157"/>
        <v>October</v>
      </c>
      <c r="E1718">
        <v>20.25</v>
      </c>
      <c r="F1718" t="s">
        <v>13</v>
      </c>
      <c r="G1718" t="s">
        <v>14</v>
      </c>
      <c r="H1718">
        <f t="shared" si="158"/>
        <v>27.25</v>
      </c>
      <c r="I1718">
        <v>9</v>
      </c>
      <c r="J1718" t="s">
        <v>20</v>
      </c>
      <c r="K1718" t="s">
        <v>21</v>
      </c>
      <c r="L1718">
        <f t="shared" si="159"/>
        <v>245.25</v>
      </c>
      <c r="M1718">
        <f t="shared" si="160"/>
        <v>63</v>
      </c>
      <c r="N1718" t="s">
        <v>112</v>
      </c>
      <c r="O1718" t="s">
        <v>115</v>
      </c>
    </row>
    <row r="1719" spans="1:15" x14ac:dyDescent="0.3">
      <c r="A1719">
        <f t="shared" si="161"/>
        <v>7777897118</v>
      </c>
      <c r="B1719" s="1">
        <v>42301</v>
      </c>
      <c r="C1719" t="str">
        <f t="shared" si="156"/>
        <v>Saturday</v>
      </c>
      <c r="D1719" t="str">
        <f t="shared" si="157"/>
        <v>October</v>
      </c>
      <c r="E1719">
        <v>15.25</v>
      </c>
      <c r="F1719" t="s">
        <v>13</v>
      </c>
      <c r="G1719" t="s">
        <v>8</v>
      </c>
      <c r="H1719">
        <f t="shared" si="158"/>
        <v>21.25</v>
      </c>
      <c r="I1719">
        <v>11</v>
      </c>
      <c r="J1719" t="s">
        <v>48</v>
      </c>
      <c r="K1719" t="s">
        <v>49</v>
      </c>
      <c r="L1719">
        <f t="shared" si="159"/>
        <v>233.75</v>
      </c>
      <c r="M1719">
        <f t="shared" si="160"/>
        <v>66</v>
      </c>
      <c r="N1719" t="s">
        <v>112</v>
      </c>
      <c r="O1719" t="s">
        <v>115</v>
      </c>
    </row>
    <row r="1720" spans="1:15" x14ac:dyDescent="0.3">
      <c r="A1720">
        <f t="shared" si="161"/>
        <v>7777897119</v>
      </c>
      <c r="B1720" s="1">
        <v>42301</v>
      </c>
      <c r="C1720" t="str">
        <f t="shared" si="156"/>
        <v>Saturday</v>
      </c>
      <c r="D1720" t="str">
        <f t="shared" si="157"/>
        <v>October</v>
      </c>
      <c r="E1720">
        <v>20.25</v>
      </c>
      <c r="F1720" t="s">
        <v>13</v>
      </c>
      <c r="G1720" t="s">
        <v>14</v>
      </c>
      <c r="H1720">
        <f t="shared" si="158"/>
        <v>27.25</v>
      </c>
      <c r="I1720">
        <v>9</v>
      </c>
      <c r="J1720" t="s">
        <v>20</v>
      </c>
      <c r="K1720" t="s">
        <v>21</v>
      </c>
      <c r="L1720">
        <f t="shared" si="159"/>
        <v>245.25</v>
      </c>
      <c r="M1720">
        <f t="shared" si="160"/>
        <v>63</v>
      </c>
      <c r="N1720" t="s">
        <v>112</v>
      </c>
      <c r="O1720" t="s">
        <v>114</v>
      </c>
    </row>
    <row r="1721" spans="1:15" x14ac:dyDescent="0.3">
      <c r="A1721">
        <f t="shared" si="161"/>
        <v>7777897120</v>
      </c>
      <c r="B1721" s="1">
        <v>42301</v>
      </c>
      <c r="C1721" t="str">
        <f t="shared" si="156"/>
        <v>Saturday</v>
      </c>
      <c r="D1721" t="str">
        <f t="shared" si="157"/>
        <v>October</v>
      </c>
      <c r="E1721">
        <v>16.5</v>
      </c>
      <c r="F1721" t="s">
        <v>13</v>
      </c>
      <c r="G1721" t="s">
        <v>8</v>
      </c>
      <c r="H1721">
        <f t="shared" si="158"/>
        <v>22.5</v>
      </c>
      <c r="I1721">
        <v>1</v>
      </c>
      <c r="J1721" t="s">
        <v>9</v>
      </c>
      <c r="K1721" t="s">
        <v>10</v>
      </c>
      <c r="L1721">
        <f t="shared" si="159"/>
        <v>22.5</v>
      </c>
      <c r="M1721">
        <f t="shared" si="160"/>
        <v>6</v>
      </c>
      <c r="N1721" t="s">
        <v>111</v>
      </c>
      <c r="O1721" t="s">
        <v>114</v>
      </c>
    </row>
    <row r="1722" spans="1:15" x14ac:dyDescent="0.3">
      <c r="A1722">
        <f t="shared" si="161"/>
        <v>7777897121</v>
      </c>
      <c r="B1722" s="1">
        <v>42302</v>
      </c>
      <c r="C1722" t="str">
        <f t="shared" si="156"/>
        <v>Sunday</v>
      </c>
      <c r="D1722" t="str">
        <f t="shared" si="157"/>
        <v>October</v>
      </c>
      <c r="E1722">
        <v>12.75</v>
      </c>
      <c r="F1722" t="s">
        <v>27</v>
      </c>
      <c r="G1722" t="s">
        <v>22</v>
      </c>
      <c r="H1722">
        <f t="shared" si="158"/>
        <v>17.75</v>
      </c>
      <c r="I1722">
        <v>7</v>
      </c>
      <c r="J1722" t="s">
        <v>72</v>
      </c>
      <c r="K1722" t="s">
        <v>73</v>
      </c>
      <c r="L1722">
        <f t="shared" si="159"/>
        <v>124.25</v>
      </c>
      <c r="M1722">
        <f t="shared" si="160"/>
        <v>35</v>
      </c>
      <c r="N1722" t="s">
        <v>112</v>
      </c>
      <c r="O1722" t="s">
        <v>114</v>
      </c>
    </row>
    <row r="1723" spans="1:15" x14ac:dyDescent="0.3">
      <c r="A1723">
        <f t="shared" si="161"/>
        <v>7777897122</v>
      </c>
      <c r="B1723" s="1">
        <v>42302</v>
      </c>
      <c r="C1723" t="str">
        <f t="shared" si="156"/>
        <v>Sunday</v>
      </c>
      <c r="D1723" t="str">
        <f t="shared" si="157"/>
        <v>October</v>
      </c>
      <c r="E1723">
        <v>20.25</v>
      </c>
      <c r="F1723" t="s">
        <v>13</v>
      </c>
      <c r="G1723" t="s">
        <v>14</v>
      </c>
      <c r="H1723">
        <f t="shared" si="158"/>
        <v>27.25</v>
      </c>
      <c r="I1723">
        <v>12</v>
      </c>
      <c r="J1723" t="s">
        <v>68</v>
      </c>
      <c r="K1723" t="s">
        <v>69</v>
      </c>
      <c r="L1723">
        <f t="shared" si="159"/>
        <v>327</v>
      </c>
      <c r="M1723">
        <f t="shared" si="160"/>
        <v>84</v>
      </c>
      <c r="N1723" t="s">
        <v>111</v>
      </c>
      <c r="O1723" t="s">
        <v>115</v>
      </c>
    </row>
    <row r="1724" spans="1:15" x14ac:dyDescent="0.3">
      <c r="A1724">
        <f t="shared" si="161"/>
        <v>7777897123</v>
      </c>
      <c r="B1724" s="1">
        <v>42302</v>
      </c>
      <c r="C1724" t="str">
        <f t="shared" si="156"/>
        <v>Sunday</v>
      </c>
      <c r="D1724" t="str">
        <f t="shared" si="157"/>
        <v>October</v>
      </c>
      <c r="E1724">
        <v>12.5</v>
      </c>
      <c r="F1724" t="s">
        <v>27</v>
      </c>
      <c r="G1724" t="s">
        <v>17</v>
      </c>
      <c r="H1724">
        <f t="shared" si="158"/>
        <v>19.5</v>
      </c>
      <c r="I1724">
        <v>11</v>
      </c>
      <c r="J1724" t="s">
        <v>38</v>
      </c>
      <c r="K1724" t="s">
        <v>39</v>
      </c>
      <c r="L1724">
        <f t="shared" si="159"/>
        <v>214.5</v>
      </c>
      <c r="M1724">
        <f t="shared" si="160"/>
        <v>77</v>
      </c>
      <c r="N1724" t="s">
        <v>112</v>
      </c>
      <c r="O1724" t="s">
        <v>115</v>
      </c>
    </row>
    <row r="1725" spans="1:15" x14ac:dyDescent="0.3">
      <c r="A1725">
        <f t="shared" si="161"/>
        <v>7777897124</v>
      </c>
      <c r="B1725" s="1">
        <v>42302</v>
      </c>
      <c r="C1725" t="str">
        <f t="shared" si="156"/>
        <v>Sunday</v>
      </c>
      <c r="D1725" t="str">
        <f t="shared" si="157"/>
        <v>October</v>
      </c>
      <c r="E1725">
        <v>16</v>
      </c>
      <c r="F1725" t="s">
        <v>7</v>
      </c>
      <c r="G1725" t="s">
        <v>14</v>
      </c>
      <c r="H1725">
        <f t="shared" si="158"/>
        <v>21.5</v>
      </c>
      <c r="I1725">
        <v>2</v>
      </c>
      <c r="J1725" t="s">
        <v>20</v>
      </c>
      <c r="K1725" t="s">
        <v>21</v>
      </c>
      <c r="L1725">
        <f t="shared" si="159"/>
        <v>43</v>
      </c>
      <c r="M1725">
        <f t="shared" si="160"/>
        <v>11</v>
      </c>
      <c r="N1725" t="s">
        <v>111</v>
      </c>
      <c r="O1725" t="s">
        <v>115</v>
      </c>
    </row>
    <row r="1726" spans="1:15" x14ac:dyDescent="0.3">
      <c r="A1726">
        <f t="shared" si="161"/>
        <v>7777897125</v>
      </c>
      <c r="B1726" s="1">
        <v>42302</v>
      </c>
      <c r="C1726" t="str">
        <f t="shared" si="156"/>
        <v>Sunday</v>
      </c>
      <c r="D1726" t="str">
        <f t="shared" si="157"/>
        <v>October</v>
      </c>
      <c r="E1726">
        <v>15.25</v>
      </c>
      <c r="F1726" t="s">
        <v>13</v>
      </c>
      <c r="G1726" t="s">
        <v>8</v>
      </c>
      <c r="H1726">
        <f t="shared" si="158"/>
        <v>21.25</v>
      </c>
      <c r="I1726">
        <v>6</v>
      </c>
      <c r="J1726" t="s">
        <v>48</v>
      </c>
      <c r="K1726" t="s">
        <v>49</v>
      </c>
      <c r="L1726">
        <f t="shared" si="159"/>
        <v>127.5</v>
      </c>
      <c r="M1726">
        <f t="shared" si="160"/>
        <v>36</v>
      </c>
      <c r="N1726" t="s">
        <v>111</v>
      </c>
      <c r="O1726" t="s">
        <v>115</v>
      </c>
    </row>
    <row r="1727" spans="1:15" x14ac:dyDescent="0.3">
      <c r="A1727">
        <f t="shared" si="161"/>
        <v>7777897126</v>
      </c>
      <c r="B1727" s="1">
        <v>42302</v>
      </c>
      <c r="C1727" t="str">
        <f t="shared" si="156"/>
        <v>Sunday</v>
      </c>
      <c r="D1727" t="str">
        <f t="shared" si="157"/>
        <v>October</v>
      </c>
      <c r="E1727">
        <v>12.5</v>
      </c>
      <c r="F1727" t="s">
        <v>27</v>
      </c>
      <c r="G1727" t="s">
        <v>17</v>
      </c>
      <c r="H1727">
        <f t="shared" si="158"/>
        <v>19.5</v>
      </c>
      <c r="I1727">
        <v>5</v>
      </c>
      <c r="J1727" t="s">
        <v>38</v>
      </c>
      <c r="K1727" t="s">
        <v>39</v>
      </c>
      <c r="L1727">
        <f t="shared" si="159"/>
        <v>97.5</v>
      </c>
      <c r="M1727">
        <f t="shared" si="160"/>
        <v>35</v>
      </c>
      <c r="N1727" t="s">
        <v>111</v>
      </c>
      <c r="O1727" t="s">
        <v>114</v>
      </c>
    </row>
    <row r="1728" spans="1:15" x14ac:dyDescent="0.3">
      <c r="A1728">
        <f t="shared" si="161"/>
        <v>7777897127</v>
      </c>
      <c r="B1728" s="1">
        <v>42303</v>
      </c>
      <c r="C1728" t="str">
        <f t="shared" si="156"/>
        <v>Monday</v>
      </c>
      <c r="D1728" t="str">
        <f t="shared" si="157"/>
        <v>October</v>
      </c>
      <c r="E1728">
        <v>12</v>
      </c>
      <c r="F1728" t="s">
        <v>27</v>
      </c>
      <c r="G1728" t="s">
        <v>14</v>
      </c>
      <c r="H1728">
        <f t="shared" si="158"/>
        <v>16</v>
      </c>
      <c r="I1728">
        <v>12</v>
      </c>
      <c r="J1728" t="s">
        <v>42</v>
      </c>
      <c r="K1728" t="s">
        <v>43</v>
      </c>
      <c r="L1728">
        <f t="shared" si="159"/>
        <v>192</v>
      </c>
      <c r="M1728">
        <f t="shared" si="160"/>
        <v>48</v>
      </c>
      <c r="N1728" t="s">
        <v>112</v>
      </c>
      <c r="O1728" t="s">
        <v>114</v>
      </c>
    </row>
    <row r="1729" spans="1:15" x14ac:dyDescent="0.3">
      <c r="A1729">
        <f t="shared" si="161"/>
        <v>7777897128</v>
      </c>
      <c r="B1729" s="1">
        <v>42303</v>
      </c>
      <c r="C1729" t="str">
        <f t="shared" si="156"/>
        <v>Monday</v>
      </c>
      <c r="D1729" t="str">
        <f t="shared" si="157"/>
        <v>October</v>
      </c>
      <c r="E1729">
        <v>20.25</v>
      </c>
      <c r="F1729" t="s">
        <v>13</v>
      </c>
      <c r="G1729" t="s">
        <v>14</v>
      </c>
      <c r="H1729">
        <f t="shared" si="158"/>
        <v>27.25</v>
      </c>
      <c r="I1729">
        <v>6</v>
      </c>
      <c r="J1729" t="s">
        <v>20</v>
      </c>
      <c r="K1729" t="s">
        <v>21</v>
      </c>
      <c r="L1729">
        <f t="shared" si="159"/>
        <v>163.5</v>
      </c>
      <c r="M1729">
        <f t="shared" si="160"/>
        <v>42</v>
      </c>
      <c r="N1729" t="s">
        <v>111</v>
      </c>
      <c r="O1729" t="s">
        <v>115</v>
      </c>
    </row>
    <row r="1730" spans="1:15" x14ac:dyDescent="0.3">
      <c r="A1730">
        <f t="shared" si="161"/>
        <v>7777897129</v>
      </c>
      <c r="B1730" s="1">
        <v>42303</v>
      </c>
      <c r="C1730" t="str">
        <f t="shared" ref="C1730:C1793" si="162">TEXT(B1730,"dddd")</f>
        <v>Monday</v>
      </c>
      <c r="D1730" t="str">
        <f t="shared" si="157"/>
        <v>October</v>
      </c>
      <c r="E1730">
        <v>12.5</v>
      </c>
      <c r="F1730" t="s">
        <v>27</v>
      </c>
      <c r="G1730" t="s">
        <v>17</v>
      </c>
      <c r="H1730">
        <f t="shared" si="158"/>
        <v>19.5</v>
      </c>
      <c r="I1730">
        <v>1</v>
      </c>
      <c r="J1730" t="s">
        <v>54</v>
      </c>
      <c r="K1730" t="s">
        <v>55</v>
      </c>
      <c r="L1730">
        <f t="shared" si="159"/>
        <v>19.5</v>
      </c>
      <c r="M1730">
        <f t="shared" si="160"/>
        <v>7</v>
      </c>
      <c r="N1730" t="s">
        <v>112</v>
      </c>
      <c r="O1730" t="s">
        <v>114</v>
      </c>
    </row>
    <row r="1731" spans="1:15" x14ac:dyDescent="0.3">
      <c r="A1731">
        <f t="shared" si="161"/>
        <v>7777897130</v>
      </c>
      <c r="B1731" s="1">
        <v>42303</v>
      </c>
      <c r="C1731" t="str">
        <f t="shared" si="162"/>
        <v>Monday</v>
      </c>
      <c r="D1731" t="str">
        <f t="shared" ref="D1731:D1794" si="163">TEXT(B1731,"mmmm")</f>
        <v>October</v>
      </c>
      <c r="E1731">
        <v>12.5</v>
      </c>
      <c r="F1731" t="s">
        <v>7</v>
      </c>
      <c r="G1731" t="s">
        <v>8</v>
      </c>
      <c r="H1731">
        <f t="shared" ref="H1731:H1794" si="164">E1731 +   IF(F1731="S", 2, IF(F1731="M", 3.5, IF(F1731="L", 5, 0))) +  IF(G1731="Classic", 1, IF(G1731="Veggie", 2, IF(G1731="Chicken", 3, IF(G1731="Supreme",5,0))))</f>
        <v>17</v>
      </c>
      <c r="I1731">
        <v>5</v>
      </c>
      <c r="J1731" t="s">
        <v>48</v>
      </c>
      <c r="K1731" t="s">
        <v>49</v>
      </c>
      <c r="L1731">
        <f t="shared" ref="L1731:L1794" si="165">H1731*I1731</f>
        <v>85</v>
      </c>
      <c r="M1731">
        <f t="shared" ref="M1731:M1794" si="166">(H1731-E1731)*I1731</f>
        <v>22.5</v>
      </c>
      <c r="N1731" t="s">
        <v>111</v>
      </c>
      <c r="O1731" t="s">
        <v>115</v>
      </c>
    </row>
    <row r="1732" spans="1:15" x14ac:dyDescent="0.3">
      <c r="A1732">
        <f t="shared" ref="A1732:A1795" si="167">A1731+1</f>
        <v>7777897131</v>
      </c>
      <c r="B1732" s="1">
        <v>42303</v>
      </c>
      <c r="C1732" t="str">
        <f t="shared" si="162"/>
        <v>Monday</v>
      </c>
      <c r="D1732" t="str">
        <f t="shared" si="163"/>
        <v>October</v>
      </c>
      <c r="E1732">
        <v>16</v>
      </c>
      <c r="F1732" t="s">
        <v>7</v>
      </c>
      <c r="G1732" t="s">
        <v>8</v>
      </c>
      <c r="H1732">
        <f t="shared" si="164"/>
        <v>20.5</v>
      </c>
      <c r="I1732">
        <v>7</v>
      </c>
      <c r="J1732" t="s">
        <v>11</v>
      </c>
      <c r="K1732" t="s">
        <v>12</v>
      </c>
      <c r="L1732">
        <f t="shared" si="165"/>
        <v>143.5</v>
      </c>
      <c r="M1732">
        <f t="shared" si="166"/>
        <v>31.5</v>
      </c>
      <c r="N1732" t="s">
        <v>111</v>
      </c>
      <c r="O1732" t="s">
        <v>114</v>
      </c>
    </row>
    <row r="1733" spans="1:15" x14ac:dyDescent="0.3">
      <c r="A1733">
        <f t="shared" si="167"/>
        <v>7777897132</v>
      </c>
      <c r="B1733" s="1">
        <v>42304</v>
      </c>
      <c r="C1733" t="str">
        <f t="shared" si="162"/>
        <v>Tuesday</v>
      </c>
      <c r="D1733" t="str">
        <f t="shared" si="163"/>
        <v>October</v>
      </c>
      <c r="E1733">
        <v>16.75</v>
      </c>
      <c r="F1733" t="s">
        <v>7</v>
      </c>
      <c r="G1733" t="s">
        <v>14</v>
      </c>
      <c r="H1733">
        <f t="shared" si="164"/>
        <v>22.25</v>
      </c>
      <c r="I1733">
        <v>10</v>
      </c>
      <c r="J1733" t="s">
        <v>62</v>
      </c>
      <c r="K1733" t="s">
        <v>63</v>
      </c>
      <c r="L1733">
        <f t="shared" si="165"/>
        <v>222.5</v>
      </c>
      <c r="M1733">
        <f t="shared" si="166"/>
        <v>55</v>
      </c>
      <c r="N1733" t="s">
        <v>112</v>
      </c>
      <c r="O1733" t="s">
        <v>114</v>
      </c>
    </row>
    <row r="1734" spans="1:15" x14ac:dyDescent="0.3">
      <c r="A1734">
        <f t="shared" si="167"/>
        <v>7777897133</v>
      </c>
      <c r="B1734" s="1">
        <v>42304</v>
      </c>
      <c r="C1734" t="str">
        <f t="shared" si="162"/>
        <v>Tuesday</v>
      </c>
      <c r="D1734" t="str">
        <f t="shared" si="163"/>
        <v>October</v>
      </c>
      <c r="E1734">
        <v>16.5</v>
      </c>
      <c r="F1734" t="s">
        <v>7</v>
      </c>
      <c r="G1734" t="s">
        <v>17</v>
      </c>
      <c r="H1734">
        <f t="shared" si="164"/>
        <v>25</v>
      </c>
      <c r="I1734">
        <v>1</v>
      </c>
      <c r="J1734" t="s">
        <v>38</v>
      </c>
      <c r="K1734" t="s">
        <v>39</v>
      </c>
      <c r="L1734">
        <f t="shared" si="165"/>
        <v>25</v>
      </c>
      <c r="M1734">
        <f t="shared" si="166"/>
        <v>8.5</v>
      </c>
      <c r="N1734" t="s">
        <v>112</v>
      </c>
      <c r="O1734" t="s">
        <v>114</v>
      </c>
    </row>
    <row r="1735" spans="1:15" x14ac:dyDescent="0.3">
      <c r="A1735">
        <f t="shared" si="167"/>
        <v>7777897134</v>
      </c>
      <c r="B1735" s="1">
        <v>42304</v>
      </c>
      <c r="C1735" t="str">
        <f t="shared" si="162"/>
        <v>Tuesday</v>
      </c>
      <c r="D1735" t="str">
        <f t="shared" si="163"/>
        <v>October</v>
      </c>
      <c r="E1735">
        <v>10.5</v>
      </c>
      <c r="F1735" t="s">
        <v>27</v>
      </c>
      <c r="G1735" t="s">
        <v>8</v>
      </c>
      <c r="H1735">
        <f t="shared" si="164"/>
        <v>13.5</v>
      </c>
      <c r="I1735">
        <v>10</v>
      </c>
      <c r="J1735" t="s">
        <v>9</v>
      </c>
      <c r="K1735" t="s">
        <v>10</v>
      </c>
      <c r="L1735">
        <f t="shared" si="165"/>
        <v>135</v>
      </c>
      <c r="M1735">
        <f t="shared" si="166"/>
        <v>30</v>
      </c>
      <c r="N1735" t="s">
        <v>112</v>
      </c>
      <c r="O1735" t="s">
        <v>115</v>
      </c>
    </row>
    <row r="1736" spans="1:15" x14ac:dyDescent="0.3">
      <c r="A1736">
        <f t="shared" si="167"/>
        <v>7777897135</v>
      </c>
      <c r="B1736" s="1">
        <v>42304</v>
      </c>
      <c r="C1736" t="str">
        <f t="shared" si="162"/>
        <v>Tuesday</v>
      </c>
      <c r="D1736" t="str">
        <f t="shared" si="163"/>
        <v>October</v>
      </c>
      <c r="E1736">
        <v>16.75</v>
      </c>
      <c r="F1736" t="s">
        <v>7</v>
      </c>
      <c r="G1736" t="s">
        <v>22</v>
      </c>
      <c r="H1736">
        <f t="shared" si="164"/>
        <v>23.25</v>
      </c>
      <c r="I1736">
        <v>8</v>
      </c>
      <c r="J1736" t="s">
        <v>46</v>
      </c>
      <c r="K1736" t="s">
        <v>47</v>
      </c>
      <c r="L1736">
        <f t="shared" si="165"/>
        <v>186</v>
      </c>
      <c r="M1736">
        <f t="shared" si="166"/>
        <v>52</v>
      </c>
      <c r="N1736" t="s">
        <v>111</v>
      </c>
      <c r="O1736" t="s">
        <v>114</v>
      </c>
    </row>
    <row r="1737" spans="1:15" x14ac:dyDescent="0.3">
      <c r="A1737">
        <f t="shared" si="167"/>
        <v>7777897136</v>
      </c>
      <c r="B1737" s="1">
        <v>42304</v>
      </c>
      <c r="C1737" t="str">
        <f t="shared" si="162"/>
        <v>Tuesday</v>
      </c>
      <c r="D1737" t="str">
        <f t="shared" si="163"/>
        <v>October</v>
      </c>
      <c r="E1737">
        <v>10.5</v>
      </c>
      <c r="F1737" t="s">
        <v>27</v>
      </c>
      <c r="G1737" t="s">
        <v>8</v>
      </c>
      <c r="H1737">
        <f t="shared" si="164"/>
        <v>13.5</v>
      </c>
      <c r="I1737">
        <v>3</v>
      </c>
      <c r="J1737" t="s">
        <v>9</v>
      </c>
      <c r="K1737" t="s">
        <v>10</v>
      </c>
      <c r="L1737">
        <f t="shared" si="165"/>
        <v>40.5</v>
      </c>
      <c r="M1737">
        <f t="shared" si="166"/>
        <v>9</v>
      </c>
      <c r="N1737" t="s">
        <v>111</v>
      </c>
      <c r="O1737" t="s">
        <v>115</v>
      </c>
    </row>
    <row r="1738" spans="1:15" x14ac:dyDescent="0.3">
      <c r="A1738">
        <f t="shared" si="167"/>
        <v>7777897137</v>
      </c>
      <c r="B1738" s="1">
        <v>42304</v>
      </c>
      <c r="C1738" t="str">
        <f t="shared" si="162"/>
        <v>Tuesday</v>
      </c>
      <c r="D1738" t="str">
        <f t="shared" si="163"/>
        <v>October</v>
      </c>
      <c r="E1738">
        <v>15.25</v>
      </c>
      <c r="F1738" t="s">
        <v>13</v>
      </c>
      <c r="G1738" t="s">
        <v>8</v>
      </c>
      <c r="H1738">
        <f t="shared" si="164"/>
        <v>21.25</v>
      </c>
      <c r="I1738">
        <v>12</v>
      </c>
      <c r="J1738" t="s">
        <v>48</v>
      </c>
      <c r="K1738" t="s">
        <v>49</v>
      </c>
      <c r="L1738">
        <f t="shared" si="165"/>
        <v>255</v>
      </c>
      <c r="M1738">
        <f t="shared" si="166"/>
        <v>72</v>
      </c>
      <c r="N1738" t="s">
        <v>111</v>
      </c>
      <c r="O1738" t="s">
        <v>115</v>
      </c>
    </row>
    <row r="1739" spans="1:15" x14ac:dyDescent="0.3">
      <c r="A1739">
        <f t="shared" si="167"/>
        <v>7777897138</v>
      </c>
      <c r="B1739" s="1">
        <v>42304</v>
      </c>
      <c r="C1739" t="str">
        <f t="shared" si="162"/>
        <v>Tuesday</v>
      </c>
      <c r="D1739" t="str">
        <f t="shared" si="163"/>
        <v>October</v>
      </c>
      <c r="E1739">
        <v>20.75</v>
      </c>
      <c r="F1739" t="s">
        <v>13</v>
      </c>
      <c r="G1739" t="s">
        <v>22</v>
      </c>
      <c r="H1739">
        <f t="shared" si="164"/>
        <v>28.75</v>
      </c>
      <c r="I1739">
        <v>3</v>
      </c>
      <c r="J1739" t="s">
        <v>23</v>
      </c>
      <c r="K1739" t="s">
        <v>24</v>
      </c>
      <c r="L1739">
        <f t="shared" si="165"/>
        <v>86.25</v>
      </c>
      <c r="M1739">
        <f t="shared" si="166"/>
        <v>24</v>
      </c>
      <c r="N1739" t="s">
        <v>111</v>
      </c>
      <c r="O1739" t="s">
        <v>115</v>
      </c>
    </row>
    <row r="1740" spans="1:15" x14ac:dyDescent="0.3">
      <c r="A1740">
        <f t="shared" si="167"/>
        <v>7777897139</v>
      </c>
      <c r="B1740" s="1">
        <v>42304</v>
      </c>
      <c r="C1740" t="str">
        <f t="shared" si="162"/>
        <v>Tuesday</v>
      </c>
      <c r="D1740" t="str">
        <f t="shared" si="163"/>
        <v>October</v>
      </c>
      <c r="E1740">
        <v>16</v>
      </c>
      <c r="F1740" t="s">
        <v>7</v>
      </c>
      <c r="G1740" t="s">
        <v>14</v>
      </c>
      <c r="H1740">
        <f t="shared" si="164"/>
        <v>21.5</v>
      </c>
      <c r="I1740">
        <v>5</v>
      </c>
      <c r="J1740" t="s">
        <v>20</v>
      </c>
      <c r="K1740" t="s">
        <v>21</v>
      </c>
      <c r="L1740">
        <f t="shared" si="165"/>
        <v>107.5</v>
      </c>
      <c r="M1740">
        <f t="shared" si="166"/>
        <v>27.5</v>
      </c>
      <c r="N1740" t="s">
        <v>112</v>
      </c>
      <c r="O1740" t="s">
        <v>115</v>
      </c>
    </row>
    <row r="1741" spans="1:15" x14ac:dyDescent="0.3">
      <c r="A1741">
        <f t="shared" si="167"/>
        <v>7777897140</v>
      </c>
      <c r="B1741" s="1">
        <v>42305</v>
      </c>
      <c r="C1741" t="str">
        <f t="shared" si="162"/>
        <v>Wednesday</v>
      </c>
      <c r="D1741" t="str">
        <f t="shared" si="163"/>
        <v>October</v>
      </c>
      <c r="E1741">
        <v>20.75</v>
      </c>
      <c r="F1741" t="s">
        <v>13</v>
      </c>
      <c r="G1741" t="s">
        <v>17</v>
      </c>
      <c r="H1741">
        <f t="shared" si="164"/>
        <v>30.75</v>
      </c>
      <c r="I1741">
        <v>8</v>
      </c>
      <c r="J1741" t="s">
        <v>38</v>
      </c>
      <c r="K1741" t="s">
        <v>39</v>
      </c>
      <c r="L1741">
        <f t="shared" si="165"/>
        <v>246</v>
      </c>
      <c r="M1741">
        <f t="shared" si="166"/>
        <v>80</v>
      </c>
      <c r="N1741" t="s">
        <v>111</v>
      </c>
      <c r="O1741" t="s">
        <v>114</v>
      </c>
    </row>
    <row r="1742" spans="1:15" x14ac:dyDescent="0.3">
      <c r="A1742">
        <f t="shared" si="167"/>
        <v>7777897141</v>
      </c>
      <c r="B1742" s="1">
        <v>42305</v>
      </c>
      <c r="C1742" t="str">
        <f t="shared" si="162"/>
        <v>Wednesday</v>
      </c>
      <c r="D1742" t="str">
        <f t="shared" si="163"/>
        <v>October</v>
      </c>
      <c r="E1742">
        <v>20.75</v>
      </c>
      <c r="F1742" t="s">
        <v>13</v>
      </c>
      <c r="G1742" t="s">
        <v>17</v>
      </c>
      <c r="H1742">
        <f t="shared" si="164"/>
        <v>30.75</v>
      </c>
      <c r="I1742">
        <v>1</v>
      </c>
      <c r="J1742" t="s">
        <v>25</v>
      </c>
      <c r="K1742" t="s">
        <v>26</v>
      </c>
      <c r="L1742">
        <f t="shared" si="165"/>
        <v>30.75</v>
      </c>
      <c r="M1742">
        <f t="shared" si="166"/>
        <v>10</v>
      </c>
      <c r="N1742" t="s">
        <v>111</v>
      </c>
      <c r="O1742" t="s">
        <v>114</v>
      </c>
    </row>
    <row r="1743" spans="1:15" x14ac:dyDescent="0.3">
      <c r="A1743">
        <f t="shared" si="167"/>
        <v>7777897142</v>
      </c>
      <c r="B1743" s="1">
        <v>42305</v>
      </c>
      <c r="C1743" t="str">
        <f t="shared" si="162"/>
        <v>Wednesday</v>
      </c>
      <c r="D1743" t="str">
        <f t="shared" si="163"/>
        <v>October</v>
      </c>
      <c r="E1743">
        <v>16.5</v>
      </c>
      <c r="F1743" t="s">
        <v>7</v>
      </c>
      <c r="G1743" t="s">
        <v>17</v>
      </c>
      <c r="H1743">
        <f t="shared" si="164"/>
        <v>25</v>
      </c>
      <c r="I1743">
        <v>10</v>
      </c>
      <c r="J1743" t="s">
        <v>25</v>
      </c>
      <c r="K1743" t="s">
        <v>26</v>
      </c>
      <c r="L1743">
        <f t="shared" si="165"/>
        <v>250</v>
      </c>
      <c r="M1743">
        <f t="shared" si="166"/>
        <v>85</v>
      </c>
      <c r="N1743" t="s">
        <v>111</v>
      </c>
      <c r="O1743" t="s">
        <v>114</v>
      </c>
    </row>
    <row r="1744" spans="1:15" x14ac:dyDescent="0.3">
      <c r="A1744">
        <f t="shared" si="167"/>
        <v>7777897143</v>
      </c>
      <c r="B1744" s="1">
        <v>42305</v>
      </c>
      <c r="C1744" t="str">
        <f t="shared" si="162"/>
        <v>Wednesday</v>
      </c>
      <c r="D1744" t="str">
        <f t="shared" si="163"/>
        <v>October</v>
      </c>
      <c r="E1744">
        <v>20.75</v>
      </c>
      <c r="F1744" t="s">
        <v>13</v>
      </c>
      <c r="G1744" t="s">
        <v>22</v>
      </c>
      <c r="H1744">
        <f t="shared" si="164"/>
        <v>28.75</v>
      </c>
      <c r="I1744">
        <v>3</v>
      </c>
      <c r="J1744" t="s">
        <v>23</v>
      </c>
      <c r="K1744" t="s">
        <v>24</v>
      </c>
      <c r="L1744">
        <f t="shared" si="165"/>
        <v>86.25</v>
      </c>
      <c r="M1744">
        <f t="shared" si="166"/>
        <v>24</v>
      </c>
      <c r="N1744" t="s">
        <v>111</v>
      </c>
      <c r="O1744" t="s">
        <v>115</v>
      </c>
    </row>
    <row r="1745" spans="1:15" x14ac:dyDescent="0.3">
      <c r="A1745">
        <f t="shared" si="167"/>
        <v>7777897144</v>
      </c>
      <c r="B1745" s="1">
        <v>42305</v>
      </c>
      <c r="C1745" t="str">
        <f t="shared" si="162"/>
        <v>Wednesday</v>
      </c>
      <c r="D1745" t="str">
        <f t="shared" si="163"/>
        <v>October</v>
      </c>
      <c r="E1745">
        <v>25.5</v>
      </c>
      <c r="F1745" t="s">
        <v>76</v>
      </c>
      <c r="G1745" t="s">
        <v>8</v>
      </c>
      <c r="H1745">
        <f t="shared" si="164"/>
        <v>26.5</v>
      </c>
      <c r="I1745">
        <v>7</v>
      </c>
      <c r="J1745" t="s">
        <v>30</v>
      </c>
      <c r="K1745" t="s">
        <v>31</v>
      </c>
      <c r="L1745">
        <f t="shared" si="165"/>
        <v>185.5</v>
      </c>
      <c r="M1745">
        <f t="shared" si="166"/>
        <v>7</v>
      </c>
      <c r="N1745" t="s">
        <v>112</v>
      </c>
      <c r="O1745" t="s">
        <v>114</v>
      </c>
    </row>
    <row r="1746" spans="1:15" x14ac:dyDescent="0.3">
      <c r="A1746">
        <f t="shared" si="167"/>
        <v>7777897145</v>
      </c>
      <c r="B1746" s="1">
        <v>42305</v>
      </c>
      <c r="C1746" t="str">
        <f t="shared" si="162"/>
        <v>Wednesday</v>
      </c>
      <c r="D1746" t="str">
        <f t="shared" si="163"/>
        <v>October</v>
      </c>
      <c r="E1746">
        <v>12</v>
      </c>
      <c r="F1746" t="s">
        <v>27</v>
      </c>
      <c r="G1746" t="s">
        <v>14</v>
      </c>
      <c r="H1746">
        <f t="shared" si="164"/>
        <v>16</v>
      </c>
      <c r="I1746">
        <v>8</v>
      </c>
      <c r="J1746" t="s">
        <v>20</v>
      </c>
      <c r="K1746" t="s">
        <v>21</v>
      </c>
      <c r="L1746">
        <f t="shared" si="165"/>
        <v>128</v>
      </c>
      <c r="M1746">
        <f t="shared" si="166"/>
        <v>32</v>
      </c>
      <c r="N1746" t="s">
        <v>112</v>
      </c>
      <c r="O1746" t="s">
        <v>115</v>
      </c>
    </row>
    <row r="1747" spans="1:15" x14ac:dyDescent="0.3">
      <c r="A1747">
        <f t="shared" si="167"/>
        <v>7777897146</v>
      </c>
      <c r="B1747" s="1">
        <v>42306</v>
      </c>
      <c r="C1747" t="str">
        <f t="shared" si="162"/>
        <v>Thursday</v>
      </c>
      <c r="D1747" t="str">
        <f t="shared" si="163"/>
        <v>October</v>
      </c>
      <c r="E1747">
        <v>16.5</v>
      </c>
      <c r="F1747" t="s">
        <v>7</v>
      </c>
      <c r="G1747" t="s">
        <v>17</v>
      </c>
      <c r="H1747">
        <f t="shared" si="164"/>
        <v>25</v>
      </c>
      <c r="I1747">
        <v>2</v>
      </c>
      <c r="J1747" t="s">
        <v>25</v>
      </c>
      <c r="K1747" t="s">
        <v>26</v>
      </c>
      <c r="L1747">
        <f t="shared" si="165"/>
        <v>50</v>
      </c>
      <c r="M1747">
        <f t="shared" si="166"/>
        <v>17</v>
      </c>
      <c r="N1747" t="s">
        <v>112</v>
      </c>
      <c r="O1747" t="s">
        <v>115</v>
      </c>
    </row>
    <row r="1748" spans="1:15" x14ac:dyDescent="0.3">
      <c r="A1748">
        <f t="shared" si="167"/>
        <v>7777897147</v>
      </c>
      <c r="B1748" s="1">
        <v>42307</v>
      </c>
      <c r="C1748" t="str">
        <f t="shared" si="162"/>
        <v>Friday</v>
      </c>
      <c r="D1748" t="str">
        <f t="shared" si="163"/>
        <v>October</v>
      </c>
      <c r="E1748">
        <v>20.25</v>
      </c>
      <c r="F1748" t="s">
        <v>13</v>
      </c>
      <c r="G1748" t="s">
        <v>14</v>
      </c>
      <c r="H1748">
        <f t="shared" si="164"/>
        <v>27.25</v>
      </c>
      <c r="I1748">
        <v>2</v>
      </c>
      <c r="J1748" t="s">
        <v>42</v>
      </c>
      <c r="K1748" t="s">
        <v>43</v>
      </c>
      <c r="L1748">
        <f t="shared" si="165"/>
        <v>54.5</v>
      </c>
      <c r="M1748">
        <f t="shared" si="166"/>
        <v>14</v>
      </c>
      <c r="N1748" t="s">
        <v>111</v>
      </c>
      <c r="O1748" t="s">
        <v>115</v>
      </c>
    </row>
    <row r="1749" spans="1:15" x14ac:dyDescent="0.3">
      <c r="A1749">
        <f t="shared" si="167"/>
        <v>7777897148</v>
      </c>
      <c r="B1749" s="1">
        <v>42307</v>
      </c>
      <c r="C1749" t="str">
        <f t="shared" si="162"/>
        <v>Friday</v>
      </c>
      <c r="D1749" t="str">
        <f t="shared" si="163"/>
        <v>October</v>
      </c>
      <c r="E1749">
        <v>20.5</v>
      </c>
      <c r="F1749" t="s">
        <v>13</v>
      </c>
      <c r="G1749" t="s">
        <v>8</v>
      </c>
      <c r="H1749">
        <f t="shared" si="164"/>
        <v>26.5</v>
      </c>
      <c r="I1749">
        <v>1</v>
      </c>
      <c r="J1749" t="s">
        <v>36</v>
      </c>
      <c r="K1749" t="s">
        <v>37</v>
      </c>
      <c r="L1749">
        <f t="shared" si="165"/>
        <v>26.5</v>
      </c>
      <c r="M1749">
        <f t="shared" si="166"/>
        <v>6</v>
      </c>
      <c r="N1749" t="s">
        <v>111</v>
      </c>
      <c r="O1749" t="s">
        <v>115</v>
      </c>
    </row>
    <row r="1750" spans="1:15" x14ac:dyDescent="0.3">
      <c r="A1750">
        <f t="shared" si="167"/>
        <v>7777897149</v>
      </c>
      <c r="B1750" s="1">
        <v>42307</v>
      </c>
      <c r="C1750" t="str">
        <f t="shared" si="162"/>
        <v>Friday</v>
      </c>
      <c r="D1750" t="str">
        <f t="shared" si="163"/>
        <v>October</v>
      </c>
      <c r="E1750">
        <v>20.25</v>
      </c>
      <c r="F1750" t="s">
        <v>13</v>
      </c>
      <c r="G1750" t="s">
        <v>14</v>
      </c>
      <c r="H1750">
        <f t="shared" si="164"/>
        <v>27.25</v>
      </c>
      <c r="I1750">
        <v>6</v>
      </c>
      <c r="J1750" t="s">
        <v>42</v>
      </c>
      <c r="K1750" t="s">
        <v>43</v>
      </c>
      <c r="L1750">
        <f t="shared" si="165"/>
        <v>163.5</v>
      </c>
      <c r="M1750">
        <f t="shared" si="166"/>
        <v>42</v>
      </c>
      <c r="N1750" t="s">
        <v>111</v>
      </c>
      <c r="O1750" t="s">
        <v>114</v>
      </c>
    </row>
    <row r="1751" spans="1:15" x14ac:dyDescent="0.3">
      <c r="A1751">
        <f t="shared" si="167"/>
        <v>7777897150</v>
      </c>
      <c r="B1751" s="1">
        <v>42307</v>
      </c>
      <c r="C1751" t="str">
        <f t="shared" si="162"/>
        <v>Friday</v>
      </c>
      <c r="D1751" t="str">
        <f t="shared" si="163"/>
        <v>October</v>
      </c>
      <c r="E1751">
        <v>12</v>
      </c>
      <c r="F1751" t="s">
        <v>27</v>
      </c>
      <c r="G1751" t="s">
        <v>14</v>
      </c>
      <c r="H1751">
        <f t="shared" si="164"/>
        <v>16</v>
      </c>
      <c r="I1751">
        <v>1</v>
      </c>
      <c r="J1751" t="s">
        <v>68</v>
      </c>
      <c r="K1751" t="s">
        <v>69</v>
      </c>
      <c r="L1751">
        <f t="shared" si="165"/>
        <v>16</v>
      </c>
      <c r="M1751">
        <f t="shared" si="166"/>
        <v>4</v>
      </c>
      <c r="N1751" t="s">
        <v>111</v>
      </c>
      <c r="O1751" t="s">
        <v>114</v>
      </c>
    </row>
    <row r="1752" spans="1:15" x14ac:dyDescent="0.3">
      <c r="A1752">
        <f t="shared" si="167"/>
        <v>7777897151</v>
      </c>
      <c r="B1752" s="1">
        <v>42307</v>
      </c>
      <c r="C1752" t="str">
        <f t="shared" si="162"/>
        <v>Friday</v>
      </c>
      <c r="D1752" t="str">
        <f t="shared" si="163"/>
        <v>October</v>
      </c>
      <c r="E1752">
        <v>20.5</v>
      </c>
      <c r="F1752" t="s">
        <v>13</v>
      </c>
      <c r="G1752" t="s">
        <v>8</v>
      </c>
      <c r="H1752">
        <f t="shared" si="164"/>
        <v>26.5</v>
      </c>
      <c r="I1752">
        <v>2</v>
      </c>
      <c r="J1752" t="s">
        <v>36</v>
      </c>
      <c r="K1752" t="s">
        <v>37</v>
      </c>
      <c r="L1752">
        <f t="shared" si="165"/>
        <v>53</v>
      </c>
      <c r="M1752">
        <f t="shared" si="166"/>
        <v>12</v>
      </c>
      <c r="N1752" t="s">
        <v>112</v>
      </c>
      <c r="O1752" t="s">
        <v>115</v>
      </c>
    </row>
    <row r="1753" spans="1:15" x14ac:dyDescent="0.3">
      <c r="A1753">
        <f t="shared" si="167"/>
        <v>7777897152</v>
      </c>
      <c r="B1753" s="1">
        <v>42307</v>
      </c>
      <c r="C1753" t="str">
        <f t="shared" si="162"/>
        <v>Friday</v>
      </c>
      <c r="D1753" t="str">
        <f t="shared" si="163"/>
        <v>October</v>
      </c>
      <c r="E1753">
        <v>25.5</v>
      </c>
      <c r="F1753" t="s">
        <v>76</v>
      </c>
      <c r="G1753" t="s">
        <v>8</v>
      </c>
      <c r="H1753">
        <f t="shared" si="164"/>
        <v>26.5</v>
      </c>
      <c r="I1753">
        <v>4</v>
      </c>
      <c r="J1753" t="s">
        <v>30</v>
      </c>
      <c r="K1753" t="s">
        <v>31</v>
      </c>
      <c r="L1753">
        <f t="shared" si="165"/>
        <v>106</v>
      </c>
      <c r="M1753">
        <f t="shared" si="166"/>
        <v>4</v>
      </c>
      <c r="N1753" t="s">
        <v>111</v>
      </c>
      <c r="O1753" t="s">
        <v>115</v>
      </c>
    </row>
    <row r="1754" spans="1:15" x14ac:dyDescent="0.3">
      <c r="A1754">
        <f t="shared" si="167"/>
        <v>7777897153</v>
      </c>
      <c r="B1754" s="1">
        <v>42307</v>
      </c>
      <c r="C1754" t="str">
        <f t="shared" si="162"/>
        <v>Friday</v>
      </c>
      <c r="D1754" t="str">
        <f t="shared" si="163"/>
        <v>October</v>
      </c>
      <c r="E1754">
        <v>14.5</v>
      </c>
      <c r="F1754" t="s">
        <v>7</v>
      </c>
      <c r="G1754" t="s">
        <v>8</v>
      </c>
      <c r="H1754">
        <f t="shared" si="164"/>
        <v>19</v>
      </c>
      <c r="I1754">
        <v>11</v>
      </c>
      <c r="J1754" t="s">
        <v>74</v>
      </c>
      <c r="K1754" t="s">
        <v>75</v>
      </c>
      <c r="L1754">
        <f t="shared" si="165"/>
        <v>209</v>
      </c>
      <c r="M1754">
        <f t="shared" si="166"/>
        <v>49.5</v>
      </c>
      <c r="N1754" t="s">
        <v>111</v>
      </c>
      <c r="O1754" t="s">
        <v>115</v>
      </c>
    </row>
    <row r="1755" spans="1:15" x14ac:dyDescent="0.3">
      <c r="A1755">
        <f t="shared" si="167"/>
        <v>7777897154</v>
      </c>
      <c r="B1755" s="1">
        <v>42308</v>
      </c>
      <c r="C1755" t="str">
        <f t="shared" si="162"/>
        <v>Saturday</v>
      </c>
      <c r="D1755" t="str">
        <f t="shared" si="163"/>
        <v>October</v>
      </c>
      <c r="E1755">
        <v>12.5</v>
      </c>
      <c r="F1755" t="s">
        <v>27</v>
      </c>
      <c r="G1755" t="s">
        <v>17</v>
      </c>
      <c r="H1755">
        <f t="shared" si="164"/>
        <v>19.5</v>
      </c>
      <c r="I1755">
        <v>7</v>
      </c>
      <c r="J1755" t="s">
        <v>25</v>
      </c>
      <c r="K1755" t="s">
        <v>26</v>
      </c>
      <c r="L1755">
        <f t="shared" si="165"/>
        <v>136.5</v>
      </c>
      <c r="M1755">
        <f t="shared" si="166"/>
        <v>49</v>
      </c>
      <c r="N1755" t="s">
        <v>112</v>
      </c>
      <c r="O1755" t="s">
        <v>114</v>
      </c>
    </row>
    <row r="1756" spans="1:15" x14ac:dyDescent="0.3">
      <c r="A1756">
        <f t="shared" si="167"/>
        <v>7777897155</v>
      </c>
      <c r="B1756" s="1">
        <v>42308</v>
      </c>
      <c r="C1756" t="str">
        <f t="shared" si="162"/>
        <v>Saturday</v>
      </c>
      <c r="D1756" t="str">
        <f t="shared" si="163"/>
        <v>October</v>
      </c>
      <c r="E1756">
        <v>20.75</v>
      </c>
      <c r="F1756" t="s">
        <v>13</v>
      </c>
      <c r="G1756" t="s">
        <v>22</v>
      </c>
      <c r="H1756">
        <f t="shared" si="164"/>
        <v>28.75</v>
      </c>
      <c r="I1756">
        <v>2</v>
      </c>
      <c r="J1756" t="s">
        <v>44</v>
      </c>
      <c r="K1756" t="s">
        <v>45</v>
      </c>
      <c r="L1756">
        <f t="shared" si="165"/>
        <v>57.5</v>
      </c>
      <c r="M1756">
        <f t="shared" si="166"/>
        <v>16</v>
      </c>
      <c r="N1756" t="s">
        <v>111</v>
      </c>
      <c r="O1756" t="s">
        <v>115</v>
      </c>
    </row>
    <row r="1757" spans="1:15" x14ac:dyDescent="0.3">
      <c r="A1757">
        <f t="shared" si="167"/>
        <v>7777897156</v>
      </c>
      <c r="B1757" s="1">
        <v>42308</v>
      </c>
      <c r="C1757" t="str">
        <f t="shared" si="162"/>
        <v>Saturday</v>
      </c>
      <c r="D1757" t="str">
        <f t="shared" si="163"/>
        <v>October</v>
      </c>
      <c r="E1757">
        <v>16</v>
      </c>
      <c r="F1757" t="s">
        <v>7</v>
      </c>
      <c r="G1757" t="s">
        <v>8</v>
      </c>
      <c r="H1757">
        <f t="shared" si="164"/>
        <v>20.5</v>
      </c>
      <c r="I1757">
        <v>9</v>
      </c>
      <c r="J1757" t="s">
        <v>36</v>
      </c>
      <c r="K1757" t="s">
        <v>37</v>
      </c>
      <c r="L1757">
        <f t="shared" si="165"/>
        <v>184.5</v>
      </c>
      <c r="M1757">
        <f t="shared" si="166"/>
        <v>40.5</v>
      </c>
      <c r="N1757" t="s">
        <v>112</v>
      </c>
      <c r="O1757" t="s">
        <v>114</v>
      </c>
    </row>
    <row r="1758" spans="1:15" x14ac:dyDescent="0.3">
      <c r="A1758">
        <f t="shared" si="167"/>
        <v>7777897157</v>
      </c>
      <c r="B1758" s="1">
        <v>42308</v>
      </c>
      <c r="C1758" t="str">
        <f t="shared" si="162"/>
        <v>Saturday</v>
      </c>
      <c r="D1758" t="str">
        <f t="shared" si="163"/>
        <v>October</v>
      </c>
      <c r="E1758">
        <v>12.75</v>
      </c>
      <c r="F1758" t="s">
        <v>27</v>
      </c>
      <c r="G1758" t="s">
        <v>22</v>
      </c>
      <c r="H1758">
        <f t="shared" si="164"/>
        <v>17.75</v>
      </c>
      <c r="I1758">
        <v>10</v>
      </c>
      <c r="J1758" t="s">
        <v>50</v>
      </c>
      <c r="K1758" t="s">
        <v>51</v>
      </c>
      <c r="L1758">
        <f t="shared" si="165"/>
        <v>177.5</v>
      </c>
      <c r="M1758">
        <f t="shared" si="166"/>
        <v>50</v>
      </c>
      <c r="N1758" t="s">
        <v>111</v>
      </c>
      <c r="O1758" t="s">
        <v>115</v>
      </c>
    </row>
    <row r="1759" spans="1:15" x14ac:dyDescent="0.3">
      <c r="A1759">
        <f t="shared" si="167"/>
        <v>7777897158</v>
      </c>
      <c r="B1759" s="1">
        <v>42308</v>
      </c>
      <c r="C1759" t="str">
        <f t="shared" si="162"/>
        <v>Saturday</v>
      </c>
      <c r="D1759" t="str">
        <f t="shared" si="163"/>
        <v>October</v>
      </c>
      <c r="E1759">
        <v>20.75</v>
      </c>
      <c r="F1759" t="s">
        <v>13</v>
      </c>
      <c r="G1759" t="s">
        <v>22</v>
      </c>
      <c r="H1759">
        <f t="shared" si="164"/>
        <v>28.75</v>
      </c>
      <c r="I1759">
        <v>3</v>
      </c>
      <c r="J1759" t="s">
        <v>44</v>
      </c>
      <c r="K1759" t="s">
        <v>45</v>
      </c>
      <c r="L1759">
        <f t="shared" si="165"/>
        <v>86.25</v>
      </c>
      <c r="M1759">
        <f t="shared" si="166"/>
        <v>24</v>
      </c>
      <c r="N1759" t="s">
        <v>111</v>
      </c>
      <c r="O1759" t="s">
        <v>115</v>
      </c>
    </row>
    <row r="1760" spans="1:15" x14ac:dyDescent="0.3">
      <c r="A1760">
        <f t="shared" si="167"/>
        <v>7777897159</v>
      </c>
      <c r="B1760" s="1">
        <v>42308</v>
      </c>
      <c r="C1760" t="str">
        <f t="shared" si="162"/>
        <v>Saturday</v>
      </c>
      <c r="D1760" t="str">
        <f t="shared" si="163"/>
        <v>October</v>
      </c>
      <c r="E1760">
        <v>16.5</v>
      </c>
      <c r="F1760" t="s">
        <v>7</v>
      </c>
      <c r="G1760" t="s">
        <v>17</v>
      </c>
      <c r="H1760">
        <f t="shared" si="164"/>
        <v>25</v>
      </c>
      <c r="I1760">
        <v>4</v>
      </c>
      <c r="J1760" t="s">
        <v>32</v>
      </c>
      <c r="K1760" t="s">
        <v>33</v>
      </c>
      <c r="L1760">
        <f t="shared" si="165"/>
        <v>100</v>
      </c>
      <c r="M1760">
        <f t="shared" si="166"/>
        <v>34</v>
      </c>
      <c r="N1760" t="s">
        <v>111</v>
      </c>
      <c r="O1760" t="s">
        <v>114</v>
      </c>
    </row>
    <row r="1761" spans="1:15" x14ac:dyDescent="0.3">
      <c r="A1761">
        <f t="shared" si="167"/>
        <v>7777897160</v>
      </c>
      <c r="B1761" s="1">
        <v>42308</v>
      </c>
      <c r="C1761" t="str">
        <f t="shared" si="162"/>
        <v>Saturday</v>
      </c>
      <c r="D1761" t="str">
        <f t="shared" si="163"/>
        <v>October</v>
      </c>
      <c r="E1761">
        <v>20.5</v>
      </c>
      <c r="F1761" t="s">
        <v>13</v>
      </c>
      <c r="G1761" t="s">
        <v>8</v>
      </c>
      <c r="H1761">
        <f t="shared" si="164"/>
        <v>26.5</v>
      </c>
      <c r="I1761">
        <v>7</v>
      </c>
      <c r="J1761" t="s">
        <v>36</v>
      </c>
      <c r="K1761" t="s">
        <v>37</v>
      </c>
      <c r="L1761">
        <f t="shared" si="165"/>
        <v>185.5</v>
      </c>
      <c r="M1761">
        <f t="shared" si="166"/>
        <v>42</v>
      </c>
      <c r="N1761" t="s">
        <v>112</v>
      </c>
      <c r="O1761" t="s">
        <v>114</v>
      </c>
    </row>
    <row r="1762" spans="1:15" x14ac:dyDescent="0.3">
      <c r="A1762">
        <f t="shared" si="167"/>
        <v>7777897161</v>
      </c>
      <c r="B1762" s="1">
        <v>42308</v>
      </c>
      <c r="C1762" t="str">
        <f t="shared" si="162"/>
        <v>Saturday</v>
      </c>
      <c r="D1762" t="str">
        <f t="shared" si="163"/>
        <v>October</v>
      </c>
      <c r="E1762">
        <v>11</v>
      </c>
      <c r="F1762" t="s">
        <v>27</v>
      </c>
      <c r="G1762" t="s">
        <v>8</v>
      </c>
      <c r="H1762">
        <f t="shared" si="164"/>
        <v>14</v>
      </c>
      <c r="I1762">
        <v>9</v>
      </c>
      <c r="J1762" t="s">
        <v>74</v>
      </c>
      <c r="K1762" t="s">
        <v>75</v>
      </c>
      <c r="L1762">
        <f t="shared" si="165"/>
        <v>126</v>
      </c>
      <c r="M1762">
        <f t="shared" si="166"/>
        <v>27</v>
      </c>
      <c r="N1762" t="s">
        <v>111</v>
      </c>
      <c r="O1762" t="s">
        <v>114</v>
      </c>
    </row>
    <row r="1763" spans="1:15" x14ac:dyDescent="0.3">
      <c r="A1763">
        <f t="shared" si="167"/>
        <v>7777897162</v>
      </c>
      <c r="B1763" s="1">
        <v>42308</v>
      </c>
      <c r="C1763" t="str">
        <f t="shared" si="162"/>
        <v>Saturday</v>
      </c>
      <c r="D1763" t="str">
        <f t="shared" si="163"/>
        <v>October</v>
      </c>
      <c r="E1763">
        <v>16.75</v>
      </c>
      <c r="F1763" t="s">
        <v>7</v>
      </c>
      <c r="G1763" t="s">
        <v>22</v>
      </c>
      <c r="H1763">
        <f t="shared" si="164"/>
        <v>23.25</v>
      </c>
      <c r="I1763">
        <v>9</v>
      </c>
      <c r="J1763" t="s">
        <v>72</v>
      </c>
      <c r="K1763" t="s">
        <v>73</v>
      </c>
      <c r="L1763">
        <f t="shared" si="165"/>
        <v>209.25</v>
      </c>
      <c r="M1763">
        <f t="shared" si="166"/>
        <v>58.5</v>
      </c>
      <c r="N1763" t="s">
        <v>112</v>
      </c>
      <c r="O1763" t="s">
        <v>115</v>
      </c>
    </row>
    <row r="1764" spans="1:15" x14ac:dyDescent="0.3">
      <c r="A1764">
        <f t="shared" si="167"/>
        <v>7777897163</v>
      </c>
      <c r="B1764" s="1">
        <v>42309</v>
      </c>
      <c r="C1764" t="str">
        <f t="shared" si="162"/>
        <v>Sunday</v>
      </c>
      <c r="D1764" t="str">
        <f t="shared" si="163"/>
        <v>November</v>
      </c>
      <c r="E1764">
        <v>20.75</v>
      </c>
      <c r="F1764" t="s">
        <v>13</v>
      </c>
      <c r="G1764" t="s">
        <v>22</v>
      </c>
      <c r="H1764">
        <f t="shared" si="164"/>
        <v>28.75</v>
      </c>
      <c r="I1764">
        <v>12</v>
      </c>
      <c r="J1764" t="s">
        <v>23</v>
      </c>
      <c r="K1764" t="s">
        <v>24</v>
      </c>
      <c r="L1764">
        <f t="shared" si="165"/>
        <v>345</v>
      </c>
      <c r="M1764">
        <f t="shared" si="166"/>
        <v>96</v>
      </c>
      <c r="N1764" t="s">
        <v>111</v>
      </c>
      <c r="O1764" t="s">
        <v>115</v>
      </c>
    </row>
    <row r="1765" spans="1:15" x14ac:dyDescent="0.3">
      <c r="A1765">
        <f t="shared" si="167"/>
        <v>7777897164</v>
      </c>
      <c r="B1765" s="1">
        <v>42309</v>
      </c>
      <c r="C1765" t="str">
        <f t="shared" si="162"/>
        <v>Sunday</v>
      </c>
      <c r="D1765" t="str">
        <f t="shared" si="163"/>
        <v>November</v>
      </c>
      <c r="E1765">
        <v>20.75</v>
      </c>
      <c r="F1765" t="s">
        <v>13</v>
      </c>
      <c r="G1765" t="s">
        <v>22</v>
      </c>
      <c r="H1765">
        <f t="shared" si="164"/>
        <v>28.75</v>
      </c>
      <c r="I1765">
        <v>11</v>
      </c>
      <c r="J1765" t="s">
        <v>72</v>
      </c>
      <c r="K1765" t="s">
        <v>73</v>
      </c>
      <c r="L1765">
        <f t="shared" si="165"/>
        <v>316.25</v>
      </c>
      <c r="M1765">
        <f t="shared" si="166"/>
        <v>88</v>
      </c>
      <c r="N1765" t="s">
        <v>112</v>
      </c>
      <c r="O1765" t="s">
        <v>114</v>
      </c>
    </row>
    <row r="1766" spans="1:15" x14ac:dyDescent="0.3">
      <c r="A1766">
        <f t="shared" si="167"/>
        <v>7777897165</v>
      </c>
      <c r="B1766" s="1">
        <v>42309</v>
      </c>
      <c r="C1766" t="str">
        <f t="shared" si="162"/>
        <v>Sunday</v>
      </c>
      <c r="D1766" t="str">
        <f t="shared" si="163"/>
        <v>November</v>
      </c>
      <c r="E1766">
        <v>16.75</v>
      </c>
      <c r="F1766" t="s">
        <v>7</v>
      </c>
      <c r="G1766" t="s">
        <v>22</v>
      </c>
      <c r="H1766">
        <f t="shared" si="164"/>
        <v>23.25</v>
      </c>
      <c r="I1766">
        <v>9</v>
      </c>
      <c r="J1766" t="s">
        <v>28</v>
      </c>
      <c r="K1766" t="s">
        <v>29</v>
      </c>
      <c r="L1766">
        <f t="shared" si="165"/>
        <v>209.25</v>
      </c>
      <c r="M1766">
        <f t="shared" si="166"/>
        <v>58.5</v>
      </c>
      <c r="N1766" t="s">
        <v>112</v>
      </c>
      <c r="O1766" t="s">
        <v>115</v>
      </c>
    </row>
    <row r="1767" spans="1:15" x14ac:dyDescent="0.3">
      <c r="A1767">
        <f t="shared" si="167"/>
        <v>7777897166</v>
      </c>
      <c r="B1767" s="1">
        <v>42310</v>
      </c>
      <c r="C1767" t="str">
        <f t="shared" si="162"/>
        <v>Monday</v>
      </c>
      <c r="D1767" t="str">
        <f t="shared" si="163"/>
        <v>November</v>
      </c>
      <c r="E1767">
        <v>9.75</v>
      </c>
      <c r="F1767" t="s">
        <v>27</v>
      </c>
      <c r="G1767" t="s">
        <v>8</v>
      </c>
      <c r="H1767">
        <f t="shared" si="164"/>
        <v>12.75</v>
      </c>
      <c r="I1767">
        <v>11</v>
      </c>
      <c r="J1767" t="s">
        <v>48</v>
      </c>
      <c r="K1767" t="s">
        <v>49</v>
      </c>
      <c r="L1767">
        <f t="shared" si="165"/>
        <v>140.25</v>
      </c>
      <c r="M1767">
        <f t="shared" si="166"/>
        <v>33</v>
      </c>
      <c r="N1767" t="s">
        <v>111</v>
      </c>
      <c r="O1767" t="s">
        <v>115</v>
      </c>
    </row>
    <row r="1768" spans="1:15" x14ac:dyDescent="0.3">
      <c r="A1768">
        <f t="shared" si="167"/>
        <v>7777897167</v>
      </c>
      <c r="B1768" s="1">
        <v>42310</v>
      </c>
      <c r="C1768" t="str">
        <f t="shared" si="162"/>
        <v>Monday</v>
      </c>
      <c r="D1768" t="str">
        <f t="shared" si="163"/>
        <v>November</v>
      </c>
      <c r="E1768">
        <v>16.5</v>
      </c>
      <c r="F1768" t="s">
        <v>7</v>
      </c>
      <c r="G1768" t="s">
        <v>17</v>
      </c>
      <c r="H1768">
        <f t="shared" si="164"/>
        <v>25</v>
      </c>
      <c r="I1768">
        <v>8</v>
      </c>
      <c r="J1768" t="s">
        <v>25</v>
      </c>
      <c r="K1768" t="s">
        <v>26</v>
      </c>
      <c r="L1768">
        <f t="shared" si="165"/>
        <v>200</v>
      </c>
      <c r="M1768">
        <f t="shared" si="166"/>
        <v>68</v>
      </c>
      <c r="N1768" t="s">
        <v>112</v>
      </c>
      <c r="O1768" t="s">
        <v>114</v>
      </c>
    </row>
    <row r="1769" spans="1:15" x14ac:dyDescent="0.3">
      <c r="A1769">
        <f t="shared" si="167"/>
        <v>7777897168</v>
      </c>
      <c r="B1769" s="1">
        <v>42310</v>
      </c>
      <c r="C1769" t="str">
        <f t="shared" si="162"/>
        <v>Monday</v>
      </c>
      <c r="D1769" t="str">
        <f t="shared" si="163"/>
        <v>November</v>
      </c>
      <c r="E1769">
        <v>16</v>
      </c>
      <c r="F1769" t="s">
        <v>7</v>
      </c>
      <c r="G1769" t="s">
        <v>14</v>
      </c>
      <c r="H1769">
        <f t="shared" si="164"/>
        <v>21.5</v>
      </c>
      <c r="I1769">
        <v>2</v>
      </c>
      <c r="J1769" t="s">
        <v>68</v>
      </c>
      <c r="K1769" t="s">
        <v>69</v>
      </c>
      <c r="L1769">
        <f t="shared" si="165"/>
        <v>43</v>
      </c>
      <c r="M1769">
        <f t="shared" si="166"/>
        <v>11</v>
      </c>
      <c r="N1769" t="s">
        <v>112</v>
      </c>
      <c r="O1769" t="s">
        <v>115</v>
      </c>
    </row>
    <row r="1770" spans="1:15" x14ac:dyDescent="0.3">
      <c r="A1770">
        <f t="shared" si="167"/>
        <v>7777897169</v>
      </c>
      <c r="B1770" s="1">
        <v>42310</v>
      </c>
      <c r="C1770" t="str">
        <f t="shared" si="162"/>
        <v>Monday</v>
      </c>
      <c r="D1770" t="str">
        <f t="shared" si="163"/>
        <v>November</v>
      </c>
      <c r="E1770">
        <v>20.75</v>
      </c>
      <c r="F1770" t="s">
        <v>13</v>
      </c>
      <c r="G1770" t="s">
        <v>22</v>
      </c>
      <c r="H1770">
        <f t="shared" si="164"/>
        <v>28.75</v>
      </c>
      <c r="I1770">
        <v>2</v>
      </c>
      <c r="J1770" t="s">
        <v>44</v>
      </c>
      <c r="K1770" t="s">
        <v>45</v>
      </c>
      <c r="L1770">
        <f t="shared" si="165"/>
        <v>57.5</v>
      </c>
      <c r="M1770">
        <f t="shared" si="166"/>
        <v>16</v>
      </c>
      <c r="N1770" t="s">
        <v>112</v>
      </c>
      <c r="O1770" t="s">
        <v>115</v>
      </c>
    </row>
    <row r="1771" spans="1:15" x14ac:dyDescent="0.3">
      <c r="A1771">
        <f t="shared" si="167"/>
        <v>7777897170</v>
      </c>
      <c r="B1771" s="1">
        <v>42310</v>
      </c>
      <c r="C1771" t="str">
        <f t="shared" si="162"/>
        <v>Monday</v>
      </c>
      <c r="D1771" t="str">
        <f t="shared" si="163"/>
        <v>November</v>
      </c>
      <c r="E1771">
        <v>20.75</v>
      </c>
      <c r="F1771" t="s">
        <v>13</v>
      </c>
      <c r="G1771" t="s">
        <v>22</v>
      </c>
      <c r="H1771">
        <f t="shared" si="164"/>
        <v>28.75</v>
      </c>
      <c r="I1771">
        <v>12</v>
      </c>
      <c r="J1771" t="s">
        <v>28</v>
      </c>
      <c r="K1771" t="s">
        <v>29</v>
      </c>
      <c r="L1771">
        <f t="shared" si="165"/>
        <v>345</v>
      </c>
      <c r="M1771">
        <f t="shared" si="166"/>
        <v>96</v>
      </c>
      <c r="N1771" t="s">
        <v>112</v>
      </c>
      <c r="O1771" t="s">
        <v>115</v>
      </c>
    </row>
    <row r="1772" spans="1:15" x14ac:dyDescent="0.3">
      <c r="A1772">
        <f t="shared" si="167"/>
        <v>7777897171</v>
      </c>
      <c r="B1772" s="1">
        <v>42311</v>
      </c>
      <c r="C1772" t="str">
        <f t="shared" si="162"/>
        <v>Tuesday</v>
      </c>
      <c r="D1772" t="str">
        <f t="shared" si="163"/>
        <v>November</v>
      </c>
      <c r="E1772">
        <v>20.75</v>
      </c>
      <c r="F1772" t="s">
        <v>13</v>
      </c>
      <c r="G1772" t="s">
        <v>17</v>
      </c>
      <c r="H1772">
        <f t="shared" si="164"/>
        <v>30.75</v>
      </c>
      <c r="I1772">
        <v>10</v>
      </c>
      <c r="J1772" t="s">
        <v>32</v>
      </c>
      <c r="K1772" t="s">
        <v>33</v>
      </c>
      <c r="L1772">
        <f t="shared" si="165"/>
        <v>307.5</v>
      </c>
      <c r="M1772">
        <f t="shared" si="166"/>
        <v>100</v>
      </c>
      <c r="N1772" t="s">
        <v>111</v>
      </c>
      <c r="O1772" t="s">
        <v>115</v>
      </c>
    </row>
    <row r="1773" spans="1:15" x14ac:dyDescent="0.3">
      <c r="A1773">
        <f t="shared" si="167"/>
        <v>7777897172</v>
      </c>
      <c r="B1773" s="1">
        <v>42311</v>
      </c>
      <c r="C1773" t="str">
        <f t="shared" si="162"/>
        <v>Tuesday</v>
      </c>
      <c r="D1773" t="str">
        <f t="shared" si="163"/>
        <v>November</v>
      </c>
      <c r="E1773">
        <v>16.25</v>
      </c>
      <c r="F1773" t="s">
        <v>7</v>
      </c>
      <c r="G1773" t="s">
        <v>17</v>
      </c>
      <c r="H1773">
        <f t="shared" si="164"/>
        <v>24.75</v>
      </c>
      <c r="I1773">
        <v>8</v>
      </c>
      <c r="J1773" t="s">
        <v>70</v>
      </c>
      <c r="K1773" t="s">
        <v>71</v>
      </c>
      <c r="L1773">
        <f t="shared" si="165"/>
        <v>198</v>
      </c>
      <c r="M1773">
        <f t="shared" si="166"/>
        <v>68</v>
      </c>
      <c r="N1773" t="s">
        <v>112</v>
      </c>
      <c r="O1773" t="s">
        <v>115</v>
      </c>
    </row>
    <row r="1774" spans="1:15" x14ac:dyDescent="0.3">
      <c r="A1774">
        <f t="shared" si="167"/>
        <v>7777897173</v>
      </c>
      <c r="B1774" s="1">
        <v>42311</v>
      </c>
      <c r="C1774" t="str">
        <f t="shared" si="162"/>
        <v>Tuesday</v>
      </c>
      <c r="D1774" t="str">
        <f t="shared" si="163"/>
        <v>November</v>
      </c>
      <c r="E1774">
        <v>16</v>
      </c>
      <c r="F1774" t="s">
        <v>7</v>
      </c>
      <c r="G1774" t="s">
        <v>8</v>
      </c>
      <c r="H1774">
        <f t="shared" si="164"/>
        <v>20.5</v>
      </c>
      <c r="I1774">
        <v>4</v>
      </c>
      <c r="J1774" t="s">
        <v>36</v>
      </c>
      <c r="K1774" t="s">
        <v>37</v>
      </c>
      <c r="L1774">
        <f t="shared" si="165"/>
        <v>82</v>
      </c>
      <c r="M1774">
        <f t="shared" si="166"/>
        <v>18</v>
      </c>
      <c r="N1774" t="s">
        <v>111</v>
      </c>
      <c r="O1774" t="s">
        <v>115</v>
      </c>
    </row>
    <row r="1775" spans="1:15" x14ac:dyDescent="0.3">
      <c r="A1775">
        <f t="shared" si="167"/>
        <v>7777897174</v>
      </c>
      <c r="B1775" s="1">
        <v>42311</v>
      </c>
      <c r="C1775" t="str">
        <f t="shared" si="162"/>
        <v>Tuesday</v>
      </c>
      <c r="D1775" t="str">
        <f t="shared" si="163"/>
        <v>November</v>
      </c>
      <c r="E1775">
        <v>20.75</v>
      </c>
      <c r="F1775" t="s">
        <v>13</v>
      </c>
      <c r="G1775" t="s">
        <v>22</v>
      </c>
      <c r="H1775">
        <f t="shared" si="164"/>
        <v>28.75</v>
      </c>
      <c r="I1775">
        <v>6</v>
      </c>
      <c r="J1775" t="s">
        <v>23</v>
      </c>
      <c r="K1775" t="s">
        <v>24</v>
      </c>
      <c r="L1775">
        <f t="shared" si="165"/>
        <v>172.5</v>
      </c>
      <c r="M1775">
        <f t="shared" si="166"/>
        <v>48</v>
      </c>
      <c r="N1775" t="s">
        <v>111</v>
      </c>
      <c r="O1775" t="s">
        <v>115</v>
      </c>
    </row>
    <row r="1776" spans="1:15" x14ac:dyDescent="0.3">
      <c r="A1776">
        <f t="shared" si="167"/>
        <v>7777897175</v>
      </c>
      <c r="B1776" s="1">
        <v>42312</v>
      </c>
      <c r="C1776" t="str">
        <f t="shared" si="162"/>
        <v>Wednesday</v>
      </c>
      <c r="D1776" t="str">
        <f t="shared" si="163"/>
        <v>November</v>
      </c>
      <c r="E1776">
        <v>16</v>
      </c>
      <c r="F1776" t="s">
        <v>7</v>
      </c>
      <c r="G1776" t="s">
        <v>14</v>
      </c>
      <c r="H1776">
        <f t="shared" si="164"/>
        <v>21.5</v>
      </c>
      <c r="I1776">
        <v>1</v>
      </c>
      <c r="J1776" t="s">
        <v>68</v>
      </c>
      <c r="K1776" t="s">
        <v>69</v>
      </c>
      <c r="L1776">
        <f t="shared" si="165"/>
        <v>21.5</v>
      </c>
      <c r="M1776">
        <f t="shared" si="166"/>
        <v>5.5</v>
      </c>
      <c r="N1776" t="s">
        <v>112</v>
      </c>
      <c r="O1776" t="s">
        <v>114</v>
      </c>
    </row>
    <row r="1777" spans="1:15" x14ac:dyDescent="0.3">
      <c r="A1777">
        <f t="shared" si="167"/>
        <v>7777897176</v>
      </c>
      <c r="B1777" s="1">
        <v>42312</v>
      </c>
      <c r="C1777" t="str">
        <f t="shared" si="162"/>
        <v>Wednesday</v>
      </c>
      <c r="D1777" t="str">
        <f t="shared" si="163"/>
        <v>November</v>
      </c>
      <c r="E1777">
        <v>20.75</v>
      </c>
      <c r="F1777" t="s">
        <v>13</v>
      </c>
      <c r="G1777" t="s">
        <v>17</v>
      </c>
      <c r="H1777">
        <f t="shared" si="164"/>
        <v>30.75</v>
      </c>
      <c r="I1777">
        <v>9</v>
      </c>
      <c r="J1777" t="s">
        <v>18</v>
      </c>
      <c r="K1777" t="s">
        <v>19</v>
      </c>
      <c r="L1777">
        <f t="shared" si="165"/>
        <v>276.75</v>
      </c>
      <c r="M1777">
        <f t="shared" si="166"/>
        <v>90</v>
      </c>
      <c r="N1777" t="s">
        <v>112</v>
      </c>
      <c r="O1777" t="s">
        <v>114</v>
      </c>
    </row>
    <row r="1778" spans="1:15" x14ac:dyDescent="0.3">
      <c r="A1778">
        <f t="shared" si="167"/>
        <v>7777897177</v>
      </c>
      <c r="B1778" s="1">
        <v>42312</v>
      </c>
      <c r="C1778" t="str">
        <f t="shared" si="162"/>
        <v>Wednesday</v>
      </c>
      <c r="D1778" t="str">
        <f t="shared" si="163"/>
        <v>November</v>
      </c>
      <c r="E1778">
        <v>12.5</v>
      </c>
      <c r="F1778" t="s">
        <v>27</v>
      </c>
      <c r="G1778" t="s">
        <v>14</v>
      </c>
      <c r="H1778">
        <f t="shared" si="164"/>
        <v>16.5</v>
      </c>
      <c r="I1778">
        <v>10</v>
      </c>
      <c r="J1778" t="s">
        <v>40</v>
      </c>
      <c r="K1778" t="s">
        <v>41</v>
      </c>
      <c r="L1778">
        <f t="shared" si="165"/>
        <v>165</v>
      </c>
      <c r="M1778">
        <f t="shared" si="166"/>
        <v>40</v>
      </c>
      <c r="N1778" t="s">
        <v>111</v>
      </c>
      <c r="O1778" t="s">
        <v>114</v>
      </c>
    </row>
    <row r="1779" spans="1:15" x14ac:dyDescent="0.3">
      <c r="A1779">
        <f t="shared" si="167"/>
        <v>7777897178</v>
      </c>
      <c r="B1779" s="1">
        <v>42312</v>
      </c>
      <c r="C1779" t="str">
        <f t="shared" si="162"/>
        <v>Wednesday</v>
      </c>
      <c r="D1779" t="str">
        <f t="shared" si="163"/>
        <v>November</v>
      </c>
      <c r="E1779">
        <v>12</v>
      </c>
      <c r="F1779" t="s">
        <v>27</v>
      </c>
      <c r="G1779" t="s">
        <v>14</v>
      </c>
      <c r="H1779">
        <f t="shared" si="164"/>
        <v>16</v>
      </c>
      <c r="I1779">
        <v>1</v>
      </c>
      <c r="J1779" t="s">
        <v>42</v>
      </c>
      <c r="K1779" t="s">
        <v>43</v>
      </c>
      <c r="L1779">
        <f t="shared" si="165"/>
        <v>16</v>
      </c>
      <c r="M1779">
        <f t="shared" si="166"/>
        <v>4</v>
      </c>
      <c r="N1779" t="s">
        <v>111</v>
      </c>
      <c r="O1779" t="s">
        <v>115</v>
      </c>
    </row>
    <row r="1780" spans="1:15" x14ac:dyDescent="0.3">
      <c r="A1780">
        <f t="shared" si="167"/>
        <v>7777897179</v>
      </c>
      <c r="B1780" s="1">
        <v>42312</v>
      </c>
      <c r="C1780" t="str">
        <f t="shared" si="162"/>
        <v>Wednesday</v>
      </c>
      <c r="D1780" t="str">
        <f t="shared" si="163"/>
        <v>November</v>
      </c>
      <c r="E1780">
        <v>12.75</v>
      </c>
      <c r="F1780" t="s">
        <v>27</v>
      </c>
      <c r="G1780" t="s">
        <v>14</v>
      </c>
      <c r="H1780">
        <f t="shared" si="164"/>
        <v>16.75</v>
      </c>
      <c r="I1780">
        <v>5</v>
      </c>
      <c r="J1780" t="s">
        <v>62</v>
      </c>
      <c r="K1780" t="s">
        <v>63</v>
      </c>
      <c r="L1780">
        <f t="shared" si="165"/>
        <v>83.75</v>
      </c>
      <c r="M1780">
        <f t="shared" si="166"/>
        <v>20</v>
      </c>
      <c r="N1780" t="s">
        <v>112</v>
      </c>
      <c r="O1780" t="s">
        <v>114</v>
      </c>
    </row>
    <row r="1781" spans="1:15" x14ac:dyDescent="0.3">
      <c r="A1781">
        <f t="shared" si="167"/>
        <v>7777897180</v>
      </c>
      <c r="B1781" s="1">
        <v>42313</v>
      </c>
      <c r="C1781" t="str">
        <f t="shared" si="162"/>
        <v>Thursday</v>
      </c>
      <c r="D1781" t="str">
        <f t="shared" si="163"/>
        <v>November</v>
      </c>
      <c r="E1781">
        <v>16.75</v>
      </c>
      <c r="F1781" t="s">
        <v>7</v>
      </c>
      <c r="G1781" t="s">
        <v>22</v>
      </c>
      <c r="H1781">
        <f t="shared" si="164"/>
        <v>23.25</v>
      </c>
      <c r="I1781">
        <v>12</v>
      </c>
      <c r="J1781" t="s">
        <v>23</v>
      </c>
      <c r="K1781" t="s">
        <v>24</v>
      </c>
      <c r="L1781">
        <f t="shared" si="165"/>
        <v>279</v>
      </c>
      <c r="M1781">
        <f t="shared" si="166"/>
        <v>78</v>
      </c>
      <c r="N1781" t="s">
        <v>111</v>
      </c>
      <c r="O1781" t="s">
        <v>114</v>
      </c>
    </row>
    <row r="1782" spans="1:15" x14ac:dyDescent="0.3">
      <c r="A1782">
        <f t="shared" si="167"/>
        <v>7777897181</v>
      </c>
      <c r="B1782" s="1">
        <v>42313</v>
      </c>
      <c r="C1782" t="str">
        <f t="shared" si="162"/>
        <v>Thursday</v>
      </c>
      <c r="D1782" t="str">
        <f t="shared" si="163"/>
        <v>November</v>
      </c>
      <c r="E1782">
        <v>12.75</v>
      </c>
      <c r="F1782" t="s">
        <v>27</v>
      </c>
      <c r="G1782" t="s">
        <v>22</v>
      </c>
      <c r="H1782">
        <f t="shared" si="164"/>
        <v>17.75</v>
      </c>
      <c r="I1782">
        <v>5</v>
      </c>
      <c r="J1782" t="s">
        <v>44</v>
      </c>
      <c r="K1782" t="s">
        <v>45</v>
      </c>
      <c r="L1782">
        <f t="shared" si="165"/>
        <v>88.75</v>
      </c>
      <c r="M1782">
        <f t="shared" si="166"/>
        <v>25</v>
      </c>
      <c r="N1782" t="s">
        <v>112</v>
      </c>
      <c r="O1782" t="s">
        <v>114</v>
      </c>
    </row>
    <row r="1783" spans="1:15" x14ac:dyDescent="0.3">
      <c r="A1783">
        <f t="shared" si="167"/>
        <v>7777897182</v>
      </c>
      <c r="B1783" s="1">
        <v>42313</v>
      </c>
      <c r="C1783" t="str">
        <f t="shared" si="162"/>
        <v>Thursday</v>
      </c>
      <c r="D1783" t="str">
        <f t="shared" si="163"/>
        <v>November</v>
      </c>
      <c r="E1783">
        <v>12.25</v>
      </c>
      <c r="F1783" t="s">
        <v>27</v>
      </c>
      <c r="G1783" t="s">
        <v>17</v>
      </c>
      <c r="H1783">
        <f t="shared" si="164"/>
        <v>19.25</v>
      </c>
      <c r="I1783">
        <v>8</v>
      </c>
      <c r="J1783" t="s">
        <v>60</v>
      </c>
      <c r="K1783" t="s">
        <v>61</v>
      </c>
      <c r="L1783">
        <f t="shared" si="165"/>
        <v>154</v>
      </c>
      <c r="M1783">
        <f t="shared" si="166"/>
        <v>56</v>
      </c>
      <c r="N1783" t="s">
        <v>111</v>
      </c>
      <c r="O1783" t="s">
        <v>115</v>
      </c>
    </row>
    <row r="1784" spans="1:15" x14ac:dyDescent="0.3">
      <c r="A1784">
        <f t="shared" si="167"/>
        <v>7777897183</v>
      </c>
      <c r="B1784" s="1">
        <v>42313</v>
      </c>
      <c r="C1784" t="str">
        <f t="shared" si="162"/>
        <v>Thursday</v>
      </c>
      <c r="D1784" t="str">
        <f t="shared" si="163"/>
        <v>November</v>
      </c>
      <c r="E1784">
        <v>20.75</v>
      </c>
      <c r="F1784" t="s">
        <v>13</v>
      </c>
      <c r="G1784" t="s">
        <v>17</v>
      </c>
      <c r="H1784">
        <f t="shared" si="164"/>
        <v>30.75</v>
      </c>
      <c r="I1784">
        <v>8</v>
      </c>
      <c r="J1784" t="s">
        <v>66</v>
      </c>
      <c r="K1784" t="s">
        <v>67</v>
      </c>
      <c r="L1784">
        <f t="shared" si="165"/>
        <v>246</v>
      </c>
      <c r="M1784">
        <f t="shared" si="166"/>
        <v>80</v>
      </c>
      <c r="N1784" t="s">
        <v>112</v>
      </c>
      <c r="O1784" t="s">
        <v>115</v>
      </c>
    </row>
    <row r="1785" spans="1:15" x14ac:dyDescent="0.3">
      <c r="A1785">
        <f t="shared" si="167"/>
        <v>7777897184</v>
      </c>
      <c r="B1785" s="1">
        <v>42313</v>
      </c>
      <c r="C1785" t="str">
        <f t="shared" si="162"/>
        <v>Thursday</v>
      </c>
      <c r="D1785" t="str">
        <f t="shared" si="163"/>
        <v>November</v>
      </c>
      <c r="E1785">
        <v>16</v>
      </c>
      <c r="F1785" t="s">
        <v>7</v>
      </c>
      <c r="G1785" t="s">
        <v>14</v>
      </c>
      <c r="H1785">
        <f t="shared" si="164"/>
        <v>21.5</v>
      </c>
      <c r="I1785">
        <v>7</v>
      </c>
      <c r="J1785" t="s">
        <v>68</v>
      </c>
      <c r="K1785" t="s">
        <v>69</v>
      </c>
      <c r="L1785">
        <f t="shared" si="165"/>
        <v>150.5</v>
      </c>
      <c r="M1785">
        <f t="shared" si="166"/>
        <v>38.5</v>
      </c>
      <c r="N1785" t="s">
        <v>112</v>
      </c>
      <c r="O1785" t="s">
        <v>115</v>
      </c>
    </row>
    <row r="1786" spans="1:15" x14ac:dyDescent="0.3">
      <c r="A1786">
        <f t="shared" si="167"/>
        <v>7777897185</v>
      </c>
      <c r="B1786" s="1">
        <v>42313</v>
      </c>
      <c r="C1786" t="str">
        <f t="shared" si="162"/>
        <v>Thursday</v>
      </c>
      <c r="D1786" t="str">
        <f t="shared" si="163"/>
        <v>November</v>
      </c>
      <c r="E1786">
        <v>10.5</v>
      </c>
      <c r="F1786" t="s">
        <v>27</v>
      </c>
      <c r="G1786" t="s">
        <v>8</v>
      </c>
      <c r="H1786">
        <f t="shared" si="164"/>
        <v>13.5</v>
      </c>
      <c r="I1786">
        <v>6</v>
      </c>
      <c r="J1786" t="s">
        <v>9</v>
      </c>
      <c r="K1786" t="s">
        <v>10</v>
      </c>
      <c r="L1786">
        <f t="shared" si="165"/>
        <v>81</v>
      </c>
      <c r="M1786">
        <f t="shared" si="166"/>
        <v>18</v>
      </c>
      <c r="N1786" t="s">
        <v>112</v>
      </c>
      <c r="O1786" t="s">
        <v>115</v>
      </c>
    </row>
    <row r="1787" spans="1:15" x14ac:dyDescent="0.3">
      <c r="A1787">
        <f t="shared" si="167"/>
        <v>7777897186</v>
      </c>
      <c r="B1787" s="1">
        <v>42313</v>
      </c>
      <c r="C1787" t="str">
        <f t="shared" si="162"/>
        <v>Thursday</v>
      </c>
      <c r="D1787" t="str">
        <f t="shared" si="163"/>
        <v>November</v>
      </c>
      <c r="E1787">
        <v>12.5</v>
      </c>
      <c r="F1787" t="s">
        <v>27</v>
      </c>
      <c r="G1787" t="s">
        <v>17</v>
      </c>
      <c r="H1787">
        <f t="shared" si="164"/>
        <v>19.5</v>
      </c>
      <c r="I1787">
        <v>2</v>
      </c>
      <c r="J1787" t="s">
        <v>66</v>
      </c>
      <c r="K1787" t="s">
        <v>67</v>
      </c>
      <c r="L1787">
        <f t="shared" si="165"/>
        <v>39</v>
      </c>
      <c r="M1787">
        <f t="shared" si="166"/>
        <v>14</v>
      </c>
      <c r="N1787" t="s">
        <v>111</v>
      </c>
      <c r="O1787" t="s">
        <v>115</v>
      </c>
    </row>
    <row r="1788" spans="1:15" x14ac:dyDescent="0.3">
      <c r="A1788">
        <f t="shared" si="167"/>
        <v>7777897187</v>
      </c>
      <c r="B1788" s="1">
        <v>42314</v>
      </c>
      <c r="C1788" t="str">
        <f t="shared" si="162"/>
        <v>Friday</v>
      </c>
      <c r="D1788" t="str">
        <f t="shared" si="163"/>
        <v>November</v>
      </c>
      <c r="E1788">
        <v>18.5</v>
      </c>
      <c r="F1788" t="s">
        <v>13</v>
      </c>
      <c r="G1788" t="s">
        <v>14</v>
      </c>
      <c r="H1788">
        <f t="shared" si="164"/>
        <v>25.5</v>
      </c>
      <c r="I1788">
        <v>5</v>
      </c>
      <c r="J1788" t="s">
        <v>15</v>
      </c>
      <c r="K1788" t="s">
        <v>16</v>
      </c>
      <c r="L1788">
        <f t="shared" si="165"/>
        <v>127.5</v>
      </c>
      <c r="M1788">
        <f t="shared" si="166"/>
        <v>35</v>
      </c>
      <c r="N1788" t="s">
        <v>111</v>
      </c>
      <c r="O1788" t="s">
        <v>114</v>
      </c>
    </row>
    <row r="1789" spans="1:15" x14ac:dyDescent="0.3">
      <c r="A1789">
        <f t="shared" si="167"/>
        <v>7777897188</v>
      </c>
      <c r="B1789" s="1">
        <v>42314</v>
      </c>
      <c r="C1789" t="str">
        <f t="shared" si="162"/>
        <v>Friday</v>
      </c>
      <c r="D1789" t="str">
        <f t="shared" si="163"/>
        <v>November</v>
      </c>
      <c r="E1789">
        <v>16</v>
      </c>
      <c r="F1789" t="s">
        <v>7</v>
      </c>
      <c r="G1789" t="s">
        <v>8</v>
      </c>
      <c r="H1789">
        <f t="shared" si="164"/>
        <v>20.5</v>
      </c>
      <c r="I1789">
        <v>1</v>
      </c>
      <c r="J1789" t="s">
        <v>30</v>
      </c>
      <c r="K1789" t="s">
        <v>31</v>
      </c>
      <c r="L1789">
        <f t="shared" si="165"/>
        <v>20.5</v>
      </c>
      <c r="M1789">
        <f t="shared" si="166"/>
        <v>4.5</v>
      </c>
      <c r="N1789" t="s">
        <v>112</v>
      </c>
      <c r="O1789" t="s">
        <v>114</v>
      </c>
    </row>
    <row r="1790" spans="1:15" x14ac:dyDescent="0.3">
      <c r="A1790">
        <f t="shared" si="167"/>
        <v>7777897189</v>
      </c>
      <c r="B1790" s="1">
        <v>42314</v>
      </c>
      <c r="C1790" t="str">
        <f t="shared" si="162"/>
        <v>Friday</v>
      </c>
      <c r="D1790" t="str">
        <f t="shared" si="163"/>
        <v>November</v>
      </c>
      <c r="E1790">
        <v>18.5</v>
      </c>
      <c r="F1790" t="s">
        <v>13</v>
      </c>
      <c r="G1790" t="s">
        <v>14</v>
      </c>
      <c r="H1790">
        <f t="shared" si="164"/>
        <v>25.5</v>
      </c>
      <c r="I1790">
        <v>9</v>
      </c>
      <c r="J1790" t="s">
        <v>15</v>
      </c>
      <c r="K1790" t="s">
        <v>16</v>
      </c>
      <c r="L1790">
        <f t="shared" si="165"/>
        <v>229.5</v>
      </c>
      <c r="M1790">
        <f t="shared" si="166"/>
        <v>63</v>
      </c>
      <c r="N1790" t="s">
        <v>112</v>
      </c>
      <c r="O1790" t="s">
        <v>115</v>
      </c>
    </row>
    <row r="1791" spans="1:15" x14ac:dyDescent="0.3">
      <c r="A1791">
        <f t="shared" si="167"/>
        <v>7777897190</v>
      </c>
      <c r="B1791" s="1">
        <v>42314</v>
      </c>
      <c r="C1791" t="str">
        <f t="shared" si="162"/>
        <v>Friday</v>
      </c>
      <c r="D1791" t="str">
        <f t="shared" si="163"/>
        <v>November</v>
      </c>
      <c r="E1791">
        <v>12.5</v>
      </c>
      <c r="F1791" t="s">
        <v>27</v>
      </c>
      <c r="G1791" t="s">
        <v>17</v>
      </c>
      <c r="H1791">
        <f t="shared" si="164"/>
        <v>19.5</v>
      </c>
      <c r="I1791">
        <v>2</v>
      </c>
      <c r="J1791" t="s">
        <v>66</v>
      </c>
      <c r="K1791" t="s">
        <v>67</v>
      </c>
      <c r="L1791">
        <f t="shared" si="165"/>
        <v>39</v>
      </c>
      <c r="M1791">
        <f t="shared" si="166"/>
        <v>14</v>
      </c>
      <c r="N1791" t="s">
        <v>112</v>
      </c>
      <c r="O1791" t="s">
        <v>114</v>
      </c>
    </row>
    <row r="1792" spans="1:15" x14ac:dyDescent="0.3">
      <c r="A1792">
        <f t="shared" si="167"/>
        <v>7777897191</v>
      </c>
      <c r="B1792" s="1">
        <v>42314</v>
      </c>
      <c r="C1792" t="str">
        <f t="shared" si="162"/>
        <v>Friday</v>
      </c>
      <c r="D1792" t="str">
        <f t="shared" si="163"/>
        <v>November</v>
      </c>
      <c r="E1792">
        <v>12</v>
      </c>
      <c r="F1792" t="s">
        <v>27</v>
      </c>
      <c r="G1792" t="s">
        <v>8</v>
      </c>
      <c r="H1792">
        <f t="shared" si="164"/>
        <v>15</v>
      </c>
      <c r="I1792">
        <v>9</v>
      </c>
      <c r="J1792" t="s">
        <v>52</v>
      </c>
      <c r="K1792" t="s">
        <v>53</v>
      </c>
      <c r="L1792">
        <f t="shared" si="165"/>
        <v>135</v>
      </c>
      <c r="M1792">
        <f t="shared" si="166"/>
        <v>27</v>
      </c>
      <c r="N1792" t="s">
        <v>111</v>
      </c>
      <c r="O1792" t="s">
        <v>114</v>
      </c>
    </row>
    <row r="1793" spans="1:15" x14ac:dyDescent="0.3">
      <c r="A1793">
        <f t="shared" si="167"/>
        <v>7777897192</v>
      </c>
      <c r="B1793" s="1">
        <v>42314</v>
      </c>
      <c r="C1793" t="str">
        <f t="shared" si="162"/>
        <v>Friday</v>
      </c>
      <c r="D1793" t="str">
        <f t="shared" si="163"/>
        <v>November</v>
      </c>
      <c r="E1793">
        <v>16.25</v>
      </c>
      <c r="F1793" t="s">
        <v>7</v>
      </c>
      <c r="G1793" t="s">
        <v>17</v>
      </c>
      <c r="H1793">
        <f t="shared" si="164"/>
        <v>24.75</v>
      </c>
      <c r="I1793">
        <v>6</v>
      </c>
      <c r="J1793" t="s">
        <v>70</v>
      </c>
      <c r="K1793" t="s">
        <v>71</v>
      </c>
      <c r="L1793">
        <f t="shared" si="165"/>
        <v>148.5</v>
      </c>
      <c r="M1793">
        <f t="shared" si="166"/>
        <v>51</v>
      </c>
      <c r="N1793" t="s">
        <v>112</v>
      </c>
      <c r="O1793" t="s">
        <v>115</v>
      </c>
    </row>
    <row r="1794" spans="1:15" x14ac:dyDescent="0.3">
      <c r="A1794">
        <f t="shared" si="167"/>
        <v>7777897193</v>
      </c>
      <c r="B1794" s="1">
        <v>42314</v>
      </c>
      <c r="C1794" t="str">
        <f t="shared" ref="C1794:C1857" si="168">TEXT(B1794,"dddd")</f>
        <v>Friday</v>
      </c>
      <c r="D1794" t="str">
        <f t="shared" si="163"/>
        <v>November</v>
      </c>
      <c r="E1794">
        <v>20.25</v>
      </c>
      <c r="F1794" t="s">
        <v>13</v>
      </c>
      <c r="G1794" t="s">
        <v>14</v>
      </c>
      <c r="H1794">
        <f t="shared" si="164"/>
        <v>27.25</v>
      </c>
      <c r="I1794">
        <v>10</v>
      </c>
      <c r="J1794" t="s">
        <v>20</v>
      </c>
      <c r="K1794" t="s">
        <v>21</v>
      </c>
      <c r="L1794">
        <f t="shared" si="165"/>
        <v>272.5</v>
      </c>
      <c r="M1794">
        <f t="shared" si="166"/>
        <v>70</v>
      </c>
      <c r="N1794" t="s">
        <v>112</v>
      </c>
      <c r="O1794" t="s">
        <v>115</v>
      </c>
    </row>
    <row r="1795" spans="1:15" x14ac:dyDescent="0.3">
      <c r="A1795">
        <f t="shared" si="167"/>
        <v>7777897194</v>
      </c>
      <c r="B1795" s="1">
        <v>42315</v>
      </c>
      <c r="C1795" t="str">
        <f t="shared" si="168"/>
        <v>Saturday</v>
      </c>
      <c r="D1795" t="str">
        <f t="shared" ref="D1795:D1858" si="169">TEXT(B1795,"mmmm")</f>
        <v>November</v>
      </c>
      <c r="E1795">
        <v>12.75</v>
      </c>
      <c r="F1795" t="s">
        <v>27</v>
      </c>
      <c r="G1795" t="s">
        <v>22</v>
      </c>
      <c r="H1795">
        <f t="shared" ref="H1795:H1858" si="170">E1795 +   IF(F1795="S", 2, IF(F1795="M", 3.5, IF(F1795="L", 5, 0))) +  IF(G1795="Classic", 1, IF(G1795="Veggie", 2, IF(G1795="Chicken", 3, IF(G1795="Supreme",5,0))))</f>
        <v>17.75</v>
      </c>
      <c r="I1795">
        <v>3</v>
      </c>
      <c r="J1795" t="s">
        <v>44</v>
      </c>
      <c r="K1795" t="s">
        <v>45</v>
      </c>
      <c r="L1795">
        <f t="shared" ref="L1795:L1858" si="171">H1795*I1795</f>
        <v>53.25</v>
      </c>
      <c r="M1795">
        <f t="shared" ref="M1795:M1858" si="172">(H1795-E1795)*I1795</f>
        <v>15</v>
      </c>
      <c r="N1795" t="s">
        <v>111</v>
      </c>
      <c r="O1795" t="s">
        <v>114</v>
      </c>
    </row>
    <row r="1796" spans="1:15" x14ac:dyDescent="0.3">
      <c r="A1796">
        <f t="shared" ref="A1796:A1859" si="173">A1795+1</f>
        <v>7777897195</v>
      </c>
      <c r="B1796" s="1">
        <v>42315</v>
      </c>
      <c r="C1796" t="str">
        <f t="shared" si="168"/>
        <v>Saturday</v>
      </c>
      <c r="D1796" t="str">
        <f t="shared" si="169"/>
        <v>November</v>
      </c>
      <c r="E1796">
        <v>17.95</v>
      </c>
      <c r="F1796" t="s">
        <v>13</v>
      </c>
      <c r="G1796" t="s">
        <v>14</v>
      </c>
      <c r="H1796">
        <f t="shared" si="170"/>
        <v>24.95</v>
      </c>
      <c r="I1796">
        <v>7</v>
      </c>
      <c r="J1796" t="s">
        <v>56</v>
      </c>
      <c r="K1796" t="s">
        <v>57</v>
      </c>
      <c r="L1796">
        <f t="shared" si="171"/>
        <v>174.65</v>
      </c>
      <c r="M1796">
        <f t="shared" si="172"/>
        <v>49</v>
      </c>
      <c r="N1796" t="s">
        <v>111</v>
      </c>
      <c r="O1796" t="s">
        <v>114</v>
      </c>
    </row>
    <row r="1797" spans="1:15" x14ac:dyDescent="0.3">
      <c r="A1797">
        <f t="shared" si="173"/>
        <v>7777897196</v>
      </c>
      <c r="B1797" s="1">
        <v>42315</v>
      </c>
      <c r="C1797" t="str">
        <f t="shared" si="168"/>
        <v>Saturday</v>
      </c>
      <c r="D1797" t="str">
        <f t="shared" si="169"/>
        <v>November</v>
      </c>
      <c r="E1797">
        <v>12</v>
      </c>
      <c r="F1797" t="s">
        <v>27</v>
      </c>
      <c r="G1797" t="s">
        <v>14</v>
      </c>
      <c r="H1797">
        <f t="shared" si="170"/>
        <v>16</v>
      </c>
      <c r="I1797">
        <v>1</v>
      </c>
      <c r="J1797" t="s">
        <v>68</v>
      </c>
      <c r="K1797" t="s">
        <v>69</v>
      </c>
      <c r="L1797">
        <f t="shared" si="171"/>
        <v>16</v>
      </c>
      <c r="M1797">
        <f t="shared" si="172"/>
        <v>4</v>
      </c>
      <c r="N1797" t="s">
        <v>112</v>
      </c>
      <c r="O1797" t="s">
        <v>115</v>
      </c>
    </row>
    <row r="1798" spans="1:15" x14ac:dyDescent="0.3">
      <c r="A1798">
        <f t="shared" si="173"/>
        <v>7777897197</v>
      </c>
      <c r="B1798" s="1">
        <v>42316</v>
      </c>
      <c r="C1798" t="str">
        <f t="shared" si="168"/>
        <v>Sunday</v>
      </c>
      <c r="D1798" t="str">
        <f t="shared" si="169"/>
        <v>November</v>
      </c>
      <c r="E1798">
        <v>20.75</v>
      </c>
      <c r="F1798" t="s">
        <v>13</v>
      </c>
      <c r="G1798" t="s">
        <v>14</v>
      </c>
      <c r="H1798">
        <f t="shared" si="170"/>
        <v>27.75</v>
      </c>
      <c r="I1798">
        <v>12</v>
      </c>
      <c r="J1798" t="s">
        <v>40</v>
      </c>
      <c r="K1798" t="s">
        <v>41</v>
      </c>
      <c r="L1798">
        <f t="shared" si="171"/>
        <v>333</v>
      </c>
      <c r="M1798">
        <f t="shared" si="172"/>
        <v>84</v>
      </c>
      <c r="N1798" t="s">
        <v>112</v>
      </c>
      <c r="O1798" t="s">
        <v>115</v>
      </c>
    </row>
    <row r="1799" spans="1:15" x14ac:dyDescent="0.3">
      <c r="A1799">
        <f t="shared" si="173"/>
        <v>7777897198</v>
      </c>
      <c r="B1799" s="1">
        <v>42316</v>
      </c>
      <c r="C1799" t="str">
        <f t="shared" si="168"/>
        <v>Sunday</v>
      </c>
      <c r="D1799" t="str">
        <f t="shared" si="169"/>
        <v>November</v>
      </c>
      <c r="E1799">
        <v>10.5</v>
      </c>
      <c r="F1799" t="s">
        <v>27</v>
      </c>
      <c r="G1799" t="s">
        <v>8</v>
      </c>
      <c r="H1799">
        <f t="shared" si="170"/>
        <v>13.5</v>
      </c>
      <c r="I1799">
        <v>9</v>
      </c>
      <c r="J1799" t="s">
        <v>9</v>
      </c>
      <c r="K1799" t="s">
        <v>10</v>
      </c>
      <c r="L1799">
        <f t="shared" si="171"/>
        <v>121.5</v>
      </c>
      <c r="M1799">
        <f t="shared" si="172"/>
        <v>27</v>
      </c>
      <c r="N1799" t="s">
        <v>111</v>
      </c>
      <c r="O1799" t="s">
        <v>115</v>
      </c>
    </row>
    <row r="1800" spans="1:15" x14ac:dyDescent="0.3">
      <c r="A1800">
        <f t="shared" si="173"/>
        <v>7777897199</v>
      </c>
      <c r="B1800" s="1">
        <v>42316</v>
      </c>
      <c r="C1800" t="str">
        <f t="shared" si="168"/>
        <v>Sunday</v>
      </c>
      <c r="D1800" t="str">
        <f t="shared" si="169"/>
        <v>November</v>
      </c>
      <c r="E1800">
        <v>20.75</v>
      </c>
      <c r="F1800" t="s">
        <v>13</v>
      </c>
      <c r="G1800" t="s">
        <v>22</v>
      </c>
      <c r="H1800">
        <f t="shared" si="170"/>
        <v>28.75</v>
      </c>
      <c r="I1800">
        <v>11</v>
      </c>
      <c r="J1800" t="s">
        <v>50</v>
      </c>
      <c r="K1800" t="s">
        <v>51</v>
      </c>
      <c r="L1800">
        <f t="shared" si="171"/>
        <v>316.25</v>
      </c>
      <c r="M1800">
        <f t="shared" si="172"/>
        <v>88</v>
      </c>
      <c r="N1800" t="s">
        <v>111</v>
      </c>
      <c r="O1800" t="s">
        <v>115</v>
      </c>
    </row>
    <row r="1801" spans="1:15" x14ac:dyDescent="0.3">
      <c r="A1801">
        <f t="shared" si="173"/>
        <v>7777897200</v>
      </c>
      <c r="B1801" s="1">
        <v>42316</v>
      </c>
      <c r="C1801" t="str">
        <f t="shared" si="168"/>
        <v>Sunday</v>
      </c>
      <c r="D1801" t="str">
        <f t="shared" si="169"/>
        <v>November</v>
      </c>
      <c r="E1801">
        <v>12.5</v>
      </c>
      <c r="F1801" t="s">
        <v>27</v>
      </c>
      <c r="G1801" t="s">
        <v>17</v>
      </c>
      <c r="H1801">
        <f t="shared" si="170"/>
        <v>19.5</v>
      </c>
      <c r="I1801">
        <v>8</v>
      </c>
      <c r="J1801" t="s">
        <v>38</v>
      </c>
      <c r="K1801" t="s">
        <v>39</v>
      </c>
      <c r="L1801">
        <f t="shared" si="171"/>
        <v>156</v>
      </c>
      <c r="M1801">
        <f t="shared" si="172"/>
        <v>56</v>
      </c>
      <c r="N1801" t="s">
        <v>112</v>
      </c>
      <c r="O1801" t="s">
        <v>115</v>
      </c>
    </row>
    <row r="1802" spans="1:15" x14ac:dyDescent="0.3">
      <c r="A1802">
        <f t="shared" si="173"/>
        <v>7777897201</v>
      </c>
      <c r="B1802" s="1">
        <v>42316</v>
      </c>
      <c r="C1802" t="str">
        <f t="shared" si="168"/>
        <v>Sunday</v>
      </c>
      <c r="D1802" t="str">
        <f t="shared" si="169"/>
        <v>November</v>
      </c>
      <c r="E1802">
        <v>20.75</v>
      </c>
      <c r="F1802" t="s">
        <v>13</v>
      </c>
      <c r="G1802" t="s">
        <v>22</v>
      </c>
      <c r="H1802">
        <f t="shared" si="170"/>
        <v>28.75</v>
      </c>
      <c r="I1802">
        <v>5</v>
      </c>
      <c r="J1802" t="s">
        <v>23</v>
      </c>
      <c r="K1802" t="s">
        <v>24</v>
      </c>
      <c r="L1802">
        <f t="shared" si="171"/>
        <v>143.75</v>
      </c>
      <c r="M1802">
        <f t="shared" si="172"/>
        <v>40</v>
      </c>
      <c r="N1802" t="s">
        <v>111</v>
      </c>
      <c r="O1802" t="s">
        <v>115</v>
      </c>
    </row>
    <row r="1803" spans="1:15" x14ac:dyDescent="0.3">
      <c r="A1803">
        <f t="shared" si="173"/>
        <v>7777897202</v>
      </c>
      <c r="B1803" s="1">
        <v>42316</v>
      </c>
      <c r="C1803" t="str">
        <f t="shared" si="168"/>
        <v>Sunday</v>
      </c>
      <c r="D1803" t="str">
        <f t="shared" si="169"/>
        <v>November</v>
      </c>
      <c r="E1803">
        <v>12</v>
      </c>
      <c r="F1803" t="s">
        <v>27</v>
      </c>
      <c r="G1803" t="s">
        <v>8</v>
      </c>
      <c r="H1803">
        <f t="shared" si="170"/>
        <v>15</v>
      </c>
      <c r="I1803">
        <v>4</v>
      </c>
      <c r="J1803" t="s">
        <v>11</v>
      </c>
      <c r="K1803" t="s">
        <v>12</v>
      </c>
      <c r="L1803">
        <f t="shared" si="171"/>
        <v>60</v>
      </c>
      <c r="M1803">
        <f t="shared" si="172"/>
        <v>12</v>
      </c>
      <c r="N1803" t="s">
        <v>112</v>
      </c>
      <c r="O1803" t="s">
        <v>114</v>
      </c>
    </row>
    <row r="1804" spans="1:15" x14ac:dyDescent="0.3">
      <c r="A1804">
        <f t="shared" si="173"/>
        <v>7777897203</v>
      </c>
      <c r="B1804" s="1">
        <v>42316</v>
      </c>
      <c r="C1804" t="str">
        <f t="shared" si="168"/>
        <v>Sunday</v>
      </c>
      <c r="D1804" t="str">
        <f t="shared" si="169"/>
        <v>November</v>
      </c>
      <c r="E1804">
        <v>15.25</v>
      </c>
      <c r="F1804" t="s">
        <v>13</v>
      </c>
      <c r="G1804" t="s">
        <v>8</v>
      </c>
      <c r="H1804">
        <f t="shared" si="170"/>
        <v>21.25</v>
      </c>
      <c r="I1804">
        <v>10</v>
      </c>
      <c r="J1804" t="s">
        <v>48</v>
      </c>
      <c r="K1804" t="s">
        <v>49</v>
      </c>
      <c r="L1804">
        <f t="shared" si="171"/>
        <v>212.5</v>
      </c>
      <c r="M1804">
        <f t="shared" si="172"/>
        <v>60</v>
      </c>
      <c r="N1804" t="s">
        <v>111</v>
      </c>
      <c r="O1804" t="s">
        <v>114</v>
      </c>
    </row>
    <row r="1805" spans="1:15" x14ac:dyDescent="0.3">
      <c r="A1805">
        <f t="shared" si="173"/>
        <v>7777897204</v>
      </c>
      <c r="B1805" s="1">
        <v>42317</v>
      </c>
      <c r="C1805" t="str">
        <f t="shared" si="168"/>
        <v>Monday</v>
      </c>
      <c r="D1805" t="str">
        <f t="shared" si="169"/>
        <v>November</v>
      </c>
      <c r="E1805">
        <v>12.75</v>
      </c>
      <c r="F1805" t="s">
        <v>27</v>
      </c>
      <c r="G1805" t="s">
        <v>22</v>
      </c>
      <c r="H1805">
        <f t="shared" si="170"/>
        <v>17.75</v>
      </c>
      <c r="I1805">
        <v>5</v>
      </c>
      <c r="J1805" t="s">
        <v>44</v>
      </c>
      <c r="K1805" t="s">
        <v>45</v>
      </c>
      <c r="L1805">
        <f t="shared" si="171"/>
        <v>88.75</v>
      </c>
      <c r="M1805">
        <f t="shared" si="172"/>
        <v>25</v>
      </c>
      <c r="N1805" t="s">
        <v>112</v>
      </c>
      <c r="O1805" t="s">
        <v>114</v>
      </c>
    </row>
    <row r="1806" spans="1:15" x14ac:dyDescent="0.3">
      <c r="A1806">
        <f t="shared" si="173"/>
        <v>7777897205</v>
      </c>
      <c r="B1806" s="1">
        <v>42317</v>
      </c>
      <c r="C1806" t="str">
        <f t="shared" si="168"/>
        <v>Monday</v>
      </c>
      <c r="D1806" t="str">
        <f t="shared" si="169"/>
        <v>November</v>
      </c>
      <c r="E1806">
        <v>16.5</v>
      </c>
      <c r="F1806" t="s">
        <v>7</v>
      </c>
      <c r="G1806" t="s">
        <v>17</v>
      </c>
      <c r="H1806">
        <f t="shared" si="170"/>
        <v>25</v>
      </c>
      <c r="I1806">
        <v>7</v>
      </c>
      <c r="J1806" t="s">
        <v>54</v>
      </c>
      <c r="K1806" t="s">
        <v>55</v>
      </c>
      <c r="L1806">
        <f t="shared" si="171"/>
        <v>175</v>
      </c>
      <c r="M1806">
        <f t="shared" si="172"/>
        <v>59.5</v>
      </c>
      <c r="N1806" t="s">
        <v>111</v>
      </c>
      <c r="O1806" t="s">
        <v>114</v>
      </c>
    </row>
    <row r="1807" spans="1:15" x14ac:dyDescent="0.3">
      <c r="A1807">
        <f t="shared" si="173"/>
        <v>7777897206</v>
      </c>
      <c r="B1807" s="1">
        <v>42317</v>
      </c>
      <c r="C1807" t="str">
        <f t="shared" si="168"/>
        <v>Monday</v>
      </c>
      <c r="D1807" t="str">
        <f t="shared" si="169"/>
        <v>November</v>
      </c>
      <c r="E1807">
        <v>12</v>
      </c>
      <c r="F1807" t="s">
        <v>27</v>
      </c>
      <c r="G1807" t="s">
        <v>8</v>
      </c>
      <c r="H1807">
        <f t="shared" si="170"/>
        <v>15</v>
      </c>
      <c r="I1807">
        <v>2</v>
      </c>
      <c r="J1807" t="s">
        <v>30</v>
      </c>
      <c r="K1807" t="s">
        <v>31</v>
      </c>
      <c r="L1807">
        <f t="shared" si="171"/>
        <v>30</v>
      </c>
      <c r="M1807">
        <f t="shared" si="172"/>
        <v>6</v>
      </c>
      <c r="N1807" t="s">
        <v>112</v>
      </c>
      <c r="O1807" t="s">
        <v>115</v>
      </c>
    </row>
    <row r="1808" spans="1:15" x14ac:dyDescent="0.3">
      <c r="A1808">
        <f t="shared" si="173"/>
        <v>7777897207</v>
      </c>
      <c r="B1808" s="1">
        <v>42317</v>
      </c>
      <c r="C1808" t="str">
        <f t="shared" si="168"/>
        <v>Monday</v>
      </c>
      <c r="D1808" t="str">
        <f t="shared" si="169"/>
        <v>November</v>
      </c>
      <c r="E1808">
        <v>20.25</v>
      </c>
      <c r="F1808" t="s">
        <v>13</v>
      </c>
      <c r="G1808" t="s">
        <v>14</v>
      </c>
      <c r="H1808">
        <f t="shared" si="170"/>
        <v>27.25</v>
      </c>
      <c r="I1808">
        <v>7</v>
      </c>
      <c r="J1808" t="s">
        <v>20</v>
      </c>
      <c r="K1808" t="s">
        <v>21</v>
      </c>
      <c r="L1808">
        <f t="shared" si="171"/>
        <v>190.75</v>
      </c>
      <c r="M1808">
        <f t="shared" si="172"/>
        <v>49</v>
      </c>
      <c r="N1808" t="s">
        <v>112</v>
      </c>
      <c r="O1808" t="s">
        <v>114</v>
      </c>
    </row>
    <row r="1809" spans="1:15" x14ac:dyDescent="0.3">
      <c r="A1809">
        <f t="shared" si="173"/>
        <v>7777897208</v>
      </c>
      <c r="B1809" s="1">
        <v>42317</v>
      </c>
      <c r="C1809" t="str">
        <f t="shared" si="168"/>
        <v>Monday</v>
      </c>
      <c r="D1809" t="str">
        <f t="shared" si="169"/>
        <v>November</v>
      </c>
      <c r="E1809">
        <v>12</v>
      </c>
      <c r="F1809" t="s">
        <v>27</v>
      </c>
      <c r="G1809" t="s">
        <v>8</v>
      </c>
      <c r="H1809">
        <f t="shared" si="170"/>
        <v>15</v>
      </c>
      <c r="I1809">
        <v>11</v>
      </c>
      <c r="J1809" t="s">
        <v>30</v>
      </c>
      <c r="K1809" t="s">
        <v>31</v>
      </c>
      <c r="L1809">
        <f t="shared" si="171"/>
        <v>165</v>
      </c>
      <c r="M1809">
        <f t="shared" si="172"/>
        <v>33</v>
      </c>
      <c r="N1809" t="s">
        <v>111</v>
      </c>
      <c r="O1809" t="s">
        <v>115</v>
      </c>
    </row>
    <row r="1810" spans="1:15" x14ac:dyDescent="0.3">
      <c r="A1810">
        <f t="shared" si="173"/>
        <v>7777897209</v>
      </c>
      <c r="B1810" s="1">
        <v>42317</v>
      </c>
      <c r="C1810" t="str">
        <f t="shared" si="168"/>
        <v>Monday</v>
      </c>
      <c r="D1810" t="str">
        <f t="shared" si="169"/>
        <v>November</v>
      </c>
      <c r="E1810">
        <v>16.75</v>
      </c>
      <c r="F1810" t="s">
        <v>7</v>
      </c>
      <c r="G1810" t="s">
        <v>22</v>
      </c>
      <c r="H1810">
        <f t="shared" si="170"/>
        <v>23.25</v>
      </c>
      <c r="I1810">
        <v>6</v>
      </c>
      <c r="J1810" t="s">
        <v>23</v>
      </c>
      <c r="K1810" t="s">
        <v>24</v>
      </c>
      <c r="L1810">
        <f t="shared" si="171"/>
        <v>139.5</v>
      </c>
      <c r="M1810">
        <f t="shared" si="172"/>
        <v>39</v>
      </c>
      <c r="N1810" t="s">
        <v>112</v>
      </c>
      <c r="O1810" t="s">
        <v>115</v>
      </c>
    </row>
    <row r="1811" spans="1:15" x14ac:dyDescent="0.3">
      <c r="A1811">
        <f t="shared" si="173"/>
        <v>7777897210</v>
      </c>
      <c r="B1811" s="1">
        <v>42317</v>
      </c>
      <c r="C1811" t="str">
        <f t="shared" si="168"/>
        <v>Monday</v>
      </c>
      <c r="D1811" t="str">
        <f t="shared" si="169"/>
        <v>November</v>
      </c>
      <c r="E1811">
        <v>16.25</v>
      </c>
      <c r="F1811" t="s">
        <v>7</v>
      </c>
      <c r="G1811" t="s">
        <v>17</v>
      </c>
      <c r="H1811">
        <f t="shared" si="170"/>
        <v>24.75</v>
      </c>
      <c r="I1811">
        <v>4</v>
      </c>
      <c r="J1811" t="s">
        <v>70</v>
      </c>
      <c r="K1811" t="s">
        <v>71</v>
      </c>
      <c r="L1811">
        <f t="shared" si="171"/>
        <v>99</v>
      </c>
      <c r="M1811">
        <f t="shared" si="172"/>
        <v>34</v>
      </c>
      <c r="N1811" t="s">
        <v>112</v>
      </c>
      <c r="O1811" t="s">
        <v>114</v>
      </c>
    </row>
    <row r="1812" spans="1:15" x14ac:dyDescent="0.3">
      <c r="A1812">
        <f t="shared" si="173"/>
        <v>7777897211</v>
      </c>
      <c r="B1812" s="1">
        <v>42317</v>
      </c>
      <c r="C1812" t="str">
        <f t="shared" si="168"/>
        <v>Monday</v>
      </c>
      <c r="D1812" t="str">
        <f t="shared" si="169"/>
        <v>November</v>
      </c>
      <c r="E1812">
        <v>12</v>
      </c>
      <c r="F1812" t="s">
        <v>27</v>
      </c>
      <c r="G1812" t="s">
        <v>8</v>
      </c>
      <c r="H1812">
        <f t="shared" si="170"/>
        <v>15</v>
      </c>
      <c r="I1812">
        <v>9</v>
      </c>
      <c r="J1812" t="s">
        <v>11</v>
      </c>
      <c r="K1812" t="s">
        <v>12</v>
      </c>
      <c r="L1812">
        <f t="shared" si="171"/>
        <v>135</v>
      </c>
      <c r="M1812">
        <f t="shared" si="172"/>
        <v>27</v>
      </c>
      <c r="N1812" t="s">
        <v>112</v>
      </c>
      <c r="O1812" t="s">
        <v>114</v>
      </c>
    </row>
    <row r="1813" spans="1:15" x14ac:dyDescent="0.3">
      <c r="A1813">
        <f t="shared" si="173"/>
        <v>7777897212</v>
      </c>
      <c r="B1813" s="1">
        <v>42317</v>
      </c>
      <c r="C1813" t="str">
        <f t="shared" si="168"/>
        <v>Monday</v>
      </c>
      <c r="D1813" t="str">
        <f t="shared" si="169"/>
        <v>November</v>
      </c>
      <c r="E1813">
        <v>12.75</v>
      </c>
      <c r="F1813" t="s">
        <v>27</v>
      </c>
      <c r="G1813" t="s">
        <v>22</v>
      </c>
      <c r="H1813">
        <f t="shared" si="170"/>
        <v>17.75</v>
      </c>
      <c r="I1813">
        <v>6</v>
      </c>
      <c r="J1813" t="s">
        <v>28</v>
      </c>
      <c r="K1813" t="s">
        <v>29</v>
      </c>
      <c r="L1813">
        <f t="shared" si="171"/>
        <v>106.5</v>
      </c>
      <c r="M1813">
        <f t="shared" si="172"/>
        <v>30</v>
      </c>
      <c r="N1813" t="s">
        <v>111</v>
      </c>
      <c r="O1813" t="s">
        <v>115</v>
      </c>
    </row>
    <row r="1814" spans="1:15" x14ac:dyDescent="0.3">
      <c r="A1814">
        <f t="shared" si="173"/>
        <v>7777897213</v>
      </c>
      <c r="B1814" s="1">
        <v>42317</v>
      </c>
      <c r="C1814" t="str">
        <f t="shared" si="168"/>
        <v>Monday</v>
      </c>
      <c r="D1814" t="str">
        <f t="shared" si="169"/>
        <v>November</v>
      </c>
      <c r="E1814">
        <v>20.5</v>
      </c>
      <c r="F1814" t="s">
        <v>13</v>
      </c>
      <c r="G1814" t="s">
        <v>8</v>
      </c>
      <c r="H1814">
        <f t="shared" si="170"/>
        <v>26.5</v>
      </c>
      <c r="I1814">
        <v>4</v>
      </c>
      <c r="J1814" t="s">
        <v>58</v>
      </c>
      <c r="K1814" t="s">
        <v>59</v>
      </c>
      <c r="L1814">
        <f t="shared" si="171"/>
        <v>106</v>
      </c>
      <c r="M1814">
        <f t="shared" si="172"/>
        <v>24</v>
      </c>
      <c r="N1814" t="s">
        <v>112</v>
      </c>
      <c r="O1814" t="s">
        <v>115</v>
      </c>
    </row>
    <row r="1815" spans="1:15" x14ac:dyDescent="0.3">
      <c r="A1815">
        <f t="shared" si="173"/>
        <v>7777897214</v>
      </c>
      <c r="B1815" s="1">
        <v>42317</v>
      </c>
      <c r="C1815" t="str">
        <f t="shared" si="168"/>
        <v>Monday</v>
      </c>
      <c r="D1815" t="str">
        <f t="shared" si="169"/>
        <v>November</v>
      </c>
      <c r="E1815">
        <v>12.75</v>
      </c>
      <c r="F1815" t="s">
        <v>27</v>
      </c>
      <c r="G1815" t="s">
        <v>22</v>
      </c>
      <c r="H1815">
        <f t="shared" si="170"/>
        <v>17.75</v>
      </c>
      <c r="I1815">
        <v>2</v>
      </c>
      <c r="J1815" t="s">
        <v>46</v>
      </c>
      <c r="K1815" t="s">
        <v>47</v>
      </c>
      <c r="L1815">
        <f t="shared" si="171"/>
        <v>35.5</v>
      </c>
      <c r="M1815">
        <f t="shared" si="172"/>
        <v>10</v>
      </c>
      <c r="N1815" t="s">
        <v>111</v>
      </c>
      <c r="O1815" t="s">
        <v>114</v>
      </c>
    </row>
    <row r="1816" spans="1:15" x14ac:dyDescent="0.3">
      <c r="A1816">
        <f t="shared" si="173"/>
        <v>7777897215</v>
      </c>
      <c r="B1816" s="1">
        <v>42318</v>
      </c>
      <c r="C1816" t="str">
        <f t="shared" si="168"/>
        <v>Tuesday</v>
      </c>
      <c r="D1816" t="str">
        <f t="shared" si="169"/>
        <v>November</v>
      </c>
      <c r="E1816">
        <v>16.25</v>
      </c>
      <c r="F1816" t="s">
        <v>7</v>
      </c>
      <c r="G1816" t="s">
        <v>17</v>
      </c>
      <c r="H1816">
        <f t="shared" si="170"/>
        <v>24.75</v>
      </c>
      <c r="I1816">
        <v>4</v>
      </c>
      <c r="J1816" t="s">
        <v>70</v>
      </c>
      <c r="K1816" t="s">
        <v>71</v>
      </c>
      <c r="L1816">
        <f t="shared" si="171"/>
        <v>99</v>
      </c>
      <c r="M1816">
        <f t="shared" si="172"/>
        <v>34</v>
      </c>
      <c r="N1816" t="s">
        <v>111</v>
      </c>
      <c r="O1816" t="s">
        <v>114</v>
      </c>
    </row>
    <row r="1817" spans="1:15" x14ac:dyDescent="0.3">
      <c r="A1817">
        <f t="shared" si="173"/>
        <v>7777897216</v>
      </c>
      <c r="B1817" s="1">
        <v>42318</v>
      </c>
      <c r="C1817" t="str">
        <f t="shared" si="168"/>
        <v>Tuesday</v>
      </c>
      <c r="D1817" t="str">
        <f t="shared" si="169"/>
        <v>November</v>
      </c>
      <c r="E1817">
        <v>20.75</v>
      </c>
      <c r="F1817" t="s">
        <v>13</v>
      </c>
      <c r="G1817" t="s">
        <v>17</v>
      </c>
      <c r="H1817">
        <f t="shared" si="170"/>
        <v>30.75</v>
      </c>
      <c r="I1817">
        <v>11</v>
      </c>
      <c r="J1817" t="s">
        <v>38</v>
      </c>
      <c r="K1817" t="s">
        <v>39</v>
      </c>
      <c r="L1817">
        <f t="shared" si="171"/>
        <v>338.25</v>
      </c>
      <c r="M1817">
        <f t="shared" si="172"/>
        <v>110</v>
      </c>
      <c r="N1817" t="s">
        <v>112</v>
      </c>
      <c r="O1817" t="s">
        <v>115</v>
      </c>
    </row>
    <row r="1818" spans="1:15" x14ac:dyDescent="0.3">
      <c r="A1818">
        <f t="shared" si="173"/>
        <v>7777897217</v>
      </c>
      <c r="B1818" s="1">
        <v>42318</v>
      </c>
      <c r="C1818" t="str">
        <f t="shared" si="168"/>
        <v>Tuesday</v>
      </c>
      <c r="D1818" t="str">
        <f t="shared" si="169"/>
        <v>November</v>
      </c>
      <c r="E1818">
        <v>17.95</v>
      </c>
      <c r="F1818" t="s">
        <v>13</v>
      </c>
      <c r="G1818" t="s">
        <v>14</v>
      </c>
      <c r="H1818">
        <f t="shared" si="170"/>
        <v>24.95</v>
      </c>
      <c r="I1818">
        <v>8</v>
      </c>
      <c r="J1818" t="s">
        <v>56</v>
      </c>
      <c r="K1818" t="s">
        <v>57</v>
      </c>
      <c r="L1818">
        <f t="shared" si="171"/>
        <v>199.6</v>
      </c>
      <c r="M1818">
        <f t="shared" si="172"/>
        <v>56</v>
      </c>
      <c r="N1818" t="s">
        <v>111</v>
      </c>
      <c r="O1818" t="s">
        <v>114</v>
      </c>
    </row>
    <row r="1819" spans="1:15" x14ac:dyDescent="0.3">
      <c r="A1819">
        <f t="shared" si="173"/>
        <v>7777897218</v>
      </c>
      <c r="B1819" s="1">
        <v>42318</v>
      </c>
      <c r="C1819" t="str">
        <f t="shared" si="168"/>
        <v>Tuesday</v>
      </c>
      <c r="D1819" t="str">
        <f t="shared" si="169"/>
        <v>November</v>
      </c>
      <c r="E1819">
        <v>16.75</v>
      </c>
      <c r="F1819" t="s">
        <v>7</v>
      </c>
      <c r="G1819" t="s">
        <v>22</v>
      </c>
      <c r="H1819">
        <f t="shared" si="170"/>
        <v>23.25</v>
      </c>
      <c r="I1819">
        <v>5</v>
      </c>
      <c r="J1819" t="s">
        <v>28</v>
      </c>
      <c r="K1819" t="s">
        <v>29</v>
      </c>
      <c r="L1819">
        <f t="shared" si="171"/>
        <v>116.25</v>
      </c>
      <c r="M1819">
        <f t="shared" si="172"/>
        <v>32.5</v>
      </c>
      <c r="N1819" t="s">
        <v>111</v>
      </c>
      <c r="O1819" t="s">
        <v>114</v>
      </c>
    </row>
    <row r="1820" spans="1:15" x14ac:dyDescent="0.3">
      <c r="A1820">
        <f t="shared" si="173"/>
        <v>7777897219</v>
      </c>
      <c r="B1820" s="1">
        <v>42319</v>
      </c>
      <c r="C1820" t="str">
        <f t="shared" si="168"/>
        <v>Wednesday</v>
      </c>
      <c r="D1820" t="str">
        <f t="shared" si="169"/>
        <v>November</v>
      </c>
      <c r="E1820">
        <v>20.75</v>
      </c>
      <c r="F1820" t="s">
        <v>13</v>
      </c>
      <c r="G1820" t="s">
        <v>22</v>
      </c>
      <c r="H1820">
        <f t="shared" si="170"/>
        <v>28.75</v>
      </c>
      <c r="I1820">
        <v>10</v>
      </c>
      <c r="J1820" t="s">
        <v>50</v>
      </c>
      <c r="K1820" t="s">
        <v>51</v>
      </c>
      <c r="L1820">
        <f t="shared" si="171"/>
        <v>287.5</v>
      </c>
      <c r="M1820">
        <f t="shared" si="172"/>
        <v>80</v>
      </c>
      <c r="N1820" t="s">
        <v>112</v>
      </c>
      <c r="O1820" t="s">
        <v>114</v>
      </c>
    </row>
    <row r="1821" spans="1:15" x14ac:dyDescent="0.3">
      <c r="A1821">
        <f t="shared" si="173"/>
        <v>7777897220</v>
      </c>
      <c r="B1821" s="1">
        <v>42319</v>
      </c>
      <c r="C1821" t="str">
        <f t="shared" si="168"/>
        <v>Wednesday</v>
      </c>
      <c r="D1821" t="str">
        <f t="shared" si="169"/>
        <v>November</v>
      </c>
      <c r="E1821">
        <v>20.75</v>
      </c>
      <c r="F1821" t="s">
        <v>13</v>
      </c>
      <c r="G1821" t="s">
        <v>22</v>
      </c>
      <c r="H1821">
        <f t="shared" si="170"/>
        <v>28.75</v>
      </c>
      <c r="I1821">
        <v>6</v>
      </c>
      <c r="J1821" t="s">
        <v>50</v>
      </c>
      <c r="K1821" t="s">
        <v>51</v>
      </c>
      <c r="L1821">
        <f t="shared" si="171"/>
        <v>172.5</v>
      </c>
      <c r="M1821">
        <f t="shared" si="172"/>
        <v>48</v>
      </c>
      <c r="N1821" t="s">
        <v>112</v>
      </c>
      <c r="O1821" t="s">
        <v>115</v>
      </c>
    </row>
    <row r="1822" spans="1:15" x14ac:dyDescent="0.3">
      <c r="A1822">
        <f t="shared" si="173"/>
        <v>7777897221</v>
      </c>
      <c r="B1822" s="1">
        <v>42319</v>
      </c>
      <c r="C1822" t="str">
        <f t="shared" si="168"/>
        <v>Wednesday</v>
      </c>
      <c r="D1822" t="str">
        <f t="shared" si="169"/>
        <v>November</v>
      </c>
      <c r="E1822">
        <v>16</v>
      </c>
      <c r="F1822" t="s">
        <v>7</v>
      </c>
      <c r="G1822" t="s">
        <v>8</v>
      </c>
      <c r="H1822">
        <f t="shared" si="170"/>
        <v>20.5</v>
      </c>
      <c r="I1822">
        <v>1</v>
      </c>
      <c r="J1822" t="s">
        <v>11</v>
      </c>
      <c r="K1822" t="s">
        <v>12</v>
      </c>
      <c r="L1822">
        <f t="shared" si="171"/>
        <v>20.5</v>
      </c>
      <c r="M1822">
        <f t="shared" si="172"/>
        <v>4.5</v>
      </c>
      <c r="N1822" t="s">
        <v>111</v>
      </c>
      <c r="O1822" t="s">
        <v>115</v>
      </c>
    </row>
    <row r="1823" spans="1:15" x14ac:dyDescent="0.3">
      <c r="A1823">
        <f t="shared" si="173"/>
        <v>7777897222</v>
      </c>
      <c r="B1823" s="1">
        <v>42319</v>
      </c>
      <c r="C1823" t="str">
        <f t="shared" si="168"/>
        <v>Wednesday</v>
      </c>
      <c r="D1823" t="str">
        <f t="shared" si="169"/>
        <v>November</v>
      </c>
      <c r="E1823">
        <v>20.25</v>
      </c>
      <c r="F1823" t="s">
        <v>13</v>
      </c>
      <c r="G1823" t="s">
        <v>14</v>
      </c>
      <c r="H1823">
        <f t="shared" si="170"/>
        <v>27.25</v>
      </c>
      <c r="I1823">
        <v>12</v>
      </c>
      <c r="J1823" t="s">
        <v>68</v>
      </c>
      <c r="K1823" t="s">
        <v>69</v>
      </c>
      <c r="L1823">
        <f t="shared" si="171"/>
        <v>327</v>
      </c>
      <c r="M1823">
        <f t="shared" si="172"/>
        <v>84</v>
      </c>
      <c r="N1823" t="s">
        <v>111</v>
      </c>
      <c r="O1823" t="s">
        <v>115</v>
      </c>
    </row>
    <row r="1824" spans="1:15" x14ac:dyDescent="0.3">
      <c r="A1824">
        <f t="shared" si="173"/>
        <v>7777897223</v>
      </c>
      <c r="B1824" s="1">
        <v>42319</v>
      </c>
      <c r="C1824" t="str">
        <f t="shared" si="168"/>
        <v>Wednesday</v>
      </c>
      <c r="D1824" t="str">
        <f t="shared" si="169"/>
        <v>November</v>
      </c>
      <c r="E1824">
        <v>14.75</v>
      </c>
      <c r="F1824" t="s">
        <v>7</v>
      </c>
      <c r="G1824" t="s">
        <v>14</v>
      </c>
      <c r="H1824">
        <f t="shared" si="170"/>
        <v>20.25</v>
      </c>
      <c r="I1824">
        <v>11</v>
      </c>
      <c r="J1824" t="s">
        <v>56</v>
      </c>
      <c r="K1824" t="s">
        <v>57</v>
      </c>
      <c r="L1824">
        <f t="shared" si="171"/>
        <v>222.75</v>
      </c>
      <c r="M1824">
        <f t="shared" si="172"/>
        <v>60.5</v>
      </c>
      <c r="N1824" t="s">
        <v>112</v>
      </c>
      <c r="O1824" t="s">
        <v>114</v>
      </c>
    </row>
    <row r="1825" spans="1:15" x14ac:dyDescent="0.3">
      <c r="A1825">
        <f t="shared" si="173"/>
        <v>7777897224</v>
      </c>
      <c r="B1825" s="1">
        <v>42319</v>
      </c>
      <c r="C1825" t="str">
        <f t="shared" si="168"/>
        <v>Wednesday</v>
      </c>
      <c r="D1825" t="str">
        <f t="shared" si="169"/>
        <v>November</v>
      </c>
      <c r="E1825">
        <v>12.75</v>
      </c>
      <c r="F1825" t="s">
        <v>27</v>
      </c>
      <c r="G1825" t="s">
        <v>22</v>
      </c>
      <c r="H1825">
        <f t="shared" si="170"/>
        <v>17.75</v>
      </c>
      <c r="I1825">
        <v>8</v>
      </c>
      <c r="J1825" t="s">
        <v>46</v>
      </c>
      <c r="K1825" t="s">
        <v>47</v>
      </c>
      <c r="L1825">
        <f t="shared" si="171"/>
        <v>142</v>
      </c>
      <c r="M1825">
        <f t="shared" si="172"/>
        <v>40</v>
      </c>
      <c r="N1825" t="s">
        <v>112</v>
      </c>
      <c r="O1825" t="s">
        <v>114</v>
      </c>
    </row>
    <row r="1826" spans="1:15" x14ac:dyDescent="0.3">
      <c r="A1826">
        <f t="shared" si="173"/>
        <v>7777897225</v>
      </c>
      <c r="B1826" s="1">
        <v>42320</v>
      </c>
      <c r="C1826" t="str">
        <f t="shared" si="168"/>
        <v>Thursday</v>
      </c>
      <c r="D1826" t="str">
        <f t="shared" si="169"/>
        <v>November</v>
      </c>
      <c r="E1826">
        <v>20.25</v>
      </c>
      <c r="F1826" t="s">
        <v>13</v>
      </c>
      <c r="G1826" t="s">
        <v>14</v>
      </c>
      <c r="H1826">
        <f t="shared" si="170"/>
        <v>27.25</v>
      </c>
      <c r="I1826">
        <v>2</v>
      </c>
      <c r="J1826" t="s">
        <v>68</v>
      </c>
      <c r="K1826" t="s">
        <v>69</v>
      </c>
      <c r="L1826">
        <f t="shared" si="171"/>
        <v>54.5</v>
      </c>
      <c r="M1826">
        <f t="shared" si="172"/>
        <v>14</v>
      </c>
      <c r="N1826" t="s">
        <v>112</v>
      </c>
      <c r="O1826" t="s">
        <v>114</v>
      </c>
    </row>
    <row r="1827" spans="1:15" x14ac:dyDescent="0.3">
      <c r="A1827">
        <f t="shared" si="173"/>
        <v>7777897226</v>
      </c>
      <c r="B1827" s="1">
        <v>42320</v>
      </c>
      <c r="C1827" t="str">
        <f t="shared" si="168"/>
        <v>Thursday</v>
      </c>
      <c r="D1827" t="str">
        <f t="shared" si="169"/>
        <v>November</v>
      </c>
      <c r="E1827">
        <v>16</v>
      </c>
      <c r="F1827" t="s">
        <v>7</v>
      </c>
      <c r="G1827" t="s">
        <v>8</v>
      </c>
      <c r="H1827">
        <f t="shared" si="170"/>
        <v>20.5</v>
      </c>
      <c r="I1827">
        <v>2</v>
      </c>
      <c r="J1827" t="s">
        <v>11</v>
      </c>
      <c r="K1827" t="s">
        <v>12</v>
      </c>
      <c r="L1827">
        <f t="shared" si="171"/>
        <v>41</v>
      </c>
      <c r="M1827">
        <f t="shared" si="172"/>
        <v>9</v>
      </c>
      <c r="N1827" t="s">
        <v>111</v>
      </c>
      <c r="O1827" t="s">
        <v>115</v>
      </c>
    </row>
    <row r="1828" spans="1:15" x14ac:dyDescent="0.3">
      <c r="A1828">
        <f t="shared" si="173"/>
        <v>7777897227</v>
      </c>
      <c r="B1828" s="1">
        <v>42320</v>
      </c>
      <c r="C1828" t="str">
        <f t="shared" si="168"/>
        <v>Thursday</v>
      </c>
      <c r="D1828" t="str">
        <f t="shared" si="169"/>
        <v>November</v>
      </c>
      <c r="E1828">
        <v>16.5</v>
      </c>
      <c r="F1828" t="s">
        <v>7</v>
      </c>
      <c r="G1828" t="s">
        <v>17</v>
      </c>
      <c r="H1828">
        <f t="shared" si="170"/>
        <v>25</v>
      </c>
      <c r="I1828">
        <v>4</v>
      </c>
      <c r="J1828" t="s">
        <v>18</v>
      </c>
      <c r="K1828" t="s">
        <v>19</v>
      </c>
      <c r="L1828">
        <f t="shared" si="171"/>
        <v>100</v>
      </c>
      <c r="M1828">
        <f t="shared" si="172"/>
        <v>34</v>
      </c>
      <c r="N1828" t="s">
        <v>112</v>
      </c>
      <c r="O1828" t="s">
        <v>115</v>
      </c>
    </row>
    <row r="1829" spans="1:15" x14ac:dyDescent="0.3">
      <c r="A1829">
        <f t="shared" si="173"/>
        <v>7777897228</v>
      </c>
      <c r="B1829" s="1">
        <v>42320</v>
      </c>
      <c r="C1829" t="str">
        <f t="shared" si="168"/>
        <v>Thursday</v>
      </c>
      <c r="D1829" t="str">
        <f t="shared" si="169"/>
        <v>November</v>
      </c>
      <c r="E1829">
        <v>16</v>
      </c>
      <c r="F1829" t="s">
        <v>7</v>
      </c>
      <c r="G1829" t="s">
        <v>14</v>
      </c>
      <c r="H1829">
        <f t="shared" si="170"/>
        <v>21.5</v>
      </c>
      <c r="I1829">
        <v>10</v>
      </c>
      <c r="J1829" t="s">
        <v>64</v>
      </c>
      <c r="K1829" t="s">
        <v>65</v>
      </c>
      <c r="L1829">
        <f t="shared" si="171"/>
        <v>215</v>
      </c>
      <c r="M1829">
        <f t="shared" si="172"/>
        <v>55</v>
      </c>
      <c r="N1829" t="s">
        <v>111</v>
      </c>
      <c r="O1829" t="s">
        <v>115</v>
      </c>
    </row>
    <row r="1830" spans="1:15" x14ac:dyDescent="0.3">
      <c r="A1830">
        <f t="shared" si="173"/>
        <v>7777897229</v>
      </c>
      <c r="B1830" s="1">
        <v>42320</v>
      </c>
      <c r="C1830" t="str">
        <f t="shared" si="168"/>
        <v>Thursday</v>
      </c>
      <c r="D1830" t="str">
        <f t="shared" si="169"/>
        <v>November</v>
      </c>
      <c r="E1830">
        <v>16.75</v>
      </c>
      <c r="F1830" t="s">
        <v>7</v>
      </c>
      <c r="G1830" t="s">
        <v>14</v>
      </c>
      <c r="H1830">
        <f t="shared" si="170"/>
        <v>22.25</v>
      </c>
      <c r="I1830">
        <v>4</v>
      </c>
      <c r="J1830" t="s">
        <v>62</v>
      </c>
      <c r="K1830" t="s">
        <v>63</v>
      </c>
      <c r="L1830">
        <f t="shared" si="171"/>
        <v>89</v>
      </c>
      <c r="M1830">
        <f t="shared" si="172"/>
        <v>22</v>
      </c>
      <c r="N1830" t="s">
        <v>111</v>
      </c>
      <c r="O1830" t="s">
        <v>114</v>
      </c>
    </row>
    <row r="1831" spans="1:15" x14ac:dyDescent="0.3">
      <c r="A1831">
        <f t="shared" si="173"/>
        <v>7777897230</v>
      </c>
      <c r="B1831" s="1">
        <v>42320</v>
      </c>
      <c r="C1831" t="str">
        <f t="shared" si="168"/>
        <v>Thursday</v>
      </c>
      <c r="D1831" t="str">
        <f t="shared" si="169"/>
        <v>November</v>
      </c>
      <c r="E1831">
        <v>12</v>
      </c>
      <c r="F1831" t="s">
        <v>27</v>
      </c>
      <c r="G1831" t="s">
        <v>8</v>
      </c>
      <c r="H1831">
        <f t="shared" si="170"/>
        <v>15</v>
      </c>
      <c r="I1831">
        <v>8</v>
      </c>
      <c r="J1831" t="s">
        <v>11</v>
      </c>
      <c r="K1831" t="s">
        <v>12</v>
      </c>
      <c r="L1831">
        <f t="shared" si="171"/>
        <v>120</v>
      </c>
      <c r="M1831">
        <f t="shared" si="172"/>
        <v>24</v>
      </c>
      <c r="N1831" t="s">
        <v>111</v>
      </c>
      <c r="O1831" t="s">
        <v>114</v>
      </c>
    </row>
    <row r="1832" spans="1:15" x14ac:dyDescent="0.3">
      <c r="A1832">
        <f t="shared" si="173"/>
        <v>7777897231</v>
      </c>
      <c r="B1832" s="1">
        <v>42320</v>
      </c>
      <c r="C1832" t="str">
        <f t="shared" si="168"/>
        <v>Thursday</v>
      </c>
      <c r="D1832" t="str">
        <f t="shared" si="169"/>
        <v>November</v>
      </c>
      <c r="E1832">
        <v>20.75</v>
      </c>
      <c r="F1832" t="s">
        <v>13</v>
      </c>
      <c r="G1832" t="s">
        <v>22</v>
      </c>
      <c r="H1832">
        <f t="shared" si="170"/>
        <v>28.75</v>
      </c>
      <c r="I1832">
        <v>8</v>
      </c>
      <c r="J1832" t="s">
        <v>46</v>
      </c>
      <c r="K1832" t="s">
        <v>47</v>
      </c>
      <c r="L1832">
        <f t="shared" si="171"/>
        <v>230</v>
      </c>
      <c r="M1832">
        <f t="shared" si="172"/>
        <v>64</v>
      </c>
      <c r="N1832" t="s">
        <v>112</v>
      </c>
      <c r="O1832" t="s">
        <v>114</v>
      </c>
    </row>
    <row r="1833" spans="1:15" x14ac:dyDescent="0.3">
      <c r="A1833">
        <f t="shared" si="173"/>
        <v>7777897232</v>
      </c>
      <c r="B1833" s="1">
        <v>42320</v>
      </c>
      <c r="C1833" t="str">
        <f t="shared" si="168"/>
        <v>Thursday</v>
      </c>
      <c r="D1833" t="str">
        <f t="shared" si="169"/>
        <v>November</v>
      </c>
      <c r="E1833">
        <v>16.5</v>
      </c>
      <c r="F1833" t="s">
        <v>7</v>
      </c>
      <c r="G1833" t="s">
        <v>17</v>
      </c>
      <c r="H1833">
        <f t="shared" si="170"/>
        <v>25</v>
      </c>
      <c r="I1833">
        <v>1</v>
      </c>
      <c r="J1833" t="s">
        <v>32</v>
      </c>
      <c r="K1833" t="s">
        <v>33</v>
      </c>
      <c r="L1833">
        <f t="shared" si="171"/>
        <v>25</v>
      </c>
      <c r="M1833">
        <f t="shared" si="172"/>
        <v>8.5</v>
      </c>
      <c r="N1833" t="s">
        <v>112</v>
      </c>
      <c r="O1833" t="s">
        <v>115</v>
      </c>
    </row>
    <row r="1834" spans="1:15" x14ac:dyDescent="0.3">
      <c r="A1834">
        <f t="shared" si="173"/>
        <v>7777897233</v>
      </c>
      <c r="B1834" s="1">
        <v>42320</v>
      </c>
      <c r="C1834" t="str">
        <f t="shared" si="168"/>
        <v>Thursday</v>
      </c>
      <c r="D1834" t="str">
        <f t="shared" si="169"/>
        <v>November</v>
      </c>
      <c r="E1834">
        <v>20.5</v>
      </c>
      <c r="F1834" t="s">
        <v>13</v>
      </c>
      <c r="G1834" t="s">
        <v>8</v>
      </c>
      <c r="H1834">
        <f t="shared" si="170"/>
        <v>26.5</v>
      </c>
      <c r="I1834">
        <v>1</v>
      </c>
      <c r="J1834" t="s">
        <v>11</v>
      </c>
      <c r="K1834" t="s">
        <v>12</v>
      </c>
      <c r="L1834">
        <f t="shared" si="171"/>
        <v>26.5</v>
      </c>
      <c r="M1834">
        <f t="shared" si="172"/>
        <v>6</v>
      </c>
      <c r="N1834" t="s">
        <v>111</v>
      </c>
      <c r="O1834" t="s">
        <v>115</v>
      </c>
    </row>
    <row r="1835" spans="1:15" x14ac:dyDescent="0.3">
      <c r="A1835">
        <f t="shared" si="173"/>
        <v>7777897234</v>
      </c>
      <c r="B1835" s="1">
        <v>42320</v>
      </c>
      <c r="C1835" t="str">
        <f t="shared" si="168"/>
        <v>Thursday</v>
      </c>
      <c r="D1835" t="str">
        <f t="shared" si="169"/>
        <v>November</v>
      </c>
      <c r="E1835">
        <v>10.5</v>
      </c>
      <c r="F1835" t="s">
        <v>27</v>
      </c>
      <c r="G1835" t="s">
        <v>8</v>
      </c>
      <c r="H1835">
        <f t="shared" si="170"/>
        <v>13.5</v>
      </c>
      <c r="I1835">
        <v>2</v>
      </c>
      <c r="J1835" t="s">
        <v>9</v>
      </c>
      <c r="K1835" t="s">
        <v>10</v>
      </c>
      <c r="L1835">
        <f t="shared" si="171"/>
        <v>27</v>
      </c>
      <c r="M1835">
        <f t="shared" si="172"/>
        <v>6</v>
      </c>
      <c r="N1835" t="s">
        <v>111</v>
      </c>
      <c r="O1835" t="s">
        <v>115</v>
      </c>
    </row>
    <row r="1836" spans="1:15" x14ac:dyDescent="0.3">
      <c r="A1836">
        <f t="shared" si="173"/>
        <v>7777897235</v>
      </c>
      <c r="B1836" s="1">
        <v>42321</v>
      </c>
      <c r="C1836" t="str">
        <f t="shared" si="168"/>
        <v>Friday</v>
      </c>
      <c r="D1836" t="str">
        <f t="shared" si="169"/>
        <v>November</v>
      </c>
      <c r="E1836">
        <v>20.5</v>
      </c>
      <c r="F1836" t="s">
        <v>13</v>
      </c>
      <c r="G1836" t="s">
        <v>8</v>
      </c>
      <c r="H1836">
        <f t="shared" si="170"/>
        <v>26.5</v>
      </c>
      <c r="I1836">
        <v>9</v>
      </c>
      <c r="J1836" t="s">
        <v>58</v>
      </c>
      <c r="K1836" t="s">
        <v>59</v>
      </c>
      <c r="L1836">
        <f t="shared" si="171"/>
        <v>238.5</v>
      </c>
      <c r="M1836">
        <f t="shared" si="172"/>
        <v>54</v>
      </c>
      <c r="N1836" t="s">
        <v>111</v>
      </c>
      <c r="O1836" t="s">
        <v>115</v>
      </c>
    </row>
    <row r="1837" spans="1:15" x14ac:dyDescent="0.3">
      <c r="A1837">
        <f t="shared" si="173"/>
        <v>7777897236</v>
      </c>
      <c r="B1837" s="1">
        <v>42321</v>
      </c>
      <c r="C1837" t="str">
        <f t="shared" si="168"/>
        <v>Friday</v>
      </c>
      <c r="D1837" t="str">
        <f t="shared" si="169"/>
        <v>November</v>
      </c>
      <c r="E1837">
        <v>20.75</v>
      </c>
      <c r="F1837" t="s">
        <v>13</v>
      </c>
      <c r="G1837" t="s">
        <v>22</v>
      </c>
      <c r="H1837">
        <f t="shared" si="170"/>
        <v>28.75</v>
      </c>
      <c r="I1837">
        <v>10</v>
      </c>
      <c r="J1837" t="s">
        <v>28</v>
      </c>
      <c r="K1837" t="s">
        <v>29</v>
      </c>
      <c r="L1837">
        <f t="shared" si="171"/>
        <v>287.5</v>
      </c>
      <c r="M1837">
        <f t="shared" si="172"/>
        <v>80</v>
      </c>
      <c r="N1837" t="s">
        <v>112</v>
      </c>
      <c r="O1837" t="s">
        <v>114</v>
      </c>
    </row>
    <row r="1838" spans="1:15" x14ac:dyDescent="0.3">
      <c r="A1838">
        <f t="shared" si="173"/>
        <v>7777897237</v>
      </c>
      <c r="B1838" s="1">
        <v>42321</v>
      </c>
      <c r="C1838" t="str">
        <f t="shared" si="168"/>
        <v>Friday</v>
      </c>
      <c r="D1838" t="str">
        <f t="shared" si="169"/>
        <v>November</v>
      </c>
      <c r="E1838">
        <v>15.25</v>
      </c>
      <c r="F1838" t="s">
        <v>13</v>
      </c>
      <c r="G1838" t="s">
        <v>8</v>
      </c>
      <c r="H1838">
        <f t="shared" si="170"/>
        <v>21.25</v>
      </c>
      <c r="I1838">
        <v>8</v>
      </c>
      <c r="J1838" t="s">
        <v>48</v>
      </c>
      <c r="K1838" t="s">
        <v>49</v>
      </c>
      <c r="L1838">
        <f t="shared" si="171"/>
        <v>170</v>
      </c>
      <c r="M1838">
        <f t="shared" si="172"/>
        <v>48</v>
      </c>
      <c r="N1838" t="s">
        <v>111</v>
      </c>
      <c r="O1838" t="s">
        <v>114</v>
      </c>
    </row>
    <row r="1839" spans="1:15" x14ac:dyDescent="0.3">
      <c r="A1839">
        <f t="shared" si="173"/>
        <v>7777897238</v>
      </c>
      <c r="B1839" s="1">
        <v>42321</v>
      </c>
      <c r="C1839" t="str">
        <f t="shared" si="168"/>
        <v>Friday</v>
      </c>
      <c r="D1839" t="str">
        <f t="shared" si="169"/>
        <v>November</v>
      </c>
      <c r="E1839">
        <v>12</v>
      </c>
      <c r="F1839" t="s">
        <v>27</v>
      </c>
      <c r="G1839" t="s">
        <v>14</v>
      </c>
      <c r="H1839">
        <f t="shared" si="170"/>
        <v>16</v>
      </c>
      <c r="I1839">
        <v>6</v>
      </c>
      <c r="J1839" t="s">
        <v>42</v>
      </c>
      <c r="K1839" t="s">
        <v>43</v>
      </c>
      <c r="L1839">
        <f t="shared" si="171"/>
        <v>96</v>
      </c>
      <c r="M1839">
        <f t="shared" si="172"/>
        <v>24</v>
      </c>
      <c r="N1839" t="s">
        <v>112</v>
      </c>
      <c r="O1839" t="s">
        <v>114</v>
      </c>
    </row>
    <row r="1840" spans="1:15" x14ac:dyDescent="0.3">
      <c r="A1840">
        <f t="shared" si="173"/>
        <v>7777897239</v>
      </c>
      <c r="B1840" s="1">
        <v>42322</v>
      </c>
      <c r="C1840" t="str">
        <f t="shared" si="168"/>
        <v>Saturday</v>
      </c>
      <c r="D1840" t="str">
        <f t="shared" si="169"/>
        <v>November</v>
      </c>
      <c r="E1840">
        <v>16.5</v>
      </c>
      <c r="F1840" t="s">
        <v>13</v>
      </c>
      <c r="G1840" t="s">
        <v>8</v>
      </c>
      <c r="H1840">
        <f t="shared" si="170"/>
        <v>22.5</v>
      </c>
      <c r="I1840">
        <v>6</v>
      </c>
      <c r="J1840" t="s">
        <v>9</v>
      </c>
      <c r="K1840" t="s">
        <v>10</v>
      </c>
      <c r="L1840">
        <f t="shared" si="171"/>
        <v>135</v>
      </c>
      <c r="M1840">
        <f t="shared" si="172"/>
        <v>36</v>
      </c>
      <c r="N1840" t="s">
        <v>111</v>
      </c>
      <c r="O1840" t="s">
        <v>115</v>
      </c>
    </row>
    <row r="1841" spans="1:15" x14ac:dyDescent="0.3">
      <c r="A1841">
        <f t="shared" si="173"/>
        <v>7777897240</v>
      </c>
      <c r="B1841" s="1">
        <v>42322</v>
      </c>
      <c r="C1841" t="str">
        <f t="shared" si="168"/>
        <v>Saturday</v>
      </c>
      <c r="D1841" t="str">
        <f t="shared" si="169"/>
        <v>November</v>
      </c>
      <c r="E1841">
        <v>16</v>
      </c>
      <c r="F1841" t="s">
        <v>7</v>
      </c>
      <c r="G1841" t="s">
        <v>14</v>
      </c>
      <c r="H1841">
        <f t="shared" si="170"/>
        <v>21.5</v>
      </c>
      <c r="I1841">
        <v>9</v>
      </c>
      <c r="J1841" t="s">
        <v>42</v>
      </c>
      <c r="K1841" t="s">
        <v>43</v>
      </c>
      <c r="L1841">
        <f t="shared" si="171"/>
        <v>193.5</v>
      </c>
      <c r="M1841">
        <f t="shared" si="172"/>
        <v>49.5</v>
      </c>
      <c r="N1841" t="s">
        <v>112</v>
      </c>
      <c r="O1841" t="s">
        <v>115</v>
      </c>
    </row>
    <row r="1842" spans="1:15" x14ac:dyDescent="0.3">
      <c r="A1842">
        <f t="shared" si="173"/>
        <v>7777897241</v>
      </c>
      <c r="B1842" s="1">
        <v>42322</v>
      </c>
      <c r="C1842" t="str">
        <f t="shared" si="168"/>
        <v>Saturday</v>
      </c>
      <c r="D1842" t="str">
        <f t="shared" si="169"/>
        <v>November</v>
      </c>
      <c r="E1842">
        <v>16</v>
      </c>
      <c r="F1842" t="s">
        <v>7</v>
      </c>
      <c r="G1842" t="s">
        <v>8</v>
      </c>
      <c r="H1842">
        <f t="shared" si="170"/>
        <v>20.5</v>
      </c>
      <c r="I1842">
        <v>2</v>
      </c>
      <c r="J1842" t="s">
        <v>30</v>
      </c>
      <c r="K1842" t="s">
        <v>31</v>
      </c>
      <c r="L1842">
        <f t="shared" si="171"/>
        <v>41</v>
      </c>
      <c r="M1842">
        <f t="shared" si="172"/>
        <v>9</v>
      </c>
      <c r="N1842" t="s">
        <v>112</v>
      </c>
      <c r="O1842" t="s">
        <v>115</v>
      </c>
    </row>
    <row r="1843" spans="1:15" x14ac:dyDescent="0.3">
      <c r="A1843">
        <f t="shared" si="173"/>
        <v>7777897242</v>
      </c>
      <c r="B1843" s="1">
        <v>42322</v>
      </c>
      <c r="C1843" t="str">
        <f t="shared" si="168"/>
        <v>Saturday</v>
      </c>
      <c r="D1843" t="str">
        <f t="shared" si="169"/>
        <v>November</v>
      </c>
      <c r="E1843">
        <v>15.25</v>
      </c>
      <c r="F1843" t="s">
        <v>13</v>
      </c>
      <c r="G1843" t="s">
        <v>8</v>
      </c>
      <c r="H1843">
        <f t="shared" si="170"/>
        <v>21.25</v>
      </c>
      <c r="I1843">
        <v>10</v>
      </c>
      <c r="J1843" t="s">
        <v>48</v>
      </c>
      <c r="K1843" t="s">
        <v>49</v>
      </c>
      <c r="L1843">
        <f t="shared" si="171"/>
        <v>212.5</v>
      </c>
      <c r="M1843">
        <f t="shared" si="172"/>
        <v>60</v>
      </c>
      <c r="N1843" t="s">
        <v>112</v>
      </c>
      <c r="O1843" t="s">
        <v>115</v>
      </c>
    </row>
    <row r="1844" spans="1:15" x14ac:dyDescent="0.3">
      <c r="A1844">
        <f t="shared" si="173"/>
        <v>7777897243</v>
      </c>
      <c r="B1844" s="1">
        <v>42322</v>
      </c>
      <c r="C1844" t="str">
        <f t="shared" si="168"/>
        <v>Saturday</v>
      </c>
      <c r="D1844" t="str">
        <f t="shared" si="169"/>
        <v>November</v>
      </c>
      <c r="E1844">
        <v>20.5</v>
      </c>
      <c r="F1844" t="s">
        <v>13</v>
      </c>
      <c r="G1844" t="s">
        <v>8</v>
      </c>
      <c r="H1844">
        <f t="shared" si="170"/>
        <v>26.5</v>
      </c>
      <c r="I1844">
        <v>2</v>
      </c>
      <c r="J1844" t="s">
        <v>11</v>
      </c>
      <c r="K1844" t="s">
        <v>12</v>
      </c>
      <c r="L1844">
        <f t="shared" si="171"/>
        <v>53</v>
      </c>
      <c r="M1844">
        <f t="shared" si="172"/>
        <v>12</v>
      </c>
      <c r="N1844" t="s">
        <v>111</v>
      </c>
      <c r="O1844" t="s">
        <v>114</v>
      </c>
    </row>
    <row r="1845" spans="1:15" x14ac:dyDescent="0.3">
      <c r="A1845">
        <f t="shared" si="173"/>
        <v>7777897244</v>
      </c>
      <c r="B1845" s="1">
        <v>42322</v>
      </c>
      <c r="C1845" t="str">
        <f t="shared" si="168"/>
        <v>Saturday</v>
      </c>
      <c r="D1845" t="str">
        <f t="shared" si="169"/>
        <v>November</v>
      </c>
      <c r="E1845">
        <v>20.5</v>
      </c>
      <c r="F1845" t="s">
        <v>13</v>
      </c>
      <c r="G1845" t="s">
        <v>8</v>
      </c>
      <c r="H1845">
        <f t="shared" si="170"/>
        <v>26.5</v>
      </c>
      <c r="I1845">
        <v>12</v>
      </c>
      <c r="J1845" t="s">
        <v>58</v>
      </c>
      <c r="K1845" t="s">
        <v>59</v>
      </c>
      <c r="L1845">
        <f t="shared" si="171"/>
        <v>318</v>
      </c>
      <c r="M1845">
        <f t="shared" si="172"/>
        <v>72</v>
      </c>
      <c r="N1845" t="s">
        <v>112</v>
      </c>
      <c r="O1845" t="s">
        <v>115</v>
      </c>
    </row>
    <row r="1846" spans="1:15" x14ac:dyDescent="0.3">
      <c r="A1846">
        <f t="shared" si="173"/>
        <v>7777897245</v>
      </c>
      <c r="B1846" s="1">
        <v>42323</v>
      </c>
      <c r="C1846" t="str">
        <f t="shared" si="168"/>
        <v>Sunday</v>
      </c>
      <c r="D1846" t="str">
        <f t="shared" si="169"/>
        <v>November</v>
      </c>
      <c r="E1846">
        <v>16.75</v>
      </c>
      <c r="F1846" t="s">
        <v>7</v>
      </c>
      <c r="G1846" t="s">
        <v>22</v>
      </c>
      <c r="H1846">
        <f t="shared" si="170"/>
        <v>23.25</v>
      </c>
      <c r="I1846">
        <v>7</v>
      </c>
      <c r="J1846" t="s">
        <v>44</v>
      </c>
      <c r="K1846" t="s">
        <v>45</v>
      </c>
      <c r="L1846">
        <f t="shared" si="171"/>
        <v>162.75</v>
      </c>
      <c r="M1846">
        <f t="shared" si="172"/>
        <v>45.5</v>
      </c>
      <c r="N1846" t="s">
        <v>112</v>
      </c>
      <c r="O1846" t="s">
        <v>114</v>
      </c>
    </row>
    <row r="1847" spans="1:15" x14ac:dyDescent="0.3">
      <c r="A1847">
        <f t="shared" si="173"/>
        <v>7777897246</v>
      </c>
      <c r="B1847" s="1">
        <v>42323</v>
      </c>
      <c r="C1847" t="str">
        <f t="shared" si="168"/>
        <v>Sunday</v>
      </c>
      <c r="D1847" t="str">
        <f t="shared" si="169"/>
        <v>November</v>
      </c>
      <c r="E1847">
        <v>16.25</v>
      </c>
      <c r="F1847" t="s">
        <v>7</v>
      </c>
      <c r="G1847" t="s">
        <v>17</v>
      </c>
      <c r="H1847">
        <f t="shared" si="170"/>
        <v>24.75</v>
      </c>
      <c r="I1847">
        <v>9</v>
      </c>
      <c r="J1847" t="s">
        <v>70</v>
      </c>
      <c r="K1847" t="s">
        <v>71</v>
      </c>
      <c r="L1847">
        <f t="shared" si="171"/>
        <v>222.75</v>
      </c>
      <c r="M1847">
        <f t="shared" si="172"/>
        <v>76.5</v>
      </c>
      <c r="N1847" t="s">
        <v>111</v>
      </c>
      <c r="O1847" t="s">
        <v>114</v>
      </c>
    </row>
    <row r="1848" spans="1:15" x14ac:dyDescent="0.3">
      <c r="A1848">
        <f t="shared" si="173"/>
        <v>7777897247</v>
      </c>
      <c r="B1848" s="1">
        <v>42323</v>
      </c>
      <c r="C1848" t="str">
        <f t="shared" si="168"/>
        <v>Sunday</v>
      </c>
      <c r="D1848" t="str">
        <f t="shared" si="169"/>
        <v>November</v>
      </c>
      <c r="E1848">
        <v>12</v>
      </c>
      <c r="F1848" t="s">
        <v>27</v>
      </c>
      <c r="G1848" t="s">
        <v>8</v>
      </c>
      <c r="H1848">
        <f t="shared" si="170"/>
        <v>15</v>
      </c>
      <c r="I1848">
        <v>6</v>
      </c>
      <c r="J1848" t="s">
        <v>52</v>
      </c>
      <c r="K1848" t="s">
        <v>53</v>
      </c>
      <c r="L1848">
        <f t="shared" si="171"/>
        <v>90</v>
      </c>
      <c r="M1848">
        <f t="shared" si="172"/>
        <v>18</v>
      </c>
      <c r="N1848" t="s">
        <v>111</v>
      </c>
      <c r="O1848" t="s">
        <v>114</v>
      </c>
    </row>
    <row r="1849" spans="1:15" x14ac:dyDescent="0.3">
      <c r="A1849">
        <f t="shared" si="173"/>
        <v>7777897248</v>
      </c>
      <c r="B1849" s="1">
        <v>42323</v>
      </c>
      <c r="C1849" t="str">
        <f t="shared" si="168"/>
        <v>Sunday</v>
      </c>
      <c r="D1849" t="str">
        <f t="shared" si="169"/>
        <v>November</v>
      </c>
      <c r="E1849">
        <v>16</v>
      </c>
      <c r="F1849" t="s">
        <v>7</v>
      </c>
      <c r="G1849" t="s">
        <v>14</v>
      </c>
      <c r="H1849">
        <f t="shared" si="170"/>
        <v>21.5</v>
      </c>
      <c r="I1849">
        <v>6</v>
      </c>
      <c r="J1849" t="s">
        <v>68</v>
      </c>
      <c r="K1849" t="s">
        <v>69</v>
      </c>
      <c r="L1849">
        <f t="shared" si="171"/>
        <v>129</v>
      </c>
      <c r="M1849">
        <f t="shared" si="172"/>
        <v>33</v>
      </c>
      <c r="N1849" t="s">
        <v>111</v>
      </c>
      <c r="O1849" t="s">
        <v>115</v>
      </c>
    </row>
    <row r="1850" spans="1:15" x14ac:dyDescent="0.3">
      <c r="A1850">
        <f t="shared" si="173"/>
        <v>7777897249</v>
      </c>
      <c r="B1850" s="1">
        <v>42324</v>
      </c>
      <c r="C1850" t="str">
        <f t="shared" si="168"/>
        <v>Monday</v>
      </c>
      <c r="D1850" t="str">
        <f t="shared" si="169"/>
        <v>November</v>
      </c>
      <c r="E1850">
        <v>20.75</v>
      </c>
      <c r="F1850" t="s">
        <v>13</v>
      </c>
      <c r="G1850" t="s">
        <v>22</v>
      </c>
      <c r="H1850">
        <f t="shared" si="170"/>
        <v>28.75</v>
      </c>
      <c r="I1850">
        <v>3</v>
      </c>
      <c r="J1850" t="s">
        <v>23</v>
      </c>
      <c r="K1850" t="s">
        <v>24</v>
      </c>
      <c r="L1850">
        <f t="shared" si="171"/>
        <v>86.25</v>
      </c>
      <c r="M1850">
        <f t="shared" si="172"/>
        <v>24</v>
      </c>
      <c r="N1850" t="s">
        <v>112</v>
      </c>
      <c r="O1850" t="s">
        <v>115</v>
      </c>
    </row>
    <row r="1851" spans="1:15" x14ac:dyDescent="0.3">
      <c r="A1851">
        <f t="shared" si="173"/>
        <v>7777897250</v>
      </c>
      <c r="B1851" s="1">
        <v>42324</v>
      </c>
      <c r="C1851" t="str">
        <f t="shared" si="168"/>
        <v>Monday</v>
      </c>
      <c r="D1851" t="str">
        <f t="shared" si="169"/>
        <v>November</v>
      </c>
      <c r="E1851">
        <v>16.75</v>
      </c>
      <c r="F1851" t="s">
        <v>7</v>
      </c>
      <c r="G1851" t="s">
        <v>22</v>
      </c>
      <c r="H1851">
        <f t="shared" si="170"/>
        <v>23.25</v>
      </c>
      <c r="I1851">
        <v>9</v>
      </c>
      <c r="J1851" t="s">
        <v>72</v>
      </c>
      <c r="K1851" t="s">
        <v>73</v>
      </c>
      <c r="L1851">
        <f t="shared" si="171"/>
        <v>209.25</v>
      </c>
      <c r="M1851">
        <f t="shared" si="172"/>
        <v>58.5</v>
      </c>
      <c r="N1851" t="s">
        <v>112</v>
      </c>
      <c r="O1851" t="s">
        <v>115</v>
      </c>
    </row>
    <row r="1852" spans="1:15" x14ac:dyDescent="0.3">
      <c r="A1852">
        <f t="shared" si="173"/>
        <v>7777897251</v>
      </c>
      <c r="B1852" s="1">
        <v>42324</v>
      </c>
      <c r="C1852" t="str">
        <f t="shared" si="168"/>
        <v>Monday</v>
      </c>
      <c r="D1852" t="str">
        <f t="shared" si="169"/>
        <v>November</v>
      </c>
      <c r="E1852">
        <v>12</v>
      </c>
      <c r="F1852" t="s">
        <v>27</v>
      </c>
      <c r="G1852" t="s">
        <v>8</v>
      </c>
      <c r="H1852">
        <f t="shared" si="170"/>
        <v>15</v>
      </c>
      <c r="I1852">
        <v>5</v>
      </c>
      <c r="J1852" t="s">
        <v>11</v>
      </c>
      <c r="K1852" t="s">
        <v>12</v>
      </c>
      <c r="L1852">
        <f t="shared" si="171"/>
        <v>75</v>
      </c>
      <c r="M1852">
        <f t="shared" si="172"/>
        <v>15</v>
      </c>
      <c r="N1852" t="s">
        <v>111</v>
      </c>
      <c r="O1852" t="s">
        <v>114</v>
      </c>
    </row>
    <row r="1853" spans="1:15" x14ac:dyDescent="0.3">
      <c r="A1853">
        <f t="shared" si="173"/>
        <v>7777897252</v>
      </c>
      <c r="B1853" s="1">
        <v>42324</v>
      </c>
      <c r="C1853" t="str">
        <f t="shared" si="168"/>
        <v>Monday</v>
      </c>
      <c r="D1853" t="str">
        <f t="shared" si="169"/>
        <v>November</v>
      </c>
      <c r="E1853">
        <v>14.75</v>
      </c>
      <c r="F1853" t="s">
        <v>7</v>
      </c>
      <c r="G1853" t="s">
        <v>14</v>
      </c>
      <c r="H1853">
        <f t="shared" si="170"/>
        <v>20.25</v>
      </c>
      <c r="I1853">
        <v>9</v>
      </c>
      <c r="J1853" t="s">
        <v>56</v>
      </c>
      <c r="K1853" t="s">
        <v>57</v>
      </c>
      <c r="L1853">
        <f t="shared" si="171"/>
        <v>182.25</v>
      </c>
      <c r="M1853">
        <f t="shared" si="172"/>
        <v>49.5</v>
      </c>
      <c r="N1853" t="s">
        <v>111</v>
      </c>
      <c r="O1853" t="s">
        <v>114</v>
      </c>
    </row>
    <row r="1854" spans="1:15" x14ac:dyDescent="0.3">
      <c r="A1854">
        <f t="shared" si="173"/>
        <v>7777897253</v>
      </c>
      <c r="B1854" s="1">
        <v>42325</v>
      </c>
      <c r="C1854" t="str">
        <f t="shared" si="168"/>
        <v>Tuesday</v>
      </c>
      <c r="D1854" t="str">
        <f t="shared" si="169"/>
        <v>November</v>
      </c>
      <c r="E1854">
        <v>16.5</v>
      </c>
      <c r="F1854" t="s">
        <v>7</v>
      </c>
      <c r="G1854" t="s">
        <v>17</v>
      </c>
      <c r="H1854">
        <f t="shared" si="170"/>
        <v>25</v>
      </c>
      <c r="I1854">
        <v>12</v>
      </c>
      <c r="J1854" t="s">
        <v>32</v>
      </c>
      <c r="K1854" t="s">
        <v>33</v>
      </c>
      <c r="L1854">
        <f t="shared" si="171"/>
        <v>300</v>
      </c>
      <c r="M1854">
        <f t="shared" si="172"/>
        <v>102</v>
      </c>
      <c r="N1854" t="s">
        <v>111</v>
      </c>
      <c r="O1854" t="s">
        <v>114</v>
      </c>
    </row>
    <row r="1855" spans="1:15" x14ac:dyDescent="0.3">
      <c r="A1855">
        <f t="shared" si="173"/>
        <v>7777897254</v>
      </c>
      <c r="B1855" s="1">
        <v>42325</v>
      </c>
      <c r="C1855" t="str">
        <f t="shared" si="168"/>
        <v>Tuesday</v>
      </c>
      <c r="D1855" t="str">
        <f t="shared" si="169"/>
        <v>November</v>
      </c>
      <c r="E1855">
        <v>16</v>
      </c>
      <c r="F1855" t="s">
        <v>7</v>
      </c>
      <c r="G1855" t="s">
        <v>8</v>
      </c>
      <c r="H1855">
        <f t="shared" si="170"/>
        <v>20.5</v>
      </c>
      <c r="I1855">
        <v>9</v>
      </c>
      <c r="J1855" t="s">
        <v>11</v>
      </c>
      <c r="K1855" t="s">
        <v>12</v>
      </c>
      <c r="L1855">
        <f t="shared" si="171"/>
        <v>184.5</v>
      </c>
      <c r="M1855">
        <f t="shared" si="172"/>
        <v>40.5</v>
      </c>
      <c r="N1855" t="s">
        <v>112</v>
      </c>
      <c r="O1855" t="s">
        <v>114</v>
      </c>
    </row>
    <row r="1856" spans="1:15" x14ac:dyDescent="0.3">
      <c r="A1856">
        <f t="shared" si="173"/>
        <v>7777897255</v>
      </c>
      <c r="B1856" s="1">
        <v>42325</v>
      </c>
      <c r="C1856" t="str">
        <f t="shared" si="168"/>
        <v>Tuesday</v>
      </c>
      <c r="D1856" t="str">
        <f t="shared" si="169"/>
        <v>November</v>
      </c>
      <c r="E1856">
        <v>10.5</v>
      </c>
      <c r="F1856" t="s">
        <v>27</v>
      </c>
      <c r="G1856" t="s">
        <v>8</v>
      </c>
      <c r="H1856">
        <f t="shared" si="170"/>
        <v>13.5</v>
      </c>
      <c r="I1856">
        <v>12</v>
      </c>
      <c r="J1856" t="s">
        <v>9</v>
      </c>
      <c r="K1856" t="s">
        <v>10</v>
      </c>
      <c r="L1856">
        <f t="shared" si="171"/>
        <v>162</v>
      </c>
      <c r="M1856">
        <f t="shared" si="172"/>
        <v>36</v>
      </c>
      <c r="N1856" t="s">
        <v>112</v>
      </c>
      <c r="O1856" t="s">
        <v>115</v>
      </c>
    </row>
    <row r="1857" spans="1:15" x14ac:dyDescent="0.3">
      <c r="A1857">
        <f t="shared" si="173"/>
        <v>7777897256</v>
      </c>
      <c r="B1857" s="1">
        <v>42325</v>
      </c>
      <c r="C1857" t="str">
        <f t="shared" si="168"/>
        <v>Tuesday</v>
      </c>
      <c r="D1857" t="str">
        <f t="shared" si="169"/>
        <v>November</v>
      </c>
      <c r="E1857">
        <v>20.75</v>
      </c>
      <c r="F1857" t="s">
        <v>13</v>
      </c>
      <c r="G1857" t="s">
        <v>17</v>
      </c>
      <c r="H1857">
        <f t="shared" si="170"/>
        <v>30.75</v>
      </c>
      <c r="I1857">
        <v>3</v>
      </c>
      <c r="J1857" t="s">
        <v>54</v>
      </c>
      <c r="K1857" t="s">
        <v>55</v>
      </c>
      <c r="L1857">
        <f t="shared" si="171"/>
        <v>92.25</v>
      </c>
      <c r="M1857">
        <f t="shared" si="172"/>
        <v>30</v>
      </c>
      <c r="N1857" t="s">
        <v>111</v>
      </c>
      <c r="O1857" t="s">
        <v>115</v>
      </c>
    </row>
    <row r="1858" spans="1:15" x14ac:dyDescent="0.3">
      <c r="A1858">
        <f t="shared" si="173"/>
        <v>7777897257</v>
      </c>
      <c r="B1858" s="1">
        <v>42325</v>
      </c>
      <c r="C1858" t="str">
        <f t="shared" ref="C1858:C1921" si="174">TEXT(B1858,"dddd")</f>
        <v>Tuesday</v>
      </c>
      <c r="D1858" t="str">
        <f t="shared" si="169"/>
        <v>November</v>
      </c>
      <c r="E1858">
        <v>11</v>
      </c>
      <c r="F1858" t="s">
        <v>27</v>
      </c>
      <c r="G1858" t="s">
        <v>8</v>
      </c>
      <c r="H1858">
        <f t="shared" si="170"/>
        <v>14</v>
      </c>
      <c r="I1858">
        <v>2</v>
      </c>
      <c r="J1858" t="s">
        <v>74</v>
      </c>
      <c r="K1858" t="s">
        <v>75</v>
      </c>
      <c r="L1858">
        <f t="shared" si="171"/>
        <v>28</v>
      </c>
      <c r="M1858">
        <f t="shared" si="172"/>
        <v>6</v>
      </c>
      <c r="N1858" t="s">
        <v>111</v>
      </c>
      <c r="O1858" t="s">
        <v>114</v>
      </c>
    </row>
    <row r="1859" spans="1:15" x14ac:dyDescent="0.3">
      <c r="A1859">
        <f t="shared" si="173"/>
        <v>7777897258</v>
      </c>
      <c r="B1859" s="1">
        <v>42325</v>
      </c>
      <c r="C1859" t="str">
        <f t="shared" si="174"/>
        <v>Tuesday</v>
      </c>
      <c r="D1859" t="str">
        <f t="shared" ref="D1859:D1922" si="175">TEXT(B1859,"mmmm")</f>
        <v>November</v>
      </c>
      <c r="E1859">
        <v>10.5</v>
      </c>
      <c r="F1859" t="s">
        <v>27</v>
      </c>
      <c r="G1859" t="s">
        <v>8</v>
      </c>
      <c r="H1859">
        <f t="shared" ref="H1859:H1922" si="176">E1859 +   IF(F1859="S", 2, IF(F1859="M", 3.5, IF(F1859="L", 5, 0))) +  IF(G1859="Classic", 1, IF(G1859="Veggie", 2, IF(G1859="Chicken", 3, IF(G1859="Supreme",5,0))))</f>
        <v>13.5</v>
      </c>
      <c r="I1859">
        <v>7</v>
      </c>
      <c r="J1859" t="s">
        <v>9</v>
      </c>
      <c r="K1859" t="s">
        <v>10</v>
      </c>
      <c r="L1859">
        <f t="shared" ref="L1859:L1922" si="177">H1859*I1859</f>
        <v>94.5</v>
      </c>
      <c r="M1859">
        <f t="shared" ref="M1859:M1922" si="178">(H1859-E1859)*I1859</f>
        <v>21</v>
      </c>
      <c r="N1859" t="s">
        <v>111</v>
      </c>
      <c r="O1859" t="s">
        <v>114</v>
      </c>
    </row>
    <row r="1860" spans="1:15" x14ac:dyDescent="0.3">
      <c r="A1860">
        <f t="shared" ref="A1860:A1923" si="179">A1859+1</f>
        <v>7777897259</v>
      </c>
      <c r="B1860" s="1">
        <v>42326</v>
      </c>
      <c r="C1860" t="str">
        <f t="shared" si="174"/>
        <v>Wednesday</v>
      </c>
      <c r="D1860" t="str">
        <f t="shared" si="175"/>
        <v>November</v>
      </c>
      <c r="E1860">
        <v>12.5</v>
      </c>
      <c r="F1860" t="s">
        <v>27</v>
      </c>
      <c r="G1860" t="s">
        <v>17</v>
      </c>
      <c r="H1860">
        <f t="shared" si="176"/>
        <v>19.5</v>
      </c>
      <c r="I1860">
        <v>3</v>
      </c>
      <c r="J1860" t="s">
        <v>32</v>
      </c>
      <c r="K1860" t="s">
        <v>33</v>
      </c>
      <c r="L1860">
        <f t="shared" si="177"/>
        <v>58.5</v>
      </c>
      <c r="M1860">
        <f t="shared" si="178"/>
        <v>21</v>
      </c>
      <c r="N1860" t="s">
        <v>111</v>
      </c>
      <c r="O1860" t="s">
        <v>114</v>
      </c>
    </row>
    <row r="1861" spans="1:15" x14ac:dyDescent="0.3">
      <c r="A1861">
        <f t="shared" si="179"/>
        <v>7777897260</v>
      </c>
      <c r="B1861" s="1">
        <v>42326</v>
      </c>
      <c r="C1861" t="str">
        <f t="shared" si="174"/>
        <v>Wednesday</v>
      </c>
      <c r="D1861" t="str">
        <f t="shared" si="175"/>
        <v>November</v>
      </c>
      <c r="E1861">
        <v>18.5</v>
      </c>
      <c r="F1861" t="s">
        <v>13</v>
      </c>
      <c r="G1861" t="s">
        <v>14</v>
      </c>
      <c r="H1861">
        <f t="shared" si="176"/>
        <v>25.5</v>
      </c>
      <c r="I1861">
        <v>6</v>
      </c>
      <c r="J1861" t="s">
        <v>15</v>
      </c>
      <c r="K1861" t="s">
        <v>16</v>
      </c>
      <c r="L1861">
        <f t="shared" si="177"/>
        <v>153</v>
      </c>
      <c r="M1861">
        <f t="shared" si="178"/>
        <v>42</v>
      </c>
      <c r="N1861" t="s">
        <v>111</v>
      </c>
      <c r="O1861" t="s">
        <v>115</v>
      </c>
    </row>
    <row r="1862" spans="1:15" x14ac:dyDescent="0.3">
      <c r="A1862">
        <f t="shared" si="179"/>
        <v>7777897261</v>
      </c>
      <c r="B1862" s="1">
        <v>42326</v>
      </c>
      <c r="C1862" t="str">
        <f t="shared" si="174"/>
        <v>Wednesday</v>
      </c>
      <c r="D1862" t="str">
        <f t="shared" si="175"/>
        <v>November</v>
      </c>
      <c r="E1862">
        <v>12.5</v>
      </c>
      <c r="F1862" t="s">
        <v>27</v>
      </c>
      <c r="G1862" t="s">
        <v>17</v>
      </c>
      <c r="H1862">
        <f t="shared" si="176"/>
        <v>19.5</v>
      </c>
      <c r="I1862">
        <v>9</v>
      </c>
      <c r="J1862" t="s">
        <v>66</v>
      </c>
      <c r="K1862" t="s">
        <v>67</v>
      </c>
      <c r="L1862">
        <f t="shared" si="177"/>
        <v>175.5</v>
      </c>
      <c r="M1862">
        <f t="shared" si="178"/>
        <v>63</v>
      </c>
      <c r="N1862" t="s">
        <v>111</v>
      </c>
      <c r="O1862" t="s">
        <v>115</v>
      </c>
    </row>
    <row r="1863" spans="1:15" x14ac:dyDescent="0.3">
      <c r="A1863">
        <f t="shared" si="179"/>
        <v>7777897262</v>
      </c>
      <c r="B1863" s="1">
        <v>42326</v>
      </c>
      <c r="C1863" t="str">
        <f t="shared" si="174"/>
        <v>Wednesday</v>
      </c>
      <c r="D1863" t="str">
        <f t="shared" si="175"/>
        <v>November</v>
      </c>
      <c r="E1863">
        <v>12.75</v>
      </c>
      <c r="F1863" t="s">
        <v>27</v>
      </c>
      <c r="G1863" t="s">
        <v>22</v>
      </c>
      <c r="H1863">
        <f t="shared" si="176"/>
        <v>17.75</v>
      </c>
      <c r="I1863">
        <v>8</v>
      </c>
      <c r="J1863" t="s">
        <v>28</v>
      </c>
      <c r="K1863" t="s">
        <v>29</v>
      </c>
      <c r="L1863">
        <f t="shared" si="177"/>
        <v>142</v>
      </c>
      <c r="M1863">
        <f t="shared" si="178"/>
        <v>40</v>
      </c>
      <c r="N1863" t="s">
        <v>111</v>
      </c>
      <c r="O1863" t="s">
        <v>115</v>
      </c>
    </row>
    <row r="1864" spans="1:15" x14ac:dyDescent="0.3">
      <c r="A1864">
        <f t="shared" si="179"/>
        <v>7777897263</v>
      </c>
      <c r="B1864" s="1">
        <v>42326</v>
      </c>
      <c r="C1864" t="str">
        <f t="shared" si="174"/>
        <v>Wednesday</v>
      </c>
      <c r="D1864" t="str">
        <f t="shared" si="175"/>
        <v>November</v>
      </c>
      <c r="E1864">
        <v>12.75</v>
      </c>
      <c r="F1864" t="s">
        <v>27</v>
      </c>
      <c r="G1864" t="s">
        <v>22</v>
      </c>
      <c r="H1864">
        <f t="shared" si="176"/>
        <v>17.75</v>
      </c>
      <c r="I1864">
        <v>9</v>
      </c>
      <c r="J1864" t="s">
        <v>46</v>
      </c>
      <c r="K1864" t="s">
        <v>47</v>
      </c>
      <c r="L1864">
        <f t="shared" si="177"/>
        <v>159.75</v>
      </c>
      <c r="M1864">
        <f t="shared" si="178"/>
        <v>45</v>
      </c>
      <c r="N1864" t="s">
        <v>111</v>
      </c>
      <c r="O1864" t="s">
        <v>115</v>
      </c>
    </row>
    <row r="1865" spans="1:15" x14ac:dyDescent="0.3">
      <c r="A1865">
        <f t="shared" si="179"/>
        <v>7777897264</v>
      </c>
      <c r="B1865" s="1">
        <v>42326</v>
      </c>
      <c r="C1865" t="str">
        <f t="shared" si="174"/>
        <v>Wednesday</v>
      </c>
      <c r="D1865" t="str">
        <f t="shared" si="175"/>
        <v>November</v>
      </c>
      <c r="E1865">
        <v>12</v>
      </c>
      <c r="F1865" t="s">
        <v>27</v>
      </c>
      <c r="G1865" t="s">
        <v>14</v>
      </c>
      <c r="H1865">
        <f t="shared" si="176"/>
        <v>16</v>
      </c>
      <c r="I1865">
        <v>9</v>
      </c>
      <c r="J1865" t="s">
        <v>42</v>
      </c>
      <c r="K1865" t="s">
        <v>43</v>
      </c>
      <c r="L1865">
        <f t="shared" si="177"/>
        <v>144</v>
      </c>
      <c r="M1865">
        <f t="shared" si="178"/>
        <v>36</v>
      </c>
      <c r="N1865" t="s">
        <v>112</v>
      </c>
      <c r="O1865" t="s">
        <v>115</v>
      </c>
    </row>
    <row r="1866" spans="1:15" x14ac:dyDescent="0.3">
      <c r="A1866">
        <f t="shared" si="179"/>
        <v>7777897265</v>
      </c>
      <c r="B1866" s="1">
        <v>42326</v>
      </c>
      <c r="C1866" t="str">
        <f t="shared" si="174"/>
        <v>Wednesday</v>
      </c>
      <c r="D1866" t="str">
        <f t="shared" si="175"/>
        <v>November</v>
      </c>
      <c r="E1866">
        <v>12</v>
      </c>
      <c r="F1866" t="s">
        <v>27</v>
      </c>
      <c r="G1866" t="s">
        <v>8</v>
      </c>
      <c r="H1866">
        <f t="shared" si="176"/>
        <v>15</v>
      </c>
      <c r="I1866">
        <v>4</v>
      </c>
      <c r="J1866" t="s">
        <v>52</v>
      </c>
      <c r="K1866" t="s">
        <v>53</v>
      </c>
      <c r="L1866">
        <f t="shared" si="177"/>
        <v>60</v>
      </c>
      <c r="M1866">
        <f t="shared" si="178"/>
        <v>12</v>
      </c>
      <c r="N1866" t="s">
        <v>111</v>
      </c>
      <c r="O1866" t="s">
        <v>115</v>
      </c>
    </row>
    <row r="1867" spans="1:15" x14ac:dyDescent="0.3">
      <c r="A1867">
        <f t="shared" si="179"/>
        <v>7777897266</v>
      </c>
      <c r="B1867" s="1">
        <v>42326</v>
      </c>
      <c r="C1867" t="str">
        <f t="shared" si="174"/>
        <v>Wednesday</v>
      </c>
      <c r="D1867" t="str">
        <f t="shared" si="175"/>
        <v>November</v>
      </c>
      <c r="E1867">
        <v>20.25</v>
      </c>
      <c r="F1867" t="s">
        <v>13</v>
      </c>
      <c r="G1867" t="s">
        <v>17</v>
      </c>
      <c r="H1867">
        <f t="shared" si="176"/>
        <v>30.25</v>
      </c>
      <c r="I1867">
        <v>12</v>
      </c>
      <c r="J1867" t="s">
        <v>70</v>
      </c>
      <c r="K1867" t="s">
        <v>71</v>
      </c>
      <c r="L1867">
        <f t="shared" si="177"/>
        <v>363</v>
      </c>
      <c r="M1867">
        <f t="shared" si="178"/>
        <v>120</v>
      </c>
      <c r="N1867" t="s">
        <v>111</v>
      </c>
      <c r="O1867" t="s">
        <v>115</v>
      </c>
    </row>
    <row r="1868" spans="1:15" x14ac:dyDescent="0.3">
      <c r="A1868">
        <f t="shared" si="179"/>
        <v>7777897267</v>
      </c>
      <c r="B1868" s="1">
        <v>42327</v>
      </c>
      <c r="C1868" t="str">
        <f t="shared" si="174"/>
        <v>Thursday</v>
      </c>
      <c r="D1868" t="str">
        <f t="shared" si="175"/>
        <v>November</v>
      </c>
      <c r="E1868">
        <v>13.25</v>
      </c>
      <c r="F1868" t="s">
        <v>7</v>
      </c>
      <c r="G1868" t="s">
        <v>8</v>
      </c>
      <c r="H1868">
        <f t="shared" si="176"/>
        <v>17.75</v>
      </c>
      <c r="I1868">
        <v>5</v>
      </c>
      <c r="J1868" t="s">
        <v>9</v>
      </c>
      <c r="K1868" t="s">
        <v>10</v>
      </c>
      <c r="L1868">
        <f t="shared" si="177"/>
        <v>88.75</v>
      </c>
      <c r="M1868">
        <f t="shared" si="178"/>
        <v>22.5</v>
      </c>
      <c r="N1868" t="s">
        <v>111</v>
      </c>
      <c r="O1868" t="s">
        <v>114</v>
      </c>
    </row>
    <row r="1869" spans="1:15" x14ac:dyDescent="0.3">
      <c r="A1869">
        <f t="shared" si="179"/>
        <v>7777897268</v>
      </c>
      <c r="B1869" s="1">
        <v>42327</v>
      </c>
      <c r="C1869" t="str">
        <f t="shared" si="174"/>
        <v>Thursday</v>
      </c>
      <c r="D1869" t="str">
        <f t="shared" si="175"/>
        <v>November</v>
      </c>
      <c r="E1869">
        <v>12.75</v>
      </c>
      <c r="F1869" t="s">
        <v>27</v>
      </c>
      <c r="G1869" t="s">
        <v>14</v>
      </c>
      <c r="H1869">
        <f t="shared" si="176"/>
        <v>16.75</v>
      </c>
      <c r="I1869">
        <v>8</v>
      </c>
      <c r="J1869" t="s">
        <v>62</v>
      </c>
      <c r="K1869" t="s">
        <v>63</v>
      </c>
      <c r="L1869">
        <f t="shared" si="177"/>
        <v>134</v>
      </c>
      <c r="M1869">
        <f t="shared" si="178"/>
        <v>32</v>
      </c>
      <c r="N1869" t="s">
        <v>111</v>
      </c>
      <c r="O1869" t="s">
        <v>115</v>
      </c>
    </row>
    <row r="1870" spans="1:15" x14ac:dyDescent="0.3">
      <c r="A1870">
        <f t="shared" si="179"/>
        <v>7777897269</v>
      </c>
      <c r="B1870" s="1">
        <v>42327</v>
      </c>
      <c r="C1870" t="str">
        <f t="shared" si="174"/>
        <v>Thursday</v>
      </c>
      <c r="D1870" t="str">
        <f t="shared" si="175"/>
        <v>November</v>
      </c>
      <c r="E1870">
        <v>16</v>
      </c>
      <c r="F1870" t="s">
        <v>7</v>
      </c>
      <c r="G1870" t="s">
        <v>8</v>
      </c>
      <c r="H1870">
        <f t="shared" si="176"/>
        <v>20.5</v>
      </c>
      <c r="I1870">
        <v>3</v>
      </c>
      <c r="J1870" t="s">
        <v>58</v>
      </c>
      <c r="K1870" t="s">
        <v>59</v>
      </c>
      <c r="L1870">
        <f t="shared" si="177"/>
        <v>61.5</v>
      </c>
      <c r="M1870">
        <f t="shared" si="178"/>
        <v>13.5</v>
      </c>
      <c r="N1870" t="s">
        <v>112</v>
      </c>
      <c r="O1870" t="s">
        <v>114</v>
      </c>
    </row>
    <row r="1871" spans="1:15" x14ac:dyDescent="0.3">
      <c r="A1871">
        <f t="shared" si="179"/>
        <v>7777897270</v>
      </c>
      <c r="B1871" s="1">
        <v>42327</v>
      </c>
      <c r="C1871" t="str">
        <f t="shared" si="174"/>
        <v>Thursday</v>
      </c>
      <c r="D1871" t="str">
        <f t="shared" si="175"/>
        <v>November</v>
      </c>
      <c r="E1871">
        <v>12.75</v>
      </c>
      <c r="F1871" t="s">
        <v>27</v>
      </c>
      <c r="G1871" t="s">
        <v>22</v>
      </c>
      <c r="H1871">
        <f t="shared" si="176"/>
        <v>17.75</v>
      </c>
      <c r="I1871">
        <v>9</v>
      </c>
      <c r="J1871" t="s">
        <v>50</v>
      </c>
      <c r="K1871" t="s">
        <v>51</v>
      </c>
      <c r="L1871">
        <f t="shared" si="177"/>
        <v>159.75</v>
      </c>
      <c r="M1871">
        <f t="shared" si="178"/>
        <v>45</v>
      </c>
      <c r="N1871" t="s">
        <v>112</v>
      </c>
      <c r="O1871" t="s">
        <v>114</v>
      </c>
    </row>
    <row r="1872" spans="1:15" x14ac:dyDescent="0.3">
      <c r="A1872">
        <f t="shared" si="179"/>
        <v>7777897271</v>
      </c>
      <c r="B1872" s="1">
        <v>42328</v>
      </c>
      <c r="C1872" t="str">
        <f t="shared" si="174"/>
        <v>Friday</v>
      </c>
      <c r="D1872" t="str">
        <f t="shared" si="175"/>
        <v>November</v>
      </c>
      <c r="E1872">
        <v>12</v>
      </c>
      <c r="F1872" t="s">
        <v>27</v>
      </c>
      <c r="G1872" t="s">
        <v>8</v>
      </c>
      <c r="H1872">
        <f t="shared" si="176"/>
        <v>15</v>
      </c>
      <c r="I1872">
        <v>8</v>
      </c>
      <c r="J1872" t="s">
        <v>36</v>
      </c>
      <c r="K1872" t="s">
        <v>37</v>
      </c>
      <c r="L1872">
        <f t="shared" si="177"/>
        <v>120</v>
      </c>
      <c r="M1872">
        <f t="shared" si="178"/>
        <v>24</v>
      </c>
      <c r="N1872" t="s">
        <v>111</v>
      </c>
      <c r="O1872" t="s">
        <v>115</v>
      </c>
    </row>
    <row r="1873" spans="1:15" x14ac:dyDescent="0.3">
      <c r="A1873">
        <f t="shared" si="179"/>
        <v>7777897272</v>
      </c>
      <c r="B1873" s="1">
        <v>42328</v>
      </c>
      <c r="C1873" t="str">
        <f t="shared" si="174"/>
        <v>Friday</v>
      </c>
      <c r="D1873" t="str">
        <f t="shared" si="175"/>
        <v>November</v>
      </c>
      <c r="E1873">
        <v>16.5</v>
      </c>
      <c r="F1873" t="s">
        <v>13</v>
      </c>
      <c r="G1873" t="s">
        <v>8</v>
      </c>
      <c r="H1873">
        <f t="shared" si="176"/>
        <v>22.5</v>
      </c>
      <c r="I1873">
        <v>8</v>
      </c>
      <c r="J1873" t="s">
        <v>9</v>
      </c>
      <c r="K1873" t="s">
        <v>10</v>
      </c>
      <c r="L1873">
        <f t="shared" si="177"/>
        <v>180</v>
      </c>
      <c r="M1873">
        <f t="shared" si="178"/>
        <v>48</v>
      </c>
      <c r="N1873" t="s">
        <v>112</v>
      </c>
      <c r="O1873" t="s">
        <v>115</v>
      </c>
    </row>
    <row r="1874" spans="1:15" x14ac:dyDescent="0.3">
      <c r="A1874">
        <f t="shared" si="179"/>
        <v>7777897273</v>
      </c>
      <c r="B1874" s="1">
        <v>42328</v>
      </c>
      <c r="C1874" t="str">
        <f t="shared" si="174"/>
        <v>Friday</v>
      </c>
      <c r="D1874" t="str">
        <f t="shared" si="175"/>
        <v>November</v>
      </c>
      <c r="E1874">
        <v>21</v>
      </c>
      <c r="F1874" t="s">
        <v>13</v>
      </c>
      <c r="G1874" t="s">
        <v>14</v>
      </c>
      <c r="H1874">
        <f t="shared" si="176"/>
        <v>28</v>
      </c>
      <c r="I1874">
        <v>7</v>
      </c>
      <c r="J1874" t="s">
        <v>62</v>
      </c>
      <c r="K1874" t="s">
        <v>63</v>
      </c>
      <c r="L1874">
        <f t="shared" si="177"/>
        <v>196</v>
      </c>
      <c r="M1874">
        <f t="shared" si="178"/>
        <v>49</v>
      </c>
      <c r="N1874" t="s">
        <v>112</v>
      </c>
      <c r="O1874" t="s">
        <v>114</v>
      </c>
    </row>
    <row r="1875" spans="1:15" x14ac:dyDescent="0.3">
      <c r="A1875">
        <f t="shared" si="179"/>
        <v>7777897274</v>
      </c>
      <c r="B1875" s="1">
        <v>42328</v>
      </c>
      <c r="C1875" t="str">
        <f t="shared" si="174"/>
        <v>Friday</v>
      </c>
      <c r="D1875" t="str">
        <f t="shared" si="175"/>
        <v>November</v>
      </c>
      <c r="E1875">
        <v>20.75</v>
      </c>
      <c r="F1875" t="s">
        <v>13</v>
      </c>
      <c r="G1875" t="s">
        <v>17</v>
      </c>
      <c r="H1875">
        <f t="shared" si="176"/>
        <v>30.75</v>
      </c>
      <c r="I1875">
        <v>5</v>
      </c>
      <c r="J1875" t="s">
        <v>66</v>
      </c>
      <c r="K1875" t="s">
        <v>67</v>
      </c>
      <c r="L1875">
        <f t="shared" si="177"/>
        <v>153.75</v>
      </c>
      <c r="M1875">
        <f t="shared" si="178"/>
        <v>50</v>
      </c>
      <c r="N1875" t="s">
        <v>111</v>
      </c>
      <c r="O1875" t="s">
        <v>114</v>
      </c>
    </row>
    <row r="1876" spans="1:15" x14ac:dyDescent="0.3">
      <c r="A1876">
        <f t="shared" si="179"/>
        <v>7777897275</v>
      </c>
      <c r="B1876" s="1">
        <v>42328</v>
      </c>
      <c r="C1876" t="str">
        <f t="shared" si="174"/>
        <v>Friday</v>
      </c>
      <c r="D1876" t="str">
        <f t="shared" si="175"/>
        <v>November</v>
      </c>
      <c r="E1876">
        <v>12.5</v>
      </c>
      <c r="F1876" t="s">
        <v>7</v>
      </c>
      <c r="G1876" t="s">
        <v>8</v>
      </c>
      <c r="H1876">
        <f t="shared" si="176"/>
        <v>17</v>
      </c>
      <c r="I1876">
        <v>5</v>
      </c>
      <c r="J1876" t="s">
        <v>48</v>
      </c>
      <c r="K1876" t="s">
        <v>49</v>
      </c>
      <c r="L1876">
        <f t="shared" si="177"/>
        <v>85</v>
      </c>
      <c r="M1876">
        <f t="shared" si="178"/>
        <v>22.5</v>
      </c>
      <c r="N1876" t="s">
        <v>112</v>
      </c>
      <c r="O1876" t="s">
        <v>114</v>
      </c>
    </row>
    <row r="1877" spans="1:15" x14ac:dyDescent="0.3">
      <c r="A1877">
        <f t="shared" si="179"/>
        <v>7777897276</v>
      </c>
      <c r="B1877" s="1">
        <v>42329</v>
      </c>
      <c r="C1877" t="str">
        <f t="shared" si="174"/>
        <v>Saturday</v>
      </c>
      <c r="D1877" t="str">
        <f t="shared" si="175"/>
        <v>November</v>
      </c>
      <c r="E1877">
        <v>20.75</v>
      </c>
      <c r="F1877" t="s">
        <v>13</v>
      </c>
      <c r="G1877" t="s">
        <v>17</v>
      </c>
      <c r="H1877">
        <f t="shared" si="176"/>
        <v>30.75</v>
      </c>
      <c r="I1877">
        <v>2</v>
      </c>
      <c r="J1877" t="s">
        <v>38</v>
      </c>
      <c r="K1877" t="s">
        <v>39</v>
      </c>
      <c r="L1877">
        <f t="shared" si="177"/>
        <v>61.5</v>
      </c>
      <c r="M1877">
        <f t="shared" si="178"/>
        <v>20</v>
      </c>
      <c r="N1877" t="s">
        <v>111</v>
      </c>
      <c r="O1877" t="s">
        <v>114</v>
      </c>
    </row>
    <row r="1878" spans="1:15" x14ac:dyDescent="0.3">
      <c r="A1878">
        <f t="shared" si="179"/>
        <v>7777897277</v>
      </c>
      <c r="B1878" s="1">
        <v>42329</v>
      </c>
      <c r="C1878" t="str">
        <f t="shared" si="174"/>
        <v>Saturday</v>
      </c>
      <c r="D1878" t="str">
        <f t="shared" si="175"/>
        <v>November</v>
      </c>
      <c r="E1878">
        <v>16</v>
      </c>
      <c r="F1878" t="s">
        <v>7</v>
      </c>
      <c r="G1878" t="s">
        <v>14</v>
      </c>
      <c r="H1878">
        <f t="shared" si="176"/>
        <v>21.5</v>
      </c>
      <c r="I1878">
        <v>11</v>
      </c>
      <c r="J1878" t="s">
        <v>34</v>
      </c>
      <c r="K1878" t="s">
        <v>35</v>
      </c>
      <c r="L1878">
        <f t="shared" si="177"/>
        <v>236.5</v>
      </c>
      <c r="M1878">
        <f t="shared" si="178"/>
        <v>60.5</v>
      </c>
      <c r="N1878" t="s">
        <v>112</v>
      </c>
      <c r="O1878" t="s">
        <v>114</v>
      </c>
    </row>
    <row r="1879" spans="1:15" x14ac:dyDescent="0.3">
      <c r="A1879">
        <f t="shared" si="179"/>
        <v>7777897278</v>
      </c>
      <c r="B1879" s="1">
        <v>42329</v>
      </c>
      <c r="C1879" t="str">
        <f t="shared" si="174"/>
        <v>Saturday</v>
      </c>
      <c r="D1879" t="str">
        <f t="shared" si="175"/>
        <v>November</v>
      </c>
      <c r="E1879">
        <v>20.25</v>
      </c>
      <c r="F1879" t="s">
        <v>13</v>
      </c>
      <c r="G1879" t="s">
        <v>17</v>
      </c>
      <c r="H1879">
        <f t="shared" si="176"/>
        <v>30.25</v>
      </c>
      <c r="I1879">
        <v>4</v>
      </c>
      <c r="J1879" t="s">
        <v>70</v>
      </c>
      <c r="K1879" t="s">
        <v>71</v>
      </c>
      <c r="L1879">
        <f t="shared" si="177"/>
        <v>121</v>
      </c>
      <c r="M1879">
        <f t="shared" si="178"/>
        <v>40</v>
      </c>
      <c r="N1879" t="s">
        <v>111</v>
      </c>
      <c r="O1879" t="s">
        <v>114</v>
      </c>
    </row>
    <row r="1880" spans="1:15" x14ac:dyDescent="0.3">
      <c r="A1880">
        <f t="shared" si="179"/>
        <v>7777897279</v>
      </c>
      <c r="B1880" s="1">
        <v>42329</v>
      </c>
      <c r="C1880" t="str">
        <f t="shared" si="174"/>
        <v>Saturday</v>
      </c>
      <c r="D1880" t="str">
        <f t="shared" si="175"/>
        <v>November</v>
      </c>
      <c r="E1880">
        <v>20.75</v>
      </c>
      <c r="F1880" t="s">
        <v>13</v>
      </c>
      <c r="G1880" t="s">
        <v>17</v>
      </c>
      <c r="H1880">
        <f t="shared" si="176"/>
        <v>30.75</v>
      </c>
      <c r="I1880">
        <v>10</v>
      </c>
      <c r="J1880" t="s">
        <v>66</v>
      </c>
      <c r="K1880" t="s">
        <v>67</v>
      </c>
      <c r="L1880">
        <f t="shared" si="177"/>
        <v>307.5</v>
      </c>
      <c r="M1880">
        <f t="shared" si="178"/>
        <v>100</v>
      </c>
      <c r="N1880" t="s">
        <v>111</v>
      </c>
      <c r="O1880" t="s">
        <v>114</v>
      </c>
    </row>
    <row r="1881" spans="1:15" x14ac:dyDescent="0.3">
      <c r="A1881">
        <f t="shared" si="179"/>
        <v>7777897280</v>
      </c>
      <c r="B1881" s="1">
        <v>42329</v>
      </c>
      <c r="C1881" t="str">
        <f t="shared" si="174"/>
        <v>Saturday</v>
      </c>
      <c r="D1881" t="str">
        <f t="shared" si="175"/>
        <v>November</v>
      </c>
      <c r="E1881">
        <v>12</v>
      </c>
      <c r="F1881" t="s">
        <v>27</v>
      </c>
      <c r="G1881" t="s">
        <v>8</v>
      </c>
      <c r="H1881">
        <f t="shared" si="176"/>
        <v>15</v>
      </c>
      <c r="I1881">
        <v>9</v>
      </c>
      <c r="J1881" t="s">
        <v>30</v>
      </c>
      <c r="K1881" t="s">
        <v>31</v>
      </c>
      <c r="L1881">
        <f t="shared" si="177"/>
        <v>135</v>
      </c>
      <c r="M1881">
        <f t="shared" si="178"/>
        <v>27</v>
      </c>
      <c r="N1881" t="s">
        <v>111</v>
      </c>
      <c r="O1881" t="s">
        <v>114</v>
      </c>
    </row>
    <row r="1882" spans="1:15" x14ac:dyDescent="0.3">
      <c r="A1882">
        <f t="shared" si="179"/>
        <v>7777897281</v>
      </c>
      <c r="B1882" s="1">
        <v>42329</v>
      </c>
      <c r="C1882" t="str">
        <f t="shared" si="174"/>
        <v>Saturday</v>
      </c>
      <c r="D1882" t="str">
        <f t="shared" si="175"/>
        <v>November</v>
      </c>
      <c r="E1882">
        <v>16.5</v>
      </c>
      <c r="F1882" t="s">
        <v>7</v>
      </c>
      <c r="G1882" t="s">
        <v>14</v>
      </c>
      <c r="H1882">
        <f t="shared" si="176"/>
        <v>22</v>
      </c>
      <c r="I1882">
        <v>12</v>
      </c>
      <c r="J1882" t="s">
        <v>40</v>
      </c>
      <c r="K1882" t="s">
        <v>41</v>
      </c>
      <c r="L1882">
        <f t="shared" si="177"/>
        <v>264</v>
      </c>
      <c r="M1882">
        <f t="shared" si="178"/>
        <v>66</v>
      </c>
      <c r="N1882" t="s">
        <v>112</v>
      </c>
      <c r="O1882" t="s">
        <v>114</v>
      </c>
    </row>
    <row r="1883" spans="1:15" x14ac:dyDescent="0.3">
      <c r="A1883">
        <f t="shared" si="179"/>
        <v>7777897282</v>
      </c>
      <c r="B1883" s="1">
        <v>42330</v>
      </c>
      <c r="C1883" t="str">
        <f t="shared" si="174"/>
        <v>Sunday</v>
      </c>
      <c r="D1883" t="str">
        <f t="shared" si="175"/>
        <v>November</v>
      </c>
      <c r="E1883">
        <v>16.75</v>
      </c>
      <c r="F1883" t="s">
        <v>7</v>
      </c>
      <c r="G1883" t="s">
        <v>22</v>
      </c>
      <c r="H1883">
        <f t="shared" si="176"/>
        <v>23.25</v>
      </c>
      <c r="I1883">
        <v>9</v>
      </c>
      <c r="J1883" t="s">
        <v>72</v>
      </c>
      <c r="K1883" t="s">
        <v>73</v>
      </c>
      <c r="L1883">
        <f t="shared" si="177"/>
        <v>209.25</v>
      </c>
      <c r="M1883">
        <f t="shared" si="178"/>
        <v>58.5</v>
      </c>
      <c r="N1883" t="s">
        <v>111</v>
      </c>
      <c r="O1883" t="s">
        <v>115</v>
      </c>
    </row>
    <row r="1884" spans="1:15" x14ac:dyDescent="0.3">
      <c r="A1884">
        <f t="shared" si="179"/>
        <v>7777897283</v>
      </c>
      <c r="B1884" s="1">
        <v>42330</v>
      </c>
      <c r="C1884" t="str">
        <f t="shared" si="174"/>
        <v>Sunday</v>
      </c>
      <c r="D1884" t="str">
        <f t="shared" si="175"/>
        <v>November</v>
      </c>
      <c r="E1884">
        <v>12</v>
      </c>
      <c r="F1884" t="s">
        <v>27</v>
      </c>
      <c r="G1884" t="s">
        <v>8</v>
      </c>
      <c r="H1884">
        <f t="shared" si="176"/>
        <v>15</v>
      </c>
      <c r="I1884">
        <v>3</v>
      </c>
      <c r="J1884" t="s">
        <v>58</v>
      </c>
      <c r="K1884" t="s">
        <v>59</v>
      </c>
      <c r="L1884">
        <f t="shared" si="177"/>
        <v>45</v>
      </c>
      <c r="M1884">
        <f t="shared" si="178"/>
        <v>9</v>
      </c>
      <c r="N1884" t="s">
        <v>112</v>
      </c>
      <c r="O1884" t="s">
        <v>115</v>
      </c>
    </row>
    <row r="1885" spans="1:15" x14ac:dyDescent="0.3">
      <c r="A1885">
        <f t="shared" si="179"/>
        <v>7777897284</v>
      </c>
      <c r="B1885" s="1">
        <v>42330</v>
      </c>
      <c r="C1885" t="str">
        <f t="shared" si="174"/>
        <v>Sunday</v>
      </c>
      <c r="D1885" t="str">
        <f t="shared" si="175"/>
        <v>November</v>
      </c>
      <c r="E1885">
        <v>23.65</v>
      </c>
      <c r="F1885" t="s">
        <v>27</v>
      </c>
      <c r="G1885" t="s">
        <v>17</v>
      </c>
      <c r="H1885">
        <f t="shared" si="176"/>
        <v>30.65</v>
      </c>
      <c r="I1885">
        <v>5</v>
      </c>
      <c r="J1885" t="s">
        <v>77</v>
      </c>
      <c r="K1885" t="s">
        <v>78</v>
      </c>
      <c r="L1885">
        <f t="shared" si="177"/>
        <v>153.25</v>
      </c>
      <c r="M1885">
        <f t="shared" si="178"/>
        <v>35</v>
      </c>
      <c r="N1885" t="s">
        <v>111</v>
      </c>
      <c r="O1885" t="s">
        <v>114</v>
      </c>
    </row>
    <row r="1886" spans="1:15" x14ac:dyDescent="0.3">
      <c r="A1886">
        <f t="shared" si="179"/>
        <v>7777897285</v>
      </c>
      <c r="B1886" s="1">
        <v>42330</v>
      </c>
      <c r="C1886" t="str">
        <f t="shared" si="174"/>
        <v>Sunday</v>
      </c>
      <c r="D1886" t="str">
        <f t="shared" si="175"/>
        <v>November</v>
      </c>
      <c r="E1886">
        <v>21</v>
      </c>
      <c r="F1886" t="s">
        <v>13</v>
      </c>
      <c r="G1886" t="s">
        <v>14</v>
      </c>
      <c r="H1886">
        <f t="shared" si="176"/>
        <v>28</v>
      </c>
      <c r="I1886">
        <v>12</v>
      </c>
      <c r="J1886" t="s">
        <v>62</v>
      </c>
      <c r="K1886" t="s">
        <v>63</v>
      </c>
      <c r="L1886">
        <f t="shared" si="177"/>
        <v>336</v>
      </c>
      <c r="M1886">
        <f t="shared" si="178"/>
        <v>84</v>
      </c>
      <c r="N1886" t="s">
        <v>112</v>
      </c>
      <c r="O1886" t="s">
        <v>114</v>
      </c>
    </row>
    <row r="1887" spans="1:15" x14ac:dyDescent="0.3">
      <c r="A1887">
        <f t="shared" si="179"/>
        <v>7777897286</v>
      </c>
      <c r="B1887" s="1">
        <v>42330</v>
      </c>
      <c r="C1887" t="str">
        <f t="shared" si="174"/>
        <v>Sunday</v>
      </c>
      <c r="D1887" t="str">
        <f t="shared" si="175"/>
        <v>November</v>
      </c>
      <c r="E1887">
        <v>12.25</v>
      </c>
      <c r="F1887" t="s">
        <v>27</v>
      </c>
      <c r="G1887" t="s">
        <v>17</v>
      </c>
      <c r="H1887">
        <f t="shared" si="176"/>
        <v>19.25</v>
      </c>
      <c r="I1887">
        <v>12</v>
      </c>
      <c r="J1887" t="s">
        <v>70</v>
      </c>
      <c r="K1887" t="s">
        <v>71</v>
      </c>
      <c r="L1887">
        <f t="shared" si="177"/>
        <v>231</v>
      </c>
      <c r="M1887">
        <f t="shared" si="178"/>
        <v>84</v>
      </c>
      <c r="N1887" t="s">
        <v>112</v>
      </c>
      <c r="O1887" t="s">
        <v>114</v>
      </c>
    </row>
    <row r="1888" spans="1:15" x14ac:dyDescent="0.3">
      <c r="A1888">
        <f t="shared" si="179"/>
        <v>7777897287</v>
      </c>
      <c r="B1888" s="1">
        <v>42330</v>
      </c>
      <c r="C1888" t="str">
        <f t="shared" si="174"/>
        <v>Sunday</v>
      </c>
      <c r="D1888" t="str">
        <f t="shared" si="175"/>
        <v>November</v>
      </c>
      <c r="E1888">
        <v>16.75</v>
      </c>
      <c r="F1888" t="s">
        <v>7</v>
      </c>
      <c r="G1888" t="s">
        <v>22</v>
      </c>
      <c r="H1888">
        <f t="shared" si="176"/>
        <v>23.25</v>
      </c>
      <c r="I1888">
        <v>7</v>
      </c>
      <c r="J1888" t="s">
        <v>72</v>
      </c>
      <c r="K1888" t="s">
        <v>73</v>
      </c>
      <c r="L1888">
        <f t="shared" si="177"/>
        <v>162.75</v>
      </c>
      <c r="M1888">
        <f t="shared" si="178"/>
        <v>45.5</v>
      </c>
      <c r="N1888" t="s">
        <v>112</v>
      </c>
      <c r="O1888" t="s">
        <v>115</v>
      </c>
    </row>
    <row r="1889" spans="1:15" x14ac:dyDescent="0.3">
      <c r="A1889">
        <f t="shared" si="179"/>
        <v>7777897288</v>
      </c>
      <c r="B1889" s="1">
        <v>42331</v>
      </c>
      <c r="C1889" t="str">
        <f t="shared" si="174"/>
        <v>Monday</v>
      </c>
      <c r="D1889" t="str">
        <f t="shared" si="175"/>
        <v>November</v>
      </c>
      <c r="E1889">
        <v>20.5</v>
      </c>
      <c r="F1889" t="s">
        <v>13</v>
      </c>
      <c r="G1889" t="s">
        <v>8</v>
      </c>
      <c r="H1889">
        <f t="shared" si="176"/>
        <v>26.5</v>
      </c>
      <c r="I1889">
        <v>9</v>
      </c>
      <c r="J1889" t="s">
        <v>11</v>
      </c>
      <c r="K1889" t="s">
        <v>12</v>
      </c>
      <c r="L1889">
        <f t="shared" si="177"/>
        <v>238.5</v>
      </c>
      <c r="M1889">
        <f t="shared" si="178"/>
        <v>54</v>
      </c>
      <c r="N1889" t="s">
        <v>111</v>
      </c>
      <c r="O1889" t="s">
        <v>114</v>
      </c>
    </row>
    <row r="1890" spans="1:15" x14ac:dyDescent="0.3">
      <c r="A1890">
        <f t="shared" si="179"/>
        <v>7777897289</v>
      </c>
      <c r="B1890" s="1">
        <v>42331</v>
      </c>
      <c r="C1890" t="str">
        <f t="shared" si="174"/>
        <v>Monday</v>
      </c>
      <c r="D1890" t="str">
        <f t="shared" si="175"/>
        <v>November</v>
      </c>
      <c r="E1890">
        <v>14.5</v>
      </c>
      <c r="F1890" t="s">
        <v>7</v>
      </c>
      <c r="G1890" t="s">
        <v>8</v>
      </c>
      <c r="H1890">
        <f t="shared" si="176"/>
        <v>19</v>
      </c>
      <c r="I1890">
        <v>8</v>
      </c>
      <c r="J1890" t="s">
        <v>74</v>
      </c>
      <c r="K1890" t="s">
        <v>75</v>
      </c>
      <c r="L1890">
        <f t="shared" si="177"/>
        <v>152</v>
      </c>
      <c r="M1890">
        <f t="shared" si="178"/>
        <v>36</v>
      </c>
      <c r="N1890" t="s">
        <v>112</v>
      </c>
      <c r="O1890" t="s">
        <v>115</v>
      </c>
    </row>
    <row r="1891" spans="1:15" x14ac:dyDescent="0.3">
      <c r="A1891">
        <f t="shared" si="179"/>
        <v>7777897290</v>
      </c>
      <c r="B1891" s="1">
        <v>42331</v>
      </c>
      <c r="C1891" t="str">
        <f t="shared" si="174"/>
        <v>Monday</v>
      </c>
      <c r="D1891" t="str">
        <f t="shared" si="175"/>
        <v>November</v>
      </c>
      <c r="E1891">
        <v>12</v>
      </c>
      <c r="F1891" t="s">
        <v>27</v>
      </c>
      <c r="G1891" t="s">
        <v>8</v>
      </c>
      <c r="H1891">
        <f t="shared" si="176"/>
        <v>15</v>
      </c>
      <c r="I1891">
        <v>2</v>
      </c>
      <c r="J1891" t="s">
        <v>11</v>
      </c>
      <c r="K1891" t="s">
        <v>12</v>
      </c>
      <c r="L1891">
        <f t="shared" si="177"/>
        <v>30</v>
      </c>
      <c r="M1891">
        <f t="shared" si="178"/>
        <v>6</v>
      </c>
      <c r="N1891" t="s">
        <v>111</v>
      </c>
      <c r="O1891" t="s">
        <v>114</v>
      </c>
    </row>
    <row r="1892" spans="1:15" x14ac:dyDescent="0.3">
      <c r="A1892">
        <f t="shared" si="179"/>
        <v>7777897291</v>
      </c>
      <c r="B1892" s="1">
        <v>42331</v>
      </c>
      <c r="C1892" t="str">
        <f t="shared" si="174"/>
        <v>Monday</v>
      </c>
      <c r="D1892" t="str">
        <f t="shared" si="175"/>
        <v>November</v>
      </c>
      <c r="E1892">
        <v>16.75</v>
      </c>
      <c r="F1892" t="s">
        <v>7</v>
      </c>
      <c r="G1892" t="s">
        <v>22</v>
      </c>
      <c r="H1892">
        <f t="shared" si="176"/>
        <v>23.25</v>
      </c>
      <c r="I1892">
        <v>7</v>
      </c>
      <c r="J1892" t="s">
        <v>46</v>
      </c>
      <c r="K1892" t="s">
        <v>47</v>
      </c>
      <c r="L1892">
        <f t="shared" si="177"/>
        <v>162.75</v>
      </c>
      <c r="M1892">
        <f t="shared" si="178"/>
        <v>45.5</v>
      </c>
      <c r="N1892" t="s">
        <v>111</v>
      </c>
      <c r="O1892" t="s">
        <v>114</v>
      </c>
    </row>
    <row r="1893" spans="1:15" x14ac:dyDescent="0.3">
      <c r="A1893">
        <f t="shared" si="179"/>
        <v>7777897292</v>
      </c>
      <c r="B1893" s="1">
        <v>42331</v>
      </c>
      <c r="C1893" t="str">
        <f t="shared" si="174"/>
        <v>Monday</v>
      </c>
      <c r="D1893" t="str">
        <f t="shared" si="175"/>
        <v>November</v>
      </c>
      <c r="E1893">
        <v>16.75</v>
      </c>
      <c r="F1893" t="s">
        <v>7</v>
      </c>
      <c r="G1893" t="s">
        <v>22</v>
      </c>
      <c r="H1893">
        <f t="shared" si="176"/>
        <v>23.25</v>
      </c>
      <c r="I1893">
        <v>11</v>
      </c>
      <c r="J1893" t="s">
        <v>23</v>
      </c>
      <c r="K1893" t="s">
        <v>24</v>
      </c>
      <c r="L1893">
        <f t="shared" si="177"/>
        <v>255.75</v>
      </c>
      <c r="M1893">
        <f t="shared" si="178"/>
        <v>71.5</v>
      </c>
      <c r="N1893" t="s">
        <v>112</v>
      </c>
      <c r="O1893" t="s">
        <v>114</v>
      </c>
    </row>
    <row r="1894" spans="1:15" x14ac:dyDescent="0.3">
      <c r="A1894">
        <f t="shared" si="179"/>
        <v>7777897293</v>
      </c>
      <c r="B1894" s="1">
        <v>42332</v>
      </c>
      <c r="C1894" t="str">
        <f t="shared" si="174"/>
        <v>Tuesday</v>
      </c>
      <c r="D1894" t="str">
        <f t="shared" si="175"/>
        <v>November</v>
      </c>
      <c r="E1894">
        <v>10.5</v>
      </c>
      <c r="F1894" t="s">
        <v>27</v>
      </c>
      <c r="G1894" t="s">
        <v>8</v>
      </c>
      <c r="H1894">
        <f t="shared" si="176"/>
        <v>13.5</v>
      </c>
      <c r="I1894">
        <v>12</v>
      </c>
      <c r="J1894" t="s">
        <v>9</v>
      </c>
      <c r="K1894" t="s">
        <v>10</v>
      </c>
      <c r="L1894">
        <f t="shared" si="177"/>
        <v>162</v>
      </c>
      <c r="M1894">
        <f t="shared" si="178"/>
        <v>36</v>
      </c>
      <c r="N1894" t="s">
        <v>112</v>
      </c>
      <c r="O1894" t="s">
        <v>114</v>
      </c>
    </row>
    <row r="1895" spans="1:15" x14ac:dyDescent="0.3">
      <c r="A1895">
        <f t="shared" si="179"/>
        <v>7777897294</v>
      </c>
      <c r="B1895" s="1">
        <v>42332</v>
      </c>
      <c r="C1895" t="str">
        <f t="shared" si="174"/>
        <v>Tuesday</v>
      </c>
      <c r="D1895" t="str">
        <f t="shared" si="175"/>
        <v>November</v>
      </c>
      <c r="E1895">
        <v>17.95</v>
      </c>
      <c r="F1895" t="s">
        <v>13</v>
      </c>
      <c r="G1895" t="s">
        <v>14</v>
      </c>
      <c r="H1895">
        <f t="shared" si="176"/>
        <v>24.95</v>
      </c>
      <c r="I1895">
        <v>10</v>
      </c>
      <c r="J1895" t="s">
        <v>56</v>
      </c>
      <c r="K1895" t="s">
        <v>57</v>
      </c>
      <c r="L1895">
        <f t="shared" si="177"/>
        <v>249.5</v>
      </c>
      <c r="M1895">
        <f t="shared" si="178"/>
        <v>70</v>
      </c>
      <c r="N1895" t="s">
        <v>112</v>
      </c>
      <c r="O1895" t="s">
        <v>114</v>
      </c>
    </row>
    <row r="1896" spans="1:15" x14ac:dyDescent="0.3">
      <c r="A1896">
        <f t="shared" si="179"/>
        <v>7777897295</v>
      </c>
      <c r="B1896" s="1">
        <v>42332</v>
      </c>
      <c r="C1896" t="str">
        <f t="shared" si="174"/>
        <v>Tuesday</v>
      </c>
      <c r="D1896" t="str">
        <f t="shared" si="175"/>
        <v>November</v>
      </c>
      <c r="E1896">
        <v>20.5</v>
      </c>
      <c r="F1896" t="s">
        <v>13</v>
      </c>
      <c r="G1896" t="s">
        <v>8</v>
      </c>
      <c r="H1896">
        <f t="shared" si="176"/>
        <v>26.5</v>
      </c>
      <c r="I1896">
        <v>10</v>
      </c>
      <c r="J1896" t="s">
        <v>30</v>
      </c>
      <c r="K1896" t="s">
        <v>31</v>
      </c>
      <c r="L1896">
        <f t="shared" si="177"/>
        <v>265</v>
      </c>
      <c r="M1896">
        <f t="shared" si="178"/>
        <v>60</v>
      </c>
      <c r="N1896" t="s">
        <v>112</v>
      </c>
      <c r="O1896" t="s">
        <v>114</v>
      </c>
    </row>
    <row r="1897" spans="1:15" x14ac:dyDescent="0.3">
      <c r="A1897">
        <f t="shared" si="179"/>
        <v>7777897296</v>
      </c>
      <c r="B1897" s="1">
        <v>42332</v>
      </c>
      <c r="C1897" t="str">
        <f t="shared" si="174"/>
        <v>Tuesday</v>
      </c>
      <c r="D1897" t="str">
        <f t="shared" si="175"/>
        <v>November</v>
      </c>
      <c r="E1897">
        <v>20.75</v>
      </c>
      <c r="F1897" t="s">
        <v>13</v>
      </c>
      <c r="G1897" t="s">
        <v>14</v>
      </c>
      <c r="H1897">
        <f t="shared" si="176"/>
        <v>27.75</v>
      </c>
      <c r="I1897">
        <v>2</v>
      </c>
      <c r="J1897" t="s">
        <v>40</v>
      </c>
      <c r="K1897" t="s">
        <v>41</v>
      </c>
      <c r="L1897">
        <f t="shared" si="177"/>
        <v>55.5</v>
      </c>
      <c r="M1897">
        <f t="shared" si="178"/>
        <v>14</v>
      </c>
      <c r="N1897" t="s">
        <v>111</v>
      </c>
      <c r="O1897" t="s">
        <v>115</v>
      </c>
    </row>
    <row r="1898" spans="1:15" x14ac:dyDescent="0.3">
      <c r="A1898">
        <f t="shared" si="179"/>
        <v>7777897297</v>
      </c>
      <c r="B1898" s="1">
        <v>42332</v>
      </c>
      <c r="C1898" t="str">
        <f t="shared" si="174"/>
        <v>Tuesday</v>
      </c>
      <c r="D1898" t="str">
        <f t="shared" si="175"/>
        <v>November</v>
      </c>
      <c r="E1898">
        <v>16.25</v>
      </c>
      <c r="F1898" t="s">
        <v>7</v>
      </c>
      <c r="G1898" t="s">
        <v>17</v>
      </c>
      <c r="H1898">
        <f t="shared" si="176"/>
        <v>24.75</v>
      </c>
      <c r="I1898">
        <v>5</v>
      </c>
      <c r="J1898" t="s">
        <v>60</v>
      </c>
      <c r="K1898" t="s">
        <v>61</v>
      </c>
      <c r="L1898">
        <f t="shared" si="177"/>
        <v>123.75</v>
      </c>
      <c r="M1898">
        <f t="shared" si="178"/>
        <v>42.5</v>
      </c>
      <c r="N1898" t="s">
        <v>112</v>
      </c>
      <c r="O1898" t="s">
        <v>114</v>
      </c>
    </row>
    <row r="1899" spans="1:15" x14ac:dyDescent="0.3">
      <c r="A1899">
        <f t="shared" si="179"/>
        <v>7777897298</v>
      </c>
      <c r="B1899" s="1">
        <v>42332</v>
      </c>
      <c r="C1899" t="str">
        <f t="shared" si="174"/>
        <v>Tuesday</v>
      </c>
      <c r="D1899" t="str">
        <f t="shared" si="175"/>
        <v>November</v>
      </c>
      <c r="E1899">
        <v>18.5</v>
      </c>
      <c r="F1899" t="s">
        <v>13</v>
      </c>
      <c r="G1899" t="s">
        <v>14</v>
      </c>
      <c r="H1899">
        <f t="shared" si="176"/>
        <v>25.5</v>
      </c>
      <c r="I1899">
        <v>8</v>
      </c>
      <c r="J1899" t="s">
        <v>15</v>
      </c>
      <c r="K1899" t="s">
        <v>16</v>
      </c>
      <c r="L1899">
        <f t="shared" si="177"/>
        <v>204</v>
      </c>
      <c r="M1899">
        <f t="shared" si="178"/>
        <v>56</v>
      </c>
      <c r="N1899" t="s">
        <v>111</v>
      </c>
      <c r="O1899" t="s">
        <v>114</v>
      </c>
    </row>
    <row r="1900" spans="1:15" x14ac:dyDescent="0.3">
      <c r="A1900">
        <f t="shared" si="179"/>
        <v>7777897299</v>
      </c>
      <c r="B1900" s="1">
        <v>42333</v>
      </c>
      <c r="C1900" t="str">
        <f t="shared" si="174"/>
        <v>Wednesday</v>
      </c>
      <c r="D1900" t="str">
        <f t="shared" si="175"/>
        <v>November</v>
      </c>
      <c r="E1900">
        <v>17.95</v>
      </c>
      <c r="F1900" t="s">
        <v>13</v>
      </c>
      <c r="G1900" t="s">
        <v>14</v>
      </c>
      <c r="H1900">
        <f t="shared" si="176"/>
        <v>24.95</v>
      </c>
      <c r="I1900">
        <v>9</v>
      </c>
      <c r="J1900" t="s">
        <v>56</v>
      </c>
      <c r="K1900" t="s">
        <v>57</v>
      </c>
      <c r="L1900">
        <f t="shared" si="177"/>
        <v>224.54999999999998</v>
      </c>
      <c r="M1900">
        <f t="shared" si="178"/>
        <v>63</v>
      </c>
      <c r="N1900" t="s">
        <v>112</v>
      </c>
      <c r="O1900" t="s">
        <v>114</v>
      </c>
    </row>
    <row r="1901" spans="1:15" x14ac:dyDescent="0.3">
      <c r="A1901">
        <f t="shared" si="179"/>
        <v>7777897300</v>
      </c>
      <c r="B1901" s="1">
        <v>42333</v>
      </c>
      <c r="C1901" t="str">
        <f t="shared" si="174"/>
        <v>Wednesday</v>
      </c>
      <c r="D1901" t="str">
        <f t="shared" si="175"/>
        <v>November</v>
      </c>
      <c r="E1901">
        <v>20.75</v>
      </c>
      <c r="F1901" t="s">
        <v>13</v>
      </c>
      <c r="G1901" t="s">
        <v>17</v>
      </c>
      <c r="H1901">
        <f t="shared" si="176"/>
        <v>30.75</v>
      </c>
      <c r="I1901">
        <v>2</v>
      </c>
      <c r="J1901" t="s">
        <v>66</v>
      </c>
      <c r="K1901" t="s">
        <v>67</v>
      </c>
      <c r="L1901">
        <f t="shared" si="177"/>
        <v>61.5</v>
      </c>
      <c r="M1901">
        <f t="shared" si="178"/>
        <v>20</v>
      </c>
      <c r="N1901" t="s">
        <v>112</v>
      </c>
      <c r="O1901" t="s">
        <v>114</v>
      </c>
    </row>
    <row r="1902" spans="1:15" x14ac:dyDescent="0.3">
      <c r="A1902">
        <f t="shared" si="179"/>
        <v>7777897301</v>
      </c>
      <c r="B1902" s="1">
        <v>42333</v>
      </c>
      <c r="C1902" t="str">
        <f t="shared" si="174"/>
        <v>Wednesday</v>
      </c>
      <c r="D1902" t="str">
        <f t="shared" si="175"/>
        <v>November</v>
      </c>
      <c r="E1902">
        <v>16</v>
      </c>
      <c r="F1902" t="s">
        <v>7</v>
      </c>
      <c r="G1902" t="s">
        <v>8</v>
      </c>
      <c r="H1902">
        <f t="shared" si="176"/>
        <v>20.5</v>
      </c>
      <c r="I1902">
        <v>5</v>
      </c>
      <c r="J1902" t="s">
        <v>36</v>
      </c>
      <c r="K1902" t="s">
        <v>37</v>
      </c>
      <c r="L1902">
        <f t="shared" si="177"/>
        <v>102.5</v>
      </c>
      <c r="M1902">
        <f t="shared" si="178"/>
        <v>22.5</v>
      </c>
      <c r="N1902" t="s">
        <v>112</v>
      </c>
      <c r="O1902" t="s">
        <v>114</v>
      </c>
    </row>
    <row r="1903" spans="1:15" x14ac:dyDescent="0.3">
      <c r="A1903">
        <f t="shared" si="179"/>
        <v>7777897302</v>
      </c>
      <c r="B1903" s="1">
        <v>42334</v>
      </c>
      <c r="C1903" t="str">
        <f t="shared" si="174"/>
        <v>Thursday</v>
      </c>
      <c r="D1903" t="str">
        <f t="shared" si="175"/>
        <v>November</v>
      </c>
      <c r="E1903">
        <v>20.5</v>
      </c>
      <c r="F1903" t="s">
        <v>13</v>
      </c>
      <c r="G1903" t="s">
        <v>8</v>
      </c>
      <c r="H1903">
        <f t="shared" si="176"/>
        <v>26.5</v>
      </c>
      <c r="I1903">
        <v>7</v>
      </c>
      <c r="J1903" t="s">
        <v>36</v>
      </c>
      <c r="K1903" t="s">
        <v>37</v>
      </c>
      <c r="L1903">
        <f t="shared" si="177"/>
        <v>185.5</v>
      </c>
      <c r="M1903">
        <f t="shared" si="178"/>
        <v>42</v>
      </c>
      <c r="N1903" t="s">
        <v>112</v>
      </c>
      <c r="O1903" t="s">
        <v>114</v>
      </c>
    </row>
    <row r="1904" spans="1:15" x14ac:dyDescent="0.3">
      <c r="A1904">
        <f t="shared" si="179"/>
        <v>7777897303</v>
      </c>
      <c r="B1904" s="1">
        <v>42334</v>
      </c>
      <c r="C1904" t="str">
        <f t="shared" si="174"/>
        <v>Thursday</v>
      </c>
      <c r="D1904" t="str">
        <f t="shared" si="175"/>
        <v>November</v>
      </c>
      <c r="E1904">
        <v>10.5</v>
      </c>
      <c r="F1904" t="s">
        <v>27</v>
      </c>
      <c r="G1904" t="s">
        <v>8</v>
      </c>
      <c r="H1904">
        <f t="shared" si="176"/>
        <v>13.5</v>
      </c>
      <c r="I1904">
        <v>10</v>
      </c>
      <c r="J1904" t="s">
        <v>9</v>
      </c>
      <c r="K1904" t="s">
        <v>10</v>
      </c>
      <c r="L1904">
        <f t="shared" si="177"/>
        <v>135</v>
      </c>
      <c r="M1904">
        <f t="shared" si="178"/>
        <v>30</v>
      </c>
      <c r="N1904" t="s">
        <v>111</v>
      </c>
      <c r="O1904" t="s">
        <v>114</v>
      </c>
    </row>
    <row r="1905" spans="1:15" x14ac:dyDescent="0.3">
      <c r="A1905">
        <f t="shared" si="179"/>
        <v>7777897304</v>
      </c>
      <c r="B1905" s="1">
        <v>42334</v>
      </c>
      <c r="C1905" t="str">
        <f t="shared" si="174"/>
        <v>Thursday</v>
      </c>
      <c r="D1905" t="str">
        <f t="shared" si="175"/>
        <v>November</v>
      </c>
      <c r="E1905">
        <v>12.25</v>
      </c>
      <c r="F1905" t="s">
        <v>27</v>
      </c>
      <c r="G1905" t="s">
        <v>17</v>
      </c>
      <c r="H1905">
        <f t="shared" si="176"/>
        <v>19.25</v>
      </c>
      <c r="I1905">
        <v>11</v>
      </c>
      <c r="J1905" t="s">
        <v>60</v>
      </c>
      <c r="K1905" t="s">
        <v>61</v>
      </c>
      <c r="L1905">
        <f t="shared" si="177"/>
        <v>211.75</v>
      </c>
      <c r="M1905">
        <f t="shared" si="178"/>
        <v>77</v>
      </c>
      <c r="N1905" t="s">
        <v>112</v>
      </c>
      <c r="O1905" t="s">
        <v>114</v>
      </c>
    </row>
    <row r="1906" spans="1:15" x14ac:dyDescent="0.3">
      <c r="A1906">
        <f t="shared" si="179"/>
        <v>7777897305</v>
      </c>
      <c r="B1906" s="1">
        <v>42334</v>
      </c>
      <c r="C1906" t="str">
        <f t="shared" si="174"/>
        <v>Thursday</v>
      </c>
      <c r="D1906" t="str">
        <f t="shared" si="175"/>
        <v>November</v>
      </c>
      <c r="E1906">
        <v>12</v>
      </c>
      <c r="F1906" t="s">
        <v>27</v>
      </c>
      <c r="G1906" t="s">
        <v>8</v>
      </c>
      <c r="H1906">
        <f t="shared" si="176"/>
        <v>15</v>
      </c>
      <c r="I1906">
        <v>3</v>
      </c>
      <c r="J1906" t="s">
        <v>52</v>
      </c>
      <c r="K1906" t="s">
        <v>53</v>
      </c>
      <c r="L1906">
        <f t="shared" si="177"/>
        <v>45</v>
      </c>
      <c r="M1906">
        <f t="shared" si="178"/>
        <v>9</v>
      </c>
      <c r="N1906" t="s">
        <v>112</v>
      </c>
      <c r="O1906" t="s">
        <v>114</v>
      </c>
    </row>
    <row r="1907" spans="1:15" x14ac:dyDescent="0.3">
      <c r="A1907">
        <f t="shared" si="179"/>
        <v>7777897306</v>
      </c>
      <c r="B1907" s="1">
        <v>42334</v>
      </c>
      <c r="C1907" t="str">
        <f t="shared" si="174"/>
        <v>Thursday</v>
      </c>
      <c r="D1907" t="str">
        <f t="shared" si="175"/>
        <v>November</v>
      </c>
      <c r="E1907">
        <v>12.25</v>
      </c>
      <c r="F1907" t="s">
        <v>27</v>
      </c>
      <c r="G1907" t="s">
        <v>17</v>
      </c>
      <c r="H1907">
        <f t="shared" si="176"/>
        <v>19.25</v>
      </c>
      <c r="I1907">
        <v>5</v>
      </c>
      <c r="J1907" t="s">
        <v>70</v>
      </c>
      <c r="K1907" t="s">
        <v>71</v>
      </c>
      <c r="L1907">
        <f t="shared" si="177"/>
        <v>96.25</v>
      </c>
      <c r="M1907">
        <f t="shared" si="178"/>
        <v>35</v>
      </c>
      <c r="N1907" t="s">
        <v>112</v>
      </c>
      <c r="O1907" t="s">
        <v>115</v>
      </c>
    </row>
    <row r="1908" spans="1:15" x14ac:dyDescent="0.3">
      <c r="A1908">
        <f t="shared" si="179"/>
        <v>7777897307</v>
      </c>
      <c r="B1908" s="1">
        <v>42334</v>
      </c>
      <c r="C1908" t="str">
        <f t="shared" si="174"/>
        <v>Thursday</v>
      </c>
      <c r="D1908" t="str">
        <f t="shared" si="175"/>
        <v>November</v>
      </c>
      <c r="E1908">
        <v>20.75</v>
      </c>
      <c r="F1908" t="s">
        <v>13</v>
      </c>
      <c r="G1908" t="s">
        <v>22</v>
      </c>
      <c r="H1908">
        <f t="shared" si="176"/>
        <v>28.75</v>
      </c>
      <c r="I1908">
        <v>2</v>
      </c>
      <c r="J1908" t="s">
        <v>44</v>
      </c>
      <c r="K1908" t="s">
        <v>45</v>
      </c>
      <c r="L1908">
        <f t="shared" si="177"/>
        <v>57.5</v>
      </c>
      <c r="M1908">
        <f t="shared" si="178"/>
        <v>16</v>
      </c>
      <c r="N1908" t="s">
        <v>111</v>
      </c>
      <c r="O1908" t="s">
        <v>114</v>
      </c>
    </row>
    <row r="1909" spans="1:15" x14ac:dyDescent="0.3">
      <c r="A1909">
        <f t="shared" si="179"/>
        <v>7777897308</v>
      </c>
      <c r="B1909" s="1">
        <v>42335</v>
      </c>
      <c r="C1909" t="str">
        <f t="shared" si="174"/>
        <v>Friday</v>
      </c>
      <c r="D1909" t="str">
        <f t="shared" si="175"/>
        <v>November</v>
      </c>
      <c r="E1909">
        <v>16.5</v>
      </c>
      <c r="F1909" t="s">
        <v>7</v>
      </c>
      <c r="G1909" t="s">
        <v>17</v>
      </c>
      <c r="H1909">
        <f t="shared" si="176"/>
        <v>25</v>
      </c>
      <c r="I1909">
        <v>3</v>
      </c>
      <c r="J1909" t="s">
        <v>18</v>
      </c>
      <c r="K1909" t="s">
        <v>19</v>
      </c>
      <c r="L1909">
        <f t="shared" si="177"/>
        <v>75</v>
      </c>
      <c r="M1909">
        <f t="shared" si="178"/>
        <v>25.5</v>
      </c>
      <c r="N1909" t="s">
        <v>112</v>
      </c>
      <c r="O1909" t="s">
        <v>115</v>
      </c>
    </row>
    <row r="1910" spans="1:15" x14ac:dyDescent="0.3">
      <c r="A1910">
        <f t="shared" si="179"/>
        <v>7777897309</v>
      </c>
      <c r="B1910" s="1">
        <v>42335</v>
      </c>
      <c r="C1910" t="str">
        <f t="shared" si="174"/>
        <v>Friday</v>
      </c>
      <c r="D1910" t="str">
        <f t="shared" si="175"/>
        <v>November</v>
      </c>
      <c r="E1910">
        <v>12</v>
      </c>
      <c r="F1910" t="s">
        <v>27</v>
      </c>
      <c r="G1910" t="s">
        <v>8</v>
      </c>
      <c r="H1910">
        <f t="shared" si="176"/>
        <v>15</v>
      </c>
      <c r="I1910">
        <v>10</v>
      </c>
      <c r="J1910" t="s">
        <v>30</v>
      </c>
      <c r="K1910" t="s">
        <v>31</v>
      </c>
      <c r="L1910">
        <f t="shared" si="177"/>
        <v>150</v>
      </c>
      <c r="M1910">
        <f t="shared" si="178"/>
        <v>30</v>
      </c>
      <c r="N1910" t="s">
        <v>112</v>
      </c>
      <c r="O1910" t="s">
        <v>115</v>
      </c>
    </row>
    <row r="1911" spans="1:15" x14ac:dyDescent="0.3">
      <c r="A1911">
        <f t="shared" si="179"/>
        <v>7777897310</v>
      </c>
      <c r="B1911" s="1">
        <v>42335</v>
      </c>
      <c r="C1911" t="str">
        <f t="shared" si="174"/>
        <v>Friday</v>
      </c>
      <c r="D1911" t="str">
        <f t="shared" si="175"/>
        <v>November</v>
      </c>
      <c r="E1911">
        <v>12.5</v>
      </c>
      <c r="F1911" t="s">
        <v>7</v>
      </c>
      <c r="G1911" t="s">
        <v>8</v>
      </c>
      <c r="H1911">
        <f t="shared" si="176"/>
        <v>17</v>
      </c>
      <c r="I1911">
        <v>8</v>
      </c>
      <c r="J1911" t="s">
        <v>48</v>
      </c>
      <c r="K1911" t="s">
        <v>49</v>
      </c>
      <c r="L1911">
        <f t="shared" si="177"/>
        <v>136</v>
      </c>
      <c r="M1911">
        <f t="shared" si="178"/>
        <v>36</v>
      </c>
      <c r="N1911" t="s">
        <v>112</v>
      </c>
      <c r="O1911" t="s">
        <v>114</v>
      </c>
    </row>
    <row r="1912" spans="1:15" x14ac:dyDescent="0.3">
      <c r="A1912">
        <f t="shared" si="179"/>
        <v>7777897311</v>
      </c>
      <c r="B1912" s="1">
        <v>42335</v>
      </c>
      <c r="C1912" t="str">
        <f t="shared" si="174"/>
        <v>Friday</v>
      </c>
      <c r="D1912" t="str">
        <f t="shared" si="175"/>
        <v>November</v>
      </c>
      <c r="E1912">
        <v>20.75</v>
      </c>
      <c r="F1912" t="s">
        <v>13</v>
      </c>
      <c r="G1912" t="s">
        <v>17</v>
      </c>
      <c r="H1912">
        <f t="shared" si="176"/>
        <v>30.75</v>
      </c>
      <c r="I1912">
        <v>1</v>
      </c>
      <c r="J1912" t="s">
        <v>32</v>
      </c>
      <c r="K1912" t="s">
        <v>33</v>
      </c>
      <c r="L1912">
        <f t="shared" si="177"/>
        <v>30.75</v>
      </c>
      <c r="M1912">
        <f t="shared" si="178"/>
        <v>10</v>
      </c>
      <c r="N1912" t="s">
        <v>112</v>
      </c>
      <c r="O1912" t="s">
        <v>115</v>
      </c>
    </row>
    <row r="1913" spans="1:15" x14ac:dyDescent="0.3">
      <c r="A1913">
        <f t="shared" si="179"/>
        <v>7777897312</v>
      </c>
      <c r="B1913" s="1">
        <v>42335</v>
      </c>
      <c r="C1913" t="str">
        <f t="shared" si="174"/>
        <v>Friday</v>
      </c>
      <c r="D1913" t="str">
        <f t="shared" si="175"/>
        <v>November</v>
      </c>
      <c r="E1913">
        <v>15.25</v>
      </c>
      <c r="F1913" t="s">
        <v>13</v>
      </c>
      <c r="G1913" t="s">
        <v>8</v>
      </c>
      <c r="H1913">
        <f t="shared" si="176"/>
        <v>21.25</v>
      </c>
      <c r="I1913">
        <v>4</v>
      </c>
      <c r="J1913" t="s">
        <v>48</v>
      </c>
      <c r="K1913" t="s">
        <v>49</v>
      </c>
      <c r="L1913">
        <f t="shared" si="177"/>
        <v>85</v>
      </c>
      <c r="M1913">
        <f t="shared" si="178"/>
        <v>24</v>
      </c>
      <c r="N1913" t="s">
        <v>112</v>
      </c>
      <c r="O1913" t="s">
        <v>114</v>
      </c>
    </row>
    <row r="1914" spans="1:15" x14ac:dyDescent="0.3">
      <c r="A1914">
        <f t="shared" si="179"/>
        <v>7777897313</v>
      </c>
      <c r="B1914" s="1">
        <v>42335</v>
      </c>
      <c r="C1914" t="str">
        <f t="shared" si="174"/>
        <v>Friday</v>
      </c>
      <c r="D1914" t="str">
        <f t="shared" si="175"/>
        <v>November</v>
      </c>
      <c r="E1914">
        <v>12</v>
      </c>
      <c r="F1914" t="s">
        <v>27</v>
      </c>
      <c r="G1914" t="s">
        <v>14</v>
      </c>
      <c r="H1914">
        <f t="shared" si="176"/>
        <v>16</v>
      </c>
      <c r="I1914">
        <v>5</v>
      </c>
      <c r="J1914" t="s">
        <v>68</v>
      </c>
      <c r="K1914" t="s">
        <v>69</v>
      </c>
      <c r="L1914">
        <f t="shared" si="177"/>
        <v>80</v>
      </c>
      <c r="M1914">
        <f t="shared" si="178"/>
        <v>20</v>
      </c>
      <c r="N1914" t="s">
        <v>112</v>
      </c>
      <c r="O1914" t="s">
        <v>115</v>
      </c>
    </row>
    <row r="1915" spans="1:15" x14ac:dyDescent="0.3">
      <c r="A1915">
        <f t="shared" si="179"/>
        <v>7777897314</v>
      </c>
      <c r="B1915" s="1">
        <v>42336</v>
      </c>
      <c r="C1915" t="str">
        <f t="shared" si="174"/>
        <v>Saturday</v>
      </c>
      <c r="D1915" t="str">
        <f t="shared" si="175"/>
        <v>November</v>
      </c>
      <c r="E1915">
        <v>16.5</v>
      </c>
      <c r="F1915" t="s">
        <v>7</v>
      </c>
      <c r="G1915" t="s">
        <v>17</v>
      </c>
      <c r="H1915">
        <f t="shared" si="176"/>
        <v>25</v>
      </c>
      <c r="I1915">
        <v>5</v>
      </c>
      <c r="J1915" t="s">
        <v>25</v>
      </c>
      <c r="K1915" t="s">
        <v>26</v>
      </c>
      <c r="L1915">
        <f t="shared" si="177"/>
        <v>125</v>
      </c>
      <c r="M1915">
        <f t="shared" si="178"/>
        <v>42.5</v>
      </c>
      <c r="N1915" t="s">
        <v>111</v>
      </c>
      <c r="O1915" t="s">
        <v>114</v>
      </c>
    </row>
    <row r="1916" spans="1:15" x14ac:dyDescent="0.3">
      <c r="A1916">
        <f t="shared" si="179"/>
        <v>7777897315</v>
      </c>
      <c r="B1916" s="1">
        <v>42336</v>
      </c>
      <c r="C1916" t="str">
        <f t="shared" si="174"/>
        <v>Saturday</v>
      </c>
      <c r="D1916" t="str">
        <f t="shared" si="175"/>
        <v>November</v>
      </c>
      <c r="E1916">
        <v>15.25</v>
      </c>
      <c r="F1916" t="s">
        <v>13</v>
      </c>
      <c r="G1916" t="s">
        <v>8</v>
      </c>
      <c r="H1916">
        <f t="shared" si="176"/>
        <v>21.25</v>
      </c>
      <c r="I1916">
        <v>10</v>
      </c>
      <c r="J1916" t="s">
        <v>48</v>
      </c>
      <c r="K1916" t="s">
        <v>49</v>
      </c>
      <c r="L1916">
        <f t="shared" si="177"/>
        <v>212.5</v>
      </c>
      <c r="M1916">
        <f t="shared" si="178"/>
        <v>60</v>
      </c>
      <c r="N1916" t="s">
        <v>111</v>
      </c>
      <c r="O1916" t="s">
        <v>114</v>
      </c>
    </row>
    <row r="1917" spans="1:15" x14ac:dyDescent="0.3">
      <c r="A1917">
        <f t="shared" si="179"/>
        <v>7777897316</v>
      </c>
      <c r="B1917" s="1">
        <v>42336</v>
      </c>
      <c r="C1917" t="str">
        <f t="shared" si="174"/>
        <v>Saturday</v>
      </c>
      <c r="D1917" t="str">
        <f t="shared" si="175"/>
        <v>November</v>
      </c>
      <c r="E1917">
        <v>20.75</v>
      </c>
      <c r="F1917" t="s">
        <v>13</v>
      </c>
      <c r="G1917" t="s">
        <v>17</v>
      </c>
      <c r="H1917">
        <f t="shared" si="176"/>
        <v>30.75</v>
      </c>
      <c r="I1917">
        <v>11</v>
      </c>
      <c r="J1917" t="s">
        <v>25</v>
      </c>
      <c r="K1917" t="s">
        <v>26</v>
      </c>
      <c r="L1917">
        <f t="shared" si="177"/>
        <v>338.25</v>
      </c>
      <c r="M1917">
        <f t="shared" si="178"/>
        <v>110</v>
      </c>
      <c r="N1917" t="s">
        <v>112</v>
      </c>
      <c r="O1917" t="s">
        <v>114</v>
      </c>
    </row>
    <row r="1918" spans="1:15" x14ac:dyDescent="0.3">
      <c r="A1918">
        <f t="shared" si="179"/>
        <v>7777897317</v>
      </c>
      <c r="B1918" s="1">
        <v>42336</v>
      </c>
      <c r="C1918" t="str">
        <f t="shared" si="174"/>
        <v>Saturday</v>
      </c>
      <c r="D1918" t="str">
        <f t="shared" si="175"/>
        <v>November</v>
      </c>
      <c r="E1918">
        <v>20.25</v>
      </c>
      <c r="F1918" t="s">
        <v>13</v>
      </c>
      <c r="G1918" t="s">
        <v>14</v>
      </c>
      <c r="H1918">
        <f t="shared" si="176"/>
        <v>27.25</v>
      </c>
      <c r="I1918">
        <v>5</v>
      </c>
      <c r="J1918" t="s">
        <v>64</v>
      </c>
      <c r="K1918" t="s">
        <v>65</v>
      </c>
      <c r="L1918">
        <f t="shared" si="177"/>
        <v>136.25</v>
      </c>
      <c r="M1918">
        <f t="shared" si="178"/>
        <v>35</v>
      </c>
      <c r="N1918" t="s">
        <v>111</v>
      </c>
      <c r="O1918" t="s">
        <v>114</v>
      </c>
    </row>
    <row r="1919" spans="1:15" x14ac:dyDescent="0.3">
      <c r="A1919">
        <f t="shared" si="179"/>
        <v>7777897318</v>
      </c>
      <c r="B1919" s="1">
        <v>42336</v>
      </c>
      <c r="C1919" t="str">
        <f t="shared" si="174"/>
        <v>Saturday</v>
      </c>
      <c r="D1919" t="str">
        <f t="shared" si="175"/>
        <v>November</v>
      </c>
      <c r="E1919">
        <v>20.25</v>
      </c>
      <c r="F1919" t="s">
        <v>13</v>
      </c>
      <c r="G1919" t="s">
        <v>17</v>
      </c>
      <c r="H1919">
        <f t="shared" si="176"/>
        <v>30.25</v>
      </c>
      <c r="I1919">
        <v>5</v>
      </c>
      <c r="J1919" t="s">
        <v>60</v>
      </c>
      <c r="K1919" t="s">
        <v>61</v>
      </c>
      <c r="L1919">
        <f t="shared" si="177"/>
        <v>151.25</v>
      </c>
      <c r="M1919">
        <f t="shared" si="178"/>
        <v>50</v>
      </c>
      <c r="N1919" t="s">
        <v>112</v>
      </c>
      <c r="O1919" t="s">
        <v>115</v>
      </c>
    </row>
    <row r="1920" spans="1:15" x14ac:dyDescent="0.3">
      <c r="A1920">
        <f t="shared" si="179"/>
        <v>7777897319</v>
      </c>
      <c r="B1920" s="1">
        <v>42336</v>
      </c>
      <c r="C1920" t="str">
        <f t="shared" si="174"/>
        <v>Saturday</v>
      </c>
      <c r="D1920" t="str">
        <f t="shared" si="175"/>
        <v>November</v>
      </c>
      <c r="E1920">
        <v>12.75</v>
      </c>
      <c r="F1920" t="s">
        <v>27</v>
      </c>
      <c r="G1920" t="s">
        <v>22</v>
      </c>
      <c r="H1920">
        <f t="shared" si="176"/>
        <v>17.75</v>
      </c>
      <c r="I1920">
        <v>1</v>
      </c>
      <c r="J1920" t="s">
        <v>23</v>
      </c>
      <c r="K1920" t="s">
        <v>24</v>
      </c>
      <c r="L1920">
        <f t="shared" si="177"/>
        <v>17.75</v>
      </c>
      <c r="M1920">
        <f t="shared" si="178"/>
        <v>5</v>
      </c>
      <c r="N1920" t="s">
        <v>111</v>
      </c>
      <c r="O1920" t="s">
        <v>115</v>
      </c>
    </row>
    <row r="1921" spans="1:15" x14ac:dyDescent="0.3">
      <c r="A1921">
        <f t="shared" si="179"/>
        <v>7777897320</v>
      </c>
      <c r="B1921" s="1">
        <v>42336</v>
      </c>
      <c r="C1921" t="str">
        <f t="shared" si="174"/>
        <v>Saturday</v>
      </c>
      <c r="D1921" t="str">
        <f t="shared" si="175"/>
        <v>November</v>
      </c>
      <c r="E1921">
        <v>16.75</v>
      </c>
      <c r="F1921" t="s">
        <v>7</v>
      </c>
      <c r="G1921" t="s">
        <v>22</v>
      </c>
      <c r="H1921">
        <f t="shared" si="176"/>
        <v>23.25</v>
      </c>
      <c r="I1921">
        <v>5</v>
      </c>
      <c r="J1921" t="s">
        <v>28</v>
      </c>
      <c r="K1921" t="s">
        <v>29</v>
      </c>
      <c r="L1921">
        <f t="shared" si="177"/>
        <v>116.25</v>
      </c>
      <c r="M1921">
        <f t="shared" si="178"/>
        <v>32.5</v>
      </c>
      <c r="N1921" t="s">
        <v>112</v>
      </c>
      <c r="O1921" t="s">
        <v>115</v>
      </c>
    </row>
    <row r="1922" spans="1:15" x14ac:dyDescent="0.3">
      <c r="A1922">
        <f t="shared" si="179"/>
        <v>7777897321</v>
      </c>
      <c r="B1922" s="1">
        <v>42337</v>
      </c>
      <c r="C1922" t="str">
        <f t="shared" ref="C1922:C1985" si="180">TEXT(B1922,"dddd")</f>
        <v>Sunday</v>
      </c>
      <c r="D1922" t="str">
        <f t="shared" si="175"/>
        <v>November</v>
      </c>
      <c r="E1922">
        <v>16.75</v>
      </c>
      <c r="F1922" t="s">
        <v>7</v>
      </c>
      <c r="G1922" t="s">
        <v>22</v>
      </c>
      <c r="H1922">
        <f t="shared" si="176"/>
        <v>23.25</v>
      </c>
      <c r="I1922">
        <v>4</v>
      </c>
      <c r="J1922" t="s">
        <v>72</v>
      </c>
      <c r="K1922" t="s">
        <v>73</v>
      </c>
      <c r="L1922">
        <f t="shared" si="177"/>
        <v>93</v>
      </c>
      <c r="M1922">
        <f t="shared" si="178"/>
        <v>26</v>
      </c>
      <c r="N1922" t="s">
        <v>111</v>
      </c>
      <c r="O1922" t="s">
        <v>114</v>
      </c>
    </row>
    <row r="1923" spans="1:15" x14ac:dyDescent="0.3">
      <c r="A1923">
        <f t="shared" si="179"/>
        <v>7777897322</v>
      </c>
      <c r="B1923" s="1">
        <v>42337</v>
      </c>
      <c r="C1923" t="str">
        <f t="shared" si="180"/>
        <v>Sunday</v>
      </c>
      <c r="D1923" t="str">
        <f t="shared" ref="D1923:D1986" si="181">TEXT(B1923,"mmmm")</f>
        <v>November</v>
      </c>
      <c r="E1923">
        <v>10.5</v>
      </c>
      <c r="F1923" t="s">
        <v>27</v>
      </c>
      <c r="G1923" t="s">
        <v>8</v>
      </c>
      <c r="H1923">
        <f t="shared" ref="H1923:H1986" si="182">E1923 +   IF(F1923="S", 2, IF(F1923="M", 3.5, IF(F1923="L", 5, 0))) +  IF(G1923="Classic", 1, IF(G1923="Veggie", 2, IF(G1923="Chicken", 3, IF(G1923="Supreme",5,0))))</f>
        <v>13.5</v>
      </c>
      <c r="I1923">
        <v>4</v>
      </c>
      <c r="J1923" t="s">
        <v>9</v>
      </c>
      <c r="K1923" t="s">
        <v>10</v>
      </c>
      <c r="L1923">
        <f t="shared" ref="L1923:L1986" si="183">H1923*I1923</f>
        <v>54</v>
      </c>
      <c r="M1923">
        <f t="shared" ref="M1923:M1986" si="184">(H1923-E1923)*I1923</f>
        <v>12</v>
      </c>
      <c r="N1923" t="s">
        <v>111</v>
      </c>
      <c r="O1923" t="s">
        <v>115</v>
      </c>
    </row>
    <row r="1924" spans="1:15" x14ac:dyDescent="0.3">
      <c r="A1924">
        <f t="shared" ref="A1924:A1987" si="185">A1923+1</f>
        <v>7777897323</v>
      </c>
      <c r="B1924" s="1">
        <v>42337</v>
      </c>
      <c r="C1924" t="str">
        <f t="shared" si="180"/>
        <v>Sunday</v>
      </c>
      <c r="D1924" t="str">
        <f t="shared" si="181"/>
        <v>November</v>
      </c>
      <c r="E1924">
        <v>16.75</v>
      </c>
      <c r="F1924" t="s">
        <v>7</v>
      </c>
      <c r="G1924" t="s">
        <v>14</v>
      </c>
      <c r="H1924">
        <f t="shared" si="182"/>
        <v>22.25</v>
      </c>
      <c r="I1924">
        <v>3</v>
      </c>
      <c r="J1924" t="s">
        <v>62</v>
      </c>
      <c r="K1924" t="s">
        <v>63</v>
      </c>
      <c r="L1924">
        <f t="shared" si="183"/>
        <v>66.75</v>
      </c>
      <c r="M1924">
        <f t="shared" si="184"/>
        <v>16.5</v>
      </c>
      <c r="N1924" t="s">
        <v>112</v>
      </c>
      <c r="O1924" t="s">
        <v>114</v>
      </c>
    </row>
    <row r="1925" spans="1:15" x14ac:dyDescent="0.3">
      <c r="A1925">
        <f t="shared" si="185"/>
        <v>7777897324</v>
      </c>
      <c r="B1925" s="1">
        <v>42337</v>
      </c>
      <c r="C1925" t="str">
        <f t="shared" si="180"/>
        <v>Sunday</v>
      </c>
      <c r="D1925" t="str">
        <f t="shared" si="181"/>
        <v>November</v>
      </c>
      <c r="E1925">
        <v>20.75</v>
      </c>
      <c r="F1925" t="s">
        <v>13</v>
      </c>
      <c r="G1925" t="s">
        <v>17</v>
      </c>
      <c r="H1925">
        <f t="shared" si="182"/>
        <v>30.75</v>
      </c>
      <c r="I1925">
        <v>12</v>
      </c>
      <c r="J1925" t="s">
        <v>25</v>
      </c>
      <c r="K1925" t="s">
        <v>26</v>
      </c>
      <c r="L1925">
        <f t="shared" si="183"/>
        <v>369</v>
      </c>
      <c r="M1925">
        <f t="shared" si="184"/>
        <v>120</v>
      </c>
      <c r="N1925" t="s">
        <v>112</v>
      </c>
      <c r="O1925" t="s">
        <v>114</v>
      </c>
    </row>
    <row r="1926" spans="1:15" x14ac:dyDescent="0.3">
      <c r="A1926">
        <f t="shared" si="185"/>
        <v>7777897325</v>
      </c>
      <c r="B1926" s="1">
        <v>42337</v>
      </c>
      <c r="C1926" t="str">
        <f t="shared" si="180"/>
        <v>Sunday</v>
      </c>
      <c r="D1926" t="str">
        <f t="shared" si="181"/>
        <v>November</v>
      </c>
      <c r="E1926">
        <v>20.75</v>
      </c>
      <c r="F1926" t="s">
        <v>13</v>
      </c>
      <c r="G1926" t="s">
        <v>22</v>
      </c>
      <c r="H1926">
        <f t="shared" si="182"/>
        <v>28.75</v>
      </c>
      <c r="I1926">
        <v>4</v>
      </c>
      <c r="J1926" t="s">
        <v>28</v>
      </c>
      <c r="K1926" t="s">
        <v>29</v>
      </c>
      <c r="L1926">
        <f t="shared" si="183"/>
        <v>115</v>
      </c>
      <c r="M1926">
        <f t="shared" si="184"/>
        <v>32</v>
      </c>
      <c r="N1926" t="s">
        <v>112</v>
      </c>
      <c r="O1926" t="s">
        <v>115</v>
      </c>
    </row>
    <row r="1927" spans="1:15" x14ac:dyDescent="0.3">
      <c r="A1927">
        <f t="shared" si="185"/>
        <v>7777897326</v>
      </c>
      <c r="B1927" s="1">
        <v>42337</v>
      </c>
      <c r="C1927" t="str">
        <f t="shared" si="180"/>
        <v>Sunday</v>
      </c>
      <c r="D1927" t="str">
        <f t="shared" si="181"/>
        <v>November</v>
      </c>
      <c r="E1927">
        <v>12.75</v>
      </c>
      <c r="F1927" t="s">
        <v>27</v>
      </c>
      <c r="G1927" t="s">
        <v>22</v>
      </c>
      <c r="H1927">
        <f t="shared" si="182"/>
        <v>17.75</v>
      </c>
      <c r="I1927">
        <v>2</v>
      </c>
      <c r="J1927" t="s">
        <v>46</v>
      </c>
      <c r="K1927" t="s">
        <v>47</v>
      </c>
      <c r="L1927">
        <f t="shared" si="183"/>
        <v>35.5</v>
      </c>
      <c r="M1927">
        <f t="shared" si="184"/>
        <v>10</v>
      </c>
      <c r="N1927" t="s">
        <v>111</v>
      </c>
      <c r="O1927" t="s">
        <v>114</v>
      </c>
    </row>
    <row r="1928" spans="1:15" x14ac:dyDescent="0.3">
      <c r="A1928">
        <f t="shared" si="185"/>
        <v>7777897327</v>
      </c>
      <c r="B1928" s="1">
        <v>42337</v>
      </c>
      <c r="C1928" t="str">
        <f t="shared" si="180"/>
        <v>Sunday</v>
      </c>
      <c r="D1928" t="str">
        <f t="shared" si="181"/>
        <v>November</v>
      </c>
      <c r="E1928">
        <v>16</v>
      </c>
      <c r="F1928" t="s">
        <v>7</v>
      </c>
      <c r="G1928" t="s">
        <v>14</v>
      </c>
      <c r="H1928">
        <f t="shared" si="182"/>
        <v>21.5</v>
      </c>
      <c r="I1928">
        <v>3</v>
      </c>
      <c r="J1928" t="s">
        <v>68</v>
      </c>
      <c r="K1928" t="s">
        <v>69</v>
      </c>
      <c r="L1928">
        <f t="shared" si="183"/>
        <v>64.5</v>
      </c>
      <c r="M1928">
        <f t="shared" si="184"/>
        <v>16.5</v>
      </c>
      <c r="N1928" t="s">
        <v>111</v>
      </c>
      <c r="O1928" t="s">
        <v>114</v>
      </c>
    </row>
    <row r="1929" spans="1:15" x14ac:dyDescent="0.3">
      <c r="A1929">
        <f t="shared" si="185"/>
        <v>7777897328</v>
      </c>
      <c r="B1929" s="1">
        <v>42337</v>
      </c>
      <c r="C1929" t="str">
        <f t="shared" si="180"/>
        <v>Sunday</v>
      </c>
      <c r="D1929" t="str">
        <f t="shared" si="181"/>
        <v>November</v>
      </c>
      <c r="E1929">
        <v>17.5</v>
      </c>
      <c r="F1929" t="s">
        <v>13</v>
      </c>
      <c r="G1929" t="s">
        <v>8</v>
      </c>
      <c r="H1929">
        <f t="shared" si="182"/>
        <v>23.5</v>
      </c>
      <c r="I1929">
        <v>1</v>
      </c>
      <c r="J1929" t="s">
        <v>74</v>
      </c>
      <c r="K1929" t="s">
        <v>75</v>
      </c>
      <c r="L1929">
        <f t="shared" si="183"/>
        <v>23.5</v>
      </c>
      <c r="M1929">
        <f t="shared" si="184"/>
        <v>6</v>
      </c>
      <c r="N1929" t="s">
        <v>112</v>
      </c>
      <c r="O1929" t="s">
        <v>115</v>
      </c>
    </row>
    <row r="1930" spans="1:15" x14ac:dyDescent="0.3">
      <c r="A1930">
        <f t="shared" si="185"/>
        <v>7777897329</v>
      </c>
      <c r="B1930" s="1">
        <v>42337</v>
      </c>
      <c r="C1930" t="str">
        <f t="shared" si="180"/>
        <v>Sunday</v>
      </c>
      <c r="D1930" t="str">
        <f t="shared" si="181"/>
        <v>November</v>
      </c>
      <c r="E1930">
        <v>18.5</v>
      </c>
      <c r="F1930" t="s">
        <v>13</v>
      </c>
      <c r="G1930" t="s">
        <v>14</v>
      </c>
      <c r="H1930">
        <f t="shared" si="182"/>
        <v>25.5</v>
      </c>
      <c r="I1930">
        <v>3</v>
      </c>
      <c r="J1930" t="s">
        <v>15</v>
      </c>
      <c r="K1930" t="s">
        <v>16</v>
      </c>
      <c r="L1930">
        <f t="shared" si="183"/>
        <v>76.5</v>
      </c>
      <c r="M1930">
        <f t="shared" si="184"/>
        <v>21</v>
      </c>
      <c r="N1930" t="s">
        <v>111</v>
      </c>
      <c r="O1930" t="s">
        <v>115</v>
      </c>
    </row>
    <row r="1931" spans="1:15" x14ac:dyDescent="0.3">
      <c r="A1931">
        <f t="shared" si="185"/>
        <v>7777897330</v>
      </c>
      <c r="B1931" s="1">
        <v>42337</v>
      </c>
      <c r="C1931" t="str">
        <f t="shared" si="180"/>
        <v>Sunday</v>
      </c>
      <c r="D1931" t="str">
        <f t="shared" si="181"/>
        <v>November</v>
      </c>
      <c r="E1931">
        <v>12.5</v>
      </c>
      <c r="F1931" t="s">
        <v>7</v>
      </c>
      <c r="G1931" t="s">
        <v>8</v>
      </c>
      <c r="H1931">
        <f t="shared" si="182"/>
        <v>17</v>
      </c>
      <c r="I1931">
        <v>3</v>
      </c>
      <c r="J1931" t="s">
        <v>48</v>
      </c>
      <c r="K1931" t="s">
        <v>49</v>
      </c>
      <c r="L1931">
        <f t="shared" si="183"/>
        <v>51</v>
      </c>
      <c r="M1931">
        <f t="shared" si="184"/>
        <v>13.5</v>
      </c>
      <c r="N1931" t="s">
        <v>112</v>
      </c>
      <c r="O1931" t="s">
        <v>114</v>
      </c>
    </row>
    <row r="1932" spans="1:15" x14ac:dyDescent="0.3">
      <c r="A1932">
        <f t="shared" si="185"/>
        <v>7777897331</v>
      </c>
      <c r="B1932" s="1">
        <v>42338</v>
      </c>
      <c r="C1932" t="str">
        <f t="shared" si="180"/>
        <v>Monday</v>
      </c>
      <c r="D1932" t="str">
        <f t="shared" si="181"/>
        <v>November</v>
      </c>
      <c r="E1932">
        <v>20.75</v>
      </c>
      <c r="F1932" t="s">
        <v>13</v>
      </c>
      <c r="G1932" t="s">
        <v>17</v>
      </c>
      <c r="H1932">
        <f t="shared" si="182"/>
        <v>30.75</v>
      </c>
      <c r="I1932">
        <v>2</v>
      </c>
      <c r="J1932" t="s">
        <v>18</v>
      </c>
      <c r="K1932" t="s">
        <v>19</v>
      </c>
      <c r="L1932">
        <f t="shared" si="183"/>
        <v>61.5</v>
      </c>
      <c r="M1932">
        <f t="shared" si="184"/>
        <v>20</v>
      </c>
      <c r="N1932" t="s">
        <v>112</v>
      </c>
      <c r="O1932" t="s">
        <v>115</v>
      </c>
    </row>
    <row r="1933" spans="1:15" x14ac:dyDescent="0.3">
      <c r="A1933">
        <f t="shared" si="185"/>
        <v>7777897332</v>
      </c>
      <c r="B1933" s="1">
        <v>42338</v>
      </c>
      <c r="C1933" t="str">
        <f t="shared" si="180"/>
        <v>Monday</v>
      </c>
      <c r="D1933" t="str">
        <f t="shared" si="181"/>
        <v>November</v>
      </c>
      <c r="E1933">
        <v>16</v>
      </c>
      <c r="F1933" t="s">
        <v>7</v>
      </c>
      <c r="G1933" t="s">
        <v>14</v>
      </c>
      <c r="H1933">
        <f t="shared" si="182"/>
        <v>21.5</v>
      </c>
      <c r="I1933">
        <v>6</v>
      </c>
      <c r="J1933" t="s">
        <v>20</v>
      </c>
      <c r="K1933" t="s">
        <v>21</v>
      </c>
      <c r="L1933">
        <f t="shared" si="183"/>
        <v>129</v>
      </c>
      <c r="M1933">
        <f t="shared" si="184"/>
        <v>33</v>
      </c>
      <c r="N1933" t="s">
        <v>112</v>
      </c>
      <c r="O1933" t="s">
        <v>115</v>
      </c>
    </row>
    <row r="1934" spans="1:15" x14ac:dyDescent="0.3">
      <c r="A1934">
        <f t="shared" si="185"/>
        <v>7777897333</v>
      </c>
      <c r="B1934" s="1">
        <v>42338</v>
      </c>
      <c r="C1934" t="str">
        <f t="shared" si="180"/>
        <v>Monday</v>
      </c>
      <c r="D1934" t="str">
        <f t="shared" si="181"/>
        <v>November</v>
      </c>
      <c r="E1934">
        <v>15.25</v>
      </c>
      <c r="F1934" t="s">
        <v>13</v>
      </c>
      <c r="G1934" t="s">
        <v>8</v>
      </c>
      <c r="H1934">
        <f t="shared" si="182"/>
        <v>21.25</v>
      </c>
      <c r="I1934">
        <v>11</v>
      </c>
      <c r="J1934" t="s">
        <v>48</v>
      </c>
      <c r="K1934" t="s">
        <v>49</v>
      </c>
      <c r="L1934">
        <f t="shared" si="183"/>
        <v>233.75</v>
      </c>
      <c r="M1934">
        <f t="shared" si="184"/>
        <v>66</v>
      </c>
      <c r="N1934" t="s">
        <v>112</v>
      </c>
      <c r="O1934" t="s">
        <v>114</v>
      </c>
    </row>
    <row r="1935" spans="1:15" x14ac:dyDescent="0.3">
      <c r="A1935">
        <f t="shared" si="185"/>
        <v>7777897334</v>
      </c>
      <c r="B1935" s="1">
        <v>42338</v>
      </c>
      <c r="C1935" t="str">
        <f t="shared" si="180"/>
        <v>Monday</v>
      </c>
      <c r="D1935" t="str">
        <f t="shared" si="181"/>
        <v>November</v>
      </c>
      <c r="E1935">
        <v>20.75</v>
      </c>
      <c r="F1935" t="s">
        <v>13</v>
      </c>
      <c r="G1935" t="s">
        <v>22</v>
      </c>
      <c r="H1935">
        <f t="shared" si="182"/>
        <v>28.75</v>
      </c>
      <c r="I1935">
        <v>10</v>
      </c>
      <c r="J1935" t="s">
        <v>28</v>
      </c>
      <c r="K1935" t="s">
        <v>29</v>
      </c>
      <c r="L1935">
        <f t="shared" si="183"/>
        <v>287.5</v>
      </c>
      <c r="M1935">
        <f t="shared" si="184"/>
        <v>80</v>
      </c>
      <c r="N1935" t="s">
        <v>112</v>
      </c>
      <c r="O1935" t="s">
        <v>114</v>
      </c>
    </row>
    <row r="1936" spans="1:15" x14ac:dyDescent="0.3">
      <c r="A1936">
        <f t="shared" si="185"/>
        <v>7777897335</v>
      </c>
      <c r="B1936" s="1">
        <v>42338</v>
      </c>
      <c r="C1936" t="str">
        <f t="shared" si="180"/>
        <v>Monday</v>
      </c>
      <c r="D1936" t="str">
        <f t="shared" si="181"/>
        <v>November</v>
      </c>
      <c r="E1936">
        <v>20.5</v>
      </c>
      <c r="F1936" t="s">
        <v>13</v>
      </c>
      <c r="G1936" t="s">
        <v>8</v>
      </c>
      <c r="H1936">
        <f t="shared" si="182"/>
        <v>26.5</v>
      </c>
      <c r="I1936">
        <v>11</v>
      </c>
      <c r="J1936" t="s">
        <v>11</v>
      </c>
      <c r="K1936" t="s">
        <v>12</v>
      </c>
      <c r="L1936">
        <f t="shared" si="183"/>
        <v>291.5</v>
      </c>
      <c r="M1936">
        <f t="shared" si="184"/>
        <v>66</v>
      </c>
      <c r="N1936" t="s">
        <v>112</v>
      </c>
      <c r="O1936" t="s">
        <v>114</v>
      </c>
    </row>
    <row r="1937" spans="1:15" x14ac:dyDescent="0.3">
      <c r="A1937">
        <f t="shared" si="185"/>
        <v>7777897336</v>
      </c>
      <c r="B1937" s="1">
        <v>42339</v>
      </c>
      <c r="C1937" t="str">
        <f t="shared" si="180"/>
        <v>Tuesday</v>
      </c>
      <c r="D1937" t="str">
        <f t="shared" si="181"/>
        <v>December</v>
      </c>
      <c r="E1937">
        <v>16</v>
      </c>
      <c r="F1937" t="s">
        <v>7</v>
      </c>
      <c r="G1937" t="s">
        <v>8</v>
      </c>
      <c r="H1937">
        <f t="shared" si="182"/>
        <v>20.5</v>
      </c>
      <c r="I1937">
        <v>12</v>
      </c>
      <c r="J1937" t="s">
        <v>36</v>
      </c>
      <c r="K1937" t="s">
        <v>37</v>
      </c>
      <c r="L1937">
        <f t="shared" si="183"/>
        <v>246</v>
      </c>
      <c r="M1937">
        <f t="shared" si="184"/>
        <v>54</v>
      </c>
      <c r="N1937" t="s">
        <v>112</v>
      </c>
      <c r="O1937" t="s">
        <v>114</v>
      </c>
    </row>
    <row r="1938" spans="1:15" x14ac:dyDescent="0.3">
      <c r="A1938">
        <f t="shared" si="185"/>
        <v>7777897337</v>
      </c>
      <c r="B1938" s="1">
        <v>42339</v>
      </c>
      <c r="C1938" t="str">
        <f t="shared" si="180"/>
        <v>Tuesday</v>
      </c>
      <c r="D1938" t="str">
        <f t="shared" si="181"/>
        <v>December</v>
      </c>
      <c r="E1938">
        <v>20.25</v>
      </c>
      <c r="F1938" t="s">
        <v>13</v>
      </c>
      <c r="G1938" t="s">
        <v>14</v>
      </c>
      <c r="H1938">
        <f t="shared" si="182"/>
        <v>27.25</v>
      </c>
      <c r="I1938">
        <v>7</v>
      </c>
      <c r="J1938" t="s">
        <v>64</v>
      </c>
      <c r="K1938" t="s">
        <v>65</v>
      </c>
      <c r="L1938">
        <f t="shared" si="183"/>
        <v>190.75</v>
      </c>
      <c r="M1938">
        <f t="shared" si="184"/>
        <v>49</v>
      </c>
      <c r="N1938" t="s">
        <v>111</v>
      </c>
      <c r="O1938" t="s">
        <v>115</v>
      </c>
    </row>
    <row r="1939" spans="1:15" x14ac:dyDescent="0.3">
      <c r="A1939">
        <f t="shared" si="185"/>
        <v>7777897338</v>
      </c>
      <c r="B1939" s="1">
        <v>42339</v>
      </c>
      <c r="C1939" t="str">
        <f t="shared" si="180"/>
        <v>Tuesday</v>
      </c>
      <c r="D1939" t="str">
        <f t="shared" si="181"/>
        <v>December</v>
      </c>
      <c r="E1939">
        <v>17.95</v>
      </c>
      <c r="F1939" t="s">
        <v>13</v>
      </c>
      <c r="G1939" t="s">
        <v>14</v>
      </c>
      <c r="H1939">
        <f t="shared" si="182"/>
        <v>24.95</v>
      </c>
      <c r="I1939">
        <v>8</v>
      </c>
      <c r="J1939" t="s">
        <v>56</v>
      </c>
      <c r="K1939" t="s">
        <v>57</v>
      </c>
      <c r="L1939">
        <f t="shared" si="183"/>
        <v>199.6</v>
      </c>
      <c r="M1939">
        <f t="shared" si="184"/>
        <v>56</v>
      </c>
      <c r="N1939" t="s">
        <v>112</v>
      </c>
      <c r="O1939" t="s">
        <v>115</v>
      </c>
    </row>
    <row r="1940" spans="1:15" x14ac:dyDescent="0.3">
      <c r="A1940">
        <f t="shared" si="185"/>
        <v>7777897339</v>
      </c>
      <c r="B1940" s="1">
        <v>42339</v>
      </c>
      <c r="C1940" t="str">
        <f t="shared" si="180"/>
        <v>Tuesday</v>
      </c>
      <c r="D1940" t="str">
        <f t="shared" si="181"/>
        <v>December</v>
      </c>
      <c r="E1940">
        <v>11</v>
      </c>
      <c r="F1940" t="s">
        <v>27</v>
      </c>
      <c r="G1940" t="s">
        <v>8</v>
      </c>
      <c r="H1940">
        <f t="shared" si="182"/>
        <v>14</v>
      </c>
      <c r="I1940">
        <v>10</v>
      </c>
      <c r="J1940" t="s">
        <v>74</v>
      </c>
      <c r="K1940" t="s">
        <v>75</v>
      </c>
      <c r="L1940">
        <f t="shared" si="183"/>
        <v>140</v>
      </c>
      <c r="M1940">
        <f t="shared" si="184"/>
        <v>30</v>
      </c>
      <c r="N1940" t="s">
        <v>112</v>
      </c>
      <c r="O1940" t="s">
        <v>115</v>
      </c>
    </row>
    <row r="1941" spans="1:15" x14ac:dyDescent="0.3">
      <c r="A1941">
        <f t="shared" si="185"/>
        <v>7777897340</v>
      </c>
      <c r="B1941" s="1">
        <v>42339</v>
      </c>
      <c r="C1941" t="str">
        <f t="shared" si="180"/>
        <v>Tuesday</v>
      </c>
      <c r="D1941" t="str">
        <f t="shared" si="181"/>
        <v>December</v>
      </c>
      <c r="E1941">
        <v>16.75</v>
      </c>
      <c r="F1941" t="s">
        <v>7</v>
      </c>
      <c r="G1941" t="s">
        <v>22</v>
      </c>
      <c r="H1941">
        <f t="shared" si="182"/>
        <v>23.25</v>
      </c>
      <c r="I1941">
        <v>2</v>
      </c>
      <c r="J1941" t="s">
        <v>28</v>
      </c>
      <c r="K1941" t="s">
        <v>29</v>
      </c>
      <c r="L1941">
        <f t="shared" si="183"/>
        <v>46.5</v>
      </c>
      <c r="M1941">
        <f t="shared" si="184"/>
        <v>13</v>
      </c>
      <c r="N1941" t="s">
        <v>111</v>
      </c>
      <c r="O1941" t="s">
        <v>115</v>
      </c>
    </row>
    <row r="1942" spans="1:15" x14ac:dyDescent="0.3">
      <c r="A1942">
        <f t="shared" si="185"/>
        <v>7777897341</v>
      </c>
      <c r="B1942" s="1">
        <v>42339</v>
      </c>
      <c r="C1942" t="str">
        <f t="shared" si="180"/>
        <v>Tuesday</v>
      </c>
      <c r="D1942" t="str">
        <f t="shared" si="181"/>
        <v>December</v>
      </c>
      <c r="E1942">
        <v>20.25</v>
      </c>
      <c r="F1942" t="s">
        <v>13</v>
      </c>
      <c r="G1942" t="s">
        <v>14</v>
      </c>
      <c r="H1942">
        <f t="shared" si="182"/>
        <v>27.25</v>
      </c>
      <c r="I1942">
        <v>1</v>
      </c>
      <c r="J1942" t="s">
        <v>20</v>
      </c>
      <c r="K1942" t="s">
        <v>21</v>
      </c>
      <c r="L1942">
        <f t="shared" si="183"/>
        <v>27.25</v>
      </c>
      <c r="M1942">
        <f t="shared" si="184"/>
        <v>7</v>
      </c>
      <c r="N1942" t="s">
        <v>112</v>
      </c>
      <c r="O1942" t="s">
        <v>114</v>
      </c>
    </row>
    <row r="1943" spans="1:15" x14ac:dyDescent="0.3">
      <c r="A1943">
        <f t="shared" si="185"/>
        <v>7777897342</v>
      </c>
      <c r="B1943" s="1">
        <v>42339</v>
      </c>
      <c r="C1943" t="str">
        <f t="shared" si="180"/>
        <v>Tuesday</v>
      </c>
      <c r="D1943" t="str">
        <f t="shared" si="181"/>
        <v>December</v>
      </c>
      <c r="E1943">
        <v>20.5</v>
      </c>
      <c r="F1943" t="s">
        <v>13</v>
      </c>
      <c r="G1943" t="s">
        <v>8</v>
      </c>
      <c r="H1943">
        <f t="shared" si="182"/>
        <v>26.5</v>
      </c>
      <c r="I1943">
        <v>1</v>
      </c>
      <c r="J1943" t="s">
        <v>58</v>
      </c>
      <c r="K1943" t="s">
        <v>59</v>
      </c>
      <c r="L1943">
        <f t="shared" si="183"/>
        <v>26.5</v>
      </c>
      <c r="M1943">
        <f t="shared" si="184"/>
        <v>6</v>
      </c>
      <c r="N1943" t="s">
        <v>112</v>
      </c>
      <c r="O1943" t="s">
        <v>115</v>
      </c>
    </row>
    <row r="1944" spans="1:15" x14ac:dyDescent="0.3">
      <c r="A1944">
        <f t="shared" si="185"/>
        <v>7777897343</v>
      </c>
      <c r="B1944" s="1">
        <v>42340</v>
      </c>
      <c r="C1944" t="str">
        <f t="shared" si="180"/>
        <v>Wednesday</v>
      </c>
      <c r="D1944" t="str">
        <f t="shared" si="181"/>
        <v>December</v>
      </c>
      <c r="E1944">
        <v>16.75</v>
      </c>
      <c r="F1944" t="s">
        <v>7</v>
      </c>
      <c r="G1944" t="s">
        <v>14</v>
      </c>
      <c r="H1944">
        <f t="shared" si="182"/>
        <v>22.25</v>
      </c>
      <c r="I1944">
        <v>7</v>
      </c>
      <c r="J1944" t="s">
        <v>62</v>
      </c>
      <c r="K1944" t="s">
        <v>63</v>
      </c>
      <c r="L1944">
        <f t="shared" si="183"/>
        <v>155.75</v>
      </c>
      <c r="M1944">
        <f t="shared" si="184"/>
        <v>38.5</v>
      </c>
      <c r="N1944" t="s">
        <v>112</v>
      </c>
      <c r="O1944" t="s">
        <v>114</v>
      </c>
    </row>
    <row r="1945" spans="1:15" x14ac:dyDescent="0.3">
      <c r="A1945">
        <f t="shared" si="185"/>
        <v>7777897344</v>
      </c>
      <c r="B1945" s="1">
        <v>42340</v>
      </c>
      <c r="C1945" t="str">
        <f t="shared" si="180"/>
        <v>Wednesday</v>
      </c>
      <c r="D1945" t="str">
        <f t="shared" si="181"/>
        <v>December</v>
      </c>
      <c r="E1945">
        <v>14.5</v>
      </c>
      <c r="F1945" t="s">
        <v>7</v>
      </c>
      <c r="G1945" t="s">
        <v>8</v>
      </c>
      <c r="H1945">
        <f t="shared" si="182"/>
        <v>19</v>
      </c>
      <c r="I1945">
        <v>10</v>
      </c>
      <c r="J1945" t="s">
        <v>74</v>
      </c>
      <c r="K1945" t="s">
        <v>75</v>
      </c>
      <c r="L1945">
        <f t="shared" si="183"/>
        <v>190</v>
      </c>
      <c r="M1945">
        <f t="shared" si="184"/>
        <v>45</v>
      </c>
      <c r="N1945" t="s">
        <v>112</v>
      </c>
      <c r="O1945" t="s">
        <v>115</v>
      </c>
    </row>
    <row r="1946" spans="1:15" x14ac:dyDescent="0.3">
      <c r="A1946">
        <f t="shared" si="185"/>
        <v>7777897345</v>
      </c>
      <c r="B1946" s="1">
        <v>42340</v>
      </c>
      <c r="C1946" t="str">
        <f t="shared" si="180"/>
        <v>Wednesday</v>
      </c>
      <c r="D1946" t="str">
        <f t="shared" si="181"/>
        <v>December</v>
      </c>
      <c r="E1946">
        <v>16.5</v>
      </c>
      <c r="F1946" t="s">
        <v>7</v>
      </c>
      <c r="G1946" t="s">
        <v>14</v>
      </c>
      <c r="H1946">
        <f t="shared" si="182"/>
        <v>22</v>
      </c>
      <c r="I1946">
        <v>11</v>
      </c>
      <c r="J1946" t="s">
        <v>40</v>
      </c>
      <c r="K1946" t="s">
        <v>41</v>
      </c>
      <c r="L1946">
        <f t="shared" si="183"/>
        <v>242</v>
      </c>
      <c r="M1946">
        <f t="shared" si="184"/>
        <v>60.5</v>
      </c>
      <c r="N1946" t="s">
        <v>112</v>
      </c>
      <c r="O1946" t="s">
        <v>114</v>
      </c>
    </row>
    <row r="1947" spans="1:15" x14ac:dyDescent="0.3">
      <c r="A1947">
        <f t="shared" si="185"/>
        <v>7777897346</v>
      </c>
      <c r="B1947" s="1">
        <v>42340</v>
      </c>
      <c r="C1947" t="str">
        <f t="shared" si="180"/>
        <v>Wednesday</v>
      </c>
      <c r="D1947" t="str">
        <f t="shared" si="181"/>
        <v>December</v>
      </c>
      <c r="E1947">
        <v>16</v>
      </c>
      <c r="F1947" t="s">
        <v>7</v>
      </c>
      <c r="G1947" t="s">
        <v>8</v>
      </c>
      <c r="H1947">
        <f t="shared" si="182"/>
        <v>20.5</v>
      </c>
      <c r="I1947">
        <v>11</v>
      </c>
      <c r="J1947" t="s">
        <v>58</v>
      </c>
      <c r="K1947" t="s">
        <v>59</v>
      </c>
      <c r="L1947">
        <f t="shared" si="183"/>
        <v>225.5</v>
      </c>
      <c r="M1947">
        <f t="shared" si="184"/>
        <v>49.5</v>
      </c>
      <c r="N1947" t="s">
        <v>111</v>
      </c>
      <c r="O1947" t="s">
        <v>115</v>
      </c>
    </row>
    <row r="1948" spans="1:15" x14ac:dyDescent="0.3">
      <c r="A1948">
        <f t="shared" si="185"/>
        <v>7777897347</v>
      </c>
      <c r="B1948" s="1">
        <v>42340</v>
      </c>
      <c r="C1948" t="str">
        <f t="shared" si="180"/>
        <v>Wednesday</v>
      </c>
      <c r="D1948" t="str">
        <f t="shared" si="181"/>
        <v>December</v>
      </c>
      <c r="E1948">
        <v>12.75</v>
      </c>
      <c r="F1948" t="s">
        <v>27</v>
      </c>
      <c r="G1948" t="s">
        <v>22</v>
      </c>
      <c r="H1948">
        <f t="shared" si="182"/>
        <v>17.75</v>
      </c>
      <c r="I1948">
        <v>4</v>
      </c>
      <c r="J1948" t="s">
        <v>28</v>
      </c>
      <c r="K1948" t="s">
        <v>29</v>
      </c>
      <c r="L1948">
        <f t="shared" si="183"/>
        <v>71</v>
      </c>
      <c r="M1948">
        <f t="shared" si="184"/>
        <v>20</v>
      </c>
      <c r="N1948" t="s">
        <v>111</v>
      </c>
      <c r="O1948" t="s">
        <v>115</v>
      </c>
    </row>
    <row r="1949" spans="1:15" x14ac:dyDescent="0.3">
      <c r="A1949">
        <f t="shared" si="185"/>
        <v>7777897348</v>
      </c>
      <c r="B1949" s="1">
        <v>42340</v>
      </c>
      <c r="C1949" t="str">
        <f t="shared" si="180"/>
        <v>Wednesday</v>
      </c>
      <c r="D1949" t="str">
        <f t="shared" si="181"/>
        <v>December</v>
      </c>
      <c r="E1949">
        <v>12.75</v>
      </c>
      <c r="F1949" t="s">
        <v>27</v>
      </c>
      <c r="G1949" t="s">
        <v>22</v>
      </c>
      <c r="H1949">
        <f t="shared" si="182"/>
        <v>17.75</v>
      </c>
      <c r="I1949">
        <v>5</v>
      </c>
      <c r="J1949" t="s">
        <v>50</v>
      </c>
      <c r="K1949" t="s">
        <v>51</v>
      </c>
      <c r="L1949">
        <f t="shared" si="183"/>
        <v>88.75</v>
      </c>
      <c r="M1949">
        <f t="shared" si="184"/>
        <v>25</v>
      </c>
      <c r="N1949" t="s">
        <v>112</v>
      </c>
      <c r="O1949" t="s">
        <v>115</v>
      </c>
    </row>
    <row r="1950" spans="1:15" x14ac:dyDescent="0.3">
      <c r="A1950">
        <f t="shared" si="185"/>
        <v>7777897349</v>
      </c>
      <c r="B1950" s="1">
        <v>42340</v>
      </c>
      <c r="C1950" t="str">
        <f t="shared" si="180"/>
        <v>Wednesday</v>
      </c>
      <c r="D1950" t="str">
        <f t="shared" si="181"/>
        <v>December</v>
      </c>
      <c r="E1950">
        <v>20.25</v>
      </c>
      <c r="F1950" t="s">
        <v>13</v>
      </c>
      <c r="G1950" t="s">
        <v>14</v>
      </c>
      <c r="H1950">
        <f t="shared" si="182"/>
        <v>27.25</v>
      </c>
      <c r="I1950">
        <v>10</v>
      </c>
      <c r="J1950" t="s">
        <v>64</v>
      </c>
      <c r="K1950" t="s">
        <v>65</v>
      </c>
      <c r="L1950">
        <f t="shared" si="183"/>
        <v>272.5</v>
      </c>
      <c r="M1950">
        <f t="shared" si="184"/>
        <v>70</v>
      </c>
      <c r="N1950" t="s">
        <v>112</v>
      </c>
      <c r="O1950" t="s">
        <v>114</v>
      </c>
    </row>
    <row r="1951" spans="1:15" x14ac:dyDescent="0.3">
      <c r="A1951">
        <f t="shared" si="185"/>
        <v>7777897350</v>
      </c>
      <c r="B1951" s="1">
        <v>42341</v>
      </c>
      <c r="C1951" t="str">
        <f t="shared" si="180"/>
        <v>Thursday</v>
      </c>
      <c r="D1951" t="str">
        <f t="shared" si="181"/>
        <v>December</v>
      </c>
      <c r="E1951">
        <v>16.5</v>
      </c>
      <c r="F1951" t="s">
        <v>13</v>
      </c>
      <c r="G1951" t="s">
        <v>8</v>
      </c>
      <c r="H1951">
        <f t="shared" si="182"/>
        <v>22.5</v>
      </c>
      <c r="I1951">
        <v>6</v>
      </c>
      <c r="J1951" t="s">
        <v>9</v>
      </c>
      <c r="K1951" t="s">
        <v>10</v>
      </c>
      <c r="L1951">
        <f t="shared" si="183"/>
        <v>135</v>
      </c>
      <c r="M1951">
        <f t="shared" si="184"/>
        <v>36</v>
      </c>
      <c r="N1951" t="s">
        <v>111</v>
      </c>
      <c r="O1951" t="s">
        <v>115</v>
      </c>
    </row>
    <row r="1952" spans="1:15" x14ac:dyDescent="0.3">
      <c r="A1952">
        <f t="shared" si="185"/>
        <v>7777897351</v>
      </c>
      <c r="B1952" s="1">
        <v>42341</v>
      </c>
      <c r="C1952" t="str">
        <f t="shared" si="180"/>
        <v>Thursday</v>
      </c>
      <c r="D1952" t="str">
        <f t="shared" si="181"/>
        <v>December</v>
      </c>
      <c r="E1952">
        <v>16.75</v>
      </c>
      <c r="F1952" t="s">
        <v>7</v>
      </c>
      <c r="G1952" t="s">
        <v>22</v>
      </c>
      <c r="H1952">
        <f t="shared" si="182"/>
        <v>23.25</v>
      </c>
      <c r="I1952">
        <v>11</v>
      </c>
      <c r="J1952" t="s">
        <v>72</v>
      </c>
      <c r="K1952" t="s">
        <v>73</v>
      </c>
      <c r="L1952">
        <f t="shared" si="183"/>
        <v>255.75</v>
      </c>
      <c r="M1952">
        <f t="shared" si="184"/>
        <v>71.5</v>
      </c>
      <c r="N1952" t="s">
        <v>111</v>
      </c>
      <c r="O1952" t="s">
        <v>115</v>
      </c>
    </row>
    <row r="1953" spans="1:15" x14ac:dyDescent="0.3">
      <c r="A1953">
        <f t="shared" si="185"/>
        <v>7777897352</v>
      </c>
      <c r="B1953" s="1">
        <v>42341</v>
      </c>
      <c r="C1953" t="str">
        <f t="shared" si="180"/>
        <v>Thursday</v>
      </c>
      <c r="D1953" t="str">
        <f t="shared" si="181"/>
        <v>December</v>
      </c>
      <c r="E1953">
        <v>16.5</v>
      </c>
      <c r="F1953" t="s">
        <v>7</v>
      </c>
      <c r="G1953" t="s">
        <v>17</v>
      </c>
      <c r="H1953">
        <f t="shared" si="182"/>
        <v>25</v>
      </c>
      <c r="I1953">
        <v>12</v>
      </c>
      <c r="J1953" t="s">
        <v>25</v>
      </c>
      <c r="K1953" t="s">
        <v>26</v>
      </c>
      <c r="L1953">
        <f t="shared" si="183"/>
        <v>300</v>
      </c>
      <c r="M1953">
        <f t="shared" si="184"/>
        <v>102</v>
      </c>
      <c r="N1953" t="s">
        <v>111</v>
      </c>
      <c r="O1953" t="s">
        <v>114</v>
      </c>
    </row>
    <row r="1954" spans="1:15" x14ac:dyDescent="0.3">
      <c r="A1954">
        <f t="shared" si="185"/>
        <v>7777897353</v>
      </c>
      <c r="B1954" s="1">
        <v>42342</v>
      </c>
      <c r="C1954" t="str">
        <f t="shared" si="180"/>
        <v>Friday</v>
      </c>
      <c r="D1954" t="str">
        <f t="shared" si="181"/>
        <v>December</v>
      </c>
      <c r="E1954">
        <v>11</v>
      </c>
      <c r="F1954" t="s">
        <v>27</v>
      </c>
      <c r="G1954" t="s">
        <v>8</v>
      </c>
      <c r="H1954">
        <f t="shared" si="182"/>
        <v>14</v>
      </c>
      <c r="I1954">
        <v>1</v>
      </c>
      <c r="J1954" t="s">
        <v>74</v>
      </c>
      <c r="K1954" t="s">
        <v>75</v>
      </c>
      <c r="L1954">
        <f t="shared" si="183"/>
        <v>14</v>
      </c>
      <c r="M1954">
        <f t="shared" si="184"/>
        <v>3</v>
      </c>
      <c r="N1954" t="s">
        <v>111</v>
      </c>
      <c r="O1954" t="s">
        <v>115</v>
      </c>
    </row>
    <row r="1955" spans="1:15" x14ac:dyDescent="0.3">
      <c r="A1955">
        <f t="shared" si="185"/>
        <v>7777897354</v>
      </c>
      <c r="B1955" s="1">
        <v>42342</v>
      </c>
      <c r="C1955" t="str">
        <f t="shared" si="180"/>
        <v>Friday</v>
      </c>
      <c r="D1955" t="str">
        <f t="shared" si="181"/>
        <v>December</v>
      </c>
      <c r="E1955">
        <v>12</v>
      </c>
      <c r="F1955" t="s">
        <v>27</v>
      </c>
      <c r="G1955" t="s">
        <v>8</v>
      </c>
      <c r="H1955">
        <f t="shared" si="182"/>
        <v>15</v>
      </c>
      <c r="I1955">
        <v>10</v>
      </c>
      <c r="J1955" t="s">
        <v>58</v>
      </c>
      <c r="K1955" t="s">
        <v>59</v>
      </c>
      <c r="L1955">
        <f t="shared" si="183"/>
        <v>150</v>
      </c>
      <c r="M1955">
        <f t="shared" si="184"/>
        <v>30</v>
      </c>
      <c r="N1955" t="s">
        <v>111</v>
      </c>
      <c r="O1955" t="s">
        <v>115</v>
      </c>
    </row>
    <row r="1956" spans="1:15" x14ac:dyDescent="0.3">
      <c r="A1956">
        <f t="shared" si="185"/>
        <v>7777897355</v>
      </c>
      <c r="B1956" s="1">
        <v>42342</v>
      </c>
      <c r="C1956" t="str">
        <f t="shared" si="180"/>
        <v>Friday</v>
      </c>
      <c r="D1956" t="str">
        <f t="shared" si="181"/>
        <v>December</v>
      </c>
      <c r="E1956">
        <v>18.5</v>
      </c>
      <c r="F1956" t="s">
        <v>13</v>
      </c>
      <c r="G1956" t="s">
        <v>14</v>
      </c>
      <c r="H1956">
        <f t="shared" si="182"/>
        <v>25.5</v>
      </c>
      <c r="I1956">
        <v>6</v>
      </c>
      <c r="J1956" t="s">
        <v>15</v>
      </c>
      <c r="K1956" t="s">
        <v>16</v>
      </c>
      <c r="L1956">
        <f t="shared" si="183"/>
        <v>153</v>
      </c>
      <c r="M1956">
        <f t="shared" si="184"/>
        <v>42</v>
      </c>
      <c r="N1956" t="s">
        <v>112</v>
      </c>
      <c r="O1956" t="s">
        <v>115</v>
      </c>
    </row>
    <row r="1957" spans="1:15" x14ac:dyDescent="0.3">
      <c r="A1957">
        <f t="shared" si="185"/>
        <v>7777897356</v>
      </c>
      <c r="B1957" s="1">
        <v>42342</v>
      </c>
      <c r="C1957" t="str">
        <f t="shared" si="180"/>
        <v>Friday</v>
      </c>
      <c r="D1957" t="str">
        <f t="shared" si="181"/>
        <v>December</v>
      </c>
      <c r="E1957">
        <v>12</v>
      </c>
      <c r="F1957" t="s">
        <v>27</v>
      </c>
      <c r="G1957" t="s">
        <v>8</v>
      </c>
      <c r="H1957">
        <f t="shared" si="182"/>
        <v>15</v>
      </c>
      <c r="I1957">
        <v>7</v>
      </c>
      <c r="J1957" t="s">
        <v>52</v>
      </c>
      <c r="K1957" t="s">
        <v>53</v>
      </c>
      <c r="L1957">
        <f t="shared" si="183"/>
        <v>105</v>
      </c>
      <c r="M1957">
        <f t="shared" si="184"/>
        <v>21</v>
      </c>
      <c r="N1957" t="s">
        <v>112</v>
      </c>
      <c r="O1957" t="s">
        <v>115</v>
      </c>
    </row>
    <row r="1958" spans="1:15" x14ac:dyDescent="0.3">
      <c r="A1958">
        <f t="shared" si="185"/>
        <v>7777897357</v>
      </c>
      <c r="B1958" s="1">
        <v>42342</v>
      </c>
      <c r="C1958" t="str">
        <f t="shared" si="180"/>
        <v>Friday</v>
      </c>
      <c r="D1958" t="str">
        <f t="shared" si="181"/>
        <v>December</v>
      </c>
      <c r="E1958">
        <v>18.5</v>
      </c>
      <c r="F1958" t="s">
        <v>13</v>
      </c>
      <c r="G1958" t="s">
        <v>14</v>
      </c>
      <c r="H1958">
        <f t="shared" si="182"/>
        <v>25.5</v>
      </c>
      <c r="I1958">
        <v>2</v>
      </c>
      <c r="J1958" t="s">
        <v>15</v>
      </c>
      <c r="K1958" t="s">
        <v>16</v>
      </c>
      <c r="L1958">
        <f t="shared" si="183"/>
        <v>51</v>
      </c>
      <c r="M1958">
        <f t="shared" si="184"/>
        <v>14</v>
      </c>
      <c r="N1958" t="s">
        <v>111</v>
      </c>
      <c r="O1958" t="s">
        <v>115</v>
      </c>
    </row>
    <row r="1959" spans="1:15" x14ac:dyDescent="0.3">
      <c r="A1959">
        <f t="shared" si="185"/>
        <v>7777897358</v>
      </c>
      <c r="B1959" s="1">
        <v>42342</v>
      </c>
      <c r="C1959" t="str">
        <f t="shared" si="180"/>
        <v>Friday</v>
      </c>
      <c r="D1959" t="str">
        <f t="shared" si="181"/>
        <v>December</v>
      </c>
      <c r="E1959">
        <v>20.75</v>
      </c>
      <c r="F1959" t="s">
        <v>13</v>
      </c>
      <c r="G1959" t="s">
        <v>22</v>
      </c>
      <c r="H1959">
        <f t="shared" si="182"/>
        <v>28.75</v>
      </c>
      <c r="I1959">
        <v>11</v>
      </c>
      <c r="J1959" t="s">
        <v>46</v>
      </c>
      <c r="K1959" t="s">
        <v>47</v>
      </c>
      <c r="L1959">
        <f t="shared" si="183"/>
        <v>316.25</v>
      </c>
      <c r="M1959">
        <f t="shared" si="184"/>
        <v>88</v>
      </c>
      <c r="N1959" t="s">
        <v>111</v>
      </c>
      <c r="O1959" t="s">
        <v>114</v>
      </c>
    </row>
    <row r="1960" spans="1:15" x14ac:dyDescent="0.3">
      <c r="A1960">
        <f t="shared" si="185"/>
        <v>7777897359</v>
      </c>
      <c r="B1960" s="1">
        <v>42342</v>
      </c>
      <c r="C1960" t="str">
        <f t="shared" si="180"/>
        <v>Friday</v>
      </c>
      <c r="D1960" t="str">
        <f t="shared" si="181"/>
        <v>December</v>
      </c>
      <c r="E1960">
        <v>16.25</v>
      </c>
      <c r="F1960" t="s">
        <v>7</v>
      </c>
      <c r="G1960" t="s">
        <v>17</v>
      </c>
      <c r="H1960">
        <f t="shared" si="182"/>
        <v>24.75</v>
      </c>
      <c r="I1960">
        <v>11</v>
      </c>
      <c r="J1960" t="s">
        <v>60</v>
      </c>
      <c r="K1960" t="s">
        <v>61</v>
      </c>
      <c r="L1960">
        <f t="shared" si="183"/>
        <v>272.25</v>
      </c>
      <c r="M1960">
        <f t="shared" si="184"/>
        <v>93.5</v>
      </c>
      <c r="N1960" t="s">
        <v>111</v>
      </c>
      <c r="O1960" t="s">
        <v>115</v>
      </c>
    </row>
    <row r="1961" spans="1:15" x14ac:dyDescent="0.3">
      <c r="A1961">
        <f t="shared" si="185"/>
        <v>7777897360</v>
      </c>
      <c r="B1961" s="1">
        <v>42342</v>
      </c>
      <c r="C1961" t="str">
        <f t="shared" si="180"/>
        <v>Friday</v>
      </c>
      <c r="D1961" t="str">
        <f t="shared" si="181"/>
        <v>December</v>
      </c>
      <c r="E1961">
        <v>16.25</v>
      </c>
      <c r="F1961" t="s">
        <v>7</v>
      </c>
      <c r="G1961" t="s">
        <v>17</v>
      </c>
      <c r="H1961">
        <f t="shared" si="182"/>
        <v>24.75</v>
      </c>
      <c r="I1961">
        <v>9</v>
      </c>
      <c r="J1961" t="s">
        <v>70</v>
      </c>
      <c r="K1961" t="s">
        <v>71</v>
      </c>
      <c r="L1961">
        <f t="shared" si="183"/>
        <v>222.75</v>
      </c>
      <c r="M1961">
        <f t="shared" si="184"/>
        <v>76.5</v>
      </c>
      <c r="N1961" t="s">
        <v>112</v>
      </c>
      <c r="O1961" t="s">
        <v>115</v>
      </c>
    </row>
    <row r="1962" spans="1:15" x14ac:dyDescent="0.3">
      <c r="A1962">
        <f t="shared" si="185"/>
        <v>7777897361</v>
      </c>
      <c r="B1962" s="1">
        <v>42343</v>
      </c>
      <c r="C1962" t="str">
        <f t="shared" si="180"/>
        <v>Saturday</v>
      </c>
      <c r="D1962" t="str">
        <f t="shared" si="181"/>
        <v>December</v>
      </c>
      <c r="E1962">
        <v>12.75</v>
      </c>
      <c r="F1962" t="s">
        <v>27</v>
      </c>
      <c r="G1962" t="s">
        <v>22</v>
      </c>
      <c r="H1962">
        <f t="shared" si="182"/>
        <v>17.75</v>
      </c>
      <c r="I1962">
        <v>11</v>
      </c>
      <c r="J1962" t="s">
        <v>28</v>
      </c>
      <c r="K1962" t="s">
        <v>29</v>
      </c>
      <c r="L1962">
        <f t="shared" si="183"/>
        <v>195.25</v>
      </c>
      <c r="M1962">
        <f t="shared" si="184"/>
        <v>55</v>
      </c>
      <c r="N1962" t="s">
        <v>111</v>
      </c>
      <c r="O1962" t="s">
        <v>114</v>
      </c>
    </row>
    <row r="1963" spans="1:15" x14ac:dyDescent="0.3">
      <c r="A1963">
        <f t="shared" si="185"/>
        <v>7777897362</v>
      </c>
      <c r="B1963" s="1">
        <v>42343</v>
      </c>
      <c r="C1963" t="str">
        <f t="shared" si="180"/>
        <v>Saturday</v>
      </c>
      <c r="D1963" t="str">
        <f t="shared" si="181"/>
        <v>December</v>
      </c>
      <c r="E1963">
        <v>14.75</v>
      </c>
      <c r="F1963" t="s">
        <v>7</v>
      </c>
      <c r="G1963" t="s">
        <v>14</v>
      </c>
      <c r="H1963">
        <f t="shared" si="182"/>
        <v>20.25</v>
      </c>
      <c r="I1963">
        <v>5</v>
      </c>
      <c r="J1963" t="s">
        <v>56</v>
      </c>
      <c r="K1963" t="s">
        <v>57</v>
      </c>
      <c r="L1963">
        <f t="shared" si="183"/>
        <v>101.25</v>
      </c>
      <c r="M1963">
        <f t="shared" si="184"/>
        <v>27.5</v>
      </c>
      <c r="N1963" t="s">
        <v>112</v>
      </c>
      <c r="O1963" t="s">
        <v>114</v>
      </c>
    </row>
    <row r="1964" spans="1:15" x14ac:dyDescent="0.3">
      <c r="A1964">
        <f t="shared" si="185"/>
        <v>7777897363</v>
      </c>
      <c r="B1964" s="1">
        <v>42343</v>
      </c>
      <c r="C1964" t="str">
        <f t="shared" si="180"/>
        <v>Saturday</v>
      </c>
      <c r="D1964" t="str">
        <f t="shared" si="181"/>
        <v>December</v>
      </c>
      <c r="E1964">
        <v>16.75</v>
      </c>
      <c r="F1964" t="s">
        <v>7</v>
      </c>
      <c r="G1964" t="s">
        <v>14</v>
      </c>
      <c r="H1964">
        <f t="shared" si="182"/>
        <v>22.25</v>
      </c>
      <c r="I1964">
        <v>1</v>
      </c>
      <c r="J1964" t="s">
        <v>62</v>
      </c>
      <c r="K1964" t="s">
        <v>63</v>
      </c>
      <c r="L1964">
        <f t="shared" si="183"/>
        <v>22.25</v>
      </c>
      <c r="M1964">
        <f t="shared" si="184"/>
        <v>5.5</v>
      </c>
      <c r="N1964" t="s">
        <v>112</v>
      </c>
      <c r="O1964" t="s">
        <v>115</v>
      </c>
    </row>
    <row r="1965" spans="1:15" x14ac:dyDescent="0.3">
      <c r="A1965">
        <f t="shared" si="185"/>
        <v>7777897364</v>
      </c>
      <c r="B1965" s="1">
        <v>42343</v>
      </c>
      <c r="C1965" t="str">
        <f t="shared" si="180"/>
        <v>Saturday</v>
      </c>
      <c r="D1965" t="str">
        <f t="shared" si="181"/>
        <v>December</v>
      </c>
      <c r="E1965">
        <v>12.5</v>
      </c>
      <c r="F1965" t="s">
        <v>27</v>
      </c>
      <c r="G1965" t="s">
        <v>17</v>
      </c>
      <c r="H1965">
        <f t="shared" si="182"/>
        <v>19.5</v>
      </c>
      <c r="I1965">
        <v>1</v>
      </c>
      <c r="J1965" t="s">
        <v>25</v>
      </c>
      <c r="K1965" t="s">
        <v>26</v>
      </c>
      <c r="L1965">
        <f t="shared" si="183"/>
        <v>19.5</v>
      </c>
      <c r="M1965">
        <f t="shared" si="184"/>
        <v>7</v>
      </c>
      <c r="N1965" t="s">
        <v>111</v>
      </c>
      <c r="O1965" t="s">
        <v>114</v>
      </c>
    </row>
    <row r="1966" spans="1:15" x14ac:dyDescent="0.3">
      <c r="A1966">
        <f t="shared" si="185"/>
        <v>7777897365</v>
      </c>
      <c r="B1966" s="1">
        <v>42343</v>
      </c>
      <c r="C1966" t="str">
        <f t="shared" si="180"/>
        <v>Saturday</v>
      </c>
      <c r="D1966" t="str">
        <f t="shared" si="181"/>
        <v>December</v>
      </c>
      <c r="E1966">
        <v>16.75</v>
      </c>
      <c r="F1966" t="s">
        <v>7</v>
      </c>
      <c r="G1966" t="s">
        <v>22</v>
      </c>
      <c r="H1966">
        <f t="shared" si="182"/>
        <v>23.25</v>
      </c>
      <c r="I1966">
        <v>5</v>
      </c>
      <c r="J1966" t="s">
        <v>72</v>
      </c>
      <c r="K1966" t="s">
        <v>73</v>
      </c>
      <c r="L1966">
        <f t="shared" si="183"/>
        <v>116.25</v>
      </c>
      <c r="M1966">
        <f t="shared" si="184"/>
        <v>32.5</v>
      </c>
      <c r="N1966" t="s">
        <v>111</v>
      </c>
      <c r="O1966" t="s">
        <v>115</v>
      </c>
    </row>
    <row r="1967" spans="1:15" x14ac:dyDescent="0.3">
      <c r="A1967">
        <f t="shared" si="185"/>
        <v>7777897366</v>
      </c>
      <c r="B1967" s="1">
        <v>42343</v>
      </c>
      <c r="C1967" t="str">
        <f t="shared" si="180"/>
        <v>Saturday</v>
      </c>
      <c r="D1967" t="str">
        <f t="shared" si="181"/>
        <v>December</v>
      </c>
      <c r="E1967">
        <v>16.75</v>
      </c>
      <c r="F1967" t="s">
        <v>7</v>
      </c>
      <c r="G1967" t="s">
        <v>22</v>
      </c>
      <c r="H1967">
        <f t="shared" si="182"/>
        <v>23.25</v>
      </c>
      <c r="I1967">
        <v>5</v>
      </c>
      <c r="J1967" t="s">
        <v>28</v>
      </c>
      <c r="K1967" t="s">
        <v>29</v>
      </c>
      <c r="L1967">
        <f t="shared" si="183"/>
        <v>116.25</v>
      </c>
      <c r="M1967">
        <f t="shared" si="184"/>
        <v>32.5</v>
      </c>
      <c r="N1967" t="s">
        <v>112</v>
      </c>
      <c r="O1967" t="s">
        <v>114</v>
      </c>
    </row>
    <row r="1968" spans="1:15" x14ac:dyDescent="0.3">
      <c r="A1968">
        <f t="shared" si="185"/>
        <v>7777897367</v>
      </c>
      <c r="B1968" s="1">
        <v>42343</v>
      </c>
      <c r="C1968" t="str">
        <f t="shared" si="180"/>
        <v>Saturday</v>
      </c>
      <c r="D1968" t="str">
        <f t="shared" si="181"/>
        <v>December</v>
      </c>
      <c r="E1968">
        <v>12</v>
      </c>
      <c r="F1968" t="s">
        <v>27</v>
      </c>
      <c r="G1968" t="s">
        <v>8</v>
      </c>
      <c r="H1968">
        <f t="shared" si="182"/>
        <v>15</v>
      </c>
      <c r="I1968">
        <v>9</v>
      </c>
      <c r="J1968" t="s">
        <v>36</v>
      </c>
      <c r="K1968" t="s">
        <v>37</v>
      </c>
      <c r="L1968">
        <f t="shared" si="183"/>
        <v>135</v>
      </c>
      <c r="M1968">
        <f t="shared" si="184"/>
        <v>27</v>
      </c>
      <c r="N1968" t="s">
        <v>112</v>
      </c>
      <c r="O1968" t="s">
        <v>114</v>
      </c>
    </row>
    <row r="1969" spans="1:15" x14ac:dyDescent="0.3">
      <c r="A1969">
        <f t="shared" si="185"/>
        <v>7777897368</v>
      </c>
      <c r="B1969" s="1">
        <v>42343</v>
      </c>
      <c r="C1969" t="str">
        <f t="shared" si="180"/>
        <v>Saturday</v>
      </c>
      <c r="D1969" t="str">
        <f t="shared" si="181"/>
        <v>December</v>
      </c>
      <c r="E1969">
        <v>16.5</v>
      </c>
      <c r="F1969" t="s">
        <v>7</v>
      </c>
      <c r="G1969" t="s">
        <v>17</v>
      </c>
      <c r="H1969">
        <f t="shared" si="182"/>
        <v>25</v>
      </c>
      <c r="I1969">
        <v>9</v>
      </c>
      <c r="J1969" t="s">
        <v>25</v>
      </c>
      <c r="K1969" t="s">
        <v>26</v>
      </c>
      <c r="L1969">
        <f t="shared" si="183"/>
        <v>225</v>
      </c>
      <c r="M1969">
        <f t="shared" si="184"/>
        <v>76.5</v>
      </c>
      <c r="N1969" t="s">
        <v>112</v>
      </c>
      <c r="O1969" t="s">
        <v>115</v>
      </c>
    </row>
    <row r="1970" spans="1:15" x14ac:dyDescent="0.3">
      <c r="A1970">
        <f t="shared" si="185"/>
        <v>7777897369</v>
      </c>
      <c r="B1970" s="1">
        <v>42344</v>
      </c>
      <c r="C1970" t="str">
        <f t="shared" si="180"/>
        <v>Sunday</v>
      </c>
      <c r="D1970" t="str">
        <f t="shared" si="181"/>
        <v>December</v>
      </c>
      <c r="E1970">
        <v>20.75</v>
      </c>
      <c r="F1970" t="s">
        <v>13</v>
      </c>
      <c r="G1970" t="s">
        <v>22</v>
      </c>
      <c r="H1970">
        <f t="shared" si="182"/>
        <v>28.75</v>
      </c>
      <c r="I1970">
        <v>8</v>
      </c>
      <c r="J1970" t="s">
        <v>44</v>
      </c>
      <c r="K1970" t="s">
        <v>45</v>
      </c>
      <c r="L1970">
        <f t="shared" si="183"/>
        <v>230</v>
      </c>
      <c r="M1970">
        <f t="shared" si="184"/>
        <v>64</v>
      </c>
      <c r="N1970" t="s">
        <v>111</v>
      </c>
      <c r="O1970" t="s">
        <v>115</v>
      </c>
    </row>
    <row r="1971" spans="1:15" x14ac:dyDescent="0.3">
      <c r="A1971">
        <f t="shared" si="185"/>
        <v>7777897370</v>
      </c>
      <c r="B1971" s="1">
        <v>42344</v>
      </c>
      <c r="C1971" t="str">
        <f t="shared" si="180"/>
        <v>Sunday</v>
      </c>
      <c r="D1971" t="str">
        <f t="shared" si="181"/>
        <v>December</v>
      </c>
      <c r="E1971">
        <v>20.75</v>
      </c>
      <c r="F1971" t="s">
        <v>13</v>
      </c>
      <c r="G1971" t="s">
        <v>22</v>
      </c>
      <c r="H1971">
        <f t="shared" si="182"/>
        <v>28.75</v>
      </c>
      <c r="I1971">
        <v>1</v>
      </c>
      <c r="J1971" t="s">
        <v>23</v>
      </c>
      <c r="K1971" t="s">
        <v>24</v>
      </c>
      <c r="L1971">
        <f t="shared" si="183"/>
        <v>28.75</v>
      </c>
      <c r="M1971">
        <f t="shared" si="184"/>
        <v>8</v>
      </c>
      <c r="N1971" t="s">
        <v>112</v>
      </c>
      <c r="O1971" t="s">
        <v>114</v>
      </c>
    </row>
    <row r="1972" spans="1:15" x14ac:dyDescent="0.3">
      <c r="A1972">
        <f t="shared" si="185"/>
        <v>7777897371</v>
      </c>
      <c r="B1972" s="1">
        <v>42344</v>
      </c>
      <c r="C1972" t="str">
        <f t="shared" si="180"/>
        <v>Sunday</v>
      </c>
      <c r="D1972" t="str">
        <f t="shared" si="181"/>
        <v>December</v>
      </c>
      <c r="E1972">
        <v>16</v>
      </c>
      <c r="F1972" t="s">
        <v>7</v>
      </c>
      <c r="G1972" t="s">
        <v>14</v>
      </c>
      <c r="H1972">
        <f t="shared" si="182"/>
        <v>21.5</v>
      </c>
      <c r="I1972">
        <v>12</v>
      </c>
      <c r="J1972" t="s">
        <v>34</v>
      </c>
      <c r="K1972" t="s">
        <v>35</v>
      </c>
      <c r="L1972">
        <f t="shared" si="183"/>
        <v>258</v>
      </c>
      <c r="M1972">
        <f t="shared" si="184"/>
        <v>66</v>
      </c>
      <c r="N1972" t="s">
        <v>111</v>
      </c>
      <c r="O1972" t="s">
        <v>114</v>
      </c>
    </row>
    <row r="1973" spans="1:15" x14ac:dyDescent="0.3">
      <c r="A1973">
        <f t="shared" si="185"/>
        <v>7777897372</v>
      </c>
      <c r="B1973" s="1">
        <v>42344</v>
      </c>
      <c r="C1973" t="str">
        <f t="shared" si="180"/>
        <v>Sunday</v>
      </c>
      <c r="D1973" t="str">
        <f t="shared" si="181"/>
        <v>December</v>
      </c>
      <c r="E1973">
        <v>12.25</v>
      </c>
      <c r="F1973" t="s">
        <v>27</v>
      </c>
      <c r="G1973" t="s">
        <v>17</v>
      </c>
      <c r="H1973">
        <f t="shared" si="182"/>
        <v>19.25</v>
      </c>
      <c r="I1973">
        <v>6</v>
      </c>
      <c r="J1973" t="s">
        <v>70</v>
      </c>
      <c r="K1973" t="s">
        <v>71</v>
      </c>
      <c r="L1973">
        <f t="shared" si="183"/>
        <v>115.5</v>
      </c>
      <c r="M1973">
        <f t="shared" si="184"/>
        <v>42</v>
      </c>
      <c r="N1973" t="s">
        <v>112</v>
      </c>
      <c r="O1973" t="s">
        <v>115</v>
      </c>
    </row>
    <row r="1974" spans="1:15" x14ac:dyDescent="0.3">
      <c r="A1974">
        <f t="shared" si="185"/>
        <v>7777897373</v>
      </c>
      <c r="B1974" s="1">
        <v>42344</v>
      </c>
      <c r="C1974" t="str">
        <f t="shared" si="180"/>
        <v>Sunday</v>
      </c>
      <c r="D1974" t="str">
        <f t="shared" si="181"/>
        <v>December</v>
      </c>
      <c r="E1974">
        <v>20.25</v>
      </c>
      <c r="F1974" t="s">
        <v>13</v>
      </c>
      <c r="G1974" t="s">
        <v>14</v>
      </c>
      <c r="H1974">
        <f t="shared" si="182"/>
        <v>27.25</v>
      </c>
      <c r="I1974">
        <v>5</v>
      </c>
      <c r="J1974" t="s">
        <v>68</v>
      </c>
      <c r="K1974" t="s">
        <v>69</v>
      </c>
      <c r="L1974">
        <f t="shared" si="183"/>
        <v>136.25</v>
      </c>
      <c r="M1974">
        <f t="shared" si="184"/>
        <v>35</v>
      </c>
      <c r="N1974" t="s">
        <v>111</v>
      </c>
      <c r="O1974" t="s">
        <v>114</v>
      </c>
    </row>
    <row r="1975" spans="1:15" x14ac:dyDescent="0.3">
      <c r="A1975">
        <f t="shared" si="185"/>
        <v>7777897374</v>
      </c>
      <c r="B1975" s="1">
        <v>42344</v>
      </c>
      <c r="C1975" t="str">
        <f t="shared" si="180"/>
        <v>Sunday</v>
      </c>
      <c r="D1975" t="str">
        <f t="shared" si="181"/>
        <v>December</v>
      </c>
      <c r="E1975">
        <v>14.5</v>
      </c>
      <c r="F1975" t="s">
        <v>7</v>
      </c>
      <c r="G1975" t="s">
        <v>8</v>
      </c>
      <c r="H1975">
        <f t="shared" si="182"/>
        <v>19</v>
      </c>
      <c r="I1975">
        <v>10</v>
      </c>
      <c r="J1975" t="s">
        <v>74</v>
      </c>
      <c r="K1975" t="s">
        <v>75</v>
      </c>
      <c r="L1975">
        <f t="shared" si="183"/>
        <v>190</v>
      </c>
      <c r="M1975">
        <f t="shared" si="184"/>
        <v>45</v>
      </c>
      <c r="N1975" t="s">
        <v>111</v>
      </c>
      <c r="O1975" t="s">
        <v>114</v>
      </c>
    </row>
    <row r="1976" spans="1:15" x14ac:dyDescent="0.3">
      <c r="A1976">
        <f t="shared" si="185"/>
        <v>7777897375</v>
      </c>
      <c r="B1976" s="1">
        <v>42344</v>
      </c>
      <c r="C1976" t="str">
        <f t="shared" si="180"/>
        <v>Sunday</v>
      </c>
      <c r="D1976" t="str">
        <f t="shared" si="181"/>
        <v>December</v>
      </c>
      <c r="E1976">
        <v>18.5</v>
      </c>
      <c r="F1976" t="s">
        <v>13</v>
      </c>
      <c r="G1976" t="s">
        <v>14</v>
      </c>
      <c r="H1976">
        <f t="shared" si="182"/>
        <v>25.5</v>
      </c>
      <c r="I1976">
        <v>3</v>
      </c>
      <c r="J1976" t="s">
        <v>15</v>
      </c>
      <c r="K1976" t="s">
        <v>16</v>
      </c>
      <c r="L1976">
        <f t="shared" si="183"/>
        <v>76.5</v>
      </c>
      <c r="M1976">
        <f t="shared" si="184"/>
        <v>21</v>
      </c>
      <c r="N1976" t="s">
        <v>112</v>
      </c>
      <c r="O1976" t="s">
        <v>115</v>
      </c>
    </row>
    <row r="1977" spans="1:15" x14ac:dyDescent="0.3">
      <c r="A1977">
        <f t="shared" si="185"/>
        <v>7777897376</v>
      </c>
      <c r="B1977" s="1">
        <v>42345</v>
      </c>
      <c r="C1977" t="str">
        <f t="shared" si="180"/>
        <v>Monday</v>
      </c>
      <c r="D1977" t="str">
        <f t="shared" si="181"/>
        <v>December</v>
      </c>
      <c r="E1977">
        <v>16.25</v>
      </c>
      <c r="F1977" t="s">
        <v>7</v>
      </c>
      <c r="G1977" t="s">
        <v>17</v>
      </c>
      <c r="H1977">
        <f t="shared" si="182"/>
        <v>24.75</v>
      </c>
      <c r="I1977">
        <v>5</v>
      </c>
      <c r="J1977" t="s">
        <v>70</v>
      </c>
      <c r="K1977" t="s">
        <v>71</v>
      </c>
      <c r="L1977">
        <f t="shared" si="183"/>
        <v>123.75</v>
      </c>
      <c r="M1977">
        <f t="shared" si="184"/>
        <v>42.5</v>
      </c>
      <c r="N1977" t="s">
        <v>112</v>
      </c>
      <c r="O1977" t="s">
        <v>114</v>
      </c>
    </row>
    <row r="1978" spans="1:15" x14ac:dyDescent="0.3">
      <c r="A1978">
        <f t="shared" si="185"/>
        <v>7777897377</v>
      </c>
      <c r="B1978" s="1">
        <v>42345</v>
      </c>
      <c r="C1978" t="str">
        <f t="shared" si="180"/>
        <v>Monday</v>
      </c>
      <c r="D1978" t="str">
        <f t="shared" si="181"/>
        <v>December</v>
      </c>
      <c r="E1978">
        <v>18.5</v>
      </c>
      <c r="F1978" t="s">
        <v>13</v>
      </c>
      <c r="G1978" t="s">
        <v>14</v>
      </c>
      <c r="H1978">
        <f t="shared" si="182"/>
        <v>25.5</v>
      </c>
      <c r="I1978">
        <v>8</v>
      </c>
      <c r="J1978" t="s">
        <v>15</v>
      </c>
      <c r="K1978" t="s">
        <v>16</v>
      </c>
      <c r="L1978">
        <f t="shared" si="183"/>
        <v>204</v>
      </c>
      <c r="M1978">
        <f t="shared" si="184"/>
        <v>56</v>
      </c>
      <c r="N1978" t="s">
        <v>111</v>
      </c>
      <c r="O1978" t="s">
        <v>114</v>
      </c>
    </row>
    <row r="1979" spans="1:15" x14ac:dyDescent="0.3">
      <c r="A1979">
        <f t="shared" si="185"/>
        <v>7777897378</v>
      </c>
      <c r="B1979" s="1">
        <v>42345</v>
      </c>
      <c r="C1979" t="str">
        <f t="shared" si="180"/>
        <v>Monday</v>
      </c>
      <c r="D1979" t="str">
        <f t="shared" si="181"/>
        <v>December</v>
      </c>
      <c r="E1979">
        <v>16.5</v>
      </c>
      <c r="F1979" t="s">
        <v>7</v>
      </c>
      <c r="G1979" t="s">
        <v>17</v>
      </c>
      <c r="H1979">
        <f t="shared" si="182"/>
        <v>25</v>
      </c>
      <c r="I1979">
        <v>6</v>
      </c>
      <c r="J1979" t="s">
        <v>38</v>
      </c>
      <c r="K1979" t="s">
        <v>39</v>
      </c>
      <c r="L1979">
        <f t="shared" si="183"/>
        <v>150</v>
      </c>
      <c r="M1979">
        <f t="shared" si="184"/>
        <v>51</v>
      </c>
      <c r="N1979" t="s">
        <v>112</v>
      </c>
      <c r="O1979" t="s">
        <v>115</v>
      </c>
    </row>
    <row r="1980" spans="1:15" x14ac:dyDescent="0.3">
      <c r="A1980">
        <f t="shared" si="185"/>
        <v>7777897379</v>
      </c>
      <c r="B1980" s="1">
        <v>42345</v>
      </c>
      <c r="C1980" t="str">
        <f t="shared" si="180"/>
        <v>Monday</v>
      </c>
      <c r="D1980" t="str">
        <f t="shared" si="181"/>
        <v>December</v>
      </c>
      <c r="E1980">
        <v>16.75</v>
      </c>
      <c r="F1980" t="s">
        <v>7</v>
      </c>
      <c r="G1980" t="s">
        <v>22</v>
      </c>
      <c r="H1980">
        <f t="shared" si="182"/>
        <v>23.25</v>
      </c>
      <c r="I1980">
        <v>3</v>
      </c>
      <c r="J1980" t="s">
        <v>72</v>
      </c>
      <c r="K1980" t="s">
        <v>73</v>
      </c>
      <c r="L1980">
        <f t="shared" si="183"/>
        <v>69.75</v>
      </c>
      <c r="M1980">
        <f t="shared" si="184"/>
        <v>19.5</v>
      </c>
      <c r="N1980" t="s">
        <v>111</v>
      </c>
      <c r="O1980" t="s">
        <v>114</v>
      </c>
    </row>
    <row r="1981" spans="1:15" x14ac:dyDescent="0.3">
      <c r="A1981">
        <f t="shared" si="185"/>
        <v>7777897380</v>
      </c>
      <c r="B1981" s="1">
        <v>42345</v>
      </c>
      <c r="C1981" t="str">
        <f t="shared" si="180"/>
        <v>Monday</v>
      </c>
      <c r="D1981" t="str">
        <f t="shared" si="181"/>
        <v>December</v>
      </c>
      <c r="E1981">
        <v>20.75</v>
      </c>
      <c r="F1981" t="s">
        <v>13</v>
      </c>
      <c r="G1981" t="s">
        <v>17</v>
      </c>
      <c r="H1981">
        <f t="shared" si="182"/>
        <v>30.75</v>
      </c>
      <c r="I1981">
        <v>11</v>
      </c>
      <c r="J1981" t="s">
        <v>66</v>
      </c>
      <c r="K1981" t="s">
        <v>67</v>
      </c>
      <c r="L1981">
        <f t="shared" si="183"/>
        <v>338.25</v>
      </c>
      <c r="M1981">
        <f t="shared" si="184"/>
        <v>110</v>
      </c>
      <c r="N1981" t="s">
        <v>112</v>
      </c>
      <c r="O1981" t="s">
        <v>114</v>
      </c>
    </row>
    <row r="1982" spans="1:15" x14ac:dyDescent="0.3">
      <c r="A1982">
        <f t="shared" si="185"/>
        <v>7777897381</v>
      </c>
      <c r="B1982" s="1">
        <v>42345</v>
      </c>
      <c r="C1982" t="str">
        <f t="shared" si="180"/>
        <v>Monday</v>
      </c>
      <c r="D1982" t="str">
        <f t="shared" si="181"/>
        <v>December</v>
      </c>
      <c r="E1982">
        <v>14.5</v>
      </c>
      <c r="F1982" t="s">
        <v>7</v>
      </c>
      <c r="G1982" t="s">
        <v>8</v>
      </c>
      <c r="H1982">
        <f t="shared" si="182"/>
        <v>19</v>
      </c>
      <c r="I1982">
        <v>2</v>
      </c>
      <c r="J1982" t="s">
        <v>74</v>
      </c>
      <c r="K1982" t="s">
        <v>75</v>
      </c>
      <c r="L1982">
        <f t="shared" si="183"/>
        <v>38</v>
      </c>
      <c r="M1982">
        <f t="shared" si="184"/>
        <v>9</v>
      </c>
      <c r="N1982" t="s">
        <v>111</v>
      </c>
      <c r="O1982" t="s">
        <v>115</v>
      </c>
    </row>
    <row r="1983" spans="1:15" x14ac:dyDescent="0.3">
      <c r="A1983">
        <f t="shared" si="185"/>
        <v>7777897382</v>
      </c>
      <c r="B1983" s="1">
        <v>42345</v>
      </c>
      <c r="C1983" t="str">
        <f t="shared" si="180"/>
        <v>Monday</v>
      </c>
      <c r="D1983" t="str">
        <f t="shared" si="181"/>
        <v>December</v>
      </c>
      <c r="E1983">
        <v>20.75</v>
      </c>
      <c r="F1983" t="s">
        <v>13</v>
      </c>
      <c r="G1983" t="s">
        <v>17</v>
      </c>
      <c r="H1983">
        <f t="shared" si="182"/>
        <v>30.75</v>
      </c>
      <c r="I1983">
        <v>4</v>
      </c>
      <c r="J1983" t="s">
        <v>38</v>
      </c>
      <c r="K1983" t="s">
        <v>39</v>
      </c>
      <c r="L1983">
        <f t="shared" si="183"/>
        <v>123</v>
      </c>
      <c r="M1983">
        <f t="shared" si="184"/>
        <v>40</v>
      </c>
      <c r="N1983" t="s">
        <v>112</v>
      </c>
      <c r="O1983" t="s">
        <v>115</v>
      </c>
    </row>
    <row r="1984" spans="1:15" x14ac:dyDescent="0.3">
      <c r="A1984">
        <f t="shared" si="185"/>
        <v>7777897383</v>
      </c>
      <c r="B1984" s="1">
        <v>42346</v>
      </c>
      <c r="C1984" t="str">
        <f t="shared" si="180"/>
        <v>Tuesday</v>
      </c>
      <c r="D1984" t="str">
        <f t="shared" si="181"/>
        <v>December</v>
      </c>
      <c r="E1984">
        <v>17.95</v>
      </c>
      <c r="F1984" t="s">
        <v>13</v>
      </c>
      <c r="G1984" t="s">
        <v>14</v>
      </c>
      <c r="H1984">
        <f t="shared" si="182"/>
        <v>24.95</v>
      </c>
      <c r="I1984">
        <v>1</v>
      </c>
      <c r="J1984" t="s">
        <v>56</v>
      </c>
      <c r="K1984" t="s">
        <v>57</v>
      </c>
      <c r="L1984">
        <f t="shared" si="183"/>
        <v>24.95</v>
      </c>
      <c r="M1984">
        <f t="shared" si="184"/>
        <v>7</v>
      </c>
      <c r="N1984" t="s">
        <v>112</v>
      </c>
      <c r="O1984" t="s">
        <v>115</v>
      </c>
    </row>
    <row r="1985" spans="1:15" x14ac:dyDescent="0.3">
      <c r="A1985">
        <f t="shared" si="185"/>
        <v>7777897384</v>
      </c>
      <c r="B1985" s="1">
        <v>42346</v>
      </c>
      <c r="C1985" t="str">
        <f t="shared" si="180"/>
        <v>Tuesday</v>
      </c>
      <c r="D1985" t="str">
        <f t="shared" si="181"/>
        <v>December</v>
      </c>
      <c r="E1985">
        <v>17.95</v>
      </c>
      <c r="F1985" t="s">
        <v>13</v>
      </c>
      <c r="G1985" t="s">
        <v>14</v>
      </c>
      <c r="H1985">
        <f t="shared" si="182"/>
        <v>24.95</v>
      </c>
      <c r="I1985">
        <v>8</v>
      </c>
      <c r="J1985" t="s">
        <v>56</v>
      </c>
      <c r="K1985" t="s">
        <v>57</v>
      </c>
      <c r="L1985">
        <f t="shared" si="183"/>
        <v>199.6</v>
      </c>
      <c r="M1985">
        <f t="shared" si="184"/>
        <v>56</v>
      </c>
      <c r="N1985" t="s">
        <v>111</v>
      </c>
      <c r="O1985" t="s">
        <v>115</v>
      </c>
    </row>
    <row r="1986" spans="1:15" x14ac:dyDescent="0.3">
      <c r="A1986">
        <f t="shared" si="185"/>
        <v>7777897385</v>
      </c>
      <c r="B1986" s="1">
        <v>42346</v>
      </c>
      <c r="C1986" t="str">
        <f t="shared" ref="C1986:C2049" si="186">TEXT(B1986,"dddd")</f>
        <v>Tuesday</v>
      </c>
      <c r="D1986" t="str">
        <f t="shared" si="181"/>
        <v>December</v>
      </c>
      <c r="E1986">
        <v>10.5</v>
      </c>
      <c r="F1986" t="s">
        <v>27</v>
      </c>
      <c r="G1986" t="s">
        <v>8</v>
      </c>
      <c r="H1986">
        <f t="shared" si="182"/>
        <v>13.5</v>
      </c>
      <c r="I1986">
        <v>3</v>
      </c>
      <c r="J1986" t="s">
        <v>9</v>
      </c>
      <c r="K1986" t="s">
        <v>10</v>
      </c>
      <c r="L1986">
        <f t="shared" si="183"/>
        <v>40.5</v>
      </c>
      <c r="M1986">
        <f t="shared" si="184"/>
        <v>9</v>
      </c>
      <c r="N1986" t="s">
        <v>111</v>
      </c>
      <c r="O1986" t="s">
        <v>114</v>
      </c>
    </row>
    <row r="1987" spans="1:15" x14ac:dyDescent="0.3">
      <c r="A1987">
        <f t="shared" si="185"/>
        <v>7777897386</v>
      </c>
      <c r="B1987" s="1">
        <v>42346</v>
      </c>
      <c r="C1987" t="str">
        <f t="shared" si="186"/>
        <v>Tuesday</v>
      </c>
      <c r="D1987" t="str">
        <f t="shared" ref="D1987:D2050" si="187">TEXT(B1987,"mmmm")</f>
        <v>December</v>
      </c>
      <c r="E1987">
        <v>16.5</v>
      </c>
      <c r="F1987" t="s">
        <v>7</v>
      </c>
      <c r="G1987" t="s">
        <v>17</v>
      </c>
      <c r="H1987">
        <f t="shared" ref="H1987:H2050" si="188">E1987 +   IF(F1987="S", 2, IF(F1987="M", 3.5, IF(F1987="L", 5, 0))) +  IF(G1987="Classic", 1, IF(G1987="Veggie", 2, IF(G1987="Chicken", 3, IF(G1987="Supreme",5,0))))</f>
        <v>25</v>
      </c>
      <c r="I1987">
        <v>5</v>
      </c>
      <c r="J1987" t="s">
        <v>32</v>
      </c>
      <c r="K1987" t="s">
        <v>33</v>
      </c>
      <c r="L1987">
        <f t="shared" ref="L1987:L2050" si="189">H1987*I1987</f>
        <v>125</v>
      </c>
      <c r="M1987">
        <f t="shared" ref="M1987:M2050" si="190">(H1987-E1987)*I1987</f>
        <v>42.5</v>
      </c>
      <c r="N1987" t="s">
        <v>111</v>
      </c>
      <c r="O1987" t="s">
        <v>114</v>
      </c>
    </row>
    <row r="1988" spans="1:15" x14ac:dyDescent="0.3">
      <c r="A1988">
        <f t="shared" ref="A1988:A2051" si="191">A1987+1</f>
        <v>7777897387</v>
      </c>
      <c r="B1988" s="1">
        <v>42346</v>
      </c>
      <c r="C1988" t="str">
        <f t="shared" si="186"/>
        <v>Tuesday</v>
      </c>
      <c r="D1988" t="str">
        <f t="shared" si="187"/>
        <v>December</v>
      </c>
      <c r="E1988">
        <v>16</v>
      </c>
      <c r="F1988" t="s">
        <v>7</v>
      </c>
      <c r="G1988" t="s">
        <v>8</v>
      </c>
      <c r="H1988">
        <f t="shared" si="188"/>
        <v>20.5</v>
      </c>
      <c r="I1988">
        <v>11</v>
      </c>
      <c r="J1988" t="s">
        <v>11</v>
      </c>
      <c r="K1988" t="s">
        <v>12</v>
      </c>
      <c r="L1988">
        <f t="shared" si="189"/>
        <v>225.5</v>
      </c>
      <c r="M1988">
        <f t="shared" si="190"/>
        <v>49.5</v>
      </c>
      <c r="N1988" t="s">
        <v>112</v>
      </c>
      <c r="O1988" t="s">
        <v>115</v>
      </c>
    </row>
    <row r="1989" spans="1:15" x14ac:dyDescent="0.3">
      <c r="A1989">
        <f t="shared" si="191"/>
        <v>7777897388</v>
      </c>
      <c r="B1989" s="1">
        <v>42346</v>
      </c>
      <c r="C1989" t="str">
        <f t="shared" si="186"/>
        <v>Tuesday</v>
      </c>
      <c r="D1989" t="str">
        <f t="shared" si="187"/>
        <v>December</v>
      </c>
      <c r="E1989">
        <v>10.5</v>
      </c>
      <c r="F1989" t="s">
        <v>27</v>
      </c>
      <c r="G1989" t="s">
        <v>8</v>
      </c>
      <c r="H1989">
        <f t="shared" si="188"/>
        <v>13.5</v>
      </c>
      <c r="I1989">
        <v>11</v>
      </c>
      <c r="J1989" t="s">
        <v>9</v>
      </c>
      <c r="K1989" t="s">
        <v>10</v>
      </c>
      <c r="L1989">
        <f t="shared" si="189"/>
        <v>148.5</v>
      </c>
      <c r="M1989">
        <f t="shared" si="190"/>
        <v>33</v>
      </c>
      <c r="N1989" t="s">
        <v>112</v>
      </c>
      <c r="O1989" t="s">
        <v>114</v>
      </c>
    </row>
    <row r="1990" spans="1:15" x14ac:dyDescent="0.3">
      <c r="A1990">
        <f t="shared" si="191"/>
        <v>7777897389</v>
      </c>
      <c r="B1990" s="1">
        <v>42346</v>
      </c>
      <c r="C1990" t="str">
        <f t="shared" si="186"/>
        <v>Tuesday</v>
      </c>
      <c r="D1990" t="str">
        <f t="shared" si="187"/>
        <v>December</v>
      </c>
      <c r="E1990">
        <v>16.75</v>
      </c>
      <c r="F1990" t="s">
        <v>7</v>
      </c>
      <c r="G1990" t="s">
        <v>22</v>
      </c>
      <c r="H1990">
        <f t="shared" si="188"/>
        <v>23.25</v>
      </c>
      <c r="I1990">
        <v>11</v>
      </c>
      <c r="J1990" t="s">
        <v>44</v>
      </c>
      <c r="K1990" t="s">
        <v>45</v>
      </c>
      <c r="L1990">
        <f t="shared" si="189"/>
        <v>255.75</v>
      </c>
      <c r="M1990">
        <f t="shared" si="190"/>
        <v>71.5</v>
      </c>
      <c r="N1990" t="s">
        <v>111</v>
      </c>
      <c r="O1990" t="s">
        <v>114</v>
      </c>
    </row>
    <row r="1991" spans="1:15" x14ac:dyDescent="0.3">
      <c r="A1991">
        <f t="shared" si="191"/>
        <v>7777897390</v>
      </c>
      <c r="B1991" s="1">
        <v>42346</v>
      </c>
      <c r="C1991" t="str">
        <f t="shared" si="186"/>
        <v>Tuesday</v>
      </c>
      <c r="D1991" t="str">
        <f t="shared" si="187"/>
        <v>December</v>
      </c>
      <c r="E1991">
        <v>16</v>
      </c>
      <c r="F1991" t="s">
        <v>7</v>
      </c>
      <c r="G1991" t="s">
        <v>8</v>
      </c>
      <c r="H1991">
        <f t="shared" si="188"/>
        <v>20.5</v>
      </c>
      <c r="I1991">
        <v>9</v>
      </c>
      <c r="J1991" t="s">
        <v>30</v>
      </c>
      <c r="K1991" t="s">
        <v>31</v>
      </c>
      <c r="L1991">
        <f t="shared" si="189"/>
        <v>184.5</v>
      </c>
      <c r="M1991">
        <f t="shared" si="190"/>
        <v>40.5</v>
      </c>
      <c r="N1991" t="s">
        <v>112</v>
      </c>
      <c r="O1991" t="s">
        <v>115</v>
      </c>
    </row>
    <row r="1992" spans="1:15" x14ac:dyDescent="0.3">
      <c r="A1992">
        <f t="shared" si="191"/>
        <v>7777897391</v>
      </c>
      <c r="B1992" s="1">
        <v>42347</v>
      </c>
      <c r="C1992" t="str">
        <f t="shared" si="186"/>
        <v>Wednesday</v>
      </c>
      <c r="D1992" t="str">
        <f t="shared" si="187"/>
        <v>December</v>
      </c>
      <c r="E1992">
        <v>20.75</v>
      </c>
      <c r="F1992" t="s">
        <v>13</v>
      </c>
      <c r="G1992" t="s">
        <v>22</v>
      </c>
      <c r="H1992">
        <f t="shared" si="188"/>
        <v>28.75</v>
      </c>
      <c r="I1992">
        <v>11</v>
      </c>
      <c r="J1992" t="s">
        <v>23</v>
      </c>
      <c r="K1992" t="s">
        <v>24</v>
      </c>
      <c r="L1992">
        <f t="shared" si="189"/>
        <v>316.25</v>
      </c>
      <c r="M1992">
        <f t="shared" si="190"/>
        <v>88</v>
      </c>
      <c r="N1992" t="s">
        <v>111</v>
      </c>
      <c r="O1992" t="s">
        <v>114</v>
      </c>
    </row>
    <row r="1993" spans="1:15" x14ac:dyDescent="0.3">
      <c r="A1993">
        <f t="shared" si="191"/>
        <v>7777897392</v>
      </c>
      <c r="B1993" s="1">
        <v>42347</v>
      </c>
      <c r="C1993" t="str">
        <f t="shared" si="186"/>
        <v>Wednesday</v>
      </c>
      <c r="D1993" t="str">
        <f t="shared" si="187"/>
        <v>December</v>
      </c>
      <c r="E1993">
        <v>20.75</v>
      </c>
      <c r="F1993" t="s">
        <v>13</v>
      </c>
      <c r="G1993" t="s">
        <v>17</v>
      </c>
      <c r="H1993">
        <f t="shared" si="188"/>
        <v>30.75</v>
      </c>
      <c r="I1993">
        <v>4</v>
      </c>
      <c r="J1993" t="s">
        <v>66</v>
      </c>
      <c r="K1993" t="s">
        <v>67</v>
      </c>
      <c r="L1993">
        <f t="shared" si="189"/>
        <v>123</v>
      </c>
      <c r="M1993">
        <f t="shared" si="190"/>
        <v>40</v>
      </c>
      <c r="N1993" t="s">
        <v>111</v>
      </c>
      <c r="O1993" t="s">
        <v>114</v>
      </c>
    </row>
    <row r="1994" spans="1:15" x14ac:dyDescent="0.3">
      <c r="A1994">
        <f t="shared" si="191"/>
        <v>7777897393</v>
      </c>
      <c r="B1994" s="1">
        <v>42347</v>
      </c>
      <c r="C1994" t="str">
        <f t="shared" si="186"/>
        <v>Wednesday</v>
      </c>
      <c r="D1994" t="str">
        <f t="shared" si="187"/>
        <v>December</v>
      </c>
      <c r="E1994">
        <v>9.75</v>
      </c>
      <c r="F1994" t="s">
        <v>27</v>
      </c>
      <c r="G1994" t="s">
        <v>8</v>
      </c>
      <c r="H1994">
        <f t="shared" si="188"/>
        <v>12.75</v>
      </c>
      <c r="I1994">
        <v>7</v>
      </c>
      <c r="J1994" t="s">
        <v>48</v>
      </c>
      <c r="K1994" t="s">
        <v>49</v>
      </c>
      <c r="L1994">
        <f t="shared" si="189"/>
        <v>89.25</v>
      </c>
      <c r="M1994">
        <f t="shared" si="190"/>
        <v>21</v>
      </c>
      <c r="N1994" t="s">
        <v>111</v>
      </c>
      <c r="O1994" t="s">
        <v>115</v>
      </c>
    </row>
    <row r="1995" spans="1:15" x14ac:dyDescent="0.3">
      <c r="A1995">
        <f t="shared" si="191"/>
        <v>7777897394</v>
      </c>
      <c r="B1995" s="1">
        <v>42347</v>
      </c>
      <c r="C1995" t="str">
        <f t="shared" si="186"/>
        <v>Wednesday</v>
      </c>
      <c r="D1995" t="str">
        <f t="shared" si="187"/>
        <v>December</v>
      </c>
      <c r="E1995">
        <v>16.25</v>
      </c>
      <c r="F1995" t="s">
        <v>7</v>
      </c>
      <c r="G1995" t="s">
        <v>17</v>
      </c>
      <c r="H1995">
        <f t="shared" si="188"/>
        <v>24.75</v>
      </c>
      <c r="I1995">
        <v>4</v>
      </c>
      <c r="J1995" t="s">
        <v>70</v>
      </c>
      <c r="K1995" t="s">
        <v>71</v>
      </c>
      <c r="L1995">
        <f t="shared" si="189"/>
        <v>99</v>
      </c>
      <c r="M1995">
        <f t="shared" si="190"/>
        <v>34</v>
      </c>
      <c r="N1995" t="s">
        <v>112</v>
      </c>
      <c r="O1995" t="s">
        <v>114</v>
      </c>
    </row>
    <row r="1996" spans="1:15" x14ac:dyDescent="0.3">
      <c r="A1996">
        <f t="shared" si="191"/>
        <v>7777897395</v>
      </c>
      <c r="B1996" s="1">
        <v>42348</v>
      </c>
      <c r="C1996" t="str">
        <f t="shared" si="186"/>
        <v>Thursday</v>
      </c>
      <c r="D1996" t="str">
        <f t="shared" si="187"/>
        <v>December</v>
      </c>
      <c r="E1996">
        <v>18.5</v>
      </c>
      <c r="F1996" t="s">
        <v>13</v>
      </c>
      <c r="G1996" t="s">
        <v>14</v>
      </c>
      <c r="H1996">
        <f t="shared" si="188"/>
        <v>25.5</v>
      </c>
      <c r="I1996">
        <v>1</v>
      </c>
      <c r="J1996" t="s">
        <v>15</v>
      </c>
      <c r="K1996" t="s">
        <v>16</v>
      </c>
      <c r="L1996">
        <f t="shared" si="189"/>
        <v>25.5</v>
      </c>
      <c r="M1996">
        <f t="shared" si="190"/>
        <v>7</v>
      </c>
      <c r="N1996" t="s">
        <v>112</v>
      </c>
      <c r="O1996" t="s">
        <v>115</v>
      </c>
    </row>
    <row r="1997" spans="1:15" x14ac:dyDescent="0.3">
      <c r="A1997">
        <f t="shared" si="191"/>
        <v>7777897396</v>
      </c>
      <c r="B1997" s="1">
        <v>42349</v>
      </c>
      <c r="C1997" t="str">
        <f t="shared" si="186"/>
        <v>Friday</v>
      </c>
      <c r="D1997" t="str">
        <f t="shared" si="187"/>
        <v>December</v>
      </c>
      <c r="E1997">
        <v>12</v>
      </c>
      <c r="F1997" t="s">
        <v>27</v>
      </c>
      <c r="G1997" t="s">
        <v>8</v>
      </c>
      <c r="H1997">
        <f t="shared" si="188"/>
        <v>15</v>
      </c>
      <c r="I1997">
        <v>9</v>
      </c>
      <c r="J1997" t="s">
        <v>52</v>
      </c>
      <c r="K1997" t="s">
        <v>53</v>
      </c>
      <c r="L1997">
        <f t="shared" si="189"/>
        <v>135</v>
      </c>
      <c r="M1997">
        <f t="shared" si="190"/>
        <v>27</v>
      </c>
      <c r="N1997" t="s">
        <v>111</v>
      </c>
      <c r="O1997" t="s">
        <v>115</v>
      </c>
    </row>
    <row r="1998" spans="1:15" x14ac:dyDescent="0.3">
      <c r="A1998">
        <f t="shared" si="191"/>
        <v>7777897397</v>
      </c>
      <c r="B1998" s="1">
        <v>42349</v>
      </c>
      <c r="C1998" t="str">
        <f t="shared" si="186"/>
        <v>Friday</v>
      </c>
      <c r="D1998" t="str">
        <f t="shared" si="187"/>
        <v>December</v>
      </c>
      <c r="E1998">
        <v>16.25</v>
      </c>
      <c r="F1998" t="s">
        <v>7</v>
      </c>
      <c r="G1998" t="s">
        <v>17</v>
      </c>
      <c r="H1998">
        <f t="shared" si="188"/>
        <v>24.75</v>
      </c>
      <c r="I1998">
        <v>5</v>
      </c>
      <c r="J1998" t="s">
        <v>70</v>
      </c>
      <c r="K1998" t="s">
        <v>71</v>
      </c>
      <c r="L1998">
        <f t="shared" si="189"/>
        <v>123.75</v>
      </c>
      <c r="M1998">
        <f t="shared" si="190"/>
        <v>42.5</v>
      </c>
      <c r="N1998" t="s">
        <v>112</v>
      </c>
      <c r="O1998" t="s">
        <v>114</v>
      </c>
    </row>
    <row r="1999" spans="1:15" x14ac:dyDescent="0.3">
      <c r="A1999">
        <f t="shared" si="191"/>
        <v>7777897398</v>
      </c>
      <c r="B1999" s="1">
        <v>42349</v>
      </c>
      <c r="C1999" t="str">
        <f t="shared" si="186"/>
        <v>Friday</v>
      </c>
      <c r="D1999" t="str">
        <f t="shared" si="187"/>
        <v>December</v>
      </c>
      <c r="E1999">
        <v>16.25</v>
      </c>
      <c r="F1999" t="s">
        <v>7</v>
      </c>
      <c r="G1999" t="s">
        <v>17</v>
      </c>
      <c r="H1999">
        <f t="shared" si="188"/>
        <v>24.75</v>
      </c>
      <c r="I1999">
        <v>4</v>
      </c>
      <c r="J1999" t="s">
        <v>60</v>
      </c>
      <c r="K1999" t="s">
        <v>61</v>
      </c>
      <c r="L1999">
        <f t="shared" si="189"/>
        <v>99</v>
      </c>
      <c r="M1999">
        <f t="shared" si="190"/>
        <v>34</v>
      </c>
      <c r="N1999" t="s">
        <v>112</v>
      </c>
      <c r="O1999" t="s">
        <v>115</v>
      </c>
    </row>
    <row r="2000" spans="1:15" x14ac:dyDescent="0.3">
      <c r="A2000">
        <f t="shared" si="191"/>
        <v>7777897399</v>
      </c>
      <c r="B2000" s="1">
        <v>42350</v>
      </c>
      <c r="C2000" t="str">
        <f t="shared" si="186"/>
        <v>Saturday</v>
      </c>
      <c r="D2000" t="str">
        <f t="shared" si="187"/>
        <v>December</v>
      </c>
      <c r="E2000">
        <v>14.75</v>
      </c>
      <c r="F2000" t="s">
        <v>7</v>
      </c>
      <c r="G2000" t="s">
        <v>14</v>
      </c>
      <c r="H2000">
        <f t="shared" si="188"/>
        <v>20.25</v>
      </c>
      <c r="I2000">
        <v>2</v>
      </c>
      <c r="J2000" t="s">
        <v>56</v>
      </c>
      <c r="K2000" t="s">
        <v>57</v>
      </c>
      <c r="L2000">
        <f t="shared" si="189"/>
        <v>40.5</v>
      </c>
      <c r="M2000">
        <f t="shared" si="190"/>
        <v>11</v>
      </c>
      <c r="N2000" t="s">
        <v>112</v>
      </c>
      <c r="O2000" t="s">
        <v>115</v>
      </c>
    </row>
    <row r="2001" spans="1:15" x14ac:dyDescent="0.3">
      <c r="A2001">
        <f t="shared" si="191"/>
        <v>7777897400</v>
      </c>
      <c r="B2001" s="1">
        <v>42350</v>
      </c>
      <c r="C2001" t="str">
        <f t="shared" si="186"/>
        <v>Saturday</v>
      </c>
      <c r="D2001" t="str">
        <f t="shared" si="187"/>
        <v>December</v>
      </c>
      <c r="E2001">
        <v>9.75</v>
      </c>
      <c r="F2001" t="s">
        <v>27</v>
      </c>
      <c r="G2001" t="s">
        <v>8</v>
      </c>
      <c r="H2001">
        <f t="shared" si="188"/>
        <v>12.75</v>
      </c>
      <c r="I2001">
        <v>11</v>
      </c>
      <c r="J2001" t="s">
        <v>48</v>
      </c>
      <c r="K2001" t="s">
        <v>49</v>
      </c>
      <c r="L2001">
        <f t="shared" si="189"/>
        <v>140.25</v>
      </c>
      <c r="M2001">
        <f t="shared" si="190"/>
        <v>33</v>
      </c>
      <c r="N2001" t="s">
        <v>112</v>
      </c>
      <c r="O2001" t="s">
        <v>115</v>
      </c>
    </row>
    <row r="2002" spans="1:15" x14ac:dyDescent="0.3">
      <c r="A2002">
        <f t="shared" si="191"/>
        <v>7777897401</v>
      </c>
      <c r="B2002" s="1">
        <v>42350</v>
      </c>
      <c r="C2002" t="str">
        <f t="shared" si="186"/>
        <v>Saturday</v>
      </c>
      <c r="D2002" t="str">
        <f t="shared" si="187"/>
        <v>December</v>
      </c>
      <c r="E2002">
        <v>12</v>
      </c>
      <c r="F2002" t="s">
        <v>27</v>
      </c>
      <c r="G2002" t="s">
        <v>14</v>
      </c>
      <c r="H2002">
        <f t="shared" si="188"/>
        <v>16</v>
      </c>
      <c r="I2002">
        <v>12</v>
      </c>
      <c r="J2002" t="s">
        <v>42</v>
      </c>
      <c r="K2002" t="s">
        <v>43</v>
      </c>
      <c r="L2002">
        <f t="shared" si="189"/>
        <v>192</v>
      </c>
      <c r="M2002">
        <f t="shared" si="190"/>
        <v>48</v>
      </c>
      <c r="N2002" t="s">
        <v>111</v>
      </c>
      <c r="O2002" t="s">
        <v>114</v>
      </c>
    </row>
    <row r="2003" spans="1:15" x14ac:dyDescent="0.3">
      <c r="A2003">
        <f t="shared" si="191"/>
        <v>7777897402</v>
      </c>
      <c r="B2003" s="1">
        <v>42350</v>
      </c>
      <c r="C2003" t="str">
        <f t="shared" si="186"/>
        <v>Saturday</v>
      </c>
      <c r="D2003" t="str">
        <f t="shared" si="187"/>
        <v>December</v>
      </c>
      <c r="E2003">
        <v>16.5</v>
      </c>
      <c r="F2003" t="s">
        <v>7</v>
      </c>
      <c r="G2003" t="s">
        <v>17</v>
      </c>
      <c r="H2003">
        <f t="shared" si="188"/>
        <v>25</v>
      </c>
      <c r="I2003">
        <v>3</v>
      </c>
      <c r="J2003" t="s">
        <v>66</v>
      </c>
      <c r="K2003" t="s">
        <v>67</v>
      </c>
      <c r="L2003">
        <f t="shared" si="189"/>
        <v>75</v>
      </c>
      <c r="M2003">
        <f t="shared" si="190"/>
        <v>25.5</v>
      </c>
      <c r="N2003" t="s">
        <v>112</v>
      </c>
      <c r="O2003" t="s">
        <v>115</v>
      </c>
    </row>
    <row r="2004" spans="1:15" x14ac:dyDescent="0.3">
      <c r="A2004">
        <f t="shared" si="191"/>
        <v>7777897403</v>
      </c>
      <c r="B2004" s="1">
        <v>42350</v>
      </c>
      <c r="C2004" t="str">
        <f t="shared" si="186"/>
        <v>Saturday</v>
      </c>
      <c r="D2004" t="str">
        <f t="shared" si="187"/>
        <v>December</v>
      </c>
      <c r="E2004">
        <v>12</v>
      </c>
      <c r="F2004" t="s">
        <v>27</v>
      </c>
      <c r="G2004" t="s">
        <v>8</v>
      </c>
      <c r="H2004">
        <f t="shared" si="188"/>
        <v>15</v>
      </c>
      <c r="I2004">
        <v>4</v>
      </c>
      <c r="J2004" t="s">
        <v>11</v>
      </c>
      <c r="K2004" t="s">
        <v>12</v>
      </c>
      <c r="L2004">
        <f t="shared" si="189"/>
        <v>60</v>
      </c>
      <c r="M2004">
        <f t="shared" si="190"/>
        <v>12</v>
      </c>
      <c r="N2004" t="s">
        <v>111</v>
      </c>
      <c r="O2004" t="s">
        <v>115</v>
      </c>
    </row>
    <row r="2005" spans="1:15" x14ac:dyDescent="0.3">
      <c r="A2005">
        <f t="shared" si="191"/>
        <v>7777897404</v>
      </c>
      <c r="B2005" s="1">
        <v>42351</v>
      </c>
      <c r="C2005" t="str">
        <f t="shared" si="186"/>
        <v>Sunday</v>
      </c>
      <c r="D2005" t="str">
        <f t="shared" si="187"/>
        <v>December</v>
      </c>
      <c r="E2005">
        <v>20.75</v>
      </c>
      <c r="F2005" t="s">
        <v>13</v>
      </c>
      <c r="G2005" t="s">
        <v>22</v>
      </c>
      <c r="H2005">
        <f t="shared" si="188"/>
        <v>28.75</v>
      </c>
      <c r="I2005">
        <v>4</v>
      </c>
      <c r="J2005" t="s">
        <v>46</v>
      </c>
      <c r="K2005" t="s">
        <v>47</v>
      </c>
      <c r="L2005">
        <f t="shared" si="189"/>
        <v>115</v>
      </c>
      <c r="M2005">
        <f t="shared" si="190"/>
        <v>32</v>
      </c>
      <c r="N2005" t="s">
        <v>111</v>
      </c>
      <c r="O2005" t="s">
        <v>114</v>
      </c>
    </row>
    <row r="2006" spans="1:15" x14ac:dyDescent="0.3">
      <c r="A2006">
        <f t="shared" si="191"/>
        <v>7777897405</v>
      </c>
      <c r="B2006" s="1">
        <v>42351</v>
      </c>
      <c r="C2006" t="str">
        <f t="shared" si="186"/>
        <v>Sunday</v>
      </c>
      <c r="D2006" t="str">
        <f t="shared" si="187"/>
        <v>December</v>
      </c>
      <c r="E2006">
        <v>12</v>
      </c>
      <c r="F2006" t="s">
        <v>27</v>
      </c>
      <c r="G2006" t="s">
        <v>8</v>
      </c>
      <c r="H2006">
        <f t="shared" si="188"/>
        <v>15</v>
      </c>
      <c r="I2006">
        <v>10</v>
      </c>
      <c r="J2006" t="s">
        <v>30</v>
      </c>
      <c r="K2006" t="s">
        <v>31</v>
      </c>
      <c r="L2006">
        <f t="shared" si="189"/>
        <v>150</v>
      </c>
      <c r="M2006">
        <f t="shared" si="190"/>
        <v>30</v>
      </c>
      <c r="N2006" t="s">
        <v>112</v>
      </c>
      <c r="O2006" t="s">
        <v>115</v>
      </c>
    </row>
    <row r="2007" spans="1:15" x14ac:dyDescent="0.3">
      <c r="A2007">
        <f t="shared" si="191"/>
        <v>7777897406</v>
      </c>
      <c r="B2007" s="1">
        <v>42351</v>
      </c>
      <c r="C2007" t="str">
        <f t="shared" si="186"/>
        <v>Sunday</v>
      </c>
      <c r="D2007" t="str">
        <f t="shared" si="187"/>
        <v>December</v>
      </c>
      <c r="E2007">
        <v>12</v>
      </c>
      <c r="F2007" t="s">
        <v>27</v>
      </c>
      <c r="G2007" t="s">
        <v>8</v>
      </c>
      <c r="H2007">
        <f t="shared" si="188"/>
        <v>15</v>
      </c>
      <c r="I2007">
        <v>8</v>
      </c>
      <c r="J2007" t="s">
        <v>52</v>
      </c>
      <c r="K2007" t="s">
        <v>53</v>
      </c>
      <c r="L2007">
        <f t="shared" si="189"/>
        <v>120</v>
      </c>
      <c r="M2007">
        <f t="shared" si="190"/>
        <v>24</v>
      </c>
      <c r="N2007" t="s">
        <v>112</v>
      </c>
      <c r="O2007" t="s">
        <v>114</v>
      </c>
    </row>
    <row r="2008" spans="1:15" x14ac:dyDescent="0.3">
      <c r="A2008">
        <f t="shared" si="191"/>
        <v>7777897407</v>
      </c>
      <c r="B2008" s="1">
        <v>42351</v>
      </c>
      <c r="C2008" t="str">
        <f t="shared" si="186"/>
        <v>Sunday</v>
      </c>
      <c r="D2008" t="str">
        <f t="shared" si="187"/>
        <v>December</v>
      </c>
      <c r="E2008">
        <v>12.75</v>
      </c>
      <c r="F2008" t="s">
        <v>27</v>
      </c>
      <c r="G2008" t="s">
        <v>14</v>
      </c>
      <c r="H2008">
        <f t="shared" si="188"/>
        <v>16.75</v>
      </c>
      <c r="I2008">
        <v>10</v>
      </c>
      <c r="J2008" t="s">
        <v>62</v>
      </c>
      <c r="K2008" t="s">
        <v>63</v>
      </c>
      <c r="L2008">
        <f t="shared" si="189"/>
        <v>167.5</v>
      </c>
      <c r="M2008">
        <f t="shared" si="190"/>
        <v>40</v>
      </c>
      <c r="N2008" t="s">
        <v>112</v>
      </c>
      <c r="O2008" t="s">
        <v>115</v>
      </c>
    </row>
    <row r="2009" spans="1:15" x14ac:dyDescent="0.3">
      <c r="A2009">
        <f t="shared" si="191"/>
        <v>7777897408</v>
      </c>
      <c r="B2009" s="1">
        <v>42351</v>
      </c>
      <c r="C2009" t="str">
        <f t="shared" si="186"/>
        <v>Sunday</v>
      </c>
      <c r="D2009" t="str">
        <f t="shared" si="187"/>
        <v>December</v>
      </c>
      <c r="E2009">
        <v>20.75</v>
      </c>
      <c r="F2009" t="s">
        <v>13</v>
      </c>
      <c r="G2009" t="s">
        <v>17</v>
      </c>
      <c r="H2009">
        <f t="shared" si="188"/>
        <v>30.75</v>
      </c>
      <c r="I2009">
        <v>7</v>
      </c>
      <c r="J2009" t="s">
        <v>32</v>
      </c>
      <c r="K2009" t="s">
        <v>33</v>
      </c>
      <c r="L2009">
        <f t="shared" si="189"/>
        <v>215.25</v>
      </c>
      <c r="M2009">
        <f t="shared" si="190"/>
        <v>70</v>
      </c>
      <c r="N2009" t="s">
        <v>112</v>
      </c>
      <c r="O2009" t="s">
        <v>115</v>
      </c>
    </row>
    <row r="2010" spans="1:15" x14ac:dyDescent="0.3">
      <c r="A2010">
        <f t="shared" si="191"/>
        <v>7777897409</v>
      </c>
      <c r="B2010" s="1">
        <v>42351</v>
      </c>
      <c r="C2010" t="str">
        <f t="shared" si="186"/>
        <v>Sunday</v>
      </c>
      <c r="D2010" t="str">
        <f t="shared" si="187"/>
        <v>December</v>
      </c>
      <c r="E2010">
        <v>20.5</v>
      </c>
      <c r="F2010" t="s">
        <v>13</v>
      </c>
      <c r="G2010" t="s">
        <v>8</v>
      </c>
      <c r="H2010">
        <f t="shared" si="188"/>
        <v>26.5</v>
      </c>
      <c r="I2010">
        <v>5</v>
      </c>
      <c r="J2010" t="s">
        <v>30</v>
      </c>
      <c r="K2010" t="s">
        <v>31</v>
      </c>
      <c r="L2010">
        <f t="shared" si="189"/>
        <v>132.5</v>
      </c>
      <c r="M2010">
        <f t="shared" si="190"/>
        <v>30</v>
      </c>
      <c r="N2010" t="s">
        <v>112</v>
      </c>
      <c r="O2010" t="s">
        <v>114</v>
      </c>
    </row>
    <row r="2011" spans="1:15" x14ac:dyDescent="0.3">
      <c r="A2011">
        <f t="shared" si="191"/>
        <v>7777897410</v>
      </c>
      <c r="B2011" s="1">
        <v>42351</v>
      </c>
      <c r="C2011" t="str">
        <f t="shared" si="186"/>
        <v>Sunday</v>
      </c>
      <c r="D2011" t="str">
        <f t="shared" si="187"/>
        <v>December</v>
      </c>
      <c r="E2011">
        <v>16</v>
      </c>
      <c r="F2011" t="s">
        <v>7</v>
      </c>
      <c r="G2011" t="s">
        <v>14</v>
      </c>
      <c r="H2011">
        <f t="shared" si="188"/>
        <v>21.5</v>
      </c>
      <c r="I2011">
        <v>1</v>
      </c>
      <c r="J2011" t="s">
        <v>42</v>
      </c>
      <c r="K2011" t="s">
        <v>43</v>
      </c>
      <c r="L2011">
        <f t="shared" si="189"/>
        <v>21.5</v>
      </c>
      <c r="M2011">
        <f t="shared" si="190"/>
        <v>5.5</v>
      </c>
      <c r="N2011" t="s">
        <v>111</v>
      </c>
      <c r="O2011" t="s">
        <v>114</v>
      </c>
    </row>
    <row r="2012" spans="1:15" x14ac:dyDescent="0.3">
      <c r="A2012">
        <f t="shared" si="191"/>
        <v>7777897411</v>
      </c>
      <c r="B2012" s="1">
        <v>42351</v>
      </c>
      <c r="C2012" t="str">
        <f t="shared" si="186"/>
        <v>Sunday</v>
      </c>
      <c r="D2012" t="str">
        <f t="shared" si="187"/>
        <v>December</v>
      </c>
      <c r="E2012">
        <v>16</v>
      </c>
      <c r="F2012" t="s">
        <v>7</v>
      </c>
      <c r="G2012" t="s">
        <v>14</v>
      </c>
      <c r="H2012">
        <f t="shared" si="188"/>
        <v>21.5</v>
      </c>
      <c r="I2012">
        <v>8</v>
      </c>
      <c r="J2012" t="s">
        <v>64</v>
      </c>
      <c r="K2012" t="s">
        <v>65</v>
      </c>
      <c r="L2012">
        <f t="shared" si="189"/>
        <v>172</v>
      </c>
      <c r="M2012">
        <f t="shared" si="190"/>
        <v>44</v>
      </c>
      <c r="N2012" t="s">
        <v>112</v>
      </c>
      <c r="O2012" t="s">
        <v>115</v>
      </c>
    </row>
    <row r="2013" spans="1:15" x14ac:dyDescent="0.3">
      <c r="A2013">
        <f t="shared" si="191"/>
        <v>7777897412</v>
      </c>
      <c r="B2013" s="1">
        <v>42352</v>
      </c>
      <c r="C2013" t="str">
        <f t="shared" si="186"/>
        <v>Monday</v>
      </c>
      <c r="D2013" t="str">
        <f t="shared" si="187"/>
        <v>December</v>
      </c>
      <c r="E2013">
        <v>11</v>
      </c>
      <c r="F2013" t="s">
        <v>27</v>
      </c>
      <c r="G2013" t="s">
        <v>8</v>
      </c>
      <c r="H2013">
        <f t="shared" si="188"/>
        <v>14</v>
      </c>
      <c r="I2013">
        <v>10</v>
      </c>
      <c r="J2013" t="s">
        <v>74</v>
      </c>
      <c r="K2013" t="s">
        <v>75</v>
      </c>
      <c r="L2013">
        <f t="shared" si="189"/>
        <v>140</v>
      </c>
      <c r="M2013">
        <f t="shared" si="190"/>
        <v>30</v>
      </c>
      <c r="N2013" t="s">
        <v>112</v>
      </c>
      <c r="O2013" t="s">
        <v>115</v>
      </c>
    </row>
    <row r="2014" spans="1:15" x14ac:dyDescent="0.3">
      <c r="A2014">
        <f t="shared" si="191"/>
        <v>7777897413</v>
      </c>
      <c r="B2014" s="1">
        <v>42352</v>
      </c>
      <c r="C2014" t="str">
        <f t="shared" si="186"/>
        <v>Monday</v>
      </c>
      <c r="D2014" t="str">
        <f t="shared" si="187"/>
        <v>December</v>
      </c>
      <c r="E2014">
        <v>10.5</v>
      </c>
      <c r="F2014" t="s">
        <v>27</v>
      </c>
      <c r="G2014" t="s">
        <v>8</v>
      </c>
      <c r="H2014">
        <f t="shared" si="188"/>
        <v>13.5</v>
      </c>
      <c r="I2014">
        <v>1</v>
      </c>
      <c r="J2014" t="s">
        <v>9</v>
      </c>
      <c r="K2014" t="s">
        <v>10</v>
      </c>
      <c r="L2014">
        <f t="shared" si="189"/>
        <v>13.5</v>
      </c>
      <c r="M2014">
        <f t="shared" si="190"/>
        <v>3</v>
      </c>
      <c r="N2014" t="s">
        <v>112</v>
      </c>
      <c r="O2014" t="s">
        <v>114</v>
      </c>
    </row>
    <row r="2015" spans="1:15" x14ac:dyDescent="0.3">
      <c r="A2015">
        <f t="shared" si="191"/>
        <v>7777897414</v>
      </c>
      <c r="B2015" s="1">
        <v>42352</v>
      </c>
      <c r="C2015" t="str">
        <f t="shared" si="186"/>
        <v>Monday</v>
      </c>
      <c r="D2015" t="str">
        <f t="shared" si="187"/>
        <v>December</v>
      </c>
      <c r="E2015">
        <v>20.75</v>
      </c>
      <c r="F2015" t="s">
        <v>13</v>
      </c>
      <c r="G2015" t="s">
        <v>17</v>
      </c>
      <c r="H2015">
        <f t="shared" si="188"/>
        <v>30.75</v>
      </c>
      <c r="I2015">
        <v>11</v>
      </c>
      <c r="J2015" t="s">
        <v>54</v>
      </c>
      <c r="K2015" t="s">
        <v>55</v>
      </c>
      <c r="L2015">
        <f t="shared" si="189"/>
        <v>338.25</v>
      </c>
      <c r="M2015">
        <f t="shared" si="190"/>
        <v>110</v>
      </c>
      <c r="N2015" t="s">
        <v>111</v>
      </c>
      <c r="O2015" t="s">
        <v>114</v>
      </c>
    </row>
    <row r="2016" spans="1:15" x14ac:dyDescent="0.3">
      <c r="A2016">
        <f t="shared" si="191"/>
        <v>7777897415</v>
      </c>
      <c r="B2016" s="1">
        <v>42352</v>
      </c>
      <c r="C2016" t="str">
        <f t="shared" si="186"/>
        <v>Monday</v>
      </c>
      <c r="D2016" t="str">
        <f t="shared" si="187"/>
        <v>December</v>
      </c>
      <c r="E2016">
        <v>12</v>
      </c>
      <c r="F2016" t="s">
        <v>27</v>
      </c>
      <c r="G2016" t="s">
        <v>8</v>
      </c>
      <c r="H2016">
        <f t="shared" si="188"/>
        <v>15</v>
      </c>
      <c r="I2016">
        <v>1</v>
      </c>
      <c r="J2016" t="s">
        <v>52</v>
      </c>
      <c r="K2016" t="s">
        <v>53</v>
      </c>
      <c r="L2016">
        <f t="shared" si="189"/>
        <v>15</v>
      </c>
      <c r="M2016">
        <f t="shared" si="190"/>
        <v>3</v>
      </c>
      <c r="N2016" t="s">
        <v>112</v>
      </c>
      <c r="O2016" t="s">
        <v>114</v>
      </c>
    </row>
    <row r="2017" spans="1:15" x14ac:dyDescent="0.3">
      <c r="A2017">
        <f t="shared" si="191"/>
        <v>7777897416</v>
      </c>
      <c r="B2017" s="1">
        <v>42352</v>
      </c>
      <c r="C2017" t="str">
        <f t="shared" si="186"/>
        <v>Monday</v>
      </c>
      <c r="D2017" t="str">
        <f t="shared" si="187"/>
        <v>December</v>
      </c>
      <c r="E2017">
        <v>16</v>
      </c>
      <c r="F2017" t="s">
        <v>7</v>
      </c>
      <c r="G2017" t="s">
        <v>14</v>
      </c>
      <c r="H2017">
        <f t="shared" si="188"/>
        <v>21.5</v>
      </c>
      <c r="I2017">
        <v>8</v>
      </c>
      <c r="J2017" t="s">
        <v>68</v>
      </c>
      <c r="K2017" t="s">
        <v>69</v>
      </c>
      <c r="L2017">
        <f t="shared" si="189"/>
        <v>172</v>
      </c>
      <c r="M2017">
        <f t="shared" si="190"/>
        <v>44</v>
      </c>
      <c r="N2017" t="s">
        <v>112</v>
      </c>
      <c r="O2017" t="s">
        <v>115</v>
      </c>
    </row>
    <row r="2018" spans="1:15" x14ac:dyDescent="0.3">
      <c r="A2018">
        <f t="shared" si="191"/>
        <v>7777897417</v>
      </c>
      <c r="B2018" s="1">
        <v>42353</v>
      </c>
      <c r="C2018" t="str">
        <f t="shared" si="186"/>
        <v>Tuesday</v>
      </c>
      <c r="D2018" t="str">
        <f t="shared" si="187"/>
        <v>December</v>
      </c>
      <c r="E2018">
        <v>20.25</v>
      </c>
      <c r="F2018" t="s">
        <v>13</v>
      </c>
      <c r="G2018" t="s">
        <v>14</v>
      </c>
      <c r="H2018">
        <f t="shared" si="188"/>
        <v>27.25</v>
      </c>
      <c r="I2018">
        <v>8</v>
      </c>
      <c r="J2018" t="s">
        <v>64</v>
      </c>
      <c r="K2018" t="s">
        <v>65</v>
      </c>
      <c r="L2018">
        <f t="shared" si="189"/>
        <v>218</v>
      </c>
      <c r="M2018">
        <f t="shared" si="190"/>
        <v>56</v>
      </c>
      <c r="N2018" t="s">
        <v>112</v>
      </c>
      <c r="O2018" t="s">
        <v>114</v>
      </c>
    </row>
    <row r="2019" spans="1:15" x14ac:dyDescent="0.3">
      <c r="A2019">
        <f t="shared" si="191"/>
        <v>7777897418</v>
      </c>
      <c r="B2019" s="1">
        <v>42353</v>
      </c>
      <c r="C2019" t="str">
        <f t="shared" si="186"/>
        <v>Tuesday</v>
      </c>
      <c r="D2019" t="str">
        <f t="shared" si="187"/>
        <v>December</v>
      </c>
      <c r="E2019">
        <v>20.75</v>
      </c>
      <c r="F2019" t="s">
        <v>13</v>
      </c>
      <c r="G2019" t="s">
        <v>22</v>
      </c>
      <c r="H2019">
        <f t="shared" si="188"/>
        <v>28.75</v>
      </c>
      <c r="I2019">
        <v>12</v>
      </c>
      <c r="J2019" t="s">
        <v>44</v>
      </c>
      <c r="K2019" t="s">
        <v>45</v>
      </c>
      <c r="L2019">
        <f t="shared" si="189"/>
        <v>345</v>
      </c>
      <c r="M2019">
        <f t="shared" si="190"/>
        <v>96</v>
      </c>
      <c r="N2019" t="s">
        <v>112</v>
      </c>
      <c r="O2019" t="s">
        <v>115</v>
      </c>
    </row>
    <row r="2020" spans="1:15" x14ac:dyDescent="0.3">
      <c r="A2020">
        <f t="shared" si="191"/>
        <v>7777897419</v>
      </c>
      <c r="B2020" s="1">
        <v>42353</v>
      </c>
      <c r="C2020" t="str">
        <f t="shared" si="186"/>
        <v>Tuesday</v>
      </c>
      <c r="D2020" t="str">
        <f t="shared" si="187"/>
        <v>December</v>
      </c>
      <c r="E2020">
        <v>25.5</v>
      </c>
      <c r="F2020" t="s">
        <v>76</v>
      </c>
      <c r="G2020" t="s">
        <v>8</v>
      </c>
      <c r="H2020">
        <f t="shared" si="188"/>
        <v>26.5</v>
      </c>
      <c r="I2020">
        <v>12</v>
      </c>
      <c r="J2020" t="s">
        <v>30</v>
      </c>
      <c r="K2020" t="s">
        <v>31</v>
      </c>
      <c r="L2020">
        <f t="shared" si="189"/>
        <v>318</v>
      </c>
      <c r="M2020">
        <f t="shared" si="190"/>
        <v>12</v>
      </c>
      <c r="N2020" t="s">
        <v>112</v>
      </c>
      <c r="O2020" t="s">
        <v>114</v>
      </c>
    </row>
    <row r="2021" spans="1:15" x14ac:dyDescent="0.3">
      <c r="A2021">
        <f t="shared" si="191"/>
        <v>7777897420</v>
      </c>
      <c r="B2021" s="1">
        <v>42353</v>
      </c>
      <c r="C2021" t="str">
        <f t="shared" si="186"/>
        <v>Tuesday</v>
      </c>
      <c r="D2021" t="str">
        <f t="shared" si="187"/>
        <v>December</v>
      </c>
      <c r="E2021">
        <v>16</v>
      </c>
      <c r="F2021" t="s">
        <v>7</v>
      </c>
      <c r="G2021" t="s">
        <v>14</v>
      </c>
      <c r="H2021">
        <f t="shared" si="188"/>
        <v>21.5</v>
      </c>
      <c r="I2021">
        <v>10</v>
      </c>
      <c r="J2021" t="s">
        <v>68</v>
      </c>
      <c r="K2021" t="s">
        <v>69</v>
      </c>
      <c r="L2021">
        <f t="shared" si="189"/>
        <v>215</v>
      </c>
      <c r="M2021">
        <f t="shared" si="190"/>
        <v>55</v>
      </c>
      <c r="N2021" t="s">
        <v>111</v>
      </c>
      <c r="O2021" t="s">
        <v>115</v>
      </c>
    </row>
    <row r="2022" spans="1:15" x14ac:dyDescent="0.3">
      <c r="A2022">
        <f t="shared" si="191"/>
        <v>7777897421</v>
      </c>
      <c r="B2022" s="1">
        <v>42353</v>
      </c>
      <c r="C2022" t="str">
        <f t="shared" si="186"/>
        <v>Tuesday</v>
      </c>
      <c r="D2022" t="str">
        <f t="shared" si="187"/>
        <v>December</v>
      </c>
      <c r="E2022">
        <v>17.95</v>
      </c>
      <c r="F2022" t="s">
        <v>13</v>
      </c>
      <c r="G2022" t="s">
        <v>14</v>
      </c>
      <c r="H2022">
        <f t="shared" si="188"/>
        <v>24.95</v>
      </c>
      <c r="I2022">
        <v>1</v>
      </c>
      <c r="J2022" t="s">
        <v>56</v>
      </c>
      <c r="K2022" t="s">
        <v>57</v>
      </c>
      <c r="L2022">
        <f t="shared" si="189"/>
        <v>24.95</v>
      </c>
      <c r="M2022">
        <f t="shared" si="190"/>
        <v>7</v>
      </c>
      <c r="N2022" t="s">
        <v>112</v>
      </c>
      <c r="O2022" t="s">
        <v>114</v>
      </c>
    </row>
    <row r="2023" spans="1:15" x14ac:dyDescent="0.3">
      <c r="A2023">
        <f t="shared" si="191"/>
        <v>7777897422</v>
      </c>
      <c r="B2023" s="1">
        <v>42353</v>
      </c>
      <c r="C2023" t="str">
        <f t="shared" si="186"/>
        <v>Tuesday</v>
      </c>
      <c r="D2023" t="str">
        <f t="shared" si="187"/>
        <v>December</v>
      </c>
      <c r="E2023">
        <v>12</v>
      </c>
      <c r="F2023" t="s">
        <v>27</v>
      </c>
      <c r="G2023" t="s">
        <v>8</v>
      </c>
      <c r="H2023">
        <f t="shared" si="188"/>
        <v>15</v>
      </c>
      <c r="I2023">
        <v>9</v>
      </c>
      <c r="J2023" t="s">
        <v>52</v>
      </c>
      <c r="K2023" t="s">
        <v>53</v>
      </c>
      <c r="L2023">
        <f t="shared" si="189"/>
        <v>135</v>
      </c>
      <c r="M2023">
        <f t="shared" si="190"/>
        <v>27</v>
      </c>
      <c r="N2023" t="s">
        <v>112</v>
      </c>
      <c r="O2023" t="s">
        <v>115</v>
      </c>
    </row>
    <row r="2024" spans="1:15" x14ac:dyDescent="0.3">
      <c r="A2024">
        <f t="shared" si="191"/>
        <v>7777897423</v>
      </c>
      <c r="B2024" s="1">
        <v>42354</v>
      </c>
      <c r="C2024" t="str">
        <f t="shared" si="186"/>
        <v>Wednesday</v>
      </c>
      <c r="D2024" t="str">
        <f t="shared" si="187"/>
        <v>December</v>
      </c>
      <c r="E2024">
        <v>20.5</v>
      </c>
      <c r="F2024" t="s">
        <v>13</v>
      </c>
      <c r="G2024" t="s">
        <v>8</v>
      </c>
      <c r="H2024">
        <f t="shared" si="188"/>
        <v>26.5</v>
      </c>
      <c r="I2024">
        <v>8</v>
      </c>
      <c r="J2024" t="s">
        <v>36</v>
      </c>
      <c r="K2024" t="s">
        <v>37</v>
      </c>
      <c r="L2024">
        <f t="shared" si="189"/>
        <v>212</v>
      </c>
      <c r="M2024">
        <f t="shared" si="190"/>
        <v>48</v>
      </c>
      <c r="N2024" t="s">
        <v>112</v>
      </c>
      <c r="O2024" t="s">
        <v>114</v>
      </c>
    </row>
    <row r="2025" spans="1:15" x14ac:dyDescent="0.3">
      <c r="A2025">
        <f t="shared" si="191"/>
        <v>7777897424</v>
      </c>
      <c r="B2025" s="1">
        <v>42354</v>
      </c>
      <c r="C2025" t="str">
        <f t="shared" si="186"/>
        <v>Wednesday</v>
      </c>
      <c r="D2025" t="str">
        <f t="shared" si="187"/>
        <v>December</v>
      </c>
      <c r="E2025">
        <v>23.65</v>
      </c>
      <c r="F2025" t="s">
        <v>27</v>
      </c>
      <c r="G2025" t="s">
        <v>17</v>
      </c>
      <c r="H2025">
        <f t="shared" si="188"/>
        <v>30.65</v>
      </c>
      <c r="I2025">
        <v>11</v>
      </c>
      <c r="J2025" t="s">
        <v>77</v>
      </c>
      <c r="K2025" t="s">
        <v>78</v>
      </c>
      <c r="L2025">
        <f t="shared" si="189"/>
        <v>337.15</v>
      </c>
      <c r="M2025">
        <f t="shared" si="190"/>
        <v>77</v>
      </c>
      <c r="N2025" t="s">
        <v>111</v>
      </c>
      <c r="O2025" t="s">
        <v>114</v>
      </c>
    </row>
    <row r="2026" spans="1:15" x14ac:dyDescent="0.3">
      <c r="A2026">
        <f t="shared" si="191"/>
        <v>7777897425</v>
      </c>
      <c r="B2026" s="1">
        <v>42354</v>
      </c>
      <c r="C2026" t="str">
        <f t="shared" si="186"/>
        <v>Wednesday</v>
      </c>
      <c r="D2026" t="str">
        <f t="shared" si="187"/>
        <v>December</v>
      </c>
      <c r="E2026">
        <v>9.75</v>
      </c>
      <c r="F2026" t="s">
        <v>27</v>
      </c>
      <c r="G2026" t="s">
        <v>8</v>
      </c>
      <c r="H2026">
        <f t="shared" si="188"/>
        <v>12.75</v>
      </c>
      <c r="I2026">
        <v>5</v>
      </c>
      <c r="J2026" t="s">
        <v>48</v>
      </c>
      <c r="K2026" t="s">
        <v>49</v>
      </c>
      <c r="L2026">
        <f t="shared" si="189"/>
        <v>63.75</v>
      </c>
      <c r="M2026">
        <f t="shared" si="190"/>
        <v>15</v>
      </c>
      <c r="N2026" t="s">
        <v>111</v>
      </c>
      <c r="O2026" t="s">
        <v>115</v>
      </c>
    </row>
    <row r="2027" spans="1:15" x14ac:dyDescent="0.3">
      <c r="A2027">
        <f t="shared" si="191"/>
        <v>7777897426</v>
      </c>
      <c r="B2027" s="1">
        <v>42355</v>
      </c>
      <c r="C2027" t="str">
        <f t="shared" si="186"/>
        <v>Thursday</v>
      </c>
      <c r="D2027" t="str">
        <f t="shared" si="187"/>
        <v>December</v>
      </c>
      <c r="E2027">
        <v>20.5</v>
      </c>
      <c r="F2027" t="s">
        <v>13</v>
      </c>
      <c r="G2027" t="s">
        <v>8</v>
      </c>
      <c r="H2027">
        <f t="shared" si="188"/>
        <v>26.5</v>
      </c>
      <c r="I2027">
        <v>3</v>
      </c>
      <c r="J2027" t="s">
        <v>36</v>
      </c>
      <c r="K2027" t="s">
        <v>37</v>
      </c>
      <c r="L2027">
        <f t="shared" si="189"/>
        <v>79.5</v>
      </c>
      <c r="M2027">
        <f t="shared" si="190"/>
        <v>18</v>
      </c>
      <c r="N2027" t="s">
        <v>111</v>
      </c>
      <c r="O2027" t="s">
        <v>114</v>
      </c>
    </row>
    <row r="2028" spans="1:15" x14ac:dyDescent="0.3">
      <c r="A2028">
        <f t="shared" si="191"/>
        <v>7777897427</v>
      </c>
      <c r="B2028" s="1">
        <v>42355</v>
      </c>
      <c r="C2028" t="str">
        <f t="shared" si="186"/>
        <v>Thursday</v>
      </c>
      <c r="D2028" t="str">
        <f t="shared" si="187"/>
        <v>December</v>
      </c>
      <c r="E2028">
        <v>20.75</v>
      </c>
      <c r="F2028" t="s">
        <v>13</v>
      </c>
      <c r="G2028" t="s">
        <v>22</v>
      </c>
      <c r="H2028">
        <f t="shared" si="188"/>
        <v>28.75</v>
      </c>
      <c r="I2028">
        <v>2</v>
      </c>
      <c r="J2028" t="s">
        <v>46</v>
      </c>
      <c r="K2028" t="s">
        <v>47</v>
      </c>
      <c r="L2028">
        <f t="shared" si="189"/>
        <v>57.5</v>
      </c>
      <c r="M2028">
        <f t="shared" si="190"/>
        <v>16</v>
      </c>
      <c r="N2028" t="s">
        <v>112</v>
      </c>
      <c r="O2028" t="s">
        <v>114</v>
      </c>
    </row>
    <row r="2029" spans="1:15" x14ac:dyDescent="0.3">
      <c r="A2029">
        <f t="shared" si="191"/>
        <v>7777897428</v>
      </c>
      <c r="B2029" s="1">
        <v>42355</v>
      </c>
      <c r="C2029" t="str">
        <f t="shared" si="186"/>
        <v>Thursday</v>
      </c>
      <c r="D2029" t="str">
        <f t="shared" si="187"/>
        <v>December</v>
      </c>
      <c r="E2029">
        <v>12.75</v>
      </c>
      <c r="F2029" t="s">
        <v>27</v>
      </c>
      <c r="G2029" t="s">
        <v>22</v>
      </c>
      <c r="H2029">
        <f t="shared" si="188"/>
        <v>17.75</v>
      </c>
      <c r="I2029">
        <v>7</v>
      </c>
      <c r="J2029" t="s">
        <v>72</v>
      </c>
      <c r="K2029" t="s">
        <v>73</v>
      </c>
      <c r="L2029">
        <f t="shared" si="189"/>
        <v>124.25</v>
      </c>
      <c r="M2029">
        <f t="shared" si="190"/>
        <v>35</v>
      </c>
      <c r="N2029" t="s">
        <v>111</v>
      </c>
      <c r="O2029" t="s">
        <v>114</v>
      </c>
    </row>
    <row r="2030" spans="1:15" x14ac:dyDescent="0.3">
      <c r="A2030">
        <f t="shared" si="191"/>
        <v>7777897429</v>
      </c>
      <c r="B2030" s="1">
        <v>42355</v>
      </c>
      <c r="C2030" t="str">
        <f t="shared" si="186"/>
        <v>Thursday</v>
      </c>
      <c r="D2030" t="str">
        <f t="shared" si="187"/>
        <v>December</v>
      </c>
      <c r="E2030">
        <v>20.75</v>
      </c>
      <c r="F2030" t="s">
        <v>13</v>
      </c>
      <c r="G2030" t="s">
        <v>22</v>
      </c>
      <c r="H2030">
        <f t="shared" si="188"/>
        <v>28.75</v>
      </c>
      <c r="I2030">
        <v>5</v>
      </c>
      <c r="J2030" t="s">
        <v>23</v>
      </c>
      <c r="K2030" t="s">
        <v>24</v>
      </c>
      <c r="L2030">
        <f t="shared" si="189"/>
        <v>143.75</v>
      </c>
      <c r="M2030">
        <f t="shared" si="190"/>
        <v>40</v>
      </c>
      <c r="N2030" t="s">
        <v>111</v>
      </c>
      <c r="O2030" t="s">
        <v>114</v>
      </c>
    </row>
    <row r="2031" spans="1:15" x14ac:dyDescent="0.3">
      <c r="A2031">
        <f t="shared" si="191"/>
        <v>7777897430</v>
      </c>
      <c r="B2031" s="1">
        <v>42355</v>
      </c>
      <c r="C2031" t="str">
        <f t="shared" si="186"/>
        <v>Thursday</v>
      </c>
      <c r="D2031" t="str">
        <f t="shared" si="187"/>
        <v>December</v>
      </c>
      <c r="E2031">
        <v>16.75</v>
      </c>
      <c r="F2031" t="s">
        <v>7</v>
      </c>
      <c r="G2031" t="s">
        <v>14</v>
      </c>
      <c r="H2031">
        <f t="shared" si="188"/>
        <v>22.25</v>
      </c>
      <c r="I2031">
        <v>6</v>
      </c>
      <c r="J2031" t="s">
        <v>62</v>
      </c>
      <c r="K2031" t="s">
        <v>63</v>
      </c>
      <c r="L2031">
        <f t="shared" si="189"/>
        <v>133.5</v>
      </c>
      <c r="M2031">
        <f t="shared" si="190"/>
        <v>33</v>
      </c>
      <c r="N2031" t="s">
        <v>111</v>
      </c>
      <c r="O2031" t="s">
        <v>114</v>
      </c>
    </row>
    <row r="2032" spans="1:15" x14ac:dyDescent="0.3">
      <c r="A2032">
        <f t="shared" si="191"/>
        <v>7777897431</v>
      </c>
      <c r="B2032" s="1">
        <v>42355</v>
      </c>
      <c r="C2032" t="str">
        <f t="shared" si="186"/>
        <v>Thursday</v>
      </c>
      <c r="D2032" t="str">
        <f t="shared" si="187"/>
        <v>December</v>
      </c>
      <c r="E2032">
        <v>20.75</v>
      </c>
      <c r="F2032" t="s">
        <v>13</v>
      </c>
      <c r="G2032" t="s">
        <v>22</v>
      </c>
      <c r="H2032">
        <f t="shared" si="188"/>
        <v>28.75</v>
      </c>
      <c r="I2032">
        <v>2</v>
      </c>
      <c r="J2032" t="s">
        <v>46</v>
      </c>
      <c r="K2032" t="s">
        <v>47</v>
      </c>
      <c r="L2032">
        <f t="shared" si="189"/>
        <v>57.5</v>
      </c>
      <c r="M2032">
        <f t="shared" si="190"/>
        <v>16</v>
      </c>
      <c r="N2032" t="s">
        <v>112</v>
      </c>
      <c r="O2032" t="s">
        <v>115</v>
      </c>
    </row>
    <row r="2033" spans="1:15" x14ac:dyDescent="0.3">
      <c r="A2033">
        <f t="shared" si="191"/>
        <v>7777897432</v>
      </c>
      <c r="B2033" s="1">
        <v>42356</v>
      </c>
      <c r="C2033" t="str">
        <f t="shared" si="186"/>
        <v>Friday</v>
      </c>
      <c r="D2033" t="str">
        <f t="shared" si="187"/>
        <v>December</v>
      </c>
      <c r="E2033">
        <v>16.5</v>
      </c>
      <c r="F2033" t="s">
        <v>7</v>
      </c>
      <c r="G2033" t="s">
        <v>17</v>
      </c>
      <c r="H2033">
        <f t="shared" si="188"/>
        <v>25</v>
      </c>
      <c r="I2033">
        <v>5</v>
      </c>
      <c r="J2033" t="s">
        <v>25</v>
      </c>
      <c r="K2033" t="s">
        <v>26</v>
      </c>
      <c r="L2033">
        <f t="shared" si="189"/>
        <v>125</v>
      </c>
      <c r="M2033">
        <f t="shared" si="190"/>
        <v>42.5</v>
      </c>
      <c r="N2033" t="s">
        <v>111</v>
      </c>
      <c r="O2033" t="s">
        <v>115</v>
      </c>
    </row>
    <row r="2034" spans="1:15" x14ac:dyDescent="0.3">
      <c r="A2034">
        <f t="shared" si="191"/>
        <v>7777897433</v>
      </c>
      <c r="B2034" s="1">
        <v>42356</v>
      </c>
      <c r="C2034" t="str">
        <f t="shared" si="186"/>
        <v>Friday</v>
      </c>
      <c r="D2034" t="str">
        <f t="shared" si="187"/>
        <v>December</v>
      </c>
      <c r="E2034">
        <v>16</v>
      </c>
      <c r="F2034" t="s">
        <v>7</v>
      </c>
      <c r="G2034" t="s">
        <v>14</v>
      </c>
      <c r="H2034">
        <f t="shared" si="188"/>
        <v>21.5</v>
      </c>
      <c r="I2034">
        <v>8</v>
      </c>
      <c r="J2034" t="s">
        <v>42</v>
      </c>
      <c r="K2034" t="s">
        <v>43</v>
      </c>
      <c r="L2034">
        <f t="shared" si="189"/>
        <v>172</v>
      </c>
      <c r="M2034">
        <f t="shared" si="190"/>
        <v>44</v>
      </c>
      <c r="N2034" t="s">
        <v>112</v>
      </c>
      <c r="O2034" t="s">
        <v>115</v>
      </c>
    </row>
    <row r="2035" spans="1:15" x14ac:dyDescent="0.3">
      <c r="A2035">
        <f t="shared" si="191"/>
        <v>7777897434</v>
      </c>
      <c r="B2035" s="1">
        <v>42356</v>
      </c>
      <c r="C2035" t="str">
        <f t="shared" si="186"/>
        <v>Friday</v>
      </c>
      <c r="D2035" t="str">
        <f t="shared" si="187"/>
        <v>December</v>
      </c>
      <c r="E2035">
        <v>12.5</v>
      </c>
      <c r="F2035" t="s">
        <v>27</v>
      </c>
      <c r="G2035" t="s">
        <v>17</v>
      </c>
      <c r="H2035">
        <f t="shared" si="188"/>
        <v>19.5</v>
      </c>
      <c r="I2035">
        <v>6</v>
      </c>
      <c r="J2035" t="s">
        <v>32</v>
      </c>
      <c r="K2035" t="s">
        <v>33</v>
      </c>
      <c r="L2035">
        <f t="shared" si="189"/>
        <v>117</v>
      </c>
      <c r="M2035">
        <f t="shared" si="190"/>
        <v>42</v>
      </c>
      <c r="N2035" t="s">
        <v>111</v>
      </c>
      <c r="O2035" t="s">
        <v>114</v>
      </c>
    </row>
    <row r="2036" spans="1:15" x14ac:dyDescent="0.3">
      <c r="A2036">
        <f t="shared" si="191"/>
        <v>7777897435</v>
      </c>
      <c r="B2036" s="1">
        <v>42357</v>
      </c>
      <c r="C2036" t="str">
        <f t="shared" si="186"/>
        <v>Saturday</v>
      </c>
      <c r="D2036" t="str">
        <f t="shared" si="187"/>
        <v>December</v>
      </c>
      <c r="E2036">
        <v>20.25</v>
      </c>
      <c r="F2036" t="s">
        <v>13</v>
      </c>
      <c r="G2036" t="s">
        <v>14</v>
      </c>
      <c r="H2036">
        <f t="shared" si="188"/>
        <v>27.25</v>
      </c>
      <c r="I2036">
        <v>5</v>
      </c>
      <c r="J2036" t="s">
        <v>20</v>
      </c>
      <c r="K2036" t="s">
        <v>21</v>
      </c>
      <c r="L2036">
        <f t="shared" si="189"/>
        <v>136.25</v>
      </c>
      <c r="M2036">
        <f t="shared" si="190"/>
        <v>35</v>
      </c>
      <c r="N2036" t="s">
        <v>111</v>
      </c>
      <c r="O2036" t="s">
        <v>114</v>
      </c>
    </row>
    <row r="2037" spans="1:15" x14ac:dyDescent="0.3">
      <c r="A2037">
        <f t="shared" si="191"/>
        <v>7777897436</v>
      </c>
      <c r="B2037" s="1">
        <v>42357</v>
      </c>
      <c r="C2037" t="str">
        <f t="shared" si="186"/>
        <v>Saturday</v>
      </c>
      <c r="D2037" t="str">
        <f t="shared" si="187"/>
        <v>December</v>
      </c>
      <c r="E2037">
        <v>23.65</v>
      </c>
      <c r="F2037" t="s">
        <v>27</v>
      </c>
      <c r="G2037" t="s">
        <v>17</v>
      </c>
      <c r="H2037">
        <f t="shared" si="188"/>
        <v>30.65</v>
      </c>
      <c r="I2037">
        <v>4</v>
      </c>
      <c r="J2037" t="s">
        <v>77</v>
      </c>
      <c r="K2037" t="s">
        <v>78</v>
      </c>
      <c r="L2037">
        <f t="shared" si="189"/>
        <v>122.6</v>
      </c>
      <c r="M2037">
        <f t="shared" si="190"/>
        <v>28</v>
      </c>
      <c r="N2037" t="s">
        <v>111</v>
      </c>
      <c r="O2037" t="s">
        <v>114</v>
      </c>
    </row>
    <row r="2038" spans="1:15" x14ac:dyDescent="0.3">
      <c r="A2038">
        <f t="shared" si="191"/>
        <v>7777897437</v>
      </c>
      <c r="B2038" s="1">
        <v>42357</v>
      </c>
      <c r="C2038" t="str">
        <f t="shared" si="186"/>
        <v>Saturday</v>
      </c>
      <c r="D2038" t="str">
        <f t="shared" si="187"/>
        <v>December</v>
      </c>
      <c r="E2038">
        <v>16</v>
      </c>
      <c r="F2038" t="s">
        <v>7</v>
      </c>
      <c r="G2038" t="s">
        <v>14</v>
      </c>
      <c r="H2038">
        <f t="shared" si="188"/>
        <v>21.5</v>
      </c>
      <c r="I2038">
        <v>3</v>
      </c>
      <c r="J2038" t="s">
        <v>68</v>
      </c>
      <c r="K2038" t="s">
        <v>69</v>
      </c>
      <c r="L2038">
        <f t="shared" si="189"/>
        <v>64.5</v>
      </c>
      <c r="M2038">
        <f t="shared" si="190"/>
        <v>16.5</v>
      </c>
      <c r="N2038" t="s">
        <v>111</v>
      </c>
      <c r="O2038" t="s">
        <v>115</v>
      </c>
    </row>
    <row r="2039" spans="1:15" x14ac:dyDescent="0.3">
      <c r="A2039">
        <f t="shared" si="191"/>
        <v>7777897438</v>
      </c>
      <c r="B2039" s="1">
        <v>42357</v>
      </c>
      <c r="C2039" t="str">
        <f t="shared" si="186"/>
        <v>Saturday</v>
      </c>
      <c r="D2039" t="str">
        <f t="shared" si="187"/>
        <v>December</v>
      </c>
      <c r="E2039">
        <v>12.75</v>
      </c>
      <c r="F2039" t="s">
        <v>27</v>
      </c>
      <c r="G2039" t="s">
        <v>14</v>
      </c>
      <c r="H2039">
        <f t="shared" si="188"/>
        <v>16.75</v>
      </c>
      <c r="I2039">
        <v>11</v>
      </c>
      <c r="J2039" t="s">
        <v>62</v>
      </c>
      <c r="K2039" t="s">
        <v>63</v>
      </c>
      <c r="L2039">
        <f t="shared" si="189"/>
        <v>184.25</v>
      </c>
      <c r="M2039">
        <f t="shared" si="190"/>
        <v>44</v>
      </c>
      <c r="N2039" t="s">
        <v>111</v>
      </c>
      <c r="O2039" t="s">
        <v>115</v>
      </c>
    </row>
    <row r="2040" spans="1:15" x14ac:dyDescent="0.3">
      <c r="A2040">
        <f t="shared" si="191"/>
        <v>7777897439</v>
      </c>
      <c r="B2040" s="1">
        <v>42357</v>
      </c>
      <c r="C2040" t="str">
        <f t="shared" si="186"/>
        <v>Saturday</v>
      </c>
      <c r="D2040" t="str">
        <f t="shared" si="187"/>
        <v>December</v>
      </c>
      <c r="E2040">
        <v>12.75</v>
      </c>
      <c r="F2040" t="s">
        <v>27</v>
      </c>
      <c r="G2040" t="s">
        <v>22</v>
      </c>
      <c r="H2040">
        <f t="shared" si="188"/>
        <v>17.75</v>
      </c>
      <c r="I2040">
        <v>1</v>
      </c>
      <c r="J2040" t="s">
        <v>44</v>
      </c>
      <c r="K2040" t="s">
        <v>45</v>
      </c>
      <c r="L2040">
        <f t="shared" si="189"/>
        <v>17.75</v>
      </c>
      <c r="M2040">
        <f t="shared" si="190"/>
        <v>5</v>
      </c>
      <c r="N2040" t="s">
        <v>111</v>
      </c>
      <c r="O2040" t="s">
        <v>114</v>
      </c>
    </row>
    <row r="2041" spans="1:15" x14ac:dyDescent="0.3">
      <c r="A2041">
        <f t="shared" si="191"/>
        <v>7777897440</v>
      </c>
      <c r="B2041" s="1">
        <v>42357</v>
      </c>
      <c r="C2041" t="str">
        <f t="shared" si="186"/>
        <v>Saturday</v>
      </c>
      <c r="D2041" t="str">
        <f t="shared" si="187"/>
        <v>December</v>
      </c>
      <c r="E2041">
        <v>25.5</v>
      </c>
      <c r="F2041" t="s">
        <v>76</v>
      </c>
      <c r="G2041" t="s">
        <v>8</v>
      </c>
      <c r="H2041">
        <f t="shared" si="188"/>
        <v>26.5</v>
      </c>
      <c r="I2041">
        <v>1</v>
      </c>
      <c r="J2041" t="s">
        <v>30</v>
      </c>
      <c r="K2041" t="s">
        <v>31</v>
      </c>
      <c r="L2041">
        <f t="shared" si="189"/>
        <v>26.5</v>
      </c>
      <c r="M2041">
        <f t="shared" si="190"/>
        <v>1</v>
      </c>
      <c r="N2041" t="s">
        <v>112</v>
      </c>
      <c r="O2041" t="s">
        <v>115</v>
      </c>
    </row>
    <row r="2042" spans="1:15" x14ac:dyDescent="0.3">
      <c r="A2042">
        <f t="shared" si="191"/>
        <v>7777897441</v>
      </c>
      <c r="B2042" s="1">
        <v>42358</v>
      </c>
      <c r="C2042" t="str">
        <f t="shared" si="186"/>
        <v>Sunday</v>
      </c>
      <c r="D2042" t="str">
        <f t="shared" si="187"/>
        <v>December</v>
      </c>
      <c r="E2042">
        <v>18.5</v>
      </c>
      <c r="F2042" t="s">
        <v>13</v>
      </c>
      <c r="G2042" t="s">
        <v>14</v>
      </c>
      <c r="H2042">
        <f t="shared" si="188"/>
        <v>25.5</v>
      </c>
      <c r="I2042">
        <v>5</v>
      </c>
      <c r="J2042" t="s">
        <v>15</v>
      </c>
      <c r="K2042" t="s">
        <v>16</v>
      </c>
      <c r="L2042">
        <f t="shared" si="189"/>
        <v>127.5</v>
      </c>
      <c r="M2042">
        <f t="shared" si="190"/>
        <v>35</v>
      </c>
      <c r="N2042" t="s">
        <v>111</v>
      </c>
      <c r="O2042" t="s">
        <v>115</v>
      </c>
    </row>
    <row r="2043" spans="1:15" x14ac:dyDescent="0.3">
      <c r="A2043">
        <f t="shared" si="191"/>
        <v>7777897442</v>
      </c>
      <c r="B2043" s="1">
        <v>42358</v>
      </c>
      <c r="C2043" t="str">
        <f t="shared" si="186"/>
        <v>Sunday</v>
      </c>
      <c r="D2043" t="str">
        <f t="shared" si="187"/>
        <v>December</v>
      </c>
      <c r="E2043">
        <v>12</v>
      </c>
      <c r="F2043" t="s">
        <v>27</v>
      </c>
      <c r="G2043" t="s">
        <v>8</v>
      </c>
      <c r="H2043">
        <f t="shared" si="188"/>
        <v>15</v>
      </c>
      <c r="I2043">
        <v>8</v>
      </c>
      <c r="J2043" t="s">
        <v>11</v>
      </c>
      <c r="K2043" t="s">
        <v>12</v>
      </c>
      <c r="L2043">
        <f t="shared" si="189"/>
        <v>120</v>
      </c>
      <c r="M2043">
        <f t="shared" si="190"/>
        <v>24</v>
      </c>
      <c r="N2043" t="s">
        <v>112</v>
      </c>
      <c r="O2043" t="s">
        <v>114</v>
      </c>
    </row>
    <row r="2044" spans="1:15" x14ac:dyDescent="0.3">
      <c r="A2044">
        <f t="shared" si="191"/>
        <v>7777897443</v>
      </c>
      <c r="B2044" s="1">
        <v>42358</v>
      </c>
      <c r="C2044" t="str">
        <f t="shared" si="186"/>
        <v>Sunday</v>
      </c>
      <c r="D2044" t="str">
        <f t="shared" si="187"/>
        <v>December</v>
      </c>
      <c r="E2044">
        <v>20.75</v>
      </c>
      <c r="F2044" t="s">
        <v>13</v>
      </c>
      <c r="G2044" t="s">
        <v>22</v>
      </c>
      <c r="H2044">
        <f t="shared" si="188"/>
        <v>28.75</v>
      </c>
      <c r="I2044">
        <v>12</v>
      </c>
      <c r="J2044" t="s">
        <v>44</v>
      </c>
      <c r="K2044" t="s">
        <v>45</v>
      </c>
      <c r="L2044">
        <f t="shared" si="189"/>
        <v>345</v>
      </c>
      <c r="M2044">
        <f t="shared" si="190"/>
        <v>96</v>
      </c>
      <c r="N2044" t="s">
        <v>111</v>
      </c>
      <c r="O2044" t="s">
        <v>114</v>
      </c>
    </row>
    <row r="2045" spans="1:15" x14ac:dyDescent="0.3">
      <c r="A2045">
        <f t="shared" si="191"/>
        <v>7777897444</v>
      </c>
      <c r="B2045" s="1">
        <v>42358</v>
      </c>
      <c r="C2045" t="str">
        <f t="shared" si="186"/>
        <v>Sunday</v>
      </c>
      <c r="D2045" t="str">
        <f t="shared" si="187"/>
        <v>December</v>
      </c>
      <c r="E2045">
        <v>12</v>
      </c>
      <c r="F2045" t="s">
        <v>27</v>
      </c>
      <c r="G2045" t="s">
        <v>14</v>
      </c>
      <c r="H2045">
        <f t="shared" si="188"/>
        <v>16</v>
      </c>
      <c r="I2045">
        <v>8</v>
      </c>
      <c r="J2045" t="s">
        <v>64</v>
      </c>
      <c r="K2045" t="s">
        <v>65</v>
      </c>
      <c r="L2045">
        <f t="shared" si="189"/>
        <v>128</v>
      </c>
      <c r="M2045">
        <f t="shared" si="190"/>
        <v>32</v>
      </c>
      <c r="N2045" t="s">
        <v>112</v>
      </c>
      <c r="O2045" t="s">
        <v>115</v>
      </c>
    </row>
    <row r="2046" spans="1:15" x14ac:dyDescent="0.3">
      <c r="A2046">
        <f t="shared" si="191"/>
        <v>7777897445</v>
      </c>
      <c r="B2046" s="1">
        <v>42358</v>
      </c>
      <c r="C2046" t="str">
        <f t="shared" si="186"/>
        <v>Sunday</v>
      </c>
      <c r="D2046" t="str">
        <f t="shared" si="187"/>
        <v>December</v>
      </c>
      <c r="E2046">
        <v>18.5</v>
      </c>
      <c r="F2046" t="s">
        <v>13</v>
      </c>
      <c r="G2046" t="s">
        <v>14</v>
      </c>
      <c r="H2046">
        <f t="shared" si="188"/>
        <v>25.5</v>
      </c>
      <c r="I2046">
        <v>8</v>
      </c>
      <c r="J2046" t="s">
        <v>15</v>
      </c>
      <c r="K2046" t="s">
        <v>16</v>
      </c>
      <c r="L2046">
        <f t="shared" si="189"/>
        <v>204</v>
      </c>
      <c r="M2046">
        <f t="shared" si="190"/>
        <v>56</v>
      </c>
      <c r="N2046" t="s">
        <v>112</v>
      </c>
      <c r="O2046" t="s">
        <v>115</v>
      </c>
    </row>
    <row r="2047" spans="1:15" x14ac:dyDescent="0.3">
      <c r="A2047">
        <f t="shared" si="191"/>
        <v>7777897446</v>
      </c>
      <c r="B2047" s="1">
        <v>42359</v>
      </c>
      <c r="C2047" t="str">
        <f t="shared" si="186"/>
        <v>Monday</v>
      </c>
      <c r="D2047" t="str">
        <f t="shared" si="187"/>
        <v>December</v>
      </c>
      <c r="E2047">
        <v>12</v>
      </c>
      <c r="F2047" t="s">
        <v>27</v>
      </c>
      <c r="G2047" t="s">
        <v>14</v>
      </c>
      <c r="H2047">
        <f t="shared" si="188"/>
        <v>16</v>
      </c>
      <c r="I2047">
        <v>8</v>
      </c>
      <c r="J2047" t="s">
        <v>68</v>
      </c>
      <c r="K2047" t="s">
        <v>69</v>
      </c>
      <c r="L2047">
        <f t="shared" si="189"/>
        <v>128</v>
      </c>
      <c r="M2047">
        <f t="shared" si="190"/>
        <v>32</v>
      </c>
      <c r="N2047" t="s">
        <v>112</v>
      </c>
      <c r="O2047" t="s">
        <v>114</v>
      </c>
    </row>
    <row r="2048" spans="1:15" x14ac:dyDescent="0.3">
      <c r="A2048">
        <f t="shared" si="191"/>
        <v>7777897447</v>
      </c>
      <c r="B2048" s="1">
        <v>42359</v>
      </c>
      <c r="C2048" t="str">
        <f t="shared" si="186"/>
        <v>Monday</v>
      </c>
      <c r="D2048" t="str">
        <f t="shared" si="187"/>
        <v>December</v>
      </c>
      <c r="E2048">
        <v>18.5</v>
      </c>
      <c r="F2048" t="s">
        <v>13</v>
      </c>
      <c r="G2048" t="s">
        <v>14</v>
      </c>
      <c r="H2048">
        <f t="shared" si="188"/>
        <v>25.5</v>
      </c>
      <c r="I2048">
        <v>9</v>
      </c>
      <c r="J2048" t="s">
        <v>15</v>
      </c>
      <c r="K2048" t="s">
        <v>16</v>
      </c>
      <c r="L2048">
        <f t="shared" si="189"/>
        <v>229.5</v>
      </c>
      <c r="M2048">
        <f t="shared" si="190"/>
        <v>63</v>
      </c>
      <c r="N2048" t="s">
        <v>112</v>
      </c>
      <c r="O2048" t="s">
        <v>115</v>
      </c>
    </row>
    <row r="2049" spans="1:15" x14ac:dyDescent="0.3">
      <c r="A2049">
        <f t="shared" si="191"/>
        <v>7777897448</v>
      </c>
      <c r="B2049" s="1">
        <v>42360</v>
      </c>
      <c r="C2049" t="str">
        <f t="shared" si="186"/>
        <v>Tuesday</v>
      </c>
      <c r="D2049" t="str">
        <f t="shared" si="187"/>
        <v>December</v>
      </c>
      <c r="E2049">
        <v>14.75</v>
      </c>
      <c r="F2049" t="s">
        <v>7</v>
      </c>
      <c r="G2049" t="s">
        <v>14</v>
      </c>
      <c r="H2049">
        <f t="shared" si="188"/>
        <v>20.25</v>
      </c>
      <c r="I2049">
        <v>8</v>
      </c>
      <c r="J2049" t="s">
        <v>56</v>
      </c>
      <c r="K2049" t="s">
        <v>57</v>
      </c>
      <c r="L2049">
        <f t="shared" si="189"/>
        <v>162</v>
      </c>
      <c r="M2049">
        <f t="shared" si="190"/>
        <v>44</v>
      </c>
      <c r="N2049" t="s">
        <v>111</v>
      </c>
      <c r="O2049" t="s">
        <v>115</v>
      </c>
    </row>
    <row r="2050" spans="1:15" x14ac:dyDescent="0.3">
      <c r="A2050">
        <f t="shared" si="191"/>
        <v>7777897449</v>
      </c>
      <c r="B2050" s="1">
        <v>42360</v>
      </c>
      <c r="C2050" t="str">
        <f t="shared" ref="C2050:C2113" si="192">TEXT(B2050,"dddd")</f>
        <v>Tuesday</v>
      </c>
      <c r="D2050" t="str">
        <f t="shared" si="187"/>
        <v>December</v>
      </c>
      <c r="E2050">
        <v>20.25</v>
      </c>
      <c r="F2050" t="s">
        <v>13</v>
      </c>
      <c r="G2050" t="s">
        <v>14</v>
      </c>
      <c r="H2050">
        <f t="shared" si="188"/>
        <v>27.25</v>
      </c>
      <c r="I2050">
        <v>6</v>
      </c>
      <c r="J2050" t="s">
        <v>42</v>
      </c>
      <c r="K2050" t="s">
        <v>43</v>
      </c>
      <c r="L2050">
        <f t="shared" si="189"/>
        <v>163.5</v>
      </c>
      <c r="M2050">
        <f t="shared" si="190"/>
        <v>42</v>
      </c>
      <c r="N2050" t="s">
        <v>111</v>
      </c>
      <c r="O2050" t="s">
        <v>114</v>
      </c>
    </row>
    <row r="2051" spans="1:15" x14ac:dyDescent="0.3">
      <c r="A2051">
        <f t="shared" si="191"/>
        <v>7777897450</v>
      </c>
      <c r="B2051" s="1">
        <v>42360</v>
      </c>
      <c r="C2051" t="str">
        <f t="shared" si="192"/>
        <v>Tuesday</v>
      </c>
      <c r="D2051" t="str">
        <f t="shared" ref="D2051:D2114" si="193">TEXT(B2051,"mmmm")</f>
        <v>December</v>
      </c>
      <c r="E2051">
        <v>20.75</v>
      </c>
      <c r="F2051" t="s">
        <v>13</v>
      </c>
      <c r="G2051" t="s">
        <v>22</v>
      </c>
      <c r="H2051">
        <f t="shared" ref="H2051:H2114" si="194">E2051 +   IF(F2051="S", 2, IF(F2051="M", 3.5, IF(F2051="L", 5, 0))) +  IF(G2051="Classic", 1, IF(G2051="Veggie", 2, IF(G2051="Chicken", 3, IF(G2051="Supreme",5,0))))</f>
        <v>28.75</v>
      </c>
      <c r="I2051">
        <v>9</v>
      </c>
      <c r="J2051" t="s">
        <v>50</v>
      </c>
      <c r="K2051" t="s">
        <v>51</v>
      </c>
      <c r="L2051">
        <f t="shared" ref="L2051:L2114" si="195">H2051*I2051</f>
        <v>258.75</v>
      </c>
      <c r="M2051">
        <f t="shared" ref="M2051:M2114" si="196">(H2051-E2051)*I2051</f>
        <v>72</v>
      </c>
      <c r="N2051" t="s">
        <v>111</v>
      </c>
      <c r="O2051" t="s">
        <v>114</v>
      </c>
    </row>
    <row r="2052" spans="1:15" x14ac:dyDescent="0.3">
      <c r="A2052">
        <f t="shared" ref="A2052:A2115" si="197">A2051+1</f>
        <v>7777897451</v>
      </c>
      <c r="B2052" s="1">
        <v>42360</v>
      </c>
      <c r="C2052" t="str">
        <f t="shared" si="192"/>
        <v>Tuesday</v>
      </c>
      <c r="D2052" t="str">
        <f t="shared" si="193"/>
        <v>December</v>
      </c>
      <c r="E2052">
        <v>23.65</v>
      </c>
      <c r="F2052" t="s">
        <v>27</v>
      </c>
      <c r="G2052" t="s">
        <v>17</v>
      </c>
      <c r="H2052">
        <f t="shared" si="194"/>
        <v>30.65</v>
      </c>
      <c r="I2052">
        <v>1</v>
      </c>
      <c r="J2052" t="s">
        <v>77</v>
      </c>
      <c r="K2052" t="s">
        <v>78</v>
      </c>
      <c r="L2052">
        <f t="shared" si="195"/>
        <v>30.65</v>
      </c>
      <c r="M2052">
        <f t="shared" si="196"/>
        <v>7</v>
      </c>
      <c r="N2052" t="s">
        <v>112</v>
      </c>
      <c r="O2052" t="s">
        <v>114</v>
      </c>
    </row>
    <row r="2053" spans="1:15" x14ac:dyDescent="0.3">
      <c r="A2053">
        <f t="shared" si="197"/>
        <v>7777897452</v>
      </c>
      <c r="B2053" s="1">
        <v>42360</v>
      </c>
      <c r="C2053" t="str">
        <f t="shared" si="192"/>
        <v>Tuesday</v>
      </c>
      <c r="D2053" t="str">
        <f t="shared" si="193"/>
        <v>December</v>
      </c>
      <c r="E2053">
        <v>20.25</v>
      </c>
      <c r="F2053" t="s">
        <v>13</v>
      </c>
      <c r="G2053" t="s">
        <v>14</v>
      </c>
      <c r="H2053">
        <f t="shared" si="194"/>
        <v>27.25</v>
      </c>
      <c r="I2053">
        <v>12</v>
      </c>
      <c r="J2053" t="s">
        <v>20</v>
      </c>
      <c r="K2053" t="s">
        <v>21</v>
      </c>
      <c r="L2053">
        <f t="shared" si="195"/>
        <v>327</v>
      </c>
      <c r="M2053">
        <f t="shared" si="196"/>
        <v>84</v>
      </c>
      <c r="N2053" t="s">
        <v>111</v>
      </c>
      <c r="O2053" t="s">
        <v>115</v>
      </c>
    </row>
    <row r="2054" spans="1:15" x14ac:dyDescent="0.3">
      <c r="A2054">
        <f t="shared" si="197"/>
        <v>7777897453</v>
      </c>
      <c r="B2054" s="1">
        <v>42360</v>
      </c>
      <c r="C2054" t="str">
        <f t="shared" si="192"/>
        <v>Tuesday</v>
      </c>
      <c r="D2054" t="str">
        <f t="shared" si="193"/>
        <v>December</v>
      </c>
      <c r="E2054">
        <v>17.95</v>
      </c>
      <c r="F2054" t="s">
        <v>13</v>
      </c>
      <c r="G2054" t="s">
        <v>14</v>
      </c>
      <c r="H2054">
        <f t="shared" si="194"/>
        <v>24.95</v>
      </c>
      <c r="I2054">
        <v>10</v>
      </c>
      <c r="J2054" t="s">
        <v>56</v>
      </c>
      <c r="K2054" t="s">
        <v>57</v>
      </c>
      <c r="L2054">
        <f t="shared" si="195"/>
        <v>249.5</v>
      </c>
      <c r="M2054">
        <f t="shared" si="196"/>
        <v>70</v>
      </c>
      <c r="N2054" t="s">
        <v>111</v>
      </c>
      <c r="O2054" t="s">
        <v>115</v>
      </c>
    </row>
    <row r="2055" spans="1:15" x14ac:dyDescent="0.3">
      <c r="A2055">
        <f t="shared" si="197"/>
        <v>7777897454</v>
      </c>
      <c r="B2055" s="1">
        <v>42360</v>
      </c>
      <c r="C2055" t="str">
        <f t="shared" si="192"/>
        <v>Tuesday</v>
      </c>
      <c r="D2055" t="str">
        <f t="shared" si="193"/>
        <v>December</v>
      </c>
      <c r="E2055">
        <v>18.5</v>
      </c>
      <c r="F2055" t="s">
        <v>13</v>
      </c>
      <c r="G2055" t="s">
        <v>14</v>
      </c>
      <c r="H2055">
        <f t="shared" si="194"/>
        <v>25.5</v>
      </c>
      <c r="I2055">
        <v>1</v>
      </c>
      <c r="J2055" t="s">
        <v>15</v>
      </c>
      <c r="K2055" t="s">
        <v>16</v>
      </c>
      <c r="L2055">
        <f t="shared" si="195"/>
        <v>25.5</v>
      </c>
      <c r="M2055">
        <f t="shared" si="196"/>
        <v>7</v>
      </c>
      <c r="N2055" t="s">
        <v>111</v>
      </c>
      <c r="O2055" t="s">
        <v>115</v>
      </c>
    </row>
    <row r="2056" spans="1:15" x14ac:dyDescent="0.3">
      <c r="A2056">
        <f t="shared" si="197"/>
        <v>7777897455</v>
      </c>
      <c r="B2056" s="1">
        <v>42361</v>
      </c>
      <c r="C2056" t="str">
        <f t="shared" si="192"/>
        <v>Wednesday</v>
      </c>
      <c r="D2056" t="str">
        <f t="shared" si="193"/>
        <v>December</v>
      </c>
      <c r="E2056">
        <v>16.5</v>
      </c>
      <c r="F2056" t="s">
        <v>7</v>
      </c>
      <c r="G2056" t="s">
        <v>17</v>
      </c>
      <c r="H2056">
        <f t="shared" si="194"/>
        <v>25</v>
      </c>
      <c r="I2056">
        <v>7</v>
      </c>
      <c r="J2056" t="s">
        <v>32</v>
      </c>
      <c r="K2056" t="s">
        <v>33</v>
      </c>
      <c r="L2056">
        <f t="shared" si="195"/>
        <v>175</v>
      </c>
      <c r="M2056">
        <f t="shared" si="196"/>
        <v>59.5</v>
      </c>
      <c r="N2056" t="s">
        <v>111</v>
      </c>
      <c r="O2056" t="s">
        <v>115</v>
      </c>
    </row>
    <row r="2057" spans="1:15" x14ac:dyDescent="0.3">
      <c r="A2057">
        <f t="shared" si="197"/>
        <v>7777897456</v>
      </c>
      <c r="B2057" s="1">
        <v>42361</v>
      </c>
      <c r="C2057" t="str">
        <f t="shared" si="192"/>
        <v>Wednesday</v>
      </c>
      <c r="D2057" t="str">
        <f t="shared" si="193"/>
        <v>December</v>
      </c>
      <c r="E2057">
        <v>12.75</v>
      </c>
      <c r="F2057" t="s">
        <v>27</v>
      </c>
      <c r="G2057" t="s">
        <v>14</v>
      </c>
      <c r="H2057">
        <f t="shared" si="194"/>
        <v>16.75</v>
      </c>
      <c r="I2057">
        <v>9</v>
      </c>
      <c r="J2057" t="s">
        <v>62</v>
      </c>
      <c r="K2057" t="s">
        <v>63</v>
      </c>
      <c r="L2057">
        <f t="shared" si="195"/>
        <v>150.75</v>
      </c>
      <c r="M2057">
        <f t="shared" si="196"/>
        <v>36</v>
      </c>
      <c r="N2057" t="s">
        <v>112</v>
      </c>
      <c r="O2057" t="s">
        <v>114</v>
      </c>
    </row>
    <row r="2058" spans="1:15" x14ac:dyDescent="0.3">
      <c r="A2058">
        <f t="shared" si="197"/>
        <v>7777897457</v>
      </c>
      <c r="B2058" s="1">
        <v>42361</v>
      </c>
      <c r="C2058" t="str">
        <f t="shared" si="192"/>
        <v>Wednesday</v>
      </c>
      <c r="D2058" t="str">
        <f t="shared" si="193"/>
        <v>December</v>
      </c>
      <c r="E2058">
        <v>25.5</v>
      </c>
      <c r="F2058" t="s">
        <v>76</v>
      </c>
      <c r="G2058" t="s">
        <v>8</v>
      </c>
      <c r="H2058">
        <f t="shared" si="194"/>
        <v>26.5</v>
      </c>
      <c r="I2058">
        <v>4</v>
      </c>
      <c r="J2058" t="s">
        <v>30</v>
      </c>
      <c r="K2058" t="s">
        <v>31</v>
      </c>
      <c r="L2058">
        <f t="shared" si="195"/>
        <v>106</v>
      </c>
      <c r="M2058">
        <f t="shared" si="196"/>
        <v>4</v>
      </c>
      <c r="N2058" t="s">
        <v>111</v>
      </c>
      <c r="O2058" t="s">
        <v>115</v>
      </c>
    </row>
    <row r="2059" spans="1:15" x14ac:dyDescent="0.3">
      <c r="A2059">
        <f t="shared" si="197"/>
        <v>7777897458</v>
      </c>
      <c r="B2059" s="1">
        <v>42361</v>
      </c>
      <c r="C2059" t="str">
        <f t="shared" si="192"/>
        <v>Wednesday</v>
      </c>
      <c r="D2059" t="str">
        <f t="shared" si="193"/>
        <v>December</v>
      </c>
      <c r="E2059">
        <v>16.75</v>
      </c>
      <c r="F2059" t="s">
        <v>7</v>
      </c>
      <c r="G2059" t="s">
        <v>22</v>
      </c>
      <c r="H2059">
        <f t="shared" si="194"/>
        <v>23.25</v>
      </c>
      <c r="I2059">
        <v>5</v>
      </c>
      <c r="J2059" t="s">
        <v>46</v>
      </c>
      <c r="K2059" t="s">
        <v>47</v>
      </c>
      <c r="L2059">
        <f t="shared" si="195"/>
        <v>116.25</v>
      </c>
      <c r="M2059">
        <f t="shared" si="196"/>
        <v>32.5</v>
      </c>
      <c r="N2059" t="s">
        <v>112</v>
      </c>
      <c r="O2059" t="s">
        <v>114</v>
      </c>
    </row>
    <row r="2060" spans="1:15" x14ac:dyDescent="0.3">
      <c r="A2060">
        <f t="shared" si="197"/>
        <v>7777897459</v>
      </c>
      <c r="B2060" s="1">
        <v>42361</v>
      </c>
      <c r="C2060" t="str">
        <f t="shared" si="192"/>
        <v>Wednesday</v>
      </c>
      <c r="D2060" t="str">
        <f t="shared" si="193"/>
        <v>December</v>
      </c>
      <c r="E2060">
        <v>12</v>
      </c>
      <c r="F2060" t="s">
        <v>27</v>
      </c>
      <c r="G2060" t="s">
        <v>14</v>
      </c>
      <c r="H2060">
        <f t="shared" si="194"/>
        <v>16</v>
      </c>
      <c r="I2060">
        <v>1</v>
      </c>
      <c r="J2060" t="s">
        <v>34</v>
      </c>
      <c r="K2060" t="s">
        <v>35</v>
      </c>
      <c r="L2060">
        <f t="shared" si="195"/>
        <v>16</v>
      </c>
      <c r="M2060">
        <f t="shared" si="196"/>
        <v>4</v>
      </c>
      <c r="N2060" t="s">
        <v>112</v>
      </c>
      <c r="O2060" t="s">
        <v>115</v>
      </c>
    </row>
    <row r="2061" spans="1:15" x14ac:dyDescent="0.3">
      <c r="A2061">
        <f t="shared" si="197"/>
        <v>7777897460</v>
      </c>
      <c r="B2061" s="1">
        <v>42361</v>
      </c>
      <c r="C2061" t="str">
        <f t="shared" si="192"/>
        <v>Wednesday</v>
      </c>
      <c r="D2061" t="str">
        <f t="shared" si="193"/>
        <v>December</v>
      </c>
      <c r="E2061">
        <v>20.75</v>
      </c>
      <c r="F2061" t="s">
        <v>13</v>
      </c>
      <c r="G2061" t="s">
        <v>17</v>
      </c>
      <c r="H2061">
        <f t="shared" si="194"/>
        <v>30.75</v>
      </c>
      <c r="I2061">
        <v>12</v>
      </c>
      <c r="J2061" t="s">
        <v>38</v>
      </c>
      <c r="K2061" t="s">
        <v>39</v>
      </c>
      <c r="L2061">
        <f t="shared" si="195"/>
        <v>369</v>
      </c>
      <c r="M2061">
        <f t="shared" si="196"/>
        <v>120</v>
      </c>
      <c r="N2061" t="s">
        <v>112</v>
      </c>
      <c r="O2061" t="s">
        <v>115</v>
      </c>
    </row>
    <row r="2062" spans="1:15" x14ac:dyDescent="0.3">
      <c r="A2062">
        <f t="shared" si="197"/>
        <v>7777897461</v>
      </c>
      <c r="B2062" s="1">
        <v>42361</v>
      </c>
      <c r="C2062" t="str">
        <f t="shared" si="192"/>
        <v>Wednesday</v>
      </c>
      <c r="D2062" t="str">
        <f t="shared" si="193"/>
        <v>December</v>
      </c>
      <c r="E2062">
        <v>16.5</v>
      </c>
      <c r="F2062" t="s">
        <v>7</v>
      </c>
      <c r="G2062" t="s">
        <v>17</v>
      </c>
      <c r="H2062">
        <f t="shared" si="194"/>
        <v>25</v>
      </c>
      <c r="I2062">
        <v>6</v>
      </c>
      <c r="J2062" t="s">
        <v>18</v>
      </c>
      <c r="K2062" t="s">
        <v>19</v>
      </c>
      <c r="L2062">
        <f t="shared" si="195"/>
        <v>150</v>
      </c>
      <c r="M2062">
        <f t="shared" si="196"/>
        <v>51</v>
      </c>
      <c r="N2062" t="s">
        <v>111</v>
      </c>
      <c r="O2062" t="s">
        <v>115</v>
      </c>
    </row>
    <row r="2063" spans="1:15" x14ac:dyDescent="0.3">
      <c r="A2063">
        <f t="shared" si="197"/>
        <v>7777897462</v>
      </c>
      <c r="B2063" s="1">
        <v>42361</v>
      </c>
      <c r="C2063" t="str">
        <f t="shared" si="192"/>
        <v>Wednesday</v>
      </c>
      <c r="D2063" t="str">
        <f t="shared" si="193"/>
        <v>December</v>
      </c>
      <c r="E2063">
        <v>12.5</v>
      </c>
      <c r="F2063" t="s">
        <v>7</v>
      </c>
      <c r="G2063" t="s">
        <v>8</v>
      </c>
      <c r="H2063">
        <f t="shared" si="194"/>
        <v>17</v>
      </c>
      <c r="I2063">
        <v>9</v>
      </c>
      <c r="J2063" t="s">
        <v>48</v>
      </c>
      <c r="K2063" t="s">
        <v>49</v>
      </c>
      <c r="L2063">
        <f t="shared" si="195"/>
        <v>153</v>
      </c>
      <c r="M2063">
        <f t="shared" si="196"/>
        <v>40.5</v>
      </c>
      <c r="N2063" t="s">
        <v>112</v>
      </c>
      <c r="O2063" t="s">
        <v>115</v>
      </c>
    </row>
    <row r="2064" spans="1:15" x14ac:dyDescent="0.3">
      <c r="A2064">
        <f t="shared" si="197"/>
        <v>7777897463</v>
      </c>
      <c r="B2064" s="1">
        <v>42361</v>
      </c>
      <c r="C2064" t="str">
        <f t="shared" si="192"/>
        <v>Wednesday</v>
      </c>
      <c r="D2064" t="str">
        <f t="shared" si="193"/>
        <v>December</v>
      </c>
      <c r="E2064">
        <v>16.75</v>
      </c>
      <c r="F2064" t="s">
        <v>7</v>
      </c>
      <c r="G2064" t="s">
        <v>22</v>
      </c>
      <c r="H2064">
        <f t="shared" si="194"/>
        <v>23.25</v>
      </c>
      <c r="I2064">
        <v>5</v>
      </c>
      <c r="J2064" t="s">
        <v>28</v>
      </c>
      <c r="K2064" t="s">
        <v>29</v>
      </c>
      <c r="L2064">
        <f t="shared" si="195"/>
        <v>116.25</v>
      </c>
      <c r="M2064">
        <f t="shared" si="196"/>
        <v>32.5</v>
      </c>
      <c r="N2064" t="s">
        <v>111</v>
      </c>
      <c r="O2064" t="s">
        <v>115</v>
      </c>
    </row>
    <row r="2065" spans="1:15" x14ac:dyDescent="0.3">
      <c r="A2065">
        <f t="shared" si="197"/>
        <v>7777897464</v>
      </c>
      <c r="B2065" s="1">
        <v>42361</v>
      </c>
      <c r="C2065" t="str">
        <f t="shared" si="192"/>
        <v>Wednesday</v>
      </c>
      <c r="D2065" t="str">
        <f t="shared" si="193"/>
        <v>December</v>
      </c>
      <c r="E2065">
        <v>12.5</v>
      </c>
      <c r="F2065" t="s">
        <v>27</v>
      </c>
      <c r="G2065" t="s">
        <v>17</v>
      </c>
      <c r="H2065">
        <f t="shared" si="194"/>
        <v>19.5</v>
      </c>
      <c r="I2065">
        <v>2</v>
      </c>
      <c r="J2065" t="s">
        <v>38</v>
      </c>
      <c r="K2065" t="s">
        <v>39</v>
      </c>
      <c r="L2065">
        <f t="shared" si="195"/>
        <v>39</v>
      </c>
      <c r="M2065">
        <f t="shared" si="196"/>
        <v>14</v>
      </c>
      <c r="N2065" t="s">
        <v>111</v>
      </c>
      <c r="O2065" t="s">
        <v>115</v>
      </c>
    </row>
    <row r="2066" spans="1:15" x14ac:dyDescent="0.3">
      <c r="A2066">
        <f t="shared" si="197"/>
        <v>7777897465</v>
      </c>
      <c r="B2066" s="1">
        <v>42362</v>
      </c>
      <c r="C2066" t="str">
        <f t="shared" si="192"/>
        <v>Thursday</v>
      </c>
      <c r="D2066" t="str">
        <f t="shared" si="193"/>
        <v>December</v>
      </c>
      <c r="E2066">
        <v>16</v>
      </c>
      <c r="F2066" t="s">
        <v>7</v>
      </c>
      <c r="G2066" t="s">
        <v>14</v>
      </c>
      <c r="H2066">
        <f t="shared" si="194"/>
        <v>21.5</v>
      </c>
      <c r="I2066">
        <v>4</v>
      </c>
      <c r="J2066" t="s">
        <v>20</v>
      </c>
      <c r="K2066" t="s">
        <v>21</v>
      </c>
      <c r="L2066">
        <f t="shared" si="195"/>
        <v>86</v>
      </c>
      <c r="M2066">
        <f t="shared" si="196"/>
        <v>22</v>
      </c>
      <c r="N2066" t="s">
        <v>111</v>
      </c>
      <c r="O2066" t="s">
        <v>114</v>
      </c>
    </row>
    <row r="2067" spans="1:15" x14ac:dyDescent="0.3">
      <c r="A2067">
        <f t="shared" si="197"/>
        <v>7777897466</v>
      </c>
      <c r="B2067" s="1">
        <v>42362</v>
      </c>
      <c r="C2067" t="str">
        <f t="shared" si="192"/>
        <v>Thursday</v>
      </c>
      <c r="D2067" t="str">
        <f t="shared" si="193"/>
        <v>December</v>
      </c>
      <c r="E2067">
        <v>16.25</v>
      </c>
      <c r="F2067" t="s">
        <v>7</v>
      </c>
      <c r="G2067" t="s">
        <v>17</v>
      </c>
      <c r="H2067">
        <f t="shared" si="194"/>
        <v>24.75</v>
      </c>
      <c r="I2067">
        <v>8</v>
      </c>
      <c r="J2067" t="s">
        <v>70</v>
      </c>
      <c r="K2067" t="s">
        <v>71</v>
      </c>
      <c r="L2067">
        <f t="shared" si="195"/>
        <v>198</v>
      </c>
      <c r="M2067">
        <f t="shared" si="196"/>
        <v>68</v>
      </c>
      <c r="N2067" t="s">
        <v>112</v>
      </c>
      <c r="O2067" t="s">
        <v>114</v>
      </c>
    </row>
    <row r="2068" spans="1:15" x14ac:dyDescent="0.3">
      <c r="A2068">
        <f t="shared" si="197"/>
        <v>7777897467</v>
      </c>
      <c r="B2068" s="1">
        <v>42362</v>
      </c>
      <c r="C2068" t="str">
        <f t="shared" si="192"/>
        <v>Thursday</v>
      </c>
      <c r="D2068" t="str">
        <f t="shared" si="193"/>
        <v>December</v>
      </c>
      <c r="E2068">
        <v>16.5</v>
      </c>
      <c r="F2068" t="s">
        <v>13</v>
      </c>
      <c r="G2068" t="s">
        <v>8</v>
      </c>
      <c r="H2068">
        <f t="shared" si="194"/>
        <v>22.5</v>
      </c>
      <c r="I2068">
        <v>3</v>
      </c>
      <c r="J2068" t="s">
        <v>9</v>
      </c>
      <c r="K2068" t="s">
        <v>10</v>
      </c>
      <c r="L2068">
        <f t="shared" si="195"/>
        <v>67.5</v>
      </c>
      <c r="M2068">
        <f t="shared" si="196"/>
        <v>18</v>
      </c>
      <c r="N2068" t="s">
        <v>111</v>
      </c>
      <c r="O2068" t="s">
        <v>114</v>
      </c>
    </row>
    <row r="2069" spans="1:15" x14ac:dyDescent="0.3">
      <c r="A2069">
        <f t="shared" si="197"/>
        <v>7777897468</v>
      </c>
      <c r="B2069" s="1">
        <v>42362</v>
      </c>
      <c r="C2069" t="str">
        <f t="shared" si="192"/>
        <v>Thursday</v>
      </c>
      <c r="D2069" t="str">
        <f t="shared" si="193"/>
        <v>December</v>
      </c>
      <c r="E2069">
        <v>12.5</v>
      </c>
      <c r="F2069" t="s">
        <v>7</v>
      </c>
      <c r="G2069" t="s">
        <v>8</v>
      </c>
      <c r="H2069">
        <f t="shared" si="194"/>
        <v>17</v>
      </c>
      <c r="I2069">
        <v>10</v>
      </c>
      <c r="J2069" t="s">
        <v>48</v>
      </c>
      <c r="K2069" t="s">
        <v>49</v>
      </c>
      <c r="L2069">
        <f t="shared" si="195"/>
        <v>170</v>
      </c>
      <c r="M2069">
        <f t="shared" si="196"/>
        <v>45</v>
      </c>
      <c r="N2069" t="s">
        <v>111</v>
      </c>
      <c r="O2069" t="s">
        <v>114</v>
      </c>
    </row>
    <row r="2070" spans="1:15" x14ac:dyDescent="0.3">
      <c r="A2070">
        <f t="shared" si="197"/>
        <v>7777897469</v>
      </c>
      <c r="B2070" s="1">
        <v>42362</v>
      </c>
      <c r="C2070" t="str">
        <f t="shared" si="192"/>
        <v>Thursday</v>
      </c>
      <c r="D2070" t="str">
        <f t="shared" si="193"/>
        <v>December</v>
      </c>
      <c r="E2070">
        <v>16</v>
      </c>
      <c r="F2070" t="s">
        <v>7</v>
      </c>
      <c r="G2070" t="s">
        <v>8</v>
      </c>
      <c r="H2070">
        <f t="shared" si="194"/>
        <v>20.5</v>
      </c>
      <c r="I2070">
        <v>7</v>
      </c>
      <c r="J2070" t="s">
        <v>11</v>
      </c>
      <c r="K2070" t="s">
        <v>12</v>
      </c>
      <c r="L2070">
        <f t="shared" si="195"/>
        <v>143.5</v>
      </c>
      <c r="M2070">
        <f t="shared" si="196"/>
        <v>31.5</v>
      </c>
      <c r="N2070" t="s">
        <v>111</v>
      </c>
      <c r="O2070" t="s">
        <v>115</v>
      </c>
    </row>
    <row r="2071" spans="1:15" x14ac:dyDescent="0.3">
      <c r="A2071">
        <f t="shared" si="197"/>
        <v>7777897470</v>
      </c>
      <c r="B2071" s="1">
        <v>42362</v>
      </c>
      <c r="C2071" t="str">
        <f t="shared" si="192"/>
        <v>Thursday</v>
      </c>
      <c r="D2071" t="str">
        <f t="shared" si="193"/>
        <v>December</v>
      </c>
      <c r="E2071">
        <v>20.75</v>
      </c>
      <c r="F2071" t="s">
        <v>13</v>
      </c>
      <c r="G2071" t="s">
        <v>17</v>
      </c>
      <c r="H2071">
        <f t="shared" si="194"/>
        <v>30.75</v>
      </c>
      <c r="I2071">
        <v>7</v>
      </c>
      <c r="J2071" t="s">
        <v>38</v>
      </c>
      <c r="K2071" t="s">
        <v>39</v>
      </c>
      <c r="L2071">
        <f t="shared" si="195"/>
        <v>215.25</v>
      </c>
      <c r="M2071">
        <f t="shared" si="196"/>
        <v>70</v>
      </c>
      <c r="N2071" t="s">
        <v>112</v>
      </c>
      <c r="O2071" t="s">
        <v>115</v>
      </c>
    </row>
    <row r="2072" spans="1:15" x14ac:dyDescent="0.3">
      <c r="A2072">
        <f t="shared" si="197"/>
        <v>7777897471</v>
      </c>
      <c r="B2072" s="1">
        <v>42362</v>
      </c>
      <c r="C2072" t="str">
        <f t="shared" si="192"/>
        <v>Thursday</v>
      </c>
      <c r="D2072" t="str">
        <f t="shared" si="193"/>
        <v>December</v>
      </c>
      <c r="E2072">
        <v>16</v>
      </c>
      <c r="F2072" t="s">
        <v>7</v>
      </c>
      <c r="G2072" t="s">
        <v>14</v>
      </c>
      <c r="H2072">
        <f t="shared" si="194"/>
        <v>21.5</v>
      </c>
      <c r="I2072">
        <v>12</v>
      </c>
      <c r="J2072" t="s">
        <v>42</v>
      </c>
      <c r="K2072" t="s">
        <v>43</v>
      </c>
      <c r="L2072">
        <f t="shared" si="195"/>
        <v>258</v>
      </c>
      <c r="M2072">
        <f t="shared" si="196"/>
        <v>66</v>
      </c>
      <c r="N2072" t="s">
        <v>111</v>
      </c>
      <c r="O2072" t="s">
        <v>114</v>
      </c>
    </row>
    <row r="2073" spans="1:15" x14ac:dyDescent="0.3">
      <c r="A2073">
        <f t="shared" si="197"/>
        <v>7777897472</v>
      </c>
      <c r="B2073" s="1">
        <v>42363</v>
      </c>
      <c r="C2073" t="str">
        <f t="shared" si="192"/>
        <v>Friday</v>
      </c>
      <c r="D2073" t="str">
        <f t="shared" si="193"/>
        <v>December</v>
      </c>
      <c r="E2073">
        <v>17.95</v>
      </c>
      <c r="F2073" t="s">
        <v>13</v>
      </c>
      <c r="G2073" t="s">
        <v>14</v>
      </c>
      <c r="H2073">
        <f t="shared" si="194"/>
        <v>24.95</v>
      </c>
      <c r="I2073">
        <v>7</v>
      </c>
      <c r="J2073" t="s">
        <v>56</v>
      </c>
      <c r="K2073" t="s">
        <v>57</v>
      </c>
      <c r="L2073">
        <f t="shared" si="195"/>
        <v>174.65</v>
      </c>
      <c r="M2073">
        <f t="shared" si="196"/>
        <v>49</v>
      </c>
      <c r="N2073" t="s">
        <v>112</v>
      </c>
      <c r="O2073" t="s">
        <v>114</v>
      </c>
    </row>
    <row r="2074" spans="1:15" x14ac:dyDescent="0.3">
      <c r="A2074">
        <f t="shared" si="197"/>
        <v>7777897473</v>
      </c>
      <c r="B2074" s="1">
        <v>42363</v>
      </c>
      <c r="C2074" t="str">
        <f t="shared" si="192"/>
        <v>Friday</v>
      </c>
      <c r="D2074" t="str">
        <f t="shared" si="193"/>
        <v>December</v>
      </c>
      <c r="E2074">
        <v>16</v>
      </c>
      <c r="F2074" t="s">
        <v>7</v>
      </c>
      <c r="G2074" t="s">
        <v>8</v>
      </c>
      <c r="H2074">
        <f t="shared" si="194"/>
        <v>20.5</v>
      </c>
      <c r="I2074">
        <v>8</v>
      </c>
      <c r="J2074" t="s">
        <v>36</v>
      </c>
      <c r="K2074" t="s">
        <v>37</v>
      </c>
      <c r="L2074">
        <f t="shared" si="195"/>
        <v>164</v>
      </c>
      <c r="M2074">
        <f t="shared" si="196"/>
        <v>36</v>
      </c>
      <c r="N2074" t="s">
        <v>112</v>
      </c>
      <c r="O2074" t="s">
        <v>115</v>
      </c>
    </row>
    <row r="2075" spans="1:15" x14ac:dyDescent="0.3">
      <c r="A2075">
        <f t="shared" si="197"/>
        <v>7777897474</v>
      </c>
      <c r="B2075" s="1">
        <v>42363</v>
      </c>
      <c r="C2075" t="str">
        <f t="shared" si="192"/>
        <v>Friday</v>
      </c>
      <c r="D2075" t="str">
        <f t="shared" si="193"/>
        <v>December</v>
      </c>
      <c r="E2075">
        <v>20.75</v>
      </c>
      <c r="F2075" t="s">
        <v>13</v>
      </c>
      <c r="G2075" t="s">
        <v>17</v>
      </c>
      <c r="H2075">
        <f t="shared" si="194"/>
        <v>30.75</v>
      </c>
      <c r="I2075">
        <v>10</v>
      </c>
      <c r="J2075" t="s">
        <v>38</v>
      </c>
      <c r="K2075" t="s">
        <v>39</v>
      </c>
      <c r="L2075">
        <f t="shared" si="195"/>
        <v>307.5</v>
      </c>
      <c r="M2075">
        <f t="shared" si="196"/>
        <v>100</v>
      </c>
      <c r="N2075" t="s">
        <v>111</v>
      </c>
      <c r="O2075" t="s">
        <v>114</v>
      </c>
    </row>
    <row r="2076" spans="1:15" x14ac:dyDescent="0.3">
      <c r="A2076">
        <f t="shared" si="197"/>
        <v>7777897475</v>
      </c>
      <c r="B2076" s="1">
        <v>42363</v>
      </c>
      <c r="C2076" t="str">
        <f t="shared" si="192"/>
        <v>Friday</v>
      </c>
      <c r="D2076" t="str">
        <f t="shared" si="193"/>
        <v>December</v>
      </c>
      <c r="E2076">
        <v>20.75</v>
      </c>
      <c r="F2076" t="s">
        <v>13</v>
      </c>
      <c r="G2076" t="s">
        <v>22</v>
      </c>
      <c r="H2076">
        <f t="shared" si="194"/>
        <v>28.75</v>
      </c>
      <c r="I2076">
        <v>6</v>
      </c>
      <c r="J2076" t="s">
        <v>44</v>
      </c>
      <c r="K2076" t="s">
        <v>45</v>
      </c>
      <c r="L2076">
        <f t="shared" si="195"/>
        <v>172.5</v>
      </c>
      <c r="M2076">
        <f t="shared" si="196"/>
        <v>48</v>
      </c>
      <c r="N2076" t="s">
        <v>111</v>
      </c>
      <c r="O2076" t="s">
        <v>114</v>
      </c>
    </row>
    <row r="2077" spans="1:15" x14ac:dyDescent="0.3">
      <c r="A2077">
        <f t="shared" si="197"/>
        <v>7777897476</v>
      </c>
      <c r="B2077" s="1">
        <v>42363</v>
      </c>
      <c r="C2077" t="str">
        <f t="shared" si="192"/>
        <v>Friday</v>
      </c>
      <c r="D2077" t="str">
        <f t="shared" si="193"/>
        <v>December</v>
      </c>
      <c r="E2077">
        <v>16.5</v>
      </c>
      <c r="F2077" t="s">
        <v>7</v>
      </c>
      <c r="G2077" t="s">
        <v>17</v>
      </c>
      <c r="H2077">
        <f t="shared" si="194"/>
        <v>25</v>
      </c>
      <c r="I2077">
        <v>2</v>
      </c>
      <c r="J2077" t="s">
        <v>18</v>
      </c>
      <c r="K2077" t="s">
        <v>19</v>
      </c>
      <c r="L2077">
        <f t="shared" si="195"/>
        <v>50</v>
      </c>
      <c r="M2077">
        <f t="shared" si="196"/>
        <v>17</v>
      </c>
      <c r="N2077" t="s">
        <v>111</v>
      </c>
      <c r="O2077" t="s">
        <v>115</v>
      </c>
    </row>
    <row r="2078" spans="1:15" x14ac:dyDescent="0.3">
      <c r="A2078">
        <f t="shared" si="197"/>
        <v>7777897477</v>
      </c>
      <c r="B2078" s="1">
        <v>42363</v>
      </c>
      <c r="C2078" t="str">
        <f t="shared" si="192"/>
        <v>Friday</v>
      </c>
      <c r="D2078" t="str">
        <f t="shared" si="193"/>
        <v>December</v>
      </c>
      <c r="E2078">
        <v>18.5</v>
      </c>
      <c r="F2078" t="s">
        <v>13</v>
      </c>
      <c r="G2078" t="s">
        <v>14</v>
      </c>
      <c r="H2078">
        <f t="shared" si="194"/>
        <v>25.5</v>
      </c>
      <c r="I2078">
        <v>5</v>
      </c>
      <c r="J2078" t="s">
        <v>15</v>
      </c>
      <c r="K2078" t="s">
        <v>16</v>
      </c>
      <c r="L2078">
        <f t="shared" si="195"/>
        <v>127.5</v>
      </c>
      <c r="M2078">
        <f t="shared" si="196"/>
        <v>35</v>
      </c>
      <c r="N2078" t="s">
        <v>112</v>
      </c>
      <c r="O2078" t="s">
        <v>115</v>
      </c>
    </row>
    <row r="2079" spans="1:15" x14ac:dyDescent="0.3">
      <c r="A2079">
        <f t="shared" si="197"/>
        <v>7777897478</v>
      </c>
      <c r="B2079" s="1">
        <v>42363</v>
      </c>
      <c r="C2079" t="str">
        <f t="shared" si="192"/>
        <v>Friday</v>
      </c>
      <c r="D2079" t="str">
        <f t="shared" si="193"/>
        <v>December</v>
      </c>
      <c r="E2079">
        <v>10.5</v>
      </c>
      <c r="F2079" t="s">
        <v>27</v>
      </c>
      <c r="G2079" t="s">
        <v>8</v>
      </c>
      <c r="H2079">
        <f t="shared" si="194"/>
        <v>13.5</v>
      </c>
      <c r="I2079">
        <v>11</v>
      </c>
      <c r="J2079" t="s">
        <v>9</v>
      </c>
      <c r="K2079" t="s">
        <v>10</v>
      </c>
      <c r="L2079">
        <f t="shared" si="195"/>
        <v>148.5</v>
      </c>
      <c r="M2079">
        <f t="shared" si="196"/>
        <v>33</v>
      </c>
      <c r="N2079" t="s">
        <v>112</v>
      </c>
      <c r="O2079" t="s">
        <v>115</v>
      </c>
    </row>
    <row r="2080" spans="1:15" x14ac:dyDescent="0.3">
      <c r="A2080">
        <f t="shared" si="197"/>
        <v>7777897479</v>
      </c>
      <c r="B2080" s="1">
        <v>42363</v>
      </c>
      <c r="C2080" t="str">
        <f t="shared" si="192"/>
        <v>Friday</v>
      </c>
      <c r="D2080" t="str">
        <f t="shared" si="193"/>
        <v>December</v>
      </c>
      <c r="E2080">
        <v>16.5</v>
      </c>
      <c r="F2080" t="s">
        <v>7</v>
      </c>
      <c r="G2080" t="s">
        <v>17</v>
      </c>
      <c r="H2080">
        <f t="shared" si="194"/>
        <v>25</v>
      </c>
      <c r="I2080">
        <v>1</v>
      </c>
      <c r="J2080" t="s">
        <v>18</v>
      </c>
      <c r="K2080" t="s">
        <v>19</v>
      </c>
      <c r="L2080">
        <f t="shared" si="195"/>
        <v>25</v>
      </c>
      <c r="M2080">
        <f t="shared" si="196"/>
        <v>8.5</v>
      </c>
      <c r="N2080" t="s">
        <v>111</v>
      </c>
      <c r="O2080" t="s">
        <v>114</v>
      </c>
    </row>
    <row r="2081" spans="1:15" x14ac:dyDescent="0.3">
      <c r="A2081">
        <f t="shared" si="197"/>
        <v>7777897480</v>
      </c>
      <c r="B2081" s="1">
        <v>42363</v>
      </c>
      <c r="C2081" t="str">
        <f t="shared" si="192"/>
        <v>Friday</v>
      </c>
      <c r="D2081" t="str">
        <f t="shared" si="193"/>
        <v>December</v>
      </c>
      <c r="E2081">
        <v>16</v>
      </c>
      <c r="F2081" t="s">
        <v>7</v>
      </c>
      <c r="G2081" t="s">
        <v>8</v>
      </c>
      <c r="H2081">
        <f t="shared" si="194"/>
        <v>20.5</v>
      </c>
      <c r="I2081">
        <v>3</v>
      </c>
      <c r="J2081" t="s">
        <v>30</v>
      </c>
      <c r="K2081" t="s">
        <v>31</v>
      </c>
      <c r="L2081">
        <f t="shared" si="195"/>
        <v>61.5</v>
      </c>
      <c r="M2081">
        <f t="shared" si="196"/>
        <v>13.5</v>
      </c>
      <c r="N2081" t="s">
        <v>112</v>
      </c>
      <c r="O2081" t="s">
        <v>115</v>
      </c>
    </row>
    <row r="2082" spans="1:15" x14ac:dyDescent="0.3">
      <c r="A2082">
        <f t="shared" si="197"/>
        <v>7777897481</v>
      </c>
      <c r="B2082" s="1">
        <v>42363</v>
      </c>
      <c r="C2082" t="str">
        <f t="shared" si="192"/>
        <v>Friday</v>
      </c>
      <c r="D2082" t="str">
        <f t="shared" si="193"/>
        <v>December</v>
      </c>
      <c r="E2082">
        <v>25.5</v>
      </c>
      <c r="F2082" t="s">
        <v>76</v>
      </c>
      <c r="G2082" t="s">
        <v>8</v>
      </c>
      <c r="H2082">
        <f t="shared" si="194"/>
        <v>26.5</v>
      </c>
      <c r="I2082">
        <v>7</v>
      </c>
      <c r="J2082" t="s">
        <v>30</v>
      </c>
      <c r="K2082" t="s">
        <v>31</v>
      </c>
      <c r="L2082">
        <f t="shared" si="195"/>
        <v>185.5</v>
      </c>
      <c r="M2082">
        <f t="shared" si="196"/>
        <v>7</v>
      </c>
      <c r="N2082" t="s">
        <v>112</v>
      </c>
      <c r="O2082" t="s">
        <v>114</v>
      </c>
    </row>
    <row r="2083" spans="1:15" x14ac:dyDescent="0.3">
      <c r="A2083">
        <f t="shared" si="197"/>
        <v>7777897482</v>
      </c>
      <c r="B2083" s="1">
        <v>42364</v>
      </c>
      <c r="C2083" t="str">
        <f t="shared" si="192"/>
        <v>Saturday</v>
      </c>
      <c r="D2083" t="str">
        <f t="shared" si="193"/>
        <v>December</v>
      </c>
      <c r="E2083">
        <v>20.25</v>
      </c>
      <c r="F2083" t="s">
        <v>13</v>
      </c>
      <c r="G2083" t="s">
        <v>17</v>
      </c>
      <c r="H2083">
        <f t="shared" si="194"/>
        <v>30.25</v>
      </c>
      <c r="I2083">
        <v>1</v>
      </c>
      <c r="J2083" t="s">
        <v>60</v>
      </c>
      <c r="K2083" t="s">
        <v>61</v>
      </c>
      <c r="L2083">
        <f t="shared" si="195"/>
        <v>30.25</v>
      </c>
      <c r="M2083">
        <f t="shared" si="196"/>
        <v>10</v>
      </c>
      <c r="N2083" t="s">
        <v>111</v>
      </c>
      <c r="O2083" t="s">
        <v>115</v>
      </c>
    </row>
    <row r="2084" spans="1:15" x14ac:dyDescent="0.3">
      <c r="A2084">
        <f t="shared" si="197"/>
        <v>7777897483</v>
      </c>
      <c r="B2084" s="1">
        <v>42364</v>
      </c>
      <c r="C2084" t="str">
        <f t="shared" si="192"/>
        <v>Saturday</v>
      </c>
      <c r="D2084" t="str">
        <f t="shared" si="193"/>
        <v>December</v>
      </c>
      <c r="E2084">
        <v>14.5</v>
      </c>
      <c r="F2084" t="s">
        <v>7</v>
      </c>
      <c r="G2084" t="s">
        <v>8</v>
      </c>
      <c r="H2084">
        <f t="shared" si="194"/>
        <v>19</v>
      </c>
      <c r="I2084">
        <v>7</v>
      </c>
      <c r="J2084" t="s">
        <v>74</v>
      </c>
      <c r="K2084" t="s">
        <v>75</v>
      </c>
      <c r="L2084">
        <f t="shared" si="195"/>
        <v>133</v>
      </c>
      <c r="M2084">
        <f t="shared" si="196"/>
        <v>31.5</v>
      </c>
      <c r="N2084" t="s">
        <v>112</v>
      </c>
      <c r="O2084" t="s">
        <v>115</v>
      </c>
    </row>
    <row r="2085" spans="1:15" x14ac:dyDescent="0.3">
      <c r="A2085">
        <f t="shared" si="197"/>
        <v>7777897484</v>
      </c>
      <c r="B2085" s="1">
        <v>42364</v>
      </c>
      <c r="C2085" t="str">
        <f t="shared" si="192"/>
        <v>Saturday</v>
      </c>
      <c r="D2085" t="str">
        <f t="shared" si="193"/>
        <v>December</v>
      </c>
      <c r="E2085">
        <v>20.5</v>
      </c>
      <c r="F2085" t="s">
        <v>13</v>
      </c>
      <c r="G2085" t="s">
        <v>8</v>
      </c>
      <c r="H2085">
        <f t="shared" si="194"/>
        <v>26.5</v>
      </c>
      <c r="I2085">
        <v>12</v>
      </c>
      <c r="J2085" t="s">
        <v>58</v>
      </c>
      <c r="K2085" t="s">
        <v>59</v>
      </c>
      <c r="L2085">
        <f t="shared" si="195"/>
        <v>318</v>
      </c>
      <c r="M2085">
        <f t="shared" si="196"/>
        <v>72</v>
      </c>
      <c r="N2085" t="s">
        <v>112</v>
      </c>
      <c r="O2085" t="s">
        <v>114</v>
      </c>
    </row>
    <row r="2086" spans="1:15" x14ac:dyDescent="0.3">
      <c r="A2086">
        <f t="shared" si="197"/>
        <v>7777897485</v>
      </c>
      <c r="B2086" s="1">
        <v>42364</v>
      </c>
      <c r="C2086" t="str">
        <f t="shared" si="192"/>
        <v>Saturday</v>
      </c>
      <c r="D2086" t="str">
        <f t="shared" si="193"/>
        <v>December</v>
      </c>
      <c r="E2086">
        <v>16</v>
      </c>
      <c r="F2086" t="s">
        <v>7</v>
      </c>
      <c r="G2086" t="s">
        <v>14</v>
      </c>
      <c r="H2086">
        <f t="shared" si="194"/>
        <v>21.5</v>
      </c>
      <c r="I2086">
        <v>1</v>
      </c>
      <c r="J2086" t="s">
        <v>42</v>
      </c>
      <c r="K2086" t="s">
        <v>43</v>
      </c>
      <c r="L2086">
        <f t="shared" si="195"/>
        <v>21.5</v>
      </c>
      <c r="M2086">
        <f t="shared" si="196"/>
        <v>5.5</v>
      </c>
      <c r="N2086" t="s">
        <v>112</v>
      </c>
      <c r="O2086" t="s">
        <v>115</v>
      </c>
    </row>
    <row r="2087" spans="1:15" x14ac:dyDescent="0.3">
      <c r="A2087">
        <f t="shared" si="197"/>
        <v>7777897486</v>
      </c>
      <c r="B2087" s="1">
        <v>42364</v>
      </c>
      <c r="C2087" t="str">
        <f t="shared" si="192"/>
        <v>Saturday</v>
      </c>
      <c r="D2087" t="str">
        <f t="shared" si="193"/>
        <v>December</v>
      </c>
      <c r="E2087">
        <v>12.75</v>
      </c>
      <c r="F2087" t="s">
        <v>27</v>
      </c>
      <c r="G2087" t="s">
        <v>14</v>
      </c>
      <c r="H2087">
        <f t="shared" si="194"/>
        <v>16.75</v>
      </c>
      <c r="I2087">
        <v>2</v>
      </c>
      <c r="J2087" t="s">
        <v>62</v>
      </c>
      <c r="K2087" t="s">
        <v>63</v>
      </c>
      <c r="L2087">
        <f t="shared" si="195"/>
        <v>33.5</v>
      </c>
      <c r="M2087">
        <f t="shared" si="196"/>
        <v>8</v>
      </c>
      <c r="N2087" t="s">
        <v>111</v>
      </c>
      <c r="O2087" t="s">
        <v>115</v>
      </c>
    </row>
    <row r="2088" spans="1:15" x14ac:dyDescent="0.3">
      <c r="A2088">
        <f t="shared" si="197"/>
        <v>7777897487</v>
      </c>
      <c r="B2088" s="1">
        <v>42364</v>
      </c>
      <c r="C2088" t="str">
        <f t="shared" si="192"/>
        <v>Saturday</v>
      </c>
      <c r="D2088" t="str">
        <f t="shared" si="193"/>
        <v>December</v>
      </c>
      <c r="E2088">
        <v>12.5</v>
      </c>
      <c r="F2088" t="s">
        <v>7</v>
      </c>
      <c r="G2088" t="s">
        <v>8</v>
      </c>
      <c r="H2088">
        <f t="shared" si="194"/>
        <v>17</v>
      </c>
      <c r="I2088">
        <v>2</v>
      </c>
      <c r="J2088" t="s">
        <v>48</v>
      </c>
      <c r="K2088" t="s">
        <v>49</v>
      </c>
      <c r="L2088">
        <f t="shared" si="195"/>
        <v>34</v>
      </c>
      <c r="M2088">
        <f t="shared" si="196"/>
        <v>9</v>
      </c>
      <c r="N2088" t="s">
        <v>111</v>
      </c>
      <c r="O2088" t="s">
        <v>114</v>
      </c>
    </row>
    <row r="2089" spans="1:15" x14ac:dyDescent="0.3">
      <c r="A2089">
        <f t="shared" si="197"/>
        <v>7777897488</v>
      </c>
      <c r="B2089" s="1">
        <v>42364</v>
      </c>
      <c r="C2089" t="str">
        <f t="shared" si="192"/>
        <v>Saturday</v>
      </c>
      <c r="D2089" t="str">
        <f t="shared" si="193"/>
        <v>December</v>
      </c>
      <c r="E2089">
        <v>20.75</v>
      </c>
      <c r="F2089" t="s">
        <v>13</v>
      </c>
      <c r="G2089" t="s">
        <v>17</v>
      </c>
      <c r="H2089">
        <f t="shared" si="194"/>
        <v>30.75</v>
      </c>
      <c r="I2089">
        <v>3</v>
      </c>
      <c r="J2089" t="s">
        <v>18</v>
      </c>
      <c r="K2089" t="s">
        <v>19</v>
      </c>
      <c r="L2089">
        <f t="shared" si="195"/>
        <v>92.25</v>
      </c>
      <c r="M2089">
        <f t="shared" si="196"/>
        <v>30</v>
      </c>
      <c r="N2089" t="s">
        <v>111</v>
      </c>
      <c r="O2089" t="s">
        <v>115</v>
      </c>
    </row>
    <row r="2090" spans="1:15" x14ac:dyDescent="0.3">
      <c r="A2090">
        <f t="shared" si="197"/>
        <v>7777897489</v>
      </c>
      <c r="B2090" s="1">
        <v>42365</v>
      </c>
      <c r="C2090" t="str">
        <f t="shared" si="192"/>
        <v>Sunday</v>
      </c>
      <c r="D2090" t="str">
        <f t="shared" si="193"/>
        <v>December</v>
      </c>
      <c r="E2090">
        <v>20.5</v>
      </c>
      <c r="F2090" t="s">
        <v>13</v>
      </c>
      <c r="G2090" t="s">
        <v>8</v>
      </c>
      <c r="H2090">
        <f t="shared" si="194"/>
        <v>26.5</v>
      </c>
      <c r="I2090">
        <v>8</v>
      </c>
      <c r="J2090" t="s">
        <v>11</v>
      </c>
      <c r="K2090" t="s">
        <v>12</v>
      </c>
      <c r="L2090">
        <f t="shared" si="195"/>
        <v>212</v>
      </c>
      <c r="M2090">
        <f t="shared" si="196"/>
        <v>48</v>
      </c>
      <c r="N2090" t="s">
        <v>112</v>
      </c>
      <c r="O2090" t="s">
        <v>115</v>
      </c>
    </row>
    <row r="2091" spans="1:15" x14ac:dyDescent="0.3">
      <c r="A2091">
        <f t="shared" si="197"/>
        <v>7777897490</v>
      </c>
      <c r="B2091" s="1">
        <v>42365</v>
      </c>
      <c r="C2091" t="str">
        <f t="shared" si="192"/>
        <v>Sunday</v>
      </c>
      <c r="D2091" t="str">
        <f t="shared" si="193"/>
        <v>December</v>
      </c>
      <c r="E2091">
        <v>16.5</v>
      </c>
      <c r="F2091" t="s">
        <v>7</v>
      </c>
      <c r="G2091" t="s">
        <v>17</v>
      </c>
      <c r="H2091">
        <f t="shared" si="194"/>
        <v>25</v>
      </c>
      <c r="I2091">
        <v>4</v>
      </c>
      <c r="J2091" t="s">
        <v>25</v>
      </c>
      <c r="K2091" t="s">
        <v>26</v>
      </c>
      <c r="L2091">
        <f t="shared" si="195"/>
        <v>100</v>
      </c>
      <c r="M2091">
        <f t="shared" si="196"/>
        <v>34</v>
      </c>
      <c r="N2091" t="s">
        <v>112</v>
      </c>
      <c r="O2091" t="s">
        <v>114</v>
      </c>
    </row>
    <row r="2092" spans="1:15" x14ac:dyDescent="0.3">
      <c r="A2092">
        <f t="shared" si="197"/>
        <v>7777897491</v>
      </c>
      <c r="B2092" s="1">
        <v>42365</v>
      </c>
      <c r="C2092" t="str">
        <f t="shared" si="192"/>
        <v>Sunday</v>
      </c>
      <c r="D2092" t="str">
        <f t="shared" si="193"/>
        <v>December</v>
      </c>
      <c r="E2092">
        <v>23.65</v>
      </c>
      <c r="F2092" t="s">
        <v>27</v>
      </c>
      <c r="G2092" t="s">
        <v>17</v>
      </c>
      <c r="H2092">
        <f t="shared" si="194"/>
        <v>30.65</v>
      </c>
      <c r="I2092">
        <v>12</v>
      </c>
      <c r="J2092" t="s">
        <v>77</v>
      </c>
      <c r="K2092" t="s">
        <v>78</v>
      </c>
      <c r="L2092">
        <f t="shared" si="195"/>
        <v>367.79999999999995</v>
      </c>
      <c r="M2092">
        <f t="shared" si="196"/>
        <v>84</v>
      </c>
      <c r="N2092" t="s">
        <v>112</v>
      </c>
      <c r="O2092" t="s">
        <v>114</v>
      </c>
    </row>
    <row r="2093" spans="1:15" x14ac:dyDescent="0.3">
      <c r="A2093">
        <f t="shared" si="197"/>
        <v>7777897492</v>
      </c>
      <c r="B2093" s="1">
        <v>42365</v>
      </c>
      <c r="C2093" t="str">
        <f t="shared" si="192"/>
        <v>Sunday</v>
      </c>
      <c r="D2093" t="str">
        <f t="shared" si="193"/>
        <v>December</v>
      </c>
      <c r="E2093">
        <v>12.5</v>
      </c>
      <c r="F2093" t="s">
        <v>7</v>
      </c>
      <c r="G2093" t="s">
        <v>8</v>
      </c>
      <c r="H2093">
        <f t="shared" si="194"/>
        <v>17</v>
      </c>
      <c r="I2093">
        <v>8</v>
      </c>
      <c r="J2093" t="s">
        <v>48</v>
      </c>
      <c r="K2093" t="s">
        <v>49</v>
      </c>
      <c r="L2093">
        <f t="shared" si="195"/>
        <v>136</v>
      </c>
      <c r="M2093">
        <f t="shared" si="196"/>
        <v>36</v>
      </c>
      <c r="N2093" t="s">
        <v>112</v>
      </c>
      <c r="O2093" t="s">
        <v>115</v>
      </c>
    </row>
    <row r="2094" spans="1:15" x14ac:dyDescent="0.3">
      <c r="A2094">
        <f t="shared" si="197"/>
        <v>7777897493</v>
      </c>
      <c r="B2094" s="1">
        <v>42365</v>
      </c>
      <c r="C2094" t="str">
        <f t="shared" si="192"/>
        <v>Sunday</v>
      </c>
      <c r="D2094" t="str">
        <f t="shared" si="193"/>
        <v>December</v>
      </c>
      <c r="E2094">
        <v>12.75</v>
      </c>
      <c r="F2094" t="s">
        <v>27</v>
      </c>
      <c r="G2094" t="s">
        <v>22</v>
      </c>
      <c r="H2094">
        <f t="shared" si="194"/>
        <v>17.75</v>
      </c>
      <c r="I2094">
        <v>9</v>
      </c>
      <c r="J2094" t="s">
        <v>44</v>
      </c>
      <c r="K2094" t="s">
        <v>45</v>
      </c>
      <c r="L2094">
        <f t="shared" si="195"/>
        <v>159.75</v>
      </c>
      <c r="M2094">
        <f t="shared" si="196"/>
        <v>45</v>
      </c>
      <c r="N2094" t="s">
        <v>111</v>
      </c>
      <c r="O2094" t="s">
        <v>115</v>
      </c>
    </row>
    <row r="2095" spans="1:15" x14ac:dyDescent="0.3">
      <c r="A2095">
        <f t="shared" si="197"/>
        <v>7777897494</v>
      </c>
      <c r="B2095" s="1">
        <v>42366</v>
      </c>
      <c r="C2095" t="str">
        <f t="shared" si="192"/>
        <v>Monday</v>
      </c>
      <c r="D2095" t="str">
        <f t="shared" si="193"/>
        <v>December</v>
      </c>
      <c r="E2095">
        <v>12.5</v>
      </c>
      <c r="F2095" t="s">
        <v>27</v>
      </c>
      <c r="G2095" t="s">
        <v>17</v>
      </c>
      <c r="H2095">
        <f t="shared" si="194"/>
        <v>19.5</v>
      </c>
      <c r="I2095">
        <v>12</v>
      </c>
      <c r="J2095" t="s">
        <v>25</v>
      </c>
      <c r="K2095" t="s">
        <v>26</v>
      </c>
      <c r="L2095">
        <f t="shared" si="195"/>
        <v>234</v>
      </c>
      <c r="M2095">
        <f t="shared" si="196"/>
        <v>84</v>
      </c>
      <c r="N2095" t="s">
        <v>112</v>
      </c>
      <c r="O2095" t="s">
        <v>114</v>
      </c>
    </row>
    <row r="2096" spans="1:15" x14ac:dyDescent="0.3">
      <c r="A2096">
        <f t="shared" si="197"/>
        <v>7777897495</v>
      </c>
      <c r="B2096" s="1">
        <v>42366</v>
      </c>
      <c r="C2096" t="str">
        <f t="shared" si="192"/>
        <v>Monday</v>
      </c>
      <c r="D2096" t="str">
        <f t="shared" si="193"/>
        <v>December</v>
      </c>
      <c r="E2096">
        <v>12.5</v>
      </c>
      <c r="F2096" t="s">
        <v>27</v>
      </c>
      <c r="G2096" t="s">
        <v>17</v>
      </c>
      <c r="H2096">
        <f t="shared" si="194"/>
        <v>19.5</v>
      </c>
      <c r="I2096">
        <v>8</v>
      </c>
      <c r="J2096" t="s">
        <v>38</v>
      </c>
      <c r="K2096" t="s">
        <v>39</v>
      </c>
      <c r="L2096">
        <f t="shared" si="195"/>
        <v>156</v>
      </c>
      <c r="M2096">
        <f t="shared" si="196"/>
        <v>56</v>
      </c>
      <c r="N2096" t="s">
        <v>111</v>
      </c>
      <c r="O2096" t="s">
        <v>115</v>
      </c>
    </row>
    <row r="2097" spans="1:15" x14ac:dyDescent="0.3">
      <c r="A2097">
        <f t="shared" si="197"/>
        <v>7777897496</v>
      </c>
      <c r="B2097" s="1">
        <v>42366</v>
      </c>
      <c r="C2097" t="str">
        <f t="shared" si="192"/>
        <v>Monday</v>
      </c>
      <c r="D2097" t="str">
        <f t="shared" si="193"/>
        <v>December</v>
      </c>
      <c r="E2097">
        <v>20.5</v>
      </c>
      <c r="F2097" t="s">
        <v>13</v>
      </c>
      <c r="G2097" t="s">
        <v>8</v>
      </c>
      <c r="H2097">
        <f t="shared" si="194"/>
        <v>26.5</v>
      </c>
      <c r="I2097">
        <v>9</v>
      </c>
      <c r="J2097" t="s">
        <v>11</v>
      </c>
      <c r="K2097" t="s">
        <v>12</v>
      </c>
      <c r="L2097">
        <f t="shared" si="195"/>
        <v>238.5</v>
      </c>
      <c r="M2097">
        <f t="shared" si="196"/>
        <v>54</v>
      </c>
      <c r="N2097" t="s">
        <v>111</v>
      </c>
      <c r="O2097" t="s">
        <v>114</v>
      </c>
    </row>
    <row r="2098" spans="1:15" x14ac:dyDescent="0.3">
      <c r="A2098">
        <f t="shared" si="197"/>
        <v>7777897497</v>
      </c>
      <c r="B2098" s="1">
        <v>42366</v>
      </c>
      <c r="C2098" t="str">
        <f t="shared" si="192"/>
        <v>Monday</v>
      </c>
      <c r="D2098" t="str">
        <f t="shared" si="193"/>
        <v>December</v>
      </c>
      <c r="E2098">
        <v>16</v>
      </c>
      <c r="F2098" t="s">
        <v>7</v>
      </c>
      <c r="G2098" t="s">
        <v>14</v>
      </c>
      <c r="H2098">
        <f t="shared" si="194"/>
        <v>21.5</v>
      </c>
      <c r="I2098">
        <v>8</v>
      </c>
      <c r="J2098" t="s">
        <v>42</v>
      </c>
      <c r="K2098" t="s">
        <v>43</v>
      </c>
      <c r="L2098">
        <f t="shared" si="195"/>
        <v>172</v>
      </c>
      <c r="M2098">
        <f t="shared" si="196"/>
        <v>44</v>
      </c>
      <c r="N2098" t="s">
        <v>112</v>
      </c>
      <c r="O2098" t="s">
        <v>115</v>
      </c>
    </row>
    <row r="2099" spans="1:15" x14ac:dyDescent="0.3">
      <c r="A2099">
        <f t="shared" si="197"/>
        <v>7777897498</v>
      </c>
      <c r="B2099" s="1">
        <v>42366</v>
      </c>
      <c r="C2099" t="str">
        <f t="shared" si="192"/>
        <v>Monday</v>
      </c>
      <c r="D2099" t="str">
        <f t="shared" si="193"/>
        <v>December</v>
      </c>
      <c r="E2099">
        <v>12.25</v>
      </c>
      <c r="F2099" t="s">
        <v>27</v>
      </c>
      <c r="G2099" t="s">
        <v>17</v>
      </c>
      <c r="H2099">
        <f t="shared" si="194"/>
        <v>19.25</v>
      </c>
      <c r="I2099">
        <v>2</v>
      </c>
      <c r="J2099" t="s">
        <v>70</v>
      </c>
      <c r="K2099" t="s">
        <v>71</v>
      </c>
      <c r="L2099">
        <f t="shared" si="195"/>
        <v>38.5</v>
      </c>
      <c r="M2099">
        <f t="shared" si="196"/>
        <v>14</v>
      </c>
      <c r="N2099" t="s">
        <v>112</v>
      </c>
      <c r="O2099" t="s">
        <v>114</v>
      </c>
    </row>
    <row r="2100" spans="1:15" x14ac:dyDescent="0.3">
      <c r="A2100">
        <f t="shared" si="197"/>
        <v>7777897499</v>
      </c>
      <c r="B2100" s="1">
        <v>42366</v>
      </c>
      <c r="C2100" t="str">
        <f t="shared" si="192"/>
        <v>Monday</v>
      </c>
      <c r="D2100" t="str">
        <f t="shared" si="193"/>
        <v>December</v>
      </c>
      <c r="E2100">
        <v>9.75</v>
      </c>
      <c r="F2100" t="s">
        <v>27</v>
      </c>
      <c r="G2100" t="s">
        <v>8</v>
      </c>
      <c r="H2100">
        <f t="shared" si="194"/>
        <v>12.75</v>
      </c>
      <c r="I2100">
        <v>1</v>
      </c>
      <c r="J2100" t="s">
        <v>48</v>
      </c>
      <c r="K2100" t="s">
        <v>49</v>
      </c>
      <c r="L2100">
        <f t="shared" si="195"/>
        <v>12.75</v>
      </c>
      <c r="M2100">
        <f t="shared" si="196"/>
        <v>3</v>
      </c>
      <c r="N2100" t="s">
        <v>112</v>
      </c>
      <c r="O2100" t="s">
        <v>114</v>
      </c>
    </row>
    <row r="2101" spans="1:15" x14ac:dyDescent="0.3">
      <c r="A2101">
        <f t="shared" si="197"/>
        <v>7777897500</v>
      </c>
      <c r="B2101" s="1">
        <v>42367</v>
      </c>
      <c r="C2101" t="str">
        <f t="shared" si="192"/>
        <v>Tuesday</v>
      </c>
      <c r="D2101" t="str">
        <f t="shared" si="193"/>
        <v>December</v>
      </c>
      <c r="E2101">
        <v>20.25</v>
      </c>
      <c r="F2101" t="s">
        <v>13</v>
      </c>
      <c r="G2101" t="s">
        <v>14</v>
      </c>
      <c r="H2101">
        <f t="shared" si="194"/>
        <v>27.25</v>
      </c>
      <c r="I2101">
        <v>5</v>
      </c>
      <c r="J2101" t="s">
        <v>20</v>
      </c>
      <c r="K2101" t="s">
        <v>21</v>
      </c>
      <c r="L2101">
        <f t="shared" si="195"/>
        <v>136.25</v>
      </c>
      <c r="M2101">
        <f t="shared" si="196"/>
        <v>35</v>
      </c>
      <c r="N2101" t="s">
        <v>112</v>
      </c>
      <c r="O2101" t="s">
        <v>115</v>
      </c>
    </row>
    <row r="2102" spans="1:15" x14ac:dyDescent="0.3">
      <c r="A2102">
        <f t="shared" si="197"/>
        <v>7777897501</v>
      </c>
      <c r="B2102" s="1">
        <v>42367</v>
      </c>
      <c r="C2102" t="str">
        <f t="shared" si="192"/>
        <v>Tuesday</v>
      </c>
      <c r="D2102" t="str">
        <f t="shared" si="193"/>
        <v>December</v>
      </c>
      <c r="E2102">
        <v>20.75</v>
      </c>
      <c r="F2102" t="s">
        <v>13</v>
      </c>
      <c r="G2102" t="s">
        <v>17</v>
      </c>
      <c r="H2102">
        <f t="shared" si="194"/>
        <v>30.75</v>
      </c>
      <c r="I2102">
        <v>4</v>
      </c>
      <c r="J2102" t="s">
        <v>54</v>
      </c>
      <c r="K2102" t="s">
        <v>55</v>
      </c>
      <c r="L2102">
        <f t="shared" si="195"/>
        <v>123</v>
      </c>
      <c r="M2102">
        <f t="shared" si="196"/>
        <v>40</v>
      </c>
      <c r="N2102" t="s">
        <v>111</v>
      </c>
      <c r="O2102" t="s">
        <v>114</v>
      </c>
    </row>
    <row r="2103" spans="1:15" x14ac:dyDescent="0.3">
      <c r="A2103">
        <f t="shared" si="197"/>
        <v>7777897502</v>
      </c>
      <c r="B2103" s="1">
        <v>42367</v>
      </c>
      <c r="C2103" t="str">
        <f t="shared" si="192"/>
        <v>Tuesday</v>
      </c>
      <c r="D2103" t="str">
        <f t="shared" si="193"/>
        <v>December</v>
      </c>
      <c r="E2103">
        <v>9.75</v>
      </c>
      <c r="F2103" t="s">
        <v>27</v>
      </c>
      <c r="G2103" t="s">
        <v>8</v>
      </c>
      <c r="H2103">
        <f t="shared" si="194"/>
        <v>12.75</v>
      </c>
      <c r="I2103">
        <v>5</v>
      </c>
      <c r="J2103" t="s">
        <v>48</v>
      </c>
      <c r="K2103" t="s">
        <v>49</v>
      </c>
      <c r="L2103">
        <f t="shared" si="195"/>
        <v>63.75</v>
      </c>
      <c r="M2103">
        <f t="shared" si="196"/>
        <v>15</v>
      </c>
      <c r="N2103" t="s">
        <v>111</v>
      </c>
      <c r="O2103" t="s">
        <v>115</v>
      </c>
    </row>
    <row r="2104" spans="1:15" x14ac:dyDescent="0.3">
      <c r="A2104">
        <f t="shared" si="197"/>
        <v>7777897503</v>
      </c>
      <c r="B2104" s="1">
        <v>42367</v>
      </c>
      <c r="C2104" t="str">
        <f t="shared" si="192"/>
        <v>Tuesday</v>
      </c>
      <c r="D2104" t="str">
        <f t="shared" si="193"/>
        <v>December</v>
      </c>
      <c r="E2104">
        <v>20.75</v>
      </c>
      <c r="F2104" t="s">
        <v>13</v>
      </c>
      <c r="G2104" t="s">
        <v>22</v>
      </c>
      <c r="H2104">
        <f t="shared" si="194"/>
        <v>28.75</v>
      </c>
      <c r="I2104">
        <v>2</v>
      </c>
      <c r="J2104" t="s">
        <v>46</v>
      </c>
      <c r="K2104" t="s">
        <v>47</v>
      </c>
      <c r="L2104">
        <f t="shared" si="195"/>
        <v>57.5</v>
      </c>
      <c r="M2104">
        <f t="shared" si="196"/>
        <v>16</v>
      </c>
      <c r="N2104" t="s">
        <v>111</v>
      </c>
      <c r="O2104" t="s">
        <v>114</v>
      </c>
    </row>
    <row r="2105" spans="1:15" x14ac:dyDescent="0.3">
      <c r="A2105">
        <f t="shared" si="197"/>
        <v>7777897504</v>
      </c>
      <c r="B2105" s="1">
        <v>42367</v>
      </c>
      <c r="C2105" t="str">
        <f t="shared" si="192"/>
        <v>Tuesday</v>
      </c>
      <c r="D2105" t="str">
        <f t="shared" si="193"/>
        <v>December</v>
      </c>
      <c r="E2105">
        <v>18.5</v>
      </c>
      <c r="F2105" t="s">
        <v>13</v>
      </c>
      <c r="G2105" t="s">
        <v>14</v>
      </c>
      <c r="H2105">
        <f t="shared" si="194"/>
        <v>25.5</v>
      </c>
      <c r="I2105">
        <v>7</v>
      </c>
      <c r="J2105" t="s">
        <v>15</v>
      </c>
      <c r="K2105" t="s">
        <v>16</v>
      </c>
      <c r="L2105">
        <f t="shared" si="195"/>
        <v>178.5</v>
      </c>
      <c r="M2105">
        <f t="shared" si="196"/>
        <v>49</v>
      </c>
      <c r="N2105" t="s">
        <v>112</v>
      </c>
      <c r="O2105" t="s">
        <v>115</v>
      </c>
    </row>
    <row r="2106" spans="1:15" x14ac:dyDescent="0.3">
      <c r="A2106">
        <f t="shared" si="197"/>
        <v>7777897505</v>
      </c>
      <c r="B2106" s="1">
        <v>42367</v>
      </c>
      <c r="C2106" t="str">
        <f t="shared" si="192"/>
        <v>Tuesday</v>
      </c>
      <c r="D2106" t="str">
        <f t="shared" si="193"/>
        <v>December</v>
      </c>
      <c r="E2106">
        <v>16.75</v>
      </c>
      <c r="F2106" t="s">
        <v>7</v>
      </c>
      <c r="G2106" t="s">
        <v>14</v>
      </c>
      <c r="H2106">
        <f t="shared" si="194"/>
        <v>22.25</v>
      </c>
      <c r="I2106">
        <v>9</v>
      </c>
      <c r="J2106" t="s">
        <v>62</v>
      </c>
      <c r="K2106" t="s">
        <v>63</v>
      </c>
      <c r="L2106">
        <f t="shared" si="195"/>
        <v>200.25</v>
      </c>
      <c r="M2106">
        <f t="shared" si="196"/>
        <v>49.5</v>
      </c>
      <c r="N2106" t="s">
        <v>112</v>
      </c>
      <c r="O2106" t="s">
        <v>114</v>
      </c>
    </row>
    <row r="2107" spans="1:15" x14ac:dyDescent="0.3">
      <c r="A2107">
        <f t="shared" si="197"/>
        <v>7777897506</v>
      </c>
      <c r="B2107" s="1">
        <v>42367</v>
      </c>
      <c r="C2107" t="str">
        <f t="shared" si="192"/>
        <v>Tuesday</v>
      </c>
      <c r="D2107" t="str">
        <f t="shared" si="193"/>
        <v>December</v>
      </c>
      <c r="E2107">
        <v>16.5</v>
      </c>
      <c r="F2107" t="s">
        <v>7</v>
      </c>
      <c r="G2107" t="s">
        <v>17</v>
      </c>
      <c r="H2107">
        <f t="shared" si="194"/>
        <v>25</v>
      </c>
      <c r="I2107">
        <v>7</v>
      </c>
      <c r="J2107" t="s">
        <v>18</v>
      </c>
      <c r="K2107" t="s">
        <v>19</v>
      </c>
      <c r="L2107">
        <f t="shared" si="195"/>
        <v>175</v>
      </c>
      <c r="M2107">
        <f t="shared" si="196"/>
        <v>59.5</v>
      </c>
      <c r="N2107" t="s">
        <v>111</v>
      </c>
      <c r="O2107" t="s">
        <v>114</v>
      </c>
    </row>
    <row r="2108" spans="1:15" x14ac:dyDescent="0.3">
      <c r="A2108">
        <f t="shared" si="197"/>
        <v>7777897507</v>
      </c>
      <c r="B2108" s="1">
        <v>42367</v>
      </c>
      <c r="C2108" t="str">
        <f t="shared" si="192"/>
        <v>Tuesday</v>
      </c>
      <c r="D2108" t="str">
        <f t="shared" si="193"/>
        <v>December</v>
      </c>
      <c r="E2108">
        <v>10.5</v>
      </c>
      <c r="F2108" t="s">
        <v>27</v>
      </c>
      <c r="G2108" t="s">
        <v>8</v>
      </c>
      <c r="H2108">
        <f t="shared" si="194"/>
        <v>13.5</v>
      </c>
      <c r="I2108">
        <v>5</v>
      </c>
      <c r="J2108" t="s">
        <v>9</v>
      </c>
      <c r="K2108" t="s">
        <v>10</v>
      </c>
      <c r="L2108">
        <f t="shared" si="195"/>
        <v>67.5</v>
      </c>
      <c r="M2108">
        <f t="shared" si="196"/>
        <v>15</v>
      </c>
      <c r="N2108" t="s">
        <v>111</v>
      </c>
      <c r="O2108" t="s">
        <v>115</v>
      </c>
    </row>
    <row r="2109" spans="1:15" x14ac:dyDescent="0.3">
      <c r="A2109">
        <f t="shared" si="197"/>
        <v>7777897508</v>
      </c>
      <c r="B2109" s="1">
        <v>42367</v>
      </c>
      <c r="C2109" t="str">
        <f t="shared" si="192"/>
        <v>Tuesday</v>
      </c>
      <c r="D2109" t="str">
        <f t="shared" si="193"/>
        <v>December</v>
      </c>
      <c r="E2109">
        <v>20.5</v>
      </c>
      <c r="F2109" t="s">
        <v>13</v>
      </c>
      <c r="G2109" t="s">
        <v>8</v>
      </c>
      <c r="H2109">
        <f t="shared" si="194"/>
        <v>26.5</v>
      </c>
      <c r="I2109">
        <v>10</v>
      </c>
      <c r="J2109" t="s">
        <v>30</v>
      </c>
      <c r="K2109" t="s">
        <v>31</v>
      </c>
      <c r="L2109">
        <f t="shared" si="195"/>
        <v>265</v>
      </c>
      <c r="M2109">
        <f t="shared" si="196"/>
        <v>60</v>
      </c>
      <c r="N2109" t="s">
        <v>111</v>
      </c>
      <c r="O2109" t="s">
        <v>115</v>
      </c>
    </row>
    <row r="2110" spans="1:15" x14ac:dyDescent="0.3">
      <c r="A2110">
        <f t="shared" si="197"/>
        <v>7777897509</v>
      </c>
      <c r="B2110" s="1">
        <v>42367</v>
      </c>
      <c r="C2110" t="str">
        <f t="shared" si="192"/>
        <v>Tuesday</v>
      </c>
      <c r="D2110" t="str">
        <f t="shared" si="193"/>
        <v>December</v>
      </c>
      <c r="E2110">
        <v>16</v>
      </c>
      <c r="F2110" t="s">
        <v>7</v>
      </c>
      <c r="G2110" t="s">
        <v>14</v>
      </c>
      <c r="H2110">
        <f t="shared" si="194"/>
        <v>21.5</v>
      </c>
      <c r="I2110">
        <v>9</v>
      </c>
      <c r="J2110" t="s">
        <v>20</v>
      </c>
      <c r="K2110" t="s">
        <v>21</v>
      </c>
      <c r="L2110">
        <f t="shared" si="195"/>
        <v>193.5</v>
      </c>
      <c r="M2110">
        <f t="shared" si="196"/>
        <v>49.5</v>
      </c>
      <c r="N2110" t="s">
        <v>112</v>
      </c>
      <c r="O2110" t="s">
        <v>114</v>
      </c>
    </row>
    <row r="2111" spans="1:15" x14ac:dyDescent="0.3">
      <c r="A2111">
        <f t="shared" si="197"/>
        <v>7777897510</v>
      </c>
      <c r="B2111" s="1">
        <v>42368</v>
      </c>
      <c r="C2111" t="str">
        <f t="shared" si="192"/>
        <v>Wednesday</v>
      </c>
      <c r="D2111" t="str">
        <f t="shared" si="193"/>
        <v>December</v>
      </c>
      <c r="E2111">
        <v>20.5</v>
      </c>
      <c r="F2111" t="s">
        <v>13</v>
      </c>
      <c r="G2111" t="s">
        <v>8</v>
      </c>
      <c r="H2111">
        <f t="shared" si="194"/>
        <v>26.5</v>
      </c>
      <c r="I2111">
        <v>5</v>
      </c>
      <c r="J2111" t="s">
        <v>11</v>
      </c>
      <c r="K2111" t="s">
        <v>12</v>
      </c>
      <c r="L2111">
        <f t="shared" si="195"/>
        <v>132.5</v>
      </c>
      <c r="M2111">
        <f t="shared" si="196"/>
        <v>30</v>
      </c>
      <c r="N2111" t="s">
        <v>112</v>
      </c>
      <c r="O2111" t="s">
        <v>115</v>
      </c>
    </row>
    <row r="2112" spans="1:15" x14ac:dyDescent="0.3">
      <c r="A2112">
        <f t="shared" si="197"/>
        <v>7777897511</v>
      </c>
      <c r="B2112" s="1">
        <v>42368</v>
      </c>
      <c r="C2112" t="str">
        <f t="shared" si="192"/>
        <v>Wednesday</v>
      </c>
      <c r="D2112" t="str">
        <f t="shared" si="193"/>
        <v>December</v>
      </c>
      <c r="E2112">
        <v>14.75</v>
      </c>
      <c r="F2112" t="s">
        <v>7</v>
      </c>
      <c r="G2112" t="s">
        <v>14</v>
      </c>
      <c r="H2112">
        <f t="shared" si="194"/>
        <v>20.25</v>
      </c>
      <c r="I2112">
        <v>11</v>
      </c>
      <c r="J2112" t="s">
        <v>56</v>
      </c>
      <c r="K2112" t="s">
        <v>57</v>
      </c>
      <c r="L2112">
        <f t="shared" si="195"/>
        <v>222.75</v>
      </c>
      <c r="M2112">
        <f t="shared" si="196"/>
        <v>60.5</v>
      </c>
      <c r="N2112" t="s">
        <v>112</v>
      </c>
      <c r="O2112" t="s">
        <v>115</v>
      </c>
    </row>
    <row r="2113" spans="1:15" x14ac:dyDescent="0.3">
      <c r="A2113">
        <f t="shared" si="197"/>
        <v>7777897512</v>
      </c>
      <c r="B2113" s="1">
        <v>42369</v>
      </c>
      <c r="C2113" t="str">
        <f t="shared" si="192"/>
        <v>Thursday</v>
      </c>
      <c r="D2113" t="str">
        <f t="shared" si="193"/>
        <v>December</v>
      </c>
      <c r="E2113">
        <v>16.25</v>
      </c>
      <c r="F2113" t="s">
        <v>7</v>
      </c>
      <c r="G2113" t="s">
        <v>17</v>
      </c>
      <c r="H2113">
        <f t="shared" si="194"/>
        <v>24.75</v>
      </c>
      <c r="I2113">
        <v>3</v>
      </c>
      <c r="J2113" t="s">
        <v>70</v>
      </c>
      <c r="K2113" t="s">
        <v>71</v>
      </c>
      <c r="L2113">
        <f t="shared" si="195"/>
        <v>74.25</v>
      </c>
      <c r="M2113">
        <f t="shared" si="196"/>
        <v>25.5</v>
      </c>
      <c r="N2113" t="s">
        <v>111</v>
      </c>
      <c r="O2113" t="s">
        <v>114</v>
      </c>
    </row>
    <row r="2114" spans="1:15" x14ac:dyDescent="0.3">
      <c r="A2114">
        <f t="shared" si="197"/>
        <v>7777897513</v>
      </c>
      <c r="B2114" s="1">
        <v>42369</v>
      </c>
      <c r="C2114" t="str">
        <f t="shared" ref="C2114:C2177" si="198">TEXT(B2114,"dddd")</f>
        <v>Thursday</v>
      </c>
      <c r="D2114" t="str">
        <f t="shared" si="193"/>
        <v>December</v>
      </c>
      <c r="E2114">
        <v>12.5</v>
      </c>
      <c r="F2114" t="s">
        <v>7</v>
      </c>
      <c r="G2114" t="s">
        <v>8</v>
      </c>
      <c r="H2114">
        <f t="shared" si="194"/>
        <v>17</v>
      </c>
      <c r="I2114">
        <v>5</v>
      </c>
      <c r="J2114" t="s">
        <v>48</v>
      </c>
      <c r="K2114" t="s">
        <v>49</v>
      </c>
      <c r="L2114">
        <f t="shared" si="195"/>
        <v>85</v>
      </c>
      <c r="M2114">
        <f t="shared" si="196"/>
        <v>22.5</v>
      </c>
      <c r="N2114" t="s">
        <v>111</v>
      </c>
      <c r="O2114" t="s">
        <v>114</v>
      </c>
    </row>
    <row r="2115" spans="1:15" x14ac:dyDescent="0.3">
      <c r="A2115">
        <f t="shared" si="197"/>
        <v>7777897514</v>
      </c>
      <c r="B2115" s="1">
        <v>42369</v>
      </c>
      <c r="C2115" t="str">
        <f t="shared" si="198"/>
        <v>Thursday</v>
      </c>
      <c r="D2115" t="str">
        <f t="shared" ref="D2115:D2178" si="199">TEXT(B2115,"mmmm")</f>
        <v>December</v>
      </c>
      <c r="E2115">
        <v>16.75</v>
      </c>
      <c r="F2115" t="s">
        <v>7</v>
      </c>
      <c r="G2115" t="s">
        <v>22</v>
      </c>
      <c r="H2115">
        <f t="shared" ref="H2115:H2178" si="200">E2115 +   IF(F2115="S", 2, IF(F2115="M", 3.5, IF(F2115="L", 5, 0))) +  IF(G2115="Classic", 1, IF(G2115="Veggie", 2, IF(G2115="Chicken", 3, IF(G2115="Supreme",5,0))))</f>
        <v>23.25</v>
      </c>
      <c r="I2115">
        <v>11</v>
      </c>
      <c r="J2115" t="s">
        <v>46</v>
      </c>
      <c r="K2115" t="s">
        <v>47</v>
      </c>
      <c r="L2115">
        <f t="shared" ref="L2115:L2178" si="201">H2115*I2115</f>
        <v>255.75</v>
      </c>
      <c r="M2115">
        <f>(H2115-E2115)*I2115</f>
        <v>71.5</v>
      </c>
      <c r="N2115" t="s">
        <v>111</v>
      </c>
      <c r="O2115" t="s">
        <v>114</v>
      </c>
    </row>
    <row r="2116" spans="1:15" x14ac:dyDescent="0.3">
      <c r="A2116">
        <f t="shared" ref="A2116:A2179" si="202">A2115+1</f>
        <v>7777897515</v>
      </c>
      <c r="B2116" s="1">
        <v>42370</v>
      </c>
      <c r="C2116" t="str">
        <f t="shared" si="198"/>
        <v>Friday</v>
      </c>
      <c r="D2116" t="str">
        <f t="shared" si="199"/>
        <v>January</v>
      </c>
      <c r="E2116">
        <v>20.75</v>
      </c>
      <c r="F2116" t="s">
        <v>13</v>
      </c>
      <c r="G2116" t="s">
        <v>22</v>
      </c>
      <c r="H2116">
        <f t="shared" si="200"/>
        <v>28.75</v>
      </c>
      <c r="I2116">
        <v>9</v>
      </c>
      <c r="J2116" t="s">
        <v>44</v>
      </c>
      <c r="K2116" t="s">
        <v>45</v>
      </c>
      <c r="L2116">
        <f t="shared" si="201"/>
        <v>258.75</v>
      </c>
      <c r="M2116">
        <f>(H2116-E2116)*I2116</f>
        <v>72</v>
      </c>
      <c r="N2116" t="s">
        <v>111</v>
      </c>
      <c r="O2116" t="s">
        <v>114</v>
      </c>
    </row>
    <row r="2117" spans="1:15" x14ac:dyDescent="0.3">
      <c r="A2117">
        <f t="shared" si="202"/>
        <v>7777897516</v>
      </c>
      <c r="B2117" s="1">
        <v>42370</v>
      </c>
      <c r="C2117" t="str">
        <f t="shared" si="198"/>
        <v>Friday</v>
      </c>
      <c r="D2117" t="str">
        <f t="shared" si="199"/>
        <v>January</v>
      </c>
      <c r="E2117">
        <v>12.25</v>
      </c>
      <c r="F2117" t="s">
        <v>27</v>
      </c>
      <c r="G2117" t="s">
        <v>17</v>
      </c>
      <c r="H2117">
        <f t="shared" si="200"/>
        <v>19.25</v>
      </c>
      <c r="I2117">
        <v>3</v>
      </c>
      <c r="J2117" t="s">
        <v>70</v>
      </c>
      <c r="K2117" t="s">
        <v>71</v>
      </c>
      <c r="L2117">
        <f t="shared" si="201"/>
        <v>57.75</v>
      </c>
      <c r="M2117">
        <f t="shared" ref="M2117:M2180" si="203">(H2117-E2117)*I2117</f>
        <v>21</v>
      </c>
      <c r="N2117" t="s">
        <v>111</v>
      </c>
      <c r="O2117" t="s">
        <v>114</v>
      </c>
    </row>
    <row r="2118" spans="1:15" x14ac:dyDescent="0.3">
      <c r="A2118">
        <f t="shared" si="202"/>
        <v>7777897517</v>
      </c>
      <c r="B2118" s="1">
        <v>42370</v>
      </c>
      <c r="C2118" t="str">
        <f t="shared" si="198"/>
        <v>Friday</v>
      </c>
      <c r="D2118" t="str">
        <f t="shared" si="199"/>
        <v>January</v>
      </c>
      <c r="E2118">
        <v>16</v>
      </c>
      <c r="F2118" t="s">
        <v>7</v>
      </c>
      <c r="G2118" t="s">
        <v>8</v>
      </c>
      <c r="H2118">
        <f t="shared" si="200"/>
        <v>20.5</v>
      </c>
      <c r="I2118">
        <v>3</v>
      </c>
      <c r="J2118" t="s">
        <v>11</v>
      </c>
      <c r="K2118" t="s">
        <v>12</v>
      </c>
      <c r="L2118">
        <f t="shared" si="201"/>
        <v>61.5</v>
      </c>
      <c r="M2118">
        <f t="shared" si="203"/>
        <v>13.5</v>
      </c>
      <c r="N2118" t="s">
        <v>112</v>
      </c>
      <c r="O2118" t="s">
        <v>114</v>
      </c>
    </row>
    <row r="2119" spans="1:15" x14ac:dyDescent="0.3">
      <c r="A2119">
        <f t="shared" si="202"/>
        <v>7777897518</v>
      </c>
      <c r="B2119" s="1">
        <v>42370</v>
      </c>
      <c r="C2119" t="str">
        <f t="shared" si="198"/>
        <v>Friday</v>
      </c>
      <c r="D2119" t="str">
        <f t="shared" si="199"/>
        <v>January</v>
      </c>
      <c r="E2119">
        <v>20.75</v>
      </c>
      <c r="F2119" t="s">
        <v>13</v>
      </c>
      <c r="G2119" t="s">
        <v>22</v>
      </c>
      <c r="H2119">
        <f t="shared" si="200"/>
        <v>28.75</v>
      </c>
      <c r="I2119">
        <v>10</v>
      </c>
      <c r="J2119" t="s">
        <v>28</v>
      </c>
      <c r="K2119" t="s">
        <v>29</v>
      </c>
      <c r="L2119">
        <f t="shared" si="201"/>
        <v>287.5</v>
      </c>
      <c r="M2119">
        <f t="shared" si="203"/>
        <v>80</v>
      </c>
      <c r="N2119" t="s">
        <v>111</v>
      </c>
      <c r="O2119" t="s">
        <v>114</v>
      </c>
    </row>
    <row r="2120" spans="1:15" x14ac:dyDescent="0.3">
      <c r="A2120">
        <f t="shared" si="202"/>
        <v>7777897519</v>
      </c>
      <c r="B2120" s="1">
        <v>42370</v>
      </c>
      <c r="C2120" t="str">
        <f t="shared" si="198"/>
        <v>Friday</v>
      </c>
      <c r="D2120" t="str">
        <f t="shared" si="199"/>
        <v>January</v>
      </c>
      <c r="E2120">
        <v>18.5</v>
      </c>
      <c r="F2120" t="s">
        <v>13</v>
      </c>
      <c r="G2120" t="s">
        <v>14</v>
      </c>
      <c r="H2120">
        <f t="shared" si="200"/>
        <v>25.5</v>
      </c>
      <c r="I2120">
        <v>3</v>
      </c>
      <c r="J2120" t="s">
        <v>15</v>
      </c>
      <c r="K2120" t="s">
        <v>16</v>
      </c>
      <c r="L2120">
        <f t="shared" si="201"/>
        <v>76.5</v>
      </c>
      <c r="M2120">
        <f t="shared" si="203"/>
        <v>21</v>
      </c>
      <c r="N2120" t="s">
        <v>112</v>
      </c>
      <c r="O2120" t="s">
        <v>115</v>
      </c>
    </row>
    <row r="2121" spans="1:15" x14ac:dyDescent="0.3">
      <c r="A2121">
        <f t="shared" si="202"/>
        <v>7777897520</v>
      </c>
      <c r="B2121" s="1">
        <v>42370</v>
      </c>
      <c r="C2121" t="str">
        <f t="shared" si="198"/>
        <v>Friday</v>
      </c>
      <c r="D2121" t="str">
        <f t="shared" si="199"/>
        <v>January</v>
      </c>
      <c r="E2121">
        <v>17.95</v>
      </c>
      <c r="F2121" t="s">
        <v>13</v>
      </c>
      <c r="G2121" t="s">
        <v>14</v>
      </c>
      <c r="H2121">
        <f t="shared" si="200"/>
        <v>24.95</v>
      </c>
      <c r="I2121">
        <v>12</v>
      </c>
      <c r="J2121" t="s">
        <v>56</v>
      </c>
      <c r="K2121" t="s">
        <v>57</v>
      </c>
      <c r="L2121">
        <f t="shared" si="201"/>
        <v>299.39999999999998</v>
      </c>
      <c r="M2121">
        <f t="shared" si="203"/>
        <v>84</v>
      </c>
      <c r="N2121" t="s">
        <v>112</v>
      </c>
      <c r="O2121" t="s">
        <v>114</v>
      </c>
    </row>
    <row r="2122" spans="1:15" x14ac:dyDescent="0.3">
      <c r="A2122">
        <f t="shared" si="202"/>
        <v>7777897521</v>
      </c>
      <c r="B2122" s="1">
        <v>42370</v>
      </c>
      <c r="C2122" t="str">
        <f t="shared" si="198"/>
        <v>Friday</v>
      </c>
      <c r="D2122" t="str">
        <f t="shared" si="199"/>
        <v>January</v>
      </c>
      <c r="E2122">
        <v>10.5</v>
      </c>
      <c r="F2122" t="s">
        <v>27</v>
      </c>
      <c r="G2122" t="s">
        <v>8</v>
      </c>
      <c r="H2122">
        <f t="shared" si="200"/>
        <v>13.5</v>
      </c>
      <c r="I2122">
        <v>9</v>
      </c>
      <c r="J2122" t="s">
        <v>9</v>
      </c>
      <c r="K2122" t="s">
        <v>10</v>
      </c>
      <c r="L2122">
        <f t="shared" si="201"/>
        <v>121.5</v>
      </c>
      <c r="M2122">
        <f t="shared" si="203"/>
        <v>27</v>
      </c>
      <c r="N2122" t="s">
        <v>111</v>
      </c>
      <c r="O2122" t="s">
        <v>114</v>
      </c>
    </row>
    <row r="2123" spans="1:15" x14ac:dyDescent="0.3">
      <c r="A2123">
        <f t="shared" si="202"/>
        <v>7777897522</v>
      </c>
      <c r="B2123" s="1">
        <v>42370</v>
      </c>
      <c r="C2123" t="str">
        <f t="shared" si="198"/>
        <v>Friday</v>
      </c>
      <c r="D2123" t="str">
        <f t="shared" si="199"/>
        <v>January</v>
      </c>
      <c r="E2123">
        <v>12.75</v>
      </c>
      <c r="F2123" t="s">
        <v>27</v>
      </c>
      <c r="G2123" t="s">
        <v>22</v>
      </c>
      <c r="H2123">
        <f t="shared" si="200"/>
        <v>17.75</v>
      </c>
      <c r="I2123">
        <v>5</v>
      </c>
      <c r="J2123" t="s">
        <v>46</v>
      </c>
      <c r="K2123" t="s">
        <v>47</v>
      </c>
      <c r="L2123">
        <f t="shared" si="201"/>
        <v>88.75</v>
      </c>
      <c r="M2123">
        <f t="shared" si="203"/>
        <v>25</v>
      </c>
      <c r="N2123" t="s">
        <v>112</v>
      </c>
      <c r="O2123" t="s">
        <v>114</v>
      </c>
    </row>
    <row r="2124" spans="1:15" x14ac:dyDescent="0.3">
      <c r="A2124">
        <f t="shared" si="202"/>
        <v>7777897523</v>
      </c>
      <c r="B2124" s="1">
        <v>42370</v>
      </c>
      <c r="C2124" t="str">
        <f t="shared" si="198"/>
        <v>Friday</v>
      </c>
      <c r="D2124" t="str">
        <f t="shared" si="199"/>
        <v>January</v>
      </c>
      <c r="E2124">
        <v>9.75</v>
      </c>
      <c r="F2124" t="s">
        <v>27</v>
      </c>
      <c r="G2124" t="s">
        <v>8</v>
      </c>
      <c r="H2124">
        <f t="shared" si="200"/>
        <v>12.75</v>
      </c>
      <c r="I2124">
        <v>6</v>
      </c>
      <c r="J2124" t="s">
        <v>48</v>
      </c>
      <c r="K2124" t="s">
        <v>49</v>
      </c>
      <c r="L2124">
        <f t="shared" si="201"/>
        <v>76.5</v>
      </c>
      <c r="M2124">
        <f t="shared" si="203"/>
        <v>18</v>
      </c>
      <c r="N2124" t="s">
        <v>111</v>
      </c>
      <c r="O2124" t="s">
        <v>115</v>
      </c>
    </row>
    <row r="2125" spans="1:15" x14ac:dyDescent="0.3">
      <c r="A2125">
        <f t="shared" si="202"/>
        <v>7777897524</v>
      </c>
      <c r="B2125" s="1">
        <v>42370</v>
      </c>
      <c r="C2125" t="str">
        <f t="shared" si="198"/>
        <v>Friday</v>
      </c>
      <c r="D2125" t="str">
        <f t="shared" si="199"/>
        <v>January</v>
      </c>
      <c r="E2125">
        <v>20.75</v>
      </c>
      <c r="F2125" t="s">
        <v>13</v>
      </c>
      <c r="G2125" t="s">
        <v>14</v>
      </c>
      <c r="H2125">
        <f t="shared" si="200"/>
        <v>27.75</v>
      </c>
      <c r="I2125">
        <v>12</v>
      </c>
      <c r="J2125" t="s">
        <v>40</v>
      </c>
      <c r="K2125" t="s">
        <v>41</v>
      </c>
      <c r="L2125">
        <f t="shared" si="201"/>
        <v>333</v>
      </c>
      <c r="M2125">
        <f t="shared" si="203"/>
        <v>84</v>
      </c>
      <c r="N2125" t="s">
        <v>111</v>
      </c>
      <c r="O2125" t="s">
        <v>114</v>
      </c>
    </row>
    <row r="2126" spans="1:15" x14ac:dyDescent="0.3">
      <c r="A2126">
        <f t="shared" si="202"/>
        <v>7777897525</v>
      </c>
      <c r="B2126" s="1">
        <v>42370</v>
      </c>
      <c r="C2126" t="str">
        <f t="shared" si="198"/>
        <v>Friday</v>
      </c>
      <c r="D2126" t="str">
        <f t="shared" si="199"/>
        <v>January</v>
      </c>
      <c r="E2126">
        <v>12.5</v>
      </c>
      <c r="F2126" t="s">
        <v>27</v>
      </c>
      <c r="G2126" t="s">
        <v>17</v>
      </c>
      <c r="H2126">
        <f t="shared" si="200"/>
        <v>19.5</v>
      </c>
      <c r="I2126">
        <v>10</v>
      </c>
      <c r="J2126" t="s">
        <v>32</v>
      </c>
      <c r="K2126" t="s">
        <v>33</v>
      </c>
      <c r="L2126">
        <f t="shared" si="201"/>
        <v>195</v>
      </c>
      <c r="M2126">
        <f t="shared" si="203"/>
        <v>70</v>
      </c>
      <c r="N2126" t="s">
        <v>112</v>
      </c>
      <c r="O2126" t="s">
        <v>115</v>
      </c>
    </row>
    <row r="2127" spans="1:15" x14ac:dyDescent="0.3">
      <c r="A2127">
        <f t="shared" si="202"/>
        <v>7777897526</v>
      </c>
      <c r="B2127" s="1">
        <v>42371</v>
      </c>
      <c r="C2127" t="str">
        <f t="shared" si="198"/>
        <v>Saturday</v>
      </c>
      <c r="D2127" t="str">
        <f t="shared" si="199"/>
        <v>January</v>
      </c>
      <c r="E2127">
        <v>16.75</v>
      </c>
      <c r="F2127" t="s">
        <v>7</v>
      </c>
      <c r="G2127" t="s">
        <v>22</v>
      </c>
      <c r="H2127">
        <f t="shared" si="200"/>
        <v>23.25</v>
      </c>
      <c r="I2127">
        <v>5</v>
      </c>
      <c r="J2127" t="s">
        <v>46</v>
      </c>
      <c r="K2127" t="s">
        <v>47</v>
      </c>
      <c r="L2127">
        <f t="shared" si="201"/>
        <v>116.25</v>
      </c>
      <c r="M2127">
        <f t="shared" si="203"/>
        <v>32.5</v>
      </c>
      <c r="N2127" t="s">
        <v>112</v>
      </c>
      <c r="O2127" t="s">
        <v>115</v>
      </c>
    </row>
    <row r="2128" spans="1:15" x14ac:dyDescent="0.3">
      <c r="A2128">
        <f t="shared" si="202"/>
        <v>7777897527</v>
      </c>
      <c r="B2128" s="1">
        <v>42371</v>
      </c>
      <c r="C2128" t="str">
        <f t="shared" si="198"/>
        <v>Saturday</v>
      </c>
      <c r="D2128" t="str">
        <f t="shared" si="199"/>
        <v>January</v>
      </c>
      <c r="E2128">
        <v>15.25</v>
      </c>
      <c r="F2128" t="s">
        <v>13</v>
      </c>
      <c r="G2128" t="s">
        <v>8</v>
      </c>
      <c r="H2128">
        <f t="shared" si="200"/>
        <v>21.25</v>
      </c>
      <c r="I2128">
        <v>4</v>
      </c>
      <c r="J2128" t="s">
        <v>48</v>
      </c>
      <c r="K2128" t="s">
        <v>49</v>
      </c>
      <c r="L2128">
        <f t="shared" si="201"/>
        <v>85</v>
      </c>
      <c r="M2128">
        <f t="shared" si="203"/>
        <v>24</v>
      </c>
      <c r="N2128" t="s">
        <v>111</v>
      </c>
      <c r="O2128" t="s">
        <v>114</v>
      </c>
    </row>
    <row r="2129" spans="1:15" x14ac:dyDescent="0.3">
      <c r="A2129">
        <f t="shared" si="202"/>
        <v>7777897528</v>
      </c>
      <c r="B2129" s="1">
        <v>42371</v>
      </c>
      <c r="C2129" t="str">
        <f t="shared" si="198"/>
        <v>Saturday</v>
      </c>
      <c r="D2129" t="str">
        <f t="shared" si="199"/>
        <v>January</v>
      </c>
      <c r="E2129">
        <v>25.5</v>
      </c>
      <c r="F2129" t="s">
        <v>76</v>
      </c>
      <c r="G2129" t="s">
        <v>8</v>
      </c>
      <c r="H2129">
        <f t="shared" si="200"/>
        <v>26.5</v>
      </c>
      <c r="I2129">
        <v>11</v>
      </c>
      <c r="J2129" t="s">
        <v>30</v>
      </c>
      <c r="K2129" t="s">
        <v>31</v>
      </c>
      <c r="L2129">
        <f t="shared" si="201"/>
        <v>291.5</v>
      </c>
      <c r="M2129">
        <f t="shared" si="203"/>
        <v>11</v>
      </c>
      <c r="N2129" t="s">
        <v>112</v>
      </c>
      <c r="O2129" t="s">
        <v>115</v>
      </c>
    </row>
    <row r="2130" spans="1:15" x14ac:dyDescent="0.3">
      <c r="A2130">
        <f t="shared" si="202"/>
        <v>7777897529</v>
      </c>
      <c r="B2130" s="1">
        <v>42372</v>
      </c>
      <c r="C2130" t="str">
        <f t="shared" si="198"/>
        <v>Sunday</v>
      </c>
      <c r="D2130" t="str">
        <f t="shared" si="199"/>
        <v>January</v>
      </c>
      <c r="E2130">
        <v>11</v>
      </c>
      <c r="F2130" t="s">
        <v>27</v>
      </c>
      <c r="G2130" t="s">
        <v>8</v>
      </c>
      <c r="H2130">
        <f t="shared" si="200"/>
        <v>14</v>
      </c>
      <c r="I2130">
        <v>7</v>
      </c>
      <c r="J2130" t="s">
        <v>74</v>
      </c>
      <c r="K2130" t="s">
        <v>75</v>
      </c>
      <c r="L2130">
        <f t="shared" si="201"/>
        <v>98</v>
      </c>
      <c r="M2130">
        <f t="shared" si="203"/>
        <v>21</v>
      </c>
      <c r="N2130" t="s">
        <v>112</v>
      </c>
      <c r="O2130" t="s">
        <v>115</v>
      </c>
    </row>
    <row r="2131" spans="1:15" x14ac:dyDescent="0.3">
      <c r="A2131">
        <f t="shared" si="202"/>
        <v>7777897530</v>
      </c>
      <c r="B2131" s="1">
        <v>42372</v>
      </c>
      <c r="C2131" t="str">
        <f t="shared" si="198"/>
        <v>Sunday</v>
      </c>
      <c r="D2131" t="str">
        <f t="shared" si="199"/>
        <v>January</v>
      </c>
      <c r="E2131">
        <v>15.25</v>
      </c>
      <c r="F2131" t="s">
        <v>13</v>
      </c>
      <c r="G2131" t="s">
        <v>8</v>
      </c>
      <c r="H2131">
        <f t="shared" si="200"/>
        <v>21.25</v>
      </c>
      <c r="I2131">
        <v>12</v>
      </c>
      <c r="J2131" t="s">
        <v>48</v>
      </c>
      <c r="K2131" t="s">
        <v>49</v>
      </c>
      <c r="L2131">
        <f t="shared" si="201"/>
        <v>255</v>
      </c>
      <c r="M2131">
        <f t="shared" si="203"/>
        <v>72</v>
      </c>
      <c r="N2131" t="s">
        <v>112</v>
      </c>
      <c r="O2131" t="s">
        <v>114</v>
      </c>
    </row>
    <row r="2132" spans="1:15" x14ac:dyDescent="0.3">
      <c r="A2132">
        <f t="shared" si="202"/>
        <v>7777897531</v>
      </c>
      <c r="B2132" s="1">
        <v>42372</v>
      </c>
      <c r="C2132" t="str">
        <f t="shared" si="198"/>
        <v>Sunday</v>
      </c>
      <c r="D2132" t="str">
        <f t="shared" si="199"/>
        <v>January</v>
      </c>
      <c r="E2132">
        <v>20.75</v>
      </c>
      <c r="F2132" t="s">
        <v>13</v>
      </c>
      <c r="G2132" t="s">
        <v>17</v>
      </c>
      <c r="H2132">
        <f t="shared" si="200"/>
        <v>30.75</v>
      </c>
      <c r="I2132">
        <v>9</v>
      </c>
      <c r="J2132" t="s">
        <v>38</v>
      </c>
      <c r="K2132" t="s">
        <v>39</v>
      </c>
      <c r="L2132">
        <f t="shared" si="201"/>
        <v>276.75</v>
      </c>
      <c r="M2132">
        <f t="shared" si="203"/>
        <v>90</v>
      </c>
      <c r="N2132" t="s">
        <v>111</v>
      </c>
      <c r="O2132" t="s">
        <v>115</v>
      </c>
    </row>
    <row r="2133" spans="1:15" x14ac:dyDescent="0.3">
      <c r="A2133">
        <f t="shared" si="202"/>
        <v>7777897532</v>
      </c>
      <c r="B2133" s="1">
        <v>42372</v>
      </c>
      <c r="C2133" t="str">
        <f t="shared" si="198"/>
        <v>Sunday</v>
      </c>
      <c r="D2133" t="str">
        <f t="shared" si="199"/>
        <v>January</v>
      </c>
      <c r="E2133">
        <v>12</v>
      </c>
      <c r="F2133" t="s">
        <v>27</v>
      </c>
      <c r="G2133" t="s">
        <v>14</v>
      </c>
      <c r="H2133">
        <f t="shared" si="200"/>
        <v>16</v>
      </c>
      <c r="I2133">
        <v>10</v>
      </c>
      <c r="J2133" t="s">
        <v>42</v>
      </c>
      <c r="K2133" t="s">
        <v>43</v>
      </c>
      <c r="L2133">
        <f t="shared" si="201"/>
        <v>160</v>
      </c>
      <c r="M2133">
        <f t="shared" si="203"/>
        <v>40</v>
      </c>
      <c r="N2133" t="s">
        <v>112</v>
      </c>
      <c r="O2133" t="s">
        <v>115</v>
      </c>
    </row>
    <row r="2134" spans="1:15" x14ac:dyDescent="0.3">
      <c r="A2134">
        <f t="shared" si="202"/>
        <v>7777897533</v>
      </c>
      <c r="B2134" s="1">
        <v>42373</v>
      </c>
      <c r="C2134" t="str">
        <f t="shared" si="198"/>
        <v>Monday</v>
      </c>
      <c r="D2134" t="str">
        <f t="shared" si="199"/>
        <v>January</v>
      </c>
      <c r="E2134">
        <v>20.25</v>
      </c>
      <c r="F2134" t="s">
        <v>13</v>
      </c>
      <c r="G2134" t="s">
        <v>14</v>
      </c>
      <c r="H2134">
        <f t="shared" si="200"/>
        <v>27.25</v>
      </c>
      <c r="I2134">
        <v>11</v>
      </c>
      <c r="J2134" t="s">
        <v>20</v>
      </c>
      <c r="K2134" t="s">
        <v>21</v>
      </c>
      <c r="L2134">
        <f t="shared" si="201"/>
        <v>299.75</v>
      </c>
      <c r="M2134">
        <f t="shared" si="203"/>
        <v>77</v>
      </c>
      <c r="N2134" t="s">
        <v>112</v>
      </c>
      <c r="O2134" t="s">
        <v>115</v>
      </c>
    </row>
    <row r="2135" spans="1:15" x14ac:dyDescent="0.3">
      <c r="A2135">
        <f t="shared" si="202"/>
        <v>7777897534</v>
      </c>
      <c r="B2135" s="1">
        <v>42373</v>
      </c>
      <c r="C2135" t="str">
        <f t="shared" si="198"/>
        <v>Monday</v>
      </c>
      <c r="D2135" t="str">
        <f t="shared" si="199"/>
        <v>January</v>
      </c>
      <c r="E2135">
        <v>16</v>
      </c>
      <c r="F2135" t="s">
        <v>7</v>
      </c>
      <c r="G2135" t="s">
        <v>14</v>
      </c>
      <c r="H2135">
        <f t="shared" si="200"/>
        <v>21.5</v>
      </c>
      <c r="I2135">
        <v>12</v>
      </c>
      <c r="J2135" t="s">
        <v>42</v>
      </c>
      <c r="K2135" t="s">
        <v>43</v>
      </c>
      <c r="L2135">
        <f t="shared" si="201"/>
        <v>258</v>
      </c>
      <c r="M2135">
        <f t="shared" si="203"/>
        <v>66</v>
      </c>
      <c r="N2135" t="s">
        <v>112</v>
      </c>
      <c r="O2135" t="s">
        <v>114</v>
      </c>
    </row>
    <row r="2136" spans="1:15" x14ac:dyDescent="0.3">
      <c r="A2136">
        <f t="shared" si="202"/>
        <v>7777897535</v>
      </c>
      <c r="B2136" s="1">
        <v>42373</v>
      </c>
      <c r="C2136" t="str">
        <f t="shared" si="198"/>
        <v>Monday</v>
      </c>
      <c r="D2136" t="str">
        <f t="shared" si="199"/>
        <v>January</v>
      </c>
      <c r="E2136">
        <v>16.75</v>
      </c>
      <c r="F2136" t="s">
        <v>7</v>
      </c>
      <c r="G2136" t="s">
        <v>22</v>
      </c>
      <c r="H2136">
        <f t="shared" si="200"/>
        <v>23.25</v>
      </c>
      <c r="I2136">
        <v>8</v>
      </c>
      <c r="J2136" t="s">
        <v>46</v>
      </c>
      <c r="K2136" t="s">
        <v>47</v>
      </c>
      <c r="L2136">
        <f t="shared" si="201"/>
        <v>186</v>
      </c>
      <c r="M2136">
        <f t="shared" si="203"/>
        <v>52</v>
      </c>
      <c r="N2136" t="s">
        <v>111</v>
      </c>
      <c r="O2136" t="s">
        <v>114</v>
      </c>
    </row>
    <row r="2137" spans="1:15" x14ac:dyDescent="0.3">
      <c r="A2137">
        <f t="shared" si="202"/>
        <v>7777897536</v>
      </c>
      <c r="B2137" s="1">
        <v>42373</v>
      </c>
      <c r="C2137" t="str">
        <f t="shared" si="198"/>
        <v>Monday</v>
      </c>
      <c r="D2137" t="str">
        <f t="shared" si="199"/>
        <v>January</v>
      </c>
      <c r="E2137">
        <v>16.75</v>
      </c>
      <c r="F2137" t="s">
        <v>7</v>
      </c>
      <c r="G2137" t="s">
        <v>14</v>
      </c>
      <c r="H2137">
        <f t="shared" si="200"/>
        <v>22.25</v>
      </c>
      <c r="I2137">
        <v>5</v>
      </c>
      <c r="J2137" t="s">
        <v>62</v>
      </c>
      <c r="K2137" t="s">
        <v>63</v>
      </c>
      <c r="L2137">
        <f t="shared" si="201"/>
        <v>111.25</v>
      </c>
      <c r="M2137">
        <f t="shared" si="203"/>
        <v>27.5</v>
      </c>
      <c r="N2137" t="s">
        <v>111</v>
      </c>
      <c r="O2137" t="s">
        <v>115</v>
      </c>
    </row>
    <row r="2138" spans="1:15" x14ac:dyDescent="0.3">
      <c r="A2138">
        <f t="shared" si="202"/>
        <v>7777897537</v>
      </c>
      <c r="B2138" s="1">
        <v>42373</v>
      </c>
      <c r="C2138" t="str">
        <f t="shared" si="198"/>
        <v>Monday</v>
      </c>
      <c r="D2138" t="str">
        <f t="shared" si="199"/>
        <v>January</v>
      </c>
      <c r="E2138">
        <v>12</v>
      </c>
      <c r="F2138" t="s">
        <v>27</v>
      </c>
      <c r="G2138" t="s">
        <v>8</v>
      </c>
      <c r="H2138">
        <f t="shared" si="200"/>
        <v>15</v>
      </c>
      <c r="I2138">
        <v>11</v>
      </c>
      <c r="J2138" t="s">
        <v>52</v>
      </c>
      <c r="K2138" t="s">
        <v>53</v>
      </c>
      <c r="L2138">
        <f t="shared" si="201"/>
        <v>165</v>
      </c>
      <c r="M2138">
        <f t="shared" si="203"/>
        <v>33</v>
      </c>
      <c r="N2138" t="s">
        <v>111</v>
      </c>
      <c r="O2138" t="s">
        <v>114</v>
      </c>
    </row>
    <row r="2139" spans="1:15" x14ac:dyDescent="0.3">
      <c r="A2139">
        <f t="shared" si="202"/>
        <v>7777897538</v>
      </c>
      <c r="B2139" s="1">
        <v>42373</v>
      </c>
      <c r="C2139" t="str">
        <f t="shared" si="198"/>
        <v>Monday</v>
      </c>
      <c r="D2139" t="str">
        <f t="shared" si="199"/>
        <v>January</v>
      </c>
      <c r="E2139">
        <v>20.25</v>
      </c>
      <c r="F2139" t="s">
        <v>13</v>
      </c>
      <c r="G2139" t="s">
        <v>17</v>
      </c>
      <c r="H2139">
        <f t="shared" si="200"/>
        <v>30.25</v>
      </c>
      <c r="I2139">
        <v>9</v>
      </c>
      <c r="J2139" t="s">
        <v>60</v>
      </c>
      <c r="K2139" t="s">
        <v>61</v>
      </c>
      <c r="L2139">
        <f t="shared" si="201"/>
        <v>272.25</v>
      </c>
      <c r="M2139">
        <f t="shared" si="203"/>
        <v>90</v>
      </c>
      <c r="N2139" t="s">
        <v>112</v>
      </c>
      <c r="O2139" t="s">
        <v>114</v>
      </c>
    </row>
    <row r="2140" spans="1:15" x14ac:dyDescent="0.3">
      <c r="A2140">
        <f t="shared" si="202"/>
        <v>7777897539</v>
      </c>
      <c r="B2140" s="1">
        <v>42373</v>
      </c>
      <c r="C2140" t="str">
        <f t="shared" si="198"/>
        <v>Monday</v>
      </c>
      <c r="D2140" t="str">
        <f t="shared" si="199"/>
        <v>January</v>
      </c>
      <c r="E2140">
        <v>16.5</v>
      </c>
      <c r="F2140" t="s">
        <v>7</v>
      </c>
      <c r="G2140" t="s">
        <v>17</v>
      </c>
      <c r="H2140">
        <f t="shared" si="200"/>
        <v>25</v>
      </c>
      <c r="I2140">
        <v>12</v>
      </c>
      <c r="J2140" t="s">
        <v>66</v>
      </c>
      <c r="K2140" t="s">
        <v>67</v>
      </c>
      <c r="L2140">
        <f t="shared" si="201"/>
        <v>300</v>
      </c>
      <c r="M2140">
        <f t="shared" si="203"/>
        <v>102</v>
      </c>
      <c r="N2140" t="s">
        <v>112</v>
      </c>
      <c r="O2140" t="s">
        <v>115</v>
      </c>
    </row>
    <row r="2141" spans="1:15" x14ac:dyDescent="0.3">
      <c r="A2141">
        <f t="shared" si="202"/>
        <v>7777897540</v>
      </c>
      <c r="B2141" s="1">
        <v>42374</v>
      </c>
      <c r="C2141" t="str">
        <f t="shared" si="198"/>
        <v>Tuesday</v>
      </c>
      <c r="D2141" t="str">
        <f t="shared" si="199"/>
        <v>January</v>
      </c>
      <c r="E2141">
        <v>12</v>
      </c>
      <c r="F2141" t="s">
        <v>27</v>
      </c>
      <c r="G2141" t="s">
        <v>14</v>
      </c>
      <c r="H2141">
        <f t="shared" si="200"/>
        <v>16</v>
      </c>
      <c r="I2141">
        <v>2</v>
      </c>
      <c r="J2141" t="s">
        <v>68</v>
      </c>
      <c r="K2141" t="s">
        <v>69</v>
      </c>
      <c r="L2141">
        <f t="shared" si="201"/>
        <v>32</v>
      </c>
      <c r="M2141">
        <f t="shared" si="203"/>
        <v>8</v>
      </c>
      <c r="N2141" t="s">
        <v>111</v>
      </c>
      <c r="O2141" t="s">
        <v>114</v>
      </c>
    </row>
    <row r="2142" spans="1:15" x14ac:dyDescent="0.3">
      <c r="A2142">
        <f t="shared" si="202"/>
        <v>7777897541</v>
      </c>
      <c r="B2142" s="1">
        <v>42374</v>
      </c>
      <c r="C2142" t="str">
        <f t="shared" si="198"/>
        <v>Tuesday</v>
      </c>
      <c r="D2142" t="str">
        <f t="shared" si="199"/>
        <v>January</v>
      </c>
      <c r="E2142">
        <v>12.75</v>
      </c>
      <c r="F2142" t="s">
        <v>27</v>
      </c>
      <c r="G2142" t="s">
        <v>22</v>
      </c>
      <c r="H2142">
        <f t="shared" si="200"/>
        <v>17.75</v>
      </c>
      <c r="I2142">
        <v>9</v>
      </c>
      <c r="J2142" t="s">
        <v>28</v>
      </c>
      <c r="K2142" t="s">
        <v>29</v>
      </c>
      <c r="L2142">
        <f t="shared" si="201"/>
        <v>159.75</v>
      </c>
      <c r="M2142">
        <f t="shared" si="203"/>
        <v>45</v>
      </c>
      <c r="N2142" t="s">
        <v>111</v>
      </c>
      <c r="O2142" t="s">
        <v>114</v>
      </c>
    </row>
    <row r="2143" spans="1:15" x14ac:dyDescent="0.3">
      <c r="A2143">
        <f t="shared" si="202"/>
        <v>7777897542</v>
      </c>
      <c r="B2143" s="1">
        <v>42374</v>
      </c>
      <c r="C2143" t="str">
        <f t="shared" si="198"/>
        <v>Tuesday</v>
      </c>
      <c r="D2143" t="str">
        <f t="shared" si="199"/>
        <v>January</v>
      </c>
      <c r="E2143">
        <v>16.75</v>
      </c>
      <c r="F2143" t="s">
        <v>7</v>
      </c>
      <c r="G2143" t="s">
        <v>22</v>
      </c>
      <c r="H2143">
        <f t="shared" si="200"/>
        <v>23.25</v>
      </c>
      <c r="I2143">
        <v>5</v>
      </c>
      <c r="J2143" t="s">
        <v>72</v>
      </c>
      <c r="K2143" t="s">
        <v>73</v>
      </c>
      <c r="L2143">
        <f t="shared" si="201"/>
        <v>116.25</v>
      </c>
      <c r="M2143">
        <f t="shared" si="203"/>
        <v>32.5</v>
      </c>
      <c r="N2143" t="s">
        <v>112</v>
      </c>
      <c r="O2143" t="s">
        <v>115</v>
      </c>
    </row>
    <row r="2144" spans="1:15" x14ac:dyDescent="0.3">
      <c r="A2144">
        <f t="shared" si="202"/>
        <v>7777897543</v>
      </c>
      <c r="B2144" s="1">
        <v>42374</v>
      </c>
      <c r="C2144" t="str">
        <f t="shared" si="198"/>
        <v>Tuesday</v>
      </c>
      <c r="D2144" t="str">
        <f t="shared" si="199"/>
        <v>January</v>
      </c>
      <c r="E2144">
        <v>12</v>
      </c>
      <c r="F2144" t="s">
        <v>27</v>
      </c>
      <c r="G2144" t="s">
        <v>14</v>
      </c>
      <c r="H2144">
        <f t="shared" si="200"/>
        <v>16</v>
      </c>
      <c r="I2144">
        <v>9</v>
      </c>
      <c r="J2144" t="s">
        <v>68</v>
      </c>
      <c r="K2144" t="s">
        <v>69</v>
      </c>
      <c r="L2144">
        <f t="shared" si="201"/>
        <v>144</v>
      </c>
      <c r="M2144">
        <f t="shared" si="203"/>
        <v>36</v>
      </c>
      <c r="N2144" t="s">
        <v>111</v>
      </c>
      <c r="O2144" t="s">
        <v>115</v>
      </c>
    </row>
    <row r="2145" spans="1:15" x14ac:dyDescent="0.3">
      <c r="A2145">
        <f t="shared" si="202"/>
        <v>7777897544</v>
      </c>
      <c r="B2145" s="1">
        <v>42374</v>
      </c>
      <c r="C2145" t="str">
        <f t="shared" si="198"/>
        <v>Tuesday</v>
      </c>
      <c r="D2145" t="str">
        <f t="shared" si="199"/>
        <v>January</v>
      </c>
      <c r="E2145">
        <v>20.75</v>
      </c>
      <c r="F2145" t="s">
        <v>13</v>
      </c>
      <c r="G2145" t="s">
        <v>22</v>
      </c>
      <c r="H2145">
        <f t="shared" si="200"/>
        <v>28.75</v>
      </c>
      <c r="I2145">
        <v>8</v>
      </c>
      <c r="J2145" t="s">
        <v>23</v>
      </c>
      <c r="K2145" t="s">
        <v>24</v>
      </c>
      <c r="L2145">
        <f t="shared" si="201"/>
        <v>230</v>
      </c>
      <c r="M2145">
        <f t="shared" si="203"/>
        <v>64</v>
      </c>
      <c r="N2145" t="s">
        <v>111</v>
      </c>
      <c r="O2145" t="s">
        <v>114</v>
      </c>
    </row>
    <row r="2146" spans="1:15" x14ac:dyDescent="0.3">
      <c r="A2146">
        <f t="shared" si="202"/>
        <v>7777897545</v>
      </c>
      <c r="B2146" s="1">
        <v>42374</v>
      </c>
      <c r="C2146" t="str">
        <f t="shared" si="198"/>
        <v>Tuesday</v>
      </c>
      <c r="D2146" t="str">
        <f t="shared" si="199"/>
        <v>January</v>
      </c>
      <c r="E2146">
        <v>16.75</v>
      </c>
      <c r="F2146" t="s">
        <v>7</v>
      </c>
      <c r="G2146" t="s">
        <v>22</v>
      </c>
      <c r="H2146">
        <f t="shared" si="200"/>
        <v>23.25</v>
      </c>
      <c r="I2146">
        <v>6</v>
      </c>
      <c r="J2146" t="s">
        <v>46</v>
      </c>
      <c r="K2146" t="s">
        <v>47</v>
      </c>
      <c r="L2146">
        <f t="shared" si="201"/>
        <v>139.5</v>
      </c>
      <c r="M2146">
        <f t="shared" si="203"/>
        <v>39</v>
      </c>
      <c r="N2146" t="s">
        <v>112</v>
      </c>
      <c r="O2146" t="s">
        <v>114</v>
      </c>
    </row>
    <row r="2147" spans="1:15" x14ac:dyDescent="0.3">
      <c r="A2147">
        <f t="shared" si="202"/>
        <v>7777897546</v>
      </c>
      <c r="B2147" s="1">
        <v>42375</v>
      </c>
      <c r="C2147" t="str">
        <f t="shared" si="198"/>
        <v>Wednesday</v>
      </c>
      <c r="D2147" t="str">
        <f t="shared" si="199"/>
        <v>January</v>
      </c>
      <c r="E2147">
        <v>18.5</v>
      </c>
      <c r="F2147" t="s">
        <v>13</v>
      </c>
      <c r="G2147" t="s">
        <v>14</v>
      </c>
      <c r="H2147">
        <f t="shared" si="200"/>
        <v>25.5</v>
      </c>
      <c r="I2147">
        <v>1</v>
      </c>
      <c r="J2147" t="s">
        <v>15</v>
      </c>
      <c r="K2147" t="s">
        <v>16</v>
      </c>
      <c r="L2147">
        <f t="shared" si="201"/>
        <v>25.5</v>
      </c>
      <c r="M2147">
        <f t="shared" si="203"/>
        <v>7</v>
      </c>
      <c r="N2147" t="s">
        <v>112</v>
      </c>
      <c r="O2147" t="s">
        <v>114</v>
      </c>
    </row>
    <row r="2148" spans="1:15" x14ac:dyDescent="0.3">
      <c r="A2148">
        <f t="shared" si="202"/>
        <v>7777897547</v>
      </c>
      <c r="B2148" s="1">
        <v>42375</v>
      </c>
      <c r="C2148" t="str">
        <f t="shared" si="198"/>
        <v>Wednesday</v>
      </c>
      <c r="D2148" t="str">
        <f t="shared" si="199"/>
        <v>January</v>
      </c>
      <c r="E2148">
        <v>20.5</v>
      </c>
      <c r="F2148" t="s">
        <v>13</v>
      </c>
      <c r="G2148" t="s">
        <v>8</v>
      </c>
      <c r="H2148">
        <f t="shared" si="200"/>
        <v>26.5</v>
      </c>
      <c r="I2148">
        <v>5</v>
      </c>
      <c r="J2148" t="s">
        <v>58</v>
      </c>
      <c r="K2148" t="s">
        <v>59</v>
      </c>
      <c r="L2148">
        <f t="shared" si="201"/>
        <v>132.5</v>
      </c>
      <c r="M2148">
        <f t="shared" si="203"/>
        <v>30</v>
      </c>
      <c r="N2148" t="s">
        <v>112</v>
      </c>
      <c r="O2148" t="s">
        <v>115</v>
      </c>
    </row>
    <row r="2149" spans="1:15" x14ac:dyDescent="0.3">
      <c r="A2149">
        <f t="shared" si="202"/>
        <v>7777897548</v>
      </c>
      <c r="B2149" s="1">
        <v>42375</v>
      </c>
      <c r="C2149" t="str">
        <f t="shared" si="198"/>
        <v>Wednesday</v>
      </c>
      <c r="D2149" t="str">
        <f t="shared" si="199"/>
        <v>January</v>
      </c>
      <c r="E2149">
        <v>16.5</v>
      </c>
      <c r="F2149" t="s">
        <v>7</v>
      </c>
      <c r="G2149" t="s">
        <v>17</v>
      </c>
      <c r="H2149">
        <f t="shared" si="200"/>
        <v>25</v>
      </c>
      <c r="I2149">
        <v>7</v>
      </c>
      <c r="J2149" t="s">
        <v>25</v>
      </c>
      <c r="K2149" t="s">
        <v>26</v>
      </c>
      <c r="L2149">
        <f t="shared" si="201"/>
        <v>175</v>
      </c>
      <c r="M2149">
        <f t="shared" si="203"/>
        <v>59.5</v>
      </c>
      <c r="N2149" t="s">
        <v>112</v>
      </c>
      <c r="O2149" t="s">
        <v>114</v>
      </c>
    </row>
    <row r="2150" spans="1:15" x14ac:dyDescent="0.3">
      <c r="A2150">
        <f t="shared" si="202"/>
        <v>7777897549</v>
      </c>
      <c r="B2150" s="1">
        <v>42376</v>
      </c>
      <c r="C2150" t="str">
        <f t="shared" si="198"/>
        <v>Thursday</v>
      </c>
      <c r="D2150" t="str">
        <f t="shared" si="199"/>
        <v>January</v>
      </c>
      <c r="E2150">
        <v>12.75</v>
      </c>
      <c r="F2150" t="s">
        <v>27</v>
      </c>
      <c r="G2150" t="s">
        <v>22</v>
      </c>
      <c r="H2150">
        <f t="shared" si="200"/>
        <v>17.75</v>
      </c>
      <c r="I2150">
        <v>7</v>
      </c>
      <c r="J2150" t="s">
        <v>23</v>
      </c>
      <c r="K2150" t="s">
        <v>24</v>
      </c>
      <c r="L2150">
        <f t="shared" si="201"/>
        <v>124.25</v>
      </c>
      <c r="M2150">
        <f t="shared" si="203"/>
        <v>35</v>
      </c>
      <c r="N2150" t="s">
        <v>112</v>
      </c>
      <c r="O2150" t="s">
        <v>115</v>
      </c>
    </row>
    <row r="2151" spans="1:15" x14ac:dyDescent="0.3">
      <c r="A2151">
        <f t="shared" si="202"/>
        <v>7777897550</v>
      </c>
      <c r="B2151" s="1">
        <v>42376</v>
      </c>
      <c r="C2151" t="str">
        <f t="shared" si="198"/>
        <v>Thursday</v>
      </c>
      <c r="D2151" t="str">
        <f t="shared" si="199"/>
        <v>January</v>
      </c>
      <c r="E2151">
        <v>17.95</v>
      </c>
      <c r="F2151" t="s">
        <v>13</v>
      </c>
      <c r="G2151" t="s">
        <v>14</v>
      </c>
      <c r="H2151">
        <f t="shared" si="200"/>
        <v>24.95</v>
      </c>
      <c r="I2151">
        <v>6</v>
      </c>
      <c r="J2151" t="s">
        <v>56</v>
      </c>
      <c r="K2151" t="s">
        <v>57</v>
      </c>
      <c r="L2151">
        <f t="shared" si="201"/>
        <v>149.69999999999999</v>
      </c>
      <c r="M2151">
        <f t="shared" si="203"/>
        <v>42</v>
      </c>
      <c r="N2151" t="s">
        <v>111</v>
      </c>
      <c r="O2151" t="s">
        <v>114</v>
      </c>
    </row>
    <row r="2152" spans="1:15" x14ac:dyDescent="0.3">
      <c r="A2152">
        <f t="shared" si="202"/>
        <v>7777897551</v>
      </c>
      <c r="B2152" s="1">
        <v>42376</v>
      </c>
      <c r="C2152" t="str">
        <f t="shared" si="198"/>
        <v>Thursday</v>
      </c>
      <c r="D2152" t="str">
        <f t="shared" si="199"/>
        <v>January</v>
      </c>
      <c r="E2152">
        <v>20.25</v>
      </c>
      <c r="F2152" t="s">
        <v>13</v>
      </c>
      <c r="G2152" t="s">
        <v>14</v>
      </c>
      <c r="H2152">
        <f t="shared" si="200"/>
        <v>27.25</v>
      </c>
      <c r="I2152">
        <v>10</v>
      </c>
      <c r="J2152" t="s">
        <v>34</v>
      </c>
      <c r="K2152" t="s">
        <v>35</v>
      </c>
      <c r="L2152">
        <f t="shared" si="201"/>
        <v>272.5</v>
      </c>
      <c r="M2152">
        <f t="shared" si="203"/>
        <v>70</v>
      </c>
      <c r="N2152" t="s">
        <v>112</v>
      </c>
      <c r="O2152" t="s">
        <v>114</v>
      </c>
    </row>
    <row r="2153" spans="1:15" x14ac:dyDescent="0.3">
      <c r="A2153">
        <f t="shared" si="202"/>
        <v>7777897552</v>
      </c>
      <c r="B2153" s="1">
        <v>42376</v>
      </c>
      <c r="C2153" t="str">
        <f t="shared" si="198"/>
        <v>Thursday</v>
      </c>
      <c r="D2153" t="str">
        <f t="shared" si="199"/>
        <v>January</v>
      </c>
      <c r="E2153">
        <v>12.75</v>
      </c>
      <c r="F2153" t="s">
        <v>27</v>
      </c>
      <c r="G2153" t="s">
        <v>14</v>
      </c>
      <c r="H2153">
        <f t="shared" si="200"/>
        <v>16.75</v>
      </c>
      <c r="I2153">
        <v>9</v>
      </c>
      <c r="J2153" t="s">
        <v>62</v>
      </c>
      <c r="K2153" t="s">
        <v>63</v>
      </c>
      <c r="L2153">
        <f t="shared" si="201"/>
        <v>150.75</v>
      </c>
      <c r="M2153">
        <f t="shared" si="203"/>
        <v>36</v>
      </c>
      <c r="N2153" t="s">
        <v>112</v>
      </c>
      <c r="O2153" t="s">
        <v>115</v>
      </c>
    </row>
    <row r="2154" spans="1:15" x14ac:dyDescent="0.3">
      <c r="A2154">
        <f t="shared" si="202"/>
        <v>7777897553</v>
      </c>
      <c r="B2154" s="1">
        <v>42376</v>
      </c>
      <c r="C2154" t="str">
        <f t="shared" si="198"/>
        <v>Thursday</v>
      </c>
      <c r="D2154" t="str">
        <f t="shared" si="199"/>
        <v>January</v>
      </c>
      <c r="E2154">
        <v>20.75</v>
      </c>
      <c r="F2154" t="s">
        <v>13</v>
      </c>
      <c r="G2154" t="s">
        <v>14</v>
      </c>
      <c r="H2154">
        <f t="shared" si="200"/>
        <v>27.75</v>
      </c>
      <c r="I2154">
        <v>5</v>
      </c>
      <c r="J2154" t="s">
        <v>40</v>
      </c>
      <c r="K2154" t="s">
        <v>41</v>
      </c>
      <c r="L2154">
        <f t="shared" si="201"/>
        <v>138.75</v>
      </c>
      <c r="M2154">
        <f t="shared" si="203"/>
        <v>35</v>
      </c>
      <c r="N2154" t="s">
        <v>112</v>
      </c>
      <c r="O2154" t="s">
        <v>114</v>
      </c>
    </row>
    <row r="2155" spans="1:15" x14ac:dyDescent="0.3">
      <c r="A2155">
        <f t="shared" si="202"/>
        <v>7777897554</v>
      </c>
      <c r="B2155" s="1">
        <v>42376</v>
      </c>
      <c r="C2155" t="str">
        <f t="shared" si="198"/>
        <v>Thursday</v>
      </c>
      <c r="D2155" t="str">
        <f t="shared" si="199"/>
        <v>January</v>
      </c>
      <c r="E2155">
        <v>15.25</v>
      </c>
      <c r="F2155" t="s">
        <v>13</v>
      </c>
      <c r="G2155" t="s">
        <v>8</v>
      </c>
      <c r="H2155">
        <f t="shared" si="200"/>
        <v>21.25</v>
      </c>
      <c r="I2155">
        <v>8</v>
      </c>
      <c r="J2155" t="s">
        <v>48</v>
      </c>
      <c r="K2155" t="s">
        <v>49</v>
      </c>
      <c r="L2155">
        <f t="shared" si="201"/>
        <v>170</v>
      </c>
      <c r="M2155">
        <f t="shared" si="203"/>
        <v>48</v>
      </c>
      <c r="N2155" t="s">
        <v>112</v>
      </c>
      <c r="O2155" t="s">
        <v>114</v>
      </c>
    </row>
    <row r="2156" spans="1:15" x14ac:dyDescent="0.3">
      <c r="A2156">
        <f t="shared" si="202"/>
        <v>7777897555</v>
      </c>
      <c r="B2156" s="1">
        <v>42376</v>
      </c>
      <c r="C2156" t="str">
        <f t="shared" si="198"/>
        <v>Thursday</v>
      </c>
      <c r="D2156" t="str">
        <f t="shared" si="199"/>
        <v>January</v>
      </c>
      <c r="E2156">
        <v>12.75</v>
      </c>
      <c r="F2156" t="s">
        <v>27</v>
      </c>
      <c r="G2156" t="s">
        <v>22</v>
      </c>
      <c r="H2156">
        <f t="shared" si="200"/>
        <v>17.75</v>
      </c>
      <c r="I2156">
        <v>5</v>
      </c>
      <c r="J2156" t="s">
        <v>46</v>
      </c>
      <c r="K2156" t="s">
        <v>47</v>
      </c>
      <c r="L2156">
        <f t="shared" si="201"/>
        <v>88.75</v>
      </c>
      <c r="M2156">
        <f t="shared" si="203"/>
        <v>25</v>
      </c>
      <c r="N2156" t="s">
        <v>112</v>
      </c>
      <c r="O2156" t="s">
        <v>115</v>
      </c>
    </row>
    <row r="2157" spans="1:15" x14ac:dyDescent="0.3">
      <c r="A2157">
        <f t="shared" si="202"/>
        <v>7777897556</v>
      </c>
      <c r="B2157" s="1">
        <v>42376</v>
      </c>
      <c r="C2157" t="str">
        <f t="shared" si="198"/>
        <v>Thursday</v>
      </c>
      <c r="D2157" t="str">
        <f t="shared" si="199"/>
        <v>January</v>
      </c>
      <c r="E2157">
        <v>16.5</v>
      </c>
      <c r="F2157" t="s">
        <v>7</v>
      </c>
      <c r="G2157" t="s">
        <v>14</v>
      </c>
      <c r="H2157">
        <f t="shared" si="200"/>
        <v>22</v>
      </c>
      <c r="I2157">
        <v>7</v>
      </c>
      <c r="J2157" t="s">
        <v>40</v>
      </c>
      <c r="K2157" t="s">
        <v>41</v>
      </c>
      <c r="L2157">
        <f t="shared" si="201"/>
        <v>154</v>
      </c>
      <c r="M2157">
        <f t="shared" si="203"/>
        <v>38.5</v>
      </c>
      <c r="N2157" t="s">
        <v>112</v>
      </c>
      <c r="O2157" t="s">
        <v>114</v>
      </c>
    </row>
    <row r="2158" spans="1:15" x14ac:dyDescent="0.3">
      <c r="A2158">
        <f t="shared" si="202"/>
        <v>7777897557</v>
      </c>
      <c r="B2158" s="1">
        <v>42377</v>
      </c>
      <c r="C2158" t="str">
        <f t="shared" si="198"/>
        <v>Friday</v>
      </c>
      <c r="D2158" t="str">
        <f t="shared" si="199"/>
        <v>January</v>
      </c>
      <c r="E2158">
        <v>20.75</v>
      </c>
      <c r="F2158" t="s">
        <v>13</v>
      </c>
      <c r="G2158" t="s">
        <v>17</v>
      </c>
      <c r="H2158">
        <f t="shared" si="200"/>
        <v>30.75</v>
      </c>
      <c r="I2158">
        <v>5</v>
      </c>
      <c r="J2158" t="s">
        <v>38</v>
      </c>
      <c r="K2158" t="s">
        <v>39</v>
      </c>
      <c r="L2158">
        <f t="shared" si="201"/>
        <v>153.75</v>
      </c>
      <c r="M2158">
        <f t="shared" si="203"/>
        <v>50</v>
      </c>
      <c r="N2158" t="s">
        <v>112</v>
      </c>
      <c r="O2158" t="s">
        <v>114</v>
      </c>
    </row>
    <row r="2159" spans="1:15" x14ac:dyDescent="0.3">
      <c r="A2159">
        <f t="shared" si="202"/>
        <v>7777897558</v>
      </c>
      <c r="B2159" s="1">
        <v>42377</v>
      </c>
      <c r="C2159" t="str">
        <f t="shared" si="198"/>
        <v>Friday</v>
      </c>
      <c r="D2159" t="str">
        <f t="shared" si="199"/>
        <v>January</v>
      </c>
      <c r="E2159">
        <v>12.75</v>
      </c>
      <c r="F2159" t="s">
        <v>27</v>
      </c>
      <c r="G2159" t="s">
        <v>22</v>
      </c>
      <c r="H2159">
        <f t="shared" si="200"/>
        <v>17.75</v>
      </c>
      <c r="I2159">
        <v>6</v>
      </c>
      <c r="J2159" t="s">
        <v>28</v>
      </c>
      <c r="K2159" t="s">
        <v>29</v>
      </c>
      <c r="L2159">
        <f t="shared" si="201"/>
        <v>106.5</v>
      </c>
      <c r="M2159">
        <f t="shared" si="203"/>
        <v>30</v>
      </c>
      <c r="N2159" t="s">
        <v>112</v>
      </c>
      <c r="O2159" t="s">
        <v>114</v>
      </c>
    </row>
    <row r="2160" spans="1:15" x14ac:dyDescent="0.3">
      <c r="A2160">
        <f t="shared" si="202"/>
        <v>7777897559</v>
      </c>
      <c r="B2160" s="1">
        <v>42377</v>
      </c>
      <c r="C2160" t="str">
        <f t="shared" si="198"/>
        <v>Friday</v>
      </c>
      <c r="D2160" t="str">
        <f t="shared" si="199"/>
        <v>January</v>
      </c>
      <c r="E2160">
        <v>20.5</v>
      </c>
      <c r="F2160" t="s">
        <v>13</v>
      </c>
      <c r="G2160" t="s">
        <v>8</v>
      </c>
      <c r="H2160">
        <f t="shared" si="200"/>
        <v>26.5</v>
      </c>
      <c r="I2160">
        <v>11</v>
      </c>
      <c r="J2160" t="s">
        <v>36</v>
      </c>
      <c r="K2160" t="s">
        <v>37</v>
      </c>
      <c r="L2160">
        <f t="shared" si="201"/>
        <v>291.5</v>
      </c>
      <c r="M2160">
        <f t="shared" si="203"/>
        <v>66</v>
      </c>
      <c r="N2160" t="s">
        <v>112</v>
      </c>
      <c r="O2160" t="s">
        <v>115</v>
      </c>
    </row>
    <row r="2161" spans="1:15" x14ac:dyDescent="0.3">
      <c r="A2161">
        <f t="shared" si="202"/>
        <v>7777897560</v>
      </c>
      <c r="B2161" s="1">
        <v>42377</v>
      </c>
      <c r="C2161" t="str">
        <f t="shared" si="198"/>
        <v>Friday</v>
      </c>
      <c r="D2161" t="str">
        <f t="shared" si="199"/>
        <v>January</v>
      </c>
      <c r="E2161">
        <v>12</v>
      </c>
      <c r="F2161" t="s">
        <v>27</v>
      </c>
      <c r="G2161" t="s">
        <v>8</v>
      </c>
      <c r="H2161">
        <f t="shared" si="200"/>
        <v>15</v>
      </c>
      <c r="I2161">
        <v>8</v>
      </c>
      <c r="J2161" t="s">
        <v>52</v>
      </c>
      <c r="K2161" t="s">
        <v>53</v>
      </c>
      <c r="L2161">
        <f t="shared" si="201"/>
        <v>120</v>
      </c>
      <c r="M2161">
        <f t="shared" si="203"/>
        <v>24</v>
      </c>
      <c r="N2161" t="s">
        <v>111</v>
      </c>
      <c r="O2161" t="s">
        <v>114</v>
      </c>
    </row>
    <row r="2162" spans="1:15" x14ac:dyDescent="0.3">
      <c r="A2162">
        <f t="shared" si="202"/>
        <v>7777897561</v>
      </c>
      <c r="B2162" s="1">
        <v>42377</v>
      </c>
      <c r="C2162" t="str">
        <f t="shared" si="198"/>
        <v>Friday</v>
      </c>
      <c r="D2162" t="str">
        <f t="shared" si="199"/>
        <v>January</v>
      </c>
      <c r="E2162">
        <v>17.5</v>
      </c>
      <c r="F2162" t="s">
        <v>13</v>
      </c>
      <c r="G2162" t="s">
        <v>8</v>
      </c>
      <c r="H2162">
        <f t="shared" si="200"/>
        <v>23.5</v>
      </c>
      <c r="I2162">
        <v>10</v>
      </c>
      <c r="J2162" t="s">
        <v>74</v>
      </c>
      <c r="K2162" t="s">
        <v>75</v>
      </c>
      <c r="L2162">
        <f t="shared" si="201"/>
        <v>235</v>
      </c>
      <c r="M2162">
        <f t="shared" si="203"/>
        <v>60</v>
      </c>
      <c r="N2162" t="s">
        <v>112</v>
      </c>
      <c r="O2162" t="s">
        <v>115</v>
      </c>
    </row>
    <row r="2163" spans="1:15" x14ac:dyDescent="0.3">
      <c r="A2163">
        <f t="shared" si="202"/>
        <v>7777897562</v>
      </c>
      <c r="B2163" s="1">
        <v>42377</v>
      </c>
      <c r="C2163" t="str">
        <f t="shared" si="198"/>
        <v>Friday</v>
      </c>
      <c r="D2163" t="str">
        <f t="shared" si="199"/>
        <v>January</v>
      </c>
      <c r="E2163">
        <v>16.75</v>
      </c>
      <c r="F2163" t="s">
        <v>7</v>
      </c>
      <c r="G2163" t="s">
        <v>22</v>
      </c>
      <c r="H2163">
        <f t="shared" si="200"/>
        <v>23.25</v>
      </c>
      <c r="I2163">
        <v>3</v>
      </c>
      <c r="J2163" t="s">
        <v>46</v>
      </c>
      <c r="K2163" t="s">
        <v>47</v>
      </c>
      <c r="L2163">
        <f t="shared" si="201"/>
        <v>69.75</v>
      </c>
      <c r="M2163">
        <f t="shared" si="203"/>
        <v>19.5</v>
      </c>
      <c r="N2163" t="s">
        <v>111</v>
      </c>
      <c r="O2163" t="s">
        <v>114</v>
      </c>
    </row>
    <row r="2164" spans="1:15" x14ac:dyDescent="0.3">
      <c r="A2164">
        <f t="shared" si="202"/>
        <v>7777897563</v>
      </c>
      <c r="B2164" s="1">
        <v>42377</v>
      </c>
      <c r="C2164" t="str">
        <f t="shared" si="198"/>
        <v>Friday</v>
      </c>
      <c r="D2164" t="str">
        <f t="shared" si="199"/>
        <v>January</v>
      </c>
      <c r="E2164">
        <v>20.75</v>
      </c>
      <c r="F2164" t="s">
        <v>13</v>
      </c>
      <c r="G2164" t="s">
        <v>22</v>
      </c>
      <c r="H2164">
        <f t="shared" si="200"/>
        <v>28.75</v>
      </c>
      <c r="I2164">
        <v>4</v>
      </c>
      <c r="J2164" t="s">
        <v>50</v>
      </c>
      <c r="K2164" t="s">
        <v>51</v>
      </c>
      <c r="L2164">
        <f t="shared" si="201"/>
        <v>115</v>
      </c>
      <c r="M2164">
        <f t="shared" si="203"/>
        <v>32</v>
      </c>
      <c r="N2164" t="s">
        <v>111</v>
      </c>
      <c r="O2164" t="s">
        <v>115</v>
      </c>
    </row>
    <row r="2165" spans="1:15" x14ac:dyDescent="0.3">
      <c r="A2165">
        <f t="shared" si="202"/>
        <v>7777897564</v>
      </c>
      <c r="B2165" s="1">
        <v>42377</v>
      </c>
      <c r="C2165" t="str">
        <f t="shared" si="198"/>
        <v>Friday</v>
      </c>
      <c r="D2165" t="str">
        <f t="shared" si="199"/>
        <v>January</v>
      </c>
      <c r="E2165">
        <v>16.25</v>
      </c>
      <c r="F2165" t="s">
        <v>7</v>
      </c>
      <c r="G2165" t="s">
        <v>17</v>
      </c>
      <c r="H2165">
        <f t="shared" si="200"/>
        <v>24.75</v>
      </c>
      <c r="I2165">
        <v>12</v>
      </c>
      <c r="J2165" t="s">
        <v>70</v>
      </c>
      <c r="K2165" t="s">
        <v>71</v>
      </c>
      <c r="L2165">
        <f t="shared" si="201"/>
        <v>297</v>
      </c>
      <c r="M2165">
        <f t="shared" si="203"/>
        <v>102</v>
      </c>
      <c r="N2165" t="s">
        <v>112</v>
      </c>
      <c r="O2165" t="s">
        <v>115</v>
      </c>
    </row>
    <row r="2166" spans="1:15" x14ac:dyDescent="0.3">
      <c r="A2166">
        <f t="shared" si="202"/>
        <v>7777897565</v>
      </c>
      <c r="B2166" s="1">
        <v>42378</v>
      </c>
      <c r="C2166" t="str">
        <f t="shared" si="198"/>
        <v>Saturday</v>
      </c>
      <c r="D2166" t="str">
        <f t="shared" si="199"/>
        <v>January</v>
      </c>
      <c r="E2166">
        <v>12</v>
      </c>
      <c r="F2166" t="s">
        <v>27</v>
      </c>
      <c r="G2166" t="s">
        <v>8</v>
      </c>
      <c r="H2166">
        <f t="shared" si="200"/>
        <v>15</v>
      </c>
      <c r="I2166">
        <v>12</v>
      </c>
      <c r="J2166" t="s">
        <v>52</v>
      </c>
      <c r="K2166" t="s">
        <v>53</v>
      </c>
      <c r="L2166">
        <f t="shared" si="201"/>
        <v>180</v>
      </c>
      <c r="M2166">
        <f t="shared" si="203"/>
        <v>36</v>
      </c>
      <c r="N2166" t="s">
        <v>112</v>
      </c>
      <c r="O2166" t="s">
        <v>115</v>
      </c>
    </row>
    <row r="2167" spans="1:15" x14ac:dyDescent="0.3">
      <c r="A2167">
        <f t="shared" si="202"/>
        <v>7777897566</v>
      </c>
      <c r="B2167" s="1">
        <v>42378</v>
      </c>
      <c r="C2167" t="str">
        <f t="shared" si="198"/>
        <v>Saturday</v>
      </c>
      <c r="D2167" t="str">
        <f t="shared" si="199"/>
        <v>January</v>
      </c>
      <c r="E2167">
        <v>14.75</v>
      </c>
      <c r="F2167" t="s">
        <v>7</v>
      </c>
      <c r="G2167" t="s">
        <v>14</v>
      </c>
      <c r="H2167">
        <f t="shared" si="200"/>
        <v>20.25</v>
      </c>
      <c r="I2167">
        <v>10</v>
      </c>
      <c r="J2167" t="s">
        <v>56</v>
      </c>
      <c r="K2167" t="s">
        <v>57</v>
      </c>
      <c r="L2167">
        <f t="shared" si="201"/>
        <v>202.5</v>
      </c>
      <c r="M2167">
        <f t="shared" si="203"/>
        <v>55</v>
      </c>
      <c r="N2167" t="s">
        <v>111</v>
      </c>
      <c r="O2167" t="s">
        <v>114</v>
      </c>
    </row>
    <row r="2168" spans="1:15" x14ac:dyDescent="0.3">
      <c r="A2168">
        <f t="shared" si="202"/>
        <v>7777897567</v>
      </c>
      <c r="B2168" s="1">
        <v>42378</v>
      </c>
      <c r="C2168" t="str">
        <f t="shared" si="198"/>
        <v>Saturday</v>
      </c>
      <c r="D2168" t="str">
        <f t="shared" si="199"/>
        <v>January</v>
      </c>
      <c r="E2168">
        <v>12</v>
      </c>
      <c r="F2168" t="s">
        <v>27</v>
      </c>
      <c r="G2168" t="s">
        <v>14</v>
      </c>
      <c r="H2168">
        <f t="shared" si="200"/>
        <v>16</v>
      </c>
      <c r="I2168">
        <v>3</v>
      </c>
      <c r="J2168" t="s">
        <v>34</v>
      </c>
      <c r="K2168" t="s">
        <v>35</v>
      </c>
      <c r="L2168">
        <f t="shared" si="201"/>
        <v>48</v>
      </c>
      <c r="M2168">
        <f t="shared" si="203"/>
        <v>12</v>
      </c>
      <c r="N2168" t="s">
        <v>112</v>
      </c>
      <c r="O2168" t="s">
        <v>115</v>
      </c>
    </row>
    <row r="2169" spans="1:15" x14ac:dyDescent="0.3">
      <c r="A2169">
        <f t="shared" si="202"/>
        <v>7777897568</v>
      </c>
      <c r="B2169" s="1">
        <v>42378</v>
      </c>
      <c r="C2169" t="str">
        <f t="shared" si="198"/>
        <v>Saturday</v>
      </c>
      <c r="D2169" t="str">
        <f t="shared" si="199"/>
        <v>January</v>
      </c>
      <c r="E2169">
        <v>20.75</v>
      </c>
      <c r="F2169" t="s">
        <v>13</v>
      </c>
      <c r="G2169" t="s">
        <v>17</v>
      </c>
      <c r="H2169">
        <f t="shared" si="200"/>
        <v>30.75</v>
      </c>
      <c r="I2169">
        <v>3</v>
      </c>
      <c r="J2169" t="s">
        <v>38</v>
      </c>
      <c r="K2169" t="s">
        <v>39</v>
      </c>
      <c r="L2169">
        <f t="shared" si="201"/>
        <v>92.25</v>
      </c>
      <c r="M2169">
        <f t="shared" si="203"/>
        <v>30</v>
      </c>
      <c r="N2169" t="s">
        <v>112</v>
      </c>
      <c r="O2169" t="s">
        <v>115</v>
      </c>
    </row>
    <row r="2170" spans="1:15" x14ac:dyDescent="0.3">
      <c r="A2170">
        <f t="shared" si="202"/>
        <v>7777897569</v>
      </c>
      <c r="B2170" s="1">
        <v>42378</v>
      </c>
      <c r="C2170" t="str">
        <f t="shared" si="198"/>
        <v>Saturday</v>
      </c>
      <c r="D2170" t="str">
        <f t="shared" si="199"/>
        <v>January</v>
      </c>
      <c r="E2170">
        <v>16</v>
      </c>
      <c r="F2170" t="s">
        <v>7</v>
      </c>
      <c r="G2170" t="s">
        <v>14</v>
      </c>
      <c r="H2170">
        <f t="shared" si="200"/>
        <v>21.5</v>
      </c>
      <c r="I2170">
        <v>6</v>
      </c>
      <c r="J2170" t="s">
        <v>68</v>
      </c>
      <c r="K2170" t="s">
        <v>69</v>
      </c>
      <c r="L2170">
        <f t="shared" si="201"/>
        <v>129</v>
      </c>
      <c r="M2170">
        <f t="shared" si="203"/>
        <v>33</v>
      </c>
      <c r="N2170" t="s">
        <v>111</v>
      </c>
      <c r="O2170" t="s">
        <v>115</v>
      </c>
    </row>
    <row r="2171" spans="1:15" x14ac:dyDescent="0.3">
      <c r="A2171">
        <f t="shared" si="202"/>
        <v>7777897570</v>
      </c>
      <c r="B2171" s="1">
        <v>42378</v>
      </c>
      <c r="C2171" t="str">
        <f t="shared" si="198"/>
        <v>Saturday</v>
      </c>
      <c r="D2171" t="str">
        <f t="shared" si="199"/>
        <v>January</v>
      </c>
      <c r="E2171">
        <v>16.75</v>
      </c>
      <c r="F2171" t="s">
        <v>7</v>
      </c>
      <c r="G2171" t="s">
        <v>22</v>
      </c>
      <c r="H2171">
        <f t="shared" si="200"/>
        <v>23.25</v>
      </c>
      <c r="I2171">
        <v>12</v>
      </c>
      <c r="J2171" t="s">
        <v>23</v>
      </c>
      <c r="K2171" t="s">
        <v>24</v>
      </c>
      <c r="L2171">
        <f t="shared" si="201"/>
        <v>279</v>
      </c>
      <c r="M2171">
        <f t="shared" si="203"/>
        <v>78</v>
      </c>
      <c r="N2171" t="s">
        <v>111</v>
      </c>
      <c r="O2171" t="s">
        <v>115</v>
      </c>
    </row>
    <row r="2172" spans="1:15" x14ac:dyDescent="0.3">
      <c r="A2172">
        <f t="shared" si="202"/>
        <v>7777897571</v>
      </c>
      <c r="B2172" s="1">
        <v>42379</v>
      </c>
      <c r="C2172" t="str">
        <f t="shared" si="198"/>
        <v>Sunday</v>
      </c>
      <c r="D2172" t="str">
        <f t="shared" si="199"/>
        <v>January</v>
      </c>
      <c r="E2172">
        <v>12.25</v>
      </c>
      <c r="F2172" t="s">
        <v>27</v>
      </c>
      <c r="G2172" t="s">
        <v>17</v>
      </c>
      <c r="H2172">
        <f t="shared" si="200"/>
        <v>19.25</v>
      </c>
      <c r="I2172">
        <v>1</v>
      </c>
      <c r="J2172" t="s">
        <v>70</v>
      </c>
      <c r="K2172" t="s">
        <v>71</v>
      </c>
      <c r="L2172">
        <f t="shared" si="201"/>
        <v>19.25</v>
      </c>
      <c r="M2172">
        <f t="shared" si="203"/>
        <v>7</v>
      </c>
      <c r="N2172" t="s">
        <v>111</v>
      </c>
      <c r="O2172" t="s">
        <v>114</v>
      </c>
    </row>
    <row r="2173" spans="1:15" x14ac:dyDescent="0.3">
      <c r="A2173">
        <f t="shared" si="202"/>
        <v>7777897572</v>
      </c>
      <c r="B2173" s="1">
        <v>42379</v>
      </c>
      <c r="C2173" t="str">
        <f t="shared" si="198"/>
        <v>Sunday</v>
      </c>
      <c r="D2173" t="str">
        <f t="shared" si="199"/>
        <v>January</v>
      </c>
      <c r="E2173">
        <v>20.25</v>
      </c>
      <c r="F2173" t="s">
        <v>13</v>
      </c>
      <c r="G2173" t="s">
        <v>14</v>
      </c>
      <c r="H2173">
        <f t="shared" si="200"/>
        <v>27.25</v>
      </c>
      <c r="I2173">
        <v>1</v>
      </c>
      <c r="J2173" t="s">
        <v>68</v>
      </c>
      <c r="K2173" t="s">
        <v>69</v>
      </c>
      <c r="L2173">
        <f t="shared" si="201"/>
        <v>27.25</v>
      </c>
      <c r="M2173">
        <f t="shared" si="203"/>
        <v>7</v>
      </c>
      <c r="N2173" t="s">
        <v>112</v>
      </c>
      <c r="O2173" t="s">
        <v>114</v>
      </c>
    </row>
    <row r="2174" spans="1:15" x14ac:dyDescent="0.3">
      <c r="A2174">
        <f t="shared" si="202"/>
        <v>7777897573</v>
      </c>
      <c r="B2174" s="1">
        <v>42379</v>
      </c>
      <c r="C2174" t="str">
        <f t="shared" si="198"/>
        <v>Sunday</v>
      </c>
      <c r="D2174" t="str">
        <f t="shared" si="199"/>
        <v>January</v>
      </c>
      <c r="E2174">
        <v>16</v>
      </c>
      <c r="F2174" t="s">
        <v>7</v>
      </c>
      <c r="G2174" t="s">
        <v>14</v>
      </c>
      <c r="H2174">
        <f t="shared" si="200"/>
        <v>21.5</v>
      </c>
      <c r="I2174">
        <v>1</v>
      </c>
      <c r="J2174" t="s">
        <v>64</v>
      </c>
      <c r="K2174" t="s">
        <v>65</v>
      </c>
      <c r="L2174">
        <f t="shared" si="201"/>
        <v>21.5</v>
      </c>
      <c r="M2174">
        <f t="shared" si="203"/>
        <v>5.5</v>
      </c>
      <c r="N2174" t="s">
        <v>112</v>
      </c>
      <c r="O2174" t="s">
        <v>114</v>
      </c>
    </row>
    <row r="2175" spans="1:15" x14ac:dyDescent="0.3">
      <c r="A2175">
        <f t="shared" si="202"/>
        <v>7777897574</v>
      </c>
      <c r="B2175" s="1">
        <v>42379</v>
      </c>
      <c r="C2175" t="str">
        <f t="shared" si="198"/>
        <v>Sunday</v>
      </c>
      <c r="D2175" t="str">
        <f t="shared" si="199"/>
        <v>January</v>
      </c>
      <c r="E2175">
        <v>10.5</v>
      </c>
      <c r="F2175" t="s">
        <v>27</v>
      </c>
      <c r="G2175" t="s">
        <v>8</v>
      </c>
      <c r="H2175">
        <f t="shared" si="200"/>
        <v>13.5</v>
      </c>
      <c r="I2175">
        <v>3</v>
      </c>
      <c r="J2175" t="s">
        <v>9</v>
      </c>
      <c r="K2175" t="s">
        <v>10</v>
      </c>
      <c r="L2175">
        <f t="shared" si="201"/>
        <v>40.5</v>
      </c>
      <c r="M2175">
        <f t="shared" si="203"/>
        <v>9</v>
      </c>
      <c r="N2175" t="s">
        <v>112</v>
      </c>
      <c r="O2175" t="s">
        <v>115</v>
      </c>
    </row>
    <row r="2176" spans="1:15" x14ac:dyDescent="0.3">
      <c r="A2176">
        <f t="shared" si="202"/>
        <v>7777897575</v>
      </c>
      <c r="B2176" s="1">
        <v>42380</v>
      </c>
      <c r="C2176" t="str">
        <f t="shared" si="198"/>
        <v>Monday</v>
      </c>
      <c r="D2176" t="str">
        <f t="shared" si="199"/>
        <v>January</v>
      </c>
      <c r="E2176">
        <v>12</v>
      </c>
      <c r="F2176" t="s">
        <v>27</v>
      </c>
      <c r="G2176" t="s">
        <v>8</v>
      </c>
      <c r="H2176">
        <f t="shared" si="200"/>
        <v>15</v>
      </c>
      <c r="I2176">
        <v>6</v>
      </c>
      <c r="J2176" t="s">
        <v>36</v>
      </c>
      <c r="K2176" t="s">
        <v>37</v>
      </c>
      <c r="L2176">
        <f t="shared" si="201"/>
        <v>90</v>
      </c>
      <c r="M2176">
        <f t="shared" si="203"/>
        <v>18</v>
      </c>
      <c r="N2176" t="s">
        <v>111</v>
      </c>
      <c r="O2176" t="s">
        <v>115</v>
      </c>
    </row>
    <row r="2177" spans="1:15" x14ac:dyDescent="0.3">
      <c r="A2177">
        <f t="shared" si="202"/>
        <v>7777897576</v>
      </c>
      <c r="B2177" s="1">
        <v>42380</v>
      </c>
      <c r="C2177" t="str">
        <f t="shared" si="198"/>
        <v>Monday</v>
      </c>
      <c r="D2177" t="str">
        <f t="shared" si="199"/>
        <v>January</v>
      </c>
      <c r="E2177">
        <v>16</v>
      </c>
      <c r="F2177" t="s">
        <v>7</v>
      </c>
      <c r="G2177" t="s">
        <v>14</v>
      </c>
      <c r="H2177">
        <f t="shared" si="200"/>
        <v>21.5</v>
      </c>
      <c r="I2177">
        <v>5</v>
      </c>
      <c r="J2177" t="s">
        <v>20</v>
      </c>
      <c r="K2177" t="s">
        <v>21</v>
      </c>
      <c r="L2177">
        <f t="shared" si="201"/>
        <v>107.5</v>
      </c>
      <c r="M2177">
        <f t="shared" si="203"/>
        <v>27.5</v>
      </c>
      <c r="N2177" t="s">
        <v>111</v>
      </c>
      <c r="O2177" t="s">
        <v>115</v>
      </c>
    </row>
    <row r="2178" spans="1:15" x14ac:dyDescent="0.3">
      <c r="A2178">
        <f t="shared" si="202"/>
        <v>7777897577</v>
      </c>
      <c r="B2178" s="1">
        <v>42380</v>
      </c>
      <c r="C2178" t="str">
        <f t="shared" ref="C2178:C2241" si="204">TEXT(B2178,"dddd")</f>
        <v>Monday</v>
      </c>
      <c r="D2178" t="str">
        <f t="shared" si="199"/>
        <v>January</v>
      </c>
      <c r="E2178">
        <v>16</v>
      </c>
      <c r="F2178" t="s">
        <v>7</v>
      </c>
      <c r="G2178" t="s">
        <v>8</v>
      </c>
      <c r="H2178">
        <f t="shared" si="200"/>
        <v>20.5</v>
      </c>
      <c r="I2178">
        <v>9</v>
      </c>
      <c r="J2178" t="s">
        <v>11</v>
      </c>
      <c r="K2178" t="s">
        <v>12</v>
      </c>
      <c r="L2178">
        <f t="shared" si="201"/>
        <v>184.5</v>
      </c>
      <c r="M2178">
        <f t="shared" si="203"/>
        <v>40.5</v>
      </c>
      <c r="N2178" t="s">
        <v>111</v>
      </c>
      <c r="O2178" t="s">
        <v>114</v>
      </c>
    </row>
    <row r="2179" spans="1:15" x14ac:dyDescent="0.3">
      <c r="A2179">
        <f t="shared" si="202"/>
        <v>7777897578</v>
      </c>
      <c r="B2179" s="1">
        <v>42380</v>
      </c>
      <c r="C2179" t="str">
        <f t="shared" si="204"/>
        <v>Monday</v>
      </c>
      <c r="D2179" t="str">
        <f t="shared" ref="D2179:D2242" si="205">TEXT(B2179,"mmmm")</f>
        <v>January</v>
      </c>
      <c r="E2179">
        <v>20.75</v>
      </c>
      <c r="F2179" t="s">
        <v>13</v>
      </c>
      <c r="G2179" t="s">
        <v>17</v>
      </c>
      <c r="H2179">
        <f t="shared" ref="H2179:H2242" si="206">E2179 +   IF(F2179="S", 2, IF(F2179="M", 3.5, IF(F2179="L", 5, 0))) +  IF(G2179="Classic", 1, IF(G2179="Veggie", 2, IF(G2179="Chicken", 3, IF(G2179="Supreme",5,0))))</f>
        <v>30.75</v>
      </c>
      <c r="I2179">
        <v>4</v>
      </c>
      <c r="J2179" t="s">
        <v>38</v>
      </c>
      <c r="K2179" t="s">
        <v>39</v>
      </c>
      <c r="L2179">
        <f t="shared" ref="L2179:L2242" si="207">H2179*I2179</f>
        <v>123</v>
      </c>
      <c r="M2179">
        <f t="shared" si="203"/>
        <v>40</v>
      </c>
      <c r="N2179" t="s">
        <v>112</v>
      </c>
      <c r="O2179" t="s">
        <v>114</v>
      </c>
    </row>
    <row r="2180" spans="1:15" x14ac:dyDescent="0.3">
      <c r="A2180">
        <f t="shared" ref="A2180:A2243" si="208">A2179+1</f>
        <v>7777897579</v>
      </c>
      <c r="B2180" s="1">
        <v>42381</v>
      </c>
      <c r="C2180" t="str">
        <f t="shared" si="204"/>
        <v>Tuesday</v>
      </c>
      <c r="D2180" t="str">
        <f t="shared" si="205"/>
        <v>January</v>
      </c>
      <c r="E2180">
        <v>16.75</v>
      </c>
      <c r="F2180" t="s">
        <v>7</v>
      </c>
      <c r="G2180" t="s">
        <v>22</v>
      </c>
      <c r="H2180">
        <f t="shared" si="206"/>
        <v>23.25</v>
      </c>
      <c r="I2180">
        <v>1</v>
      </c>
      <c r="J2180" t="s">
        <v>72</v>
      </c>
      <c r="K2180" t="s">
        <v>73</v>
      </c>
      <c r="L2180">
        <f t="shared" si="207"/>
        <v>23.25</v>
      </c>
      <c r="M2180">
        <f t="shared" si="203"/>
        <v>6.5</v>
      </c>
      <c r="N2180" t="s">
        <v>112</v>
      </c>
      <c r="O2180" t="s">
        <v>114</v>
      </c>
    </row>
    <row r="2181" spans="1:15" x14ac:dyDescent="0.3">
      <c r="A2181">
        <f t="shared" si="208"/>
        <v>7777897580</v>
      </c>
      <c r="B2181" s="1">
        <v>42381</v>
      </c>
      <c r="C2181" t="str">
        <f t="shared" si="204"/>
        <v>Tuesday</v>
      </c>
      <c r="D2181" t="str">
        <f t="shared" si="205"/>
        <v>January</v>
      </c>
      <c r="E2181">
        <v>16</v>
      </c>
      <c r="F2181" t="s">
        <v>7</v>
      </c>
      <c r="G2181" t="s">
        <v>8</v>
      </c>
      <c r="H2181">
        <f t="shared" si="206"/>
        <v>20.5</v>
      </c>
      <c r="I2181">
        <v>9</v>
      </c>
      <c r="J2181" t="s">
        <v>11</v>
      </c>
      <c r="K2181" t="s">
        <v>12</v>
      </c>
      <c r="L2181">
        <f t="shared" si="207"/>
        <v>184.5</v>
      </c>
      <c r="M2181">
        <f t="shared" ref="M2181:M2244" si="209">(H2181-E2181)*I2181</f>
        <v>40.5</v>
      </c>
      <c r="N2181" t="s">
        <v>112</v>
      </c>
      <c r="O2181" t="s">
        <v>115</v>
      </c>
    </row>
    <row r="2182" spans="1:15" x14ac:dyDescent="0.3">
      <c r="A2182">
        <f t="shared" si="208"/>
        <v>7777897581</v>
      </c>
      <c r="B2182" s="1">
        <v>42381</v>
      </c>
      <c r="C2182" t="str">
        <f t="shared" si="204"/>
        <v>Tuesday</v>
      </c>
      <c r="D2182" t="str">
        <f t="shared" si="205"/>
        <v>January</v>
      </c>
      <c r="E2182">
        <v>20.75</v>
      </c>
      <c r="F2182" t="s">
        <v>13</v>
      </c>
      <c r="G2182" t="s">
        <v>17</v>
      </c>
      <c r="H2182">
        <f t="shared" si="206"/>
        <v>30.75</v>
      </c>
      <c r="I2182">
        <v>10</v>
      </c>
      <c r="J2182" t="s">
        <v>18</v>
      </c>
      <c r="K2182" t="s">
        <v>19</v>
      </c>
      <c r="L2182">
        <f t="shared" si="207"/>
        <v>307.5</v>
      </c>
      <c r="M2182">
        <f t="shared" si="209"/>
        <v>100</v>
      </c>
      <c r="N2182" t="s">
        <v>112</v>
      </c>
      <c r="O2182" t="s">
        <v>114</v>
      </c>
    </row>
    <row r="2183" spans="1:15" x14ac:dyDescent="0.3">
      <c r="A2183">
        <f t="shared" si="208"/>
        <v>7777897582</v>
      </c>
      <c r="B2183" s="1">
        <v>42381</v>
      </c>
      <c r="C2183" t="str">
        <f t="shared" si="204"/>
        <v>Tuesday</v>
      </c>
      <c r="D2183" t="str">
        <f t="shared" si="205"/>
        <v>January</v>
      </c>
      <c r="E2183">
        <v>20.25</v>
      </c>
      <c r="F2183" t="s">
        <v>13</v>
      </c>
      <c r="G2183" t="s">
        <v>17</v>
      </c>
      <c r="H2183">
        <f t="shared" si="206"/>
        <v>30.25</v>
      </c>
      <c r="I2183">
        <v>2</v>
      </c>
      <c r="J2183" t="s">
        <v>70</v>
      </c>
      <c r="K2183" t="s">
        <v>71</v>
      </c>
      <c r="L2183">
        <f t="shared" si="207"/>
        <v>60.5</v>
      </c>
      <c r="M2183">
        <f t="shared" si="209"/>
        <v>20</v>
      </c>
      <c r="N2183" t="s">
        <v>111</v>
      </c>
      <c r="O2183" t="s">
        <v>115</v>
      </c>
    </row>
    <row r="2184" spans="1:15" x14ac:dyDescent="0.3">
      <c r="A2184">
        <f t="shared" si="208"/>
        <v>7777897583</v>
      </c>
      <c r="B2184" s="1">
        <v>42381</v>
      </c>
      <c r="C2184" t="str">
        <f t="shared" si="204"/>
        <v>Tuesday</v>
      </c>
      <c r="D2184" t="str">
        <f t="shared" si="205"/>
        <v>January</v>
      </c>
      <c r="E2184">
        <v>15.25</v>
      </c>
      <c r="F2184" t="s">
        <v>13</v>
      </c>
      <c r="G2184" t="s">
        <v>8</v>
      </c>
      <c r="H2184">
        <f t="shared" si="206"/>
        <v>21.25</v>
      </c>
      <c r="I2184">
        <v>3</v>
      </c>
      <c r="J2184" t="s">
        <v>48</v>
      </c>
      <c r="K2184" t="s">
        <v>49</v>
      </c>
      <c r="L2184">
        <f t="shared" si="207"/>
        <v>63.75</v>
      </c>
      <c r="M2184">
        <f t="shared" si="209"/>
        <v>18</v>
      </c>
      <c r="N2184" t="s">
        <v>112</v>
      </c>
      <c r="O2184" t="s">
        <v>114</v>
      </c>
    </row>
    <row r="2185" spans="1:15" x14ac:dyDescent="0.3">
      <c r="A2185">
        <f t="shared" si="208"/>
        <v>7777897584</v>
      </c>
      <c r="B2185" s="1">
        <v>42381</v>
      </c>
      <c r="C2185" t="str">
        <f t="shared" si="204"/>
        <v>Tuesday</v>
      </c>
      <c r="D2185" t="str">
        <f t="shared" si="205"/>
        <v>January</v>
      </c>
      <c r="E2185">
        <v>9.75</v>
      </c>
      <c r="F2185" t="s">
        <v>27</v>
      </c>
      <c r="G2185" t="s">
        <v>8</v>
      </c>
      <c r="H2185">
        <f t="shared" si="206"/>
        <v>12.75</v>
      </c>
      <c r="I2185">
        <v>2</v>
      </c>
      <c r="J2185" t="s">
        <v>48</v>
      </c>
      <c r="K2185" t="s">
        <v>49</v>
      </c>
      <c r="L2185">
        <f t="shared" si="207"/>
        <v>25.5</v>
      </c>
      <c r="M2185">
        <f t="shared" si="209"/>
        <v>6</v>
      </c>
      <c r="N2185" t="s">
        <v>111</v>
      </c>
      <c r="O2185" t="s">
        <v>114</v>
      </c>
    </row>
    <row r="2186" spans="1:15" x14ac:dyDescent="0.3">
      <c r="A2186">
        <f t="shared" si="208"/>
        <v>7777897585</v>
      </c>
      <c r="B2186" s="1">
        <v>42382</v>
      </c>
      <c r="C2186" t="str">
        <f t="shared" si="204"/>
        <v>Wednesday</v>
      </c>
      <c r="D2186" t="str">
        <f t="shared" si="205"/>
        <v>January</v>
      </c>
      <c r="E2186">
        <v>20.25</v>
      </c>
      <c r="F2186" t="s">
        <v>13</v>
      </c>
      <c r="G2186" t="s">
        <v>14</v>
      </c>
      <c r="H2186">
        <f t="shared" si="206"/>
        <v>27.25</v>
      </c>
      <c r="I2186">
        <v>11</v>
      </c>
      <c r="J2186" t="s">
        <v>20</v>
      </c>
      <c r="K2186" t="s">
        <v>21</v>
      </c>
      <c r="L2186">
        <f t="shared" si="207"/>
        <v>299.75</v>
      </c>
      <c r="M2186">
        <f t="shared" si="209"/>
        <v>77</v>
      </c>
      <c r="N2186" t="s">
        <v>112</v>
      </c>
      <c r="O2186" t="s">
        <v>115</v>
      </c>
    </row>
    <row r="2187" spans="1:15" x14ac:dyDescent="0.3">
      <c r="A2187">
        <f t="shared" si="208"/>
        <v>7777897586</v>
      </c>
      <c r="B2187" s="1">
        <v>42382</v>
      </c>
      <c r="C2187" t="str">
        <f t="shared" si="204"/>
        <v>Wednesday</v>
      </c>
      <c r="D2187" t="str">
        <f t="shared" si="205"/>
        <v>January</v>
      </c>
      <c r="E2187">
        <v>12</v>
      </c>
      <c r="F2187" t="s">
        <v>27</v>
      </c>
      <c r="G2187" t="s">
        <v>8</v>
      </c>
      <c r="H2187">
        <f t="shared" si="206"/>
        <v>15</v>
      </c>
      <c r="I2187">
        <v>4</v>
      </c>
      <c r="J2187" t="s">
        <v>11</v>
      </c>
      <c r="K2187" t="s">
        <v>12</v>
      </c>
      <c r="L2187">
        <f t="shared" si="207"/>
        <v>60</v>
      </c>
      <c r="M2187">
        <f t="shared" si="209"/>
        <v>12</v>
      </c>
      <c r="N2187" t="s">
        <v>112</v>
      </c>
      <c r="O2187" t="s">
        <v>114</v>
      </c>
    </row>
    <row r="2188" spans="1:15" x14ac:dyDescent="0.3">
      <c r="A2188">
        <f t="shared" si="208"/>
        <v>7777897587</v>
      </c>
      <c r="B2188" s="1">
        <v>42382</v>
      </c>
      <c r="C2188" t="str">
        <f t="shared" si="204"/>
        <v>Wednesday</v>
      </c>
      <c r="D2188" t="str">
        <f t="shared" si="205"/>
        <v>January</v>
      </c>
      <c r="E2188">
        <v>16</v>
      </c>
      <c r="F2188" t="s">
        <v>7</v>
      </c>
      <c r="G2188" t="s">
        <v>14</v>
      </c>
      <c r="H2188">
        <f t="shared" si="206"/>
        <v>21.5</v>
      </c>
      <c r="I2188">
        <v>12</v>
      </c>
      <c r="J2188" t="s">
        <v>34</v>
      </c>
      <c r="K2188" t="s">
        <v>35</v>
      </c>
      <c r="L2188">
        <f t="shared" si="207"/>
        <v>258</v>
      </c>
      <c r="M2188">
        <f t="shared" si="209"/>
        <v>66</v>
      </c>
      <c r="N2188" t="s">
        <v>112</v>
      </c>
      <c r="O2188" t="s">
        <v>115</v>
      </c>
    </row>
    <row r="2189" spans="1:15" x14ac:dyDescent="0.3">
      <c r="A2189">
        <f t="shared" si="208"/>
        <v>7777897588</v>
      </c>
      <c r="B2189" s="1">
        <v>42382</v>
      </c>
      <c r="C2189" t="str">
        <f t="shared" si="204"/>
        <v>Wednesday</v>
      </c>
      <c r="D2189" t="str">
        <f t="shared" si="205"/>
        <v>January</v>
      </c>
      <c r="E2189">
        <v>20.25</v>
      </c>
      <c r="F2189" t="s">
        <v>13</v>
      </c>
      <c r="G2189" t="s">
        <v>14</v>
      </c>
      <c r="H2189">
        <f t="shared" si="206"/>
        <v>27.25</v>
      </c>
      <c r="I2189">
        <v>8</v>
      </c>
      <c r="J2189" t="s">
        <v>64</v>
      </c>
      <c r="K2189" t="s">
        <v>65</v>
      </c>
      <c r="L2189">
        <f t="shared" si="207"/>
        <v>218</v>
      </c>
      <c r="M2189">
        <f t="shared" si="209"/>
        <v>56</v>
      </c>
      <c r="N2189" t="s">
        <v>112</v>
      </c>
      <c r="O2189" t="s">
        <v>114</v>
      </c>
    </row>
    <row r="2190" spans="1:15" x14ac:dyDescent="0.3">
      <c r="A2190">
        <f t="shared" si="208"/>
        <v>7777897589</v>
      </c>
      <c r="B2190" s="1">
        <v>42382</v>
      </c>
      <c r="C2190" t="str">
        <f t="shared" si="204"/>
        <v>Wednesday</v>
      </c>
      <c r="D2190" t="str">
        <f t="shared" si="205"/>
        <v>January</v>
      </c>
      <c r="E2190">
        <v>15.25</v>
      </c>
      <c r="F2190" t="s">
        <v>13</v>
      </c>
      <c r="G2190" t="s">
        <v>8</v>
      </c>
      <c r="H2190">
        <f t="shared" si="206"/>
        <v>21.25</v>
      </c>
      <c r="I2190">
        <v>3</v>
      </c>
      <c r="J2190" t="s">
        <v>48</v>
      </c>
      <c r="K2190" t="s">
        <v>49</v>
      </c>
      <c r="L2190">
        <f t="shared" si="207"/>
        <v>63.75</v>
      </c>
      <c r="M2190">
        <f t="shared" si="209"/>
        <v>18</v>
      </c>
      <c r="N2190" t="s">
        <v>111</v>
      </c>
      <c r="O2190" t="s">
        <v>114</v>
      </c>
    </row>
    <row r="2191" spans="1:15" x14ac:dyDescent="0.3">
      <c r="A2191">
        <f t="shared" si="208"/>
        <v>7777897590</v>
      </c>
      <c r="B2191" s="1">
        <v>42382</v>
      </c>
      <c r="C2191" t="str">
        <f t="shared" si="204"/>
        <v>Wednesday</v>
      </c>
      <c r="D2191" t="str">
        <f t="shared" si="205"/>
        <v>January</v>
      </c>
      <c r="E2191">
        <v>14.5</v>
      </c>
      <c r="F2191" t="s">
        <v>7</v>
      </c>
      <c r="G2191" t="s">
        <v>8</v>
      </c>
      <c r="H2191">
        <f t="shared" si="206"/>
        <v>19</v>
      </c>
      <c r="I2191">
        <v>6</v>
      </c>
      <c r="J2191" t="s">
        <v>74</v>
      </c>
      <c r="K2191" t="s">
        <v>75</v>
      </c>
      <c r="L2191">
        <f t="shared" si="207"/>
        <v>114</v>
      </c>
      <c r="M2191">
        <f t="shared" si="209"/>
        <v>27</v>
      </c>
      <c r="N2191" t="s">
        <v>111</v>
      </c>
      <c r="O2191" t="s">
        <v>114</v>
      </c>
    </row>
    <row r="2192" spans="1:15" x14ac:dyDescent="0.3">
      <c r="A2192">
        <f t="shared" si="208"/>
        <v>7777897591</v>
      </c>
      <c r="B2192" s="1">
        <v>42383</v>
      </c>
      <c r="C2192" t="str">
        <f t="shared" si="204"/>
        <v>Thursday</v>
      </c>
      <c r="D2192" t="str">
        <f t="shared" si="205"/>
        <v>January</v>
      </c>
      <c r="E2192">
        <v>20.75</v>
      </c>
      <c r="F2192" t="s">
        <v>13</v>
      </c>
      <c r="G2192" t="s">
        <v>22</v>
      </c>
      <c r="H2192">
        <f t="shared" si="206"/>
        <v>28.75</v>
      </c>
      <c r="I2192">
        <v>7</v>
      </c>
      <c r="J2192" t="s">
        <v>23</v>
      </c>
      <c r="K2192" t="s">
        <v>24</v>
      </c>
      <c r="L2192">
        <f t="shared" si="207"/>
        <v>201.25</v>
      </c>
      <c r="M2192">
        <f t="shared" si="209"/>
        <v>56</v>
      </c>
      <c r="N2192" t="s">
        <v>111</v>
      </c>
      <c r="O2192" t="s">
        <v>115</v>
      </c>
    </row>
    <row r="2193" spans="1:15" x14ac:dyDescent="0.3">
      <c r="A2193">
        <f t="shared" si="208"/>
        <v>7777897592</v>
      </c>
      <c r="B2193" s="1">
        <v>42383</v>
      </c>
      <c r="C2193" t="str">
        <f t="shared" si="204"/>
        <v>Thursday</v>
      </c>
      <c r="D2193" t="str">
        <f t="shared" si="205"/>
        <v>January</v>
      </c>
      <c r="E2193">
        <v>12.75</v>
      </c>
      <c r="F2193" t="s">
        <v>27</v>
      </c>
      <c r="G2193" t="s">
        <v>22</v>
      </c>
      <c r="H2193">
        <f t="shared" si="206"/>
        <v>17.75</v>
      </c>
      <c r="I2193">
        <v>1</v>
      </c>
      <c r="J2193" t="s">
        <v>28</v>
      </c>
      <c r="K2193" t="s">
        <v>29</v>
      </c>
      <c r="L2193">
        <f t="shared" si="207"/>
        <v>17.75</v>
      </c>
      <c r="M2193">
        <f t="shared" si="209"/>
        <v>5</v>
      </c>
      <c r="N2193" t="s">
        <v>111</v>
      </c>
      <c r="O2193" t="s">
        <v>115</v>
      </c>
    </row>
    <row r="2194" spans="1:15" x14ac:dyDescent="0.3">
      <c r="A2194">
        <f t="shared" si="208"/>
        <v>7777897593</v>
      </c>
      <c r="B2194" s="1">
        <v>42383</v>
      </c>
      <c r="C2194" t="str">
        <f t="shared" si="204"/>
        <v>Thursday</v>
      </c>
      <c r="D2194" t="str">
        <f t="shared" si="205"/>
        <v>January</v>
      </c>
      <c r="E2194">
        <v>12</v>
      </c>
      <c r="F2194" t="s">
        <v>27</v>
      </c>
      <c r="G2194" t="s">
        <v>8</v>
      </c>
      <c r="H2194">
        <f t="shared" si="206"/>
        <v>15</v>
      </c>
      <c r="I2194">
        <v>10</v>
      </c>
      <c r="J2194" t="s">
        <v>52</v>
      </c>
      <c r="K2194" t="s">
        <v>53</v>
      </c>
      <c r="L2194">
        <f t="shared" si="207"/>
        <v>150</v>
      </c>
      <c r="M2194">
        <f t="shared" si="209"/>
        <v>30</v>
      </c>
      <c r="N2194" t="s">
        <v>111</v>
      </c>
      <c r="O2194" t="s">
        <v>114</v>
      </c>
    </row>
    <row r="2195" spans="1:15" x14ac:dyDescent="0.3">
      <c r="A2195">
        <f t="shared" si="208"/>
        <v>7777897594</v>
      </c>
      <c r="B2195" s="1">
        <v>42383</v>
      </c>
      <c r="C2195" t="str">
        <f t="shared" si="204"/>
        <v>Thursday</v>
      </c>
      <c r="D2195" t="str">
        <f t="shared" si="205"/>
        <v>January</v>
      </c>
      <c r="E2195">
        <v>23.65</v>
      </c>
      <c r="F2195" t="s">
        <v>27</v>
      </c>
      <c r="G2195" t="s">
        <v>17</v>
      </c>
      <c r="H2195">
        <f t="shared" si="206"/>
        <v>30.65</v>
      </c>
      <c r="I2195">
        <v>5</v>
      </c>
      <c r="J2195" t="s">
        <v>77</v>
      </c>
      <c r="K2195" t="s">
        <v>78</v>
      </c>
      <c r="L2195">
        <f t="shared" si="207"/>
        <v>153.25</v>
      </c>
      <c r="M2195">
        <f t="shared" si="209"/>
        <v>35</v>
      </c>
      <c r="N2195" t="s">
        <v>111</v>
      </c>
      <c r="O2195" t="s">
        <v>114</v>
      </c>
    </row>
    <row r="2196" spans="1:15" x14ac:dyDescent="0.3">
      <c r="A2196">
        <f t="shared" si="208"/>
        <v>7777897595</v>
      </c>
      <c r="B2196" s="1">
        <v>42383</v>
      </c>
      <c r="C2196" t="str">
        <f t="shared" si="204"/>
        <v>Thursday</v>
      </c>
      <c r="D2196" t="str">
        <f t="shared" si="205"/>
        <v>January</v>
      </c>
      <c r="E2196">
        <v>16.5</v>
      </c>
      <c r="F2196" t="s">
        <v>13</v>
      </c>
      <c r="G2196" t="s">
        <v>8</v>
      </c>
      <c r="H2196">
        <f t="shared" si="206"/>
        <v>22.5</v>
      </c>
      <c r="I2196">
        <v>2</v>
      </c>
      <c r="J2196" t="s">
        <v>9</v>
      </c>
      <c r="K2196" t="s">
        <v>10</v>
      </c>
      <c r="L2196">
        <f t="shared" si="207"/>
        <v>45</v>
      </c>
      <c r="M2196">
        <f t="shared" si="209"/>
        <v>12</v>
      </c>
      <c r="N2196" t="s">
        <v>111</v>
      </c>
      <c r="O2196" t="s">
        <v>115</v>
      </c>
    </row>
    <row r="2197" spans="1:15" x14ac:dyDescent="0.3">
      <c r="A2197">
        <f t="shared" si="208"/>
        <v>7777897596</v>
      </c>
      <c r="B2197" s="1">
        <v>42383</v>
      </c>
      <c r="C2197" t="str">
        <f t="shared" si="204"/>
        <v>Thursday</v>
      </c>
      <c r="D2197" t="str">
        <f t="shared" si="205"/>
        <v>January</v>
      </c>
      <c r="E2197">
        <v>10.5</v>
      </c>
      <c r="F2197" t="s">
        <v>27</v>
      </c>
      <c r="G2197" t="s">
        <v>8</v>
      </c>
      <c r="H2197">
        <f t="shared" si="206"/>
        <v>13.5</v>
      </c>
      <c r="I2197">
        <v>2</v>
      </c>
      <c r="J2197" t="s">
        <v>9</v>
      </c>
      <c r="K2197" t="s">
        <v>10</v>
      </c>
      <c r="L2197">
        <f t="shared" si="207"/>
        <v>27</v>
      </c>
      <c r="M2197">
        <f t="shared" si="209"/>
        <v>6</v>
      </c>
      <c r="N2197" t="s">
        <v>112</v>
      </c>
      <c r="O2197" t="s">
        <v>115</v>
      </c>
    </row>
    <row r="2198" spans="1:15" x14ac:dyDescent="0.3">
      <c r="A2198">
        <f t="shared" si="208"/>
        <v>7777897597</v>
      </c>
      <c r="B2198" s="1">
        <v>42384</v>
      </c>
      <c r="C2198" t="str">
        <f t="shared" si="204"/>
        <v>Friday</v>
      </c>
      <c r="D2198" t="str">
        <f t="shared" si="205"/>
        <v>January</v>
      </c>
      <c r="E2198">
        <v>20.75</v>
      </c>
      <c r="F2198" t="s">
        <v>13</v>
      </c>
      <c r="G2198" t="s">
        <v>17</v>
      </c>
      <c r="H2198">
        <f t="shared" si="206"/>
        <v>30.75</v>
      </c>
      <c r="I2198">
        <v>4</v>
      </c>
      <c r="J2198" t="s">
        <v>18</v>
      </c>
      <c r="K2198" t="s">
        <v>19</v>
      </c>
      <c r="L2198">
        <f t="shared" si="207"/>
        <v>123</v>
      </c>
      <c r="M2198">
        <f t="shared" si="209"/>
        <v>40</v>
      </c>
      <c r="N2198" t="s">
        <v>111</v>
      </c>
      <c r="O2198" t="s">
        <v>115</v>
      </c>
    </row>
    <row r="2199" spans="1:15" x14ac:dyDescent="0.3">
      <c r="A2199">
        <f t="shared" si="208"/>
        <v>7777897598</v>
      </c>
      <c r="B2199" s="1">
        <v>42384</v>
      </c>
      <c r="C2199" t="str">
        <f t="shared" si="204"/>
        <v>Friday</v>
      </c>
      <c r="D2199" t="str">
        <f t="shared" si="205"/>
        <v>January</v>
      </c>
      <c r="E2199">
        <v>16.5</v>
      </c>
      <c r="F2199" t="s">
        <v>7</v>
      </c>
      <c r="G2199" t="s">
        <v>17</v>
      </c>
      <c r="H2199">
        <f t="shared" si="206"/>
        <v>25</v>
      </c>
      <c r="I2199">
        <v>12</v>
      </c>
      <c r="J2199" t="s">
        <v>18</v>
      </c>
      <c r="K2199" t="s">
        <v>19</v>
      </c>
      <c r="L2199">
        <f t="shared" si="207"/>
        <v>300</v>
      </c>
      <c r="M2199">
        <f t="shared" si="209"/>
        <v>102</v>
      </c>
      <c r="N2199" t="s">
        <v>111</v>
      </c>
      <c r="O2199" t="s">
        <v>115</v>
      </c>
    </row>
    <row r="2200" spans="1:15" x14ac:dyDescent="0.3">
      <c r="A2200">
        <f t="shared" si="208"/>
        <v>7777897599</v>
      </c>
      <c r="B2200" s="1">
        <v>42384</v>
      </c>
      <c r="C2200" t="str">
        <f t="shared" si="204"/>
        <v>Friday</v>
      </c>
      <c r="D2200" t="str">
        <f t="shared" si="205"/>
        <v>January</v>
      </c>
      <c r="E2200">
        <v>20.25</v>
      </c>
      <c r="F2200" t="s">
        <v>13</v>
      </c>
      <c r="G2200" t="s">
        <v>14</v>
      </c>
      <c r="H2200">
        <f t="shared" si="206"/>
        <v>27.25</v>
      </c>
      <c r="I2200">
        <v>7</v>
      </c>
      <c r="J2200" t="s">
        <v>64</v>
      </c>
      <c r="K2200" t="s">
        <v>65</v>
      </c>
      <c r="L2200">
        <f t="shared" si="207"/>
        <v>190.75</v>
      </c>
      <c r="M2200">
        <f t="shared" si="209"/>
        <v>49</v>
      </c>
      <c r="N2200" t="s">
        <v>112</v>
      </c>
      <c r="O2200" t="s">
        <v>114</v>
      </c>
    </row>
    <row r="2201" spans="1:15" x14ac:dyDescent="0.3">
      <c r="A2201">
        <f t="shared" si="208"/>
        <v>7777897600</v>
      </c>
      <c r="B2201" s="1">
        <v>42384</v>
      </c>
      <c r="C2201" t="str">
        <f t="shared" si="204"/>
        <v>Friday</v>
      </c>
      <c r="D2201" t="str">
        <f t="shared" si="205"/>
        <v>January</v>
      </c>
      <c r="E2201">
        <v>20.75</v>
      </c>
      <c r="F2201" t="s">
        <v>13</v>
      </c>
      <c r="G2201" t="s">
        <v>17</v>
      </c>
      <c r="H2201">
        <f t="shared" si="206"/>
        <v>30.75</v>
      </c>
      <c r="I2201">
        <v>6</v>
      </c>
      <c r="J2201" t="s">
        <v>66</v>
      </c>
      <c r="K2201" t="s">
        <v>67</v>
      </c>
      <c r="L2201">
        <f t="shared" si="207"/>
        <v>184.5</v>
      </c>
      <c r="M2201">
        <f t="shared" si="209"/>
        <v>60</v>
      </c>
      <c r="N2201" t="s">
        <v>112</v>
      </c>
      <c r="O2201" t="s">
        <v>115</v>
      </c>
    </row>
    <row r="2202" spans="1:15" x14ac:dyDescent="0.3">
      <c r="A2202">
        <f t="shared" si="208"/>
        <v>7777897601</v>
      </c>
      <c r="B2202" s="1">
        <v>42384</v>
      </c>
      <c r="C2202" t="str">
        <f t="shared" si="204"/>
        <v>Friday</v>
      </c>
      <c r="D2202" t="str">
        <f t="shared" si="205"/>
        <v>January</v>
      </c>
      <c r="E2202">
        <v>12.5</v>
      </c>
      <c r="F2202" t="s">
        <v>27</v>
      </c>
      <c r="G2202" t="s">
        <v>17</v>
      </c>
      <c r="H2202">
        <f t="shared" si="206"/>
        <v>19.5</v>
      </c>
      <c r="I2202">
        <v>10</v>
      </c>
      <c r="J2202" t="s">
        <v>38</v>
      </c>
      <c r="K2202" t="s">
        <v>39</v>
      </c>
      <c r="L2202">
        <f t="shared" si="207"/>
        <v>195</v>
      </c>
      <c r="M2202">
        <f t="shared" si="209"/>
        <v>70</v>
      </c>
      <c r="N2202" t="s">
        <v>112</v>
      </c>
      <c r="O2202" t="s">
        <v>114</v>
      </c>
    </row>
    <row r="2203" spans="1:15" x14ac:dyDescent="0.3">
      <c r="A2203">
        <f t="shared" si="208"/>
        <v>7777897602</v>
      </c>
      <c r="B2203" s="1">
        <v>42384</v>
      </c>
      <c r="C2203" t="str">
        <f t="shared" si="204"/>
        <v>Friday</v>
      </c>
      <c r="D2203" t="str">
        <f t="shared" si="205"/>
        <v>January</v>
      </c>
      <c r="E2203">
        <v>16.75</v>
      </c>
      <c r="F2203" t="s">
        <v>7</v>
      </c>
      <c r="G2203" t="s">
        <v>22</v>
      </c>
      <c r="H2203">
        <f t="shared" si="206"/>
        <v>23.25</v>
      </c>
      <c r="I2203">
        <v>5</v>
      </c>
      <c r="J2203" t="s">
        <v>23</v>
      </c>
      <c r="K2203" t="s">
        <v>24</v>
      </c>
      <c r="L2203">
        <f t="shared" si="207"/>
        <v>116.25</v>
      </c>
      <c r="M2203">
        <f t="shared" si="209"/>
        <v>32.5</v>
      </c>
      <c r="N2203" t="s">
        <v>112</v>
      </c>
      <c r="O2203" t="s">
        <v>115</v>
      </c>
    </row>
    <row r="2204" spans="1:15" x14ac:dyDescent="0.3">
      <c r="A2204">
        <f t="shared" si="208"/>
        <v>7777897603</v>
      </c>
      <c r="B2204" s="1">
        <v>42384</v>
      </c>
      <c r="C2204" t="str">
        <f t="shared" si="204"/>
        <v>Friday</v>
      </c>
      <c r="D2204" t="str">
        <f t="shared" si="205"/>
        <v>January</v>
      </c>
      <c r="E2204">
        <v>16.5</v>
      </c>
      <c r="F2204" t="s">
        <v>7</v>
      </c>
      <c r="G2204" t="s">
        <v>14</v>
      </c>
      <c r="H2204">
        <f t="shared" si="206"/>
        <v>22</v>
      </c>
      <c r="I2204">
        <v>11</v>
      </c>
      <c r="J2204" t="s">
        <v>40</v>
      </c>
      <c r="K2204" t="s">
        <v>41</v>
      </c>
      <c r="L2204">
        <f t="shared" si="207"/>
        <v>242</v>
      </c>
      <c r="M2204">
        <f t="shared" si="209"/>
        <v>60.5</v>
      </c>
      <c r="N2204" t="s">
        <v>112</v>
      </c>
      <c r="O2204" t="s">
        <v>114</v>
      </c>
    </row>
    <row r="2205" spans="1:15" x14ac:dyDescent="0.3">
      <c r="A2205">
        <f t="shared" si="208"/>
        <v>7777897604</v>
      </c>
      <c r="B2205" s="1">
        <v>42384</v>
      </c>
      <c r="C2205" t="str">
        <f t="shared" si="204"/>
        <v>Friday</v>
      </c>
      <c r="D2205" t="str">
        <f t="shared" si="205"/>
        <v>January</v>
      </c>
      <c r="E2205">
        <v>20.75</v>
      </c>
      <c r="F2205" t="s">
        <v>13</v>
      </c>
      <c r="G2205" t="s">
        <v>22</v>
      </c>
      <c r="H2205">
        <f t="shared" si="206"/>
        <v>28.75</v>
      </c>
      <c r="I2205">
        <v>5</v>
      </c>
      <c r="J2205" t="s">
        <v>46</v>
      </c>
      <c r="K2205" t="s">
        <v>47</v>
      </c>
      <c r="L2205">
        <f t="shared" si="207"/>
        <v>143.75</v>
      </c>
      <c r="M2205">
        <f t="shared" si="209"/>
        <v>40</v>
      </c>
      <c r="N2205" t="s">
        <v>112</v>
      </c>
      <c r="O2205" t="s">
        <v>115</v>
      </c>
    </row>
    <row r="2206" spans="1:15" x14ac:dyDescent="0.3">
      <c r="A2206">
        <f t="shared" si="208"/>
        <v>7777897605</v>
      </c>
      <c r="B2206" s="1">
        <v>42384</v>
      </c>
      <c r="C2206" t="str">
        <f t="shared" si="204"/>
        <v>Friday</v>
      </c>
      <c r="D2206" t="str">
        <f t="shared" si="205"/>
        <v>January</v>
      </c>
      <c r="E2206">
        <v>12</v>
      </c>
      <c r="F2206" t="s">
        <v>27</v>
      </c>
      <c r="G2206" t="s">
        <v>8</v>
      </c>
      <c r="H2206">
        <f t="shared" si="206"/>
        <v>15</v>
      </c>
      <c r="I2206">
        <v>10</v>
      </c>
      <c r="J2206" t="s">
        <v>58</v>
      </c>
      <c r="K2206" t="s">
        <v>59</v>
      </c>
      <c r="L2206">
        <f t="shared" si="207"/>
        <v>150</v>
      </c>
      <c r="M2206">
        <f t="shared" si="209"/>
        <v>30</v>
      </c>
      <c r="N2206" t="s">
        <v>111</v>
      </c>
      <c r="O2206" t="s">
        <v>115</v>
      </c>
    </row>
    <row r="2207" spans="1:15" x14ac:dyDescent="0.3">
      <c r="A2207">
        <f t="shared" si="208"/>
        <v>7777897606</v>
      </c>
      <c r="B2207" s="1">
        <v>42384</v>
      </c>
      <c r="C2207" t="str">
        <f t="shared" si="204"/>
        <v>Friday</v>
      </c>
      <c r="D2207" t="str">
        <f t="shared" si="205"/>
        <v>January</v>
      </c>
      <c r="E2207">
        <v>20.25</v>
      </c>
      <c r="F2207" t="s">
        <v>13</v>
      </c>
      <c r="G2207" t="s">
        <v>17</v>
      </c>
      <c r="H2207">
        <f t="shared" si="206"/>
        <v>30.25</v>
      </c>
      <c r="I2207">
        <v>3</v>
      </c>
      <c r="J2207" t="s">
        <v>70</v>
      </c>
      <c r="K2207" t="s">
        <v>71</v>
      </c>
      <c r="L2207">
        <f t="shared" si="207"/>
        <v>90.75</v>
      </c>
      <c r="M2207">
        <f t="shared" si="209"/>
        <v>30</v>
      </c>
      <c r="N2207" t="s">
        <v>112</v>
      </c>
      <c r="O2207" t="s">
        <v>114</v>
      </c>
    </row>
    <row r="2208" spans="1:15" x14ac:dyDescent="0.3">
      <c r="A2208">
        <f t="shared" si="208"/>
        <v>7777897607</v>
      </c>
      <c r="B2208" s="1">
        <v>42384</v>
      </c>
      <c r="C2208" t="str">
        <f t="shared" si="204"/>
        <v>Friday</v>
      </c>
      <c r="D2208" t="str">
        <f t="shared" si="205"/>
        <v>January</v>
      </c>
      <c r="E2208">
        <v>12.5</v>
      </c>
      <c r="F2208" t="s">
        <v>27</v>
      </c>
      <c r="G2208" t="s">
        <v>17</v>
      </c>
      <c r="H2208">
        <f t="shared" si="206"/>
        <v>19.5</v>
      </c>
      <c r="I2208">
        <v>10</v>
      </c>
      <c r="J2208" t="s">
        <v>32</v>
      </c>
      <c r="K2208" t="s">
        <v>33</v>
      </c>
      <c r="L2208">
        <f t="shared" si="207"/>
        <v>195</v>
      </c>
      <c r="M2208">
        <f t="shared" si="209"/>
        <v>70</v>
      </c>
      <c r="N2208" t="s">
        <v>111</v>
      </c>
      <c r="O2208" t="s">
        <v>114</v>
      </c>
    </row>
    <row r="2209" spans="1:15" x14ac:dyDescent="0.3">
      <c r="A2209">
        <f t="shared" si="208"/>
        <v>7777897608</v>
      </c>
      <c r="B2209" s="1">
        <v>42384</v>
      </c>
      <c r="C2209" t="str">
        <f t="shared" si="204"/>
        <v>Friday</v>
      </c>
      <c r="D2209" t="str">
        <f t="shared" si="205"/>
        <v>January</v>
      </c>
      <c r="E2209">
        <v>20.75</v>
      </c>
      <c r="F2209" t="s">
        <v>13</v>
      </c>
      <c r="G2209" t="s">
        <v>22</v>
      </c>
      <c r="H2209">
        <f t="shared" si="206"/>
        <v>28.75</v>
      </c>
      <c r="I2209">
        <v>9</v>
      </c>
      <c r="J2209" t="s">
        <v>23</v>
      </c>
      <c r="K2209" t="s">
        <v>24</v>
      </c>
      <c r="L2209">
        <f t="shared" si="207"/>
        <v>258.75</v>
      </c>
      <c r="M2209">
        <f t="shared" si="209"/>
        <v>72</v>
      </c>
      <c r="N2209" t="s">
        <v>112</v>
      </c>
      <c r="O2209" t="s">
        <v>115</v>
      </c>
    </row>
    <row r="2210" spans="1:15" x14ac:dyDescent="0.3">
      <c r="A2210">
        <f t="shared" si="208"/>
        <v>7777897609</v>
      </c>
      <c r="B2210" s="1">
        <v>42385</v>
      </c>
      <c r="C2210" t="str">
        <f t="shared" si="204"/>
        <v>Saturday</v>
      </c>
      <c r="D2210" t="str">
        <f t="shared" si="205"/>
        <v>January</v>
      </c>
      <c r="E2210">
        <v>16.75</v>
      </c>
      <c r="F2210" t="s">
        <v>7</v>
      </c>
      <c r="G2210" t="s">
        <v>22</v>
      </c>
      <c r="H2210">
        <f t="shared" si="206"/>
        <v>23.25</v>
      </c>
      <c r="I2210">
        <v>10</v>
      </c>
      <c r="J2210" t="s">
        <v>23</v>
      </c>
      <c r="K2210" t="s">
        <v>24</v>
      </c>
      <c r="L2210">
        <f t="shared" si="207"/>
        <v>232.5</v>
      </c>
      <c r="M2210">
        <f t="shared" si="209"/>
        <v>65</v>
      </c>
      <c r="N2210" t="s">
        <v>112</v>
      </c>
      <c r="O2210" t="s">
        <v>114</v>
      </c>
    </row>
    <row r="2211" spans="1:15" x14ac:dyDescent="0.3">
      <c r="A2211">
        <f t="shared" si="208"/>
        <v>7777897610</v>
      </c>
      <c r="B2211" s="1">
        <v>42385</v>
      </c>
      <c r="C2211" t="str">
        <f t="shared" si="204"/>
        <v>Saturday</v>
      </c>
      <c r="D2211" t="str">
        <f t="shared" si="205"/>
        <v>January</v>
      </c>
      <c r="E2211">
        <v>20.75</v>
      </c>
      <c r="F2211" t="s">
        <v>13</v>
      </c>
      <c r="G2211" t="s">
        <v>22</v>
      </c>
      <c r="H2211">
        <f t="shared" si="206"/>
        <v>28.75</v>
      </c>
      <c r="I2211">
        <v>7</v>
      </c>
      <c r="J2211" t="s">
        <v>28</v>
      </c>
      <c r="K2211" t="s">
        <v>29</v>
      </c>
      <c r="L2211">
        <f t="shared" si="207"/>
        <v>201.25</v>
      </c>
      <c r="M2211">
        <f t="shared" si="209"/>
        <v>56</v>
      </c>
      <c r="N2211" t="s">
        <v>111</v>
      </c>
      <c r="O2211" t="s">
        <v>114</v>
      </c>
    </row>
    <row r="2212" spans="1:15" x14ac:dyDescent="0.3">
      <c r="A2212">
        <f t="shared" si="208"/>
        <v>7777897611</v>
      </c>
      <c r="B2212" s="1">
        <v>42385</v>
      </c>
      <c r="C2212" t="str">
        <f t="shared" si="204"/>
        <v>Saturday</v>
      </c>
      <c r="D2212" t="str">
        <f t="shared" si="205"/>
        <v>January</v>
      </c>
      <c r="E2212">
        <v>17.95</v>
      </c>
      <c r="F2212" t="s">
        <v>13</v>
      </c>
      <c r="G2212" t="s">
        <v>14</v>
      </c>
      <c r="H2212">
        <f t="shared" si="206"/>
        <v>24.95</v>
      </c>
      <c r="I2212">
        <v>4</v>
      </c>
      <c r="J2212" t="s">
        <v>56</v>
      </c>
      <c r="K2212" t="s">
        <v>57</v>
      </c>
      <c r="L2212">
        <f t="shared" si="207"/>
        <v>99.8</v>
      </c>
      <c r="M2212">
        <f t="shared" si="209"/>
        <v>28</v>
      </c>
      <c r="N2212" t="s">
        <v>112</v>
      </c>
      <c r="O2212" t="s">
        <v>114</v>
      </c>
    </row>
    <row r="2213" spans="1:15" x14ac:dyDescent="0.3">
      <c r="A2213">
        <f t="shared" si="208"/>
        <v>7777897612</v>
      </c>
      <c r="B2213" s="1">
        <v>42385</v>
      </c>
      <c r="C2213" t="str">
        <f t="shared" si="204"/>
        <v>Saturday</v>
      </c>
      <c r="D2213" t="str">
        <f t="shared" si="205"/>
        <v>January</v>
      </c>
      <c r="E2213">
        <v>16.5</v>
      </c>
      <c r="F2213" t="s">
        <v>13</v>
      </c>
      <c r="G2213" t="s">
        <v>8</v>
      </c>
      <c r="H2213">
        <f t="shared" si="206"/>
        <v>22.5</v>
      </c>
      <c r="I2213">
        <v>8</v>
      </c>
      <c r="J2213" t="s">
        <v>9</v>
      </c>
      <c r="K2213" t="s">
        <v>10</v>
      </c>
      <c r="L2213">
        <f t="shared" si="207"/>
        <v>180</v>
      </c>
      <c r="M2213">
        <f t="shared" si="209"/>
        <v>48</v>
      </c>
      <c r="N2213" t="s">
        <v>111</v>
      </c>
      <c r="O2213" t="s">
        <v>114</v>
      </c>
    </row>
    <row r="2214" spans="1:15" x14ac:dyDescent="0.3">
      <c r="A2214">
        <f t="shared" si="208"/>
        <v>7777897613</v>
      </c>
      <c r="B2214" s="1">
        <v>42386</v>
      </c>
      <c r="C2214" t="str">
        <f t="shared" si="204"/>
        <v>Sunday</v>
      </c>
      <c r="D2214" t="str">
        <f t="shared" si="205"/>
        <v>January</v>
      </c>
      <c r="E2214">
        <v>15.25</v>
      </c>
      <c r="F2214" t="s">
        <v>13</v>
      </c>
      <c r="G2214" t="s">
        <v>8</v>
      </c>
      <c r="H2214">
        <f t="shared" si="206"/>
        <v>21.25</v>
      </c>
      <c r="I2214">
        <v>4</v>
      </c>
      <c r="J2214" t="s">
        <v>48</v>
      </c>
      <c r="K2214" t="s">
        <v>49</v>
      </c>
      <c r="L2214">
        <f t="shared" si="207"/>
        <v>85</v>
      </c>
      <c r="M2214">
        <f t="shared" si="209"/>
        <v>24</v>
      </c>
      <c r="N2214" t="s">
        <v>112</v>
      </c>
      <c r="O2214" t="s">
        <v>115</v>
      </c>
    </row>
    <row r="2215" spans="1:15" x14ac:dyDescent="0.3">
      <c r="A2215">
        <f t="shared" si="208"/>
        <v>7777897614</v>
      </c>
      <c r="B2215" s="1">
        <v>42386</v>
      </c>
      <c r="C2215" t="str">
        <f t="shared" si="204"/>
        <v>Sunday</v>
      </c>
      <c r="D2215" t="str">
        <f t="shared" si="205"/>
        <v>January</v>
      </c>
      <c r="E2215">
        <v>20.75</v>
      </c>
      <c r="F2215" t="s">
        <v>13</v>
      </c>
      <c r="G2215" t="s">
        <v>22</v>
      </c>
      <c r="H2215">
        <f t="shared" si="206"/>
        <v>28.75</v>
      </c>
      <c r="I2215">
        <v>2</v>
      </c>
      <c r="J2215" t="s">
        <v>44</v>
      </c>
      <c r="K2215" t="s">
        <v>45</v>
      </c>
      <c r="L2215">
        <f t="shared" si="207"/>
        <v>57.5</v>
      </c>
      <c r="M2215">
        <f t="shared" si="209"/>
        <v>16</v>
      </c>
      <c r="N2215" t="s">
        <v>111</v>
      </c>
      <c r="O2215" t="s">
        <v>115</v>
      </c>
    </row>
    <row r="2216" spans="1:15" x14ac:dyDescent="0.3">
      <c r="A2216">
        <f t="shared" si="208"/>
        <v>7777897615</v>
      </c>
      <c r="B2216" s="1">
        <v>42386</v>
      </c>
      <c r="C2216" t="str">
        <f t="shared" si="204"/>
        <v>Sunday</v>
      </c>
      <c r="D2216" t="str">
        <f t="shared" si="205"/>
        <v>January</v>
      </c>
      <c r="E2216">
        <v>12</v>
      </c>
      <c r="F2216" t="s">
        <v>27</v>
      </c>
      <c r="G2216" t="s">
        <v>8</v>
      </c>
      <c r="H2216">
        <f t="shared" si="206"/>
        <v>15</v>
      </c>
      <c r="I2216">
        <v>3</v>
      </c>
      <c r="J2216" t="s">
        <v>52</v>
      </c>
      <c r="K2216" t="s">
        <v>53</v>
      </c>
      <c r="L2216">
        <f t="shared" si="207"/>
        <v>45</v>
      </c>
      <c r="M2216">
        <f t="shared" si="209"/>
        <v>9</v>
      </c>
      <c r="N2216" t="s">
        <v>111</v>
      </c>
      <c r="O2216" t="s">
        <v>115</v>
      </c>
    </row>
    <row r="2217" spans="1:15" x14ac:dyDescent="0.3">
      <c r="A2217">
        <f t="shared" si="208"/>
        <v>7777897616</v>
      </c>
      <c r="B2217" s="1">
        <v>42386</v>
      </c>
      <c r="C2217" t="str">
        <f t="shared" si="204"/>
        <v>Sunday</v>
      </c>
      <c r="D2217" t="str">
        <f t="shared" si="205"/>
        <v>January</v>
      </c>
      <c r="E2217">
        <v>12</v>
      </c>
      <c r="F2217" t="s">
        <v>27</v>
      </c>
      <c r="G2217" t="s">
        <v>8</v>
      </c>
      <c r="H2217">
        <f t="shared" si="206"/>
        <v>15</v>
      </c>
      <c r="I2217">
        <v>11</v>
      </c>
      <c r="J2217" t="s">
        <v>36</v>
      </c>
      <c r="K2217" t="s">
        <v>37</v>
      </c>
      <c r="L2217">
        <f t="shared" si="207"/>
        <v>165</v>
      </c>
      <c r="M2217">
        <f t="shared" si="209"/>
        <v>33</v>
      </c>
      <c r="N2217" t="s">
        <v>112</v>
      </c>
      <c r="O2217" t="s">
        <v>115</v>
      </c>
    </row>
    <row r="2218" spans="1:15" x14ac:dyDescent="0.3">
      <c r="A2218">
        <f t="shared" si="208"/>
        <v>7777897617</v>
      </c>
      <c r="B2218" s="1">
        <v>42386</v>
      </c>
      <c r="C2218" t="str">
        <f t="shared" si="204"/>
        <v>Sunday</v>
      </c>
      <c r="D2218" t="str">
        <f t="shared" si="205"/>
        <v>January</v>
      </c>
      <c r="E2218">
        <v>13.25</v>
      </c>
      <c r="F2218" t="s">
        <v>7</v>
      </c>
      <c r="G2218" t="s">
        <v>8</v>
      </c>
      <c r="H2218">
        <f t="shared" si="206"/>
        <v>17.75</v>
      </c>
      <c r="I2218">
        <v>12</v>
      </c>
      <c r="J2218" t="s">
        <v>9</v>
      </c>
      <c r="K2218" t="s">
        <v>10</v>
      </c>
      <c r="L2218">
        <f t="shared" si="207"/>
        <v>213</v>
      </c>
      <c r="M2218">
        <f t="shared" si="209"/>
        <v>54</v>
      </c>
      <c r="N2218" t="s">
        <v>111</v>
      </c>
      <c r="O2218" t="s">
        <v>114</v>
      </c>
    </row>
    <row r="2219" spans="1:15" x14ac:dyDescent="0.3">
      <c r="A2219">
        <f t="shared" si="208"/>
        <v>7777897618</v>
      </c>
      <c r="B2219" s="1">
        <v>42386</v>
      </c>
      <c r="C2219" t="str">
        <f t="shared" si="204"/>
        <v>Sunday</v>
      </c>
      <c r="D2219" t="str">
        <f t="shared" si="205"/>
        <v>January</v>
      </c>
      <c r="E2219">
        <v>16.75</v>
      </c>
      <c r="F2219" t="s">
        <v>7</v>
      </c>
      <c r="G2219" t="s">
        <v>14</v>
      </c>
      <c r="H2219">
        <f t="shared" si="206"/>
        <v>22.25</v>
      </c>
      <c r="I2219">
        <v>6</v>
      </c>
      <c r="J2219" t="s">
        <v>62</v>
      </c>
      <c r="K2219" t="s">
        <v>63</v>
      </c>
      <c r="L2219">
        <f t="shared" si="207"/>
        <v>133.5</v>
      </c>
      <c r="M2219">
        <f t="shared" si="209"/>
        <v>33</v>
      </c>
      <c r="N2219" t="s">
        <v>111</v>
      </c>
      <c r="O2219" t="s">
        <v>114</v>
      </c>
    </row>
    <row r="2220" spans="1:15" x14ac:dyDescent="0.3">
      <c r="A2220">
        <f t="shared" si="208"/>
        <v>7777897619</v>
      </c>
      <c r="B2220" s="1">
        <v>42386</v>
      </c>
      <c r="C2220" t="str">
        <f t="shared" si="204"/>
        <v>Sunday</v>
      </c>
      <c r="D2220" t="str">
        <f t="shared" si="205"/>
        <v>January</v>
      </c>
      <c r="E2220">
        <v>12.5</v>
      </c>
      <c r="F2220" t="s">
        <v>27</v>
      </c>
      <c r="G2220" t="s">
        <v>17</v>
      </c>
      <c r="H2220">
        <f t="shared" si="206"/>
        <v>19.5</v>
      </c>
      <c r="I2220">
        <v>4</v>
      </c>
      <c r="J2220" t="s">
        <v>54</v>
      </c>
      <c r="K2220" t="s">
        <v>55</v>
      </c>
      <c r="L2220">
        <f t="shared" si="207"/>
        <v>78</v>
      </c>
      <c r="M2220">
        <f t="shared" si="209"/>
        <v>28</v>
      </c>
      <c r="N2220" t="s">
        <v>111</v>
      </c>
      <c r="O2220" t="s">
        <v>115</v>
      </c>
    </row>
    <row r="2221" spans="1:15" x14ac:dyDescent="0.3">
      <c r="A2221">
        <f t="shared" si="208"/>
        <v>7777897620</v>
      </c>
      <c r="B2221" s="1">
        <v>42386</v>
      </c>
      <c r="C2221" t="str">
        <f t="shared" si="204"/>
        <v>Sunday</v>
      </c>
      <c r="D2221" t="str">
        <f t="shared" si="205"/>
        <v>January</v>
      </c>
      <c r="E2221">
        <v>16</v>
      </c>
      <c r="F2221" t="s">
        <v>7</v>
      </c>
      <c r="G2221" t="s">
        <v>14</v>
      </c>
      <c r="H2221">
        <f t="shared" si="206"/>
        <v>21.5</v>
      </c>
      <c r="I2221">
        <v>6</v>
      </c>
      <c r="J2221" t="s">
        <v>42</v>
      </c>
      <c r="K2221" t="s">
        <v>43</v>
      </c>
      <c r="L2221">
        <f t="shared" si="207"/>
        <v>129</v>
      </c>
      <c r="M2221">
        <f t="shared" si="209"/>
        <v>33</v>
      </c>
      <c r="N2221" t="s">
        <v>111</v>
      </c>
      <c r="O2221" t="s">
        <v>115</v>
      </c>
    </row>
    <row r="2222" spans="1:15" x14ac:dyDescent="0.3">
      <c r="A2222">
        <f t="shared" si="208"/>
        <v>7777897621</v>
      </c>
      <c r="B2222" s="1">
        <v>42387</v>
      </c>
      <c r="C2222" t="str">
        <f t="shared" si="204"/>
        <v>Monday</v>
      </c>
      <c r="D2222" t="str">
        <f t="shared" si="205"/>
        <v>January</v>
      </c>
      <c r="E2222">
        <v>20.75</v>
      </c>
      <c r="F2222" t="s">
        <v>13</v>
      </c>
      <c r="G2222" t="s">
        <v>22</v>
      </c>
      <c r="H2222">
        <f t="shared" si="206"/>
        <v>28.75</v>
      </c>
      <c r="I2222">
        <v>3</v>
      </c>
      <c r="J2222" t="s">
        <v>28</v>
      </c>
      <c r="K2222" t="s">
        <v>29</v>
      </c>
      <c r="L2222">
        <f t="shared" si="207"/>
        <v>86.25</v>
      </c>
      <c r="M2222">
        <f t="shared" si="209"/>
        <v>24</v>
      </c>
      <c r="N2222" t="s">
        <v>111</v>
      </c>
      <c r="O2222" t="s">
        <v>115</v>
      </c>
    </row>
    <row r="2223" spans="1:15" x14ac:dyDescent="0.3">
      <c r="A2223">
        <f t="shared" si="208"/>
        <v>7777897622</v>
      </c>
      <c r="B2223" s="1">
        <v>42387</v>
      </c>
      <c r="C2223" t="str">
        <f t="shared" si="204"/>
        <v>Monday</v>
      </c>
      <c r="D2223" t="str">
        <f t="shared" si="205"/>
        <v>January</v>
      </c>
      <c r="E2223">
        <v>20.25</v>
      </c>
      <c r="F2223" t="s">
        <v>13</v>
      </c>
      <c r="G2223" t="s">
        <v>17</v>
      </c>
      <c r="H2223">
        <f t="shared" si="206"/>
        <v>30.25</v>
      </c>
      <c r="I2223">
        <v>7</v>
      </c>
      <c r="J2223" t="s">
        <v>60</v>
      </c>
      <c r="K2223" t="s">
        <v>61</v>
      </c>
      <c r="L2223">
        <f t="shared" si="207"/>
        <v>211.75</v>
      </c>
      <c r="M2223">
        <f t="shared" si="209"/>
        <v>70</v>
      </c>
      <c r="N2223" t="s">
        <v>112</v>
      </c>
      <c r="O2223" t="s">
        <v>115</v>
      </c>
    </row>
    <row r="2224" spans="1:15" x14ac:dyDescent="0.3">
      <c r="A2224">
        <f t="shared" si="208"/>
        <v>7777897623</v>
      </c>
      <c r="B2224" s="1">
        <v>42387</v>
      </c>
      <c r="C2224" t="str">
        <f t="shared" si="204"/>
        <v>Monday</v>
      </c>
      <c r="D2224" t="str">
        <f t="shared" si="205"/>
        <v>January</v>
      </c>
      <c r="E2224">
        <v>12.5</v>
      </c>
      <c r="F2224" t="s">
        <v>27</v>
      </c>
      <c r="G2224" t="s">
        <v>17</v>
      </c>
      <c r="H2224">
        <f t="shared" si="206"/>
        <v>19.5</v>
      </c>
      <c r="I2224">
        <v>6</v>
      </c>
      <c r="J2224" t="s">
        <v>25</v>
      </c>
      <c r="K2224" t="s">
        <v>26</v>
      </c>
      <c r="L2224">
        <f t="shared" si="207"/>
        <v>117</v>
      </c>
      <c r="M2224">
        <f t="shared" si="209"/>
        <v>42</v>
      </c>
      <c r="N2224" t="s">
        <v>112</v>
      </c>
      <c r="O2224" t="s">
        <v>115</v>
      </c>
    </row>
    <row r="2225" spans="1:15" x14ac:dyDescent="0.3">
      <c r="A2225">
        <f t="shared" si="208"/>
        <v>7777897624</v>
      </c>
      <c r="B2225" s="1">
        <v>42387</v>
      </c>
      <c r="C2225" t="str">
        <f t="shared" si="204"/>
        <v>Monday</v>
      </c>
      <c r="D2225" t="str">
        <f t="shared" si="205"/>
        <v>January</v>
      </c>
      <c r="E2225">
        <v>21</v>
      </c>
      <c r="F2225" t="s">
        <v>13</v>
      </c>
      <c r="G2225" t="s">
        <v>14</v>
      </c>
      <c r="H2225">
        <f t="shared" si="206"/>
        <v>28</v>
      </c>
      <c r="I2225">
        <v>2</v>
      </c>
      <c r="J2225" t="s">
        <v>62</v>
      </c>
      <c r="K2225" t="s">
        <v>63</v>
      </c>
      <c r="L2225">
        <f t="shared" si="207"/>
        <v>56</v>
      </c>
      <c r="M2225">
        <f t="shared" si="209"/>
        <v>14</v>
      </c>
      <c r="N2225" t="s">
        <v>111</v>
      </c>
      <c r="O2225" t="s">
        <v>115</v>
      </c>
    </row>
    <row r="2226" spans="1:15" x14ac:dyDescent="0.3">
      <c r="A2226">
        <f t="shared" si="208"/>
        <v>7777897625</v>
      </c>
      <c r="B2226" s="1">
        <v>42388</v>
      </c>
      <c r="C2226" t="str">
        <f t="shared" si="204"/>
        <v>Tuesday</v>
      </c>
      <c r="D2226" t="str">
        <f t="shared" si="205"/>
        <v>January</v>
      </c>
      <c r="E2226">
        <v>10.5</v>
      </c>
      <c r="F2226" t="s">
        <v>27</v>
      </c>
      <c r="G2226" t="s">
        <v>8</v>
      </c>
      <c r="H2226">
        <f t="shared" si="206"/>
        <v>13.5</v>
      </c>
      <c r="I2226">
        <v>1</v>
      </c>
      <c r="J2226" t="s">
        <v>9</v>
      </c>
      <c r="K2226" t="s">
        <v>10</v>
      </c>
      <c r="L2226">
        <f t="shared" si="207"/>
        <v>13.5</v>
      </c>
      <c r="M2226">
        <f t="shared" si="209"/>
        <v>3</v>
      </c>
      <c r="N2226" t="s">
        <v>112</v>
      </c>
      <c r="O2226" t="s">
        <v>114</v>
      </c>
    </row>
    <row r="2227" spans="1:15" x14ac:dyDescent="0.3">
      <c r="A2227">
        <f t="shared" si="208"/>
        <v>7777897626</v>
      </c>
      <c r="B2227" s="1">
        <v>42389</v>
      </c>
      <c r="C2227" t="str">
        <f t="shared" si="204"/>
        <v>Wednesday</v>
      </c>
      <c r="D2227" t="str">
        <f t="shared" si="205"/>
        <v>January</v>
      </c>
      <c r="E2227">
        <v>9.75</v>
      </c>
      <c r="F2227" t="s">
        <v>27</v>
      </c>
      <c r="G2227" t="s">
        <v>8</v>
      </c>
      <c r="H2227">
        <f t="shared" si="206"/>
        <v>12.75</v>
      </c>
      <c r="I2227">
        <v>3</v>
      </c>
      <c r="J2227" t="s">
        <v>48</v>
      </c>
      <c r="K2227" t="s">
        <v>49</v>
      </c>
      <c r="L2227">
        <f t="shared" si="207"/>
        <v>38.25</v>
      </c>
      <c r="M2227">
        <f t="shared" si="209"/>
        <v>9</v>
      </c>
      <c r="N2227" t="s">
        <v>112</v>
      </c>
      <c r="O2227" t="s">
        <v>114</v>
      </c>
    </row>
    <row r="2228" spans="1:15" x14ac:dyDescent="0.3">
      <c r="A2228">
        <f t="shared" si="208"/>
        <v>7777897627</v>
      </c>
      <c r="B2228" s="1">
        <v>42389</v>
      </c>
      <c r="C2228" t="str">
        <f t="shared" si="204"/>
        <v>Wednesday</v>
      </c>
      <c r="D2228" t="str">
        <f t="shared" si="205"/>
        <v>January</v>
      </c>
      <c r="E2228">
        <v>12</v>
      </c>
      <c r="F2228" t="s">
        <v>27</v>
      </c>
      <c r="G2228" t="s">
        <v>8</v>
      </c>
      <c r="H2228">
        <f t="shared" si="206"/>
        <v>15</v>
      </c>
      <c r="I2228">
        <v>4</v>
      </c>
      <c r="J2228" t="s">
        <v>52</v>
      </c>
      <c r="K2228" t="s">
        <v>53</v>
      </c>
      <c r="L2228">
        <f t="shared" si="207"/>
        <v>60</v>
      </c>
      <c r="M2228">
        <f t="shared" si="209"/>
        <v>12</v>
      </c>
      <c r="N2228" t="s">
        <v>112</v>
      </c>
      <c r="O2228" t="s">
        <v>115</v>
      </c>
    </row>
    <row r="2229" spans="1:15" x14ac:dyDescent="0.3">
      <c r="A2229">
        <f t="shared" si="208"/>
        <v>7777897628</v>
      </c>
      <c r="B2229" s="1">
        <v>42389</v>
      </c>
      <c r="C2229" t="str">
        <f t="shared" si="204"/>
        <v>Wednesday</v>
      </c>
      <c r="D2229" t="str">
        <f t="shared" si="205"/>
        <v>January</v>
      </c>
      <c r="E2229">
        <v>12.5</v>
      </c>
      <c r="F2229" t="s">
        <v>27</v>
      </c>
      <c r="G2229" t="s">
        <v>17</v>
      </c>
      <c r="H2229">
        <f t="shared" si="206"/>
        <v>19.5</v>
      </c>
      <c r="I2229">
        <v>6</v>
      </c>
      <c r="J2229" t="s">
        <v>54</v>
      </c>
      <c r="K2229" t="s">
        <v>55</v>
      </c>
      <c r="L2229">
        <f t="shared" si="207"/>
        <v>117</v>
      </c>
      <c r="M2229">
        <f t="shared" si="209"/>
        <v>42</v>
      </c>
      <c r="N2229" t="s">
        <v>111</v>
      </c>
      <c r="O2229" t="s">
        <v>114</v>
      </c>
    </row>
    <row r="2230" spans="1:15" x14ac:dyDescent="0.3">
      <c r="A2230">
        <f t="shared" si="208"/>
        <v>7777897629</v>
      </c>
      <c r="B2230" s="1">
        <v>42389</v>
      </c>
      <c r="C2230" t="str">
        <f t="shared" si="204"/>
        <v>Wednesday</v>
      </c>
      <c r="D2230" t="str">
        <f t="shared" si="205"/>
        <v>January</v>
      </c>
      <c r="E2230">
        <v>16.5</v>
      </c>
      <c r="F2230" t="s">
        <v>7</v>
      </c>
      <c r="G2230" t="s">
        <v>17</v>
      </c>
      <c r="H2230">
        <f t="shared" si="206"/>
        <v>25</v>
      </c>
      <c r="I2230">
        <v>6</v>
      </c>
      <c r="J2230" t="s">
        <v>18</v>
      </c>
      <c r="K2230" t="s">
        <v>19</v>
      </c>
      <c r="L2230">
        <f t="shared" si="207"/>
        <v>150</v>
      </c>
      <c r="M2230">
        <f t="shared" si="209"/>
        <v>51</v>
      </c>
      <c r="N2230" t="s">
        <v>111</v>
      </c>
      <c r="O2230" t="s">
        <v>114</v>
      </c>
    </row>
    <row r="2231" spans="1:15" x14ac:dyDescent="0.3">
      <c r="A2231">
        <f t="shared" si="208"/>
        <v>7777897630</v>
      </c>
      <c r="B2231" s="1">
        <v>42389</v>
      </c>
      <c r="C2231" t="str">
        <f t="shared" si="204"/>
        <v>Wednesday</v>
      </c>
      <c r="D2231" t="str">
        <f t="shared" si="205"/>
        <v>January</v>
      </c>
      <c r="E2231">
        <v>16.75</v>
      </c>
      <c r="F2231" t="s">
        <v>7</v>
      </c>
      <c r="G2231" t="s">
        <v>22</v>
      </c>
      <c r="H2231">
        <f t="shared" si="206"/>
        <v>23.25</v>
      </c>
      <c r="I2231">
        <v>3</v>
      </c>
      <c r="J2231" t="s">
        <v>28</v>
      </c>
      <c r="K2231" t="s">
        <v>29</v>
      </c>
      <c r="L2231">
        <f t="shared" si="207"/>
        <v>69.75</v>
      </c>
      <c r="M2231">
        <f t="shared" si="209"/>
        <v>19.5</v>
      </c>
      <c r="N2231" t="s">
        <v>111</v>
      </c>
      <c r="O2231" t="s">
        <v>114</v>
      </c>
    </row>
    <row r="2232" spans="1:15" x14ac:dyDescent="0.3">
      <c r="A2232">
        <f t="shared" si="208"/>
        <v>7777897631</v>
      </c>
      <c r="B2232" s="1">
        <v>42389</v>
      </c>
      <c r="C2232" t="str">
        <f t="shared" si="204"/>
        <v>Wednesday</v>
      </c>
      <c r="D2232" t="str">
        <f t="shared" si="205"/>
        <v>January</v>
      </c>
      <c r="E2232">
        <v>16.75</v>
      </c>
      <c r="F2232" t="s">
        <v>7</v>
      </c>
      <c r="G2232" t="s">
        <v>22</v>
      </c>
      <c r="H2232">
        <f t="shared" si="206"/>
        <v>23.25</v>
      </c>
      <c r="I2232">
        <v>8</v>
      </c>
      <c r="J2232" t="s">
        <v>46</v>
      </c>
      <c r="K2232" t="s">
        <v>47</v>
      </c>
      <c r="L2232">
        <f t="shared" si="207"/>
        <v>186</v>
      </c>
      <c r="M2232">
        <f t="shared" si="209"/>
        <v>52</v>
      </c>
      <c r="N2232" t="s">
        <v>111</v>
      </c>
      <c r="O2232" t="s">
        <v>114</v>
      </c>
    </row>
    <row r="2233" spans="1:15" x14ac:dyDescent="0.3">
      <c r="A2233">
        <f t="shared" si="208"/>
        <v>7777897632</v>
      </c>
      <c r="B2233" s="1">
        <v>42390</v>
      </c>
      <c r="C2233" t="str">
        <f t="shared" si="204"/>
        <v>Thursday</v>
      </c>
      <c r="D2233" t="str">
        <f t="shared" si="205"/>
        <v>January</v>
      </c>
      <c r="E2233">
        <v>10.5</v>
      </c>
      <c r="F2233" t="s">
        <v>27</v>
      </c>
      <c r="G2233" t="s">
        <v>8</v>
      </c>
      <c r="H2233">
        <f t="shared" si="206"/>
        <v>13.5</v>
      </c>
      <c r="I2233">
        <v>7</v>
      </c>
      <c r="J2233" t="s">
        <v>9</v>
      </c>
      <c r="K2233" t="s">
        <v>10</v>
      </c>
      <c r="L2233">
        <f t="shared" si="207"/>
        <v>94.5</v>
      </c>
      <c r="M2233">
        <f t="shared" si="209"/>
        <v>21</v>
      </c>
      <c r="N2233" t="s">
        <v>112</v>
      </c>
      <c r="O2233" t="s">
        <v>114</v>
      </c>
    </row>
    <row r="2234" spans="1:15" x14ac:dyDescent="0.3">
      <c r="A2234">
        <f t="shared" si="208"/>
        <v>7777897633</v>
      </c>
      <c r="B2234" s="1">
        <v>42390</v>
      </c>
      <c r="C2234" t="str">
        <f t="shared" si="204"/>
        <v>Thursday</v>
      </c>
      <c r="D2234" t="str">
        <f t="shared" si="205"/>
        <v>January</v>
      </c>
      <c r="E2234">
        <v>20.75</v>
      </c>
      <c r="F2234" t="s">
        <v>13</v>
      </c>
      <c r="G2234" t="s">
        <v>22</v>
      </c>
      <c r="H2234">
        <f t="shared" si="206"/>
        <v>28.75</v>
      </c>
      <c r="I2234">
        <v>4</v>
      </c>
      <c r="J2234" t="s">
        <v>23</v>
      </c>
      <c r="K2234" t="s">
        <v>24</v>
      </c>
      <c r="L2234">
        <f t="shared" si="207"/>
        <v>115</v>
      </c>
      <c r="M2234">
        <f t="shared" si="209"/>
        <v>32</v>
      </c>
      <c r="N2234" t="s">
        <v>111</v>
      </c>
      <c r="O2234" t="s">
        <v>114</v>
      </c>
    </row>
    <row r="2235" spans="1:15" x14ac:dyDescent="0.3">
      <c r="A2235">
        <f t="shared" si="208"/>
        <v>7777897634</v>
      </c>
      <c r="B2235" s="1">
        <v>42391</v>
      </c>
      <c r="C2235" t="str">
        <f t="shared" si="204"/>
        <v>Friday</v>
      </c>
      <c r="D2235" t="str">
        <f t="shared" si="205"/>
        <v>January</v>
      </c>
      <c r="E2235">
        <v>12.75</v>
      </c>
      <c r="F2235" t="s">
        <v>27</v>
      </c>
      <c r="G2235" t="s">
        <v>22</v>
      </c>
      <c r="H2235">
        <f t="shared" si="206"/>
        <v>17.75</v>
      </c>
      <c r="I2235">
        <v>8</v>
      </c>
      <c r="J2235" t="s">
        <v>23</v>
      </c>
      <c r="K2235" t="s">
        <v>24</v>
      </c>
      <c r="L2235">
        <f t="shared" si="207"/>
        <v>142</v>
      </c>
      <c r="M2235">
        <f t="shared" si="209"/>
        <v>40</v>
      </c>
      <c r="N2235" t="s">
        <v>111</v>
      </c>
      <c r="O2235" t="s">
        <v>115</v>
      </c>
    </row>
    <row r="2236" spans="1:15" x14ac:dyDescent="0.3">
      <c r="A2236">
        <f t="shared" si="208"/>
        <v>7777897635</v>
      </c>
      <c r="B2236" s="1">
        <v>42391</v>
      </c>
      <c r="C2236" t="str">
        <f t="shared" si="204"/>
        <v>Friday</v>
      </c>
      <c r="D2236" t="str">
        <f t="shared" si="205"/>
        <v>January</v>
      </c>
      <c r="E2236">
        <v>20.75</v>
      </c>
      <c r="F2236" t="s">
        <v>13</v>
      </c>
      <c r="G2236" t="s">
        <v>22</v>
      </c>
      <c r="H2236">
        <f t="shared" si="206"/>
        <v>28.75</v>
      </c>
      <c r="I2236">
        <v>11</v>
      </c>
      <c r="J2236" t="s">
        <v>46</v>
      </c>
      <c r="K2236" t="s">
        <v>47</v>
      </c>
      <c r="L2236">
        <f t="shared" si="207"/>
        <v>316.25</v>
      </c>
      <c r="M2236">
        <f t="shared" si="209"/>
        <v>88</v>
      </c>
      <c r="N2236" t="s">
        <v>112</v>
      </c>
      <c r="O2236" t="s">
        <v>114</v>
      </c>
    </row>
    <row r="2237" spans="1:15" x14ac:dyDescent="0.3">
      <c r="A2237">
        <f t="shared" si="208"/>
        <v>7777897636</v>
      </c>
      <c r="B2237" s="1">
        <v>42391</v>
      </c>
      <c r="C2237" t="str">
        <f t="shared" si="204"/>
        <v>Friday</v>
      </c>
      <c r="D2237" t="str">
        <f t="shared" si="205"/>
        <v>January</v>
      </c>
      <c r="E2237">
        <v>16</v>
      </c>
      <c r="F2237" t="s">
        <v>7</v>
      </c>
      <c r="G2237" t="s">
        <v>8</v>
      </c>
      <c r="H2237">
        <f t="shared" si="206"/>
        <v>20.5</v>
      </c>
      <c r="I2237">
        <v>7</v>
      </c>
      <c r="J2237" t="s">
        <v>36</v>
      </c>
      <c r="K2237" t="s">
        <v>37</v>
      </c>
      <c r="L2237">
        <f t="shared" si="207"/>
        <v>143.5</v>
      </c>
      <c r="M2237">
        <f t="shared" si="209"/>
        <v>31.5</v>
      </c>
      <c r="N2237" t="s">
        <v>111</v>
      </c>
      <c r="O2237" t="s">
        <v>115</v>
      </c>
    </row>
    <row r="2238" spans="1:15" x14ac:dyDescent="0.3">
      <c r="A2238">
        <f t="shared" si="208"/>
        <v>7777897637</v>
      </c>
      <c r="B2238" s="1">
        <v>42391</v>
      </c>
      <c r="C2238" t="str">
        <f t="shared" si="204"/>
        <v>Friday</v>
      </c>
      <c r="D2238" t="str">
        <f t="shared" si="205"/>
        <v>January</v>
      </c>
      <c r="E2238">
        <v>12</v>
      </c>
      <c r="F2238" t="s">
        <v>27</v>
      </c>
      <c r="G2238" t="s">
        <v>8</v>
      </c>
      <c r="H2238">
        <f t="shared" si="206"/>
        <v>15</v>
      </c>
      <c r="I2238">
        <v>11</v>
      </c>
      <c r="J2238" t="s">
        <v>36</v>
      </c>
      <c r="K2238" t="s">
        <v>37</v>
      </c>
      <c r="L2238">
        <f t="shared" si="207"/>
        <v>165</v>
      </c>
      <c r="M2238">
        <f t="shared" si="209"/>
        <v>33</v>
      </c>
      <c r="N2238" t="s">
        <v>111</v>
      </c>
      <c r="O2238" t="s">
        <v>115</v>
      </c>
    </row>
    <row r="2239" spans="1:15" x14ac:dyDescent="0.3">
      <c r="A2239">
        <f t="shared" si="208"/>
        <v>7777897638</v>
      </c>
      <c r="B2239" s="1">
        <v>42391</v>
      </c>
      <c r="C2239" t="str">
        <f t="shared" si="204"/>
        <v>Friday</v>
      </c>
      <c r="D2239" t="str">
        <f t="shared" si="205"/>
        <v>January</v>
      </c>
      <c r="E2239">
        <v>20.5</v>
      </c>
      <c r="F2239" t="s">
        <v>13</v>
      </c>
      <c r="G2239" t="s">
        <v>8</v>
      </c>
      <c r="H2239">
        <f t="shared" si="206"/>
        <v>26.5</v>
      </c>
      <c r="I2239">
        <v>1</v>
      </c>
      <c r="J2239" t="s">
        <v>58</v>
      </c>
      <c r="K2239" t="s">
        <v>59</v>
      </c>
      <c r="L2239">
        <f t="shared" si="207"/>
        <v>26.5</v>
      </c>
      <c r="M2239">
        <f t="shared" si="209"/>
        <v>6</v>
      </c>
      <c r="N2239" t="s">
        <v>112</v>
      </c>
      <c r="O2239" t="s">
        <v>115</v>
      </c>
    </row>
    <row r="2240" spans="1:15" x14ac:dyDescent="0.3">
      <c r="A2240">
        <f t="shared" si="208"/>
        <v>7777897639</v>
      </c>
      <c r="B2240" s="1">
        <v>42391</v>
      </c>
      <c r="C2240" t="str">
        <f t="shared" si="204"/>
        <v>Friday</v>
      </c>
      <c r="D2240" t="str">
        <f t="shared" si="205"/>
        <v>January</v>
      </c>
      <c r="E2240">
        <v>12.5</v>
      </c>
      <c r="F2240" t="s">
        <v>27</v>
      </c>
      <c r="G2240" t="s">
        <v>14</v>
      </c>
      <c r="H2240">
        <f t="shared" si="206"/>
        <v>16.5</v>
      </c>
      <c r="I2240">
        <v>3</v>
      </c>
      <c r="J2240" t="s">
        <v>40</v>
      </c>
      <c r="K2240" t="s">
        <v>41</v>
      </c>
      <c r="L2240">
        <f t="shared" si="207"/>
        <v>49.5</v>
      </c>
      <c r="M2240">
        <f t="shared" si="209"/>
        <v>12</v>
      </c>
      <c r="N2240" t="s">
        <v>112</v>
      </c>
      <c r="O2240" t="s">
        <v>114</v>
      </c>
    </row>
    <row r="2241" spans="1:15" x14ac:dyDescent="0.3">
      <c r="A2241">
        <f t="shared" si="208"/>
        <v>7777897640</v>
      </c>
      <c r="B2241" s="1">
        <v>42391</v>
      </c>
      <c r="C2241" t="str">
        <f t="shared" si="204"/>
        <v>Friday</v>
      </c>
      <c r="D2241" t="str">
        <f t="shared" si="205"/>
        <v>January</v>
      </c>
      <c r="E2241">
        <v>16</v>
      </c>
      <c r="F2241" t="s">
        <v>7</v>
      </c>
      <c r="G2241" t="s">
        <v>14</v>
      </c>
      <c r="H2241">
        <f t="shared" si="206"/>
        <v>21.5</v>
      </c>
      <c r="I2241">
        <v>2</v>
      </c>
      <c r="J2241" t="s">
        <v>20</v>
      </c>
      <c r="K2241" t="s">
        <v>21</v>
      </c>
      <c r="L2241">
        <f t="shared" si="207"/>
        <v>43</v>
      </c>
      <c r="M2241">
        <f t="shared" si="209"/>
        <v>11</v>
      </c>
      <c r="N2241" t="s">
        <v>112</v>
      </c>
      <c r="O2241" t="s">
        <v>114</v>
      </c>
    </row>
    <row r="2242" spans="1:15" x14ac:dyDescent="0.3">
      <c r="A2242">
        <f t="shared" si="208"/>
        <v>7777897641</v>
      </c>
      <c r="B2242" s="1">
        <v>42391</v>
      </c>
      <c r="C2242" t="str">
        <f t="shared" ref="C2242:C2305" si="210">TEXT(B2242,"dddd")</f>
        <v>Friday</v>
      </c>
      <c r="D2242" t="str">
        <f t="shared" si="205"/>
        <v>January</v>
      </c>
      <c r="E2242">
        <v>20.5</v>
      </c>
      <c r="F2242" t="s">
        <v>13</v>
      </c>
      <c r="G2242" t="s">
        <v>8</v>
      </c>
      <c r="H2242">
        <f t="shared" si="206"/>
        <v>26.5</v>
      </c>
      <c r="I2242">
        <v>9</v>
      </c>
      <c r="J2242" t="s">
        <v>36</v>
      </c>
      <c r="K2242" t="s">
        <v>37</v>
      </c>
      <c r="L2242">
        <f t="shared" si="207"/>
        <v>238.5</v>
      </c>
      <c r="M2242">
        <f t="shared" si="209"/>
        <v>54</v>
      </c>
      <c r="N2242" t="s">
        <v>111</v>
      </c>
      <c r="O2242" t="s">
        <v>114</v>
      </c>
    </row>
    <row r="2243" spans="1:15" x14ac:dyDescent="0.3">
      <c r="A2243">
        <f t="shared" si="208"/>
        <v>7777897642</v>
      </c>
      <c r="B2243" s="1">
        <v>42391</v>
      </c>
      <c r="C2243" t="str">
        <f t="shared" si="210"/>
        <v>Friday</v>
      </c>
      <c r="D2243" t="str">
        <f t="shared" ref="D2243:D2306" si="211">TEXT(B2243,"mmmm")</f>
        <v>January</v>
      </c>
      <c r="E2243">
        <v>16.75</v>
      </c>
      <c r="F2243" t="s">
        <v>7</v>
      </c>
      <c r="G2243" t="s">
        <v>22</v>
      </c>
      <c r="H2243">
        <f t="shared" ref="H2243:H2306" si="212">E2243 +   IF(F2243="S", 2, IF(F2243="M", 3.5, IF(F2243="L", 5, 0))) +  IF(G2243="Classic", 1, IF(G2243="Veggie", 2, IF(G2243="Chicken", 3, IF(G2243="Supreme",5,0))))</f>
        <v>23.25</v>
      </c>
      <c r="I2243">
        <v>1</v>
      </c>
      <c r="J2243" t="s">
        <v>44</v>
      </c>
      <c r="K2243" t="s">
        <v>45</v>
      </c>
      <c r="L2243">
        <f t="shared" ref="L2243:L2306" si="213">H2243*I2243</f>
        <v>23.25</v>
      </c>
      <c r="M2243">
        <f t="shared" si="209"/>
        <v>6.5</v>
      </c>
      <c r="N2243" t="s">
        <v>111</v>
      </c>
      <c r="O2243" t="s">
        <v>115</v>
      </c>
    </row>
    <row r="2244" spans="1:15" x14ac:dyDescent="0.3">
      <c r="A2244">
        <f t="shared" ref="A2244:A2307" si="214">A2243+1</f>
        <v>7777897643</v>
      </c>
      <c r="B2244" s="1">
        <v>42392</v>
      </c>
      <c r="C2244" t="str">
        <f t="shared" si="210"/>
        <v>Saturday</v>
      </c>
      <c r="D2244" t="str">
        <f t="shared" si="211"/>
        <v>January</v>
      </c>
      <c r="E2244">
        <v>23.65</v>
      </c>
      <c r="F2244" t="s">
        <v>27</v>
      </c>
      <c r="G2244" t="s">
        <v>17</v>
      </c>
      <c r="H2244">
        <f t="shared" si="212"/>
        <v>30.65</v>
      </c>
      <c r="I2244">
        <v>3</v>
      </c>
      <c r="J2244" t="s">
        <v>77</v>
      </c>
      <c r="K2244" t="s">
        <v>78</v>
      </c>
      <c r="L2244">
        <f t="shared" si="213"/>
        <v>91.949999999999989</v>
      </c>
      <c r="M2244">
        <f t="shared" si="209"/>
        <v>21</v>
      </c>
      <c r="N2244" t="s">
        <v>111</v>
      </c>
      <c r="O2244" t="s">
        <v>114</v>
      </c>
    </row>
    <row r="2245" spans="1:15" x14ac:dyDescent="0.3">
      <c r="A2245">
        <f t="shared" si="214"/>
        <v>7777897644</v>
      </c>
      <c r="B2245" s="1">
        <v>42392</v>
      </c>
      <c r="C2245" t="str">
        <f t="shared" si="210"/>
        <v>Saturday</v>
      </c>
      <c r="D2245" t="str">
        <f t="shared" si="211"/>
        <v>January</v>
      </c>
      <c r="E2245">
        <v>20.25</v>
      </c>
      <c r="F2245" t="s">
        <v>13</v>
      </c>
      <c r="G2245" t="s">
        <v>14</v>
      </c>
      <c r="H2245">
        <f t="shared" si="212"/>
        <v>27.25</v>
      </c>
      <c r="I2245">
        <v>10</v>
      </c>
      <c r="J2245" t="s">
        <v>64</v>
      </c>
      <c r="K2245" t="s">
        <v>65</v>
      </c>
      <c r="L2245">
        <f t="shared" si="213"/>
        <v>272.5</v>
      </c>
      <c r="M2245">
        <f t="shared" ref="M2245:M2308" si="215">(H2245-E2245)*I2245</f>
        <v>70</v>
      </c>
      <c r="N2245" t="s">
        <v>112</v>
      </c>
      <c r="O2245" t="s">
        <v>115</v>
      </c>
    </row>
    <row r="2246" spans="1:15" x14ac:dyDescent="0.3">
      <c r="A2246">
        <f t="shared" si="214"/>
        <v>7777897645</v>
      </c>
      <c r="B2246" s="1">
        <v>42393</v>
      </c>
      <c r="C2246" t="str">
        <f t="shared" si="210"/>
        <v>Sunday</v>
      </c>
      <c r="D2246" t="str">
        <f t="shared" si="211"/>
        <v>January</v>
      </c>
      <c r="E2246">
        <v>12</v>
      </c>
      <c r="F2246" t="s">
        <v>27</v>
      </c>
      <c r="G2246" t="s">
        <v>8</v>
      </c>
      <c r="H2246">
        <f t="shared" si="212"/>
        <v>15</v>
      </c>
      <c r="I2246">
        <v>8</v>
      </c>
      <c r="J2246" t="s">
        <v>52</v>
      </c>
      <c r="K2246" t="s">
        <v>53</v>
      </c>
      <c r="L2246">
        <f t="shared" si="213"/>
        <v>120</v>
      </c>
      <c r="M2246">
        <f t="shared" si="215"/>
        <v>24</v>
      </c>
      <c r="N2246" t="s">
        <v>111</v>
      </c>
      <c r="O2246" t="s">
        <v>115</v>
      </c>
    </row>
    <row r="2247" spans="1:15" x14ac:dyDescent="0.3">
      <c r="A2247">
        <f t="shared" si="214"/>
        <v>7777897646</v>
      </c>
      <c r="B2247" s="1">
        <v>42393</v>
      </c>
      <c r="C2247" t="str">
        <f t="shared" si="210"/>
        <v>Sunday</v>
      </c>
      <c r="D2247" t="str">
        <f t="shared" si="211"/>
        <v>January</v>
      </c>
      <c r="E2247">
        <v>15.25</v>
      </c>
      <c r="F2247" t="s">
        <v>13</v>
      </c>
      <c r="G2247" t="s">
        <v>8</v>
      </c>
      <c r="H2247">
        <f t="shared" si="212"/>
        <v>21.25</v>
      </c>
      <c r="I2247">
        <v>12</v>
      </c>
      <c r="J2247" t="s">
        <v>48</v>
      </c>
      <c r="K2247" t="s">
        <v>49</v>
      </c>
      <c r="L2247">
        <f t="shared" si="213"/>
        <v>255</v>
      </c>
      <c r="M2247">
        <f t="shared" si="215"/>
        <v>72</v>
      </c>
      <c r="N2247" t="s">
        <v>111</v>
      </c>
      <c r="O2247" t="s">
        <v>115</v>
      </c>
    </row>
    <row r="2248" spans="1:15" x14ac:dyDescent="0.3">
      <c r="A2248">
        <f t="shared" si="214"/>
        <v>7777897647</v>
      </c>
      <c r="B2248" s="1">
        <v>42393</v>
      </c>
      <c r="C2248" t="str">
        <f t="shared" si="210"/>
        <v>Sunday</v>
      </c>
      <c r="D2248" t="str">
        <f t="shared" si="211"/>
        <v>January</v>
      </c>
      <c r="E2248">
        <v>20.75</v>
      </c>
      <c r="F2248" t="s">
        <v>13</v>
      </c>
      <c r="G2248" t="s">
        <v>17</v>
      </c>
      <c r="H2248">
        <f t="shared" si="212"/>
        <v>30.75</v>
      </c>
      <c r="I2248">
        <v>1</v>
      </c>
      <c r="J2248" t="s">
        <v>38</v>
      </c>
      <c r="K2248" t="s">
        <v>39</v>
      </c>
      <c r="L2248">
        <f t="shared" si="213"/>
        <v>30.75</v>
      </c>
      <c r="M2248">
        <f t="shared" si="215"/>
        <v>10</v>
      </c>
      <c r="N2248" t="s">
        <v>112</v>
      </c>
      <c r="O2248" t="s">
        <v>114</v>
      </c>
    </row>
    <row r="2249" spans="1:15" x14ac:dyDescent="0.3">
      <c r="A2249">
        <f t="shared" si="214"/>
        <v>7777897648</v>
      </c>
      <c r="B2249" s="1">
        <v>42393</v>
      </c>
      <c r="C2249" t="str">
        <f t="shared" si="210"/>
        <v>Sunday</v>
      </c>
      <c r="D2249" t="str">
        <f t="shared" si="211"/>
        <v>January</v>
      </c>
      <c r="E2249">
        <v>16.75</v>
      </c>
      <c r="F2249" t="s">
        <v>7</v>
      </c>
      <c r="G2249" t="s">
        <v>22</v>
      </c>
      <c r="H2249">
        <f t="shared" si="212"/>
        <v>23.25</v>
      </c>
      <c r="I2249">
        <v>8</v>
      </c>
      <c r="J2249" t="s">
        <v>28</v>
      </c>
      <c r="K2249" t="s">
        <v>29</v>
      </c>
      <c r="L2249">
        <f t="shared" si="213"/>
        <v>186</v>
      </c>
      <c r="M2249">
        <f t="shared" si="215"/>
        <v>52</v>
      </c>
      <c r="N2249" t="s">
        <v>111</v>
      </c>
      <c r="O2249" t="s">
        <v>114</v>
      </c>
    </row>
    <row r="2250" spans="1:15" x14ac:dyDescent="0.3">
      <c r="A2250">
        <f t="shared" si="214"/>
        <v>7777897649</v>
      </c>
      <c r="B2250" s="1">
        <v>42393</v>
      </c>
      <c r="C2250" t="str">
        <f t="shared" si="210"/>
        <v>Sunday</v>
      </c>
      <c r="D2250" t="str">
        <f t="shared" si="211"/>
        <v>January</v>
      </c>
      <c r="E2250">
        <v>16.75</v>
      </c>
      <c r="F2250" t="s">
        <v>7</v>
      </c>
      <c r="G2250" t="s">
        <v>22</v>
      </c>
      <c r="H2250">
        <f t="shared" si="212"/>
        <v>23.25</v>
      </c>
      <c r="I2250">
        <v>9</v>
      </c>
      <c r="J2250" t="s">
        <v>50</v>
      </c>
      <c r="K2250" t="s">
        <v>51</v>
      </c>
      <c r="L2250">
        <f t="shared" si="213"/>
        <v>209.25</v>
      </c>
      <c r="M2250">
        <f t="shared" si="215"/>
        <v>58.5</v>
      </c>
      <c r="N2250" t="s">
        <v>112</v>
      </c>
      <c r="O2250" t="s">
        <v>115</v>
      </c>
    </row>
    <row r="2251" spans="1:15" x14ac:dyDescent="0.3">
      <c r="A2251">
        <f t="shared" si="214"/>
        <v>7777897650</v>
      </c>
      <c r="B2251" s="1">
        <v>42393</v>
      </c>
      <c r="C2251" t="str">
        <f t="shared" si="210"/>
        <v>Sunday</v>
      </c>
      <c r="D2251" t="str">
        <f t="shared" si="211"/>
        <v>January</v>
      </c>
      <c r="E2251">
        <v>20.75</v>
      </c>
      <c r="F2251" t="s">
        <v>13</v>
      </c>
      <c r="G2251" t="s">
        <v>22</v>
      </c>
      <c r="H2251">
        <f t="shared" si="212"/>
        <v>28.75</v>
      </c>
      <c r="I2251">
        <v>7</v>
      </c>
      <c r="J2251" t="s">
        <v>46</v>
      </c>
      <c r="K2251" t="s">
        <v>47</v>
      </c>
      <c r="L2251">
        <f t="shared" si="213"/>
        <v>201.25</v>
      </c>
      <c r="M2251">
        <f t="shared" si="215"/>
        <v>56</v>
      </c>
      <c r="N2251" t="s">
        <v>111</v>
      </c>
      <c r="O2251" t="s">
        <v>114</v>
      </c>
    </row>
    <row r="2252" spans="1:15" x14ac:dyDescent="0.3">
      <c r="A2252">
        <f t="shared" si="214"/>
        <v>7777897651</v>
      </c>
      <c r="B2252" s="1">
        <v>42393</v>
      </c>
      <c r="C2252" t="str">
        <f t="shared" si="210"/>
        <v>Sunday</v>
      </c>
      <c r="D2252" t="str">
        <f t="shared" si="211"/>
        <v>January</v>
      </c>
      <c r="E2252">
        <v>16.75</v>
      </c>
      <c r="F2252" t="s">
        <v>7</v>
      </c>
      <c r="G2252" t="s">
        <v>22</v>
      </c>
      <c r="H2252">
        <f t="shared" si="212"/>
        <v>23.25</v>
      </c>
      <c r="I2252">
        <v>5</v>
      </c>
      <c r="J2252" t="s">
        <v>46</v>
      </c>
      <c r="K2252" t="s">
        <v>47</v>
      </c>
      <c r="L2252">
        <f t="shared" si="213"/>
        <v>116.25</v>
      </c>
      <c r="M2252">
        <f t="shared" si="215"/>
        <v>32.5</v>
      </c>
      <c r="N2252" t="s">
        <v>111</v>
      </c>
      <c r="O2252" t="s">
        <v>115</v>
      </c>
    </row>
    <row r="2253" spans="1:15" x14ac:dyDescent="0.3">
      <c r="A2253">
        <f t="shared" si="214"/>
        <v>7777897652</v>
      </c>
      <c r="B2253" s="1">
        <v>42393</v>
      </c>
      <c r="C2253" t="str">
        <f t="shared" si="210"/>
        <v>Sunday</v>
      </c>
      <c r="D2253" t="str">
        <f t="shared" si="211"/>
        <v>January</v>
      </c>
      <c r="E2253">
        <v>9.75</v>
      </c>
      <c r="F2253" t="s">
        <v>27</v>
      </c>
      <c r="G2253" t="s">
        <v>8</v>
      </c>
      <c r="H2253">
        <f t="shared" si="212"/>
        <v>12.75</v>
      </c>
      <c r="I2253">
        <v>5</v>
      </c>
      <c r="J2253" t="s">
        <v>48</v>
      </c>
      <c r="K2253" t="s">
        <v>49</v>
      </c>
      <c r="L2253">
        <f t="shared" si="213"/>
        <v>63.75</v>
      </c>
      <c r="M2253">
        <f t="shared" si="215"/>
        <v>15</v>
      </c>
      <c r="N2253" t="s">
        <v>111</v>
      </c>
      <c r="O2253" t="s">
        <v>114</v>
      </c>
    </row>
    <row r="2254" spans="1:15" x14ac:dyDescent="0.3">
      <c r="A2254">
        <f t="shared" si="214"/>
        <v>7777897653</v>
      </c>
      <c r="B2254" s="1">
        <v>42393</v>
      </c>
      <c r="C2254" t="str">
        <f t="shared" si="210"/>
        <v>Sunday</v>
      </c>
      <c r="D2254" t="str">
        <f t="shared" si="211"/>
        <v>January</v>
      </c>
      <c r="E2254">
        <v>25.5</v>
      </c>
      <c r="F2254" t="s">
        <v>76</v>
      </c>
      <c r="G2254" t="s">
        <v>8</v>
      </c>
      <c r="H2254">
        <f t="shared" si="212"/>
        <v>26.5</v>
      </c>
      <c r="I2254">
        <v>7</v>
      </c>
      <c r="J2254" t="s">
        <v>30</v>
      </c>
      <c r="K2254" t="s">
        <v>31</v>
      </c>
      <c r="L2254">
        <f t="shared" si="213"/>
        <v>185.5</v>
      </c>
      <c r="M2254">
        <f t="shared" si="215"/>
        <v>7</v>
      </c>
      <c r="N2254" t="s">
        <v>112</v>
      </c>
      <c r="O2254" t="s">
        <v>114</v>
      </c>
    </row>
    <row r="2255" spans="1:15" x14ac:dyDescent="0.3">
      <c r="A2255">
        <f t="shared" si="214"/>
        <v>7777897654</v>
      </c>
      <c r="B2255" s="1">
        <v>42393</v>
      </c>
      <c r="C2255" t="str">
        <f t="shared" si="210"/>
        <v>Sunday</v>
      </c>
      <c r="D2255" t="str">
        <f t="shared" si="211"/>
        <v>January</v>
      </c>
      <c r="E2255">
        <v>20.75</v>
      </c>
      <c r="F2255" t="s">
        <v>13</v>
      </c>
      <c r="G2255" t="s">
        <v>22</v>
      </c>
      <c r="H2255">
        <f t="shared" si="212"/>
        <v>28.75</v>
      </c>
      <c r="I2255">
        <v>7</v>
      </c>
      <c r="J2255" t="s">
        <v>28</v>
      </c>
      <c r="K2255" t="s">
        <v>29</v>
      </c>
      <c r="L2255">
        <f t="shared" si="213"/>
        <v>201.25</v>
      </c>
      <c r="M2255">
        <f t="shared" si="215"/>
        <v>56</v>
      </c>
      <c r="N2255" t="s">
        <v>111</v>
      </c>
      <c r="O2255" t="s">
        <v>114</v>
      </c>
    </row>
    <row r="2256" spans="1:15" x14ac:dyDescent="0.3">
      <c r="A2256">
        <f t="shared" si="214"/>
        <v>7777897655</v>
      </c>
      <c r="B2256" s="1">
        <v>42393</v>
      </c>
      <c r="C2256" t="str">
        <f t="shared" si="210"/>
        <v>Sunday</v>
      </c>
      <c r="D2256" t="str">
        <f t="shared" si="211"/>
        <v>January</v>
      </c>
      <c r="E2256">
        <v>12.25</v>
      </c>
      <c r="F2256" t="s">
        <v>27</v>
      </c>
      <c r="G2256" t="s">
        <v>17</v>
      </c>
      <c r="H2256">
        <f t="shared" si="212"/>
        <v>19.25</v>
      </c>
      <c r="I2256">
        <v>9</v>
      </c>
      <c r="J2256" t="s">
        <v>70</v>
      </c>
      <c r="K2256" t="s">
        <v>71</v>
      </c>
      <c r="L2256">
        <f t="shared" si="213"/>
        <v>173.25</v>
      </c>
      <c r="M2256">
        <f t="shared" si="215"/>
        <v>63</v>
      </c>
      <c r="N2256" t="s">
        <v>111</v>
      </c>
      <c r="O2256" t="s">
        <v>114</v>
      </c>
    </row>
    <row r="2257" spans="1:15" x14ac:dyDescent="0.3">
      <c r="A2257">
        <f t="shared" si="214"/>
        <v>7777897656</v>
      </c>
      <c r="B2257" s="1">
        <v>42393</v>
      </c>
      <c r="C2257" t="str">
        <f t="shared" si="210"/>
        <v>Sunday</v>
      </c>
      <c r="D2257" t="str">
        <f t="shared" si="211"/>
        <v>January</v>
      </c>
      <c r="E2257">
        <v>20.75</v>
      </c>
      <c r="F2257" t="s">
        <v>13</v>
      </c>
      <c r="G2257" t="s">
        <v>22</v>
      </c>
      <c r="H2257">
        <f t="shared" si="212"/>
        <v>28.75</v>
      </c>
      <c r="I2257">
        <v>7</v>
      </c>
      <c r="J2257" t="s">
        <v>23</v>
      </c>
      <c r="K2257" t="s">
        <v>24</v>
      </c>
      <c r="L2257">
        <f t="shared" si="213"/>
        <v>201.25</v>
      </c>
      <c r="M2257">
        <f t="shared" si="215"/>
        <v>56</v>
      </c>
      <c r="N2257" t="s">
        <v>112</v>
      </c>
      <c r="O2257" t="s">
        <v>114</v>
      </c>
    </row>
    <row r="2258" spans="1:15" x14ac:dyDescent="0.3">
      <c r="A2258">
        <f t="shared" si="214"/>
        <v>7777897657</v>
      </c>
      <c r="B2258" s="1">
        <v>42393</v>
      </c>
      <c r="C2258" t="str">
        <f t="shared" si="210"/>
        <v>Sunday</v>
      </c>
      <c r="D2258" t="str">
        <f t="shared" si="211"/>
        <v>January</v>
      </c>
      <c r="E2258">
        <v>12</v>
      </c>
      <c r="F2258" t="s">
        <v>27</v>
      </c>
      <c r="G2258" t="s">
        <v>14</v>
      </c>
      <c r="H2258">
        <f t="shared" si="212"/>
        <v>16</v>
      </c>
      <c r="I2258">
        <v>9</v>
      </c>
      <c r="J2258" t="s">
        <v>42</v>
      </c>
      <c r="K2258" t="s">
        <v>43</v>
      </c>
      <c r="L2258">
        <f t="shared" si="213"/>
        <v>144</v>
      </c>
      <c r="M2258">
        <f t="shared" si="215"/>
        <v>36</v>
      </c>
      <c r="N2258" t="s">
        <v>112</v>
      </c>
      <c r="O2258" t="s">
        <v>115</v>
      </c>
    </row>
    <row r="2259" spans="1:15" x14ac:dyDescent="0.3">
      <c r="A2259">
        <f t="shared" si="214"/>
        <v>7777897658</v>
      </c>
      <c r="B2259" s="1">
        <v>42393</v>
      </c>
      <c r="C2259" t="str">
        <f t="shared" si="210"/>
        <v>Sunday</v>
      </c>
      <c r="D2259" t="str">
        <f t="shared" si="211"/>
        <v>January</v>
      </c>
      <c r="E2259">
        <v>20.25</v>
      </c>
      <c r="F2259" t="s">
        <v>13</v>
      </c>
      <c r="G2259" t="s">
        <v>14</v>
      </c>
      <c r="H2259">
        <f t="shared" si="212"/>
        <v>27.25</v>
      </c>
      <c r="I2259">
        <v>10</v>
      </c>
      <c r="J2259" t="s">
        <v>42</v>
      </c>
      <c r="K2259" t="s">
        <v>43</v>
      </c>
      <c r="L2259">
        <f t="shared" si="213"/>
        <v>272.5</v>
      </c>
      <c r="M2259">
        <f t="shared" si="215"/>
        <v>70</v>
      </c>
      <c r="N2259" t="s">
        <v>112</v>
      </c>
      <c r="O2259" t="s">
        <v>115</v>
      </c>
    </row>
    <row r="2260" spans="1:15" x14ac:dyDescent="0.3">
      <c r="A2260">
        <f t="shared" si="214"/>
        <v>7777897659</v>
      </c>
      <c r="B2260" s="1">
        <v>42394</v>
      </c>
      <c r="C2260" t="str">
        <f t="shared" si="210"/>
        <v>Monday</v>
      </c>
      <c r="D2260" t="str">
        <f t="shared" si="211"/>
        <v>January</v>
      </c>
      <c r="E2260">
        <v>16</v>
      </c>
      <c r="F2260" t="s">
        <v>7</v>
      </c>
      <c r="G2260" t="s">
        <v>8</v>
      </c>
      <c r="H2260">
        <f t="shared" si="212"/>
        <v>20.5</v>
      </c>
      <c r="I2260">
        <v>8</v>
      </c>
      <c r="J2260" t="s">
        <v>11</v>
      </c>
      <c r="K2260" t="s">
        <v>12</v>
      </c>
      <c r="L2260">
        <f t="shared" si="213"/>
        <v>164</v>
      </c>
      <c r="M2260">
        <f t="shared" si="215"/>
        <v>36</v>
      </c>
      <c r="N2260" t="s">
        <v>112</v>
      </c>
      <c r="O2260" t="s">
        <v>114</v>
      </c>
    </row>
    <row r="2261" spans="1:15" x14ac:dyDescent="0.3">
      <c r="A2261">
        <f t="shared" si="214"/>
        <v>7777897660</v>
      </c>
      <c r="B2261" s="1">
        <v>42394</v>
      </c>
      <c r="C2261" t="str">
        <f t="shared" si="210"/>
        <v>Monday</v>
      </c>
      <c r="D2261" t="str">
        <f t="shared" si="211"/>
        <v>January</v>
      </c>
      <c r="E2261">
        <v>16</v>
      </c>
      <c r="F2261" t="s">
        <v>7</v>
      </c>
      <c r="G2261" t="s">
        <v>8</v>
      </c>
      <c r="H2261">
        <f t="shared" si="212"/>
        <v>20.5</v>
      </c>
      <c r="I2261">
        <v>7</v>
      </c>
      <c r="J2261" t="s">
        <v>30</v>
      </c>
      <c r="K2261" t="s">
        <v>31</v>
      </c>
      <c r="L2261">
        <f t="shared" si="213"/>
        <v>143.5</v>
      </c>
      <c r="M2261">
        <f t="shared" si="215"/>
        <v>31.5</v>
      </c>
      <c r="N2261" t="s">
        <v>111</v>
      </c>
      <c r="O2261" t="s">
        <v>115</v>
      </c>
    </row>
    <row r="2262" spans="1:15" x14ac:dyDescent="0.3">
      <c r="A2262">
        <f t="shared" si="214"/>
        <v>7777897661</v>
      </c>
      <c r="B2262" s="1">
        <v>42394</v>
      </c>
      <c r="C2262" t="str">
        <f t="shared" si="210"/>
        <v>Monday</v>
      </c>
      <c r="D2262" t="str">
        <f t="shared" si="211"/>
        <v>January</v>
      </c>
      <c r="E2262">
        <v>16</v>
      </c>
      <c r="F2262" t="s">
        <v>7</v>
      </c>
      <c r="G2262" t="s">
        <v>8</v>
      </c>
      <c r="H2262">
        <f t="shared" si="212"/>
        <v>20.5</v>
      </c>
      <c r="I2262">
        <v>12</v>
      </c>
      <c r="J2262" t="s">
        <v>11</v>
      </c>
      <c r="K2262" t="s">
        <v>12</v>
      </c>
      <c r="L2262">
        <f t="shared" si="213"/>
        <v>246</v>
      </c>
      <c r="M2262">
        <f t="shared" si="215"/>
        <v>54</v>
      </c>
      <c r="N2262" t="s">
        <v>112</v>
      </c>
      <c r="O2262" t="s">
        <v>114</v>
      </c>
    </row>
    <row r="2263" spans="1:15" x14ac:dyDescent="0.3">
      <c r="A2263">
        <f t="shared" si="214"/>
        <v>7777897662</v>
      </c>
      <c r="B2263" s="1">
        <v>42394</v>
      </c>
      <c r="C2263" t="str">
        <f t="shared" si="210"/>
        <v>Monday</v>
      </c>
      <c r="D2263" t="str">
        <f t="shared" si="211"/>
        <v>January</v>
      </c>
      <c r="E2263">
        <v>16</v>
      </c>
      <c r="F2263" t="s">
        <v>7</v>
      </c>
      <c r="G2263" t="s">
        <v>14</v>
      </c>
      <c r="H2263">
        <f t="shared" si="212"/>
        <v>21.5</v>
      </c>
      <c r="I2263">
        <v>6</v>
      </c>
      <c r="J2263" t="s">
        <v>34</v>
      </c>
      <c r="K2263" t="s">
        <v>35</v>
      </c>
      <c r="L2263">
        <f t="shared" si="213"/>
        <v>129</v>
      </c>
      <c r="M2263">
        <f t="shared" si="215"/>
        <v>33</v>
      </c>
      <c r="N2263" t="s">
        <v>111</v>
      </c>
      <c r="O2263" t="s">
        <v>114</v>
      </c>
    </row>
    <row r="2264" spans="1:15" x14ac:dyDescent="0.3">
      <c r="A2264">
        <f t="shared" si="214"/>
        <v>7777897663</v>
      </c>
      <c r="B2264" s="1">
        <v>42394</v>
      </c>
      <c r="C2264" t="str">
        <f t="shared" si="210"/>
        <v>Monday</v>
      </c>
      <c r="D2264" t="str">
        <f t="shared" si="211"/>
        <v>January</v>
      </c>
      <c r="E2264">
        <v>12</v>
      </c>
      <c r="F2264" t="s">
        <v>27</v>
      </c>
      <c r="G2264" t="s">
        <v>8</v>
      </c>
      <c r="H2264">
        <f t="shared" si="212"/>
        <v>15</v>
      </c>
      <c r="I2264">
        <v>5</v>
      </c>
      <c r="J2264" t="s">
        <v>52</v>
      </c>
      <c r="K2264" t="s">
        <v>53</v>
      </c>
      <c r="L2264">
        <f t="shared" si="213"/>
        <v>75</v>
      </c>
      <c r="M2264">
        <f t="shared" si="215"/>
        <v>15</v>
      </c>
      <c r="N2264" t="s">
        <v>111</v>
      </c>
      <c r="O2264" t="s">
        <v>115</v>
      </c>
    </row>
    <row r="2265" spans="1:15" x14ac:dyDescent="0.3">
      <c r="A2265">
        <f t="shared" si="214"/>
        <v>7777897664</v>
      </c>
      <c r="B2265" s="1">
        <v>42394</v>
      </c>
      <c r="C2265" t="str">
        <f t="shared" si="210"/>
        <v>Monday</v>
      </c>
      <c r="D2265" t="str">
        <f t="shared" si="211"/>
        <v>January</v>
      </c>
      <c r="E2265">
        <v>20.75</v>
      </c>
      <c r="F2265" t="s">
        <v>13</v>
      </c>
      <c r="G2265" t="s">
        <v>22</v>
      </c>
      <c r="H2265">
        <f t="shared" si="212"/>
        <v>28.75</v>
      </c>
      <c r="I2265">
        <v>7</v>
      </c>
      <c r="J2265" t="s">
        <v>72</v>
      </c>
      <c r="K2265" t="s">
        <v>73</v>
      </c>
      <c r="L2265">
        <f t="shared" si="213"/>
        <v>201.25</v>
      </c>
      <c r="M2265">
        <f t="shared" si="215"/>
        <v>56</v>
      </c>
      <c r="N2265" t="s">
        <v>112</v>
      </c>
      <c r="O2265" t="s">
        <v>114</v>
      </c>
    </row>
    <row r="2266" spans="1:15" x14ac:dyDescent="0.3">
      <c r="A2266">
        <f t="shared" si="214"/>
        <v>7777897665</v>
      </c>
      <c r="B2266" s="1">
        <v>42394</v>
      </c>
      <c r="C2266" t="str">
        <f t="shared" si="210"/>
        <v>Monday</v>
      </c>
      <c r="D2266" t="str">
        <f t="shared" si="211"/>
        <v>January</v>
      </c>
      <c r="E2266">
        <v>21</v>
      </c>
      <c r="F2266" t="s">
        <v>13</v>
      </c>
      <c r="G2266" t="s">
        <v>14</v>
      </c>
      <c r="H2266">
        <f t="shared" si="212"/>
        <v>28</v>
      </c>
      <c r="I2266">
        <v>12</v>
      </c>
      <c r="J2266" t="s">
        <v>62</v>
      </c>
      <c r="K2266" t="s">
        <v>63</v>
      </c>
      <c r="L2266">
        <f t="shared" si="213"/>
        <v>336</v>
      </c>
      <c r="M2266">
        <f t="shared" si="215"/>
        <v>84</v>
      </c>
      <c r="N2266" t="s">
        <v>111</v>
      </c>
      <c r="O2266" t="s">
        <v>114</v>
      </c>
    </row>
    <row r="2267" spans="1:15" x14ac:dyDescent="0.3">
      <c r="A2267">
        <f t="shared" si="214"/>
        <v>7777897666</v>
      </c>
      <c r="B2267" s="1">
        <v>42395</v>
      </c>
      <c r="C2267" t="str">
        <f t="shared" si="210"/>
        <v>Tuesday</v>
      </c>
      <c r="D2267" t="str">
        <f t="shared" si="211"/>
        <v>January</v>
      </c>
      <c r="E2267">
        <v>11</v>
      </c>
      <c r="F2267" t="s">
        <v>27</v>
      </c>
      <c r="G2267" t="s">
        <v>8</v>
      </c>
      <c r="H2267">
        <f t="shared" si="212"/>
        <v>14</v>
      </c>
      <c r="I2267">
        <v>3</v>
      </c>
      <c r="J2267" t="s">
        <v>74</v>
      </c>
      <c r="K2267" t="s">
        <v>75</v>
      </c>
      <c r="L2267">
        <f t="shared" si="213"/>
        <v>42</v>
      </c>
      <c r="M2267">
        <f t="shared" si="215"/>
        <v>9</v>
      </c>
      <c r="N2267" t="s">
        <v>111</v>
      </c>
      <c r="O2267" t="s">
        <v>115</v>
      </c>
    </row>
    <row r="2268" spans="1:15" x14ac:dyDescent="0.3">
      <c r="A2268">
        <f t="shared" si="214"/>
        <v>7777897667</v>
      </c>
      <c r="B2268" s="1">
        <v>42395</v>
      </c>
      <c r="C2268" t="str">
        <f t="shared" si="210"/>
        <v>Tuesday</v>
      </c>
      <c r="D2268" t="str">
        <f t="shared" si="211"/>
        <v>January</v>
      </c>
      <c r="E2268">
        <v>16</v>
      </c>
      <c r="F2268" t="s">
        <v>7</v>
      </c>
      <c r="G2268" t="s">
        <v>14</v>
      </c>
      <c r="H2268">
        <f t="shared" si="212"/>
        <v>21.5</v>
      </c>
      <c r="I2268">
        <v>12</v>
      </c>
      <c r="J2268" t="s">
        <v>34</v>
      </c>
      <c r="K2268" t="s">
        <v>35</v>
      </c>
      <c r="L2268">
        <f t="shared" si="213"/>
        <v>258</v>
      </c>
      <c r="M2268">
        <f t="shared" si="215"/>
        <v>66</v>
      </c>
      <c r="N2268" t="s">
        <v>112</v>
      </c>
      <c r="O2268" t="s">
        <v>114</v>
      </c>
    </row>
    <row r="2269" spans="1:15" x14ac:dyDescent="0.3">
      <c r="A2269">
        <f t="shared" si="214"/>
        <v>7777897668</v>
      </c>
      <c r="B2269" s="1">
        <v>42395</v>
      </c>
      <c r="C2269" t="str">
        <f t="shared" si="210"/>
        <v>Tuesday</v>
      </c>
      <c r="D2269" t="str">
        <f t="shared" si="211"/>
        <v>January</v>
      </c>
      <c r="E2269">
        <v>20.75</v>
      </c>
      <c r="F2269" t="s">
        <v>13</v>
      </c>
      <c r="G2269" t="s">
        <v>17</v>
      </c>
      <c r="H2269">
        <f t="shared" si="212"/>
        <v>30.75</v>
      </c>
      <c r="I2269">
        <v>11</v>
      </c>
      <c r="J2269" t="s">
        <v>25</v>
      </c>
      <c r="K2269" t="s">
        <v>26</v>
      </c>
      <c r="L2269">
        <f t="shared" si="213"/>
        <v>338.25</v>
      </c>
      <c r="M2269">
        <f t="shared" si="215"/>
        <v>110</v>
      </c>
      <c r="N2269" t="s">
        <v>112</v>
      </c>
      <c r="O2269" t="s">
        <v>115</v>
      </c>
    </row>
    <row r="2270" spans="1:15" x14ac:dyDescent="0.3">
      <c r="A2270">
        <f t="shared" si="214"/>
        <v>7777897669</v>
      </c>
      <c r="B2270" s="1">
        <v>42395</v>
      </c>
      <c r="C2270" t="str">
        <f t="shared" si="210"/>
        <v>Tuesday</v>
      </c>
      <c r="D2270" t="str">
        <f t="shared" si="211"/>
        <v>January</v>
      </c>
      <c r="E2270">
        <v>16.5</v>
      </c>
      <c r="F2270" t="s">
        <v>7</v>
      </c>
      <c r="G2270" t="s">
        <v>17</v>
      </c>
      <c r="H2270">
        <f t="shared" si="212"/>
        <v>25</v>
      </c>
      <c r="I2270">
        <v>5</v>
      </c>
      <c r="J2270" t="s">
        <v>54</v>
      </c>
      <c r="K2270" t="s">
        <v>55</v>
      </c>
      <c r="L2270">
        <f t="shared" si="213"/>
        <v>125</v>
      </c>
      <c r="M2270">
        <f t="shared" si="215"/>
        <v>42.5</v>
      </c>
      <c r="N2270" t="s">
        <v>112</v>
      </c>
      <c r="O2270" t="s">
        <v>115</v>
      </c>
    </row>
    <row r="2271" spans="1:15" x14ac:dyDescent="0.3">
      <c r="A2271">
        <f t="shared" si="214"/>
        <v>7777897670</v>
      </c>
      <c r="B2271" s="1">
        <v>42395</v>
      </c>
      <c r="C2271" t="str">
        <f t="shared" si="210"/>
        <v>Tuesday</v>
      </c>
      <c r="D2271" t="str">
        <f t="shared" si="211"/>
        <v>January</v>
      </c>
      <c r="E2271">
        <v>16.5</v>
      </c>
      <c r="F2271" t="s">
        <v>7</v>
      </c>
      <c r="G2271" t="s">
        <v>17</v>
      </c>
      <c r="H2271">
        <f t="shared" si="212"/>
        <v>25</v>
      </c>
      <c r="I2271">
        <v>11</v>
      </c>
      <c r="J2271" t="s">
        <v>32</v>
      </c>
      <c r="K2271" t="s">
        <v>33</v>
      </c>
      <c r="L2271">
        <f t="shared" si="213"/>
        <v>275</v>
      </c>
      <c r="M2271">
        <f t="shared" si="215"/>
        <v>93.5</v>
      </c>
      <c r="N2271" t="s">
        <v>111</v>
      </c>
      <c r="O2271" t="s">
        <v>115</v>
      </c>
    </row>
    <row r="2272" spans="1:15" x14ac:dyDescent="0.3">
      <c r="A2272">
        <f t="shared" si="214"/>
        <v>7777897671</v>
      </c>
      <c r="B2272" s="1">
        <v>42395</v>
      </c>
      <c r="C2272" t="str">
        <f t="shared" si="210"/>
        <v>Tuesday</v>
      </c>
      <c r="D2272" t="str">
        <f t="shared" si="211"/>
        <v>January</v>
      </c>
      <c r="E2272">
        <v>20.75</v>
      </c>
      <c r="F2272" t="s">
        <v>13</v>
      </c>
      <c r="G2272" t="s">
        <v>22</v>
      </c>
      <c r="H2272">
        <f t="shared" si="212"/>
        <v>28.75</v>
      </c>
      <c r="I2272">
        <v>2</v>
      </c>
      <c r="J2272" t="s">
        <v>50</v>
      </c>
      <c r="K2272" t="s">
        <v>51</v>
      </c>
      <c r="L2272">
        <f t="shared" si="213"/>
        <v>57.5</v>
      </c>
      <c r="M2272">
        <f t="shared" si="215"/>
        <v>16</v>
      </c>
      <c r="N2272" t="s">
        <v>111</v>
      </c>
      <c r="O2272" t="s">
        <v>115</v>
      </c>
    </row>
    <row r="2273" spans="1:15" x14ac:dyDescent="0.3">
      <c r="A2273">
        <f t="shared" si="214"/>
        <v>7777897672</v>
      </c>
      <c r="B2273" s="1">
        <v>42395</v>
      </c>
      <c r="C2273" t="str">
        <f t="shared" si="210"/>
        <v>Tuesday</v>
      </c>
      <c r="D2273" t="str">
        <f t="shared" si="211"/>
        <v>January</v>
      </c>
      <c r="E2273">
        <v>9.75</v>
      </c>
      <c r="F2273" t="s">
        <v>27</v>
      </c>
      <c r="G2273" t="s">
        <v>8</v>
      </c>
      <c r="H2273">
        <f t="shared" si="212"/>
        <v>12.75</v>
      </c>
      <c r="I2273">
        <v>3</v>
      </c>
      <c r="J2273" t="s">
        <v>48</v>
      </c>
      <c r="K2273" t="s">
        <v>49</v>
      </c>
      <c r="L2273">
        <f t="shared" si="213"/>
        <v>38.25</v>
      </c>
      <c r="M2273">
        <f t="shared" si="215"/>
        <v>9</v>
      </c>
      <c r="N2273" t="s">
        <v>112</v>
      </c>
      <c r="O2273" t="s">
        <v>114</v>
      </c>
    </row>
    <row r="2274" spans="1:15" x14ac:dyDescent="0.3">
      <c r="A2274">
        <f t="shared" si="214"/>
        <v>7777897673</v>
      </c>
      <c r="B2274" s="1">
        <v>42396</v>
      </c>
      <c r="C2274" t="str">
        <f t="shared" si="210"/>
        <v>Wednesday</v>
      </c>
      <c r="D2274" t="str">
        <f t="shared" si="211"/>
        <v>January</v>
      </c>
      <c r="E2274">
        <v>12.5</v>
      </c>
      <c r="F2274" t="s">
        <v>27</v>
      </c>
      <c r="G2274" t="s">
        <v>17</v>
      </c>
      <c r="H2274">
        <f t="shared" si="212"/>
        <v>19.5</v>
      </c>
      <c r="I2274">
        <v>11</v>
      </c>
      <c r="J2274" t="s">
        <v>25</v>
      </c>
      <c r="K2274" t="s">
        <v>26</v>
      </c>
      <c r="L2274">
        <f t="shared" si="213"/>
        <v>214.5</v>
      </c>
      <c r="M2274">
        <f t="shared" si="215"/>
        <v>77</v>
      </c>
      <c r="N2274" t="s">
        <v>111</v>
      </c>
      <c r="O2274" t="s">
        <v>114</v>
      </c>
    </row>
    <row r="2275" spans="1:15" x14ac:dyDescent="0.3">
      <c r="A2275">
        <f t="shared" si="214"/>
        <v>7777897674</v>
      </c>
      <c r="B2275" s="1">
        <v>42396</v>
      </c>
      <c r="C2275" t="str">
        <f t="shared" si="210"/>
        <v>Wednesday</v>
      </c>
      <c r="D2275" t="str">
        <f t="shared" si="211"/>
        <v>January</v>
      </c>
      <c r="E2275">
        <v>20.75</v>
      </c>
      <c r="F2275" t="s">
        <v>13</v>
      </c>
      <c r="G2275" t="s">
        <v>22</v>
      </c>
      <c r="H2275">
        <f t="shared" si="212"/>
        <v>28.75</v>
      </c>
      <c r="I2275">
        <v>8</v>
      </c>
      <c r="J2275" t="s">
        <v>44</v>
      </c>
      <c r="K2275" t="s">
        <v>45</v>
      </c>
      <c r="L2275">
        <f t="shared" si="213"/>
        <v>230</v>
      </c>
      <c r="M2275">
        <f t="shared" si="215"/>
        <v>64</v>
      </c>
      <c r="N2275" t="s">
        <v>112</v>
      </c>
      <c r="O2275" t="s">
        <v>114</v>
      </c>
    </row>
    <row r="2276" spans="1:15" x14ac:dyDescent="0.3">
      <c r="A2276">
        <f t="shared" si="214"/>
        <v>7777897675</v>
      </c>
      <c r="B2276" s="1">
        <v>42396</v>
      </c>
      <c r="C2276" t="str">
        <f t="shared" si="210"/>
        <v>Wednesday</v>
      </c>
      <c r="D2276" t="str">
        <f t="shared" si="211"/>
        <v>January</v>
      </c>
      <c r="E2276">
        <v>20.75</v>
      </c>
      <c r="F2276" t="s">
        <v>13</v>
      </c>
      <c r="G2276" t="s">
        <v>22</v>
      </c>
      <c r="H2276">
        <f t="shared" si="212"/>
        <v>28.75</v>
      </c>
      <c r="I2276">
        <v>10</v>
      </c>
      <c r="J2276" t="s">
        <v>23</v>
      </c>
      <c r="K2276" t="s">
        <v>24</v>
      </c>
      <c r="L2276">
        <f t="shared" si="213"/>
        <v>287.5</v>
      </c>
      <c r="M2276">
        <f t="shared" si="215"/>
        <v>80</v>
      </c>
      <c r="N2276" t="s">
        <v>111</v>
      </c>
      <c r="O2276" t="s">
        <v>114</v>
      </c>
    </row>
    <row r="2277" spans="1:15" x14ac:dyDescent="0.3">
      <c r="A2277">
        <f t="shared" si="214"/>
        <v>7777897676</v>
      </c>
      <c r="B2277" s="1">
        <v>42397</v>
      </c>
      <c r="C2277" t="str">
        <f t="shared" si="210"/>
        <v>Thursday</v>
      </c>
      <c r="D2277" t="str">
        <f t="shared" si="211"/>
        <v>January</v>
      </c>
      <c r="E2277">
        <v>16.75</v>
      </c>
      <c r="F2277" t="s">
        <v>7</v>
      </c>
      <c r="G2277" t="s">
        <v>22</v>
      </c>
      <c r="H2277">
        <f t="shared" si="212"/>
        <v>23.25</v>
      </c>
      <c r="I2277">
        <v>11</v>
      </c>
      <c r="J2277" t="s">
        <v>46</v>
      </c>
      <c r="K2277" t="s">
        <v>47</v>
      </c>
      <c r="L2277">
        <f t="shared" si="213"/>
        <v>255.75</v>
      </c>
      <c r="M2277">
        <f t="shared" si="215"/>
        <v>71.5</v>
      </c>
      <c r="N2277" t="s">
        <v>112</v>
      </c>
      <c r="O2277" t="s">
        <v>114</v>
      </c>
    </row>
    <row r="2278" spans="1:15" x14ac:dyDescent="0.3">
      <c r="A2278">
        <f t="shared" si="214"/>
        <v>7777897677</v>
      </c>
      <c r="B2278" s="1">
        <v>42397</v>
      </c>
      <c r="C2278" t="str">
        <f t="shared" si="210"/>
        <v>Thursday</v>
      </c>
      <c r="D2278" t="str">
        <f t="shared" si="211"/>
        <v>January</v>
      </c>
      <c r="E2278">
        <v>13.25</v>
      </c>
      <c r="F2278" t="s">
        <v>7</v>
      </c>
      <c r="G2278" t="s">
        <v>8</v>
      </c>
      <c r="H2278">
        <f t="shared" si="212"/>
        <v>17.75</v>
      </c>
      <c r="I2278">
        <v>3</v>
      </c>
      <c r="J2278" t="s">
        <v>9</v>
      </c>
      <c r="K2278" t="s">
        <v>10</v>
      </c>
      <c r="L2278">
        <f t="shared" si="213"/>
        <v>53.25</v>
      </c>
      <c r="M2278">
        <f t="shared" si="215"/>
        <v>13.5</v>
      </c>
      <c r="N2278" t="s">
        <v>111</v>
      </c>
      <c r="O2278" t="s">
        <v>114</v>
      </c>
    </row>
    <row r="2279" spans="1:15" x14ac:dyDescent="0.3">
      <c r="A2279">
        <f t="shared" si="214"/>
        <v>7777897678</v>
      </c>
      <c r="B2279" s="1">
        <v>42397</v>
      </c>
      <c r="C2279" t="str">
        <f t="shared" si="210"/>
        <v>Thursday</v>
      </c>
      <c r="D2279" t="str">
        <f t="shared" si="211"/>
        <v>January</v>
      </c>
      <c r="E2279">
        <v>12.25</v>
      </c>
      <c r="F2279" t="s">
        <v>27</v>
      </c>
      <c r="G2279" t="s">
        <v>17</v>
      </c>
      <c r="H2279">
        <f t="shared" si="212"/>
        <v>19.25</v>
      </c>
      <c r="I2279">
        <v>7</v>
      </c>
      <c r="J2279" t="s">
        <v>70</v>
      </c>
      <c r="K2279" t="s">
        <v>71</v>
      </c>
      <c r="L2279">
        <f t="shared" si="213"/>
        <v>134.75</v>
      </c>
      <c r="M2279">
        <f t="shared" si="215"/>
        <v>49</v>
      </c>
      <c r="N2279" t="s">
        <v>111</v>
      </c>
      <c r="O2279" t="s">
        <v>115</v>
      </c>
    </row>
    <row r="2280" spans="1:15" x14ac:dyDescent="0.3">
      <c r="A2280">
        <f t="shared" si="214"/>
        <v>7777897679</v>
      </c>
      <c r="B2280" s="1">
        <v>42397</v>
      </c>
      <c r="C2280" t="str">
        <f t="shared" si="210"/>
        <v>Thursday</v>
      </c>
      <c r="D2280" t="str">
        <f t="shared" si="211"/>
        <v>January</v>
      </c>
      <c r="E2280">
        <v>16.75</v>
      </c>
      <c r="F2280" t="s">
        <v>7</v>
      </c>
      <c r="G2280" t="s">
        <v>22</v>
      </c>
      <c r="H2280">
        <f t="shared" si="212"/>
        <v>23.25</v>
      </c>
      <c r="I2280">
        <v>3</v>
      </c>
      <c r="J2280" t="s">
        <v>46</v>
      </c>
      <c r="K2280" t="s">
        <v>47</v>
      </c>
      <c r="L2280">
        <f t="shared" si="213"/>
        <v>69.75</v>
      </c>
      <c r="M2280">
        <f t="shared" si="215"/>
        <v>19.5</v>
      </c>
      <c r="N2280" t="s">
        <v>112</v>
      </c>
      <c r="O2280" t="s">
        <v>115</v>
      </c>
    </row>
    <row r="2281" spans="1:15" x14ac:dyDescent="0.3">
      <c r="A2281">
        <f t="shared" si="214"/>
        <v>7777897680</v>
      </c>
      <c r="B2281" s="1">
        <v>42397</v>
      </c>
      <c r="C2281" t="str">
        <f t="shared" si="210"/>
        <v>Thursday</v>
      </c>
      <c r="D2281" t="str">
        <f t="shared" si="211"/>
        <v>January</v>
      </c>
      <c r="E2281">
        <v>20.75</v>
      </c>
      <c r="F2281" t="s">
        <v>13</v>
      </c>
      <c r="G2281" t="s">
        <v>22</v>
      </c>
      <c r="H2281">
        <f t="shared" si="212"/>
        <v>28.75</v>
      </c>
      <c r="I2281">
        <v>4</v>
      </c>
      <c r="J2281" t="s">
        <v>28</v>
      </c>
      <c r="K2281" t="s">
        <v>29</v>
      </c>
      <c r="L2281">
        <f t="shared" si="213"/>
        <v>115</v>
      </c>
      <c r="M2281">
        <f t="shared" si="215"/>
        <v>32</v>
      </c>
      <c r="N2281" t="s">
        <v>112</v>
      </c>
      <c r="O2281" t="s">
        <v>114</v>
      </c>
    </row>
    <row r="2282" spans="1:15" x14ac:dyDescent="0.3">
      <c r="A2282">
        <f t="shared" si="214"/>
        <v>7777897681</v>
      </c>
      <c r="B2282" s="1">
        <v>42398</v>
      </c>
      <c r="C2282" t="str">
        <f t="shared" si="210"/>
        <v>Friday</v>
      </c>
      <c r="D2282" t="str">
        <f t="shared" si="211"/>
        <v>January</v>
      </c>
      <c r="E2282">
        <v>12.75</v>
      </c>
      <c r="F2282" t="s">
        <v>27</v>
      </c>
      <c r="G2282" t="s">
        <v>22</v>
      </c>
      <c r="H2282">
        <f t="shared" si="212"/>
        <v>17.75</v>
      </c>
      <c r="I2282">
        <v>4</v>
      </c>
      <c r="J2282" t="s">
        <v>46</v>
      </c>
      <c r="K2282" t="s">
        <v>47</v>
      </c>
      <c r="L2282">
        <f t="shared" si="213"/>
        <v>71</v>
      </c>
      <c r="M2282">
        <f t="shared" si="215"/>
        <v>20</v>
      </c>
      <c r="N2282" t="s">
        <v>111</v>
      </c>
      <c r="O2282" t="s">
        <v>114</v>
      </c>
    </row>
    <row r="2283" spans="1:15" x14ac:dyDescent="0.3">
      <c r="A2283">
        <f t="shared" si="214"/>
        <v>7777897682</v>
      </c>
      <c r="B2283" s="1">
        <v>42398</v>
      </c>
      <c r="C2283" t="str">
        <f t="shared" si="210"/>
        <v>Friday</v>
      </c>
      <c r="D2283" t="str">
        <f t="shared" si="211"/>
        <v>January</v>
      </c>
      <c r="E2283">
        <v>11</v>
      </c>
      <c r="F2283" t="s">
        <v>27</v>
      </c>
      <c r="G2283" t="s">
        <v>8</v>
      </c>
      <c r="H2283">
        <f t="shared" si="212"/>
        <v>14</v>
      </c>
      <c r="I2283">
        <v>7</v>
      </c>
      <c r="J2283" t="s">
        <v>74</v>
      </c>
      <c r="K2283" t="s">
        <v>75</v>
      </c>
      <c r="L2283">
        <f t="shared" si="213"/>
        <v>98</v>
      </c>
      <c r="M2283">
        <f t="shared" si="215"/>
        <v>21</v>
      </c>
      <c r="N2283" t="s">
        <v>112</v>
      </c>
      <c r="O2283" t="s">
        <v>114</v>
      </c>
    </row>
    <row r="2284" spans="1:15" x14ac:dyDescent="0.3">
      <c r="A2284">
        <f t="shared" si="214"/>
        <v>7777897683</v>
      </c>
      <c r="B2284" s="1">
        <v>42398</v>
      </c>
      <c r="C2284" t="str">
        <f t="shared" si="210"/>
        <v>Friday</v>
      </c>
      <c r="D2284" t="str">
        <f t="shared" si="211"/>
        <v>January</v>
      </c>
      <c r="E2284">
        <v>10.5</v>
      </c>
      <c r="F2284" t="s">
        <v>27</v>
      </c>
      <c r="G2284" t="s">
        <v>8</v>
      </c>
      <c r="H2284">
        <f t="shared" si="212"/>
        <v>13.5</v>
      </c>
      <c r="I2284">
        <v>4</v>
      </c>
      <c r="J2284" t="s">
        <v>9</v>
      </c>
      <c r="K2284" t="s">
        <v>10</v>
      </c>
      <c r="L2284">
        <f t="shared" si="213"/>
        <v>54</v>
      </c>
      <c r="M2284">
        <f t="shared" si="215"/>
        <v>12</v>
      </c>
      <c r="N2284" t="s">
        <v>111</v>
      </c>
      <c r="O2284" t="s">
        <v>114</v>
      </c>
    </row>
    <row r="2285" spans="1:15" x14ac:dyDescent="0.3">
      <c r="A2285">
        <f t="shared" si="214"/>
        <v>7777897684</v>
      </c>
      <c r="B2285" s="1">
        <v>42398</v>
      </c>
      <c r="C2285" t="str">
        <f t="shared" si="210"/>
        <v>Friday</v>
      </c>
      <c r="D2285" t="str">
        <f t="shared" si="211"/>
        <v>January</v>
      </c>
      <c r="E2285">
        <v>12.5</v>
      </c>
      <c r="F2285" t="s">
        <v>27</v>
      </c>
      <c r="G2285" t="s">
        <v>17</v>
      </c>
      <c r="H2285">
        <f t="shared" si="212"/>
        <v>19.5</v>
      </c>
      <c r="I2285">
        <v>2</v>
      </c>
      <c r="J2285" t="s">
        <v>54</v>
      </c>
      <c r="K2285" t="s">
        <v>55</v>
      </c>
      <c r="L2285">
        <f t="shared" si="213"/>
        <v>39</v>
      </c>
      <c r="M2285">
        <f t="shared" si="215"/>
        <v>14</v>
      </c>
      <c r="N2285" t="s">
        <v>111</v>
      </c>
      <c r="O2285" t="s">
        <v>115</v>
      </c>
    </row>
    <row r="2286" spans="1:15" x14ac:dyDescent="0.3">
      <c r="A2286">
        <f t="shared" si="214"/>
        <v>7777897685</v>
      </c>
      <c r="B2286" s="1">
        <v>42398</v>
      </c>
      <c r="C2286" t="str">
        <f t="shared" si="210"/>
        <v>Friday</v>
      </c>
      <c r="D2286" t="str">
        <f t="shared" si="211"/>
        <v>January</v>
      </c>
      <c r="E2286">
        <v>12.5</v>
      </c>
      <c r="F2286" t="s">
        <v>27</v>
      </c>
      <c r="G2286" t="s">
        <v>14</v>
      </c>
      <c r="H2286">
        <f t="shared" si="212"/>
        <v>16.5</v>
      </c>
      <c r="I2286">
        <v>10</v>
      </c>
      <c r="J2286" t="s">
        <v>40</v>
      </c>
      <c r="K2286" t="s">
        <v>41</v>
      </c>
      <c r="L2286">
        <f t="shared" si="213"/>
        <v>165</v>
      </c>
      <c r="M2286">
        <f t="shared" si="215"/>
        <v>40</v>
      </c>
      <c r="N2286" t="s">
        <v>112</v>
      </c>
      <c r="O2286" t="s">
        <v>114</v>
      </c>
    </row>
    <row r="2287" spans="1:15" x14ac:dyDescent="0.3">
      <c r="A2287">
        <f t="shared" si="214"/>
        <v>7777897686</v>
      </c>
      <c r="B2287" s="1">
        <v>42398</v>
      </c>
      <c r="C2287" t="str">
        <f t="shared" si="210"/>
        <v>Friday</v>
      </c>
      <c r="D2287" t="str">
        <f t="shared" si="211"/>
        <v>January</v>
      </c>
      <c r="E2287">
        <v>20.75</v>
      </c>
      <c r="F2287" t="s">
        <v>13</v>
      </c>
      <c r="G2287" t="s">
        <v>22</v>
      </c>
      <c r="H2287">
        <f t="shared" si="212"/>
        <v>28.75</v>
      </c>
      <c r="I2287">
        <v>12</v>
      </c>
      <c r="J2287" t="s">
        <v>28</v>
      </c>
      <c r="K2287" t="s">
        <v>29</v>
      </c>
      <c r="L2287">
        <f t="shared" si="213"/>
        <v>345</v>
      </c>
      <c r="M2287">
        <f t="shared" si="215"/>
        <v>96</v>
      </c>
      <c r="N2287" t="s">
        <v>112</v>
      </c>
      <c r="O2287" t="s">
        <v>115</v>
      </c>
    </row>
    <row r="2288" spans="1:15" x14ac:dyDescent="0.3">
      <c r="A2288">
        <f t="shared" si="214"/>
        <v>7777897687</v>
      </c>
      <c r="B2288" s="1">
        <v>42398</v>
      </c>
      <c r="C2288" t="str">
        <f t="shared" si="210"/>
        <v>Friday</v>
      </c>
      <c r="D2288" t="str">
        <f t="shared" si="211"/>
        <v>January</v>
      </c>
      <c r="E2288">
        <v>12.75</v>
      </c>
      <c r="F2288" t="s">
        <v>27</v>
      </c>
      <c r="G2288" t="s">
        <v>22</v>
      </c>
      <c r="H2288">
        <f t="shared" si="212"/>
        <v>17.75</v>
      </c>
      <c r="I2288">
        <v>7</v>
      </c>
      <c r="J2288" t="s">
        <v>28</v>
      </c>
      <c r="K2288" t="s">
        <v>29</v>
      </c>
      <c r="L2288">
        <f t="shared" si="213"/>
        <v>124.25</v>
      </c>
      <c r="M2288">
        <f t="shared" si="215"/>
        <v>35</v>
      </c>
      <c r="N2288" t="s">
        <v>112</v>
      </c>
      <c r="O2288" t="s">
        <v>114</v>
      </c>
    </row>
    <row r="2289" spans="1:15" x14ac:dyDescent="0.3">
      <c r="A2289">
        <f t="shared" si="214"/>
        <v>7777897688</v>
      </c>
      <c r="B2289" s="1">
        <v>42399</v>
      </c>
      <c r="C2289" t="str">
        <f t="shared" si="210"/>
        <v>Saturday</v>
      </c>
      <c r="D2289" t="str">
        <f t="shared" si="211"/>
        <v>January</v>
      </c>
      <c r="E2289">
        <v>12.5</v>
      </c>
      <c r="F2289" t="s">
        <v>7</v>
      </c>
      <c r="G2289" t="s">
        <v>8</v>
      </c>
      <c r="H2289">
        <f t="shared" si="212"/>
        <v>17</v>
      </c>
      <c r="I2289">
        <v>2</v>
      </c>
      <c r="J2289" t="s">
        <v>48</v>
      </c>
      <c r="K2289" t="s">
        <v>49</v>
      </c>
      <c r="L2289">
        <f t="shared" si="213"/>
        <v>34</v>
      </c>
      <c r="M2289">
        <f t="shared" si="215"/>
        <v>9</v>
      </c>
      <c r="N2289" t="s">
        <v>112</v>
      </c>
      <c r="O2289" t="s">
        <v>114</v>
      </c>
    </row>
    <row r="2290" spans="1:15" x14ac:dyDescent="0.3">
      <c r="A2290">
        <f t="shared" si="214"/>
        <v>7777897689</v>
      </c>
      <c r="B2290" s="1">
        <v>42399</v>
      </c>
      <c r="C2290" t="str">
        <f t="shared" si="210"/>
        <v>Saturday</v>
      </c>
      <c r="D2290" t="str">
        <f t="shared" si="211"/>
        <v>January</v>
      </c>
      <c r="E2290">
        <v>20.75</v>
      </c>
      <c r="F2290" t="s">
        <v>13</v>
      </c>
      <c r="G2290" t="s">
        <v>22</v>
      </c>
      <c r="H2290">
        <f t="shared" si="212"/>
        <v>28.75</v>
      </c>
      <c r="I2290">
        <v>6</v>
      </c>
      <c r="J2290" t="s">
        <v>44</v>
      </c>
      <c r="K2290" t="s">
        <v>45</v>
      </c>
      <c r="L2290">
        <f t="shared" si="213"/>
        <v>172.5</v>
      </c>
      <c r="M2290">
        <f t="shared" si="215"/>
        <v>48</v>
      </c>
      <c r="N2290" t="s">
        <v>111</v>
      </c>
      <c r="O2290" t="s">
        <v>115</v>
      </c>
    </row>
    <row r="2291" spans="1:15" x14ac:dyDescent="0.3">
      <c r="A2291">
        <f t="shared" si="214"/>
        <v>7777897690</v>
      </c>
      <c r="B2291" s="1">
        <v>42399</v>
      </c>
      <c r="C2291" t="str">
        <f t="shared" si="210"/>
        <v>Saturday</v>
      </c>
      <c r="D2291" t="str">
        <f t="shared" si="211"/>
        <v>January</v>
      </c>
      <c r="E2291">
        <v>20.75</v>
      </c>
      <c r="F2291" t="s">
        <v>13</v>
      </c>
      <c r="G2291" t="s">
        <v>22</v>
      </c>
      <c r="H2291">
        <f t="shared" si="212"/>
        <v>28.75</v>
      </c>
      <c r="I2291">
        <v>6</v>
      </c>
      <c r="J2291" t="s">
        <v>28</v>
      </c>
      <c r="K2291" t="s">
        <v>29</v>
      </c>
      <c r="L2291">
        <f t="shared" si="213"/>
        <v>172.5</v>
      </c>
      <c r="M2291">
        <f t="shared" si="215"/>
        <v>48</v>
      </c>
      <c r="N2291" t="s">
        <v>111</v>
      </c>
      <c r="O2291" t="s">
        <v>115</v>
      </c>
    </row>
    <row r="2292" spans="1:15" x14ac:dyDescent="0.3">
      <c r="A2292">
        <f t="shared" si="214"/>
        <v>7777897691</v>
      </c>
      <c r="B2292" s="1">
        <v>42400</v>
      </c>
      <c r="C2292" t="str">
        <f t="shared" si="210"/>
        <v>Sunday</v>
      </c>
      <c r="D2292" t="str">
        <f t="shared" si="211"/>
        <v>January</v>
      </c>
      <c r="E2292">
        <v>20.75</v>
      </c>
      <c r="F2292" t="s">
        <v>13</v>
      </c>
      <c r="G2292" t="s">
        <v>22</v>
      </c>
      <c r="H2292">
        <f t="shared" si="212"/>
        <v>28.75</v>
      </c>
      <c r="I2292">
        <v>8</v>
      </c>
      <c r="J2292" t="s">
        <v>46</v>
      </c>
      <c r="K2292" t="s">
        <v>47</v>
      </c>
      <c r="L2292">
        <f t="shared" si="213"/>
        <v>230</v>
      </c>
      <c r="M2292">
        <f t="shared" si="215"/>
        <v>64</v>
      </c>
      <c r="N2292" t="s">
        <v>112</v>
      </c>
      <c r="O2292" t="s">
        <v>115</v>
      </c>
    </row>
    <row r="2293" spans="1:15" x14ac:dyDescent="0.3">
      <c r="A2293">
        <f t="shared" si="214"/>
        <v>7777897692</v>
      </c>
      <c r="B2293" s="1">
        <v>42400</v>
      </c>
      <c r="C2293" t="str">
        <f t="shared" si="210"/>
        <v>Sunday</v>
      </c>
      <c r="D2293" t="str">
        <f t="shared" si="211"/>
        <v>January</v>
      </c>
      <c r="E2293">
        <v>12</v>
      </c>
      <c r="F2293" t="s">
        <v>27</v>
      </c>
      <c r="G2293" t="s">
        <v>14</v>
      </c>
      <c r="H2293">
        <f t="shared" si="212"/>
        <v>16</v>
      </c>
      <c r="I2293">
        <v>5</v>
      </c>
      <c r="J2293" t="s">
        <v>64</v>
      </c>
      <c r="K2293" t="s">
        <v>65</v>
      </c>
      <c r="L2293">
        <f t="shared" si="213"/>
        <v>80</v>
      </c>
      <c r="M2293">
        <f t="shared" si="215"/>
        <v>20</v>
      </c>
      <c r="N2293" t="s">
        <v>111</v>
      </c>
      <c r="O2293" t="s">
        <v>114</v>
      </c>
    </row>
    <row r="2294" spans="1:15" x14ac:dyDescent="0.3">
      <c r="A2294">
        <f t="shared" si="214"/>
        <v>7777897693</v>
      </c>
      <c r="B2294" s="1">
        <v>42400</v>
      </c>
      <c r="C2294" t="str">
        <f t="shared" si="210"/>
        <v>Sunday</v>
      </c>
      <c r="D2294" t="str">
        <f t="shared" si="211"/>
        <v>January</v>
      </c>
      <c r="E2294">
        <v>12.5</v>
      </c>
      <c r="F2294" t="s">
        <v>7</v>
      </c>
      <c r="G2294" t="s">
        <v>8</v>
      </c>
      <c r="H2294">
        <f t="shared" si="212"/>
        <v>17</v>
      </c>
      <c r="I2294">
        <v>9</v>
      </c>
      <c r="J2294" t="s">
        <v>48</v>
      </c>
      <c r="K2294" t="s">
        <v>49</v>
      </c>
      <c r="L2294">
        <f t="shared" si="213"/>
        <v>153</v>
      </c>
      <c r="M2294">
        <f t="shared" si="215"/>
        <v>40.5</v>
      </c>
      <c r="N2294" t="s">
        <v>112</v>
      </c>
      <c r="O2294" t="s">
        <v>115</v>
      </c>
    </row>
    <row r="2295" spans="1:15" x14ac:dyDescent="0.3">
      <c r="A2295">
        <f t="shared" si="214"/>
        <v>7777897694</v>
      </c>
      <c r="B2295" s="1">
        <v>42400</v>
      </c>
      <c r="C2295" t="str">
        <f t="shared" si="210"/>
        <v>Sunday</v>
      </c>
      <c r="D2295" t="str">
        <f t="shared" si="211"/>
        <v>January</v>
      </c>
      <c r="E2295">
        <v>20.75</v>
      </c>
      <c r="F2295" t="s">
        <v>13</v>
      </c>
      <c r="G2295" t="s">
        <v>22</v>
      </c>
      <c r="H2295">
        <f t="shared" si="212"/>
        <v>28.75</v>
      </c>
      <c r="I2295">
        <v>5</v>
      </c>
      <c r="J2295" t="s">
        <v>23</v>
      </c>
      <c r="K2295" t="s">
        <v>24</v>
      </c>
      <c r="L2295">
        <f t="shared" si="213"/>
        <v>143.75</v>
      </c>
      <c r="M2295">
        <f t="shared" si="215"/>
        <v>40</v>
      </c>
      <c r="N2295" t="s">
        <v>112</v>
      </c>
      <c r="O2295" t="s">
        <v>114</v>
      </c>
    </row>
    <row r="2296" spans="1:15" x14ac:dyDescent="0.3">
      <c r="A2296">
        <f t="shared" si="214"/>
        <v>7777897695</v>
      </c>
      <c r="B2296" s="1">
        <v>42400</v>
      </c>
      <c r="C2296" t="str">
        <f t="shared" si="210"/>
        <v>Sunday</v>
      </c>
      <c r="D2296" t="str">
        <f t="shared" si="211"/>
        <v>January</v>
      </c>
      <c r="E2296">
        <v>16</v>
      </c>
      <c r="F2296" t="s">
        <v>7</v>
      </c>
      <c r="G2296" t="s">
        <v>8</v>
      </c>
      <c r="H2296">
        <f t="shared" si="212"/>
        <v>20.5</v>
      </c>
      <c r="I2296">
        <v>1</v>
      </c>
      <c r="J2296" t="s">
        <v>36</v>
      </c>
      <c r="K2296" t="s">
        <v>37</v>
      </c>
      <c r="L2296">
        <f t="shared" si="213"/>
        <v>20.5</v>
      </c>
      <c r="M2296">
        <f t="shared" si="215"/>
        <v>4.5</v>
      </c>
      <c r="N2296" t="s">
        <v>112</v>
      </c>
      <c r="O2296" t="s">
        <v>115</v>
      </c>
    </row>
    <row r="2297" spans="1:15" x14ac:dyDescent="0.3">
      <c r="A2297">
        <f t="shared" si="214"/>
        <v>7777897696</v>
      </c>
      <c r="B2297" s="1">
        <v>42400</v>
      </c>
      <c r="C2297" t="str">
        <f t="shared" si="210"/>
        <v>Sunday</v>
      </c>
      <c r="D2297" t="str">
        <f t="shared" si="211"/>
        <v>January</v>
      </c>
      <c r="E2297">
        <v>20.75</v>
      </c>
      <c r="F2297" t="s">
        <v>13</v>
      </c>
      <c r="G2297" t="s">
        <v>22</v>
      </c>
      <c r="H2297">
        <f t="shared" si="212"/>
        <v>28.75</v>
      </c>
      <c r="I2297">
        <v>12</v>
      </c>
      <c r="J2297" t="s">
        <v>28</v>
      </c>
      <c r="K2297" t="s">
        <v>29</v>
      </c>
      <c r="L2297">
        <f t="shared" si="213"/>
        <v>345</v>
      </c>
      <c r="M2297">
        <f t="shared" si="215"/>
        <v>96</v>
      </c>
      <c r="N2297" t="s">
        <v>112</v>
      </c>
      <c r="O2297" t="s">
        <v>114</v>
      </c>
    </row>
    <row r="2298" spans="1:15" x14ac:dyDescent="0.3">
      <c r="A2298">
        <f t="shared" si="214"/>
        <v>7777897697</v>
      </c>
      <c r="B2298" s="1">
        <v>42400</v>
      </c>
      <c r="C2298" t="str">
        <f t="shared" si="210"/>
        <v>Sunday</v>
      </c>
      <c r="D2298" t="str">
        <f t="shared" si="211"/>
        <v>January</v>
      </c>
      <c r="E2298">
        <v>11</v>
      </c>
      <c r="F2298" t="s">
        <v>27</v>
      </c>
      <c r="G2298" t="s">
        <v>8</v>
      </c>
      <c r="H2298">
        <f t="shared" si="212"/>
        <v>14</v>
      </c>
      <c r="I2298">
        <v>5</v>
      </c>
      <c r="J2298" t="s">
        <v>74</v>
      </c>
      <c r="K2298" t="s">
        <v>75</v>
      </c>
      <c r="L2298">
        <f t="shared" si="213"/>
        <v>70</v>
      </c>
      <c r="M2298">
        <f t="shared" si="215"/>
        <v>15</v>
      </c>
      <c r="N2298" t="s">
        <v>112</v>
      </c>
      <c r="O2298" t="s">
        <v>114</v>
      </c>
    </row>
    <row r="2299" spans="1:15" x14ac:dyDescent="0.3">
      <c r="A2299">
        <f t="shared" si="214"/>
        <v>7777897698</v>
      </c>
      <c r="B2299" s="1">
        <v>42400</v>
      </c>
      <c r="C2299" t="str">
        <f t="shared" si="210"/>
        <v>Sunday</v>
      </c>
      <c r="D2299" t="str">
        <f t="shared" si="211"/>
        <v>January</v>
      </c>
      <c r="E2299">
        <v>15.25</v>
      </c>
      <c r="F2299" t="s">
        <v>13</v>
      </c>
      <c r="G2299" t="s">
        <v>8</v>
      </c>
      <c r="H2299">
        <f t="shared" si="212"/>
        <v>21.25</v>
      </c>
      <c r="I2299">
        <v>10</v>
      </c>
      <c r="J2299" t="s">
        <v>48</v>
      </c>
      <c r="K2299" t="s">
        <v>49</v>
      </c>
      <c r="L2299">
        <f t="shared" si="213"/>
        <v>212.5</v>
      </c>
      <c r="M2299">
        <f t="shared" si="215"/>
        <v>60</v>
      </c>
      <c r="N2299" t="s">
        <v>112</v>
      </c>
      <c r="O2299" t="s">
        <v>114</v>
      </c>
    </row>
    <row r="2300" spans="1:15" x14ac:dyDescent="0.3">
      <c r="A2300">
        <f t="shared" si="214"/>
        <v>7777897699</v>
      </c>
      <c r="B2300" s="1">
        <v>42401</v>
      </c>
      <c r="C2300" t="str">
        <f t="shared" si="210"/>
        <v>Monday</v>
      </c>
      <c r="D2300" t="str">
        <f t="shared" si="211"/>
        <v>February</v>
      </c>
      <c r="E2300">
        <v>20.25</v>
      </c>
      <c r="F2300" t="s">
        <v>13</v>
      </c>
      <c r="G2300" t="s">
        <v>14</v>
      </c>
      <c r="H2300">
        <f t="shared" si="212"/>
        <v>27.25</v>
      </c>
      <c r="I2300">
        <v>12</v>
      </c>
      <c r="J2300" t="s">
        <v>42</v>
      </c>
      <c r="K2300" t="s">
        <v>43</v>
      </c>
      <c r="L2300">
        <f t="shared" si="213"/>
        <v>327</v>
      </c>
      <c r="M2300">
        <f t="shared" si="215"/>
        <v>84</v>
      </c>
      <c r="N2300" t="s">
        <v>112</v>
      </c>
      <c r="O2300" t="s">
        <v>115</v>
      </c>
    </row>
    <row r="2301" spans="1:15" x14ac:dyDescent="0.3">
      <c r="A2301">
        <f t="shared" si="214"/>
        <v>7777897700</v>
      </c>
      <c r="B2301" s="1">
        <v>42401</v>
      </c>
      <c r="C2301" t="str">
        <f t="shared" si="210"/>
        <v>Monday</v>
      </c>
      <c r="D2301" t="str">
        <f t="shared" si="211"/>
        <v>February</v>
      </c>
      <c r="E2301">
        <v>20.75</v>
      </c>
      <c r="F2301" t="s">
        <v>13</v>
      </c>
      <c r="G2301" t="s">
        <v>22</v>
      </c>
      <c r="H2301">
        <f t="shared" si="212"/>
        <v>28.75</v>
      </c>
      <c r="I2301">
        <v>7</v>
      </c>
      <c r="J2301" t="s">
        <v>46</v>
      </c>
      <c r="K2301" t="s">
        <v>47</v>
      </c>
      <c r="L2301">
        <f t="shared" si="213"/>
        <v>201.25</v>
      </c>
      <c r="M2301">
        <f t="shared" si="215"/>
        <v>56</v>
      </c>
      <c r="N2301" t="s">
        <v>112</v>
      </c>
      <c r="O2301" t="s">
        <v>115</v>
      </c>
    </row>
    <row r="2302" spans="1:15" x14ac:dyDescent="0.3">
      <c r="A2302">
        <f t="shared" si="214"/>
        <v>7777897701</v>
      </c>
      <c r="B2302" s="1">
        <v>42401</v>
      </c>
      <c r="C2302" t="str">
        <f t="shared" si="210"/>
        <v>Monday</v>
      </c>
      <c r="D2302" t="str">
        <f t="shared" si="211"/>
        <v>February</v>
      </c>
      <c r="E2302">
        <v>20.5</v>
      </c>
      <c r="F2302" t="s">
        <v>13</v>
      </c>
      <c r="G2302" t="s">
        <v>8</v>
      </c>
      <c r="H2302">
        <f t="shared" si="212"/>
        <v>26.5</v>
      </c>
      <c r="I2302">
        <v>2</v>
      </c>
      <c r="J2302" t="s">
        <v>11</v>
      </c>
      <c r="K2302" t="s">
        <v>12</v>
      </c>
      <c r="L2302">
        <f t="shared" si="213"/>
        <v>53</v>
      </c>
      <c r="M2302">
        <f t="shared" si="215"/>
        <v>12</v>
      </c>
      <c r="N2302" t="s">
        <v>112</v>
      </c>
      <c r="O2302" t="s">
        <v>115</v>
      </c>
    </row>
    <row r="2303" spans="1:15" x14ac:dyDescent="0.3">
      <c r="A2303">
        <f t="shared" si="214"/>
        <v>7777897702</v>
      </c>
      <c r="B2303" s="1">
        <v>42401</v>
      </c>
      <c r="C2303" t="str">
        <f t="shared" si="210"/>
        <v>Monday</v>
      </c>
      <c r="D2303" t="str">
        <f t="shared" si="211"/>
        <v>February</v>
      </c>
      <c r="E2303">
        <v>17.95</v>
      </c>
      <c r="F2303" t="s">
        <v>13</v>
      </c>
      <c r="G2303" t="s">
        <v>14</v>
      </c>
      <c r="H2303">
        <f t="shared" si="212"/>
        <v>24.95</v>
      </c>
      <c r="I2303">
        <v>1</v>
      </c>
      <c r="J2303" t="s">
        <v>56</v>
      </c>
      <c r="K2303" t="s">
        <v>57</v>
      </c>
      <c r="L2303">
        <f t="shared" si="213"/>
        <v>24.95</v>
      </c>
      <c r="M2303">
        <f t="shared" si="215"/>
        <v>7</v>
      </c>
      <c r="N2303" t="s">
        <v>111</v>
      </c>
      <c r="O2303" t="s">
        <v>115</v>
      </c>
    </row>
    <row r="2304" spans="1:15" x14ac:dyDescent="0.3">
      <c r="A2304">
        <f t="shared" si="214"/>
        <v>7777897703</v>
      </c>
      <c r="B2304" s="1">
        <v>42401</v>
      </c>
      <c r="C2304" t="str">
        <f t="shared" si="210"/>
        <v>Monday</v>
      </c>
      <c r="D2304" t="str">
        <f t="shared" si="211"/>
        <v>February</v>
      </c>
      <c r="E2304">
        <v>20.5</v>
      </c>
      <c r="F2304" t="s">
        <v>13</v>
      </c>
      <c r="G2304" t="s">
        <v>8</v>
      </c>
      <c r="H2304">
        <f t="shared" si="212"/>
        <v>26.5</v>
      </c>
      <c r="I2304">
        <v>2</v>
      </c>
      <c r="J2304" t="s">
        <v>58</v>
      </c>
      <c r="K2304" t="s">
        <v>59</v>
      </c>
      <c r="L2304">
        <f t="shared" si="213"/>
        <v>53</v>
      </c>
      <c r="M2304">
        <f t="shared" si="215"/>
        <v>12</v>
      </c>
      <c r="N2304" t="s">
        <v>112</v>
      </c>
      <c r="O2304" t="s">
        <v>115</v>
      </c>
    </row>
    <row r="2305" spans="1:15" x14ac:dyDescent="0.3">
      <c r="A2305">
        <f t="shared" si="214"/>
        <v>7777897704</v>
      </c>
      <c r="B2305" s="1">
        <v>42401</v>
      </c>
      <c r="C2305" t="str">
        <f t="shared" si="210"/>
        <v>Monday</v>
      </c>
      <c r="D2305" t="str">
        <f t="shared" si="211"/>
        <v>February</v>
      </c>
      <c r="E2305">
        <v>20.25</v>
      </c>
      <c r="F2305" t="s">
        <v>13</v>
      </c>
      <c r="G2305" t="s">
        <v>17</v>
      </c>
      <c r="H2305">
        <f t="shared" si="212"/>
        <v>30.25</v>
      </c>
      <c r="I2305">
        <v>9</v>
      </c>
      <c r="J2305" t="s">
        <v>70</v>
      </c>
      <c r="K2305" t="s">
        <v>71</v>
      </c>
      <c r="L2305">
        <f t="shared" si="213"/>
        <v>272.25</v>
      </c>
      <c r="M2305">
        <f t="shared" si="215"/>
        <v>90</v>
      </c>
      <c r="N2305" t="s">
        <v>112</v>
      </c>
      <c r="O2305" t="s">
        <v>115</v>
      </c>
    </row>
    <row r="2306" spans="1:15" x14ac:dyDescent="0.3">
      <c r="A2306">
        <f t="shared" si="214"/>
        <v>7777897705</v>
      </c>
      <c r="B2306" s="1">
        <v>42402</v>
      </c>
      <c r="C2306" t="str">
        <f t="shared" ref="C2306:C2369" si="216">TEXT(B2306,"dddd")</f>
        <v>Tuesday</v>
      </c>
      <c r="D2306" t="str">
        <f t="shared" si="211"/>
        <v>February</v>
      </c>
      <c r="E2306">
        <v>16.25</v>
      </c>
      <c r="F2306" t="s">
        <v>7</v>
      </c>
      <c r="G2306" t="s">
        <v>17</v>
      </c>
      <c r="H2306">
        <f t="shared" si="212"/>
        <v>24.75</v>
      </c>
      <c r="I2306">
        <v>5</v>
      </c>
      <c r="J2306" t="s">
        <v>70</v>
      </c>
      <c r="K2306" t="s">
        <v>71</v>
      </c>
      <c r="L2306">
        <f t="shared" si="213"/>
        <v>123.75</v>
      </c>
      <c r="M2306">
        <f t="shared" si="215"/>
        <v>42.5</v>
      </c>
      <c r="N2306" t="s">
        <v>112</v>
      </c>
      <c r="O2306" t="s">
        <v>115</v>
      </c>
    </row>
    <row r="2307" spans="1:15" x14ac:dyDescent="0.3">
      <c r="A2307">
        <f t="shared" si="214"/>
        <v>7777897706</v>
      </c>
      <c r="B2307" s="1">
        <v>42402</v>
      </c>
      <c r="C2307" t="str">
        <f t="shared" si="216"/>
        <v>Tuesday</v>
      </c>
      <c r="D2307" t="str">
        <f t="shared" ref="D2307:D2370" si="217">TEXT(B2307,"mmmm")</f>
        <v>February</v>
      </c>
      <c r="E2307">
        <v>20.5</v>
      </c>
      <c r="F2307" t="s">
        <v>13</v>
      </c>
      <c r="G2307" t="s">
        <v>8</v>
      </c>
      <c r="H2307">
        <f t="shared" ref="H2307:H2370" si="218">E2307 +   IF(F2307="S", 2, IF(F2307="M", 3.5, IF(F2307="L", 5, 0))) +  IF(G2307="Classic", 1, IF(G2307="Veggie", 2, IF(G2307="Chicken", 3, IF(G2307="Supreme",5,0))))</f>
        <v>26.5</v>
      </c>
      <c r="I2307">
        <v>3</v>
      </c>
      <c r="J2307" t="s">
        <v>30</v>
      </c>
      <c r="K2307" t="s">
        <v>31</v>
      </c>
      <c r="L2307">
        <f t="shared" ref="L2307:L2370" si="219">H2307*I2307</f>
        <v>79.5</v>
      </c>
      <c r="M2307">
        <f t="shared" si="215"/>
        <v>18</v>
      </c>
      <c r="N2307" t="s">
        <v>111</v>
      </c>
      <c r="O2307" t="s">
        <v>115</v>
      </c>
    </row>
    <row r="2308" spans="1:15" x14ac:dyDescent="0.3">
      <c r="A2308">
        <f t="shared" ref="A2308:A2371" si="220">A2307+1</f>
        <v>7777897707</v>
      </c>
      <c r="B2308" s="1">
        <v>42402</v>
      </c>
      <c r="C2308" t="str">
        <f t="shared" si="216"/>
        <v>Tuesday</v>
      </c>
      <c r="D2308" t="str">
        <f t="shared" si="217"/>
        <v>February</v>
      </c>
      <c r="E2308">
        <v>9.75</v>
      </c>
      <c r="F2308" t="s">
        <v>27</v>
      </c>
      <c r="G2308" t="s">
        <v>8</v>
      </c>
      <c r="H2308">
        <f t="shared" si="218"/>
        <v>12.75</v>
      </c>
      <c r="I2308">
        <v>7</v>
      </c>
      <c r="J2308" t="s">
        <v>48</v>
      </c>
      <c r="K2308" t="s">
        <v>49</v>
      </c>
      <c r="L2308">
        <f t="shared" si="219"/>
        <v>89.25</v>
      </c>
      <c r="M2308">
        <f t="shared" si="215"/>
        <v>21</v>
      </c>
      <c r="N2308" t="s">
        <v>112</v>
      </c>
      <c r="O2308" t="s">
        <v>115</v>
      </c>
    </row>
    <row r="2309" spans="1:15" x14ac:dyDescent="0.3">
      <c r="A2309">
        <f t="shared" si="220"/>
        <v>7777897708</v>
      </c>
      <c r="B2309" s="1">
        <v>42402</v>
      </c>
      <c r="C2309" t="str">
        <f t="shared" si="216"/>
        <v>Tuesday</v>
      </c>
      <c r="D2309" t="str">
        <f t="shared" si="217"/>
        <v>February</v>
      </c>
      <c r="E2309">
        <v>20.75</v>
      </c>
      <c r="F2309" t="s">
        <v>13</v>
      </c>
      <c r="G2309" t="s">
        <v>17</v>
      </c>
      <c r="H2309">
        <f t="shared" si="218"/>
        <v>30.75</v>
      </c>
      <c r="I2309">
        <v>7</v>
      </c>
      <c r="J2309" t="s">
        <v>66</v>
      </c>
      <c r="K2309" t="s">
        <v>67</v>
      </c>
      <c r="L2309">
        <f t="shared" si="219"/>
        <v>215.25</v>
      </c>
      <c r="M2309">
        <f t="shared" ref="M2309:M2372" si="221">(H2309-E2309)*I2309</f>
        <v>70</v>
      </c>
      <c r="N2309" t="s">
        <v>111</v>
      </c>
      <c r="O2309" t="s">
        <v>115</v>
      </c>
    </row>
    <row r="2310" spans="1:15" x14ac:dyDescent="0.3">
      <c r="A2310">
        <f t="shared" si="220"/>
        <v>7777897709</v>
      </c>
      <c r="B2310" s="1">
        <v>42402</v>
      </c>
      <c r="C2310" t="str">
        <f t="shared" si="216"/>
        <v>Tuesday</v>
      </c>
      <c r="D2310" t="str">
        <f t="shared" si="217"/>
        <v>February</v>
      </c>
      <c r="E2310">
        <v>12.25</v>
      </c>
      <c r="F2310" t="s">
        <v>27</v>
      </c>
      <c r="G2310" t="s">
        <v>17</v>
      </c>
      <c r="H2310">
        <f t="shared" si="218"/>
        <v>19.25</v>
      </c>
      <c r="I2310">
        <v>10</v>
      </c>
      <c r="J2310" t="s">
        <v>70</v>
      </c>
      <c r="K2310" t="s">
        <v>71</v>
      </c>
      <c r="L2310">
        <f t="shared" si="219"/>
        <v>192.5</v>
      </c>
      <c r="M2310">
        <f t="shared" si="221"/>
        <v>70</v>
      </c>
      <c r="N2310" t="s">
        <v>112</v>
      </c>
      <c r="O2310" t="s">
        <v>114</v>
      </c>
    </row>
    <row r="2311" spans="1:15" x14ac:dyDescent="0.3">
      <c r="A2311">
        <f t="shared" si="220"/>
        <v>7777897710</v>
      </c>
      <c r="B2311" s="1">
        <v>42402</v>
      </c>
      <c r="C2311" t="str">
        <f t="shared" si="216"/>
        <v>Tuesday</v>
      </c>
      <c r="D2311" t="str">
        <f t="shared" si="217"/>
        <v>February</v>
      </c>
      <c r="E2311">
        <v>20.75</v>
      </c>
      <c r="F2311" t="s">
        <v>13</v>
      </c>
      <c r="G2311" t="s">
        <v>17</v>
      </c>
      <c r="H2311">
        <f t="shared" si="218"/>
        <v>30.75</v>
      </c>
      <c r="I2311">
        <v>5</v>
      </c>
      <c r="J2311" t="s">
        <v>38</v>
      </c>
      <c r="K2311" t="s">
        <v>39</v>
      </c>
      <c r="L2311">
        <f t="shared" si="219"/>
        <v>153.75</v>
      </c>
      <c r="M2311">
        <f t="shared" si="221"/>
        <v>50</v>
      </c>
      <c r="N2311" t="s">
        <v>111</v>
      </c>
      <c r="O2311" t="s">
        <v>114</v>
      </c>
    </row>
    <row r="2312" spans="1:15" x14ac:dyDescent="0.3">
      <c r="A2312">
        <f t="shared" si="220"/>
        <v>7777897711</v>
      </c>
      <c r="B2312" s="1">
        <v>42403</v>
      </c>
      <c r="C2312" t="str">
        <f t="shared" si="216"/>
        <v>Wednesday</v>
      </c>
      <c r="D2312" t="str">
        <f t="shared" si="217"/>
        <v>February</v>
      </c>
      <c r="E2312">
        <v>20.5</v>
      </c>
      <c r="F2312" t="s">
        <v>13</v>
      </c>
      <c r="G2312" t="s">
        <v>8</v>
      </c>
      <c r="H2312">
        <f t="shared" si="218"/>
        <v>26.5</v>
      </c>
      <c r="I2312">
        <v>8</v>
      </c>
      <c r="J2312" t="s">
        <v>11</v>
      </c>
      <c r="K2312" t="s">
        <v>12</v>
      </c>
      <c r="L2312">
        <f t="shared" si="219"/>
        <v>212</v>
      </c>
      <c r="M2312">
        <f t="shared" si="221"/>
        <v>48</v>
      </c>
      <c r="N2312" t="s">
        <v>112</v>
      </c>
      <c r="O2312" t="s">
        <v>114</v>
      </c>
    </row>
    <row r="2313" spans="1:15" x14ac:dyDescent="0.3">
      <c r="A2313">
        <f t="shared" si="220"/>
        <v>7777897712</v>
      </c>
      <c r="B2313" s="1">
        <v>42403</v>
      </c>
      <c r="C2313" t="str">
        <f t="shared" si="216"/>
        <v>Wednesday</v>
      </c>
      <c r="D2313" t="str">
        <f t="shared" si="217"/>
        <v>February</v>
      </c>
      <c r="E2313">
        <v>16.5</v>
      </c>
      <c r="F2313" t="s">
        <v>13</v>
      </c>
      <c r="G2313" t="s">
        <v>8</v>
      </c>
      <c r="H2313">
        <f t="shared" si="218"/>
        <v>22.5</v>
      </c>
      <c r="I2313">
        <v>4</v>
      </c>
      <c r="J2313" t="s">
        <v>9</v>
      </c>
      <c r="K2313" t="s">
        <v>10</v>
      </c>
      <c r="L2313">
        <f t="shared" si="219"/>
        <v>90</v>
      </c>
      <c r="M2313">
        <f t="shared" si="221"/>
        <v>24</v>
      </c>
      <c r="N2313" t="s">
        <v>112</v>
      </c>
      <c r="O2313" t="s">
        <v>115</v>
      </c>
    </row>
    <row r="2314" spans="1:15" x14ac:dyDescent="0.3">
      <c r="A2314">
        <f t="shared" si="220"/>
        <v>7777897713</v>
      </c>
      <c r="B2314" s="1">
        <v>42403</v>
      </c>
      <c r="C2314" t="str">
        <f t="shared" si="216"/>
        <v>Wednesday</v>
      </c>
      <c r="D2314" t="str">
        <f t="shared" si="217"/>
        <v>February</v>
      </c>
      <c r="E2314">
        <v>20.75</v>
      </c>
      <c r="F2314" t="s">
        <v>13</v>
      </c>
      <c r="G2314" t="s">
        <v>22</v>
      </c>
      <c r="H2314">
        <f t="shared" si="218"/>
        <v>28.75</v>
      </c>
      <c r="I2314">
        <v>6</v>
      </c>
      <c r="J2314" t="s">
        <v>28</v>
      </c>
      <c r="K2314" t="s">
        <v>29</v>
      </c>
      <c r="L2314">
        <f t="shared" si="219"/>
        <v>172.5</v>
      </c>
      <c r="M2314">
        <f t="shared" si="221"/>
        <v>48</v>
      </c>
      <c r="N2314" t="s">
        <v>112</v>
      </c>
      <c r="O2314" t="s">
        <v>115</v>
      </c>
    </row>
    <row r="2315" spans="1:15" x14ac:dyDescent="0.3">
      <c r="A2315">
        <f t="shared" si="220"/>
        <v>7777897714</v>
      </c>
      <c r="B2315" s="1">
        <v>42403</v>
      </c>
      <c r="C2315" t="str">
        <f t="shared" si="216"/>
        <v>Wednesday</v>
      </c>
      <c r="D2315" t="str">
        <f t="shared" si="217"/>
        <v>February</v>
      </c>
      <c r="E2315">
        <v>16.75</v>
      </c>
      <c r="F2315" t="s">
        <v>7</v>
      </c>
      <c r="G2315" t="s">
        <v>22</v>
      </c>
      <c r="H2315">
        <f t="shared" si="218"/>
        <v>23.25</v>
      </c>
      <c r="I2315">
        <v>9</v>
      </c>
      <c r="J2315" t="s">
        <v>46</v>
      </c>
      <c r="K2315" t="s">
        <v>47</v>
      </c>
      <c r="L2315">
        <f t="shared" si="219"/>
        <v>209.25</v>
      </c>
      <c r="M2315">
        <f t="shared" si="221"/>
        <v>58.5</v>
      </c>
      <c r="N2315" t="s">
        <v>111</v>
      </c>
      <c r="O2315" t="s">
        <v>115</v>
      </c>
    </row>
    <row r="2316" spans="1:15" x14ac:dyDescent="0.3">
      <c r="A2316">
        <f t="shared" si="220"/>
        <v>7777897715</v>
      </c>
      <c r="B2316" s="1">
        <v>42403</v>
      </c>
      <c r="C2316" t="str">
        <f t="shared" si="216"/>
        <v>Wednesday</v>
      </c>
      <c r="D2316" t="str">
        <f t="shared" si="217"/>
        <v>February</v>
      </c>
      <c r="E2316">
        <v>16.75</v>
      </c>
      <c r="F2316" t="s">
        <v>7</v>
      </c>
      <c r="G2316" t="s">
        <v>22</v>
      </c>
      <c r="H2316">
        <f t="shared" si="218"/>
        <v>23.25</v>
      </c>
      <c r="I2316">
        <v>2</v>
      </c>
      <c r="J2316" t="s">
        <v>28</v>
      </c>
      <c r="K2316" t="s">
        <v>29</v>
      </c>
      <c r="L2316">
        <f t="shared" si="219"/>
        <v>46.5</v>
      </c>
      <c r="M2316">
        <f t="shared" si="221"/>
        <v>13</v>
      </c>
      <c r="N2316" t="s">
        <v>112</v>
      </c>
      <c r="O2316" t="s">
        <v>114</v>
      </c>
    </row>
    <row r="2317" spans="1:15" x14ac:dyDescent="0.3">
      <c r="A2317">
        <f t="shared" si="220"/>
        <v>7777897716</v>
      </c>
      <c r="B2317" s="1">
        <v>42403</v>
      </c>
      <c r="C2317" t="str">
        <f t="shared" si="216"/>
        <v>Wednesday</v>
      </c>
      <c r="D2317" t="str">
        <f t="shared" si="217"/>
        <v>February</v>
      </c>
      <c r="E2317">
        <v>20.25</v>
      </c>
      <c r="F2317" t="s">
        <v>13</v>
      </c>
      <c r="G2317" t="s">
        <v>14</v>
      </c>
      <c r="H2317">
        <f t="shared" si="218"/>
        <v>27.25</v>
      </c>
      <c r="I2317">
        <v>9</v>
      </c>
      <c r="J2317" t="s">
        <v>20</v>
      </c>
      <c r="K2317" t="s">
        <v>21</v>
      </c>
      <c r="L2317">
        <f t="shared" si="219"/>
        <v>245.25</v>
      </c>
      <c r="M2317">
        <f t="shared" si="221"/>
        <v>63</v>
      </c>
      <c r="N2317" t="s">
        <v>111</v>
      </c>
      <c r="O2317" t="s">
        <v>115</v>
      </c>
    </row>
    <row r="2318" spans="1:15" x14ac:dyDescent="0.3">
      <c r="A2318">
        <f t="shared" si="220"/>
        <v>7777897717</v>
      </c>
      <c r="B2318" s="1">
        <v>42403</v>
      </c>
      <c r="C2318" t="str">
        <f t="shared" si="216"/>
        <v>Wednesday</v>
      </c>
      <c r="D2318" t="str">
        <f t="shared" si="217"/>
        <v>February</v>
      </c>
      <c r="E2318">
        <v>20.5</v>
      </c>
      <c r="F2318" t="s">
        <v>13</v>
      </c>
      <c r="G2318" t="s">
        <v>8</v>
      </c>
      <c r="H2318">
        <f t="shared" si="218"/>
        <v>26.5</v>
      </c>
      <c r="I2318">
        <v>12</v>
      </c>
      <c r="J2318" t="s">
        <v>58</v>
      </c>
      <c r="K2318" t="s">
        <v>59</v>
      </c>
      <c r="L2318">
        <f t="shared" si="219"/>
        <v>318</v>
      </c>
      <c r="M2318">
        <f t="shared" si="221"/>
        <v>72</v>
      </c>
      <c r="N2318" t="s">
        <v>111</v>
      </c>
      <c r="O2318" t="s">
        <v>114</v>
      </c>
    </row>
    <row r="2319" spans="1:15" x14ac:dyDescent="0.3">
      <c r="A2319">
        <f t="shared" si="220"/>
        <v>7777897718</v>
      </c>
      <c r="B2319" s="1">
        <v>42403</v>
      </c>
      <c r="C2319" t="str">
        <f t="shared" si="216"/>
        <v>Wednesday</v>
      </c>
      <c r="D2319" t="str">
        <f t="shared" si="217"/>
        <v>February</v>
      </c>
      <c r="E2319">
        <v>12</v>
      </c>
      <c r="F2319" t="s">
        <v>27</v>
      </c>
      <c r="G2319" t="s">
        <v>8</v>
      </c>
      <c r="H2319">
        <f t="shared" si="218"/>
        <v>15</v>
      </c>
      <c r="I2319">
        <v>11</v>
      </c>
      <c r="J2319" t="s">
        <v>58</v>
      </c>
      <c r="K2319" t="s">
        <v>59</v>
      </c>
      <c r="L2319">
        <f t="shared" si="219"/>
        <v>165</v>
      </c>
      <c r="M2319">
        <f t="shared" si="221"/>
        <v>33</v>
      </c>
      <c r="N2319" t="s">
        <v>112</v>
      </c>
      <c r="O2319" t="s">
        <v>115</v>
      </c>
    </row>
    <row r="2320" spans="1:15" x14ac:dyDescent="0.3">
      <c r="A2320">
        <f t="shared" si="220"/>
        <v>7777897719</v>
      </c>
      <c r="B2320" s="1">
        <v>42404</v>
      </c>
      <c r="C2320" t="str">
        <f t="shared" si="216"/>
        <v>Thursday</v>
      </c>
      <c r="D2320" t="str">
        <f t="shared" si="217"/>
        <v>February</v>
      </c>
      <c r="E2320">
        <v>15.25</v>
      </c>
      <c r="F2320" t="s">
        <v>13</v>
      </c>
      <c r="G2320" t="s">
        <v>8</v>
      </c>
      <c r="H2320">
        <f t="shared" si="218"/>
        <v>21.25</v>
      </c>
      <c r="I2320">
        <v>12</v>
      </c>
      <c r="J2320" t="s">
        <v>48</v>
      </c>
      <c r="K2320" t="s">
        <v>49</v>
      </c>
      <c r="L2320">
        <f t="shared" si="219"/>
        <v>255</v>
      </c>
      <c r="M2320">
        <f t="shared" si="221"/>
        <v>72</v>
      </c>
      <c r="N2320" t="s">
        <v>111</v>
      </c>
      <c r="O2320" t="s">
        <v>114</v>
      </c>
    </row>
    <row r="2321" spans="1:15" x14ac:dyDescent="0.3">
      <c r="A2321">
        <f t="shared" si="220"/>
        <v>7777897720</v>
      </c>
      <c r="B2321" s="1">
        <v>42404</v>
      </c>
      <c r="C2321" t="str">
        <f t="shared" si="216"/>
        <v>Thursday</v>
      </c>
      <c r="D2321" t="str">
        <f t="shared" si="217"/>
        <v>February</v>
      </c>
      <c r="E2321">
        <v>16.25</v>
      </c>
      <c r="F2321" t="s">
        <v>7</v>
      </c>
      <c r="G2321" t="s">
        <v>17</v>
      </c>
      <c r="H2321">
        <f t="shared" si="218"/>
        <v>24.75</v>
      </c>
      <c r="I2321">
        <v>9</v>
      </c>
      <c r="J2321" t="s">
        <v>70</v>
      </c>
      <c r="K2321" t="s">
        <v>71</v>
      </c>
      <c r="L2321">
        <f t="shared" si="219"/>
        <v>222.75</v>
      </c>
      <c r="M2321">
        <f t="shared" si="221"/>
        <v>76.5</v>
      </c>
      <c r="N2321" t="s">
        <v>112</v>
      </c>
      <c r="O2321" t="s">
        <v>115</v>
      </c>
    </row>
    <row r="2322" spans="1:15" x14ac:dyDescent="0.3">
      <c r="A2322">
        <f t="shared" si="220"/>
        <v>7777897721</v>
      </c>
      <c r="B2322" s="1">
        <v>42404</v>
      </c>
      <c r="C2322" t="str">
        <f t="shared" si="216"/>
        <v>Thursday</v>
      </c>
      <c r="D2322" t="str">
        <f t="shared" si="217"/>
        <v>February</v>
      </c>
      <c r="E2322">
        <v>20.75</v>
      </c>
      <c r="F2322" t="s">
        <v>13</v>
      </c>
      <c r="G2322" t="s">
        <v>17</v>
      </c>
      <c r="H2322">
        <f t="shared" si="218"/>
        <v>30.75</v>
      </c>
      <c r="I2322">
        <v>5</v>
      </c>
      <c r="J2322" t="s">
        <v>54</v>
      </c>
      <c r="K2322" t="s">
        <v>55</v>
      </c>
      <c r="L2322">
        <f t="shared" si="219"/>
        <v>153.75</v>
      </c>
      <c r="M2322">
        <f t="shared" si="221"/>
        <v>50</v>
      </c>
      <c r="N2322" t="s">
        <v>111</v>
      </c>
      <c r="O2322" t="s">
        <v>114</v>
      </c>
    </row>
    <row r="2323" spans="1:15" x14ac:dyDescent="0.3">
      <c r="A2323">
        <f t="shared" si="220"/>
        <v>7777897722</v>
      </c>
      <c r="B2323" s="1">
        <v>42404</v>
      </c>
      <c r="C2323" t="str">
        <f t="shared" si="216"/>
        <v>Thursday</v>
      </c>
      <c r="D2323" t="str">
        <f t="shared" si="217"/>
        <v>February</v>
      </c>
      <c r="E2323">
        <v>12</v>
      </c>
      <c r="F2323" t="s">
        <v>27</v>
      </c>
      <c r="G2323" t="s">
        <v>14</v>
      </c>
      <c r="H2323">
        <f t="shared" si="218"/>
        <v>16</v>
      </c>
      <c r="I2323">
        <v>8</v>
      </c>
      <c r="J2323" t="s">
        <v>68</v>
      </c>
      <c r="K2323" t="s">
        <v>69</v>
      </c>
      <c r="L2323">
        <f t="shared" si="219"/>
        <v>128</v>
      </c>
      <c r="M2323">
        <f t="shared" si="221"/>
        <v>32</v>
      </c>
      <c r="N2323" t="s">
        <v>111</v>
      </c>
      <c r="O2323" t="s">
        <v>114</v>
      </c>
    </row>
    <row r="2324" spans="1:15" x14ac:dyDescent="0.3">
      <c r="A2324">
        <f t="shared" si="220"/>
        <v>7777897723</v>
      </c>
      <c r="B2324" s="1">
        <v>42404</v>
      </c>
      <c r="C2324" t="str">
        <f t="shared" si="216"/>
        <v>Thursday</v>
      </c>
      <c r="D2324" t="str">
        <f t="shared" si="217"/>
        <v>February</v>
      </c>
      <c r="E2324">
        <v>16.75</v>
      </c>
      <c r="F2324" t="s">
        <v>7</v>
      </c>
      <c r="G2324" t="s">
        <v>22</v>
      </c>
      <c r="H2324">
        <f t="shared" si="218"/>
        <v>23.25</v>
      </c>
      <c r="I2324">
        <v>10</v>
      </c>
      <c r="J2324" t="s">
        <v>46</v>
      </c>
      <c r="K2324" t="s">
        <v>47</v>
      </c>
      <c r="L2324">
        <f t="shared" si="219"/>
        <v>232.5</v>
      </c>
      <c r="M2324">
        <f t="shared" si="221"/>
        <v>65</v>
      </c>
      <c r="N2324" t="s">
        <v>111</v>
      </c>
      <c r="O2324" t="s">
        <v>114</v>
      </c>
    </row>
    <row r="2325" spans="1:15" x14ac:dyDescent="0.3">
      <c r="A2325">
        <f t="shared" si="220"/>
        <v>7777897724</v>
      </c>
      <c r="B2325" s="1">
        <v>42404</v>
      </c>
      <c r="C2325" t="str">
        <f t="shared" si="216"/>
        <v>Thursday</v>
      </c>
      <c r="D2325" t="str">
        <f t="shared" si="217"/>
        <v>February</v>
      </c>
      <c r="E2325">
        <v>20.25</v>
      </c>
      <c r="F2325" t="s">
        <v>13</v>
      </c>
      <c r="G2325" t="s">
        <v>14</v>
      </c>
      <c r="H2325">
        <f t="shared" si="218"/>
        <v>27.25</v>
      </c>
      <c r="I2325">
        <v>5</v>
      </c>
      <c r="J2325" t="s">
        <v>34</v>
      </c>
      <c r="K2325" t="s">
        <v>35</v>
      </c>
      <c r="L2325">
        <f t="shared" si="219"/>
        <v>136.25</v>
      </c>
      <c r="M2325">
        <f t="shared" si="221"/>
        <v>35</v>
      </c>
      <c r="N2325" t="s">
        <v>112</v>
      </c>
      <c r="O2325" t="s">
        <v>114</v>
      </c>
    </row>
    <row r="2326" spans="1:15" x14ac:dyDescent="0.3">
      <c r="A2326">
        <f t="shared" si="220"/>
        <v>7777897725</v>
      </c>
      <c r="B2326" s="1">
        <v>42405</v>
      </c>
      <c r="C2326" t="str">
        <f t="shared" si="216"/>
        <v>Friday</v>
      </c>
      <c r="D2326" t="str">
        <f t="shared" si="217"/>
        <v>February</v>
      </c>
      <c r="E2326">
        <v>16.5</v>
      </c>
      <c r="F2326" t="s">
        <v>7</v>
      </c>
      <c r="G2326" t="s">
        <v>17</v>
      </c>
      <c r="H2326">
        <f t="shared" si="218"/>
        <v>25</v>
      </c>
      <c r="I2326">
        <v>3</v>
      </c>
      <c r="J2326" t="s">
        <v>18</v>
      </c>
      <c r="K2326" t="s">
        <v>19</v>
      </c>
      <c r="L2326">
        <f t="shared" si="219"/>
        <v>75</v>
      </c>
      <c r="M2326">
        <f t="shared" si="221"/>
        <v>25.5</v>
      </c>
      <c r="N2326" t="s">
        <v>112</v>
      </c>
      <c r="O2326" t="s">
        <v>114</v>
      </c>
    </row>
    <row r="2327" spans="1:15" x14ac:dyDescent="0.3">
      <c r="A2327">
        <f t="shared" si="220"/>
        <v>7777897726</v>
      </c>
      <c r="B2327" s="1">
        <v>42405</v>
      </c>
      <c r="C2327" t="str">
        <f t="shared" si="216"/>
        <v>Friday</v>
      </c>
      <c r="D2327" t="str">
        <f t="shared" si="217"/>
        <v>February</v>
      </c>
      <c r="E2327">
        <v>12</v>
      </c>
      <c r="F2327" t="s">
        <v>27</v>
      </c>
      <c r="G2327" t="s">
        <v>14</v>
      </c>
      <c r="H2327">
        <f t="shared" si="218"/>
        <v>16</v>
      </c>
      <c r="I2327">
        <v>6</v>
      </c>
      <c r="J2327" t="s">
        <v>64</v>
      </c>
      <c r="K2327" t="s">
        <v>65</v>
      </c>
      <c r="L2327">
        <f t="shared" si="219"/>
        <v>96</v>
      </c>
      <c r="M2327">
        <f t="shared" si="221"/>
        <v>24</v>
      </c>
      <c r="N2327" t="s">
        <v>111</v>
      </c>
      <c r="O2327" t="s">
        <v>114</v>
      </c>
    </row>
    <row r="2328" spans="1:15" x14ac:dyDescent="0.3">
      <c r="A2328">
        <f t="shared" si="220"/>
        <v>7777897727</v>
      </c>
      <c r="B2328" s="1">
        <v>42405</v>
      </c>
      <c r="C2328" t="str">
        <f t="shared" si="216"/>
        <v>Friday</v>
      </c>
      <c r="D2328" t="str">
        <f t="shared" si="217"/>
        <v>February</v>
      </c>
      <c r="E2328">
        <v>16</v>
      </c>
      <c r="F2328" t="s">
        <v>7</v>
      </c>
      <c r="G2328" t="s">
        <v>8</v>
      </c>
      <c r="H2328">
        <f t="shared" si="218"/>
        <v>20.5</v>
      </c>
      <c r="I2328">
        <v>9</v>
      </c>
      <c r="J2328" t="s">
        <v>11</v>
      </c>
      <c r="K2328" t="s">
        <v>12</v>
      </c>
      <c r="L2328">
        <f t="shared" si="219"/>
        <v>184.5</v>
      </c>
      <c r="M2328">
        <f t="shared" si="221"/>
        <v>40.5</v>
      </c>
      <c r="N2328" t="s">
        <v>112</v>
      </c>
      <c r="O2328" t="s">
        <v>114</v>
      </c>
    </row>
    <row r="2329" spans="1:15" x14ac:dyDescent="0.3">
      <c r="A2329">
        <f t="shared" si="220"/>
        <v>7777897728</v>
      </c>
      <c r="B2329" s="1">
        <v>42405</v>
      </c>
      <c r="C2329" t="str">
        <f t="shared" si="216"/>
        <v>Friday</v>
      </c>
      <c r="D2329" t="str">
        <f t="shared" si="217"/>
        <v>February</v>
      </c>
      <c r="E2329">
        <v>16.5</v>
      </c>
      <c r="F2329" t="s">
        <v>7</v>
      </c>
      <c r="G2329" t="s">
        <v>17</v>
      </c>
      <c r="H2329">
        <f t="shared" si="218"/>
        <v>25</v>
      </c>
      <c r="I2329">
        <v>2</v>
      </c>
      <c r="J2329" t="s">
        <v>18</v>
      </c>
      <c r="K2329" t="s">
        <v>19</v>
      </c>
      <c r="L2329">
        <f t="shared" si="219"/>
        <v>50</v>
      </c>
      <c r="M2329">
        <f t="shared" si="221"/>
        <v>17</v>
      </c>
      <c r="N2329" t="s">
        <v>112</v>
      </c>
      <c r="O2329" t="s">
        <v>114</v>
      </c>
    </row>
    <row r="2330" spans="1:15" x14ac:dyDescent="0.3">
      <c r="A2330">
        <f t="shared" si="220"/>
        <v>7777897729</v>
      </c>
      <c r="B2330" s="1">
        <v>42406</v>
      </c>
      <c r="C2330" t="str">
        <f t="shared" si="216"/>
        <v>Saturday</v>
      </c>
      <c r="D2330" t="str">
        <f t="shared" si="217"/>
        <v>February</v>
      </c>
      <c r="E2330">
        <v>20.25</v>
      </c>
      <c r="F2330" t="s">
        <v>13</v>
      </c>
      <c r="G2330" t="s">
        <v>14</v>
      </c>
      <c r="H2330">
        <f t="shared" si="218"/>
        <v>27.25</v>
      </c>
      <c r="I2330">
        <v>4</v>
      </c>
      <c r="J2330" t="s">
        <v>20</v>
      </c>
      <c r="K2330" t="s">
        <v>21</v>
      </c>
      <c r="L2330">
        <f t="shared" si="219"/>
        <v>109</v>
      </c>
      <c r="M2330">
        <f t="shared" si="221"/>
        <v>28</v>
      </c>
      <c r="N2330" t="s">
        <v>111</v>
      </c>
      <c r="O2330" t="s">
        <v>114</v>
      </c>
    </row>
    <row r="2331" spans="1:15" x14ac:dyDescent="0.3">
      <c r="A2331">
        <f t="shared" si="220"/>
        <v>7777897730</v>
      </c>
      <c r="B2331" s="1">
        <v>42406</v>
      </c>
      <c r="C2331" t="str">
        <f t="shared" si="216"/>
        <v>Saturday</v>
      </c>
      <c r="D2331" t="str">
        <f t="shared" si="217"/>
        <v>February</v>
      </c>
      <c r="E2331">
        <v>20.75</v>
      </c>
      <c r="F2331" t="s">
        <v>13</v>
      </c>
      <c r="G2331" t="s">
        <v>22</v>
      </c>
      <c r="H2331">
        <f t="shared" si="218"/>
        <v>28.75</v>
      </c>
      <c r="I2331">
        <v>11</v>
      </c>
      <c r="J2331" t="s">
        <v>23</v>
      </c>
      <c r="K2331" t="s">
        <v>24</v>
      </c>
      <c r="L2331">
        <f t="shared" si="219"/>
        <v>316.25</v>
      </c>
      <c r="M2331">
        <f t="shared" si="221"/>
        <v>88</v>
      </c>
      <c r="N2331" t="s">
        <v>112</v>
      </c>
      <c r="O2331" t="s">
        <v>115</v>
      </c>
    </row>
    <row r="2332" spans="1:15" x14ac:dyDescent="0.3">
      <c r="A2332">
        <f t="shared" si="220"/>
        <v>7777897731</v>
      </c>
      <c r="B2332" s="1">
        <v>42406</v>
      </c>
      <c r="C2332" t="str">
        <f t="shared" si="216"/>
        <v>Saturday</v>
      </c>
      <c r="D2332" t="str">
        <f t="shared" si="217"/>
        <v>February</v>
      </c>
      <c r="E2332">
        <v>12</v>
      </c>
      <c r="F2332" t="s">
        <v>27</v>
      </c>
      <c r="G2332" t="s">
        <v>8</v>
      </c>
      <c r="H2332">
        <f t="shared" si="218"/>
        <v>15</v>
      </c>
      <c r="I2332">
        <v>8</v>
      </c>
      <c r="J2332" t="s">
        <v>52</v>
      </c>
      <c r="K2332" t="s">
        <v>53</v>
      </c>
      <c r="L2332">
        <f t="shared" si="219"/>
        <v>120</v>
      </c>
      <c r="M2332">
        <f t="shared" si="221"/>
        <v>24</v>
      </c>
      <c r="N2332" t="s">
        <v>111</v>
      </c>
      <c r="O2332" t="s">
        <v>114</v>
      </c>
    </row>
    <row r="2333" spans="1:15" x14ac:dyDescent="0.3">
      <c r="A2333">
        <f t="shared" si="220"/>
        <v>7777897732</v>
      </c>
      <c r="B2333" s="1">
        <v>42406</v>
      </c>
      <c r="C2333" t="str">
        <f t="shared" si="216"/>
        <v>Saturday</v>
      </c>
      <c r="D2333" t="str">
        <f t="shared" si="217"/>
        <v>February</v>
      </c>
      <c r="E2333">
        <v>12.75</v>
      </c>
      <c r="F2333" t="s">
        <v>27</v>
      </c>
      <c r="G2333" t="s">
        <v>22</v>
      </c>
      <c r="H2333">
        <f t="shared" si="218"/>
        <v>17.75</v>
      </c>
      <c r="I2333">
        <v>4</v>
      </c>
      <c r="J2333" t="s">
        <v>50</v>
      </c>
      <c r="K2333" t="s">
        <v>51</v>
      </c>
      <c r="L2333">
        <f t="shared" si="219"/>
        <v>71</v>
      </c>
      <c r="M2333">
        <f t="shared" si="221"/>
        <v>20</v>
      </c>
      <c r="N2333" t="s">
        <v>111</v>
      </c>
      <c r="O2333" t="s">
        <v>114</v>
      </c>
    </row>
    <row r="2334" spans="1:15" x14ac:dyDescent="0.3">
      <c r="A2334">
        <f t="shared" si="220"/>
        <v>7777897733</v>
      </c>
      <c r="B2334" s="1">
        <v>42406</v>
      </c>
      <c r="C2334" t="str">
        <f t="shared" si="216"/>
        <v>Saturday</v>
      </c>
      <c r="D2334" t="str">
        <f t="shared" si="217"/>
        <v>February</v>
      </c>
      <c r="E2334">
        <v>16</v>
      </c>
      <c r="F2334" t="s">
        <v>7</v>
      </c>
      <c r="G2334" t="s">
        <v>8</v>
      </c>
      <c r="H2334">
        <f t="shared" si="218"/>
        <v>20.5</v>
      </c>
      <c r="I2334">
        <v>7</v>
      </c>
      <c r="J2334" t="s">
        <v>11</v>
      </c>
      <c r="K2334" t="s">
        <v>12</v>
      </c>
      <c r="L2334">
        <f t="shared" si="219"/>
        <v>143.5</v>
      </c>
      <c r="M2334">
        <f t="shared" si="221"/>
        <v>31.5</v>
      </c>
      <c r="N2334" t="s">
        <v>111</v>
      </c>
      <c r="O2334" t="s">
        <v>115</v>
      </c>
    </row>
    <row r="2335" spans="1:15" x14ac:dyDescent="0.3">
      <c r="A2335">
        <f t="shared" si="220"/>
        <v>7777897734</v>
      </c>
      <c r="B2335" s="1">
        <v>42406</v>
      </c>
      <c r="C2335" t="str">
        <f t="shared" si="216"/>
        <v>Saturday</v>
      </c>
      <c r="D2335" t="str">
        <f t="shared" si="217"/>
        <v>February</v>
      </c>
      <c r="E2335">
        <v>16.5</v>
      </c>
      <c r="F2335" t="s">
        <v>7</v>
      </c>
      <c r="G2335" t="s">
        <v>17</v>
      </c>
      <c r="H2335">
        <f t="shared" si="218"/>
        <v>25</v>
      </c>
      <c r="I2335">
        <v>1</v>
      </c>
      <c r="J2335" t="s">
        <v>18</v>
      </c>
      <c r="K2335" t="s">
        <v>19</v>
      </c>
      <c r="L2335">
        <f t="shared" si="219"/>
        <v>25</v>
      </c>
      <c r="M2335">
        <f t="shared" si="221"/>
        <v>8.5</v>
      </c>
      <c r="N2335" t="s">
        <v>111</v>
      </c>
      <c r="O2335" t="s">
        <v>115</v>
      </c>
    </row>
    <row r="2336" spans="1:15" x14ac:dyDescent="0.3">
      <c r="A2336">
        <f t="shared" si="220"/>
        <v>7777897735</v>
      </c>
      <c r="B2336" s="1">
        <v>42406</v>
      </c>
      <c r="C2336" t="str">
        <f t="shared" si="216"/>
        <v>Saturday</v>
      </c>
      <c r="D2336" t="str">
        <f t="shared" si="217"/>
        <v>February</v>
      </c>
      <c r="E2336">
        <v>16.5</v>
      </c>
      <c r="F2336" t="s">
        <v>13</v>
      </c>
      <c r="G2336" t="s">
        <v>8</v>
      </c>
      <c r="H2336">
        <f t="shared" si="218"/>
        <v>22.5</v>
      </c>
      <c r="I2336">
        <v>10</v>
      </c>
      <c r="J2336" t="s">
        <v>9</v>
      </c>
      <c r="K2336" t="s">
        <v>10</v>
      </c>
      <c r="L2336">
        <f t="shared" si="219"/>
        <v>225</v>
      </c>
      <c r="M2336">
        <f t="shared" si="221"/>
        <v>60</v>
      </c>
      <c r="N2336" t="s">
        <v>112</v>
      </c>
      <c r="O2336" t="s">
        <v>114</v>
      </c>
    </row>
    <row r="2337" spans="1:15" x14ac:dyDescent="0.3">
      <c r="A2337">
        <f t="shared" si="220"/>
        <v>7777897736</v>
      </c>
      <c r="B2337" s="1">
        <v>42406</v>
      </c>
      <c r="C2337" t="str">
        <f t="shared" si="216"/>
        <v>Saturday</v>
      </c>
      <c r="D2337" t="str">
        <f t="shared" si="217"/>
        <v>February</v>
      </c>
      <c r="E2337">
        <v>15.25</v>
      </c>
      <c r="F2337" t="s">
        <v>13</v>
      </c>
      <c r="G2337" t="s">
        <v>8</v>
      </c>
      <c r="H2337">
        <f t="shared" si="218"/>
        <v>21.25</v>
      </c>
      <c r="I2337">
        <v>1</v>
      </c>
      <c r="J2337" t="s">
        <v>48</v>
      </c>
      <c r="K2337" t="s">
        <v>49</v>
      </c>
      <c r="L2337">
        <f t="shared" si="219"/>
        <v>21.25</v>
      </c>
      <c r="M2337">
        <f t="shared" si="221"/>
        <v>6</v>
      </c>
      <c r="N2337" t="s">
        <v>112</v>
      </c>
      <c r="O2337" t="s">
        <v>114</v>
      </c>
    </row>
    <row r="2338" spans="1:15" x14ac:dyDescent="0.3">
      <c r="A2338">
        <f t="shared" si="220"/>
        <v>7777897737</v>
      </c>
      <c r="B2338" s="1">
        <v>42406</v>
      </c>
      <c r="C2338" t="str">
        <f t="shared" si="216"/>
        <v>Saturday</v>
      </c>
      <c r="D2338" t="str">
        <f t="shared" si="217"/>
        <v>February</v>
      </c>
      <c r="E2338">
        <v>20.5</v>
      </c>
      <c r="F2338" t="s">
        <v>13</v>
      </c>
      <c r="G2338" t="s">
        <v>8</v>
      </c>
      <c r="H2338">
        <f t="shared" si="218"/>
        <v>26.5</v>
      </c>
      <c r="I2338">
        <v>3</v>
      </c>
      <c r="J2338" t="s">
        <v>11</v>
      </c>
      <c r="K2338" t="s">
        <v>12</v>
      </c>
      <c r="L2338">
        <f t="shared" si="219"/>
        <v>79.5</v>
      </c>
      <c r="M2338">
        <f t="shared" si="221"/>
        <v>18</v>
      </c>
      <c r="N2338" t="s">
        <v>112</v>
      </c>
      <c r="O2338" t="s">
        <v>114</v>
      </c>
    </row>
    <row r="2339" spans="1:15" x14ac:dyDescent="0.3">
      <c r="A2339">
        <f t="shared" si="220"/>
        <v>7777897738</v>
      </c>
      <c r="B2339" s="1">
        <v>42406</v>
      </c>
      <c r="C2339" t="str">
        <f t="shared" si="216"/>
        <v>Saturday</v>
      </c>
      <c r="D2339" t="str">
        <f t="shared" si="217"/>
        <v>February</v>
      </c>
      <c r="E2339">
        <v>20.75</v>
      </c>
      <c r="F2339" t="s">
        <v>13</v>
      </c>
      <c r="G2339" t="s">
        <v>17</v>
      </c>
      <c r="H2339">
        <f t="shared" si="218"/>
        <v>30.75</v>
      </c>
      <c r="I2339">
        <v>9</v>
      </c>
      <c r="J2339" t="s">
        <v>66</v>
      </c>
      <c r="K2339" t="s">
        <v>67</v>
      </c>
      <c r="L2339">
        <f t="shared" si="219"/>
        <v>276.75</v>
      </c>
      <c r="M2339">
        <f t="shared" si="221"/>
        <v>90</v>
      </c>
      <c r="N2339" t="s">
        <v>112</v>
      </c>
      <c r="O2339" t="s">
        <v>115</v>
      </c>
    </row>
    <row r="2340" spans="1:15" x14ac:dyDescent="0.3">
      <c r="A2340">
        <f t="shared" si="220"/>
        <v>7777897739</v>
      </c>
      <c r="B2340" s="1">
        <v>42407</v>
      </c>
      <c r="C2340" t="str">
        <f t="shared" si="216"/>
        <v>Sunday</v>
      </c>
      <c r="D2340" t="str">
        <f t="shared" si="217"/>
        <v>February</v>
      </c>
      <c r="E2340">
        <v>20.75</v>
      </c>
      <c r="F2340" t="s">
        <v>13</v>
      </c>
      <c r="G2340" t="s">
        <v>22</v>
      </c>
      <c r="H2340">
        <f t="shared" si="218"/>
        <v>28.75</v>
      </c>
      <c r="I2340">
        <v>7</v>
      </c>
      <c r="J2340" t="s">
        <v>23</v>
      </c>
      <c r="K2340" t="s">
        <v>24</v>
      </c>
      <c r="L2340">
        <f t="shared" si="219"/>
        <v>201.25</v>
      </c>
      <c r="M2340">
        <f t="shared" si="221"/>
        <v>56</v>
      </c>
      <c r="N2340" t="s">
        <v>111</v>
      </c>
      <c r="O2340" t="s">
        <v>114</v>
      </c>
    </row>
    <row r="2341" spans="1:15" x14ac:dyDescent="0.3">
      <c r="A2341">
        <f t="shared" si="220"/>
        <v>7777897740</v>
      </c>
      <c r="B2341" s="1">
        <v>42407</v>
      </c>
      <c r="C2341" t="str">
        <f t="shared" si="216"/>
        <v>Sunday</v>
      </c>
      <c r="D2341" t="str">
        <f t="shared" si="217"/>
        <v>February</v>
      </c>
      <c r="E2341">
        <v>12.25</v>
      </c>
      <c r="F2341" t="s">
        <v>27</v>
      </c>
      <c r="G2341" t="s">
        <v>17</v>
      </c>
      <c r="H2341">
        <f t="shared" si="218"/>
        <v>19.25</v>
      </c>
      <c r="I2341">
        <v>6</v>
      </c>
      <c r="J2341" t="s">
        <v>70</v>
      </c>
      <c r="K2341" t="s">
        <v>71</v>
      </c>
      <c r="L2341">
        <f t="shared" si="219"/>
        <v>115.5</v>
      </c>
      <c r="M2341">
        <f t="shared" si="221"/>
        <v>42</v>
      </c>
      <c r="N2341" t="s">
        <v>112</v>
      </c>
      <c r="O2341" t="s">
        <v>115</v>
      </c>
    </row>
    <row r="2342" spans="1:15" x14ac:dyDescent="0.3">
      <c r="A2342">
        <f t="shared" si="220"/>
        <v>7777897741</v>
      </c>
      <c r="B2342" s="1">
        <v>42407</v>
      </c>
      <c r="C2342" t="str">
        <f t="shared" si="216"/>
        <v>Sunday</v>
      </c>
      <c r="D2342" t="str">
        <f t="shared" si="217"/>
        <v>February</v>
      </c>
      <c r="E2342">
        <v>11</v>
      </c>
      <c r="F2342" t="s">
        <v>27</v>
      </c>
      <c r="G2342" t="s">
        <v>8</v>
      </c>
      <c r="H2342">
        <f t="shared" si="218"/>
        <v>14</v>
      </c>
      <c r="I2342">
        <v>3</v>
      </c>
      <c r="J2342" t="s">
        <v>74</v>
      </c>
      <c r="K2342" t="s">
        <v>75</v>
      </c>
      <c r="L2342">
        <f t="shared" si="219"/>
        <v>42</v>
      </c>
      <c r="M2342">
        <f t="shared" si="221"/>
        <v>9</v>
      </c>
      <c r="N2342" t="s">
        <v>111</v>
      </c>
      <c r="O2342" t="s">
        <v>115</v>
      </c>
    </row>
    <row r="2343" spans="1:15" x14ac:dyDescent="0.3">
      <c r="A2343">
        <f t="shared" si="220"/>
        <v>7777897742</v>
      </c>
      <c r="B2343" s="1">
        <v>42407</v>
      </c>
      <c r="C2343" t="str">
        <f t="shared" si="216"/>
        <v>Sunday</v>
      </c>
      <c r="D2343" t="str">
        <f t="shared" si="217"/>
        <v>February</v>
      </c>
      <c r="E2343">
        <v>14.75</v>
      </c>
      <c r="F2343" t="s">
        <v>7</v>
      </c>
      <c r="G2343" t="s">
        <v>14</v>
      </c>
      <c r="H2343">
        <f t="shared" si="218"/>
        <v>20.25</v>
      </c>
      <c r="I2343">
        <v>8</v>
      </c>
      <c r="J2343" t="s">
        <v>56</v>
      </c>
      <c r="K2343" t="s">
        <v>57</v>
      </c>
      <c r="L2343">
        <f t="shared" si="219"/>
        <v>162</v>
      </c>
      <c r="M2343">
        <f t="shared" si="221"/>
        <v>44</v>
      </c>
      <c r="N2343" t="s">
        <v>111</v>
      </c>
      <c r="O2343" t="s">
        <v>115</v>
      </c>
    </row>
    <row r="2344" spans="1:15" x14ac:dyDescent="0.3">
      <c r="A2344">
        <f t="shared" si="220"/>
        <v>7777897743</v>
      </c>
      <c r="B2344" s="1">
        <v>42408</v>
      </c>
      <c r="C2344" t="str">
        <f t="shared" si="216"/>
        <v>Monday</v>
      </c>
      <c r="D2344" t="str">
        <f t="shared" si="217"/>
        <v>February</v>
      </c>
      <c r="E2344">
        <v>9.75</v>
      </c>
      <c r="F2344" t="s">
        <v>27</v>
      </c>
      <c r="G2344" t="s">
        <v>8</v>
      </c>
      <c r="H2344">
        <f t="shared" si="218"/>
        <v>12.75</v>
      </c>
      <c r="I2344">
        <v>6</v>
      </c>
      <c r="J2344" t="s">
        <v>48</v>
      </c>
      <c r="K2344" t="s">
        <v>49</v>
      </c>
      <c r="L2344">
        <f t="shared" si="219"/>
        <v>76.5</v>
      </c>
      <c r="M2344">
        <f t="shared" si="221"/>
        <v>18</v>
      </c>
      <c r="N2344" t="s">
        <v>112</v>
      </c>
      <c r="O2344" t="s">
        <v>115</v>
      </c>
    </row>
    <row r="2345" spans="1:15" x14ac:dyDescent="0.3">
      <c r="A2345">
        <f t="shared" si="220"/>
        <v>7777897744</v>
      </c>
      <c r="B2345" s="1">
        <v>42408</v>
      </c>
      <c r="C2345" t="str">
        <f t="shared" si="216"/>
        <v>Monday</v>
      </c>
      <c r="D2345" t="str">
        <f t="shared" si="217"/>
        <v>February</v>
      </c>
      <c r="E2345">
        <v>20.75</v>
      </c>
      <c r="F2345" t="s">
        <v>13</v>
      </c>
      <c r="G2345" t="s">
        <v>17</v>
      </c>
      <c r="H2345">
        <f t="shared" si="218"/>
        <v>30.75</v>
      </c>
      <c r="I2345">
        <v>6</v>
      </c>
      <c r="J2345" t="s">
        <v>66</v>
      </c>
      <c r="K2345" t="s">
        <v>67</v>
      </c>
      <c r="L2345">
        <f t="shared" si="219"/>
        <v>184.5</v>
      </c>
      <c r="M2345">
        <f t="shared" si="221"/>
        <v>60</v>
      </c>
      <c r="N2345" t="s">
        <v>111</v>
      </c>
      <c r="O2345" t="s">
        <v>114</v>
      </c>
    </row>
    <row r="2346" spans="1:15" x14ac:dyDescent="0.3">
      <c r="A2346">
        <f t="shared" si="220"/>
        <v>7777897745</v>
      </c>
      <c r="B2346" s="1">
        <v>42408</v>
      </c>
      <c r="C2346" t="str">
        <f t="shared" si="216"/>
        <v>Monday</v>
      </c>
      <c r="D2346" t="str">
        <f t="shared" si="217"/>
        <v>February</v>
      </c>
      <c r="E2346">
        <v>16.5</v>
      </c>
      <c r="F2346" t="s">
        <v>7</v>
      </c>
      <c r="G2346" t="s">
        <v>17</v>
      </c>
      <c r="H2346">
        <f t="shared" si="218"/>
        <v>25</v>
      </c>
      <c r="I2346">
        <v>5</v>
      </c>
      <c r="J2346" t="s">
        <v>25</v>
      </c>
      <c r="K2346" t="s">
        <v>26</v>
      </c>
      <c r="L2346">
        <f t="shared" si="219"/>
        <v>125</v>
      </c>
      <c r="M2346">
        <f t="shared" si="221"/>
        <v>42.5</v>
      </c>
      <c r="N2346" t="s">
        <v>111</v>
      </c>
      <c r="O2346" t="s">
        <v>114</v>
      </c>
    </row>
    <row r="2347" spans="1:15" x14ac:dyDescent="0.3">
      <c r="A2347">
        <f t="shared" si="220"/>
        <v>7777897746</v>
      </c>
      <c r="B2347" s="1">
        <v>42409</v>
      </c>
      <c r="C2347" t="str">
        <f t="shared" si="216"/>
        <v>Tuesday</v>
      </c>
      <c r="D2347" t="str">
        <f t="shared" si="217"/>
        <v>February</v>
      </c>
      <c r="E2347">
        <v>12.25</v>
      </c>
      <c r="F2347" t="s">
        <v>27</v>
      </c>
      <c r="G2347" t="s">
        <v>17</v>
      </c>
      <c r="H2347">
        <f t="shared" si="218"/>
        <v>19.25</v>
      </c>
      <c r="I2347">
        <v>1</v>
      </c>
      <c r="J2347" t="s">
        <v>70</v>
      </c>
      <c r="K2347" t="s">
        <v>71</v>
      </c>
      <c r="L2347">
        <f t="shared" si="219"/>
        <v>19.25</v>
      </c>
      <c r="M2347">
        <f t="shared" si="221"/>
        <v>7</v>
      </c>
      <c r="N2347" t="s">
        <v>111</v>
      </c>
      <c r="O2347" t="s">
        <v>115</v>
      </c>
    </row>
    <row r="2348" spans="1:15" x14ac:dyDescent="0.3">
      <c r="A2348">
        <f t="shared" si="220"/>
        <v>7777897747</v>
      </c>
      <c r="B2348" s="1">
        <v>42409</v>
      </c>
      <c r="C2348" t="str">
        <f t="shared" si="216"/>
        <v>Tuesday</v>
      </c>
      <c r="D2348" t="str">
        <f t="shared" si="217"/>
        <v>February</v>
      </c>
      <c r="E2348">
        <v>16.75</v>
      </c>
      <c r="F2348" t="s">
        <v>7</v>
      </c>
      <c r="G2348" t="s">
        <v>22</v>
      </c>
      <c r="H2348">
        <f t="shared" si="218"/>
        <v>23.25</v>
      </c>
      <c r="I2348">
        <v>11</v>
      </c>
      <c r="J2348" t="s">
        <v>44</v>
      </c>
      <c r="K2348" t="s">
        <v>45</v>
      </c>
      <c r="L2348">
        <f t="shared" si="219"/>
        <v>255.75</v>
      </c>
      <c r="M2348">
        <f t="shared" si="221"/>
        <v>71.5</v>
      </c>
      <c r="N2348" t="s">
        <v>112</v>
      </c>
      <c r="O2348" t="s">
        <v>114</v>
      </c>
    </row>
    <row r="2349" spans="1:15" x14ac:dyDescent="0.3">
      <c r="A2349">
        <f t="shared" si="220"/>
        <v>7777897748</v>
      </c>
      <c r="B2349" s="1">
        <v>42409</v>
      </c>
      <c r="C2349" t="str">
        <f t="shared" si="216"/>
        <v>Tuesday</v>
      </c>
      <c r="D2349" t="str">
        <f t="shared" si="217"/>
        <v>February</v>
      </c>
      <c r="E2349">
        <v>12.5</v>
      </c>
      <c r="F2349" t="s">
        <v>27</v>
      </c>
      <c r="G2349" t="s">
        <v>17</v>
      </c>
      <c r="H2349">
        <f t="shared" si="218"/>
        <v>19.5</v>
      </c>
      <c r="I2349">
        <v>9</v>
      </c>
      <c r="J2349" t="s">
        <v>38</v>
      </c>
      <c r="K2349" t="s">
        <v>39</v>
      </c>
      <c r="L2349">
        <f t="shared" si="219"/>
        <v>175.5</v>
      </c>
      <c r="M2349">
        <f t="shared" si="221"/>
        <v>63</v>
      </c>
      <c r="N2349" t="s">
        <v>111</v>
      </c>
      <c r="O2349" t="s">
        <v>114</v>
      </c>
    </row>
    <row r="2350" spans="1:15" x14ac:dyDescent="0.3">
      <c r="A2350">
        <f t="shared" si="220"/>
        <v>7777897749</v>
      </c>
      <c r="B2350" s="1">
        <v>42409</v>
      </c>
      <c r="C2350" t="str">
        <f t="shared" si="216"/>
        <v>Tuesday</v>
      </c>
      <c r="D2350" t="str">
        <f t="shared" si="217"/>
        <v>February</v>
      </c>
      <c r="E2350">
        <v>16</v>
      </c>
      <c r="F2350" t="s">
        <v>7</v>
      </c>
      <c r="G2350" t="s">
        <v>14</v>
      </c>
      <c r="H2350">
        <f t="shared" si="218"/>
        <v>21.5</v>
      </c>
      <c r="I2350">
        <v>8</v>
      </c>
      <c r="J2350" t="s">
        <v>68</v>
      </c>
      <c r="K2350" t="s">
        <v>69</v>
      </c>
      <c r="L2350">
        <f t="shared" si="219"/>
        <v>172</v>
      </c>
      <c r="M2350">
        <f t="shared" si="221"/>
        <v>44</v>
      </c>
      <c r="N2350" t="s">
        <v>112</v>
      </c>
      <c r="O2350" t="s">
        <v>115</v>
      </c>
    </row>
    <row r="2351" spans="1:15" x14ac:dyDescent="0.3">
      <c r="A2351">
        <f t="shared" si="220"/>
        <v>7777897750</v>
      </c>
      <c r="B2351" s="1">
        <v>42409</v>
      </c>
      <c r="C2351" t="str">
        <f t="shared" si="216"/>
        <v>Tuesday</v>
      </c>
      <c r="D2351" t="str">
        <f t="shared" si="217"/>
        <v>February</v>
      </c>
      <c r="E2351">
        <v>25.5</v>
      </c>
      <c r="F2351" t="s">
        <v>76</v>
      </c>
      <c r="G2351" t="s">
        <v>8</v>
      </c>
      <c r="H2351">
        <f t="shared" si="218"/>
        <v>26.5</v>
      </c>
      <c r="I2351">
        <v>1</v>
      </c>
      <c r="J2351" t="s">
        <v>30</v>
      </c>
      <c r="K2351" t="s">
        <v>31</v>
      </c>
      <c r="L2351">
        <f t="shared" si="219"/>
        <v>26.5</v>
      </c>
      <c r="M2351">
        <f t="shared" si="221"/>
        <v>1</v>
      </c>
      <c r="N2351" t="s">
        <v>111</v>
      </c>
      <c r="O2351" t="s">
        <v>115</v>
      </c>
    </row>
    <row r="2352" spans="1:15" x14ac:dyDescent="0.3">
      <c r="A2352">
        <f t="shared" si="220"/>
        <v>7777897751</v>
      </c>
      <c r="B2352" s="1">
        <v>42409</v>
      </c>
      <c r="C2352" t="str">
        <f t="shared" si="216"/>
        <v>Tuesday</v>
      </c>
      <c r="D2352" t="str">
        <f t="shared" si="217"/>
        <v>February</v>
      </c>
      <c r="E2352">
        <v>16.75</v>
      </c>
      <c r="F2352" t="s">
        <v>7</v>
      </c>
      <c r="G2352" t="s">
        <v>22</v>
      </c>
      <c r="H2352">
        <f t="shared" si="218"/>
        <v>23.25</v>
      </c>
      <c r="I2352">
        <v>5</v>
      </c>
      <c r="J2352" t="s">
        <v>46</v>
      </c>
      <c r="K2352" t="s">
        <v>47</v>
      </c>
      <c r="L2352">
        <f t="shared" si="219"/>
        <v>116.25</v>
      </c>
      <c r="M2352">
        <f t="shared" si="221"/>
        <v>32.5</v>
      </c>
      <c r="N2352" t="s">
        <v>112</v>
      </c>
      <c r="O2352" t="s">
        <v>114</v>
      </c>
    </row>
    <row r="2353" spans="1:15" x14ac:dyDescent="0.3">
      <c r="A2353">
        <f t="shared" si="220"/>
        <v>7777897752</v>
      </c>
      <c r="B2353" s="1">
        <v>42409</v>
      </c>
      <c r="C2353" t="str">
        <f t="shared" si="216"/>
        <v>Tuesday</v>
      </c>
      <c r="D2353" t="str">
        <f t="shared" si="217"/>
        <v>February</v>
      </c>
      <c r="E2353">
        <v>12</v>
      </c>
      <c r="F2353" t="s">
        <v>27</v>
      </c>
      <c r="G2353" t="s">
        <v>8</v>
      </c>
      <c r="H2353">
        <f t="shared" si="218"/>
        <v>15</v>
      </c>
      <c r="I2353">
        <v>2</v>
      </c>
      <c r="J2353" t="s">
        <v>11</v>
      </c>
      <c r="K2353" t="s">
        <v>12</v>
      </c>
      <c r="L2353">
        <f t="shared" si="219"/>
        <v>30</v>
      </c>
      <c r="M2353">
        <f t="shared" si="221"/>
        <v>6</v>
      </c>
      <c r="N2353" t="s">
        <v>111</v>
      </c>
      <c r="O2353" t="s">
        <v>114</v>
      </c>
    </row>
    <row r="2354" spans="1:15" x14ac:dyDescent="0.3">
      <c r="A2354">
        <f t="shared" si="220"/>
        <v>7777897753</v>
      </c>
      <c r="B2354" s="1">
        <v>42409</v>
      </c>
      <c r="C2354" t="str">
        <f t="shared" si="216"/>
        <v>Tuesday</v>
      </c>
      <c r="D2354" t="str">
        <f t="shared" si="217"/>
        <v>February</v>
      </c>
      <c r="E2354">
        <v>12.75</v>
      </c>
      <c r="F2354" t="s">
        <v>27</v>
      </c>
      <c r="G2354" t="s">
        <v>22</v>
      </c>
      <c r="H2354">
        <f t="shared" si="218"/>
        <v>17.75</v>
      </c>
      <c r="I2354">
        <v>4</v>
      </c>
      <c r="J2354" t="s">
        <v>28</v>
      </c>
      <c r="K2354" t="s">
        <v>29</v>
      </c>
      <c r="L2354">
        <f t="shared" si="219"/>
        <v>71</v>
      </c>
      <c r="M2354">
        <f t="shared" si="221"/>
        <v>20</v>
      </c>
      <c r="N2354" t="s">
        <v>111</v>
      </c>
      <c r="O2354" t="s">
        <v>114</v>
      </c>
    </row>
    <row r="2355" spans="1:15" x14ac:dyDescent="0.3">
      <c r="A2355">
        <f t="shared" si="220"/>
        <v>7777897754</v>
      </c>
      <c r="B2355" s="1">
        <v>42410</v>
      </c>
      <c r="C2355" t="str">
        <f t="shared" si="216"/>
        <v>Wednesday</v>
      </c>
      <c r="D2355" t="str">
        <f t="shared" si="217"/>
        <v>February</v>
      </c>
      <c r="E2355">
        <v>17.95</v>
      </c>
      <c r="F2355" t="s">
        <v>13</v>
      </c>
      <c r="G2355" t="s">
        <v>14</v>
      </c>
      <c r="H2355">
        <f t="shared" si="218"/>
        <v>24.95</v>
      </c>
      <c r="I2355">
        <v>6</v>
      </c>
      <c r="J2355" t="s">
        <v>56</v>
      </c>
      <c r="K2355" t="s">
        <v>57</v>
      </c>
      <c r="L2355">
        <f t="shared" si="219"/>
        <v>149.69999999999999</v>
      </c>
      <c r="M2355">
        <f t="shared" si="221"/>
        <v>42</v>
      </c>
      <c r="N2355" t="s">
        <v>112</v>
      </c>
      <c r="O2355" t="s">
        <v>114</v>
      </c>
    </row>
    <row r="2356" spans="1:15" x14ac:dyDescent="0.3">
      <c r="A2356">
        <f t="shared" si="220"/>
        <v>7777897755</v>
      </c>
      <c r="B2356" s="1">
        <v>42410</v>
      </c>
      <c r="C2356" t="str">
        <f t="shared" si="216"/>
        <v>Wednesday</v>
      </c>
      <c r="D2356" t="str">
        <f t="shared" si="217"/>
        <v>February</v>
      </c>
      <c r="E2356">
        <v>9.75</v>
      </c>
      <c r="F2356" t="s">
        <v>27</v>
      </c>
      <c r="G2356" t="s">
        <v>8</v>
      </c>
      <c r="H2356">
        <f t="shared" si="218"/>
        <v>12.75</v>
      </c>
      <c r="I2356">
        <v>4</v>
      </c>
      <c r="J2356" t="s">
        <v>48</v>
      </c>
      <c r="K2356" t="s">
        <v>49</v>
      </c>
      <c r="L2356">
        <f t="shared" si="219"/>
        <v>51</v>
      </c>
      <c r="M2356">
        <f t="shared" si="221"/>
        <v>12</v>
      </c>
      <c r="N2356" t="s">
        <v>111</v>
      </c>
      <c r="O2356" t="s">
        <v>114</v>
      </c>
    </row>
    <row r="2357" spans="1:15" x14ac:dyDescent="0.3">
      <c r="A2357">
        <f t="shared" si="220"/>
        <v>7777897756</v>
      </c>
      <c r="B2357" s="1">
        <v>42410</v>
      </c>
      <c r="C2357" t="str">
        <f t="shared" si="216"/>
        <v>Wednesday</v>
      </c>
      <c r="D2357" t="str">
        <f t="shared" si="217"/>
        <v>February</v>
      </c>
      <c r="E2357">
        <v>20.25</v>
      </c>
      <c r="F2357" t="s">
        <v>13</v>
      </c>
      <c r="G2357" t="s">
        <v>14</v>
      </c>
      <c r="H2357">
        <f t="shared" si="218"/>
        <v>27.25</v>
      </c>
      <c r="I2357">
        <v>2</v>
      </c>
      <c r="J2357" t="s">
        <v>42</v>
      </c>
      <c r="K2357" t="s">
        <v>43</v>
      </c>
      <c r="L2357">
        <f t="shared" si="219"/>
        <v>54.5</v>
      </c>
      <c r="M2357">
        <f t="shared" si="221"/>
        <v>14</v>
      </c>
      <c r="N2357" t="s">
        <v>111</v>
      </c>
      <c r="O2357" t="s">
        <v>114</v>
      </c>
    </row>
    <row r="2358" spans="1:15" x14ac:dyDescent="0.3">
      <c r="A2358">
        <f t="shared" si="220"/>
        <v>7777897757</v>
      </c>
      <c r="B2358" s="1">
        <v>42410</v>
      </c>
      <c r="C2358" t="str">
        <f t="shared" si="216"/>
        <v>Wednesday</v>
      </c>
      <c r="D2358" t="str">
        <f t="shared" si="217"/>
        <v>February</v>
      </c>
      <c r="E2358">
        <v>20.75</v>
      </c>
      <c r="F2358" t="s">
        <v>13</v>
      </c>
      <c r="G2358" t="s">
        <v>22</v>
      </c>
      <c r="H2358">
        <f t="shared" si="218"/>
        <v>28.75</v>
      </c>
      <c r="I2358">
        <v>10</v>
      </c>
      <c r="J2358" t="s">
        <v>28</v>
      </c>
      <c r="K2358" t="s">
        <v>29</v>
      </c>
      <c r="L2358">
        <f t="shared" si="219"/>
        <v>287.5</v>
      </c>
      <c r="M2358">
        <f t="shared" si="221"/>
        <v>80</v>
      </c>
      <c r="N2358" t="s">
        <v>112</v>
      </c>
      <c r="O2358" t="s">
        <v>114</v>
      </c>
    </row>
    <row r="2359" spans="1:15" x14ac:dyDescent="0.3">
      <c r="A2359">
        <f t="shared" si="220"/>
        <v>7777897758</v>
      </c>
      <c r="B2359" s="1">
        <v>42410</v>
      </c>
      <c r="C2359" t="str">
        <f t="shared" si="216"/>
        <v>Wednesday</v>
      </c>
      <c r="D2359" t="str">
        <f t="shared" si="217"/>
        <v>February</v>
      </c>
      <c r="E2359">
        <v>12</v>
      </c>
      <c r="F2359" t="s">
        <v>27</v>
      </c>
      <c r="G2359" t="s">
        <v>14</v>
      </c>
      <c r="H2359">
        <f t="shared" si="218"/>
        <v>16</v>
      </c>
      <c r="I2359">
        <v>1</v>
      </c>
      <c r="J2359" t="s">
        <v>68</v>
      </c>
      <c r="K2359" t="s">
        <v>69</v>
      </c>
      <c r="L2359">
        <f t="shared" si="219"/>
        <v>16</v>
      </c>
      <c r="M2359">
        <f t="shared" si="221"/>
        <v>4</v>
      </c>
      <c r="N2359" t="s">
        <v>112</v>
      </c>
      <c r="O2359" t="s">
        <v>115</v>
      </c>
    </row>
    <row r="2360" spans="1:15" x14ac:dyDescent="0.3">
      <c r="A2360">
        <f t="shared" si="220"/>
        <v>7777897759</v>
      </c>
      <c r="B2360" s="1">
        <v>42410</v>
      </c>
      <c r="C2360" t="str">
        <f t="shared" si="216"/>
        <v>Wednesday</v>
      </c>
      <c r="D2360" t="str">
        <f t="shared" si="217"/>
        <v>February</v>
      </c>
      <c r="E2360">
        <v>20.75</v>
      </c>
      <c r="F2360" t="s">
        <v>13</v>
      </c>
      <c r="G2360" t="s">
        <v>22</v>
      </c>
      <c r="H2360">
        <f t="shared" si="218"/>
        <v>28.75</v>
      </c>
      <c r="I2360">
        <v>7</v>
      </c>
      <c r="J2360" t="s">
        <v>46</v>
      </c>
      <c r="K2360" t="s">
        <v>47</v>
      </c>
      <c r="L2360">
        <f t="shared" si="219"/>
        <v>201.25</v>
      </c>
      <c r="M2360">
        <f t="shared" si="221"/>
        <v>56</v>
      </c>
      <c r="N2360" t="s">
        <v>112</v>
      </c>
      <c r="O2360" t="s">
        <v>114</v>
      </c>
    </row>
    <row r="2361" spans="1:15" x14ac:dyDescent="0.3">
      <c r="A2361">
        <f t="shared" si="220"/>
        <v>7777897760</v>
      </c>
      <c r="B2361" s="1">
        <v>42410</v>
      </c>
      <c r="C2361" t="str">
        <f t="shared" si="216"/>
        <v>Wednesday</v>
      </c>
      <c r="D2361" t="str">
        <f t="shared" si="217"/>
        <v>February</v>
      </c>
      <c r="E2361">
        <v>16.5</v>
      </c>
      <c r="F2361" t="s">
        <v>7</v>
      </c>
      <c r="G2361" t="s">
        <v>17</v>
      </c>
      <c r="H2361">
        <f t="shared" si="218"/>
        <v>25</v>
      </c>
      <c r="I2361">
        <v>1</v>
      </c>
      <c r="J2361" t="s">
        <v>66</v>
      </c>
      <c r="K2361" t="s">
        <v>67</v>
      </c>
      <c r="L2361">
        <f t="shared" si="219"/>
        <v>25</v>
      </c>
      <c r="M2361">
        <f t="shared" si="221"/>
        <v>8.5</v>
      </c>
      <c r="N2361" t="s">
        <v>111</v>
      </c>
      <c r="O2361" t="s">
        <v>114</v>
      </c>
    </row>
    <row r="2362" spans="1:15" x14ac:dyDescent="0.3">
      <c r="A2362">
        <f t="shared" si="220"/>
        <v>7777897761</v>
      </c>
      <c r="B2362" s="1">
        <v>42410</v>
      </c>
      <c r="C2362" t="str">
        <f t="shared" si="216"/>
        <v>Wednesday</v>
      </c>
      <c r="D2362" t="str">
        <f t="shared" si="217"/>
        <v>February</v>
      </c>
      <c r="E2362">
        <v>20.75</v>
      </c>
      <c r="F2362" t="s">
        <v>13</v>
      </c>
      <c r="G2362" t="s">
        <v>17</v>
      </c>
      <c r="H2362">
        <f t="shared" si="218"/>
        <v>30.75</v>
      </c>
      <c r="I2362">
        <v>12</v>
      </c>
      <c r="J2362" t="s">
        <v>54</v>
      </c>
      <c r="K2362" t="s">
        <v>55</v>
      </c>
      <c r="L2362">
        <f t="shared" si="219"/>
        <v>369</v>
      </c>
      <c r="M2362">
        <f t="shared" si="221"/>
        <v>120</v>
      </c>
      <c r="N2362" t="s">
        <v>112</v>
      </c>
      <c r="O2362" t="s">
        <v>115</v>
      </c>
    </row>
    <row r="2363" spans="1:15" x14ac:dyDescent="0.3">
      <c r="A2363">
        <f t="shared" si="220"/>
        <v>7777897762</v>
      </c>
      <c r="B2363" s="1">
        <v>42411</v>
      </c>
      <c r="C2363" t="str">
        <f t="shared" si="216"/>
        <v>Thursday</v>
      </c>
      <c r="D2363" t="str">
        <f t="shared" si="217"/>
        <v>February</v>
      </c>
      <c r="E2363">
        <v>16.75</v>
      </c>
      <c r="F2363" t="s">
        <v>7</v>
      </c>
      <c r="G2363" t="s">
        <v>22</v>
      </c>
      <c r="H2363">
        <f t="shared" si="218"/>
        <v>23.25</v>
      </c>
      <c r="I2363">
        <v>10</v>
      </c>
      <c r="J2363" t="s">
        <v>46</v>
      </c>
      <c r="K2363" t="s">
        <v>47</v>
      </c>
      <c r="L2363">
        <f t="shared" si="219"/>
        <v>232.5</v>
      </c>
      <c r="M2363">
        <f t="shared" si="221"/>
        <v>65</v>
      </c>
      <c r="N2363" t="s">
        <v>112</v>
      </c>
      <c r="O2363" t="s">
        <v>115</v>
      </c>
    </row>
    <row r="2364" spans="1:15" x14ac:dyDescent="0.3">
      <c r="A2364">
        <f t="shared" si="220"/>
        <v>7777897763</v>
      </c>
      <c r="B2364" s="1">
        <v>42411</v>
      </c>
      <c r="C2364" t="str">
        <f t="shared" si="216"/>
        <v>Thursday</v>
      </c>
      <c r="D2364" t="str">
        <f t="shared" si="217"/>
        <v>February</v>
      </c>
      <c r="E2364">
        <v>15.25</v>
      </c>
      <c r="F2364" t="s">
        <v>13</v>
      </c>
      <c r="G2364" t="s">
        <v>8</v>
      </c>
      <c r="H2364">
        <f t="shared" si="218"/>
        <v>21.25</v>
      </c>
      <c r="I2364">
        <v>1</v>
      </c>
      <c r="J2364" t="s">
        <v>48</v>
      </c>
      <c r="K2364" t="s">
        <v>49</v>
      </c>
      <c r="L2364">
        <f t="shared" si="219"/>
        <v>21.25</v>
      </c>
      <c r="M2364">
        <f t="shared" si="221"/>
        <v>6</v>
      </c>
      <c r="N2364" t="s">
        <v>111</v>
      </c>
      <c r="O2364" t="s">
        <v>115</v>
      </c>
    </row>
    <row r="2365" spans="1:15" x14ac:dyDescent="0.3">
      <c r="A2365">
        <f t="shared" si="220"/>
        <v>7777897764</v>
      </c>
      <c r="B2365" s="1">
        <v>42411</v>
      </c>
      <c r="C2365" t="str">
        <f t="shared" si="216"/>
        <v>Thursday</v>
      </c>
      <c r="D2365" t="str">
        <f t="shared" si="217"/>
        <v>February</v>
      </c>
      <c r="E2365">
        <v>16.5</v>
      </c>
      <c r="F2365" t="s">
        <v>7</v>
      </c>
      <c r="G2365" t="s">
        <v>17</v>
      </c>
      <c r="H2365">
        <f t="shared" si="218"/>
        <v>25</v>
      </c>
      <c r="I2365">
        <v>2</v>
      </c>
      <c r="J2365" t="s">
        <v>32</v>
      </c>
      <c r="K2365" t="s">
        <v>33</v>
      </c>
      <c r="L2365">
        <f t="shared" si="219"/>
        <v>50</v>
      </c>
      <c r="M2365">
        <f t="shared" si="221"/>
        <v>17</v>
      </c>
      <c r="N2365" t="s">
        <v>112</v>
      </c>
      <c r="O2365" t="s">
        <v>114</v>
      </c>
    </row>
    <row r="2366" spans="1:15" x14ac:dyDescent="0.3">
      <c r="A2366">
        <f t="shared" si="220"/>
        <v>7777897765</v>
      </c>
      <c r="B2366" s="1">
        <v>42411</v>
      </c>
      <c r="C2366" t="str">
        <f t="shared" si="216"/>
        <v>Thursday</v>
      </c>
      <c r="D2366" t="str">
        <f t="shared" si="217"/>
        <v>February</v>
      </c>
      <c r="E2366">
        <v>16.75</v>
      </c>
      <c r="F2366" t="s">
        <v>7</v>
      </c>
      <c r="G2366" t="s">
        <v>22</v>
      </c>
      <c r="H2366">
        <f t="shared" si="218"/>
        <v>23.25</v>
      </c>
      <c r="I2366">
        <v>5</v>
      </c>
      <c r="J2366" t="s">
        <v>28</v>
      </c>
      <c r="K2366" t="s">
        <v>29</v>
      </c>
      <c r="L2366">
        <f t="shared" si="219"/>
        <v>116.25</v>
      </c>
      <c r="M2366">
        <f t="shared" si="221"/>
        <v>32.5</v>
      </c>
      <c r="N2366" t="s">
        <v>112</v>
      </c>
      <c r="O2366" t="s">
        <v>114</v>
      </c>
    </row>
    <row r="2367" spans="1:15" x14ac:dyDescent="0.3">
      <c r="A2367">
        <f t="shared" si="220"/>
        <v>7777897766</v>
      </c>
      <c r="B2367" s="1">
        <v>42411</v>
      </c>
      <c r="C2367" t="str">
        <f t="shared" si="216"/>
        <v>Thursday</v>
      </c>
      <c r="D2367" t="str">
        <f t="shared" si="217"/>
        <v>February</v>
      </c>
      <c r="E2367">
        <v>9.75</v>
      </c>
      <c r="F2367" t="s">
        <v>27</v>
      </c>
      <c r="G2367" t="s">
        <v>8</v>
      </c>
      <c r="H2367">
        <f t="shared" si="218"/>
        <v>12.75</v>
      </c>
      <c r="I2367">
        <v>6</v>
      </c>
      <c r="J2367" t="s">
        <v>48</v>
      </c>
      <c r="K2367" t="s">
        <v>49</v>
      </c>
      <c r="L2367">
        <f t="shared" si="219"/>
        <v>76.5</v>
      </c>
      <c r="M2367">
        <f t="shared" si="221"/>
        <v>18</v>
      </c>
      <c r="N2367" t="s">
        <v>111</v>
      </c>
      <c r="O2367" t="s">
        <v>114</v>
      </c>
    </row>
    <row r="2368" spans="1:15" x14ac:dyDescent="0.3">
      <c r="A2368">
        <f t="shared" si="220"/>
        <v>7777897767</v>
      </c>
      <c r="B2368" s="1">
        <v>42411</v>
      </c>
      <c r="C2368" t="str">
        <f t="shared" si="216"/>
        <v>Thursday</v>
      </c>
      <c r="D2368" t="str">
        <f t="shared" si="217"/>
        <v>February</v>
      </c>
      <c r="E2368">
        <v>12</v>
      </c>
      <c r="F2368" t="s">
        <v>27</v>
      </c>
      <c r="G2368" t="s">
        <v>8</v>
      </c>
      <c r="H2368">
        <f t="shared" si="218"/>
        <v>15</v>
      </c>
      <c r="I2368">
        <v>7</v>
      </c>
      <c r="J2368" t="s">
        <v>52</v>
      </c>
      <c r="K2368" t="s">
        <v>53</v>
      </c>
      <c r="L2368">
        <f t="shared" si="219"/>
        <v>105</v>
      </c>
      <c r="M2368">
        <f t="shared" si="221"/>
        <v>21</v>
      </c>
      <c r="N2368" t="s">
        <v>111</v>
      </c>
      <c r="O2368" t="s">
        <v>115</v>
      </c>
    </row>
    <row r="2369" spans="1:15" x14ac:dyDescent="0.3">
      <c r="A2369">
        <f t="shared" si="220"/>
        <v>7777897768</v>
      </c>
      <c r="B2369" s="1">
        <v>42411</v>
      </c>
      <c r="C2369" t="str">
        <f t="shared" si="216"/>
        <v>Thursday</v>
      </c>
      <c r="D2369" t="str">
        <f t="shared" si="217"/>
        <v>February</v>
      </c>
      <c r="E2369">
        <v>16.75</v>
      </c>
      <c r="F2369" t="s">
        <v>7</v>
      </c>
      <c r="G2369" t="s">
        <v>22</v>
      </c>
      <c r="H2369">
        <f t="shared" si="218"/>
        <v>23.25</v>
      </c>
      <c r="I2369">
        <v>10</v>
      </c>
      <c r="J2369" t="s">
        <v>28</v>
      </c>
      <c r="K2369" t="s">
        <v>29</v>
      </c>
      <c r="L2369">
        <f t="shared" si="219"/>
        <v>232.5</v>
      </c>
      <c r="M2369">
        <f t="shared" si="221"/>
        <v>65</v>
      </c>
      <c r="N2369" t="s">
        <v>111</v>
      </c>
      <c r="O2369" t="s">
        <v>115</v>
      </c>
    </row>
    <row r="2370" spans="1:15" x14ac:dyDescent="0.3">
      <c r="A2370">
        <f t="shared" si="220"/>
        <v>7777897769</v>
      </c>
      <c r="B2370" s="1">
        <v>42411</v>
      </c>
      <c r="C2370" t="str">
        <f t="shared" ref="C2370:C2433" si="222">TEXT(B2370,"dddd")</f>
        <v>Thursday</v>
      </c>
      <c r="D2370" t="str">
        <f t="shared" si="217"/>
        <v>February</v>
      </c>
      <c r="E2370">
        <v>16.5</v>
      </c>
      <c r="F2370" t="s">
        <v>7</v>
      </c>
      <c r="G2370" t="s">
        <v>17</v>
      </c>
      <c r="H2370">
        <f t="shared" si="218"/>
        <v>25</v>
      </c>
      <c r="I2370">
        <v>9</v>
      </c>
      <c r="J2370" t="s">
        <v>25</v>
      </c>
      <c r="K2370" t="s">
        <v>26</v>
      </c>
      <c r="L2370">
        <f t="shared" si="219"/>
        <v>225</v>
      </c>
      <c r="M2370">
        <f t="shared" si="221"/>
        <v>76.5</v>
      </c>
      <c r="N2370" t="s">
        <v>112</v>
      </c>
      <c r="O2370" t="s">
        <v>115</v>
      </c>
    </row>
    <row r="2371" spans="1:15" x14ac:dyDescent="0.3">
      <c r="A2371">
        <f t="shared" si="220"/>
        <v>7777897770</v>
      </c>
      <c r="B2371" s="1">
        <v>42412</v>
      </c>
      <c r="C2371" t="str">
        <f t="shared" si="222"/>
        <v>Friday</v>
      </c>
      <c r="D2371" t="str">
        <f t="shared" ref="D2371:D2434" si="223">TEXT(B2371,"mmmm")</f>
        <v>February</v>
      </c>
      <c r="E2371">
        <v>16.75</v>
      </c>
      <c r="F2371" t="s">
        <v>7</v>
      </c>
      <c r="G2371" t="s">
        <v>22</v>
      </c>
      <c r="H2371">
        <f t="shared" ref="H2371:H2434" si="224">E2371 +   IF(F2371="S", 2, IF(F2371="M", 3.5, IF(F2371="L", 5, 0))) +  IF(G2371="Classic", 1, IF(G2371="Veggie", 2, IF(G2371="Chicken", 3, IF(G2371="Supreme",5,0))))</f>
        <v>23.25</v>
      </c>
      <c r="I2371">
        <v>6</v>
      </c>
      <c r="J2371" t="s">
        <v>23</v>
      </c>
      <c r="K2371" t="s">
        <v>24</v>
      </c>
      <c r="L2371">
        <f t="shared" ref="L2371:L2434" si="225">H2371*I2371</f>
        <v>139.5</v>
      </c>
      <c r="M2371">
        <f t="shared" si="221"/>
        <v>39</v>
      </c>
      <c r="N2371" t="s">
        <v>111</v>
      </c>
      <c r="O2371" t="s">
        <v>115</v>
      </c>
    </row>
    <row r="2372" spans="1:15" x14ac:dyDescent="0.3">
      <c r="A2372">
        <f t="shared" ref="A2372:A2435" si="226">A2371+1</f>
        <v>7777897771</v>
      </c>
      <c r="B2372" s="1">
        <v>42412</v>
      </c>
      <c r="C2372" t="str">
        <f t="shared" si="222"/>
        <v>Friday</v>
      </c>
      <c r="D2372" t="str">
        <f t="shared" si="223"/>
        <v>February</v>
      </c>
      <c r="E2372">
        <v>10.5</v>
      </c>
      <c r="F2372" t="s">
        <v>27</v>
      </c>
      <c r="G2372" t="s">
        <v>8</v>
      </c>
      <c r="H2372">
        <f t="shared" si="224"/>
        <v>13.5</v>
      </c>
      <c r="I2372">
        <v>11</v>
      </c>
      <c r="J2372" t="s">
        <v>9</v>
      </c>
      <c r="K2372" t="s">
        <v>10</v>
      </c>
      <c r="L2372">
        <f t="shared" si="225"/>
        <v>148.5</v>
      </c>
      <c r="M2372">
        <f t="shared" si="221"/>
        <v>33</v>
      </c>
      <c r="N2372" t="s">
        <v>112</v>
      </c>
      <c r="O2372" t="s">
        <v>114</v>
      </c>
    </row>
    <row r="2373" spans="1:15" x14ac:dyDescent="0.3">
      <c r="A2373">
        <f t="shared" si="226"/>
        <v>7777897772</v>
      </c>
      <c r="B2373" s="1">
        <v>42412</v>
      </c>
      <c r="C2373" t="str">
        <f t="shared" si="222"/>
        <v>Friday</v>
      </c>
      <c r="D2373" t="str">
        <f t="shared" si="223"/>
        <v>February</v>
      </c>
      <c r="E2373">
        <v>15.25</v>
      </c>
      <c r="F2373" t="s">
        <v>13</v>
      </c>
      <c r="G2373" t="s">
        <v>8</v>
      </c>
      <c r="H2373">
        <f t="shared" si="224"/>
        <v>21.25</v>
      </c>
      <c r="I2373">
        <v>11</v>
      </c>
      <c r="J2373" t="s">
        <v>48</v>
      </c>
      <c r="K2373" t="s">
        <v>49</v>
      </c>
      <c r="L2373">
        <f t="shared" si="225"/>
        <v>233.75</v>
      </c>
      <c r="M2373">
        <f t="shared" ref="M2373:M2436" si="227">(H2373-E2373)*I2373</f>
        <v>66</v>
      </c>
      <c r="N2373" t="s">
        <v>112</v>
      </c>
      <c r="O2373" t="s">
        <v>114</v>
      </c>
    </row>
    <row r="2374" spans="1:15" x14ac:dyDescent="0.3">
      <c r="A2374">
        <f t="shared" si="226"/>
        <v>7777897773</v>
      </c>
      <c r="B2374" s="1">
        <v>42412</v>
      </c>
      <c r="C2374" t="str">
        <f t="shared" si="222"/>
        <v>Friday</v>
      </c>
      <c r="D2374" t="str">
        <f t="shared" si="223"/>
        <v>February</v>
      </c>
      <c r="E2374">
        <v>12.75</v>
      </c>
      <c r="F2374" t="s">
        <v>27</v>
      </c>
      <c r="G2374" t="s">
        <v>22</v>
      </c>
      <c r="H2374">
        <f t="shared" si="224"/>
        <v>17.75</v>
      </c>
      <c r="I2374">
        <v>2</v>
      </c>
      <c r="J2374" t="s">
        <v>46</v>
      </c>
      <c r="K2374" t="s">
        <v>47</v>
      </c>
      <c r="L2374">
        <f t="shared" si="225"/>
        <v>35.5</v>
      </c>
      <c r="M2374">
        <f t="shared" si="227"/>
        <v>10</v>
      </c>
      <c r="N2374" t="s">
        <v>111</v>
      </c>
      <c r="O2374" t="s">
        <v>114</v>
      </c>
    </row>
    <row r="2375" spans="1:15" x14ac:dyDescent="0.3">
      <c r="A2375">
        <f t="shared" si="226"/>
        <v>7777897774</v>
      </c>
      <c r="B2375" s="1">
        <v>42413</v>
      </c>
      <c r="C2375" t="str">
        <f t="shared" si="222"/>
        <v>Saturday</v>
      </c>
      <c r="D2375" t="str">
        <f t="shared" si="223"/>
        <v>February</v>
      </c>
      <c r="E2375">
        <v>16.75</v>
      </c>
      <c r="F2375" t="s">
        <v>7</v>
      </c>
      <c r="G2375" t="s">
        <v>22</v>
      </c>
      <c r="H2375">
        <f t="shared" si="224"/>
        <v>23.25</v>
      </c>
      <c r="I2375">
        <v>3</v>
      </c>
      <c r="J2375" t="s">
        <v>28</v>
      </c>
      <c r="K2375" t="s">
        <v>29</v>
      </c>
      <c r="L2375">
        <f t="shared" si="225"/>
        <v>69.75</v>
      </c>
      <c r="M2375">
        <f t="shared" si="227"/>
        <v>19.5</v>
      </c>
      <c r="N2375" t="s">
        <v>111</v>
      </c>
      <c r="O2375" t="s">
        <v>115</v>
      </c>
    </row>
    <row r="2376" spans="1:15" x14ac:dyDescent="0.3">
      <c r="A2376">
        <f t="shared" si="226"/>
        <v>7777897775</v>
      </c>
      <c r="B2376" s="1">
        <v>42413</v>
      </c>
      <c r="C2376" t="str">
        <f t="shared" si="222"/>
        <v>Saturday</v>
      </c>
      <c r="D2376" t="str">
        <f t="shared" si="223"/>
        <v>February</v>
      </c>
      <c r="E2376">
        <v>16</v>
      </c>
      <c r="F2376" t="s">
        <v>7</v>
      </c>
      <c r="G2376" t="s">
        <v>14</v>
      </c>
      <c r="H2376">
        <f t="shared" si="224"/>
        <v>21.5</v>
      </c>
      <c r="I2376">
        <v>8</v>
      </c>
      <c r="J2376" t="s">
        <v>20</v>
      </c>
      <c r="K2376" t="s">
        <v>21</v>
      </c>
      <c r="L2376">
        <f t="shared" si="225"/>
        <v>172</v>
      </c>
      <c r="M2376">
        <f t="shared" si="227"/>
        <v>44</v>
      </c>
      <c r="N2376" t="s">
        <v>111</v>
      </c>
      <c r="O2376" t="s">
        <v>114</v>
      </c>
    </row>
    <row r="2377" spans="1:15" x14ac:dyDescent="0.3">
      <c r="A2377">
        <f t="shared" si="226"/>
        <v>7777897776</v>
      </c>
      <c r="B2377" s="1">
        <v>42413</v>
      </c>
      <c r="C2377" t="str">
        <f t="shared" si="222"/>
        <v>Saturday</v>
      </c>
      <c r="D2377" t="str">
        <f t="shared" si="223"/>
        <v>February</v>
      </c>
      <c r="E2377">
        <v>15.25</v>
      </c>
      <c r="F2377" t="s">
        <v>13</v>
      </c>
      <c r="G2377" t="s">
        <v>8</v>
      </c>
      <c r="H2377">
        <f t="shared" si="224"/>
        <v>21.25</v>
      </c>
      <c r="I2377">
        <v>7</v>
      </c>
      <c r="J2377" t="s">
        <v>48</v>
      </c>
      <c r="K2377" t="s">
        <v>49</v>
      </c>
      <c r="L2377">
        <f t="shared" si="225"/>
        <v>148.75</v>
      </c>
      <c r="M2377">
        <f t="shared" si="227"/>
        <v>42</v>
      </c>
      <c r="N2377" t="s">
        <v>111</v>
      </c>
      <c r="O2377" t="s">
        <v>114</v>
      </c>
    </row>
    <row r="2378" spans="1:15" x14ac:dyDescent="0.3">
      <c r="A2378">
        <f t="shared" si="226"/>
        <v>7777897777</v>
      </c>
      <c r="B2378" s="1">
        <v>42413</v>
      </c>
      <c r="C2378" t="str">
        <f t="shared" si="222"/>
        <v>Saturday</v>
      </c>
      <c r="D2378" t="str">
        <f t="shared" si="223"/>
        <v>February</v>
      </c>
      <c r="E2378">
        <v>20.75</v>
      </c>
      <c r="F2378" t="s">
        <v>13</v>
      </c>
      <c r="G2378" t="s">
        <v>17</v>
      </c>
      <c r="H2378">
        <f t="shared" si="224"/>
        <v>30.75</v>
      </c>
      <c r="I2378">
        <v>11</v>
      </c>
      <c r="J2378" t="s">
        <v>32</v>
      </c>
      <c r="K2378" t="s">
        <v>33</v>
      </c>
      <c r="L2378">
        <f t="shared" si="225"/>
        <v>338.25</v>
      </c>
      <c r="M2378">
        <f t="shared" si="227"/>
        <v>110</v>
      </c>
      <c r="N2378" t="s">
        <v>111</v>
      </c>
      <c r="O2378" t="s">
        <v>114</v>
      </c>
    </row>
    <row r="2379" spans="1:15" x14ac:dyDescent="0.3">
      <c r="A2379">
        <f t="shared" si="226"/>
        <v>7777897778</v>
      </c>
      <c r="B2379" s="1">
        <v>42413</v>
      </c>
      <c r="C2379" t="str">
        <f t="shared" si="222"/>
        <v>Saturday</v>
      </c>
      <c r="D2379" t="str">
        <f t="shared" si="223"/>
        <v>February</v>
      </c>
      <c r="E2379">
        <v>20.25</v>
      </c>
      <c r="F2379" t="s">
        <v>13</v>
      </c>
      <c r="G2379" t="s">
        <v>14</v>
      </c>
      <c r="H2379">
        <f t="shared" si="224"/>
        <v>27.25</v>
      </c>
      <c r="I2379">
        <v>9</v>
      </c>
      <c r="J2379" t="s">
        <v>20</v>
      </c>
      <c r="K2379" t="s">
        <v>21</v>
      </c>
      <c r="L2379">
        <f t="shared" si="225"/>
        <v>245.25</v>
      </c>
      <c r="M2379">
        <f t="shared" si="227"/>
        <v>63</v>
      </c>
      <c r="N2379" t="s">
        <v>112</v>
      </c>
      <c r="O2379" t="s">
        <v>114</v>
      </c>
    </row>
    <row r="2380" spans="1:15" x14ac:dyDescent="0.3">
      <c r="A2380">
        <f t="shared" si="226"/>
        <v>7777897779</v>
      </c>
      <c r="B2380" s="1">
        <v>42413</v>
      </c>
      <c r="C2380" t="str">
        <f t="shared" si="222"/>
        <v>Saturday</v>
      </c>
      <c r="D2380" t="str">
        <f t="shared" si="223"/>
        <v>February</v>
      </c>
      <c r="E2380">
        <v>12.5</v>
      </c>
      <c r="F2380" t="s">
        <v>27</v>
      </c>
      <c r="G2380" t="s">
        <v>14</v>
      </c>
      <c r="H2380">
        <f t="shared" si="224"/>
        <v>16.5</v>
      </c>
      <c r="I2380">
        <v>7</v>
      </c>
      <c r="J2380" t="s">
        <v>40</v>
      </c>
      <c r="K2380" t="s">
        <v>41</v>
      </c>
      <c r="L2380">
        <f t="shared" si="225"/>
        <v>115.5</v>
      </c>
      <c r="M2380">
        <f t="shared" si="227"/>
        <v>28</v>
      </c>
      <c r="N2380" t="s">
        <v>111</v>
      </c>
      <c r="O2380" t="s">
        <v>114</v>
      </c>
    </row>
    <row r="2381" spans="1:15" x14ac:dyDescent="0.3">
      <c r="A2381">
        <f t="shared" si="226"/>
        <v>7777897780</v>
      </c>
      <c r="B2381" s="1">
        <v>42413</v>
      </c>
      <c r="C2381" t="str">
        <f t="shared" si="222"/>
        <v>Saturday</v>
      </c>
      <c r="D2381" t="str">
        <f t="shared" si="223"/>
        <v>February</v>
      </c>
      <c r="E2381">
        <v>12.5</v>
      </c>
      <c r="F2381" t="s">
        <v>27</v>
      </c>
      <c r="G2381" t="s">
        <v>17</v>
      </c>
      <c r="H2381">
        <f t="shared" si="224"/>
        <v>19.5</v>
      </c>
      <c r="I2381">
        <v>3</v>
      </c>
      <c r="J2381" t="s">
        <v>25</v>
      </c>
      <c r="K2381" t="s">
        <v>26</v>
      </c>
      <c r="L2381">
        <f t="shared" si="225"/>
        <v>58.5</v>
      </c>
      <c r="M2381">
        <f t="shared" si="227"/>
        <v>21</v>
      </c>
      <c r="N2381" t="s">
        <v>111</v>
      </c>
      <c r="O2381" t="s">
        <v>114</v>
      </c>
    </row>
    <row r="2382" spans="1:15" x14ac:dyDescent="0.3">
      <c r="A2382">
        <f t="shared" si="226"/>
        <v>7777897781</v>
      </c>
      <c r="B2382" s="1">
        <v>42413</v>
      </c>
      <c r="C2382" t="str">
        <f t="shared" si="222"/>
        <v>Saturday</v>
      </c>
      <c r="D2382" t="str">
        <f t="shared" si="223"/>
        <v>February</v>
      </c>
      <c r="E2382">
        <v>12.5</v>
      </c>
      <c r="F2382" t="s">
        <v>27</v>
      </c>
      <c r="G2382" t="s">
        <v>17</v>
      </c>
      <c r="H2382">
        <f t="shared" si="224"/>
        <v>19.5</v>
      </c>
      <c r="I2382">
        <v>6</v>
      </c>
      <c r="J2382" t="s">
        <v>32</v>
      </c>
      <c r="K2382" t="s">
        <v>33</v>
      </c>
      <c r="L2382">
        <f t="shared" si="225"/>
        <v>117</v>
      </c>
      <c r="M2382">
        <f t="shared" si="227"/>
        <v>42</v>
      </c>
      <c r="N2382" t="s">
        <v>112</v>
      </c>
      <c r="O2382" t="s">
        <v>115</v>
      </c>
    </row>
    <row r="2383" spans="1:15" x14ac:dyDescent="0.3">
      <c r="A2383">
        <f t="shared" si="226"/>
        <v>7777897782</v>
      </c>
      <c r="B2383" s="1">
        <v>42414</v>
      </c>
      <c r="C2383" t="str">
        <f t="shared" si="222"/>
        <v>Sunday</v>
      </c>
      <c r="D2383" t="str">
        <f t="shared" si="223"/>
        <v>February</v>
      </c>
      <c r="E2383">
        <v>16.5</v>
      </c>
      <c r="F2383" t="s">
        <v>7</v>
      </c>
      <c r="G2383" t="s">
        <v>17</v>
      </c>
      <c r="H2383">
        <f t="shared" si="224"/>
        <v>25</v>
      </c>
      <c r="I2383">
        <v>9</v>
      </c>
      <c r="J2383" t="s">
        <v>18</v>
      </c>
      <c r="K2383" t="s">
        <v>19</v>
      </c>
      <c r="L2383">
        <f t="shared" si="225"/>
        <v>225</v>
      </c>
      <c r="M2383">
        <f t="shared" si="227"/>
        <v>76.5</v>
      </c>
      <c r="N2383" t="s">
        <v>111</v>
      </c>
      <c r="O2383" t="s">
        <v>114</v>
      </c>
    </row>
    <row r="2384" spans="1:15" x14ac:dyDescent="0.3">
      <c r="A2384">
        <f t="shared" si="226"/>
        <v>7777897783</v>
      </c>
      <c r="B2384" s="1">
        <v>42414</v>
      </c>
      <c r="C2384" t="str">
        <f t="shared" si="222"/>
        <v>Sunday</v>
      </c>
      <c r="D2384" t="str">
        <f t="shared" si="223"/>
        <v>February</v>
      </c>
      <c r="E2384">
        <v>20.5</v>
      </c>
      <c r="F2384" t="s">
        <v>13</v>
      </c>
      <c r="G2384" t="s">
        <v>8</v>
      </c>
      <c r="H2384">
        <f t="shared" si="224"/>
        <v>26.5</v>
      </c>
      <c r="I2384">
        <v>12</v>
      </c>
      <c r="J2384" t="s">
        <v>58</v>
      </c>
      <c r="K2384" t="s">
        <v>59</v>
      </c>
      <c r="L2384">
        <f t="shared" si="225"/>
        <v>318</v>
      </c>
      <c r="M2384">
        <f t="shared" si="227"/>
        <v>72</v>
      </c>
      <c r="N2384" t="s">
        <v>111</v>
      </c>
      <c r="O2384" t="s">
        <v>115</v>
      </c>
    </row>
    <row r="2385" spans="1:15" x14ac:dyDescent="0.3">
      <c r="A2385">
        <f t="shared" si="226"/>
        <v>7777897784</v>
      </c>
      <c r="B2385" s="1">
        <v>42414</v>
      </c>
      <c r="C2385" t="str">
        <f t="shared" si="222"/>
        <v>Sunday</v>
      </c>
      <c r="D2385" t="str">
        <f t="shared" si="223"/>
        <v>February</v>
      </c>
      <c r="E2385">
        <v>12</v>
      </c>
      <c r="F2385" t="s">
        <v>27</v>
      </c>
      <c r="G2385" t="s">
        <v>8</v>
      </c>
      <c r="H2385">
        <f t="shared" si="224"/>
        <v>15</v>
      </c>
      <c r="I2385">
        <v>10</v>
      </c>
      <c r="J2385" t="s">
        <v>52</v>
      </c>
      <c r="K2385" t="s">
        <v>53</v>
      </c>
      <c r="L2385">
        <f t="shared" si="225"/>
        <v>150</v>
      </c>
      <c r="M2385">
        <f t="shared" si="227"/>
        <v>30</v>
      </c>
      <c r="N2385" t="s">
        <v>112</v>
      </c>
      <c r="O2385" t="s">
        <v>114</v>
      </c>
    </row>
    <row r="2386" spans="1:15" x14ac:dyDescent="0.3">
      <c r="A2386">
        <f t="shared" si="226"/>
        <v>7777897785</v>
      </c>
      <c r="B2386" s="1">
        <v>42414</v>
      </c>
      <c r="C2386" t="str">
        <f t="shared" si="222"/>
        <v>Sunday</v>
      </c>
      <c r="D2386" t="str">
        <f t="shared" si="223"/>
        <v>February</v>
      </c>
      <c r="E2386">
        <v>16.25</v>
      </c>
      <c r="F2386" t="s">
        <v>7</v>
      </c>
      <c r="G2386" t="s">
        <v>17</v>
      </c>
      <c r="H2386">
        <f t="shared" si="224"/>
        <v>24.75</v>
      </c>
      <c r="I2386">
        <v>8</v>
      </c>
      <c r="J2386" t="s">
        <v>60</v>
      </c>
      <c r="K2386" t="s">
        <v>61</v>
      </c>
      <c r="L2386">
        <f t="shared" si="225"/>
        <v>198</v>
      </c>
      <c r="M2386">
        <f t="shared" si="227"/>
        <v>68</v>
      </c>
      <c r="N2386" t="s">
        <v>112</v>
      </c>
      <c r="O2386" t="s">
        <v>115</v>
      </c>
    </row>
    <row r="2387" spans="1:15" x14ac:dyDescent="0.3">
      <c r="A2387">
        <f t="shared" si="226"/>
        <v>7777897786</v>
      </c>
      <c r="B2387" s="1">
        <v>42414</v>
      </c>
      <c r="C2387" t="str">
        <f t="shared" si="222"/>
        <v>Sunday</v>
      </c>
      <c r="D2387" t="str">
        <f t="shared" si="223"/>
        <v>February</v>
      </c>
      <c r="E2387">
        <v>12</v>
      </c>
      <c r="F2387" t="s">
        <v>27</v>
      </c>
      <c r="G2387" t="s">
        <v>14</v>
      </c>
      <c r="H2387">
        <f t="shared" si="224"/>
        <v>16</v>
      </c>
      <c r="I2387">
        <v>7</v>
      </c>
      <c r="J2387" t="s">
        <v>20</v>
      </c>
      <c r="K2387" t="s">
        <v>21</v>
      </c>
      <c r="L2387">
        <f t="shared" si="225"/>
        <v>112</v>
      </c>
      <c r="M2387">
        <f t="shared" si="227"/>
        <v>28</v>
      </c>
      <c r="N2387" t="s">
        <v>111</v>
      </c>
      <c r="O2387" t="s">
        <v>115</v>
      </c>
    </row>
    <row r="2388" spans="1:15" x14ac:dyDescent="0.3">
      <c r="A2388">
        <f t="shared" si="226"/>
        <v>7777897787</v>
      </c>
      <c r="B2388" s="1">
        <v>42414</v>
      </c>
      <c r="C2388" t="str">
        <f t="shared" si="222"/>
        <v>Sunday</v>
      </c>
      <c r="D2388" t="str">
        <f t="shared" si="223"/>
        <v>February</v>
      </c>
      <c r="E2388">
        <v>12.5</v>
      </c>
      <c r="F2388" t="s">
        <v>27</v>
      </c>
      <c r="G2388" t="s">
        <v>17</v>
      </c>
      <c r="H2388">
        <f t="shared" si="224"/>
        <v>19.5</v>
      </c>
      <c r="I2388">
        <v>10</v>
      </c>
      <c r="J2388" t="s">
        <v>25</v>
      </c>
      <c r="K2388" t="s">
        <v>26</v>
      </c>
      <c r="L2388">
        <f t="shared" si="225"/>
        <v>195</v>
      </c>
      <c r="M2388">
        <f t="shared" si="227"/>
        <v>70</v>
      </c>
      <c r="N2388" t="s">
        <v>111</v>
      </c>
      <c r="O2388" t="s">
        <v>115</v>
      </c>
    </row>
    <row r="2389" spans="1:15" x14ac:dyDescent="0.3">
      <c r="A2389">
        <f t="shared" si="226"/>
        <v>7777897788</v>
      </c>
      <c r="B2389" s="1">
        <v>42415</v>
      </c>
      <c r="C2389" t="str">
        <f t="shared" si="222"/>
        <v>Monday</v>
      </c>
      <c r="D2389" t="str">
        <f t="shared" si="223"/>
        <v>February</v>
      </c>
      <c r="E2389">
        <v>16.75</v>
      </c>
      <c r="F2389" t="s">
        <v>7</v>
      </c>
      <c r="G2389" t="s">
        <v>22</v>
      </c>
      <c r="H2389">
        <f t="shared" si="224"/>
        <v>23.25</v>
      </c>
      <c r="I2389">
        <v>1</v>
      </c>
      <c r="J2389" t="s">
        <v>28</v>
      </c>
      <c r="K2389" t="s">
        <v>29</v>
      </c>
      <c r="L2389">
        <f t="shared" si="225"/>
        <v>23.25</v>
      </c>
      <c r="M2389">
        <f t="shared" si="227"/>
        <v>6.5</v>
      </c>
      <c r="N2389" t="s">
        <v>112</v>
      </c>
      <c r="O2389" t="s">
        <v>115</v>
      </c>
    </row>
    <row r="2390" spans="1:15" x14ac:dyDescent="0.3">
      <c r="A2390">
        <f t="shared" si="226"/>
        <v>7777897789</v>
      </c>
      <c r="B2390" s="1">
        <v>42415</v>
      </c>
      <c r="C2390" t="str">
        <f t="shared" si="222"/>
        <v>Monday</v>
      </c>
      <c r="D2390" t="str">
        <f t="shared" si="223"/>
        <v>February</v>
      </c>
      <c r="E2390">
        <v>20.75</v>
      </c>
      <c r="F2390" t="s">
        <v>13</v>
      </c>
      <c r="G2390" t="s">
        <v>22</v>
      </c>
      <c r="H2390">
        <f t="shared" si="224"/>
        <v>28.75</v>
      </c>
      <c r="I2390">
        <v>11</v>
      </c>
      <c r="J2390" t="s">
        <v>46</v>
      </c>
      <c r="K2390" t="s">
        <v>47</v>
      </c>
      <c r="L2390">
        <f t="shared" si="225"/>
        <v>316.25</v>
      </c>
      <c r="M2390">
        <f t="shared" si="227"/>
        <v>88</v>
      </c>
      <c r="N2390" t="s">
        <v>111</v>
      </c>
      <c r="O2390" t="s">
        <v>115</v>
      </c>
    </row>
    <row r="2391" spans="1:15" x14ac:dyDescent="0.3">
      <c r="A2391">
        <f t="shared" si="226"/>
        <v>7777897790</v>
      </c>
      <c r="B2391" s="1">
        <v>42415</v>
      </c>
      <c r="C2391" t="str">
        <f t="shared" si="222"/>
        <v>Monday</v>
      </c>
      <c r="D2391" t="str">
        <f t="shared" si="223"/>
        <v>February</v>
      </c>
      <c r="E2391">
        <v>20.75</v>
      </c>
      <c r="F2391" t="s">
        <v>13</v>
      </c>
      <c r="G2391" t="s">
        <v>22</v>
      </c>
      <c r="H2391">
        <f t="shared" si="224"/>
        <v>28.75</v>
      </c>
      <c r="I2391">
        <v>8</v>
      </c>
      <c r="J2391" t="s">
        <v>50</v>
      </c>
      <c r="K2391" t="s">
        <v>51</v>
      </c>
      <c r="L2391">
        <f t="shared" si="225"/>
        <v>230</v>
      </c>
      <c r="M2391">
        <f t="shared" si="227"/>
        <v>64</v>
      </c>
      <c r="N2391" t="s">
        <v>112</v>
      </c>
      <c r="O2391" t="s">
        <v>114</v>
      </c>
    </row>
    <row r="2392" spans="1:15" x14ac:dyDescent="0.3">
      <c r="A2392">
        <f t="shared" si="226"/>
        <v>7777897791</v>
      </c>
      <c r="B2392" s="1">
        <v>42415</v>
      </c>
      <c r="C2392" t="str">
        <f t="shared" si="222"/>
        <v>Monday</v>
      </c>
      <c r="D2392" t="str">
        <f t="shared" si="223"/>
        <v>February</v>
      </c>
      <c r="E2392">
        <v>16</v>
      </c>
      <c r="F2392" t="s">
        <v>7</v>
      </c>
      <c r="G2392" t="s">
        <v>14</v>
      </c>
      <c r="H2392">
        <f t="shared" si="224"/>
        <v>21.5</v>
      </c>
      <c r="I2392">
        <v>5</v>
      </c>
      <c r="J2392" t="s">
        <v>42</v>
      </c>
      <c r="K2392" t="s">
        <v>43</v>
      </c>
      <c r="L2392">
        <f t="shared" si="225"/>
        <v>107.5</v>
      </c>
      <c r="M2392">
        <f t="shared" si="227"/>
        <v>27.5</v>
      </c>
      <c r="N2392" t="s">
        <v>111</v>
      </c>
      <c r="O2392" t="s">
        <v>114</v>
      </c>
    </row>
    <row r="2393" spans="1:15" x14ac:dyDescent="0.3">
      <c r="A2393">
        <f t="shared" si="226"/>
        <v>7777897792</v>
      </c>
      <c r="B2393" s="1">
        <v>42416</v>
      </c>
      <c r="C2393" t="str">
        <f t="shared" si="222"/>
        <v>Tuesday</v>
      </c>
      <c r="D2393" t="str">
        <f t="shared" si="223"/>
        <v>February</v>
      </c>
      <c r="E2393">
        <v>16.75</v>
      </c>
      <c r="F2393" t="s">
        <v>7</v>
      </c>
      <c r="G2393" t="s">
        <v>22</v>
      </c>
      <c r="H2393">
        <f t="shared" si="224"/>
        <v>23.25</v>
      </c>
      <c r="I2393">
        <v>5</v>
      </c>
      <c r="J2393" t="s">
        <v>46</v>
      </c>
      <c r="K2393" t="s">
        <v>47</v>
      </c>
      <c r="L2393">
        <f t="shared" si="225"/>
        <v>116.25</v>
      </c>
      <c r="M2393">
        <f t="shared" si="227"/>
        <v>32.5</v>
      </c>
      <c r="N2393" t="s">
        <v>112</v>
      </c>
      <c r="O2393" t="s">
        <v>114</v>
      </c>
    </row>
    <row r="2394" spans="1:15" x14ac:dyDescent="0.3">
      <c r="A2394">
        <f t="shared" si="226"/>
        <v>7777897793</v>
      </c>
      <c r="B2394" s="1">
        <v>42416</v>
      </c>
      <c r="C2394" t="str">
        <f t="shared" si="222"/>
        <v>Tuesday</v>
      </c>
      <c r="D2394" t="str">
        <f t="shared" si="223"/>
        <v>February</v>
      </c>
      <c r="E2394">
        <v>16</v>
      </c>
      <c r="F2394" t="s">
        <v>7</v>
      </c>
      <c r="G2394" t="s">
        <v>8</v>
      </c>
      <c r="H2394">
        <f t="shared" si="224"/>
        <v>20.5</v>
      </c>
      <c r="I2394">
        <v>6</v>
      </c>
      <c r="J2394" t="s">
        <v>11</v>
      </c>
      <c r="K2394" t="s">
        <v>12</v>
      </c>
      <c r="L2394">
        <f t="shared" si="225"/>
        <v>123</v>
      </c>
      <c r="M2394">
        <f t="shared" si="227"/>
        <v>27</v>
      </c>
      <c r="N2394" t="s">
        <v>112</v>
      </c>
      <c r="O2394" t="s">
        <v>114</v>
      </c>
    </row>
    <row r="2395" spans="1:15" x14ac:dyDescent="0.3">
      <c r="A2395">
        <f t="shared" si="226"/>
        <v>7777897794</v>
      </c>
      <c r="B2395" s="1">
        <v>42416</v>
      </c>
      <c r="C2395" t="str">
        <f t="shared" si="222"/>
        <v>Tuesday</v>
      </c>
      <c r="D2395" t="str">
        <f t="shared" si="223"/>
        <v>February</v>
      </c>
      <c r="E2395">
        <v>12.75</v>
      </c>
      <c r="F2395" t="s">
        <v>27</v>
      </c>
      <c r="G2395" t="s">
        <v>14</v>
      </c>
      <c r="H2395">
        <f t="shared" si="224"/>
        <v>16.75</v>
      </c>
      <c r="I2395">
        <v>2</v>
      </c>
      <c r="J2395" t="s">
        <v>62</v>
      </c>
      <c r="K2395" t="s">
        <v>63</v>
      </c>
      <c r="L2395">
        <f t="shared" si="225"/>
        <v>33.5</v>
      </c>
      <c r="M2395">
        <f t="shared" si="227"/>
        <v>8</v>
      </c>
      <c r="N2395" t="s">
        <v>111</v>
      </c>
      <c r="O2395" t="s">
        <v>115</v>
      </c>
    </row>
    <row r="2396" spans="1:15" x14ac:dyDescent="0.3">
      <c r="A2396">
        <f t="shared" si="226"/>
        <v>7777897795</v>
      </c>
      <c r="B2396" s="1">
        <v>42416</v>
      </c>
      <c r="C2396" t="str">
        <f t="shared" si="222"/>
        <v>Tuesday</v>
      </c>
      <c r="D2396" t="str">
        <f t="shared" si="223"/>
        <v>February</v>
      </c>
      <c r="E2396">
        <v>11</v>
      </c>
      <c r="F2396" t="s">
        <v>27</v>
      </c>
      <c r="G2396" t="s">
        <v>8</v>
      </c>
      <c r="H2396">
        <f t="shared" si="224"/>
        <v>14</v>
      </c>
      <c r="I2396">
        <v>5</v>
      </c>
      <c r="J2396" t="s">
        <v>74</v>
      </c>
      <c r="K2396" t="s">
        <v>75</v>
      </c>
      <c r="L2396">
        <f t="shared" si="225"/>
        <v>70</v>
      </c>
      <c r="M2396">
        <f t="shared" si="227"/>
        <v>15</v>
      </c>
      <c r="N2396" t="s">
        <v>112</v>
      </c>
      <c r="O2396" t="s">
        <v>115</v>
      </c>
    </row>
    <row r="2397" spans="1:15" x14ac:dyDescent="0.3">
      <c r="A2397">
        <f t="shared" si="226"/>
        <v>7777897796</v>
      </c>
      <c r="B2397" s="1">
        <v>42416</v>
      </c>
      <c r="C2397" t="str">
        <f t="shared" si="222"/>
        <v>Tuesday</v>
      </c>
      <c r="D2397" t="str">
        <f t="shared" si="223"/>
        <v>February</v>
      </c>
      <c r="E2397">
        <v>20.75</v>
      </c>
      <c r="F2397" t="s">
        <v>13</v>
      </c>
      <c r="G2397" t="s">
        <v>22</v>
      </c>
      <c r="H2397">
        <f t="shared" si="224"/>
        <v>28.75</v>
      </c>
      <c r="I2397">
        <v>8</v>
      </c>
      <c r="J2397" t="s">
        <v>46</v>
      </c>
      <c r="K2397" t="s">
        <v>47</v>
      </c>
      <c r="L2397">
        <f t="shared" si="225"/>
        <v>230</v>
      </c>
      <c r="M2397">
        <f t="shared" si="227"/>
        <v>64</v>
      </c>
      <c r="N2397" t="s">
        <v>111</v>
      </c>
      <c r="O2397" t="s">
        <v>114</v>
      </c>
    </row>
    <row r="2398" spans="1:15" x14ac:dyDescent="0.3">
      <c r="A2398">
        <f t="shared" si="226"/>
        <v>7777897797</v>
      </c>
      <c r="B2398" s="1">
        <v>42416</v>
      </c>
      <c r="C2398" t="str">
        <f t="shared" si="222"/>
        <v>Tuesday</v>
      </c>
      <c r="D2398" t="str">
        <f t="shared" si="223"/>
        <v>February</v>
      </c>
      <c r="E2398">
        <v>16.5</v>
      </c>
      <c r="F2398" t="s">
        <v>13</v>
      </c>
      <c r="G2398" t="s">
        <v>8</v>
      </c>
      <c r="H2398">
        <f t="shared" si="224"/>
        <v>22.5</v>
      </c>
      <c r="I2398">
        <v>1</v>
      </c>
      <c r="J2398" t="s">
        <v>9</v>
      </c>
      <c r="K2398" t="s">
        <v>10</v>
      </c>
      <c r="L2398">
        <f t="shared" si="225"/>
        <v>22.5</v>
      </c>
      <c r="M2398">
        <f t="shared" si="227"/>
        <v>6</v>
      </c>
      <c r="N2398" t="s">
        <v>112</v>
      </c>
      <c r="O2398" t="s">
        <v>115</v>
      </c>
    </row>
    <row r="2399" spans="1:15" x14ac:dyDescent="0.3">
      <c r="A2399">
        <f t="shared" si="226"/>
        <v>7777897798</v>
      </c>
      <c r="B2399" s="1">
        <v>42416</v>
      </c>
      <c r="C2399" t="str">
        <f t="shared" si="222"/>
        <v>Tuesday</v>
      </c>
      <c r="D2399" t="str">
        <f t="shared" si="223"/>
        <v>February</v>
      </c>
      <c r="E2399">
        <v>20.75</v>
      </c>
      <c r="F2399" t="s">
        <v>13</v>
      </c>
      <c r="G2399" t="s">
        <v>17</v>
      </c>
      <c r="H2399">
        <f t="shared" si="224"/>
        <v>30.75</v>
      </c>
      <c r="I2399">
        <v>7</v>
      </c>
      <c r="J2399" t="s">
        <v>66</v>
      </c>
      <c r="K2399" t="s">
        <v>67</v>
      </c>
      <c r="L2399">
        <f t="shared" si="225"/>
        <v>215.25</v>
      </c>
      <c r="M2399">
        <f t="shared" si="227"/>
        <v>70</v>
      </c>
      <c r="N2399" t="s">
        <v>112</v>
      </c>
      <c r="O2399" t="s">
        <v>114</v>
      </c>
    </row>
    <row r="2400" spans="1:15" x14ac:dyDescent="0.3">
      <c r="A2400">
        <f t="shared" si="226"/>
        <v>7777897799</v>
      </c>
      <c r="B2400" s="1">
        <v>42416</v>
      </c>
      <c r="C2400" t="str">
        <f t="shared" si="222"/>
        <v>Tuesday</v>
      </c>
      <c r="D2400" t="str">
        <f t="shared" si="223"/>
        <v>February</v>
      </c>
      <c r="E2400">
        <v>16.25</v>
      </c>
      <c r="F2400" t="s">
        <v>7</v>
      </c>
      <c r="G2400" t="s">
        <v>17</v>
      </c>
      <c r="H2400">
        <f t="shared" si="224"/>
        <v>24.75</v>
      </c>
      <c r="I2400">
        <v>1</v>
      </c>
      <c r="J2400" t="s">
        <v>70</v>
      </c>
      <c r="K2400" t="s">
        <v>71</v>
      </c>
      <c r="L2400">
        <f t="shared" si="225"/>
        <v>24.75</v>
      </c>
      <c r="M2400">
        <f t="shared" si="227"/>
        <v>8.5</v>
      </c>
      <c r="N2400" t="s">
        <v>111</v>
      </c>
      <c r="O2400" t="s">
        <v>114</v>
      </c>
    </row>
    <row r="2401" spans="1:15" x14ac:dyDescent="0.3">
      <c r="A2401">
        <f t="shared" si="226"/>
        <v>7777897800</v>
      </c>
      <c r="B2401" s="1">
        <v>42417</v>
      </c>
      <c r="C2401" t="str">
        <f t="shared" si="222"/>
        <v>Wednesday</v>
      </c>
      <c r="D2401" t="str">
        <f t="shared" si="223"/>
        <v>February</v>
      </c>
      <c r="E2401">
        <v>20.75</v>
      </c>
      <c r="F2401" t="s">
        <v>13</v>
      </c>
      <c r="G2401" t="s">
        <v>22</v>
      </c>
      <c r="H2401">
        <f t="shared" si="224"/>
        <v>28.75</v>
      </c>
      <c r="I2401">
        <v>6</v>
      </c>
      <c r="J2401" t="s">
        <v>44</v>
      </c>
      <c r="K2401" t="s">
        <v>45</v>
      </c>
      <c r="L2401">
        <f t="shared" si="225"/>
        <v>172.5</v>
      </c>
      <c r="M2401">
        <f t="shared" si="227"/>
        <v>48</v>
      </c>
      <c r="N2401" t="s">
        <v>111</v>
      </c>
      <c r="O2401" t="s">
        <v>114</v>
      </c>
    </row>
    <row r="2402" spans="1:15" x14ac:dyDescent="0.3">
      <c r="A2402">
        <f t="shared" si="226"/>
        <v>7777897801</v>
      </c>
      <c r="B2402" s="1">
        <v>42417</v>
      </c>
      <c r="C2402" t="str">
        <f t="shared" si="222"/>
        <v>Wednesday</v>
      </c>
      <c r="D2402" t="str">
        <f t="shared" si="223"/>
        <v>February</v>
      </c>
      <c r="E2402">
        <v>12</v>
      </c>
      <c r="F2402" t="s">
        <v>27</v>
      </c>
      <c r="G2402" t="s">
        <v>8</v>
      </c>
      <c r="H2402">
        <f t="shared" si="224"/>
        <v>15</v>
      </c>
      <c r="I2402">
        <v>3</v>
      </c>
      <c r="J2402" t="s">
        <v>52</v>
      </c>
      <c r="K2402" t="s">
        <v>53</v>
      </c>
      <c r="L2402">
        <f t="shared" si="225"/>
        <v>45</v>
      </c>
      <c r="M2402">
        <f t="shared" si="227"/>
        <v>9</v>
      </c>
      <c r="N2402" t="s">
        <v>112</v>
      </c>
      <c r="O2402" t="s">
        <v>115</v>
      </c>
    </row>
    <row r="2403" spans="1:15" x14ac:dyDescent="0.3">
      <c r="A2403">
        <f t="shared" si="226"/>
        <v>7777897802</v>
      </c>
      <c r="B2403" s="1">
        <v>42417</v>
      </c>
      <c r="C2403" t="str">
        <f t="shared" si="222"/>
        <v>Wednesday</v>
      </c>
      <c r="D2403" t="str">
        <f t="shared" si="223"/>
        <v>February</v>
      </c>
      <c r="E2403">
        <v>12.25</v>
      </c>
      <c r="F2403" t="s">
        <v>27</v>
      </c>
      <c r="G2403" t="s">
        <v>17</v>
      </c>
      <c r="H2403">
        <f t="shared" si="224"/>
        <v>19.25</v>
      </c>
      <c r="I2403">
        <v>9</v>
      </c>
      <c r="J2403" t="s">
        <v>70</v>
      </c>
      <c r="K2403" t="s">
        <v>71</v>
      </c>
      <c r="L2403">
        <f t="shared" si="225"/>
        <v>173.25</v>
      </c>
      <c r="M2403">
        <f t="shared" si="227"/>
        <v>63</v>
      </c>
      <c r="N2403" t="s">
        <v>111</v>
      </c>
      <c r="O2403" t="s">
        <v>115</v>
      </c>
    </row>
    <row r="2404" spans="1:15" x14ac:dyDescent="0.3">
      <c r="A2404">
        <f t="shared" si="226"/>
        <v>7777897803</v>
      </c>
      <c r="B2404" s="1">
        <v>42417</v>
      </c>
      <c r="C2404" t="str">
        <f t="shared" si="222"/>
        <v>Wednesday</v>
      </c>
      <c r="D2404" t="str">
        <f t="shared" si="223"/>
        <v>February</v>
      </c>
      <c r="E2404">
        <v>12.75</v>
      </c>
      <c r="F2404" t="s">
        <v>27</v>
      </c>
      <c r="G2404" t="s">
        <v>22</v>
      </c>
      <c r="H2404">
        <f t="shared" si="224"/>
        <v>17.75</v>
      </c>
      <c r="I2404">
        <v>6</v>
      </c>
      <c r="J2404" t="s">
        <v>23</v>
      </c>
      <c r="K2404" t="s">
        <v>24</v>
      </c>
      <c r="L2404">
        <f t="shared" si="225"/>
        <v>106.5</v>
      </c>
      <c r="M2404">
        <f t="shared" si="227"/>
        <v>30</v>
      </c>
      <c r="N2404" t="s">
        <v>111</v>
      </c>
      <c r="O2404" t="s">
        <v>114</v>
      </c>
    </row>
    <row r="2405" spans="1:15" x14ac:dyDescent="0.3">
      <c r="A2405">
        <f t="shared" si="226"/>
        <v>7777897804</v>
      </c>
      <c r="B2405" s="1">
        <v>42417</v>
      </c>
      <c r="C2405" t="str">
        <f t="shared" si="222"/>
        <v>Wednesday</v>
      </c>
      <c r="D2405" t="str">
        <f t="shared" si="223"/>
        <v>February</v>
      </c>
      <c r="E2405">
        <v>16.75</v>
      </c>
      <c r="F2405" t="s">
        <v>7</v>
      </c>
      <c r="G2405" t="s">
        <v>22</v>
      </c>
      <c r="H2405">
        <f t="shared" si="224"/>
        <v>23.25</v>
      </c>
      <c r="I2405">
        <v>10</v>
      </c>
      <c r="J2405" t="s">
        <v>28</v>
      </c>
      <c r="K2405" t="s">
        <v>29</v>
      </c>
      <c r="L2405">
        <f t="shared" si="225"/>
        <v>232.5</v>
      </c>
      <c r="M2405">
        <f t="shared" si="227"/>
        <v>65</v>
      </c>
      <c r="N2405" t="s">
        <v>112</v>
      </c>
      <c r="O2405" t="s">
        <v>115</v>
      </c>
    </row>
    <row r="2406" spans="1:15" x14ac:dyDescent="0.3">
      <c r="A2406">
        <f t="shared" si="226"/>
        <v>7777897805</v>
      </c>
      <c r="B2406" s="1">
        <v>42417</v>
      </c>
      <c r="C2406" t="str">
        <f t="shared" si="222"/>
        <v>Wednesday</v>
      </c>
      <c r="D2406" t="str">
        <f t="shared" si="223"/>
        <v>February</v>
      </c>
      <c r="E2406">
        <v>15.25</v>
      </c>
      <c r="F2406" t="s">
        <v>13</v>
      </c>
      <c r="G2406" t="s">
        <v>8</v>
      </c>
      <c r="H2406">
        <f t="shared" si="224"/>
        <v>21.25</v>
      </c>
      <c r="I2406">
        <v>9</v>
      </c>
      <c r="J2406" t="s">
        <v>48</v>
      </c>
      <c r="K2406" t="s">
        <v>49</v>
      </c>
      <c r="L2406">
        <f t="shared" si="225"/>
        <v>191.25</v>
      </c>
      <c r="M2406">
        <f t="shared" si="227"/>
        <v>54</v>
      </c>
      <c r="N2406" t="s">
        <v>112</v>
      </c>
      <c r="O2406" t="s">
        <v>115</v>
      </c>
    </row>
    <row r="2407" spans="1:15" x14ac:dyDescent="0.3">
      <c r="A2407">
        <f t="shared" si="226"/>
        <v>7777897806</v>
      </c>
      <c r="B2407" s="1">
        <v>42417</v>
      </c>
      <c r="C2407" t="str">
        <f t="shared" si="222"/>
        <v>Wednesday</v>
      </c>
      <c r="D2407" t="str">
        <f t="shared" si="223"/>
        <v>February</v>
      </c>
      <c r="E2407">
        <v>14.5</v>
      </c>
      <c r="F2407" t="s">
        <v>7</v>
      </c>
      <c r="G2407" t="s">
        <v>8</v>
      </c>
      <c r="H2407">
        <f t="shared" si="224"/>
        <v>19</v>
      </c>
      <c r="I2407">
        <v>4</v>
      </c>
      <c r="J2407" t="s">
        <v>74</v>
      </c>
      <c r="K2407" t="s">
        <v>75</v>
      </c>
      <c r="L2407">
        <f t="shared" si="225"/>
        <v>76</v>
      </c>
      <c r="M2407">
        <f t="shared" si="227"/>
        <v>18</v>
      </c>
      <c r="N2407" t="s">
        <v>112</v>
      </c>
      <c r="O2407" t="s">
        <v>115</v>
      </c>
    </row>
    <row r="2408" spans="1:15" x14ac:dyDescent="0.3">
      <c r="A2408">
        <f t="shared" si="226"/>
        <v>7777897807</v>
      </c>
      <c r="B2408" s="1">
        <v>42418</v>
      </c>
      <c r="C2408" t="str">
        <f t="shared" si="222"/>
        <v>Thursday</v>
      </c>
      <c r="D2408" t="str">
        <f t="shared" si="223"/>
        <v>February</v>
      </c>
      <c r="E2408">
        <v>12.5</v>
      </c>
      <c r="F2408" t="s">
        <v>27</v>
      </c>
      <c r="G2408" t="s">
        <v>17</v>
      </c>
      <c r="H2408">
        <f t="shared" si="224"/>
        <v>19.5</v>
      </c>
      <c r="I2408">
        <v>1</v>
      </c>
      <c r="J2408" t="s">
        <v>66</v>
      </c>
      <c r="K2408" t="s">
        <v>67</v>
      </c>
      <c r="L2408">
        <f t="shared" si="225"/>
        <v>19.5</v>
      </c>
      <c r="M2408">
        <f t="shared" si="227"/>
        <v>7</v>
      </c>
      <c r="N2408" t="s">
        <v>111</v>
      </c>
      <c r="O2408" t="s">
        <v>114</v>
      </c>
    </row>
    <row r="2409" spans="1:15" x14ac:dyDescent="0.3">
      <c r="A2409">
        <f t="shared" si="226"/>
        <v>7777897808</v>
      </c>
      <c r="B2409" s="1">
        <v>42418</v>
      </c>
      <c r="C2409" t="str">
        <f t="shared" si="222"/>
        <v>Thursday</v>
      </c>
      <c r="D2409" t="str">
        <f t="shared" si="223"/>
        <v>February</v>
      </c>
      <c r="E2409">
        <v>16.5</v>
      </c>
      <c r="F2409" t="s">
        <v>7</v>
      </c>
      <c r="G2409" t="s">
        <v>14</v>
      </c>
      <c r="H2409">
        <f t="shared" si="224"/>
        <v>22</v>
      </c>
      <c r="I2409">
        <v>1</v>
      </c>
      <c r="J2409" t="s">
        <v>40</v>
      </c>
      <c r="K2409" t="s">
        <v>41</v>
      </c>
      <c r="L2409">
        <f t="shared" si="225"/>
        <v>22</v>
      </c>
      <c r="M2409">
        <f t="shared" si="227"/>
        <v>5.5</v>
      </c>
      <c r="N2409" t="s">
        <v>112</v>
      </c>
      <c r="O2409" t="s">
        <v>115</v>
      </c>
    </row>
    <row r="2410" spans="1:15" x14ac:dyDescent="0.3">
      <c r="A2410">
        <f t="shared" si="226"/>
        <v>7777897809</v>
      </c>
      <c r="B2410" s="1">
        <v>42418</v>
      </c>
      <c r="C2410" t="str">
        <f t="shared" si="222"/>
        <v>Thursday</v>
      </c>
      <c r="D2410" t="str">
        <f t="shared" si="223"/>
        <v>February</v>
      </c>
      <c r="E2410">
        <v>12</v>
      </c>
      <c r="F2410" t="s">
        <v>27</v>
      </c>
      <c r="G2410" t="s">
        <v>8</v>
      </c>
      <c r="H2410">
        <f t="shared" si="224"/>
        <v>15</v>
      </c>
      <c r="I2410">
        <v>9</v>
      </c>
      <c r="J2410" t="s">
        <v>11</v>
      </c>
      <c r="K2410" t="s">
        <v>12</v>
      </c>
      <c r="L2410">
        <f t="shared" si="225"/>
        <v>135</v>
      </c>
      <c r="M2410">
        <f t="shared" si="227"/>
        <v>27</v>
      </c>
      <c r="N2410" t="s">
        <v>112</v>
      </c>
      <c r="O2410" t="s">
        <v>115</v>
      </c>
    </row>
    <row r="2411" spans="1:15" x14ac:dyDescent="0.3">
      <c r="A2411">
        <f t="shared" si="226"/>
        <v>7777897810</v>
      </c>
      <c r="B2411" s="1">
        <v>42418</v>
      </c>
      <c r="C2411" t="str">
        <f t="shared" si="222"/>
        <v>Thursday</v>
      </c>
      <c r="D2411" t="str">
        <f t="shared" si="223"/>
        <v>February</v>
      </c>
      <c r="E2411">
        <v>18.5</v>
      </c>
      <c r="F2411" t="s">
        <v>13</v>
      </c>
      <c r="G2411" t="s">
        <v>14</v>
      </c>
      <c r="H2411">
        <f t="shared" si="224"/>
        <v>25.5</v>
      </c>
      <c r="I2411">
        <v>7</v>
      </c>
      <c r="J2411" t="s">
        <v>15</v>
      </c>
      <c r="K2411" t="s">
        <v>16</v>
      </c>
      <c r="L2411">
        <f t="shared" si="225"/>
        <v>178.5</v>
      </c>
      <c r="M2411">
        <f t="shared" si="227"/>
        <v>49</v>
      </c>
      <c r="N2411" t="s">
        <v>112</v>
      </c>
      <c r="O2411" t="s">
        <v>114</v>
      </c>
    </row>
    <row r="2412" spans="1:15" x14ac:dyDescent="0.3">
      <c r="A2412">
        <f t="shared" si="226"/>
        <v>7777897811</v>
      </c>
      <c r="B2412" s="1">
        <v>42419</v>
      </c>
      <c r="C2412" t="str">
        <f t="shared" si="222"/>
        <v>Friday</v>
      </c>
      <c r="D2412" t="str">
        <f t="shared" si="223"/>
        <v>February</v>
      </c>
      <c r="E2412">
        <v>14.75</v>
      </c>
      <c r="F2412" t="s">
        <v>7</v>
      </c>
      <c r="G2412" t="s">
        <v>14</v>
      </c>
      <c r="H2412">
        <f t="shared" si="224"/>
        <v>20.25</v>
      </c>
      <c r="I2412">
        <v>12</v>
      </c>
      <c r="J2412" t="s">
        <v>56</v>
      </c>
      <c r="K2412" t="s">
        <v>57</v>
      </c>
      <c r="L2412">
        <f t="shared" si="225"/>
        <v>243</v>
      </c>
      <c r="M2412">
        <f t="shared" si="227"/>
        <v>66</v>
      </c>
      <c r="N2412" t="s">
        <v>112</v>
      </c>
      <c r="O2412" t="s">
        <v>115</v>
      </c>
    </row>
    <row r="2413" spans="1:15" x14ac:dyDescent="0.3">
      <c r="A2413">
        <f t="shared" si="226"/>
        <v>7777897812</v>
      </c>
      <c r="B2413" s="1">
        <v>42419</v>
      </c>
      <c r="C2413" t="str">
        <f t="shared" si="222"/>
        <v>Friday</v>
      </c>
      <c r="D2413" t="str">
        <f t="shared" si="223"/>
        <v>February</v>
      </c>
      <c r="E2413">
        <v>18.5</v>
      </c>
      <c r="F2413" t="s">
        <v>13</v>
      </c>
      <c r="G2413" t="s">
        <v>14</v>
      </c>
      <c r="H2413">
        <f t="shared" si="224"/>
        <v>25.5</v>
      </c>
      <c r="I2413">
        <v>2</v>
      </c>
      <c r="J2413" t="s">
        <v>15</v>
      </c>
      <c r="K2413" t="s">
        <v>16</v>
      </c>
      <c r="L2413">
        <f t="shared" si="225"/>
        <v>51</v>
      </c>
      <c r="M2413">
        <f t="shared" si="227"/>
        <v>14</v>
      </c>
      <c r="N2413" t="s">
        <v>111</v>
      </c>
      <c r="O2413" t="s">
        <v>115</v>
      </c>
    </row>
    <row r="2414" spans="1:15" x14ac:dyDescent="0.3">
      <c r="A2414">
        <f t="shared" si="226"/>
        <v>7777897813</v>
      </c>
      <c r="B2414" s="1">
        <v>42419</v>
      </c>
      <c r="C2414" t="str">
        <f t="shared" si="222"/>
        <v>Friday</v>
      </c>
      <c r="D2414" t="str">
        <f t="shared" si="223"/>
        <v>February</v>
      </c>
      <c r="E2414">
        <v>20.75</v>
      </c>
      <c r="F2414" t="s">
        <v>13</v>
      </c>
      <c r="G2414" t="s">
        <v>17</v>
      </c>
      <c r="H2414">
        <f t="shared" si="224"/>
        <v>30.75</v>
      </c>
      <c r="I2414">
        <v>12</v>
      </c>
      <c r="J2414" t="s">
        <v>38</v>
      </c>
      <c r="K2414" t="s">
        <v>39</v>
      </c>
      <c r="L2414">
        <f t="shared" si="225"/>
        <v>369</v>
      </c>
      <c r="M2414">
        <f t="shared" si="227"/>
        <v>120</v>
      </c>
      <c r="N2414" t="s">
        <v>112</v>
      </c>
      <c r="O2414" t="s">
        <v>115</v>
      </c>
    </row>
    <row r="2415" spans="1:15" x14ac:dyDescent="0.3">
      <c r="A2415">
        <f t="shared" si="226"/>
        <v>7777897814</v>
      </c>
      <c r="B2415" s="1">
        <v>42419</v>
      </c>
      <c r="C2415" t="str">
        <f t="shared" si="222"/>
        <v>Friday</v>
      </c>
      <c r="D2415" t="str">
        <f t="shared" si="223"/>
        <v>February</v>
      </c>
      <c r="E2415">
        <v>16.5</v>
      </c>
      <c r="F2415" t="s">
        <v>7</v>
      </c>
      <c r="G2415" t="s">
        <v>14</v>
      </c>
      <c r="H2415">
        <f t="shared" si="224"/>
        <v>22</v>
      </c>
      <c r="I2415">
        <v>7</v>
      </c>
      <c r="J2415" t="s">
        <v>40</v>
      </c>
      <c r="K2415" t="s">
        <v>41</v>
      </c>
      <c r="L2415">
        <f t="shared" si="225"/>
        <v>154</v>
      </c>
      <c r="M2415">
        <f t="shared" si="227"/>
        <v>38.5</v>
      </c>
      <c r="N2415" t="s">
        <v>112</v>
      </c>
      <c r="O2415" t="s">
        <v>114</v>
      </c>
    </row>
    <row r="2416" spans="1:15" x14ac:dyDescent="0.3">
      <c r="A2416">
        <f t="shared" si="226"/>
        <v>7777897815</v>
      </c>
      <c r="B2416" s="1">
        <v>42419</v>
      </c>
      <c r="C2416" t="str">
        <f t="shared" si="222"/>
        <v>Friday</v>
      </c>
      <c r="D2416" t="str">
        <f t="shared" si="223"/>
        <v>February</v>
      </c>
      <c r="E2416">
        <v>21</v>
      </c>
      <c r="F2416" t="s">
        <v>13</v>
      </c>
      <c r="G2416" t="s">
        <v>14</v>
      </c>
      <c r="H2416">
        <f t="shared" si="224"/>
        <v>28</v>
      </c>
      <c r="I2416">
        <v>8</v>
      </c>
      <c r="J2416" t="s">
        <v>62</v>
      </c>
      <c r="K2416" t="s">
        <v>63</v>
      </c>
      <c r="L2416">
        <f t="shared" si="225"/>
        <v>224</v>
      </c>
      <c r="M2416">
        <f t="shared" si="227"/>
        <v>56</v>
      </c>
      <c r="N2416" t="s">
        <v>112</v>
      </c>
      <c r="O2416" t="s">
        <v>114</v>
      </c>
    </row>
    <row r="2417" spans="1:15" x14ac:dyDescent="0.3">
      <c r="A2417">
        <f t="shared" si="226"/>
        <v>7777897816</v>
      </c>
      <c r="B2417" s="1">
        <v>42419</v>
      </c>
      <c r="C2417" t="str">
        <f t="shared" si="222"/>
        <v>Friday</v>
      </c>
      <c r="D2417" t="str">
        <f t="shared" si="223"/>
        <v>February</v>
      </c>
      <c r="E2417">
        <v>20.25</v>
      </c>
      <c r="F2417" t="s">
        <v>13</v>
      </c>
      <c r="G2417" t="s">
        <v>14</v>
      </c>
      <c r="H2417">
        <f t="shared" si="224"/>
        <v>27.25</v>
      </c>
      <c r="I2417">
        <v>6</v>
      </c>
      <c r="J2417" t="s">
        <v>20</v>
      </c>
      <c r="K2417" t="s">
        <v>21</v>
      </c>
      <c r="L2417">
        <f t="shared" si="225"/>
        <v>163.5</v>
      </c>
      <c r="M2417">
        <f t="shared" si="227"/>
        <v>42</v>
      </c>
      <c r="N2417" t="s">
        <v>112</v>
      </c>
      <c r="O2417" t="s">
        <v>115</v>
      </c>
    </row>
    <row r="2418" spans="1:15" x14ac:dyDescent="0.3">
      <c r="A2418">
        <f t="shared" si="226"/>
        <v>7777897817</v>
      </c>
      <c r="B2418" s="1">
        <v>42419</v>
      </c>
      <c r="C2418" t="str">
        <f t="shared" si="222"/>
        <v>Friday</v>
      </c>
      <c r="D2418" t="str">
        <f t="shared" si="223"/>
        <v>February</v>
      </c>
      <c r="E2418">
        <v>16.5</v>
      </c>
      <c r="F2418" t="s">
        <v>7</v>
      </c>
      <c r="G2418" t="s">
        <v>17</v>
      </c>
      <c r="H2418">
        <f t="shared" si="224"/>
        <v>25</v>
      </c>
      <c r="I2418">
        <v>6</v>
      </c>
      <c r="J2418" t="s">
        <v>18</v>
      </c>
      <c r="K2418" t="s">
        <v>19</v>
      </c>
      <c r="L2418">
        <f t="shared" si="225"/>
        <v>150</v>
      </c>
      <c r="M2418">
        <f t="shared" si="227"/>
        <v>51</v>
      </c>
      <c r="N2418" t="s">
        <v>112</v>
      </c>
      <c r="O2418" t="s">
        <v>114</v>
      </c>
    </row>
    <row r="2419" spans="1:15" x14ac:dyDescent="0.3">
      <c r="A2419">
        <f t="shared" si="226"/>
        <v>7777897818</v>
      </c>
      <c r="B2419" s="1">
        <v>42419</v>
      </c>
      <c r="C2419" t="str">
        <f t="shared" si="222"/>
        <v>Friday</v>
      </c>
      <c r="D2419" t="str">
        <f t="shared" si="223"/>
        <v>February</v>
      </c>
      <c r="E2419">
        <v>15.25</v>
      </c>
      <c r="F2419" t="s">
        <v>13</v>
      </c>
      <c r="G2419" t="s">
        <v>8</v>
      </c>
      <c r="H2419">
        <f t="shared" si="224"/>
        <v>21.25</v>
      </c>
      <c r="I2419">
        <v>4</v>
      </c>
      <c r="J2419" t="s">
        <v>48</v>
      </c>
      <c r="K2419" t="s">
        <v>49</v>
      </c>
      <c r="L2419">
        <f t="shared" si="225"/>
        <v>85</v>
      </c>
      <c r="M2419">
        <f t="shared" si="227"/>
        <v>24</v>
      </c>
      <c r="N2419" t="s">
        <v>111</v>
      </c>
      <c r="O2419" t="s">
        <v>114</v>
      </c>
    </row>
    <row r="2420" spans="1:15" x14ac:dyDescent="0.3">
      <c r="A2420">
        <f t="shared" si="226"/>
        <v>7777897819</v>
      </c>
      <c r="B2420" s="1">
        <v>42420</v>
      </c>
      <c r="C2420" t="str">
        <f t="shared" si="222"/>
        <v>Saturday</v>
      </c>
      <c r="D2420" t="str">
        <f t="shared" si="223"/>
        <v>February</v>
      </c>
      <c r="E2420">
        <v>16.75</v>
      </c>
      <c r="F2420" t="s">
        <v>7</v>
      </c>
      <c r="G2420" t="s">
        <v>22</v>
      </c>
      <c r="H2420">
        <f t="shared" si="224"/>
        <v>23.25</v>
      </c>
      <c r="I2420">
        <v>6</v>
      </c>
      <c r="J2420" t="s">
        <v>72</v>
      </c>
      <c r="K2420" t="s">
        <v>73</v>
      </c>
      <c r="L2420">
        <f t="shared" si="225"/>
        <v>139.5</v>
      </c>
      <c r="M2420">
        <f t="shared" si="227"/>
        <v>39</v>
      </c>
      <c r="N2420" t="s">
        <v>111</v>
      </c>
      <c r="O2420" t="s">
        <v>114</v>
      </c>
    </row>
    <row r="2421" spans="1:15" x14ac:dyDescent="0.3">
      <c r="A2421">
        <f t="shared" si="226"/>
        <v>7777897820</v>
      </c>
      <c r="B2421" s="1">
        <v>42420</v>
      </c>
      <c r="C2421" t="str">
        <f t="shared" si="222"/>
        <v>Saturday</v>
      </c>
      <c r="D2421" t="str">
        <f t="shared" si="223"/>
        <v>February</v>
      </c>
      <c r="E2421">
        <v>17.95</v>
      </c>
      <c r="F2421" t="s">
        <v>13</v>
      </c>
      <c r="G2421" t="s">
        <v>14</v>
      </c>
      <c r="H2421">
        <f t="shared" si="224"/>
        <v>24.95</v>
      </c>
      <c r="I2421">
        <v>3</v>
      </c>
      <c r="J2421" t="s">
        <v>56</v>
      </c>
      <c r="K2421" t="s">
        <v>57</v>
      </c>
      <c r="L2421">
        <f t="shared" si="225"/>
        <v>74.849999999999994</v>
      </c>
      <c r="M2421">
        <f t="shared" si="227"/>
        <v>21</v>
      </c>
      <c r="N2421" t="s">
        <v>111</v>
      </c>
      <c r="O2421" t="s">
        <v>115</v>
      </c>
    </row>
    <row r="2422" spans="1:15" x14ac:dyDescent="0.3">
      <c r="A2422">
        <f t="shared" si="226"/>
        <v>7777897821</v>
      </c>
      <c r="B2422" s="1">
        <v>42421</v>
      </c>
      <c r="C2422" t="str">
        <f t="shared" si="222"/>
        <v>Sunday</v>
      </c>
      <c r="D2422" t="str">
        <f t="shared" si="223"/>
        <v>February</v>
      </c>
      <c r="E2422">
        <v>20.5</v>
      </c>
      <c r="F2422" t="s">
        <v>13</v>
      </c>
      <c r="G2422" t="s">
        <v>8</v>
      </c>
      <c r="H2422">
        <f t="shared" si="224"/>
        <v>26.5</v>
      </c>
      <c r="I2422">
        <v>2</v>
      </c>
      <c r="J2422" t="s">
        <v>36</v>
      </c>
      <c r="K2422" t="s">
        <v>37</v>
      </c>
      <c r="L2422">
        <f t="shared" si="225"/>
        <v>53</v>
      </c>
      <c r="M2422">
        <f t="shared" si="227"/>
        <v>12</v>
      </c>
      <c r="N2422" t="s">
        <v>112</v>
      </c>
      <c r="O2422" t="s">
        <v>115</v>
      </c>
    </row>
    <row r="2423" spans="1:15" x14ac:dyDescent="0.3">
      <c r="A2423">
        <f t="shared" si="226"/>
        <v>7777897822</v>
      </c>
      <c r="B2423" s="1">
        <v>42421</v>
      </c>
      <c r="C2423" t="str">
        <f t="shared" si="222"/>
        <v>Sunday</v>
      </c>
      <c r="D2423" t="str">
        <f t="shared" si="223"/>
        <v>February</v>
      </c>
      <c r="E2423">
        <v>12</v>
      </c>
      <c r="F2423" t="s">
        <v>27</v>
      </c>
      <c r="G2423" t="s">
        <v>14</v>
      </c>
      <c r="H2423">
        <f t="shared" si="224"/>
        <v>16</v>
      </c>
      <c r="I2423">
        <v>10</v>
      </c>
      <c r="J2423" t="s">
        <v>34</v>
      </c>
      <c r="K2423" t="s">
        <v>35</v>
      </c>
      <c r="L2423">
        <f t="shared" si="225"/>
        <v>160</v>
      </c>
      <c r="M2423">
        <f t="shared" si="227"/>
        <v>40</v>
      </c>
      <c r="N2423" t="s">
        <v>111</v>
      </c>
      <c r="O2423" t="s">
        <v>114</v>
      </c>
    </row>
    <row r="2424" spans="1:15" x14ac:dyDescent="0.3">
      <c r="A2424">
        <f t="shared" si="226"/>
        <v>7777897823</v>
      </c>
      <c r="B2424" s="1">
        <v>42421</v>
      </c>
      <c r="C2424" t="str">
        <f t="shared" si="222"/>
        <v>Sunday</v>
      </c>
      <c r="D2424" t="str">
        <f t="shared" si="223"/>
        <v>February</v>
      </c>
      <c r="E2424">
        <v>15.25</v>
      </c>
      <c r="F2424" t="s">
        <v>13</v>
      </c>
      <c r="G2424" t="s">
        <v>8</v>
      </c>
      <c r="H2424">
        <f t="shared" si="224"/>
        <v>21.25</v>
      </c>
      <c r="I2424">
        <v>12</v>
      </c>
      <c r="J2424" t="s">
        <v>48</v>
      </c>
      <c r="K2424" t="s">
        <v>49</v>
      </c>
      <c r="L2424">
        <f t="shared" si="225"/>
        <v>255</v>
      </c>
      <c r="M2424">
        <f t="shared" si="227"/>
        <v>72</v>
      </c>
      <c r="N2424" t="s">
        <v>112</v>
      </c>
      <c r="O2424" t="s">
        <v>115</v>
      </c>
    </row>
    <row r="2425" spans="1:15" x14ac:dyDescent="0.3">
      <c r="A2425">
        <f t="shared" si="226"/>
        <v>7777897824</v>
      </c>
      <c r="B2425" s="1">
        <v>42421</v>
      </c>
      <c r="C2425" t="str">
        <f t="shared" si="222"/>
        <v>Sunday</v>
      </c>
      <c r="D2425" t="str">
        <f t="shared" si="223"/>
        <v>February</v>
      </c>
      <c r="E2425">
        <v>12.75</v>
      </c>
      <c r="F2425" t="s">
        <v>27</v>
      </c>
      <c r="G2425" t="s">
        <v>22</v>
      </c>
      <c r="H2425">
        <f t="shared" si="224"/>
        <v>17.75</v>
      </c>
      <c r="I2425">
        <v>5</v>
      </c>
      <c r="J2425" t="s">
        <v>23</v>
      </c>
      <c r="K2425" t="s">
        <v>24</v>
      </c>
      <c r="L2425">
        <f t="shared" si="225"/>
        <v>88.75</v>
      </c>
      <c r="M2425">
        <f t="shared" si="227"/>
        <v>25</v>
      </c>
      <c r="N2425" t="s">
        <v>112</v>
      </c>
      <c r="O2425" t="s">
        <v>114</v>
      </c>
    </row>
    <row r="2426" spans="1:15" x14ac:dyDescent="0.3">
      <c r="A2426">
        <f t="shared" si="226"/>
        <v>7777897825</v>
      </c>
      <c r="B2426" s="1">
        <v>42422</v>
      </c>
      <c r="C2426" t="str">
        <f t="shared" si="222"/>
        <v>Monday</v>
      </c>
      <c r="D2426" t="str">
        <f t="shared" si="223"/>
        <v>February</v>
      </c>
      <c r="E2426">
        <v>16.75</v>
      </c>
      <c r="F2426" t="s">
        <v>7</v>
      </c>
      <c r="G2426" t="s">
        <v>14</v>
      </c>
      <c r="H2426">
        <f t="shared" si="224"/>
        <v>22.25</v>
      </c>
      <c r="I2426">
        <v>7</v>
      </c>
      <c r="J2426" t="s">
        <v>62</v>
      </c>
      <c r="K2426" t="s">
        <v>63</v>
      </c>
      <c r="L2426">
        <f t="shared" si="225"/>
        <v>155.75</v>
      </c>
      <c r="M2426">
        <f t="shared" si="227"/>
        <v>38.5</v>
      </c>
      <c r="N2426" t="s">
        <v>111</v>
      </c>
      <c r="O2426" t="s">
        <v>115</v>
      </c>
    </row>
    <row r="2427" spans="1:15" x14ac:dyDescent="0.3">
      <c r="A2427">
        <f t="shared" si="226"/>
        <v>7777897826</v>
      </c>
      <c r="B2427" s="1">
        <v>42422</v>
      </c>
      <c r="C2427" t="str">
        <f t="shared" si="222"/>
        <v>Monday</v>
      </c>
      <c r="D2427" t="str">
        <f t="shared" si="223"/>
        <v>February</v>
      </c>
      <c r="E2427">
        <v>20.25</v>
      </c>
      <c r="F2427" t="s">
        <v>13</v>
      </c>
      <c r="G2427" t="s">
        <v>17</v>
      </c>
      <c r="H2427">
        <f t="shared" si="224"/>
        <v>30.25</v>
      </c>
      <c r="I2427">
        <v>2</v>
      </c>
      <c r="J2427" t="s">
        <v>70</v>
      </c>
      <c r="K2427" t="s">
        <v>71</v>
      </c>
      <c r="L2427">
        <f t="shared" si="225"/>
        <v>60.5</v>
      </c>
      <c r="M2427">
        <f t="shared" si="227"/>
        <v>20</v>
      </c>
      <c r="N2427" t="s">
        <v>111</v>
      </c>
      <c r="O2427" t="s">
        <v>115</v>
      </c>
    </row>
    <row r="2428" spans="1:15" x14ac:dyDescent="0.3">
      <c r="A2428">
        <f t="shared" si="226"/>
        <v>7777897827</v>
      </c>
      <c r="B2428" s="1">
        <v>42422</v>
      </c>
      <c r="C2428" t="str">
        <f t="shared" si="222"/>
        <v>Monday</v>
      </c>
      <c r="D2428" t="str">
        <f t="shared" si="223"/>
        <v>February</v>
      </c>
      <c r="E2428">
        <v>12.5</v>
      </c>
      <c r="F2428" t="s">
        <v>27</v>
      </c>
      <c r="G2428" t="s">
        <v>17</v>
      </c>
      <c r="H2428">
        <f t="shared" si="224"/>
        <v>19.5</v>
      </c>
      <c r="I2428">
        <v>12</v>
      </c>
      <c r="J2428" t="s">
        <v>54</v>
      </c>
      <c r="K2428" t="s">
        <v>55</v>
      </c>
      <c r="L2428">
        <f t="shared" si="225"/>
        <v>234</v>
      </c>
      <c r="M2428">
        <f t="shared" si="227"/>
        <v>84</v>
      </c>
      <c r="N2428" t="s">
        <v>112</v>
      </c>
      <c r="O2428" t="s">
        <v>115</v>
      </c>
    </row>
    <row r="2429" spans="1:15" x14ac:dyDescent="0.3">
      <c r="A2429">
        <f t="shared" si="226"/>
        <v>7777897828</v>
      </c>
      <c r="B2429" s="1">
        <v>42422</v>
      </c>
      <c r="C2429" t="str">
        <f t="shared" si="222"/>
        <v>Monday</v>
      </c>
      <c r="D2429" t="str">
        <f t="shared" si="223"/>
        <v>February</v>
      </c>
      <c r="E2429">
        <v>16.5</v>
      </c>
      <c r="F2429" t="s">
        <v>7</v>
      </c>
      <c r="G2429" t="s">
        <v>17</v>
      </c>
      <c r="H2429">
        <f t="shared" si="224"/>
        <v>25</v>
      </c>
      <c r="I2429">
        <v>4</v>
      </c>
      <c r="J2429" t="s">
        <v>38</v>
      </c>
      <c r="K2429" t="s">
        <v>39</v>
      </c>
      <c r="L2429">
        <f t="shared" si="225"/>
        <v>100</v>
      </c>
      <c r="M2429">
        <f t="shared" si="227"/>
        <v>34</v>
      </c>
      <c r="N2429" t="s">
        <v>111</v>
      </c>
      <c r="O2429" t="s">
        <v>115</v>
      </c>
    </row>
    <row r="2430" spans="1:15" x14ac:dyDescent="0.3">
      <c r="A2430">
        <f t="shared" si="226"/>
        <v>7777897829</v>
      </c>
      <c r="B2430" s="1">
        <v>42423</v>
      </c>
      <c r="C2430" t="str">
        <f t="shared" si="222"/>
        <v>Tuesday</v>
      </c>
      <c r="D2430" t="str">
        <f t="shared" si="223"/>
        <v>February</v>
      </c>
      <c r="E2430">
        <v>18.5</v>
      </c>
      <c r="F2430" t="s">
        <v>13</v>
      </c>
      <c r="G2430" t="s">
        <v>14</v>
      </c>
      <c r="H2430">
        <f t="shared" si="224"/>
        <v>25.5</v>
      </c>
      <c r="I2430">
        <v>8</v>
      </c>
      <c r="J2430" t="s">
        <v>15</v>
      </c>
      <c r="K2430" t="s">
        <v>16</v>
      </c>
      <c r="L2430">
        <f t="shared" si="225"/>
        <v>204</v>
      </c>
      <c r="M2430">
        <f t="shared" si="227"/>
        <v>56</v>
      </c>
      <c r="N2430" t="s">
        <v>112</v>
      </c>
      <c r="O2430" t="s">
        <v>115</v>
      </c>
    </row>
    <row r="2431" spans="1:15" x14ac:dyDescent="0.3">
      <c r="A2431">
        <f t="shared" si="226"/>
        <v>7777897830</v>
      </c>
      <c r="B2431" s="1">
        <v>42423</v>
      </c>
      <c r="C2431" t="str">
        <f t="shared" si="222"/>
        <v>Tuesday</v>
      </c>
      <c r="D2431" t="str">
        <f t="shared" si="223"/>
        <v>February</v>
      </c>
      <c r="E2431">
        <v>20.75</v>
      </c>
      <c r="F2431" t="s">
        <v>13</v>
      </c>
      <c r="G2431" t="s">
        <v>17</v>
      </c>
      <c r="H2431">
        <f t="shared" si="224"/>
        <v>30.75</v>
      </c>
      <c r="I2431">
        <v>2</v>
      </c>
      <c r="J2431" t="s">
        <v>66</v>
      </c>
      <c r="K2431" t="s">
        <v>67</v>
      </c>
      <c r="L2431">
        <f t="shared" si="225"/>
        <v>61.5</v>
      </c>
      <c r="M2431">
        <f t="shared" si="227"/>
        <v>20</v>
      </c>
      <c r="N2431" t="s">
        <v>111</v>
      </c>
      <c r="O2431" t="s">
        <v>115</v>
      </c>
    </row>
    <row r="2432" spans="1:15" x14ac:dyDescent="0.3">
      <c r="A2432">
        <f t="shared" si="226"/>
        <v>7777897831</v>
      </c>
      <c r="B2432" s="1">
        <v>42423</v>
      </c>
      <c r="C2432" t="str">
        <f t="shared" si="222"/>
        <v>Tuesday</v>
      </c>
      <c r="D2432" t="str">
        <f t="shared" si="223"/>
        <v>February</v>
      </c>
      <c r="E2432">
        <v>20.75</v>
      </c>
      <c r="F2432" t="s">
        <v>13</v>
      </c>
      <c r="G2432" t="s">
        <v>22</v>
      </c>
      <c r="H2432">
        <f t="shared" si="224"/>
        <v>28.75</v>
      </c>
      <c r="I2432">
        <v>1</v>
      </c>
      <c r="J2432" t="s">
        <v>23</v>
      </c>
      <c r="K2432" t="s">
        <v>24</v>
      </c>
      <c r="L2432">
        <f t="shared" si="225"/>
        <v>28.75</v>
      </c>
      <c r="M2432">
        <f t="shared" si="227"/>
        <v>8</v>
      </c>
      <c r="N2432" t="s">
        <v>112</v>
      </c>
      <c r="O2432" t="s">
        <v>114</v>
      </c>
    </row>
    <row r="2433" spans="1:15" x14ac:dyDescent="0.3">
      <c r="A2433">
        <f t="shared" si="226"/>
        <v>7777897832</v>
      </c>
      <c r="B2433" s="1">
        <v>42423</v>
      </c>
      <c r="C2433" t="str">
        <f t="shared" si="222"/>
        <v>Tuesday</v>
      </c>
      <c r="D2433" t="str">
        <f t="shared" si="223"/>
        <v>February</v>
      </c>
      <c r="E2433">
        <v>20.75</v>
      </c>
      <c r="F2433" t="s">
        <v>13</v>
      </c>
      <c r="G2433" t="s">
        <v>22</v>
      </c>
      <c r="H2433">
        <f t="shared" si="224"/>
        <v>28.75</v>
      </c>
      <c r="I2433">
        <v>11</v>
      </c>
      <c r="J2433" t="s">
        <v>44</v>
      </c>
      <c r="K2433" t="s">
        <v>45</v>
      </c>
      <c r="L2433">
        <f t="shared" si="225"/>
        <v>316.25</v>
      </c>
      <c r="M2433">
        <f t="shared" si="227"/>
        <v>88</v>
      </c>
      <c r="N2433" t="s">
        <v>112</v>
      </c>
      <c r="O2433" t="s">
        <v>114</v>
      </c>
    </row>
    <row r="2434" spans="1:15" x14ac:dyDescent="0.3">
      <c r="A2434">
        <f t="shared" si="226"/>
        <v>7777897833</v>
      </c>
      <c r="B2434" s="1">
        <v>42424</v>
      </c>
      <c r="C2434" t="str">
        <f t="shared" ref="C2434:C2497" si="228">TEXT(B2434,"dddd")</f>
        <v>Wednesday</v>
      </c>
      <c r="D2434" t="str">
        <f t="shared" si="223"/>
        <v>February</v>
      </c>
      <c r="E2434">
        <v>12</v>
      </c>
      <c r="F2434" t="s">
        <v>27</v>
      </c>
      <c r="G2434" t="s">
        <v>8</v>
      </c>
      <c r="H2434">
        <f t="shared" si="224"/>
        <v>15</v>
      </c>
      <c r="I2434">
        <v>8</v>
      </c>
      <c r="J2434" t="s">
        <v>52</v>
      </c>
      <c r="K2434" t="s">
        <v>53</v>
      </c>
      <c r="L2434">
        <f t="shared" si="225"/>
        <v>120</v>
      </c>
      <c r="M2434">
        <f t="shared" si="227"/>
        <v>24</v>
      </c>
      <c r="N2434" t="s">
        <v>112</v>
      </c>
      <c r="O2434" t="s">
        <v>115</v>
      </c>
    </row>
    <row r="2435" spans="1:15" x14ac:dyDescent="0.3">
      <c r="A2435">
        <f t="shared" si="226"/>
        <v>7777897834</v>
      </c>
      <c r="B2435" s="1">
        <v>42424</v>
      </c>
      <c r="C2435" t="str">
        <f t="shared" si="228"/>
        <v>Wednesday</v>
      </c>
      <c r="D2435" t="str">
        <f t="shared" ref="D2435:D2498" si="229">TEXT(B2435,"mmmm")</f>
        <v>February</v>
      </c>
      <c r="E2435">
        <v>10.5</v>
      </c>
      <c r="F2435" t="s">
        <v>27</v>
      </c>
      <c r="G2435" t="s">
        <v>8</v>
      </c>
      <c r="H2435">
        <f t="shared" ref="H2435:H2498" si="230">E2435 +   IF(F2435="S", 2, IF(F2435="M", 3.5, IF(F2435="L", 5, 0))) +  IF(G2435="Classic", 1, IF(G2435="Veggie", 2, IF(G2435="Chicken", 3, IF(G2435="Supreme",5,0))))</f>
        <v>13.5</v>
      </c>
      <c r="I2435">
        <v>8</v>
      </c>
      <c r="J2435" t="s">
        <v>9</v>
      </c>
      <c r="K2435" t="s">
        <v>10</v>
      </c>
      <c r="L2435">
        <f t="shared" ref="L2435:L2498" si="231">H2435*I2435</f>
        <v>108</v>
      </c>
      <c r="M2435">
        <f t="shared" si="227"/>
        <v>24</v>
      </c>
      <c r="N2435" t="s">
        <v>112</v>
      </c>
      <c r="O2435" t="s">
        <v>114</v>
      </c>
    </row>
    <row r="2436" spans="1:15" x14ac:dyDescent="0.3">
      <c r="A2436">
        <f t="shared" ref="A2436:A2499" si="232">A2435+1</f>
        <v>7777897835</v>
      </c>
      <c r="B2436" s="1">
        <v>42424</v>
      </c>
      <c r="C2436" t="str">
        <f t="shared" si="228"/>
        <v>Wednesday</v>
      </c>
      <c r="D2436" t="str">
        <f t="shared" si="229"/>
        <v>February</v>
      </c>
      <c r="E2436">
        <v>20.75</v>
      </c>
      <c r="F2436" t="s">
        <v>13</v>
      </c>
      <c r="G2436" t="s">
        <v>22</v>
      </c>
      <c r="H2436">
        <f t="shared" si="230"/>
        <v>28.75</v>
      </c>
      <c r="I2436">
        <v>1</v>
      </c>
      <c r="J2436" t="s">
        <v>44</v>
      </c>
      <c r="K2436" t="s">
        <v>45</v>
      </c>
      <c r="L2436">
        <f t="shared" si="231"/>
        <v>28.75</v>
      </c>
      <c r="M2436">
        <f t="shared" si="227"/>
        <v>8</v>
      </c>
      <c r="N2436" t="s">
        <v>111</v>
      </c>
      <c r="O2436" t="s">
        <v>114</v>
      </c>
    </row>
    <row r="2437" spans="1:15" x14ac:dyDescent="0.3">
      <c r="A2437">
        <f t="shared" si="232"/>
        <v>7777897836</v>
      </c>
      <c r="B2437" s="1">
        <v>42424</v>
      </c>
      <c r="C2437" t="str">
        <f t="shared" si="228"/>
        <v>Wednesday</v>
      </c>
      <c r="D2437" t="str">
        <f t="shared" si="229"/>
        <v>February</v>
      </c>
      <c r="E2437">
        <v>20.25</v>
      </c>
      <c r="F2437" t="s">
        <v>13</v>
      </c>
      <c r="G2437" t="s">
        <v>14</v>
      </c>
      <c r="H2437">
        <f t="shared" si="230"/>
        <v>27.25</v>
      </c>
      <c r="I2437">
        <v>11</v>
      </c>
      <c r="J2437" t="s">
        <v>68</v>
      </c>
      <c r="K2437" t="s">
        <v>69</v>
      </c>
      <c r="L2437">
        <f t="shared" si="231"/>
        <v>299.75</v>
      </c>
      <c r="M2437">
        <f t="shared" ref="M2437:M2500" si="233">(H2437-E2437)*I2437</f>
        <v>77</v>
      </c>
      <c r="N2437" t="s">
        <v>112</v>
      </c>
      <c r="O2437" t="s">
        <v>115</v>
      </c>
    </row>
    <row r="2438" spans="1:15" x14ac:dyDescent="0.3">
      <c r="A2438">
        <f t="shared" si="232"/>
        <v>7777897837</v>
      </c>
      <c r="B2438" s="1">
        <v>42424</v>
      </c>
      <c r="C2438" t="str">
        <f t="shared" si="228"/>
        <v>Wednesday</v>
      </c>
      <c r="D2438" t="str">
        <f t="shared" si="229"/>
        <v>February</v>
      </c>
      <c r="E2438">
        <v>12.75</v>
      </c>
      <c r="F2438" t="s">
        <v>27</v>
      </c>
      <c r="G2438" t="s">
        <v>22</v>
      </c>
      <c r="H2438">
        <f t="shared" si="230"/>
        <v>17.75</v>
      </c>
      <c r="I2438">
        <v>10</v>
      </c>
      <c r="J2438" t="s">
        <v>28</v>
      </c>
      <c r="K2438" t="s">
        <v>29</v>
      </c>
      <c r="L2438">
        <f t="shared" si="231"/>
        <v>177.5</v>
      </c>
      <c r="M2438">
        <f t="shared" si="233"/>
        <v>50</v>
      </c>
      <c r="N2438" t="s">
        <v>112</v>
      </c>
      <c r="O2438" t="s">
        <v>115</v>
      </c>
    </row>
    <row r="2439" spans="1:15" x14ac:dyDescent="0.3">
      <c r="A2439">
        <f t="shared" si="232"/>
        <v>7777897838</v>
      </c>
      <c r="B2439" s="1">
        <v>42424</v>
      </c>
      <c r="C2439" t="str">
        <f t="shared" si="228"/>
        <v>Wednesday</v>
      </c>
      <c r="D2439" t="str">
        <f t="shared" si="229"/>
        <v>February</v>
      </c>
      <c r="E2439">
        <v>20.25</v>
      </c>
      <c r="F2439" t="s">
        <v>13</v>
      </c>
      <c r="G2439" t="s">
        <v>14</v>
      </c>
      <c r="H2439">
        <f t="shared" si="230"/>
        <v>27.25</v>
      </c>
      <c r="I2439">
        <v>11</v>
      </c>
      <c r="J2439" t="s">
        <v>64</v>
      </c>
      <c r="K2439" t="s">
        <v>65</v>
      </c>
      <c r="L2439">
        <f t="shared" si="231"/>
        <v>299.75</v>
      </c>
      <c r="M2439">
        <f t="shared" si="233"/>
        <v>77</v>
      </c>
      <c r="N2439" t="s">
        <v>112</v>
      </c>
      <c r="O2439" t="s">
        <v>115</v>
      </c>
    </row>
    <row r="2440" spans="1:15" x14ac:dyDescent="0.3">
      <c r="A2440">
        <f t="shared" si="232"/>
        <v>7777897839</v>
      </c>
      <c r="B2440" s="1">
        <v>42425</v>
      </c>
      <c r="C2440" t="str">
        <f t="shared" si="228"/>
        <v>Thursday</v>
      </c>
      <c r="D2440" t="str">
        <f t="shared" si="229"/>
        <v>February</v>
      </c>
      <c r="E2440">
        <v>17.95</v>
      </c>
      <c r="F2440" t="s">
        <v>13</v>
      </c>
      <c r="G2440" t="s">
        <v>14</v>
      </c>
      <c r="H2440">
        <f t="shared" si="230"/>
        <v>24.95</v>
      </c>
      <c r="I2440">
        <v>9</v>
      </c>
      <c r="J2440" t="s">
        <v>56</v>
      </c>
      <c r="K2440" t="s">
        <v>57</v>
      </c>
      <c r="L2440">
        <f t="shared" si="231"/>
        <v>224.54999999999998</v>
      </c>
      <c r="M2440">
        <f t="shared" si="233"/>
        <v>63</v>
      </c>
      <c r="N2440" t="s">
        <v>112</v>
      </c>
      <c r="O2440" t="s">
        <v>115</v>
      </c>
    </row>
    <row r="2441" spans="1:15" x14ac:dyDescent="0.3">
      <c r="A2441">
        <f t="shared" si="232"/>
        <v>7777897840</v>
      </c>
      <c r="B2441" s="1">
        <v>42425</v>
      </c>
      <c r="C2441" t="str">
        <f t="shared" si="228"/>
        <v>Thursday</v>
      </c>
      <c r="D2441" t="str">
        <f t="shared" si="229"/>
        <v>February</v>
      </c>
      <c r="E2441">
        <v>16</v>
      </c>
      <c r="F2441" t="s">
        <v>7</v>
      </c>
      <c r="G2441" t="s">
        <v>14</v>
      </c>
      <c r="H2441">
        <f t="shared" si="230"/>
        <v>21.5</v>
      </c>
      <c r="I2441">
        <v>2</v>
      </c>
      <c r="J2441" t="s">
        <v>68</v>
      </c>
      <c r="K2441" t="s">
        <v>69</v>
      </c>
      <c r="L2441">
        <f t="shared" si="231"/>
        <v>43</v>
      </c>
      <c r="M2441">
        <f t="shared" si="233"/>
        <v>11</v>
      </c>
      <c r="N2441" t="s">
        <v>112</v>
      </c>
      <c r="O2441" t="s">
        <v>114</v>
      </c>
    </row>
    <row r="2442" spans="1:15" x14ac:dyDescent="0.3">
      <c r="A2442">
        <f t="shared" si="232"/>
        <v>7777897841</v>
      </c>
      <c r="B2442" s="1">
        <v>42426</v>
      </c>
      <c r="C2442" t="str">
        <f t="shared" si="228"/>
        <v>Friday</v>
      </c>
      <c r="D2442" t="str">
        <f t="shared" si="229"/>
        <v>February</v>
      </c>
      <c r="E2442">
        <v>12</v>
      </c>
      <c r="F2442" t="s">
        <v>27</v>
      </c>
      <c r="G2442" t="s">
        <v>8</v>
      </c>
      <c r="H2442">
        <f t="shared" si="230"/>
        <v>15</v>
      </c>
      <c r="I2442">
        <v>4</v>
      </c>
      <c r="J2442" t="s">
        <v>52</v>
      </c>
      <c r="K2442" t="s">
        <v>53</v>
      </c>
      <c r="L2442">
        <f t="shared" si="231"/>
        <v>60</v>
      </c>
      <c r="M2442">
        <f t="shared" si="233"/>
        <v>12</v>
      </c>
      <c r="N2442" t="s">
        <v>111</v>
      </c>
      <c r="O2442" t="s">
        <v>115</v>
      </c>
    </row>
    <row r="2443" spans="1:15" x14ac:dyDescent="0.3">
      <c r="A2443">
        <f t="shared" si="232"/>
        <v>7777897842</v>
      </c>
      <c r="B2443" s="1">
        <v>42426</v>
      </c>
      <c r="C2443" t="str">
        <f t="shared" si="228"/>
        <v>Friday</v>
      </c>
      <c r="D2443" t="str">
        <f t="shared" si="229"/>
        <v>February</v>
      </c>
      <c r="E2443">
        <v>20.25</v>
      </c>
      <c r="F2443" t="s">
        <v>13</v>
      </c>
      <c r="G2443" t="s">
        <v>14</v>
      </c>
      <c r="H2443">
        <f t="shared" si="230"/>
        <v>27.25</v>
      </c>
      <c r="I2443">
        <v>8</v>
      </c>
      <c r="J2443" t="s">
        <v>64</v>
      </c>
      <c r="K2443" t="s">
        <v>65</v>
      </c>
      <c r="L2443">
        <f t="shared" si="231"/>
        <v>218</v>
      </c>
      <c r="M2443">
        <f t="shared" si="233"/>
        <v>56</v>
      </c>
      <c r="N2443" t="s">
        <v>112</v>
      </c>
      <c r="O2443" t="s">
        <v>115</v>
      </c>
    </row>
    <row r="2444" spans="1:15" x14ac:dyDescent="0.3">
      <c r="A2444">
        <f t="shared" si="232"/>
        <v>7777897843</v>
      </c>
      <c r="B2444" s="1">
        <v>42426</v>
      </c>
      <c r="C2444" t="str">
        <f t="shared" si="228"/>
        <v>Friday</v>
      </c>
      <c r="D2444" t="str">
        <f t="shared" si="229"/>
        <v>February</v>
      </c>
      <c r="E2444">
        <v>15.25</v>
      </c>
      <c r="F2444" t="s">
        <v>13</v>
      </c>
      <c r="G2444" t="s">
        <v>8</v>
      </c>
      <c r="H2444">
        <f t="shared" si="230"/>
        <v>21.25</v>
      </c>
      <c r="I2444">
        <v>11</v>
      </c>
      <c r="J2444" t="s">
        <v>48</v>
      </c>
      <c r="K2444" t="s">
        <v>49</v>
      </c>
      <c r="L2444">
        <f t="shared" si="231"/>
        <v>233.75</v>
      </c>
      <c r="M2444">
        <f t="shared" si="233"/>
        <v>66</v>
      </c>
      <c r="N2444" t="s">
        <v>111</v>
      </c>
      <c r="O2444" t="s">
        <v>114</v>
      </c>
    </row>
    <row r="2445" spans="1:15" x14ac:dyDescent="0.3">
      <c r="A2445">
        <f t="shared" si="232"/>
        <v>7777897844</v>
      </c>
      <c r="B2445" s="1">
        <v>42426</v>
      </c>
      <c r="C2445" t="str">
        <f t="shared" si="228"/>
        <v>Friday</v>
      </c>
      <c r="D2445" t="str">
        <f t="shared" si="229"/>
        <v>February</v>
      </c>
      <c r="E2445">
        <v>12.75</v>
      </c>
      <c r="F2445" t="s">
        <v>27</v>
      </c>
      <c r="G2445" t="s">
        <v>22</v>
      </c>
      <c r="H2445">
        <f t="shared" si="230"/>
        <v>17.75</v>
      </c>
      <c r="I2445">
        <v>12</v>
      </c>
      <c r="J2445" t="s">
        <v>23</v>
      </c>
      <c r="K2445" t="s">
        <v>24</v>
      </c>
      <c r="L2445">
        <f t="shared" si="231"/>
        <v>213</v>
      </c>
      <c r="M2445">
        <f t="shared" si="233"/>
        <v>60</v>
      </c>
      <c r="N2445" t="s">
        <v>112</v>
      </c>
      <c r="O2445" t="s">
        <v>114</v>
      </c>
    </row>
    <row r="2446" spans="1:15" x14ac:dyDescent="0.3">
      <c r="A2446">
        <f t="shared" si="232"/>
        <v>7777897845</v>
      </c>
      <c r="B2446" s="1">
        <v>42426</v>
      </c>
      <c r="C2446" t="str">
        <f t="shared" si="228"/>
        <v>Friday</v>
      </c>
      <c r="D2446" t="str">
        <f t="shared" si="229"/>
        <v>February</v>
      </c>
      <c r="E2446">
        <v>25.5</v>
      </c>
      <c r="F2446" t="s">
        <v>76</v>
      </c>
      <c r="G2446" t="s">
        <v>8</v>
      </c>
      <c r="H2446">
        <f t="shared" si="230"/>
        <v>26.5</v>
      </c>
      <c r="I2446">
        <v>12</v>
      </c>
      <c r="J2446" t="s">
        <v>30</v>
      </c>
      <c r="K2446" t="s">
        <v>31</v>
      </c>
      <c r="L2446">
        <f t="shared" si="231"/>
        <v>318</v>
      </c>
      <c r="M2446">
        <f t="shared" si="233"/>
        <v>12</v>
      </c>
      <c r="N2446" t="s">
        <v>112</v>
      </c>
      <c r="O2446" t="s">
        <v>115</v>
      </c>
    </row>
    <row r="2447" spans="1:15" x14ac:dyDescent="0.3">
      <c r="A2447">
        <f t="shared" si="232"/>
        <v>7777897846</v>
      </c>
      <c r="B2447" s="1">
        <v>42427</v>
      </c>
      <c r="C2447" t="str">
        <f t="shared" si="228"/>
        <v>Saturday</v>
      </c>
      <c r="D2447" t="str">
        <f t="shared" si="229"/>
        <v>February</v>
      </c>
      <c r="E2447">
        <v>12</v>
      </c>
      <c r="F2447" t="s">
        <v>27</v>
      </c>
      <c r="G2447" t="s">
        <v>8</v>
      </c>
      <c r="H2447">
        <f t="shared" si="230"/>
        <v>15</v>
      </c>
      <c r="I2447">
        <v>12</v>
      </c>
      <c r="J2447" t="s">
        <v>52</v>
      </c>
      <c r="K2447" t="s">
        <v>53</v>
      </c>
      <c r="L2447">
        <f t="shared" si="231"/>
        <v>180</v>
      </c>
      <c r="M2447">
        <f t="shared" si="233"/>
        <v>36</v>
      </c>
      <c r="N2447" t="s">
        <v>112</v>
      </c>
      <c r="O2447" t="s">
        <v>115</v>
      </c>
    </row>
    <row r="2448" spans="1:15" x14ac:dyDescent="0.3">
      <c r="A2448">
        <f t="shared" si="232"/>
        <v>7777897847</v>
      </c>
      <c r="B2448" s="1">
        <v>42427</v>
      </c>
      <c r="C2448" t="str">
        <f t="shared" si="228"/>
        <v>Saturday</v>
      </c>
      <c r="D2448" t="str">
        <f t="shared" si="229"/>
        <v>February</v>
      </c>
      <c r="E2448">
        <v>20.75</v>
      </c>
      <c r="F2448" t="s">
        <v>13</v>
      </c>
      <c r="G2448" t="s">
        <v>22</v>
      </c>
      <c r="H2448">
        <f t="shared" si="230"/>
        <v>28.75</v>
      </c>
      <c r="I2448">
        <v>9</v>
      </c>
      <c r="J2448" t="s">
        <v>50</v>
      </c>
      <c r="K2448" t="s">
        <v>51</v>
      </c>
      <c r="L2448">
        <f t="shared" si="231"/>
        <v>258.75</v>
      </c>
      <c r="M2448">
        <f t="shared" si="233"/>
        <v>72</v>
      </c>
      <c r="N2448" t="s">
        <v>111</v>
      </c>
      <c r="O2448" t="s">
        <v>114</v>
      </c>
    </row>
    <row r="2449" spans="1:15" x14ac:dyDescent="0.3">
      <c r="A2449">
        <f t="shared" si="232"/>
        <v>7777897848</v>
      </c>
      <c r="B2449" s="1">
        <v>42427</v>
      </c>
      <c r="C2449" t="str">
        <f t="shared" si="228"/>
        <v>Saturday</v>
      </c>
      <c r="D2449" t="str">
        <f t="shared" si="229"/>
        <v>February</v>
      </c>
      <c r="E2449">
        <v>16.5</v>
      </c>
      <c r="F2449" t="s">
        <v>7</v>
      </c>
      <c r="G2449" t="s">
        <v>14</v>
      </c>
      <c r="H2449">
        <f t="shared" si="230"/>
        <v>22</v>
      </c>
      <c r="I2449">
        <v>7</v>
      </c>
      <c r="J2449" t="s">
        <v>40</v>
      </c>
      <c r="K2449" t="s">
        <v>41</v>
      </c>
      <c r="L2449">
        <f t="shared" si="231"/>
        <v>154</v>
      </c>
      <c r="M2449">
        <f t="shared" si="233"/>
        <v>38.5</v>
      </c>
      <c r="N2449" t="s">
        <v>112</v>
      </c>
      <c r="O2449" t="s">
        <v>114</v>
      </c>
    </row>
    <row r="2450" spans="1:15" x14ac:dyDescent="0.3">
      <c r="A2450">
        <f t="shared" si="232"/>
        <v>7777897849</v>
      </c>
      <c r="B2450" s="1">
        <v>42427</v>
      </c>
      <c r="C2450" t="str">
        <f t="shared" si="228"/>
        <v>Saturday</v>
      </c>
      <c r="D2450" t="str">
        <f t="shared" si="229"/>
        <v>February</v>
      </c>
      <c r="E2450">
        <v>20.75</v>
      </c>
      <c r="F2450" t="s">
        <v>13</v>
      </c>
      <c r="G2450" t="s">
        <v>22</v>
      </c>
      <c r="H2450">
        <f t="shared" si="230"/>
        <v>28.75</v>
      </c>
      <c r="I2450">
        <v>11</v>
      </c>
      <c r="J2450" t="s">
        <v>28</v>
      </c>
      <c r="K2450" t="s">
        <v>29</v>
      </c>
      <c r="L2450">
        <f t="shared" si="231"/>
        <v>316.25</v>
      </c>
      <c r="M2450">
        <f t="shared" si="233"/>
        <v>88</v>
      </c>
      <c r="N2450" t="s">
        <v>111</v>
      </c>
      <c r="O2450" t="s">
        <v>115</v>
      </c>
    </row>
    <row r="2451" spans="1:15" x14ac:dyDescent="0.3">
      <c r="A2451">
        <f t="shared" si="232"/>
        <v>7777897850</v>
      </c>
      <c r="B2451" s="1">
        <v>42428</v>
      </c>
      <c r="C2451" t="str">
        <f t="shared" si="228"/>
        <v>Sunday</v>
      </c>
      <c r="D2451" t="str">
        <f t="shared" si="229"/>
        <v>February</v>
      </c>
      <c r="E2451">
        <v>16.75</v>
      </c>
      <c r="F2451" t="s">
        <v>7</v>
      </c>
      <c r="G2451" t="s">
        <v>22</v>
      </c>
      <c r="H2451">
        <f t="shared" si="230"/>
        <v>23.25</v>
      </c>
      <c r="I2451">
        <v>4</v>
      </c>
      <c r="J2451" t="s">
        <v>46</v>
      </c>
      <c r="K2451" t="s">
        <v>47</v>
      </c>
      <c r="L2451">
        <f t="shared" si="231"/>
        <v>93</v>
      </c>
      <c r="M2451">
        <f t="shared" si="233"/>
        <v>26</v>
      </c>
      <c r="N2451" t="s">
        <v>112</v>
      </c>
      <c r="O2451" t="s">
        <v>115</v>
      </c>
    </row>
    <row r="2452" spans="1:15" x14ac:dyDescent="0.3">
      <c r="A2452">
        <f t="shared" si="232"/>
        <v>7777897851</v>
      </c>
      <c r="B2452" s="1">
        <v>42429</v>
      </c>
      <c r="C2452" t="str">
        <f t="shared" si="228"/>
        <v>Monday</v>
      </c>
      <c r="D2452" t="str">
        <f t="shared" si="229"/>
        <v>February</v>
      </c>
      <c r="E2452">
        <v>16.5</v>
      </c>
      <c r="F2452" t="s">
        <v>13</v>
      </c>
      <c r="G2452" t="s">
        <v>8</v>
      </c>
      <c r="H2452">
        <f t="shared" si="230"/>
        <v>22.5</v>
      </c>
      <c r="I2452">
        <v>3</v>
      </c>
      <c r="J2452" t="s">
        <v>9</v>
      </c>
      <c r="K2452" t="s">
        <v>10</v>
      </c>
      <c r="L2452">
        <f t="shared" si="231"/>
        <v>67.5</v>
      </c>
      <c r="M2452">
        <f t="shared" si="233"/>
        <v>18</v>
      </c>
      <c r="N2452" t="s">
        <v>111</v>
      </c>
      <c r="O2452" t="s">
        <v>114</v>
      </c>
    </row>
    <row r="2453" spans="1:15" x14ac:dyDescent="0.3">
      <c r="A2453">
        <f t="shared" si="232"/>
        <v>7777897852</v>
      </c>
      <c r="B2453" s="1">
        <v>42429</v>
      </c>
      <c r="C2453" t="str">
        <f t="shared" si="228"/>
        <v>Monday</v>
      </c>
      <c r="D2453" t="str">
        <f t="shared" si="229"/>
        <v>February</v>
      </c>
      <c r="E2453">
        <v>12.5</v>
      </c>
      <c r="F2453" t="s">
        <v>27</v>
      </c>
      <c r="G2453" t="s">
        <v>17</v>
      </c>
      <c r="H2453">
        <f t="shared" si="230"/>
        <v>19.5</v>
      </c>
      <c r="I2453">
        <v>4</v>
      </c>
      <c r="J2453" t="s">
        <v>18</v>
      </c>
      <c r="K2453" t="s">
        <v>19</v>
      </c>
      <c r="L2453">
        <f t="shared" si="231"/>
        <v>78</v>
      </c>
      <c r="M2453">
        <f t="shared" si="233"/>
        <v>28</v>
      </c>
      <c r="N2453" t="s">
        <v>111</v>
      </c>
      <c r="O2453" t="s">
        <v>114</v>
      </c>
    </row>
    <row r="2454" spans="1:15" x14ac:dyDescent="0.3">
      <c r="A2454">
        <f t="shared" si="232"/>
        <v>7777897853</v>
      </c>
      <c r="B2454" s="1">
        <v>42429</v>
      </c>
      <c r="C2454" t="str">
        <f t="shared" si="228"/>
        <v>Monday</v>
      </c>
      <c r="D2454" t="str">
        <f t="shared" si="229"/>
        <v>February</v>
      </c>
      <c r="E2454">
        <v>16.75</v>
      </c>
      <c r="F2454" t="s">
        <v>7</v>
      </c>
      <c r="G2454" t="s">
        <v>14</v>
      </c>
      <c r="H2454">
        <f t="shared" si="230"/>
        <v>22.25</v>
      </c>
      <c r="I2454">
        <v>5</v>
      </c>
      <c r="J2454" t="s">
        <v>62</v>
      </c>
      <c r="K2454" t="s">
        <v>63</v>
      </c>
      <c r="L2454">
        <f t="shared" si="231"/>
        <v>111.25</v>
      </c>
      <c r="M2454">
        <f t="shared" si="233"/>
        <v>27.5</v>
      </c>
      <c r="N2454" t="s">
        <v>111</v>
      </c>
      <c r="O2454" t="s">
        <v>114</v>
      </c>
    </row>
    <row r="2455" spans="1:15" x14ac:dyDescent="0.3">
      <c r="A2455">
        <f t="shared" si="232"/>
        <v>7777897854</v>
      </c>
      <c r="B2455" s="1">
        <v>42429</v>
      </c>
      <c r="C2455" t="str">
        <f t="shared" si="228"/>
        <v>Monday</v>
      </c>
      <c r="D2455" t="str">
        <f t="shared" si="229"/>
        <v>February</v>
      </c>
      <c r="E2455">
        <v>12.75</v>
      </c>
      <c r="F2455" t="s">
        <v>27</v>
      </c>
      <c r="G2455" t="s">
        <v>14</v>
      </c>
      <c r="H2455">
        <f t="shared" si="230"/>
        <v>16.75</v>
      </c>
      <c r="I2455">
        <v>9</v>
      </c>
      <c r="J2455" t="s">
        <v>62</v>
      </c>
      <c r="K2455" t="s">
        <v>63</v>
      </c>
      <c r="L2455">
        <f t="shared" si="231"/>
        <v>150.75</v>
      </c>
      <c r="M2455">
        <f t="shared" si="233"/>
        <v>36</v>
      </c>
      <c r="N2455" t="s">
        <v>112</v>
      </c>
      <c r="O2455" t="s">
        <v>114</v>
      </c>
    </row>
    <row r="2456" spans="1:15" x14ac:dyDescent="0.3">
      <c r="A2456">
        <f t="shared" si="232"/>
        <v>7777897855</v>
      </c>
      <c r="B2456" s="1">
        <v>42430</v>
      </c>
      <c r="C2456" t="str">
        <f t="shared" si="228"/>
        <v>Tuesday</v>
      </c>
      <c r="D2456" t="str">
        <f t="shared" si="229"/>
        <v>March</v>
      </c>
      <c r="E2456">
        <v>20.5</v>
      </c>
      <c r="F2456" t="s">
        <v>13</v>
      </c>
      <c r="G2456" t="s">
        <v>8</v>
      </c>
      <c r="H2456">
        <f t="shared" si="230"/>
        <v>26.5</v>
      </c>
      <c r="I2456">
        <v>1</v>
      </c>
      <c r="J2456" t="s">
        <v>58</v>
      </c>
      <c r="K2456" t="s">
        <v>59</v>
      </c>
      <c r="L2456">
        <f t="shared" si="231"/>
        <v>26.5</v>
      </c>
      <c r="M2456">
        <f t="shared" si="233"/>
        <v>6</v>
      </c>
      <c r="N2456" t="s">
        <v>111</v>
      </c>
      <c r="O2456" t="s">
        <v>115</v>
      </c>
    </row>
    <row r="2457" spans="1:15" x14ac:dyDescent="0.3">
      <c r="A2457">
        <f t="shared" si="232"/>
        <v>7777897856</v>
      </c>
      <c r="B2457" s="1">
        <v>42430</v>
      </c>
      <c r="C2457" t="str">
        <f t="shared" si="228"/>
        <v>Tuesday</v>
      </c>
      <c r="D2457" t="str">
        <f t="shared" si="229"/>
        <v>March</v>
      </c>
      <c r="E2457">
        <v>9.75</v>
      </c>
      <c r="F2457" t="s">
        <v>27</v>
      </c>
      <c r="G2457" t="s">
        <v>8</v>
      </c>
      <c r="H2457">
        <f t="shared" si="230"/>
        <v>12.75</v>
      </c>
      <c r="I2457">
        <v>6</v>
      </c>
      <c r="J2457" t="s">
        <v>48</v>
      </c>
      <c r="K2457" t="s">
        <v>49</v>
      </c>
      <c r="L2457">
        <f t="shared" si="231"/>
        <v>76.5</v>
      </c>
      <c r="M2457">
        <f t="shared" si="233"/>
        <v>18</v>
      </c>
      <c r="N2457" t="s">
        <v>111</v>
      </c>
      <c r="O2457" t="s">
        <v>114</v>
      </c>
    </row>
    <row r="2458" spans="1:15" x14ac:dyDescent="0.3">
      <c r="A2458">
        <f t="shared" si="232"/>
        <v>7777897857</v>
      </c>
      <c r="B2458" s="1">
        <v>42430</v>
      </c>
      <c r="C2458" t="str">
        <f t="shared" si="228"/>
        <v>Tuesday</v>
      </c>
      <c r="D2458" t="str">
        <f t="shared" si="229"/>
        <v>March</v>
      </c>
      <c r="E2458">
        <v>20.75</v>
      </c>
      <c r="F2458" t="s">
        <v>13</v>
      </c>
      <c r="G2458" t="s">
        <v>22</v>
      </c>
      <c r="H2458">
        <f t="shared" si="230"/>
        <v>28.75</v>
      </c>
      <c r="I2458">
        <v>10</v>
      </c>
      <c r="J2458" t="s">
        <v>28</v>
      </c>
      <c r="K2458" t="s">
        <v>29</v>
      </c>
      <c r="L2458">
        <f t="shared" si="231"/>
        <v>287.5</v>
      </c>
      <c r="M2458">
        <f t="shared" si="233"/>
        <v>80</v>
      </c>
      <c r="N2458" t="s">
        <v>111</v>
      </c>
      <c r="O2458" t="s">
        <v>115</v>
      </c>
    </row>
    <row r="2459" spans="1:15" x14ac:dyDescent="0.3">
      <c r="A2459">
        <f t="shared" si="232"/>
        <v>7777897858</v>
      </c>
      <c r="B2459" s="1">
        <v>42430</v>
      </c>
      <c r="C2459" t="str">
        <f t="shared" si="228"/>
        <v>Tuesday</v>
      </c>
      <c r="D2459" t="str">
        <f t="shared" si="229"/>
        <v>March</v>
      </c>
      <c r="E2459">
        <v>12.75</v>
      </c>
      <c r="F2459" t="s">
        <v>27</v>
      </c>
      <c r="G2459" t="s">
        <v>22</v>
      </c>
      <c r="H2459">
        <f t="shared" si="230"/>
        <v>17.75</v>
      </c>
      <c r="I2459">
        <v>3</v>
      </c>
      <c r="J2459" t="s">
        <v>46</v>
      </c>
      <c r="K2459" t="s">
        <v>47</v>
      </c>
      <c r="L2459">
        <f t="shared" si="231"/>
        <v>53.25</v>
      </c>
      <c r="M2459">
        <f t="shared" si="233"/>
        <v>15</v>
      </c>
      <c r="N2459" t="s">
        <v>111</v>
      </c>
      <c r="O2459" t="s">
        <v>114</v>
      </c>
    </row>
    <row r="2460" spans="1:15" x14ac:dyDescent="0.3">
      <c r="A2460">
        <f t="shared" si="232"/>
        <v>7777897859</v>
      </c>
      <c r="B2460" s="1">
        <v>42430</v>
      </c>
      <c r="C2460" t="str">
        <f t="shared" si="228"/>
        <v>Tuesday</v>
      </c>
      <c r="D2460" t="str">
        <f t="shared" si="229"/>
        <v>March</v>
      </c>
      <c r="E2460">
        <v>10.5</v>
      </c>
      <c r="F2460" t="s">
        <v>27</v>
      </c>
      <c r="G2460" t="s">
        <v>8</v>
      </c>
      <c r="H2460">
        <f t="shared" si="230"/>
        <v>13.5</v>
      </c>
      <c r="I2460">
        <v>9</v>
      </c>
      <c r="J2460" t="s">
        <v>9</v>
      </c>
      <c r="K2460" t="s">
        <v>10</v>
      </c>
      <c r="L2460">
        <f t="shared" si="231"/>
        <v>121.5</v>
      </c>
      <c r="M2460">
        <f t="shared" si="233"/>
        <v>27</v>
      </c>
      <c r="N2460" t="s">
        <v>112</v>
      </c>
      <c r="O2460" t="s">
        <v>115</v>
      </c>
    </row>
    <row r="2461" spans="1:15" x14ac:dyDescent="0.3">
      <c r="A2461">
        <f t="shared" si="232"/>
        <v>7777897860</v>
      </c>
      <c r="B2461" s="1">
        <v>42430</v>
      </c>
      <c r="C2461" t="str">
        <f t="shared" si="228"/>
        <v>Tuesday</v>
      </c>
      <c r="D2461" t="str">
        <f t="shared" si="229"/>
        <v>March</v>
      </c>
      <c r="E2461">
        <v>16</v>
      </c>
      <c r="F2461" t="s">
        <v>7</v>
      </c>
      <c r="G2461" t="s">
        <v>8</v>
      </c>
      <c r="H2461">
        <f t="shared" si="230"/>
        <v>20.5</v>
      </c>
      <c r="I2461">
        <v>1</v>
      </c>
      <c r="J2461" t="s">
        <v>11</v>
      </c>
      <c r="K2461" t="s">
        <v>12</v>
      </c>
      <c r="L2461">
        <f t="shared" si="231"/>
        <v>20.5</v>
      </c>
      <c r="M2461">
        <f t="shared" si="233"/>
        <v>4.5</v>
      </c>
      <c r="N2461" t="s">
        <v>111</v>
      </c>
      <c r="O2461" t="s">
        <v>115</v>
      </c>
    </row>
    <row r="2462" spans="1:15" x14ac:dyDescent="0.3">
      <c r="A2462">
        <f t="shared" si="232"/>
        <v>7777897861</v>
      </c>
      <c r="B2462" s="1">
        <v>42430</v>
      </c>
      <c r="C2462" t="str">
        <f t="shared" si="228"/>
        <v>Tuesday</v>
      </c>
      <c r="D2462" t="str">
        <f t="shared" si="229"/>
        <v>March</v>
      </c>
      <c r="E2462">
        <v>16.5</v>
      </c>
      <c r="F2462" t="s">
        <v>7</v>
      </c>
      <c r="G2462" t="s">
        <v>17</v>
      </c>
      <c r="H2462">
        <f t="shared" si="230"/>
        <v>25</v>
      </c>
      <c r="I2462">
        <v>11</v>
      </c>
      <c r="J2462" t="s">
        <v>18</v>
      </c>
      <c r="K2462" t="s">
        <v>19</v>
      </c>
      <c r="L2462">
        <f t="shared" si="231"/>
        <v>275</v>
      </c>
      <c r="M2462">
        <f t="shared" si="233"/>
        <v>93.5</v>
      </c>
      <c r="N2462" t="s">
        <v>112</v>
      </c>
      <c r="O2462" t="s">
        <v>114</v>
      </c>
    </row>
    <row r="2463" spans="1:15" x14ac:dyDescent="0.3">
      <c r="A2463">
        <f t="shared" si="232"/>
        <v>7777897862</v>
      </c>
      <c r="B2463" s="1">
        <v>42430</v>
      </c>
      <c r="C2463" t="str">
        <f t="shared" si="228"/>
        <v>Tuesday</v>
      </c>
      <c r="D2463" t="str">
        <f t="shared" si="229"/>
        <v>March</v>
      </c>
      <c r="E2463">
        <v>20.5</v>
      </c>
      <c r="F2463" t="s">
        <v>13</v>
      </c>
      <c r="G2463" t="s">
        <v>8</v>
      </c>
      <c r="H2463">
        <f t="shared" si="230"/>
        <v>26.5</v>
      </c>
      <c r="I2463">
        <v>6</v>
      </c>
      <c r="J2463" t="s">
        <v>58</v>
      </c>
      <c r="K2463" t="s">
        <v>59</v>
      </c>
      <c r="L2463">
        <f t="shared" si="231"/>
        <v>159</v>
      </c>
      <c r="M2463">
        <f t="shared" si="233"/>
        <v>36</v>
      </c>
      <c r="N2463" t="s">
        <v>112</v>
      </c>
      <c r="O2463" t="s">
        <v>115</v>
      </c>
    </row>
    <row r="2464" spans="1:15" x14ac:dyDescent="0.3">
      <c r="A2464">
        <f t="shared" si="232"/>
        <v>7777897863</v>
      </c>
      <c r="B2464" s="1">
        <v>42431</v>
      </c>
      <c r="C2464" t="str">
        <f t="shared" si="228"/>
        <v>Wednesday</v>
      </c>
      <c r="D2464" t="str">
        <f t="shared" si="229"/>
        <v>March</v>
      </c>
      <c r="E2464">
        <v>15.25</v>
      </c>
      <c r="F2464" t="s">
        <v>13</v>
      </c>
      <c r="G2464" t="s">
        <v>8</v>
      </c>
      <c r="H2464">
        <f t="shared" si="230"/>
        <v>21.25</v>
      </c>
      <c r="I2464">
        <v>3</v>
      </c>
      <c r="J2464" t="s">
        <v>48</v>
      </c>
      <c r="K2464" t="s">
        <v>49</v>
      </c>
      <c r="L2464">
        <f t="shared" si="231"/>
        <v>63.75</v>
      </c>
      <c r="M2464">
        <f t="shared" si="233"/>
        <v>18</v>
      </c>
      <c r="N2464" t="s">
        <v>111</v>
      </c>
      <c r="O2464" t="s">
        <v>115</v>
      </c>
    </row>
    <row r="2465" spans="1:15" x14ac:dyDescent="0.3">
      <c r="A2465">
        <f t="shared" si="232"/>
        <v>7777897864</v>
      </c>
      <c r="B2465" s="1">
        <v>42431</v>
      </c>
      <c r="C2465" t="str">
        <f t="shared" si="228"/>
        <v>Wednesday</v>
      </c>
      <c r="D2465" t="str">
        <f t="shared" si="229"/>
        <v>March</v>
      </c>
      <c r="E2465">
        <v>12.5</v>
      </c>
      <c r="F2465" t="s">
        <v>27</v>
      </c>
      <c r="G2465" t="s">
        <v>17</v>
      </c>
      <c r="H2465">
        <f t="shared" si="230"/>
        <v>19.5</v>
      </c>
      <c r="I2465">
        <v>3</v>
      </c>
      <c r="J2465" t="s">
        <v>25</v>
      </c>
      <c r="K2465" t="s">
        <v>26</v>
      </c>
      <c r="L2465">
        <f t="shared" si="231"/>
        <v>58.5</v>
      </c>
      <c r="M2465">
        <f t="shared" si="233"/>
        <v>21</v>
      </c>
      <c r="N2465" t="s">
        <v>112</v>
      </c>
      <c r="O2465" t="s">
        <v>115</v>
      </c>
    </row>
    <row r="2466" spans="1:15" x14ac:dyDescent="0.3">
      <c r="A2466">
        <f t="shared" si="232"/>
        <v>7777897865</v>
      </c>
      <c r="B2466" s="1">
        <v>42431</v>
      </c>
      <c r="C2466" t="str">
        <f t="shared" si="228"/>
        <v>Wednesday</v>
      </c>
      <c r="D2466" t="str">
        <f t="shared" si="229"/>
        <v>March</v>
      </c>
      <c r="E2466">
        <v>23.65</v>
      </c>
      <c r="F2466" t="s">
        <v>27</v>
      </c>
      <c r="G2466" t="s">
        <v>17</v>
      </c>
      <c r="H2466">
        <f t="shared" si="230"/>
        <v>30.65</v>
      </c>
      <c r="I2466">
        <v>12</v>
      </c>
      <c r="J2466" t="s">
        <v>77</v>
      </c>
      <c r="K2466" t="s">
        <v>78</v>
      </c>
      <c r="L2466">
        <f t="shared" si="231"/>
        <v>367.79999999999995</v>
      </c>
      <c r="M2466">
        <f t="shared" si="233"/>
        <v>84</v>
      </c>
      <c r="N2466" t="s">
        <v>111</v>
      </c>
      <c r="O2466" t="s">
        <v>114</v>
      </c>
    </row>
    <row r="2467" spans="1:15" x14ac:dyDescent="0.3">
      <c r="A2467">
        <f t="shared" si="232"/>
        <v>7777897866</v>
      </c>
      <c r="B2467" s="1">
        <v>42431</v>
      </c>
      <c r="C2467" t="str">
        <f t="shared" si="228"/>
        <v>Wednesday</v>
      </c>
      <c r="D2467" t="str">
        <f t="shared" si="229"/>
        <v>March</v>
      </c>
      <c r="E2467">
        <v>20.75</v>
      </c>
      <c r="F2467" t="s">
        <v>13</v>
      </c>
      <c r="G2467" t="s">
        <v>22</v>
      </c>
      <c r="H2467">
        <f t="shared" si="230"/>
        <v>28.75</v>
      </c>
      <c r="I2467">
        <v>4</v>
      </c>
      <c r="J2467" t="s">
        <v>50</v>
      </c>
      <c r="K2467" t="s">
        <v>51</v>
      </c>
      <c r="L2467">
        <f t="shared" si="231"/>
        <v>115</v>
      </c>
      <c r="M2467">
        <f t="shared" si="233"/>
        <v>32</v>
      </c>
      <c r="N2467" t="s">
        <v>112</v>
      </c>
      <c r="O2467" t="s">
        <v>115</v>
      </c>
    </row>
    <row r="2468" spans="1:15" x14ac:dyDescent="0.3">
      <c r="A2468">
        <f t="shared" si="232"/>
        <v>7777897867</v>
      </c>
      <c r="B2468" s="1">
        <v>42431</v>
      </c>
      <c r="C2468" t="str">
        <f t="shared" si="228"/>
        <v>Wednesday</v>
      </c>
      <c r="D2468" t="str">
        <f t="shared" si="229"/>
        <v>March</v>
      </c>
      <c r="E2468">
        <v>12.75</v>
      </c>
      <c r="F2468" t="s">
        <v>27</v>
      </c>
      <c r="G2468" t="s">
        <v>22</v>
      </c>
      <c r="H2468">
        <f t="shared" si="230"/>
        <v>17.75</v>
      </c>
      <c r="I2468">
        <v>6</v>
      </c>
      <c r="J2468" t="s">
        <v>46</v>
      </c>
      <c r="K2468" t="s">
        <v>47</v>
      </c>
      <c r="L2468">
        <f t="shared" si="231"/>
        <v>106.5</v>
      </c>
      <c r="M2468">
        <f t="shared" si="233"/>
        <v>30</v>
      </c>
      <c r="N2468" t="s">
        <v>112</v>
      </c>
      <c r="O2468" t="s">
        <v>114</v>
      </c>
    </row>
    <row r="2469" spans="1:15" x14ac:dyDescent="0.3">
      <c r="A2469">
        <f t="shared" si="232"/>
        <v>7777897868</v>
      </c>
      <c r="B2469" s="1">
        <v>42431</v>
      </c>
      <c r="C2469" t="str">
        <f t="shared" si="228"/>
        <v>Wednesday</v>
      </c>
      <c r="D2469" t="str">
        <f t="shared" si="229"/>
        <v>March</v>
      </c>
      <c r="E2469">
        <v>17.95</v>
      </c>
      <c r="F2469" t="s">
        <v>13</v>
      </c>
      <c r="G2469" t="s">
        <v>14</v>
      </c>
      <c r="H2469">
        <f t="shared" si="230"/>
        <v>24.95</v>
      </c>
      <c r="I2469">
        <v>8</v>
      </c>
      <c r="J2469" t="s">
        <v>56</v>
      </c>
      <c r="K2469" t="s">
        <v>57</v>
      </c>
      <c r="L2469">
        <f t="shared" si="231"/>
        <v>199.6</v>
      </c>
      <c r="M2469">
        <f t="shared" si="233"/>
        <v>56</v>
      </c>
      <c r="N2469" t="s">
        <v>111</v>
      </c>
      <c r="O2469" t="s">
        <v>115</v>
      </c>
    </row>
    <row r="2470" spans="1:15" x14ac:dyDescent="0.3">
      <c r="A2470">
        <f t="shared" si="232"/>
        <v>7777897869</v>
      </c>
      <c r="B2470" s="1">
        <v>42431</v>
      </c>
      <c r="C2470" t="str">
        <f t="shared" si="228"/>
        <v>Wednesday</v>
      </c>
      <c r="D2470" t="str">
        <f t="shared" si="229"/>
        <v>March</v>
      </c>
      <c r="E2470">
        <v>20.75</v>
      </c>
      <c r="F2470" t="s">
        <v>13</v>
      </c>
      <c r="G2470" t="s">
        <v>22</v>
      </c>
      <c r="H2470">
        <f t="shared" si="230"/>
        <v>28.75</v>
      </c>
      <c r="I2470">
        <v>8</v>
      </c>
      <c r="J2470" t="s">
        <v>50</v>
      </c>
      <c r="K2470" t="s">
        <v>51</v>
      </c>
      <c r="L2470">
        <f t="shared" si="231"/>
        <v>230</v>
      </c>
      <c r="M2470">
        <f t="shared" si="233"/>
        <v>64</v>
      </c>
      <c r="N2470" t="s">
        <v>111</v>
      </c>
      <c r="O2470" t="s">
        <v>114</v>
      </c>
    </row>
    <row r="2471" spans="1:15" x14ac:dyDescent="0.3">
      <c r="A2471">
        <f t="shared" si="232"/>
        <v>7777897870</v>
      </c>
      <c r="B2471" s="1">
        <v>42432</v>
      </c>
      <c r="C2471" t="str">
        <f t="shared" si="228"/>
        <v>Thursday</v>
      </c>
      <c r="D2471" t="str">
        <f t="shared" si="229"/>
        <v>March</v>
      </c>
      <c r="E2471">
        <v>18.5</v>
      </c>
      <c r="F2471" t="s">
        <v>13</v>
      </c>
      <c r="G2471" t="s">
        <v>14</v>
      </c>
      <c r="H2471">
        <f t="shared" si="230"/>
        <v>25.5</v>
      </c>
      <c r="I2471">
        <v>2</v>
      </c>
      <c r="J2471" t="s">
        <v>15</v>
      </c>
      <c r="K2471" t="s">
        <v>16</v>
      </c>
      <c r="L2471">
        <f t="shared" si="231"/>
        <v>51</v>
      </c>
      <c r="M2471">
        <f t="shared" si="233"/>
        <v>14</v>
      </c>
      <c r="N2471" t="s">
        <v>111</v>
      </c>
      <c r="O2471" t="s">
        <v>114</v>
      </c>
    </row>
    <row r="2472" spans="1:15" x14ac:dyDescent="0.3">
      <c r="A2472">
        <f t="shared" si="232"/>
        <v>7777897871</v>
      </c>
      <c r="B2472" s="1">
        <v>42432</v>
      </c>
      <c r="C2472" t="str">
        <f t="shared" si="228"/>
        <v>Thursday</v>
      </c>
      <c r="D2472" t="str">
        <f t="shared" si="229"/>
        <v>March</v>
      </c>
      <c r="E2472">
        <v>17.95</v>
      </c>
      <c r="F2472" t="s">
        <v>13</v>
      </c>
      <c r="G2472" t="s">
        <v>14</v>
      </c>
      <c r="H2472">
        <f t="shared" si="230"/>
        <v>24.95</v>
      </c>
      <c r="I2472">
        <v>2</v>
      </c>
      <c r="J2472" t="s">
        <v>56</v>
      </c>
      <c r="K2472" t="s">
        <v>57</v>
      </c>
      <c r="L2472">
        <f t="shared" si="231"/>
        <v>49.9</v>
      </c>
      <c r="M2472">
        <f t="shared" si="233"/>
        <v>14</v>
      </c>
      <c r="N2472" t="s">
        <v>112</v>
      </c>
      <c r="O2472" t="s">
        <v>114</v>
      </c>
    </row>
    <row r="2473" spans="1:15" x14ac:dyDescent="0.3">
      <c r="A2473">
        <f t="shared" si="232"/>
        <v>7777897872</v>
      </c>
      <c r="B2473" s="1">
        <v>42432</v>
      </c>
      <c r="C2473" t="str">
        <f t="shared" si="228"/>
        <v>Thursday</v>
      </c>
      <c r="D2473" t="str">
        <f t="shared" si="229"/>
        <v>March</v>
      </c>
      <c r="E2473">
        <v>20.25</v>
      </c>
      <c r="F2473" t="s">
        <v>13</v>
      </c>
      <c r="G2473" t="s">
        <v>14</v>
      </c>
      <c r="H2473">
        <f t="shared" si="230"/>
        <v>27.25</v>
      </c>
      <c r="I2473">
        <v>4</v>
      </c>
      <c r="J2473" t="s">
        <v>64</v>
      </c>
      <c r="K2473" t="s">
        <v>65</v>
      </c>
      <c r="L2473">
        <f t="shared" si="231"/>
        <v>109</v>
      </c>
      <c r="M2473">
        <f t="shared" si="233"/>
        <v>28</v>
      </c>
      <c r="N2473" t="s">
        <v>111</v>
      </c>
      <c r="O2473" t="s">
        <v>115</v>
      </c>
    </row>
    <row r="2474" spans="1:15" x14ac:dyDescent="0.3">
      <c r="A2474">
        <f t="shared" si="232"/>
        <v>7777897873</v>
      </c>
      <c r="B2474" s="1">
        <v>42432</v>
      </c>
      <c r="C2474" t="str">
        <f t="shared" si="228"/>
        <v>Thursday</v>
      </c>
      <c r="D2474" t="str">
        <f t="shared" si="229"/>
        <v>March</v>
      </c>
      <c r="E2474">
        <v>12</v>
      </c>
      <c r="F2474" t="s">
        <v>27</v>
      </c>
      <c r="G2474" t="s">
        <v>14</v>
      </c>
      <c r="H2474">
        <f t="shared" si="230"/>
        <v>16</v>
      </c>
      <c r="I2474">
        <v>3</v>
      </c>
      <c r="J2474" t="s">
        <v>64</v>
      </c>
      <c r="K2474" t="s">
        <v>65</v>
      </c>
      <c r="L2474">
        <f t="shared" si="231"/>
        <v>48</v>
      </c>
      <c r="M2474">
        <f t="shared" si="233"/>
        <v>12</v>
      </c>
      <c r="N2474" t="s">
        <v>111</v>
      </c>
      <c r="O2474" t="s">
        <v>115</v>
      </c>
    </row>
    <row r="2475" spans="1:15" x14ac:dyDescent="0.3">
      <c r="A2475">
        <f t="shared" si="232"/>
        <v>7777897874</v>
      </c>
      <c r="B2475" s="1">
        <v>42432</v>
      </c>
      <c r="C2475" t="str">
        <f t="shared" si="228"/>
        <v>Thursday</v>
      </c>
      <c r="D2475" t="str">
        <f t="shared" si="229"/>
        <v>March</v>
      </c>
      <c r="E2475">
        <v>20.5</v>
      </c>
      <c r="F2475" t="s">
        <v>13</v>
      </c>
      <c r="G2475" t="s">
        <v>8</v>
      </c>
      <c r="H2475">
        <f t="shared" si="230"/>
        <v>26.5</v>
      </c>
      <c r="I2475">
        <v>8</v>
      </c>
      <c r="J2475" t="s">
        <v>58</v>
      </c>
      <c r="K2475" t="s">
        <v>59</v>
      </c>
      <c r="L2475">
        <f t="shared" si="231"/>
        <v>212</v>
      </c>
      <c r="M2475">
        <f t="shared" si="233"/>
        <v>48</v>
      </c>
      <c r="N2475" t="s">
        <v>111</v>
      </c>
      <c r="O2475" t="s">
        <v>115</v>
      </c>
    </row>
    <row r="2476" spans="1:15" x14ac:dyDescent="0.3">
      <c r="A2476">
        <f t="shared" si="232"/>
        <v>7777897875</v>
      </c>
      <c r="B2476" s="1">
        <v>42433</v>
      </c>
      <c r="C2476" t="str">
        <f t="shared" si="228"/>
        <v>Friday</v>
      </c>
      <c r="D2476" t="str">
        <f t="shared" si="229"/>
        <v>March</v>
      </c>
      <c r="E2476">
        <v>16</v>
      </c>
      <c r="F2476" t="s">
        <v>7</v>
      </c>
      <c r="G2476" t="s">
        <v>8</v>
      </c>
      <c r="H2476">
        <f t="shared" si="230"/>
        <v>20.5</v>
      </c>
      <c r="I2476">
        <v>12</v>
      </c>
      <c r="J2476" t="s">
        <v>58</v>
      </c>
      <c r="K2476" t="s">
        <v>59</v>
      </c>
      <c r="L2476">
        <f t="shared" si="231"/>
        <v>246</v>
      </c>
      <c r="M2476">
        <f t="shared" si="233"/>
        <v>54</v>
      </c>
      <c r="N2476" t="s">
        <v>111</v>
      </c>
      <c r="O2476" t="s">
        <v>114</v>
      </c>
    </row>
    <row r="2477" spans="1:15" x14ac:dyDescent="0.3">
      <c r="A2477">
        <f t="shared" si="232"/>
        <v>7777897876</v>
      </c>
      <c r="B2477" s="1">
        <v>42433</v>
      </c>
      <c r="C2477" t="str">
        <f t="shared" si="228"/>
        <v>Friday</v>
      </c>
      <c r="D2477" t="str">
        <f t="shared" si="229"/>
        <v>March</v>
      </c>
      <c r="E2477">
        <v>17.5</v>
      </c>
      <c r="F2477" t="s">
        <v>13</v>
      </c>
      <c r="G2477" t="s">
        <v>8</v>
      </c>
      <c r="H2477">
        <f t="shared" si="230"/>
        <v>23.5</v>
      </c>
      <c r="I2477">
        <v>9</v>
      </c>
      <c r="J2477" t="s">
        <v>74</v>
      </c>
      <c r="K2477" t="s">
        <v>75</v>
      </c>
      <c r="L2477">
        <f t="shared" si="231"/>
        <v>211.5</v>
      </c>
      <c r="M2477">
        <f t="shared" si="233"/>
        <v>54</v>
      </c>
      <c r="N2477" t="s">
        <v>111</v>
      </c>
      <c r="O2477" t="s">
        <v>114</v>
      </c>
    </row>
    <row r="2478" spans="1:15" x14ac:dyDescent="0.3">
      <c r="A2478">
        <f t="shared" si="232"/>
        <v>7777897877</v>
      </c>
      <c r="B2478" s="1">
        <v>42433</v>
      </c>
      <c r="C2478" t="str">
        <f t="shared" si="228"/>
        <v>Friday</v>
      </c>
      <c r="D2478" t="str">
        <f t="shared" si="229"/>
        <v>March</v>
      </c>
      <c r="E2478">
        <v>20.75</v>
      </c>
      <c r="F2478" t="s">
        <v>13</v>
      </c>
      <c r="G2478" t="s">
        <v>17</v>
      </c>
      <c r="H2478">
        <f t="shared" si="230"/>
        <v>30.75</v>
      </c>
      <c r="I2478">
        <v>4</v>
      </c>
      <c r="J2478" t="s">
        <v>25</v>
      </c>
      <c r="K2478" t="s">
        <v>26</v>
      </c>
      <c r="L2478">
        <f t="shared" si="231"/>
        <v>123</v>
      </c>
      <c r="M2478">
        <f t="shared" si="233"/>
        <v>40</v>
      </c>
      <c r="N2478" t="s">
        <v>111</v>
      </c>
      <c r="O2478" t="s">
        <v>115</v>
      </c>
    </row>
    <row r="2479" spans="1:15" x14ac:dyDescent="0.3">
      <c r="A2479">
        <f t="shared" si="232"/>
        <v>7777897878</v>
      </c>
      <c r="B2479" s="1">
        <v>42433</v>
      </c>
      <c r="C2479" t="str">
        <f t="shared" si="228"/>
        <v>Friday</v>
      </c>
      <c r="D2479" t="str">
        <f t="shared" si="229"/>
        <v>March</v>
      </c>
      <c r="E2479">
        <v>20.75</v>
      </c>
      <c r="F2479" t="s">
        <v>13</v>
      </c>
      <c r="G2479" t="s">
        <v>17</v>
      </c>
      <c r="H2479">
        <f t="shared" si="230"/>
        <v>30.75</v>
      </c>
      <c r="I2479">
        <v>10</v>
      </c>
      <c r="J2479" t="s">
        <v>54</v>
      </c>
      <c r="K2479" t="s">
        <v>55</v>
      </c>
      <c r="L2479">
        <f t="shared" si="231"/>
        <v>307.5</v>
      </c>
      <c r="M2479">
        <f t="shared" si="233"/>
        <v>100</v>
      </c>
      <c r="N2479" t="s">
        <v>112</v>
      </c>
      <c r="O2479" t="s">
        <v>115</v>
      </c>
    </row>
    <row r="2480" spans="1:15" x14ac:dyDescent="0.3">
      <c r="A2480">
        <f t="shared" si="232"/>
        <v>7777897879</v>
      </c>
      <c r="B2480" s="1">
        <v>42433</v>
      </c>
      <c r="C2480" t="str">
        <f t="shared" si="228"/>
        <v>Friday</v>
      </c>
      <c r="D2480" t="str">
        <f t="shared" si="229"/>
        <v>March</v>
      </c>
      <c r="E2480">
        <v>20.75</v>
      </c>
      <c r="F2480" t="s">
        <v>13</v>
      </c>
      <c r="G2480" t="s">
        <v>17</v>
      </c>
      <c r="H2480">
        <f t="shared" si="230"/>
        <v>30.75</v>
      </c>
      <c r="I2480">
        <v>10</v>
      </c>
      <c r="J2480" t="s">
        <v>38</v>
      </c>
      <c r="K2480" t="s">
        <v>39</v>
      </c>
      <c r="L2480">
        <f t="shared" si="231"/>
        <v>307.5</v>
      </c>
      <c r="M2480">
        <f t="shared" si="233"/>
        <v>100</v>
      </c>
      <c r="N2480" t="s">
        <v>111</v>
      </c>
      <c r="O2480" t="s">
        <v>114</v>
      </c>
    </row>
    <row r="2481" spans="1:15" x14ac:dyDescent="0.3">
      <c r="A2481">
        <f t="shared" si="232"/>
        <v>7777897880</v>
      </c>
      <c r="B2481" s="1">
        <v>42433</v>
      </c>
      <c r="C2481" t="str">
        <f t="shared" si="228"/>
        <v>Friday</v>
      </c>
      <c r="D2481" t="str">
        <f t="shared" si="229"/>
        <v>March</v>
      </c>
      <c r="E2481">
        <v>20.25</v>
      </c>
      <c r="F2481" t="s">
        <v>13</v>
      </c>
      <c r="G2481" t="s">
        <v>14</v>
      </c>
      <c r="H2481">
        <f t="shared" si="230"/>
        <v>27.25</v>
      </c>
      <c r="I2481">
        <v>9</v>
      </c>
      <c r="J2481" t="s">
        <v>42</v>
      </c>
      <c r="K2481" t="s">
        <v>43</v>
      </c>
      <c r="L2481">
        <f t="shared" si="231"/>
        <v>245.25</v>
      </c>
      <c r="M2481">
        <f t="shared" si="233"/>
        <v>63</v>
      </c>
      <c r="N2481" t="s">
        <v>112</v>
      </c>
      <c r="O2481" t="s">
        <v>115</v>
      </c>
    </row>
    <row r="2482" spans="1:15" x14ac:dyDescent="0.3">
      <c r="A2482">
        <f t="shared" si="232"/>
        <v>7777897881</v>
      </c>
      <c r="B2482" s="1">
        <v>42434</v>
      </c>
      <c r="C2482" t="str">
        <f t="shared" si="228"/>
        <v>Saturday</v>
      </c>
      <c r="D2482" t="str">
        <f t="shared" si="229"/>
        <v>March</v>
      </c>
      <c r="E2482">
        <v>20.75</v>
      </c>
      <c r="F2482" t="s">
        <v>13</v>
      </c>
      <c r="G2482" t="s">
        <v>22</v>
      </c>
      <c r="H2482">
        <f t="shared" si="230"/>
        <v>28.75</v>
      </c>
      <c r="I2482">
        <v>3</v>
      </c>
      <c r="J2482" t="s">
        <v>28</v>
      </c>
      <c r="K2482" t="s">
        <v>29</v>
      </c>
      <c r="L2482">
        <f t="shared" si="231"/>
        <v>86.25</v>
      </c>
      <c r="M2482">
        <f t="shared" si="233"/>
        <v>24</v>
      </c>
      <c r="N2482" t="s">
        <v>112</v>
      </c>
      <c r="O2482" t="s">
        <v>115</v>
      </c>
    </row>
    <row r="2483" spans="1:15" x14ac:dyDescent="0.3">
      <c r="A2483">
        <f t="shared" si="232"/>
        <v>7777897882</v>
      </c>
      <c r="B2483" s="1">
        <v>42434</v>
      </c>
      <c r="C2483" t="str">
        <f t="shared" si="228"/>
        <v>Saturday</v>
      </c>
      <c r="D2483" t="str">
        <f t="shared" si="229"/>
        <v>March</v>
      </c>
      <c r="E2483">
        <v>20.5</v>
      </c>
      <c r="F2483" t="s">
        <v>13</v>
      </c>
      <c r="G2483" t="s">
        <v>8</v>
      </c>
      <c r="H2483">
        <f t="shared" si="230"/>
        <v>26.5</v>
      </c>
      <c r="I2483">
        <v>9</v>
      </c>
      <c r="J2483" t="s">
        <v>58</v>
      </c>
      <c r="K2483" t="s">
        <v>59</v>
      </c>
      <c r="L2483">
        <f t="shared" si="231"/>
        <v>238.5</v>
      </c>
      <c r="M2483">
        <f t="shared" si="233"/>
        <v>54</v>
      </c>
      <c r="N2483" t="s">
        <v>111</v>
      </c>
      <c r="O2483" t="s">
        <v>114</v>
      </c>
    </row>
    <row r="2484" spans="1:15" x14ac:dyDescent="0.3">
      <c r="A2484">
        <f t="shared" si="232"/>
        <v>7777897883</v>
      </c>
      <c r="B2484" s="1">
        <v>42434</v>
      </c>
      <c r="C2484" t="str">
        <f t="shared" si="228"/>
        <v>Saturday</v>
      </c>
      <c r="D2484" t="str">
        <f t="shared" si="229"/>
        <v>March</v>
      </c>
      <c r="E2484">
        <v>20.5</v>
      </c>
      <c r="F2484" t="s">
        <v>13</v>
      </c>
      <c r="G2484" t="s">
        <v>8</v>
      </c>
      <c r="H2484">
        <f t="shared" si="230"/>
        <v>26.5</v>
      </c>
      <c r="I2484">
        <v>7</v>
      </c>
      <c r="J2484" t="s">
        <v>30</v>
      </c>
      <c r="K2484" t="s">
        <v>31</v>
      </c>
      <c r="L2484">
        <f t="shared" si="231"/>
        <v>185.5</v>
      </c>
      <c r="M2484">
        <f t="shared" si="233"/>
        <v>42</v>
      </c>
      <c r="N2484" t="s">
        <v>112</v>
      </c>
      <c r="O2484" t="s">
        <v>114</v>
      </c>
    </row>
    <row r="2485" spans="1:15" x14ac:dyDescent="0.3">
      <c r="A2485">
        <f t="shared" si="232"/>
        <v>7777897884</v>
      </c>
      <c r="B2485" s="1">
        <v>42434</v>
      </c>
      <c r="C2485" t="str">
        <f t="shared" si="228"/>
        <v>Saturday</v>
      </c>
      <c r="D2485" t="str">
        <f t="shared" si="229"/>
        <v>March</v>
      </c>
      <c r="E2485">
        <v>16.5</v>
      </c>
      <c r="F2485" t="s">
        <v>7</v>
      </c>
      <c r="G2485" t="s">
        <v>17</v>
      </c>
      <c r="H2485">
        <f t="shared" si="230"/>
        <v>25</v>
      </c>
      <c r="I2485">
        <v>3</v>
      </c>
      <c r="J2485" t="s">
        <v>18</v>
      </c>
      <c r="K2485" t="s">
        <v>19</v>
      </c>
      <c r="L2485">
        <f t="shared" si="231"/>
        <v>75</v>
      </c>
      <c r="M2485">
        <f t="shared" si="233"/>
        <v>25.5</v>
      </c>
      <c r="N2485" t="s">
        <v>112</v>
      </c>
      <c r="O2485" t="s">
        <v>114</v>
      </c>
    </row>
    <row r="2486" spans="1:15" x14ac:dyDescent="0.3">
      <c r="A2486">
        <f t="shared" si="232"/>
        <v>7777897885</v>
      </c>
      <c r="B2486" s="1">
        <v>42435</v>
      </c>
      <c r="C2486" t="str">
        <f t="shared" si="228"/>
        <v>Sunday</v>
      </c>
      <c r="D2486" t="str">
        <f t="shared" si="229"/>
        <v>March</v>
      </c>
      <c r="E2486">
        <v>12</v>
      </c>
      <c r="F2486" t="s">
        <v>27</v>
      </c>
      <c r="G2486" t="s">
        <v>14</v>
      </c>
      <c r="H2486">
        <f t="shared" si="230"/>
        <v>16</v>
      </c>
      <c r="I2486">
        <v>5</v>
      </c>
      <c r="J2486" t="s">
        <v>64</v>
      </c>
      <c r="K2486" t="s">
        <v>65</v>
      </c>
      <c r="L2486">
        <f t="shared" si="231"/>
        <v>80</v>
      </c>
      <c r="M2486">
        <f t="shared" si="233"/>
        <v>20</v>
      </c>
      <c r="N2486" t="s">
        <v>112</v>
      </c>
      <c r="O2486" t="s">
        <v>114</v>
      </c>
    </row>
    <row r="2487" spans="1:15" x14ac:dyDescent="0.3">
      <c r="A2487">
        <f t="shared" si="232"/>
        <v>7777897886</v>
      </c>
      <c r="B2487" s="1">
        <v>42435</v>
      </c>
      <c r="C2487" t="str">
        <f t="shared" si="228"/>
        <v>Sunday</v>
      </c>
      <c r="D2487" t="str">
        <f t="shared" si="229"/>
        <v>March</v>
      </c>
      <c r="E2487">
        <v>16.75</v>
      </c>
      <c r="F2487" t="s">
        <v>7</v>
      </c>
      <c r="G2487" t="s">
        <v>22</v>
      </c>
      <c r="H2487">
        <f t="shared" si="230"/>
        <v>23.25</v>
      </c>
      <c r="I2487">
        <v>10</v>
      </c>
      <c r="J2487" t="s">
        <v>72</v>
      </c>
      <c r="K2487" t="s">
        <v>73</v>
      </c>
      <c r="L2487">
        <f t="shared" si="231"/>
        <v>232.5</v>
      </c>
      <c r="M2487">
        <f t="shared" si="233"/>
        <v>65</v>
      </c>
      <c r="N2487" t="s">
        <v>112</v>
      </c>
      <c r="O2487" t="s">
        <v>115</v>
      </c>
    </row>
    <row r="2488" spans="1:15" x14ac:dyDescent="0.3">
      <c r="A2488">
        <f t="shared" si="232"/>
        <v>7777897887</v>
      </c>
      <c r="B2488" s="1">
        <v>42435</v>
      </c>
      <c r="C2488" t="str">
        <f t="shared" si="228"/>
        <v>Sunday</v>
      </c>
      <c r="D2488" t="str">
        <f t="shared" si="229"/>
        <v>March</v>
      </c>
      <c r="E2488">
        <v>12</v>
      </c>
      <c r="F2488" t="s">
        <v>27</v>
      </c>
      <c r="G2488" t="s">
        <v>14</v>
      </c>
      <c r="H2488">
        <f t="shared" si="230"/>
        <v>16</v>
      </c>
      <c r="I2488">
        <v>11</v>
      </c>
      <c r="J2488" t="s">
        <v>34</v>
      </c>
      <c r="K2488" t="s">
        <v>35</v>
      </c>
      <c r="L2488">
        <f t="shared" si="231"/>
        <v>176</v>
      </c>
      <c r="M2488">
        <f t="shared" si="233"/>
        <v>44</v>
      </c>
      <c r="N2488" t="s">
        <v>111</v>
      </c>
      <c r="O2488" t="s">
        <v>115</v>
      </c>
    </row>
    <row r="2489" spans="1:15" x14ac:dyDescent="0.3">
      <c r="A2489">
        <f t="shared" si="232"/>
        <v>7777897888</v>
      </c>
      <c r="B2489" s="1">
        <v>42435</v>
      </c>
      <c r="C2489" t="str">
        <f t="shared" si="228"/>
        <v>Sunday</v>
      </c>
      <c r="D2489" t="str">
        <f t="shared" si="229"/>
        <v>March</v>
      </c>
      <c r="E2489">
        <v>20.25</v>
      </c>
      <c r="F2489" t="s">
        <v>13</v>
      </c>
      <c r="G2489" t="s">
        <v>14</v>
      </c>
      <c r="H2489">
        <f t="shared" si="230"/>
        <v>27.25</v>
      </c>
      <c r="I2489">
        <v>10</v>
      </c>
      <c r="J2489" t="s">
        <v>20</v>
      </c>
      <c r="K2489" t="s">
        <v>21</v>
      </c>
      <c r="L2489">
        <f t="shared" si="231"/>
        <v>272.5</v>
      </c>
      <c r="M2489">
        <f t="shared" si="233"/>
        <v>70</v>
      </c>
      <c r="N2489" t="s">
        <v>111</v>
      </c>
      <c r="O2489" t="s">
        <v>115</v>
      </c>
    </row>
    <row r="2490" spans="1:15" x14ac:dyDescent="0.3">
      <c r="A2490">
        <f t="shared" si="232"/>
        <v>7777897889</v>
      </c>
      <c r="B2490" s="1">
        <v>42435</v>
      </c>
      <c r="C2490" t="str">
        <f t="shared" si="228"/>
        <v>Sunday</v>
      </c>
      <c r="D2490" t="str">
        <f t="shared" si="229"/>
        <v>March</v>
      </c>
      <c r="E2490">
        <v>16</v>
      </c>
      <c r="F2490" t="s">
        <v>7</v>
      </c>
      <c r="G2490" t="s">
        <v>8</v>
      </c>
      <c r="H2490">
        <f t="shared" si="230"/>
        <v>20.5</v>
      </c>
      <c r="I2490">
        <v>5</v>
      </c>
      <c r="J2490" t="s">
        <v>58</v>
      </c>
      <c r="K2490" t="s">
        <v>59</v>
      </c>
      <c r="L2490">
        <f t="shared" si="231"/>
        <v>102.5</v>
      </c>
      <c r="M2490">
        <f t="shared" si="233"/>
        <v>22.5</v>
      </c>
      <c r="N2490" t="s">
        <v>111</v>
      </c>
      <c r="O2490" t="s">
        <v>114</v>
      </c>
    </row>
    <row r="2491" spans="1:15" x14ac:dyDescent="0.3">
      <c r="A2491">
        <f t="shared" si="232"/>
        <v>7777897890</v>
      </c>
      <c r="B2491" s="1">
        <v>42435</v>
      </c>
      <c r="C2491" t="str">
        <f t="shared" si="228"/>
        <v>Sunday</v>
      </c>
      <c r="D2491" t="str">
        <f t="shared" si="229"/>
        <v>March</v>
      </c>
      <c r="E2491">
        <v>20.75</v>
      </c>
      <c r="F2491" t="s">
        <v>13</v>
      </c>
      <c r="G2491" t="s">
        <v>22</v>
      </c>
      <c r="H2491">
        <f t="shared" si="230"/>
        <v>28.75</v>
      </c>
      <c r="I2491">
        <v>2</v>
      </c>
      <c r="J2491" t="s">
        <v>23</v>
      </c>
      <c r="K2491" t="s">
        <v>24</v>
      </c>
      <c r="L2491">
        <f t="shared" si="231"/>
        <v>57.5</v>
      </c>
      <c r="M2491">
        <f t="shared" si="233"/>
        <v>16</v>
      </c>
      <c r="N2491" t="s">
        <v>111</v>
      </c>
      <c r="O2491" t="s">
        <v>115</v>
      </c>
    </row>
    <row r="2492" spans="1:15" x14ac:dyDescent="0.3">
      <c r="A2492">
        <f t="shared" si="232"/>
        <v>7777897891</v>
      </c>
      <c r="B2492" s="1">
        <v>42435</v>
      </c>
      <c r="C2492" t="str">
        <f t="shared" si="228"/>
        <v>Sunday</v>
      </c>
      <c r="D2492" t="str">
        <f t="shared" si="229"/>
        <v>March</v>
      </c>
      <c r="E2492">
        <v>20.75</v>
      </c>
      <c r="F2492" t="s">
        <v>13</v>
      </c>
      <c r="G2492" t="s">
        <v>22</v>
      </c>
      <c r="H2492">
        <f t="shared" si="230"/>
        <v>28.75</v>
      </c>
      <c r="I2492">
        <v>3</v>
      </c>
      <c r="J2492" t="s">
        <v>46</v>
      </c>
      <c r="K2492" t="s">
        <v>47</v>
      </c>
      <c r="L2492">
        <f t="shared" si="231"/>
        <v>86.25</v>
      </c>
      <c r="M2492">
        <f t="shared" si="233"/>
        <v>24</v>
      </c>
      <c r="N2492" t="s">
        <v>112</v>
      </c>
      <c r="O2492" t="s">
        <v>115</v>
      </c>
    </row>
    <row r="2493" spans="1:15" x14ac:dyDescent="0.3">
      <c r="A2493">
        <f t="shared" si="232"/>
        <v>7777897892</v>
      </c>
      <c r="B2493" s="1">
        <v>42435</v>
      </c>
      <c r="C2493" t="str">
        <f t="shared" si="228"/>
        <v>Sunday</v>
      </c>
      <c r="D2493" t="str">
        <f t="shared" si="229"/>
        <v>March</v>
      </c>
      <c r="E2493">
        <v>12</v>
      </c>
      <c r="F2493" t="s">
        <v>27</v>
      </c>
      <c r="G2493" t="s">
        <v>8</v>
      </c>
      <c r="H2493">
        <f t="shared" si="230"/>
        <v>15</v>
      </c>
      <c r="I2493">
        <v>11</v>
      </c>
      <c r="J2493" t="s">
        <v>36</v>
      </c>
      <c r="K2493" t="s">
        <v>37</v>
      </c>
      <c r="L2493">
        <f t="shared" si="231"/>
        <v>165</v>
      </c>
      <c r="M2493">
        <f t="shared" si="233"/>
        <v>33</v>
      </c>
      <c r="N2493" t="s">
        <v>112</v>
      </c>
      <c r="O2493" t="s">
        <v>114</v>
      </c>
    </row>
    <row r="2494" spans="1:15" x14ac:dyDescent="0.3">
      <c r="A2494">
        <f t="shared" si="232"/>
        <v>7777897893</v>
      </c>
      <c r="B2494" s="1">
        <v>42436</v>
      </c>
      <c r="C2494" t="str">
        <f t="shared" si="228"/>
        <v>Monday</v>
      </c>
      <c r="D2494" t="str">
        <f t="shared" si="229"/>
        <v>March</v>
      </c>
      <c r="E2494">
        <v>12</v>
      </c>
      <c r="F2494" t="s">
        <v>27</v>
      </c>
      <c r="G2494" t="s">
        <v>8</v>
      </c>
      <c r="H2494">
        <f t="shared" si="230"/>
        <v>15</v>
      </c>
      <c r="I2494">
        <v>12</v>
      </c>
      <c r="J2494" t="s">
        <v>30</v>
      </c>
      <c r="K2494" t="s">
        <v>31</v>
      </c>
      <c r="L2494">
        <f t="shared" si="231"/>
        <v>180</v>
      </c>
      <c r="M2494">
        <f t="shared" si="233"/>
        <v>36</v>
      </c>
      <c r="N2494" t="s">
        <v>111</v>
      </c>
      <c r="O2494" t="s">
        <v>115</v>
      </c>
    </row>
    <row r="2495" spans="1:15" x14ac:dyDescent="0.3">
      <c r="A2495">
        <f t="shared" si="232"/>
        <v>7777897894</v>
      </c>
      <c r="B2495" s="1">
        <v>42436</v>
      </c>
      <c r="C2495" t="str">
        <f t="shared" si="228"/>
        <v>Monday</v>
      </c>
      <c r="D2495" t="str">
        <f t="shared" si="229"/>
        <v>March</v>
      </c>
      <c r="E2495">
        <v>16.75</v>
      </c>
      <c r="F2495" t="s">
        <v>7</v>
      </c>
      <c r="G2495" t="s">
        <v>22</v>
      </c>
      <c r="H2495">
        <f t="shared" si="230"/>
        <v>23.25</v>
      </c>
      <c r="I2495">
        <v>10</v>
      </c>
      <c r="J2495" t="s">
        <v>46</v>
      </c>
      <c r="K2495" t="s">
        <v>47</v>
      </c>
      <c r="L2495">
        <f t="shared" si="231"/>
        <v>232.5</v>
      </c>
      <c r="M2495">
        <f t="shared" si="233"/>
        <v>65</v>
      </c>
      <c r="N2495" t="s">
        <v>112</v>
      </c>
      <c r="O2495" t="s">
        <v>115</v>
      </c>
    </row>
    <row r="2496" spans="1:15" x14ac:dyDescent="0.3">
      <c r="A2496">
        <f t="shared" si="232"/>
        <v>7777897895</v>
      </c>
      <c r="B2496" s="1">
        <v>42436</v>
      </c>
      <c r="C2496" t="str">
        <f t="shared" si="228"/>
        <v>Monday</v>
      </c>
      <c r="D2496" t="str">
        <f t="shared" si="229"/>
        <v>March</v>
      </c>
      <c r="E2496">
        <v>12.75</v>
      </c>
      <c r="F2496" t="s">
        <v>27</v>
      </c>
      <c r="G2496" t="s">
        <v>22</v>
      </c>
      <c r="H2496">
        <f t="shared" si="230"/>
        <v>17.75</v>
      </c>
      <c r="I2496">
        <v>3</v>
      </c>
      <c r="J2496" t="s">
        <v>50</v>
      </c>
      <c r="K2496" t="s">
        <v>51</v>
      </c>
      <c r="L2496">
        <f t="shared" si="231"/>
        <v>53.25</v>
      </c>
      <c r="M2496">
        <f t="shared" si="233"/>
        <v>15</v>
      </c>
      <c r="N2496" t="s">
        <v>112</v>
      </c>
      <c r="O2496" t="s">
        <v>114</v>
      </c>
    </row>
    <row r="2497" spans="1:15" x14ac:dyDescent="0.3">
      <c r="A2497">
        <f t="shared" si="232"/>
        <v>7777897896</v>
      </c>
      <c r="B2497" s="1">
        <v>42436</v>
      </c>
      <c r="C2497" t="str">
        <f t="shared" si="228"/>
        <v>Monday</v>
      </c>
      <c r="D2497" t="str">
        <f t="shared" si="229"/>
        <v>March</v>
      </c>
      <c r="E2497">
        <v>12</v>
      </c>
      <c r="F2497" t="s">
        <v>27</v>
      </c>
      <c r="G2497" t="s">
        <v>14</v>
      </c>
      <c r="H2497">
        <f t="shared" si="230"/>
        <v>16</v>
      </c>
      <c r="I2497">
        <v>10</v>
      </c>
      <c r="J2497" t="s">
        <v>34</v>
      </c>
      <c r="K2497" t="s">
        <v>35</v>
      </c>
      <c r="L2497">
        <f t="shared" si="231"/>
        <v>160</v>
      </c>
      <c r="M2497">
        <f t="shared" si="233"/>
        <v>40</v>
      </c>
      <c r="N2497" t="s">
        <v>111</v>
      </c>
      <c r="O2497" t="s">
        <v>114</v>
      </c>
    </row>
    <row r="2498" spans="1:15" x14ac:dyDescent="0.3">
      <c r="A2498">
        <f t="shared" si="232"/>
        <v>7777897897</v>
      </c>
      <c r="B2498" s="1">
        <v>42436</v>
      </c>
      <c r="C2498" t="str">
        <f t="shared" ref="C2498:C2561" si="234">TEXT(B2498,"dddd")</f>
        <v>Monday</v>
      </c>
      <c r="D2498" t="str">
        <f t="shared" si="229"/>
        <v>March</v>
      </c>
      <c r="E2498">
        <v>16.75</v>
      </c>
      <c r="F2498" t="s">
        <v>7</v>
      </c>
      <c r="G2498" t="s">
        <v>14</v>
      </c>
      <c r="H2498">
        <f t="shared" si="230"/>
        <v>22.25</v>
      </c>
      <c r="I2498">
        <v>3</v>
      </c>
      <c r="J2498" t="s">
        <v>62</v>
      </c>
      <c r="K2498" t="s">
        <v>63</v>
      </c>
      <c r="L2498">
        <f t="shared" si="231"/>
        <v>66.75</v>
      </c>
      <c r="M2498">
        <f t="shared" si="233"/>
        <v>16.5</v>
      </c>
      <c r="N2498" t="s">
        <v>111</v>
      </c>
      <c r="O2498" t="s">
        <v>115</v>
      </c>
    </row>
    <row r="2499" spans="1:15" x14ac:dyDescent="0.3">
      <c r="A2499">
        <f t="shared" si="232"/>
        <v>7777897898</v>
      </c>
      <c r="B2499" s="1">
        <v>42436</v>
      </c>
      <c r="C2499" t="str">
        <f t="shared" si="234"/>
        <v>Monday</v>
      </c>
      <c r="D2499" t="str">
        <f t="shared" ref="D2499:D2562" si="235">TEXT(B2499,"mmmm")</f>
        <v>March</v>
      </c>
      <c r="E2499">
        <v>16.25</v>
      </c>
      <c r="F2499" t="s">
        <v>7</v>
      </c>
      <c r="G2499" t="s">
        <v>17</v>
      </c>
      <c r="H2499">
        <f t="shared" ref="H2499:H2562" si="236">E2499 +   IF(F2499="S", 2, IF(F2499="M", 3.5, IF(F2499="L", 5, 0))) +  IF(G2499="Classic", 1, IF(G2499="Veggie", 2, IF(G2499="Chicken", 3, IF(G2499="Supreme",5,0))))</f>
        <v>24.75</v>
      </c>
      <c r="I2499">
        <v>4</v>
      </c>
      <c r="J2499" t="s">
        <v>60</v>
      </c>
      <c r="K2499" t="s">
        <v>61</v>
      </c>
      <c r="L2499">
        <f t="shared" ref="L2499:L2562" si="237">H2499*I2499</f>
        <v>99</v>
      </c>
      <c r="M2499">
        <f t="shared" si="233"/>
        <v>34</v>
      </c>
      <c r="N2499" t="s">
        <v>112</v>
      </c>
      <c r="O2499" t="s">
        <v>115</v>
      </c>
    </row>
    <row r="2500" spans="1:15" x14ac:dyDescent="0.3">
      <c r="A2500">
        <f t="shared" ref="A2500:A2563" si="238">A2499+1</f>
        <v>7777897899</v>
      </c>
      <c r="B2500" s="1">
        <v>42436</v>
      </c>
      <c r="C2500" t="str">
        <f t="shared" si="234"/>
        <v>Monday</v>
      </c>
      <c r="D2500" t="str">
        <f t="shared" si="235"/>
        <v>March</v>
      </c>
      <c r="E2500">
        <v>16.75</v>
      </c>
      <c r="F2500" t="s">
        <v>7</v>
      </c>
      <c r="G2500" t="s">
        <v>22</v>
      </c>
      <c r="H2500">
        <f t="shared" si="236"/>
        <v>23.25</v>
      </c>
      <c r="I2500">
        <v>9</v>
      </c>
      <c r="J2500" t="s">
        <v>72</v>
      </c>
      <c r="K2500" t="s">
        <v>73</v>
      </c>
      <c r="L2500">
        <f t="shared" si="237"/>
        <v>209.25</v>
      </c>
      <c r="M2500">
        <f t="shared" si="233"/>
        <v>58.5</v>
      </c>
      <c r="N2500" t="s">
        <v>111</v>
      </c>
      <c r="O2500" t="s">
        <v>114</v>
      </c>
    </row>
    <row r="2501" spans="1:15" x14ac:dyDescent="0.3">
      <c r="A2501">
        <f t="shared" si="238"/>
        <v>7777897900</v>
      </c>
      <c r="B2501" s="1">
        <v>42437</v>
      </c>
      <c r="C2501" t="str">
        <f t="shared" si="234"/>
        <v>Tuesday</v>
      </c>
      <c r="D2501" t="str">
        <f t="shared" si="235"/>
        <v>March</v>
      </c>
      <c r="E2501">
        <v>20.75</v>
      </c>
      <c r="F2501" t="s">
        <v>13</v>
      </c>
      <c r="G2501" t="s">
        <v>22</v>
      </c>
      <c r="H2501">
        <f t="shared" si="236"/>
        <v>28.75</v>
      </c>
      <c r="I2501">
        <v>2</v>
      </c>
      <c r="J2501" t="s">
        <v>23</v>
      </c>
      <c r="K2501" t="s">
        <v>24</v>
      </c>
      <c r="L2501">
        <f t="shared" si="237"/>
        <v>57.5</v>
      </c>
      <c r="M2501">
        <f t="shared" ref="M2501:M2564" si="239">(H2501-E2501)*I2501</f>
        <v>16</v>
      </c>
      <c r="N2501" t="s">
        <v>111</v>
      </c>
      <c r="O2501" t="s">
        <v>114</v>
      </c>
    </row>
    <row r="2502" spans="1:15" x14ac:dyDescent="0.3">
      <c r="A2502">
        <f t="shared" si="238"/>
        <v>7777897901</v>
      </c>
      <c r="B2502" s="1">
        <v>42437</v>
      </c>
      <c r="C2502" t="str">
        <f t="shared" si="234"/>
        <v>Tuesday</v>
      </c>
      <c r="D2502" t="str">
        <f t="shared" si="235"/>
        <v>March</v>
      </c>
      <c r="E2502">
        <v>20.25</v>
      </c>
      <c r="F2502" t="s">
        <v>13</v>
      </c>
      <c r="G2502" t="s">
        <v>17</v>
      </c>
      <c r="H2502">
        <f t="shared" si="236"/>
        <v>30.25</v>
      </c>
      <c r="I2502">
        <v>12</v>
      </c>
      <c r="J2502" t="s">
        <v>70</v>
      </c>
      <c r="K2502" t="s">
        <v>71</v>
      </c>
      <c r="L2502">
        <f t="shared" si="237"/>
        <v>363</v>
      </c>
      <c r="M2502">
        <f t="shared" si="239"/>
        <v>120</v>
      </c>
      <c r="N2502" t="s">
        <v>111</v>
      </c>
      <c r="O2502" t="s">
        <v>115</v>
      </c>
    </row>
    <row r="2503" spans="1:15" x14ac:dyDescent="0.3">
      <c r="A2503">
        <f t="shared" si="238"/>
        <v>7777897902</v>
      </c>
      <c r="B2503" s="1">
        <v>42437</v>
      </c>
      <c r="C2503" t="str">
        <f t="shared" si="234"/>
        <v>Tuesday</v>
      </c>
      <c r="D2503" t="str">
        <f t="shared" si="235"/>
        <v>March</v>
      </c>
      <c r="E2503">
        <v>16.5</v>
      </c>
      <c r="F2503" t="s">
        <v>7</v>
      </c>
      <c r="G2503" t="s">
        <v>17</v>
      </c>
      <c r="H2503">
        <f t="shared" si="236"/>
        <v>25</v>
      </c>
      <c r="I2503">
        <v>8</v>
      </c>
      <c r="J2503" t="s">
        <v>54</v>
      </c>
      <c r="K2503" t="s">
        <v>55</v>
      </c>
      <c r="L2503">
        <f t="shared" si="237"/>
        <v>200</v>
      </c>
      <c r="M2503">
        <f t="shared" si="239"/>
        <v>68</v>
      </c>
      <c r="N2503" t="s">
        <v>111</v>
      </c>
      <c r="O2503" t="s">
        <v>114</v>
      </c>
    </row>
    <row r="2504" spans="1:15" x14ac:dyDescent="0.3">
      <c r="A2504">
        <f t="shared" si="238"/>
        <v>7777897903</v>
      </c>
      <c r="B2504" s="1">
        <v>42438</v>
      </c>
      <c r="C2504" t="str">
        <f t="shared" si="234"/>
        <v>Wednesday</v>
      </c>
      <c r="D2504" t="str">
        <f t="shared" si="235"/>
        <v>March</v>
      </c>
      <c r="E2504">
        <v>20.25</v>
      </c>
      <c r="F2504" t="s">
        <v>13</v>
      </c>
      <c r="G2504" t="s">
        <v>17</v>
      </c>
      <c r="H2504">
        <f t="shared" si="236"/>
        <v>30.25</v>
      </c>
      <c r="I2504">
        <v>10</v>
      </c>
      <c r="J2504" t="s">
        <v>70</v>
      </c>
      <c r="K2504" t="s">
        <v>71</v>
      </c>
      <c r="L2504">
        <f t="shared" si="237"/>
        <v>302.5</v>
      </c>
      <c r="M2504">
        <f t="shared" si="239"/>
        <v>100</v>
      </c>
      <c r="N2504" t="s">
        <v>112</v>
      </c>
      <c r="O2504" t="s">
        <v>115</v>
      </c>
    </row>
    <row r="2505" spans="1:15" x14ac:dyDescent="0.3">
      <c r="A2505">
        <f t="shared" si="238"/>
        <v>7777897904</v>
      </c>
      <c r="B2505" s="1">
        <v>42438</v>
      </c>
      <c r="C2505" t="str">
        <f t="shared" si="234"/>
        <v>Wednesday</v>
      </c>
      <c r="D2505" t="str">
        <f t="shared" si="235"/>
        <v>March</v>
      </c>
      <c r="E2505">
        <v>17.5</v>
      </c>
      <c r="F2505" t="s">
        <v>13</v>
      </c>
      <c r="G2505" t="s">
        <v>8</v>
      </c>
      <c r="H2505">
        <f t="shared" si="236"/>
        <v>23.5</v>
      </c>
      <c r="I2505">
        <v>10</v>
      </c>
      <c r="J2505" t="s">
        <v>74</v>
      </c>
      <c r="K2505" t="s">
        <v>75</v>
      </c>
      <c r="L2505">
        <f t="shared" si="237"/>
        <v>235</v>
      </c>
      <c r="M2505">
        <f t="shared" si="239"/>
        <v>60</v>
      </c>
      <c r="N2505" t="s">
        <v>112</v>
      </c>
      <c r="O2505" t="s">
        <v>114</v>
      </c>
    </row>
    <row r="2506" spans="1:15" x14ac:dyDescent="0.3">
      <c r="A2506">
        <f t="shared" si="238"/>
        <v>7777897905</v>
      </c>
      <c r="B2506" s="1">
        <v>42438</v>
      </c>
      <c r="C2506" t="str">
        <f t="shared" si="234"/>
        <v>Wednesday</v>
      </c>
      <c r="D2506" t="str">
        <f t="shared" si="235"/>
        <v>March</v>
      </c>
      <c r="E2506">
        <v>15.25</v>
      </c>
      <c r="F2506" t="s">
        <v>13</v>
      </c>
      <c r="G2506" t="s">
        <v>8</v>
      </c>
      <c r="H2506">
        <f t="shared" si="236"/>
        <v>21.25</v>
      </c>
      <c r="I2506">
        <v>2</v>
      </c>
      <c r="J2506" t="s">
        <v>48</v>
      </c>
      <c r="K2506" t="s">
        <v>49</v>
      </c>
      <c r="L2506">
        <f t="shared" si="237"/>
        <v>42.5</v>
      </c>
      <c r="M2506">
        <f t="shared" si="239"/>
        <v>12</v>
      </c>
      <c r="N2506" t="s">
        <v>111</v>
      </c>
      <c r="O2506" t="s">
        <v>115</v>
      </c>
    </row>
    <row r="2507" spans="1:15" x14ac:dyDescent="0.3">
      <c r="A2507">
        <f t="shared" si="238"/>
        <v>7777897906</v>
      </c>
      <c r="B2507" s="1">
        <v>42438</v>
      </c>
      <c r="C2507" t="str">
        <f t="shared" si="234"/>
        <v>Wednesday</v>
      </c>
      <c r="D2507" t="str">
        <f t="shared" si="235"/>
        <v>March</v>
      </c>
      <c r="E2507">
        <v>16.5</v>
      </c>
      <c r="F2507" t="s">
        <v>13</v>
      </c>
      <c r="G2507" t="s">
        <v>8</v>
      </c>
      <c r="H2507">
        <f t="shared" si="236"/>
        <v>22.5</v>
      </c>
      <c r="I2507">
        <v>11</v>
      </c>
      <c r="J2507" t="s">
        <v>9</v>
      </c>
      <c r="K2507" t="s">
        <v>10</v>
      </c>
      <c r="L2507">
        <f t="shared" si="237"/>
        <v>247.5</v>
      </c>
      <c r="M2507">
        <f t="shared" si="239"/>
        <v>66</v>
      </c>
      <c r="N2507" t="s">
        <v>112</v>
      </c>
      <c r="O2507" t="s">
        <v>114</v>
      </c>
    </row>
    <row r="2508" spans="1:15" x14ac:dyDescent="0.3">
      <c r="A2508">
        <f t="shared" si="238"/>
        <v>7777897907</v>
      </c>
      <c r="B2508" s="1">
        <v>42438</v>
      </c>
      <c r="C2508" t="str">
        <f t="shared" si="234"/>
        <v>Wednesday</v>
      </c>
      <c r="D2508" t="str">
        <f t="shared" si="235"/>
        <v>March</v>
      </c>
      <c r="E2508">
        <v>16</v>
      </c>
      <c r="F2508" t="s">
        <v>7</v>
      </c>
      <c r="G2508" t="s">
        <v>14</v>
      </c>
      <c r="H2508">
        <f t="shared" si="236"/>
        <v>21.5</v>
      </c>
      <c r="I2508">
        <v>9</v>
      </c>
      <c r="J2508" t="s">
        <v>68</v>
      </c>
      <c r="K2508" t="s">
        <v>69</v>
      </c>
      <c r="L2508">
        <f t="shared" si="237"/>
        <v>193.5</v>
      </c>
      <c r="M2508">
        <f t="shared" si="239"/>
        <v>49.5</v>
      </c>
      <c r="N2508" t="s">
        <v>112</v>
      </c>
      <c r="O2508" t="s">
        <v>114</v>
      </c>
    </row>
    <row r="2509" spans="1:15" x14ac:dyDescent="0.3">
      <c r="A2509">
        <f t="shared" si="238"/>
        <v>7777897908</v>
      </c>
      <c r="B2509" s="1">
        <v>42438</v>
      </c>
      <c r="C2509" t="str">
        <f t="shared" si="234"/>
        <v>Wednesday</v>
      </c>
      <c r="D2509" t="str">
        <f t="shared" si="235"/>
        <v>March</v>
      </c>
      <c r="E2509">
        <v>16.5</v>
      </c>
      <c r="F2509" t="s">
        <v>7</v>
      </c>
      <c r="G2509" t="s">
        <v>17</v>
      </c>
      <c r="H2509">
        <f t="shared" si="236"/>
        <v>25</v>
      </c>
      <c r="I2509">
        <v>5</v>
      </c>
      <c r="J2509" t="s">
        <v>18</v>
      </c>
      <c r="K2509" t="s">
        <v>19</v>
      </c>
      <c r="L2509">
        <f t="shared" si="237"/>
        <v>125</v>
      </c>
      <c r="M2509">
        <f t="shared" si="239"/>
        <v>42.5</v>
      </c>
      <c r="N2509" t="s">
        <v>111</v>
      </c>
      <c r="O2509" t="s">
        <v>115</v>
      </c>
    </row>
    <row r="2510" spans="1:15" x14ac:dyDescent="0.3">
      <c r="A2510">
        <f t="shared" si="238"/>
        <v>7777897909</v>
      </c>
      <c r="B2510" s="1">
        <v>42438</v>
      </c>
      <c r="C2510" t="str">
        <f t="shared" si="234"/>
        <v>Wednesday</v>
      </c>
      <c r="D2510" t="str">
        <f t="shared" si="235"/>
        <v>March</v>
      </c>
      <c r="E2510">
        <v>12.75</v>
      </c>
      <c r="F2510" t="s">
        <v>27</v>
      </c>
      <c r="G2510" t="s">
        <v>22</v>
      </c>
      <c r="H2510">
        <f t="shared" si="236"/>
        <v>17.75</v>
      </c>
      <c r="I2510">
        <v>11</v>
      </c>
      <c r="J2510" t="s">
        <v>72</v>
      </c>
      <c r="K2510" t="s">
        <v>73</v>
      </c>
      <c r="L2510">
        <f t="shared" si="237"/>
        <v>195.25</v>
      </c>
      <c r="M2510">
        <f t="shared" si="239"/>
        <v>55</v>
      </c>
      <c r="N2510" t="s">
        <v>111</v>
      </c>
      <c r="O2510" t="s">
        <v>115</v>
      </c>
    </row>
    <row r="2511" spans="1:15" x14ac:dyDescent="0.3">
      <c r="A2511">
        <f t="shared" si="238"/>
        <v>7777897910</v>
      </c>
      <c r="B2511" s="1">
        <v>42439</v>
      </c>
      <c r="C2511" t="str">
        <f t="shared" si="234"/>
        <v>Thursday</v>
      </c>
      <c r="D2511" t="str">
        <f t="shared" si="235"/>
        <v>March</v>
      </c>
      <c r="E2511">
        <v>16.5</v>
      </c>
      <c r="F2511" t="s">
        <v>13</v>
      </c>
      <c r="G2511" t="s">
        <v>8</v>
      </c>
      <c r="H2511">
        <f t="shared" si="236"/>
        <v>22.5</v>
      </c>
      <c r="I2511">
        <v>11</v>
      </c>
      <c r="J2511" t="s">
        <v>9</v>
      </c>
      <c r="K2511" t="s">
        <v>10</v>
      </c>
      <c r="L2511">
        <f t="shared" si="237"/>
        <v>247.5</v>
      </c>
      <c r="M2511">
        <f t="shared" si="239"/>
        <v>66</v>
      </c>
      <c r="N2511" t="s">
        <v>112</v>
      </c>
      <c r="O2511" t="s">
        <v>115</v>
      </c>
    </row>
    <row r="2512" spans="1:15" x14ac:dyDescent="0.3">
      <c r="A2512">
        <f t="shared" si="238"/>
        <v>7777897911</v>
      </c>
      <c r="B2512" s="1">
        <v>42439</v>
      </c>
      <c r="C2512" t="str">
        <f t="shared" si="234"/>
        <v>Thursday</v>
      </c>
      <c r="D2512" t="str">
        <f t="shared" si="235"/>
        <v>March</v>
      </c>
      <c r="E2512">
        <v>16</v>
      </c>
      <c r="F2512" t="s">
        <v>7</v>
      </c>
      <c r="G2512" t="s">
        <v>14</v>
      </c>
      <c r="H2512">
        <f t="shared" si="236"/>
        <v>21.5</v>
      </c>
      <c r="I2512">
        <v>9</v>
      </c>
      <c r="J2512" t="s">
        <v>68</v>
      </c>
      <c r="K2512" t="s">
        <v>69</v>
      </c>
      <c r="L2512">
        <f t="shared" si="237"/>
        <v>193.5</v>
      </c>
      <c r="M2512">
        <f t="shared" si="239"/>
        <v>49.5</v>
      </c>
      <c r="N2512" t="s">
        <v>111</v>
      </c>
      <c r="O2512" t="s">
        <v>115</v>
      </c>
    </row>
    <row r="2513" spans="1:15" x14ac:dyDescent="0.3">
      <c r="A2513">
        <f t="shared" si="238"/>
        <v>7777897912</v>
      </c>
      <c r="B2513" s="1">
        <v>42439</v>
      </c>
      <c r="C2513" t="str">
        <f t="shared" si="234"/>
        <v>Thursday</v>
      </c>
      <c r="D2513" t="str">
        <f t="shared" si="235"/>
        <v>March</v>
      </c>
      <c r="E2513">
        <v>25.5</v>
      </c>
      <c r="F2513" t="s">
        <v>76</v>
      </c>
      <c r="G2513" t="s">
        <v>8</v>
      </c>
      <c r="H2513">
        <f t="shared" si="236"/>
        <v>26.5</v>
      </c>
      <c r="I2513">
        <v>7</v>
      </c>
      <c r="J2513" t="s">
        <v>30</v>
      </c>
      <c r="K2513" t="s">
        <v>31</v>
      </c>
      <c r="L2513">
        <f t="shared" si="237"/>
        <v>185.5</v>
      </c>
      <c r="M2513">
        <f t="shared" si="239"/>
        <v>7</v>
      </c>
      <c r="N2513" t="s">
        <v>112</v>
      </c>
      <c r="O2513" t="s">
        <v>114</v>
      </c>
    </row>
    <row r="2514" spans="1:15" x14ac:dyDescent="0.3">
      <c r="A2514">
        <f t="shared" si="238"/>
        <v>7777897913</v>
      </c>
      <c r="B2514" s="1">
        <v>42439</v>
      </c>
      <c r="C2514" t="str">
        <f t="shared" si="234"/>
        <v>Thursday</v>
      </c>
      <c r="D2514" t="str">
        <f t="shared" si="235"/>
        <v>March</v>
      </c>
      <c r="E2514">
        <v>12</v>
      </c>
      <c r="F2514" t="s">
        <v>27</v>
      </c>
      <c r="G2514" t="s">
        <v>8</v>
      </c>
      <c r="H2514">
        <f t="shared" si="236"/>
        <v>15</v>
      </c>
      <c r="I2514">
        <v>3</v>
      </c>
      <c r="J2514" t="s">
        <v>52</v>
      </c>
      <c r="K2514" t="s">
        <v>53</v>
      </c>
      <c r="L2514">
        <f t="shared" si="237"/>
        <v>45</v>
      </c>
      <c r="M2514">
        <f t="shared" si="239"/>
        <v>9</v>
      </c>
      <c r="N2514" t="s">
        <v>112</v>
      </c>
      <c r="O2514" t="s">
        <v>115</v>
      </c>
    </row>
    <row r="2515" spans="1:15" x14ac:dyDescent="0.3">
      <c r="A2515">
        <f t="shared" si="238"/>
        <v>7777897914</v>
      </c>
      <c r="B2515" s="1">
        <v>42439</v>
      </c>
      <c r="C2515" t="str">
        <f t="shared" si="234"/>
        <v>Thursday</v>
      </c>
      <c r="D2515" t="str">
        <f t="shared" si="235"/>
        <v>March</v>
      </c>
      <c r="E2515">
        <v>13.25</v>
      </c>
      <c r="F2515" t="s">
        <v>7</v>
      </c>
      <c r="G2515" t="s">
        <v>8</v>
      </c>
      <c r="H2515">
        <f t="shared" si="236"/>
        <v>17.75</v>
      </c>
      <c r="I2515">
        <v>9</v>
      </c>
      <c r="J2515" t="s">
        <v>9</v>
      </c>
      <c r="K2515" t="s">
        <v>10</v>
      </c>
      <c r="L2515">
        <f t="shared" si="237"/>
        <v>159.75</v>
      </c>
      <c r="M2515">
        <f t="shared" si="239"/>
        <v>40.5</v>
      </c>
      <c r="N2515" t="s">
        <v>111</v>
      </c>
      <c r="O2515" t="s">
        <v>115</v>
      </c>
    </row>
    <row r="2516" spans="1:15" x14ac:dyDescent="0.3">
      <c r="A2516">
        <f t="shared" si="238"/>
        <v>7777897915</v>
      </c>
      <c r="B2516" s="1">
        <v>42440</v>
      </c>
      <c r="C2516" t="str">
        <f t="shared" si="234"/>
        <v>Friday</v>
      </c>
      <c r="D2516" t="str">
        <f t="shared" si="235"/>
        <v>March</v>
      </c>
      <c r="E2516">
        <v>12</v>
      </c>
      <c r="F2516" t="s">
        <v>27</v>
      </c>
      <c r="G2516" t="s">
        <v>8</v>
      </c>
      <c r="H2516">
        <f t="shared" si="236"/>
        <v>15</v>
      </c>
      <c r="I2516">
        <v>1</v>
      </c>
      <c r="J2516" t="s">
        <v>52</v>
      </c>
      <c r="K2516" t="s">
        <v>53</v>
      </c>
      <c r="L2516">
        <f t="shared" si="237"/>
        <v>15</v>
      </c>
      <c r="M2516">
        <f t="shared" si="239"/>
        <v>3</v>
      </c>
      <c r="N2516" t="s">
        <v>111</v>
      </c>
      <c r="O2516" t="s">
        <v>114</v>
      </c>
    </row>
    <row r="2517" spans="1:15" x14ac:dyDescent="0.3">
      <c r="A2517">
        <f t="shared" si="238"/>
        <v>7777897916</v>
      </c>
      <c r="B2517" s="1">
        <v>42440</v>
      </c>
      <c r="C2517" t="str">
        <f t="shared" si="234"/>
        <v>Friday</v>
      </c>
      <c r="D2517" t="str">
        <f t="shared" si="235"/>
        <v>March</v>
      </c>
      <c r="E2517">
        <v>18.5</v>
      </c>
      <c r="F2517" t="s">
        <v>13</v>
      </c>
      <c r="G2517" t="s">
        <v>14</v>
      </c>
      <c r="H2517">
        <f t="shared" si="236"/>
        <v>25.5</v>
      </c>
      <c r="I2517">
        <v>9</v>
      </c>
      <c r="J2517" t="s">
        <v>15</v>
      </c>
      <c r="K2517" t="s">
        <v>16</v>
      </c>
      <c r="L2517">
        <f t="shared" si="237"/>
        <v>229.5</v>
      </c>
      <c r="M2517">
        <f t="shared" si="239"/>
        <v>63</v>
      </c>
      <c r="N2517" t="s">
        <v>111</v>
      </c>
      <c r="O2517" t="s">
        <v>114</v>
      </c>
    </row>
    <row r="2518" spans="1:15" x14ac:dyDescent="0.3">
      <c r="A2518">
        <f t="shared" si="238"/>
        <v>7777897917</v>
      </c>
      <c r="B2518" s="1">
        <v>42440</v>
      </c>
      <c r="C2518" t="str">
        <f t="shared" si="234"/>
        <v>Friday</v>
      </c>
      <c r="D2518" t="str">
        <f t="shared" si="235"/>
        <v>March</v>
      </c>
      <c r="E2518">
        <v>12.25</v>
      </c>
      <c r="F2518" t="s">
        <v>27</v>
      </c>
      <c r="G2518" t="s">
        <v>17</v>
      </c>
      <c r="H2518">
        <f t="shared" si="236"/>
        <v>19.25</v>
      </c>
      <c r="I2518">
        <v>1</v>
      </c>
      <c r="J2518" t="s">
        <v>70</v>
      </c>
      <c r="K2518" t="s">
        <v>71</v>
      </c>
      <c r="L2518">
        <f t="shared" si="237"/>
        <v>19.25</v>
      </c>
      <c r="M2518">
        <f t="shared" si="239"/>
        <v>7</v>
      </c>
      <c r="N2518" t="s">
        <v>111</v>
      </c>
      <c r="O2518" t="s">
        <v>115</v>
      </c>
    </row>
    <row r="2519" spans="1:15" x14ac:dyDescent="0.3">
      <c r="A2519">
        <f t="shared" si="238"/>
        <v>7777897918</v>
      </c>
      <c r="B2519" s="1">
        <v>42440</v>
      </c>
      <c r="C2519" t="str">
        <f t="shared" si="234"/>
        <v>Friday</v>
      </c>
      <c r="D2519" t="str">
        <f t="shared" si="235"/>
        <v>March</v>
      </c>
      <c r="E2519">
        <v>16.75</v>
      </c>
      <c r="F2519" t="s">
        <v>7</v>
      </c>
      <c r="G2519" t="s">
        <v>22</v>
      </c>
      <c r="H2519">
        <f t="shared" si="236"/>
        <v>23.25</v>
      </c>
      <c r="I2519">
        <v>9</v>
      </c>
      <c r="J2519" t="s">
        <v>23</v>
      </c>
      <c r="K2519" t="s">
        <v>24</v>
      </c>
      <c r="L2519">
        <f t="shared" si="237"/>
        <v>209.25</v>
      </c>
      <c r="M2519">
        <f t="shared" si="239"/>
        <v>58.5</v>
      </c>
      <c r="N2519" t="s">
        <v>112</v>
      </c>
      <c r="O2519" t="s">
        <v>114</v>
      </c>
    </row>
    <row r="2520" spans="1:15" x14ac:dyDescent="0.3">
      <c r="A2520">
        <f t="shared" si="238"/>
        <v>7777897919</v>
      </c>
      <c r="B2520" s="1">
        <v>42441</v>
      </c>
      <c r="C2520" t="str">
        <f t="shared" si="234"/>
        <v>Saturday</v>
      </c>
      <c r="D2520" t="str">
        <f t="shared" si="235"/>
        <v>March</v>
      </c>
      <c r="E2520">
        <v>12</v>
      </c>
      <c r="F2520" t="s">
        <v>27</v>
      </c>
      <c r="G2520" t="s">
        <v>8</v>
      </c>
      <c r="H2520">
        <f t="shared" si="236"/>
        <v>15</v>
      </c>
      <c r="I2520">
        <v>3</v>
      </c>
      <c r="J2520" t="s">
        <v>11</v>
      </c>
      <c r="K2520" t="s">
        <v>12</v>
      </c>
      <c r="L2520">
        <f t="shared" si="237"/>
        <v>45</v>
      </c>
      <c r="M2520">
        <f t="shared" si="239"/>
        <v>9</v>
      </c>
      <c r="N2520" t="s">
        <v>112</v>
      </c>
      <c r="O2520" t="s">
        <v>115</v>
      </c>
    </row>
    <row r="2521" spans="1:15" x14ac:dyDescent="0.3">
      <c r="A2521">
        <f t="shared" si="238"/>
        <v>7777897920</v>
      </c>
      <c r="B2521" s="1">
        <v>42441</v>
      </c>
      <c r="C2521" t="str">
        <f t="shared" si="234"/>
        <v>Saturday</v>
      </c>
      <c r="D2521" t="str">
        <f t="shared" si="235"/>
        <v>March</v>
      </c>
      <c r="E2521">
        <v>20.75</v>
      </c>
      <c r="F2521" t="s">
        <v>13</v>
      </c>
      <c r="G2521" t="s">
        <v>17</v>
      </c>
      <c r="H2521">
        <f t="shared" si="236"/>
        <v>30.75</v>
      </c>
      <c r="I2521">
        <v>9</v>
      </c>
      <c r="J2521" t="s">
        <v>25</v>
      </c>
      <c r="K2521" t="s">
        <v>26</v>
      </c>
      <c r="L2521">
        <f t="shared" si="237"/>
        <v>276.75</v>
      </c>
      <c r="M2521">
        <f t="shared" si="239"/>
        <v>90</v>
      </c>
      <c r="N2521" t="s">
        <v>112</v>
      </c>
      <c r="O2521" t="s">
        <v>115</v>
      </c>
    </row>
    <row r="2522" spans="1:15" x14ac:dyDescent="0.3">
      <c r="A2522">
        <f t="shared" si="238"/>
        <v>7777897921</v>
      </c>
      <c r="B2522" s="1">
        <v>42441</v>
      </c>
      <c r="C2522" t="str">
        <f t="shared" si="234"/>
        <v>Saturday</v>
      </c>
      <c r="D2522" t="str">
        <f t="shared" si="235"/>
        <v>March</v>
      </c>
      <c r="E2522">
        <v>20.75</v>
      </c>
      <c r="F2522" t="s">
        <v>13</v>
      </c>
      <c r="G2522" t="s">
        <v>17</v>
      </c>
      <c r="H2522">
        <f t="shared" si="236"/>
        <v>30.75</v>
      </c>
      <c r="I2522">
        <v>9</v>
      </c>
      <c r="J2522" t="s">
        <v>38</v>
      </c>
      <c r="K2522" t="s">
        <v>39</v>
      </c>
      <c r="L2522">
        <f t="shared" si="237"/>
        <v>276.75</v>
      </c>
      <c r="M2522">
        <f t="shared" si="239"/>
        <v>90</v>
      </c>
      <c r="N2522" t="s">
        <v>112</v>
      </c>
      <c r="O2522" t="s">
        <v>114</v>
      </c>
    </row>
    <row r="2523" spans="1:15" x14ac:dyDescent="0.3">
      <c r="A2523">
        <f t="shared" si="238"/>
        <v>7777897922</v>
      </c>
      <c r="B2523" s="1">
        <v>42441</v>
      </c>
      <c r="C2523" t="str">
        <f t="shared" si="234"/>
        <v>Saturday</v>
      </c>
      <c r="D2523" t="str">
        <f t="shared" si="235"/>
        <v>March</v>
      </c>
      <c r="E2523">
        <v>20.75</v>
      </c>
      <c r="F2523" t="s">
        <v>13</v>
      </c>
      <c r="G2523" t="s">
        <v>14</v>
      </c>
      <c r="H2523">
        <f t="shared" si="236"/>
        <v>27.75</v>
      </c>
      <c r="I2523">
        <v>2</v>
      </c>
      <c r="J2523" t="s">
        <v>40</v>
      </c>
      <c r="K2523" t="s">
        <v>41</v>
      </c>
      <c r="L2523">
        <f t="shared" si="237"/>
        <v>55.5</v>
      </c>
      <c r="M2523">
        <f t="shared" si="239"/>
        <v>14</v>
      </c>
      <c r="N2523" t="s">
        <v>111</v>
      </c>
      <c r="O2523" t="s">
        <v>115</v>
      </c>
    </row>
    <row r="2524" spans="1:15" x14ac:dyDescent="0.3">
      <c r="A2524">
        <f t="shared" si="238"/>
        <v>7777897923</v>
      </c>
      <c r="B2524" s="1">
        <v>42442</v>
      </c>
      <c r="C2524" t="str">
        <f t="shared" si="234"/>
        <v>Sunday</v>
      </c>
      <c r="D2524" t="str">
        <f t="shared" si="235"/>
        <v>March</v>
      </c>
      <c r="E2524">
        <v>16.75</v>
      </c>
      <c r="F2524" t="s">
        <v>7</v>
      </c>
      <c r="G2524" t="s">
        <v>22</v>
      </c>
      <c r="H2524">
        <f t="shared" si="236"/>
        <v>23.25</v>
      </c>
      <c r="I2524">
        <v>6</v>
      </c>
      <c r="J2524" t="s">
        <v>46</v>
      </c>
      <c r="K2524" t="s">
        <v>47</v>
      </c>
      <c r="L2524">
        <f t="shared" si="237"/>
        <v>139.5</v>
      </c>
      <c r="M2524">
        <f t="shared" si="239"/>
        <v>39</v>
      </c>
      <c r="N2524" t="s">
        <v>112</v>
      </c>
      <c r="O2524" t="s">
        <v>114</v>
      </c>
    </row>
    <row r="2525" spans="1:15" x14ac:dyDescent="0.3">
      <c r="A2525">
        <f t="shared" si="238"/>
        <v>7777897924</v>
      </c>
      <c r="B2525" s="1">
        <v>42442</v>
      </c>
      <c r="C2525" t="str">
        <f t="shared" si="234"/>
        <v>Sunday</v>
      </c>
      <c r="D2525" t="str">
        <f t="shared" si="235"/>
        <v>March</v>
      </c>
      <c r="E2525">
        <v>16</v>
      </c>
      <c r="F2525" t="s">
        <v>7</v>
      </c>
      <c r="G2525" t="s">
        <v>14</v>
      </c>
      <c r="H2525">
        <f t="shared" si="236"/>
        <v>21.5</v>
      </c>
      <c r="I2525">
        <v>8</v>
      </c>
      <c r="J2525" t="s">
        <v>68</v>
      </c>
      <c r="K2525" t="s">
        <v>69</v>
      </c>
      <c r="L2525">
        <f t="shared" si="237"/>
        <v>172</v>
      </c>
      <c r="M2525">
        <f t="shared" si="239"/>
        <v>44</v>
      </c>
      <c r="N2525" t="s">
        <v>111</v>
      </c>
      <c r="O2525" t="s">
        <v>114</v>
      </c>
    </row>
    <row r="2526" spans="1:15" x14ac:dyDescent="0.3">
      <c r="A2526">
        <f t="shared" si="238"/>
        <v>7777897925</v>
      </c>
      <c r="B2526" s="1">
        <v>42442</v>
      </c>
      <c r="C2526" t="str">
        <f t="shared" si="234"/>
        <v>Sunday</v>
      </c>
      <c r="D2526" t="str">
        <f t="shared" si="235"/>
        <v>March</v>
      </c>
      <c r="E2526">
        <v>12</v>
      </c>
      <c r="F2526" t="s">
        <v>27</v>
      </c>
      <c r="G2526" t="s">
        <v>8</v>
      </c>
      <c r="H2526">
        <f t="shared" si="236"/>
        <v>15</v>
      </c>
      <c r="I2526">
        <v>2</v>
      </c>
      <c r="J2526" t="s">
        <v>52</v>
      </c>
      <c r="K2526" t="s">
        <v>53</v>
      </c>
      <c r="L2526">
        <f t="shared" si="237"/>
        <v>30</v>
      </c>
      <c r="M2526">
        <f t="shared" si="239"/>
        <v>6</v>
      </c>
      <c r="N2526" t="s">
        <v>112</v>
      </c>
      <c r="O2526" t="s">
        <v>114</v>
      </c>
    </row>
    <row r="2527" spans="1:15" x14ac:dyDescent="0.3">
      <c r="A2527">
        <f t="shared" si="238"/>
        <v>7777897926</v>
      </c>
      <c r="B2527" s="1">
        <v>42442</v>
      </c>
      <c r="C2527" t="str">
        <f t="shared" si="234"/>
        <v>Sunday</v>
      </c>
      <c r="D2527" t="str">
        <f t="shared" si="235"/>
        <v>March</v>
      </c>
      <c r="E2527">
        <v>20.5</v>
      </c>
      <c r="F2527" t="s">
        <v>13</v>
      </c>
      <c r="G2527" t="s">
        <v>8</v>
      </c>
      <c r="H2527">
        <f t="shared" si="236"/>
        <v>26.5</v>
      </c>
      <c r="I2527">
        <v>7</v>
      </c>
      <c r="J2527" t="s">
        <v>36</v>
      </c>
      <c r="K2527" t="s">
        <v>37</v>
      </c>
      <c r="L2527">
        <f t="shared" si="237"/>
        <v>185.5</v>
      </c>
      <c r="M2527">
        <f t="shared" si="239"/>
        <v>42</v>
      </c>
      <c r="N2527" t="s">
        <v>111</v>
      </c>
      <c r="O2527" t="s">
        <v>114</v>
      </c>
    </row>
    <row r="2528" spans="1:15" x14ac:dyDescent="0.3">
      <c r="A2528">
        <f t="shared" si="238"/>
        <v>7777897927</v>
      </c>
      <c r="B2528" s="1">
        <v>42443</v>
      </c>
      <c r="C2528" t="str">
        <f t="shared" si="234"/>
        <v>Monday</v>
      </c>
      <c r="D2528" t="str">
        <f t="shared" si="235"/>
        <v>March</v>
      </c>
      <c r="E2528">
        <v>14.75</v>
      </c>
      <c r="F2528" t="s">
        <v>7</v>
      </c>
      <c r="G2528" t="s">
        <v>14</v>
      </c>
      <c r="H2528">
        <f t="shared" si="236"/>
        <v>20.25</v>
      </c>
      <c r="I2528">
        <v>7</v>
      </c>
      <c r="J2528" t="s">
        <v>56</v>
      </c>
      <c r="K2528" t="s">
        <v>57</v>
      </c>
      <c r="L2528">
        <f t="shared" si="237"/>
        <v>141.75</v>
      </c>
      <c r="M2528">
        <f t="shared" si="239"/>
        <v>38.5</v>
      </c>
      <c r="N2528" t="s">
        <v>111</v>
      </c>
      <c r="O2528" t="s">
        <v>115</v>
      </c>
    </row>
    <row r="2529" spans="1:15" x14ac:dyDescent="0.3">
      <c r="A2529">
        <f t="shared" si="238"/>
        <v>7777897928</v>
      </c>
      <c r="B2529" s="1">
        <v>42443</v>
      </c>
      <c r="C2529" t="str">
        <f t="shared" si="234"/>
        <v>Monday</v>
      </c>
      <c r="D2529" t="str">
        <f t="shared" si="235"/>
        <v>March</v>
      </c>
      <c r="E2529">
        <v>17.5</v>
      </c>
      <c r="F2529" t="s">
        <v>13</v>
      </c>
      <c r="G2529" t="s">
        <v>8</v>
      </c>
      <c r="H2529">
        <f t="shared" si="236"/>
        <v>23.5</v>
      </c>
      <c r="I2529">
        <v>12</v>
      </c>
      <c r="J2529" t="s">
        <v>74</v>
      </c>
      <c r="K2529" t="s">
        <v>75</v>
      </c>
      <c r="L2529">
        <f t="shared" si="237"/>
        <v>282</v>
      </c>
      <c r="M2529">
        <f t="shared" si="239"/>
        <v>72</v>
      </c>
      <c r="N2529" t="s">
        <v>112</v>
      </c>
      <c r="O2529" t="s">
        <v>115</v>
      </c>
    </row>
    <row r="2530" spans="1:15" x14ac:dyDescent="0.3">
      <c r="A2530">
        <f t="shared" si="238"/>
        <v>7777897929</v>
      </c>
      <c r="B2530" s="1">
        <v>42443</v>
      </c>
      <c r="C2530" t="str">
        <f t="shared" si="234"/>
        <v>Monday</v>
      </c>
      <c r="D2530" t="str">
        <f t="shared" si="235"/>
        <v>March</v>
      </c>
      <c r="E2530">
        <v>12</v>
      </c>
      <c r="F2530" t="s">
        <v>27</v>
      </c>
      <c r="G2530" t="s">
        <v>8</v>
      </c>
      <c r="H2530">
        <f t="shared" si="236"/>
        <v>15</v>
      </c>
      <c r="I2530">
        <v>1</v>
      </c>
      <c r="J2530" t="s">
        <v>52</v>
      </c>
      <c r="K2530" t="s">
        <v>53</v>
      </c>
      <c r="L2530">
        <f t="shared" si="237"/>
        <v>15</v>
      </c>
      <c r="M2530">
        <f t="shared" si="239"/>
        <v>3</v>
      </c>
      <c r="N2530" t="s">
        <v>111</v>
      </c>
      <c r="O2530" t="s">
        <v>115</v>
      </c>
    </row>
    <row r="2531" spans="1:15" x14ac:dyDescent="0.3">
      <c r="A2531">
        <f t="shared" si="238"/>
        <v>7777897930</v>
      </c>
      <c r="B2531" s="1">
        <v>42443</v>
      </c>
      <c r="C2531" t="str">
        <f t="shared" si="234"/>
        <v>Monday</v>
      </c>
      <c r="D2531" t="str">
        <f t="shared" si="235"/>
        <v>March</v>
      </c>
      <c r="E2531">
        <v>25.5</v>
      </c>
      <c r="F2531" t="s">
        <v>76</v>
      </c>
      <c r="G2531" t="s">
        <v>8</v>
      </c>
      <c r="H2531">
        <f t="shared" si="236"/>
        <v>26.5</v>
      </c>
      <c r="I2531">
        <v>8</v>
      </c>
      <c r="J2531" t="s">
        <v>30</v>
      </c>
      <c r="K2531" t="s">
        <v>31</v>
      </c>
      <c r="L2531">
        <f t="shared" si="237"/>
        <v>212</v>
      </c>
      <c r="M2531">
        <f t="shared" si="239"/>
        <v>8</v>
      </c>
      <c r="N2531" t="s">
        <v>112</v>
      </c>
      <c r="O2531" t="s">
        <v>115</v>
      </c>
    </row>
    <row r="2532" spans="1:15" x14ac:dyDescent="0.3">
      <c r="A2532">
        <f t="shared" si="238"/>
        <v>7777897931</v>
      </c>
      <c r="B2532" s="1">
        <v>42443</v>
      </c>
      <c r="C2532" t="str">
        <f t="shared" si="234"/>
        <v>Monday</v>
      </c>
      <c r="D2532" t="str">
        <f t="shared" si="235"/>
        <v>March</v>
      </c>
      <c r="E2532">
        <v>12</v>
      </c>
      <c r="F2532" t="s">
        <v>27</v>
      </c>
      <c r="G2532" t="s">
        <v>8</v>
      </c>
      <c r="H2532">
        <f t="shared" si="236"/>
        <v>15</v>
      </c>
      <c r="I2532">
        <v>9</v>
      </c>
      <c r="J2532" t="s">
        <v>11</v>
      </c>
      <c r="K2532" t="s">
        <v>12</v>
      </c>
      <c r="L2532">
        <f t="shared" si="237"/>
        <v>135</v>
      </c>
      <c r="M2532">
        <f t="shared" si="239"/>
        <v>27</v>
      </c>
      <c r="N2532" t="s">
        <v>112</v>
      </c>
      <c r="O2532" t="s">
        <v>115</v>
      </c>
    </row>
    <row r="2533" spans="1:15" x14ac:dyDescent="0.3">
      <c r="A2533">
        <f t="shared" si="238"/>
        <v>7777897932</v>
      </c>
      <c r="B2533" s="1">
        <v>42443</v>
      </c>
      <c r="C2533" t="str">
        <f t="shared" si="234"/>
        <v>Monday</v>
      </c>
      <c r="D2533" t="str">
        <f t="shared" si="235"/>
        <v>March</v>
      </c>
      <c r="E2533">
        <v>20.75</v>
      </c>
      <c r="F2533" t="s">
        <v>13</v>
      </c>
      <c r="G2533" t="s">
        <v>22</v>
      </c>
      <c r="H2533">
        <f t="shared" si="236"/>
        <v>28.75</v>
      </c>
      <c r="I2533">
        <v>5</v>
      </c>
      <c r="J2533" t="s">
        <v>44</v>
      </c>
      <c r="K2533" t="s">
        <v>45</v>
      </c>
      <c r="L2533">
        <f t="shared" si="237"/>
        <v>143.75</v>
      </c>
      <c r="M2533">
        <f t="shared" si="239"/>
        <v>40</v>
      </c>
      <c r="N2533" t="s">
        <v>111</v>
      </c>
      <c r="O2533" t="s">
        <v>115</v>
      </c>
    </row>
    <row r="2534" spans="1:15" x14ac:dyDescent="0.3">
      <c r="A2534">
        <f t="shared" si="238"/>
        <v>7777897933</v>
      </c>
      <c r="B2534" s="1">
        <v>42444</v>
      </c>
      <c r="C2534" t="str">
        <f t="shared" si="234"/>
        <v>Tuesday</v>
      </c>
      <c r="D2534" t="str">
        <f t="shared" si="235"/>
        <v>March</v>
      </c>
      <c r="E2534">
        <v>20.25</v>
      </c>
      <c r="F2534" t="s">
        <v>13</v>
      </c>
      <c r="G2534" t="s">
        <v>14</v>
      </c>
      <c r="H2534">
        <f t="shared" si="236"/>
        <v>27.25</v>
      </c>
      <c r="I2534">
        <v>8</v>
      </c>
      <c r="J2534" t="s">
        <v>68</v>
      </c>
      <c r="K2534" t="s">
        <v>69</v>
      </c>
      <c r="L2534">
        <f t="shared" si="237"/>
        <v>218</v>
      </c>
      <c r="M2534">
        <f t="shared" si="239"/>
        <v>56</v>
      </c>
      <c r="N2534" t="s">
        <v>112</v>
      </c>
      <c r="O2534" t="s">
        <v>115</v>
      </c>
    </row>
    <row r="2535" spans="1:15" x14ac:dyDescent="0.3">
      <c r="A2535">
        <f t="shared" si="238"/>
        <v>7777897934</v>
      </c>
      <c r="B2535" s="1">
        <v>42444</v>
      </c>
      <c r="C2535" t="str">
        <f t="shared" si="234"/>
        <v>Tuesday</v>
      </c>
      <c r="D2535" t="str">
        <f t="shared" si="235"/>
        <v>March</v>
      </c>
      <c r="E2535">
        <v>12.75</v>
      </c>
      <c r="F2535" t="s">
        <v>27</v>
      </c>
      <c r="G2535" t="s">
        <v>22</v>
      </c>
      <c r="H2535">
        <f t="shared" si="236"/>
        <v>17.75</v>
      </c>
      <c r="I2535">
        <v>2</v>
      </c>
      <c r="J2535" t="s">
        <v>23</v>
      </c>
      <c r="K2535" t="s">
        <v>24</v>
      </c>
      <c r="L2535">
        <f t="shared" si="237"/>
        <v>35.5</v>
      </c>
      <c r="M2535">
        <f t="shared" si="239"/>
        <v>10</v>
      </c>
      <c r="N2535" t="s">
        <v>112</v>
      </c>
      <c r="O2535" t="s">
        <v>115</v>
      </c>
    </row>
    <row r="2536" spans="1:15" x14ac:dyDescent="0.3">
      <c r="A2536">
        <f t="shared" si="238"/>
        <v>7777897935</v>
      </c>
      <c r="B2536" s="1">
        <v>42444</v>
      </c>
      <c r="C2536" t="str">
        <f t="shared" si="234"/>
        <v>Tuesday</v>
      </c>
      <c r="D2536" t="str">
        <f t="shared" si="235"/>
        <v>March</v>
      </c>
      <c r="E2536">
        <v>16.75</v>
      </c>
      <c r="F2536" t="s">
        <v>7</v>
      </c>
      <c r="G2536" t="s">
        <v>22</v>
      </c>
      <c r="H2536">
        <f t="shared" si="236"/>
        <v>23.25</v>
      </c>
      <c r="I2536">
        <v>1</v>
      </c>
      <c r="J2536" t="s">
        <v>28</v>
      </c>
      <c r="K2536" t="s">
        <v>29</v>
      </c>
      <c r="L2536">
        <f t="shared" si="237"/>
        <v>23.25</v>
      </c>
      <c r="M2536">
        <f t="shared" si="239"/>
        <v>6.5</v>
      </c>
      <c r="N2536" t="s">
        <v>112</v>
      </c>
      <c r="O2536" t="s">
        <v>114</v>
      </c>
    </row>
    <row r="2537" spans="1:15" x14ac:dyDescent="0.3">
      <c r="A2537">
        <f t="shared" si="238"/>
        <v>7777897936</v>
      </c>
      <c r="B2537" s="1">
        <v>42444</v>
      </c>
      <c r="C2537" t="str">
        <f t="shared" si="234"/>
        <v>Tuesday</v>
      </c>
      <c r="D2537" t="str">
        <f t="shared" si="235"/>
        <v>March</v>
      </c>
      <c r="E2537">
        <v>10.5</v>
      </c>
      <c r="F2537" t="s">
        <v>27</v>
      </c>
      <c r="G2537" t="s">
        <v>8</v>
      </c>
      <c r="H2537">
        <f t="shared" si="236"/>
        <v>13.5</v>
      </c>
      <c r="I2537">
        <v>7</v>
      </c>
      <c r="J2537" t="s">
        <v>9</v>
      </c>
      <c r="K2537" t="s">
        <v>10</v>
      </c>
      <c r="L2537">
        <f t="shared" si="237"/>
        <v>94.5</v>
      </c>
      <c r="M2537">
        <f t="shared" si="239"/>
        <v>21</v>
      </c>
      <c r="N2537" t="s">
        <v>111</v>
      </c>
      <c r="O2537" t="s">
        <v>114</v>
      </c>
    </row>
    <row r="2538" spans="1:15" x14ac:dyDescent="0.3">
      <c r="A2538">
        <f t="shared" si="238"/>
        <v>7777897937</v>
      </c>
      <c r="B2538" s="1">
        <v>42444</v>
      </c>
      <c r="C2538" t="str">
        <f t="shared" si="234"/>
        <v>Tuesday</v>
      </c>
      <c r="D2538" t="str">
        <f t="shared" si="235"/>
        <v>March</v>
      </c>
      <c r="E2538">
        <v>16.25</v>
      </c>
      <c r="F2538" t="s">
        <v>7</v>
      </c>
      <c r="G2538" t="s">
        <v>17</v>
      </c>
      <c r="H2538">
        <f t="shared" si="236"/>
        <v>24.75</v>
      </c>
      <c r="I2538">
        <v>10</v>
      </c>
      <c r="J2538" t="s">
        <v>60</v>
      </c>
      <c r="K2538" t="s">
        <v>61</v>
      </c>
      <c r="L2538">
        <f t="shared" si="237"/>
        <v>247.5</v>
      </c>
      <c r="M2538">
        <f t="shared" si="239"/>
        <v>85</v>
      </c>
      <c r="N2538" t="s">
        <v>111</v>
      </c>
      <c r="O2538" t="s">
        <v>115</v>
      </c>
    </row>
    <row r="2539" spans="1:15" x14ac:dyDescent="0.3">
      <c r="A2539">
        <f t="shared" si="238"/>
        <v>7777897938</v>
      </c>
      <c r="B2539" s="1">
        <v>42445</v>
      </c>
      <c r="C2539" t="str">
        <f t="shared" si="234"/>
        <v>Wednesday</v>
      </c>
      <c r="D2539" t="str">
        <f t="shared" si="235"/>
        <v>March</v>
      </c>
      <c r="E2539">
        <v>16</v>
      </c>
      <c r="F2539" t="s">
        <v>7</v>
      </c>
      <c r="G2539" t="s">
        <v>8</v>
      </c>
      <c r="H2539">
        <f t="shared" si="236"/>
        <v>20.5</v>
      </c>
      <c r="I2539">
        <v>8</v>
      </c>
      <c r="J2539" t="s">
        <v>36</v>
      </c>
      <c r="K2539" t="s">
        <v>37</v>
      </c>
      <c r="L2539">
        <f t="shared" si="237"/>
        <v>164</v>
      </c>
      <c r="M2539">
        <f t="shared" si="239"/>
        <v>36</v>
      </c>
      <c r="N2539" t="s">
        <v>112</v>
      </c>
      <c r="O2539" t="s">
        <v>114</v>
      </c>
    </row>
    <row r="2540" spans="1:15" x14ac:dyDescent="0.3">
      <c r="A2540">
        <f t="shared" si="238"/>
        <v>7777897939</v>
      </c>
      <c r="B2540" s="1">
        <v>42445</v>
      </c>
      <c r="C2540" t="str">
        <f t="shared" si="234"/>
        <v>Wednesday</v>
      </c>
      <c r="D2540" t="str">
        <f t="shared" si="235"/>
        <v>March</v>
      </c>
      <c r="E2540">
        <v>10.5</v>
      </c>
      <c r="F2540" t="s">
        <v>27</v>
      </c>
      <c r="G2540" t="s">
        <v>8</v>
      </c>
      <c r="H2540">
        <f t="shared" si="236"/>
        <v>13.5</v>
      </c>
      <c r="I2540">
        <v>6</v>
      </c>
      <c r="J2540" t="s">
        <v>9</v>
      </c>
      <c r="K2540" t="s">
        <v>10</v>
      </c>
      <c r="L2540">
        <f t="shared" si="237"/>
        <v>81</v>
      </c>
      <c r="M2540">
        <f t="shared" si="239"/>
        <v>18</v>
      </c>
      <c r="N2540" t="s">
        <v>112</v>
      </c>
      <c r="O2540" t="s">
        <v>115</v>
      </c>
    </row>
    <row r="2541" spans="1:15" x14ac:dyDescent="0.3">
      <c r="A2541">
        <f t="shared" si="238"/>
        <v>7777897940</v>
      </c>
      <c r="B2541" s="1">
        <v>42445</v>
      </c>
      <c r="C2541" t="str">
        <f t="shared" si="234"/>
        <v>Wednesday</v>
      </c>
      <c r="D2541" t="str">
        <f t="shared" si="235"/>
        <v>March</v>
      </c>
      <c r="E2541">
        <v>20.25</v>
      </c>
      <c r="F2541" t="s">
        <v>13</v>
      </c>
      <c r="G2541" t="s">
        <v>14</v>
      </c>
      <c r="H2541">
        <f t="shared" si="236"/>
        <v>27.25</v>
      </c>
      <c r="I2541">
        <v>9</v>
      </c>
      <c r="J2541" t="s">
        <v>20</v>
      </c>
      <c r="K2541" t="s">
        <v>21</v>
      </c>
      <c r="L2541">
        <f t="shared" si="237"/>
        <v>245.25</v>
      </c>
      <c r="M2541">
        <f t="shared" si="239"/>
        <v>63</v>
      </c>
      <c r="N2541" t="s">
        <v>111</v>
      </c>
      <c r="O2541" t="s">
        <v>114</v>
      </c>
    </row>
    <row r="2542" spans="1:15" x14ac:dyDescent="0.3">
      <c r="A2542">
        <f t="shared" si="238"/>
        <v>7777897941</v>
      </c>
      <c r="B2542" s="1">
        <v>42445</v>
      </c>
      <c r="C2542" t="str">
        <f t="shared" si="234"/>
        <v>Wednesday</v>
      </c>
      <c r="D2542" t="str">
        <f t="shared" si="235"/>
        <v>March</v>
      </c>
      <c r="E2542">
        <v>12.75</v>
      </c>
      <c r="F2542" t="s">
        <v>27</v>
      </c>
      <c r="G2542" t="s">
        <v>22</v>
      </c>
      <c r="H2542">
        <f t="shared" si="236"/>
        <v>17.75</v>
      </c>
      <c r="I2542">
        <v>4</v>
      </c>
      <c r="J2542" t="s">
        <v>44</v>
      </c>
      <c r="K2542" t="s">
        <v>45</v>
      </c>
      <c r="L2542">
        <f t="shared" si="237"/>
        <v>71</v>
      </c>
      <c r="M2542">
        <f t="shared" si="239"/>
        <v>20</v>
      </c>
      <c r="N2542" t="s">
        <v>111</v>
      </c>
      <c r="O2542" t="s">
        <v>115</v>
      </c>
    </row>
    <row r="2543" spans="1:15" x14ac:dyDescent="0.3">
      <c r="A2543">
        <f t="shared" si="238"/>
        <v>7777897942</v>
      </c>
      <c r="B2543" s="1">
        <v>42445</v>
      </c>
      <c r="C2543" t="str">
        <f t="shared" si="234"/>
        <v>Wednesday</v>
      </c>
      <c r="D2543" t="str">
        <f t="shared" si="235"/>
        <v>March</v>
      </c>
      <c r="E2543">
        <v>20.5</v>
      </c>
      <c r="F2543" t="s">
        <v>13</v>
      </c>
      <c r="G2543" t="s">
        <v>8</v>
      </c>
      <c r="H2543">
        <f t="shared" si="236"/>
        <v>26.5</v>
      </c>
      <c r="I2543">
        <v>1</v>
      </c>
      <c r="J2543" t="s">
        <v>11</v>
      </c>
      <c r="K2543" t="s">
        <v>12</v>
      </c>
      <c r="L2543">
        <f t="shared" si="237"/>
        <v>26.5</v>
      </c>
      <c r="M2543">
        <f t="shared" si="239"/>
        <v>6</v>
      </c>
      <c r="N2543" t="s">
        <v>111</v>
      </c>
      <c r="O2543" t="s">
        <v>114</v>
      </c>
    </row>
    <row r="2544" spans="1:15" x14ac:dyDescent="0.3">
      <c r="A2544">
        <f t="shared" si="238"/>
        <v>7777897943</v>
      </c>
      <c r="B2544" s="1">
        <v>42445</v>
      </c>
      <c r="C2544" t="str">
        <f t="shared" si="234"/>
        <v>Wednesday</v>
      </c>
      <c r="D2544" t="str">
        <f t="shared" si="235"/>
        <v>March</v>
      </c>
      <c r="E2544">
        <v>11</v>
      </c>
      <c r="F2544" t="s">
        <v>27</v>
      </c>
      <c r="G2544" t="s">
        <v>8</v>
      </c>
      <c r="H2544">
        <f t="shared" si="236"/>
        <v>14</v>
      </c>
      <c r="I2544">
        <v>10</v>
      </c>
      <c r="J2544" t="s">
        <v>74</v>
      </c>
      <c r="K2544" t="s">
        <v>75</v>
      </c>
      <c r="L2544">
        <f t="shared" si="237"/>
        <v>140</v>
      </c>
      <c r="M2544">
        <f t="shared" si="239"/>
        <v>30</v>
      </c>
      <c r="N2544" t="s">
        <v>111</v>
      </c>
      <c r="O2544" t="s">
        <v>115</v>
      </c>
    </row>
    <row r="2545" spans="1:15" x14ac:dyDescent="0.3">
      <c r="A2545">
        <f t="shared" si="238"/>
        <v>7777897944</v>
      </c>
      <c r="B2545" s="1">
        <v>42445</v>
      </c>
      <c r="C2545" t="str">
        <f t="shared" si="234"/>
        <v>Wednesday</v>
      </c>
      <c r="D2545" t="str">
        <f t="shared" si="235"/>
        <v>March</v>
      </c>
      <c r="E2545">
        <v>12</v>
      </c>
      <c r="F2545" t="s">
        <v>27</v>
      </c>
      <c r="G2545" t="s">
        <v>14</v>
      </c>
      <c r="H2545">
        <f t="shared" si="236"/>
        <v>16</v>
      </c>
      <c r="I2545">
        <v>8</v>
      </c>
      <c r="J2545" t="s">
        <v>42</v>
      </c>
      <c r="K2545" t="s">
        <v>43</v>
      </c>
      <c r="L2545">
        <f t="shared" si="237"/>
        <v>128</v>
      </c>
      <c r="M2545">
        <f t="shared" si="239"/>
        <v>32</v>
      </c>
      <c r="N2545" t="s">
        <v>111</v>
      </c>
      <c r="O2545" t="s">
        <v>115</v>
      </c>
    </row>
    <row r="2546" spans="1:15" x14ac:dyDescent="0.3">
      <c r="A2546">
        <f t="shared" si="238"/>
        <v>7777897945</v>
      </c>
      <c r="B2546" s="1">
        <v>42445</v>
      </c>
      <c r="C2546" t="str">
        <f t="shared" si="234"/>
        <v>Wednesday</v>
      </c>
      <c r="D2546" t="str">
        <f t="shared" si="235"/>
        <v>March</v>
      </c>
      <c r="E2546">
        <v>16.75</v>
      </c>
      <c r="F2546" t="s">
        <v>7</v>
      </c>
      <c r="G2546" t="s">
        <v>22</v>
      </c>
      <c r="H2546">
        <f t="shared" si="236"/>
        <v>23.25</v>
      </c>
      <c r="I2546">
        <v>11</v>
      </c>
      <c r="J2546" t="s">
        <v>46</v>
      </c>
      <c r="K2546" t="s">
        <v>47</v>
      </c>
      <c r="L2546">
        <f t="shared" si="237"/>
        <v>255.75</v>
      </c>
      <c r="M2546">
        <f t="shared" si="239"/>
        <v>71.5</v>
      </c>
      <c r="N2546" t="s">
        <v>111</v>
      </c>
      <c r="O2546" t="s">
        <v>115</v>
      </c>
    </row>
    <row r="2547" spans="1:15" x14ac:dyDescent="0.3">
      <c r="A2547">
        <f t="shared" si="238"/>
        <v>7777897946</v>
      </c>
      <c r="B2547" s="1">
        <v>42445</v>
      </c>
      <c r="C2547" t="str">
        <f t="shared" si="234"/>
        <v>Wednesday</v>
      </c>
      <c r="D2547" t="str">
        <f t="shared" si="235"/>
        <v>March</v>
      </c>
      <c r="E2547">
        <v>20.75</v>
      </c>
      <c r="F2547" t="s">
        <v>13</v>
      </c>
      <c r="G2547" t="s">
        <v>22</v>
      </c>
      <c r="H2547">
        <f t="shared" si="236"/>
        <v>28.75</v>
      </c>
      <c r="I2547">
        <v>1</v>
      </c>
      <c r="J2547" t="s">
        <v>23</v>
      </c>
      <c r="K2547" t="s">
        <v>24</v>
      </c>
      <c r="L2547">
        <f t="shared" si="237"/>
        <v>28.75</v>
      </c>
      <c r="M2547">
        <f t="shared" si="239"/>
        <v>8</v>
      </c>
      <c r="N2547" t="s">
        <v>112</v>
      </c>
      <c r="O2547" t="s">
        <v>115</v>
      </c>
    </row>
    <row r="2548" spans="1:15" x14ac:dyDescent="0.3">
      <c r="A2548">
        <f t="shared" si="238"/>
        <v>7777897947</v>
      </c>
      <c r="B2548" s="1">
        <v>42446</v>
      </c>
      <c r="C2548" t="str">
        <f t="shared" si="234"/>
        <v>Thursday</v>
      </c>
      <c r="D2548" t="str">
        <f t="shared" si="235"/>
        <v>March</v>
      </c>
      <c r="E2548">
        <v>16.75</v>
      </c>
      <c r="F2548" t="s">
        <v>7</v>
      </c>
      <c r="G2548" t="s">
        <v>22</v>
      </c>
      <c r="H2548">
        <f t="shared" si="236"/>
        <v>23.25</v>
      </c>
      <c r="I2548">
        <v>6</v>
      </c>
      <c r="J2548" t="s">
        <v>46</v>
      </c>
      <c r="K2548" t="s">
        <v>47</v>
      </c>
      <c r="L2548">
        <f t="shared" si="237"/>
        <v>139.5</v>
      </c>
      <c r="M2548">
        <f t="shared" si="239"/>
        <v>39</v>
      </c>
      <c r="N2548" t="s">
        <v>112</v>
      </c>
      <c r="O2548" t="s">
        <v>115</v>
      </c>
    </row>
    <row r="2549" spans="1:15" x14ac:dyDescent="0.3">
      <c r="A2549">
        <f t="shared" si="238"/>
        <v>7777897948</v>
      </c>
      <c r="B2549" s="1">
        <v>42446</v>
      </c>
      <c r="C2549" t="str">
        <f t="shared" si="234"/>
        <v>Thursday</v>
      </c>
      <c r="D2549" t="str">
        <f t="shared" si="235"/>
        <v>March</v>
      </c>
      <c r="E2549">
        <v>16.5</v>
      </c>
      <c r="F2549" t="s">
        <v>13</v>
      </c>
      <c r="G2549" t="s">
        <v>8</v>
      </c>
      <c r="H2549">
        <f t="shared" si="236"/>
        <v>22.5</v>
      </c>
      <c r="I2549">
        <v>7</v>
      </c>
      <c r="J2549" t="s">
        <v>9</v>
      </c>
      <c r="K2549" t="s">
        <v>10</v>
      </c>
      <c r="L2549">
        <f t="shared" si="237"/>
        <v>157.5</v>
      </c>
      <c r="M2549">
        <f t="shared" si="239"/>
        <v>42</v>
      </c>
      <c r="N2549" t="s">
        <v>111</v>
      </c>
      <c r="O2549" t="s">
        <v>115</v>
      </c>
    </row>
    <row r="2550" spans="1:15" x14ac:dyDescent="0.3">
      <c r="A2550">
        <f t="shared" si="238"/>
        <v>7777897949</v>
      </c>
      <c r="B2550" s="1">
        <v>42446</v>
      </c>
      <c r="C2550" t="str">
        <f t="shared" si="234"/>
        <v>Thursday</v>
      </c>
      <c r="D2550" t="str">
        <f t="shared" si="235"/>
        <v>March</v>
      </c>
      <c r="E2550">
        <v>11</v>
      </c>
      <c r="F2550" t="s">
        <v>27</v>
      </c>
      <c r="G2550" t="s">
        <v>8</v>
      </c>
      <c r="H2550">
        <f t="shared" si="236"/>
        <v>14</v>
      </c>
      <c r="I2550">
        <v>2</v>
      </c>
      <c r="J2550" t="s">
        <v>74</v>
      </c>
      <c r="K2550" t="s">
        <v>75</v>
      </c>
      <c r="L2550">
        <f t="shared" si="237"/>
        <v>28</v>
      </c>
      <c r="M2550">
        <f t="shared" si="239"/>
        <v>6</v>
      </c>
      <c r="N2550" t="s">
        <v>111</v>
      </c>
      <c r="O2550" t="s">
        <v>114</v>
      </c>
    </row>
    <row r="2551" spans="1:15" x14ac:dyDescent="0.3">
      <c r="A2551">
        <f t="shared" si="238"/>
        <v>7777897950</v>
      </c>
      <c r="B2551" s="1">
        <v>42446</v>
      </c>
      <c r="C2551" t="str">
        <f t="shared" si="234"/>
        <v>Thursday</v>
      </c>
      <c r="D2551" t="str">
        <f t="shared" si="235"/>
        <v>March</v>
      </c>
      <c r="E2551">
        <v>18.5</v>
      </c>
      <c r="F2551" t="s">
        <v>13</v>
      </c>
      <c r="G2551" t="s">
        <v>14</v>
      </c>
      <c r="H2551">
        <f t="shared" si="236"/>
        <v>25.5</v>
      </c>
      <c r="I2551">
        <v>10</v>
      </c>
      <c r="J2551" t="s">
        <v>15</v>
      </c>
      <c r="K2551" t="s">
        <v>16</v>
      </c>
      <c r="L2551">
        <f t="shared" si="237"/>
        <v>255</v>
      </c>
      <c r="M2551">
        <f t="shared" si="239"/>
        <v>70</v>
      </c>
      <c r="N2551" t="s">
        <v>111</v>
      </c>
      <c r="O2551" t="s">
        <v>114</v>
      </c>
    </row>
    <row r="2552" spans="1:15" x14ac:dyDescent="0.3">
      <c r="A2552">
        <f t="shared" si="238"/>
        <v>7777897951</v>
      </c>
      <c r="B2552" s="1">
        <v>42446</v>
      </c>
      <c r="C2552" t="str">
        <f t="shared" si="234"/>
        <v>Thursday</v>
      </c>
      <c r="D2552" t="str">
        <f t="shared" si="235"/>
        <v>March</v>
      </c>
      <c r="E2552">
        <v>20.75</v>
      </c>
      <c r="F2552" t="s">
        <v>13</v>
      </c>
      <c r="G2552" t="s">
        <v>17</v>
      </c>
      <c r="H2552">
        <f t="shared" si="236"/>
        <v>30.75</v>
      </c>
      <c r="I2552">
        <v>9</v>
      </c>
      <c r="J2552" t="s">
        <v>18</v>
      </c>
      <c r="K2552" t="s">
        <v>19</v>
      </c>
      <c r="L2552">
        <f t="shared" si="237"/>
        <v>276.75</v>
      </c>
      <c r="M2552">
        <f t="shared" si="239"/>
        <v>90</v>
      </c>
      <c r="N2552" t="s">
        <v>112</v>
      </c>
      <c r="O2552" t="s">
        <v>114</v>
      </c>
    </row>
    <row r="2553" spans="1:15" x14ac:dyDescent="0.3">
      <c r="A2553">
        <f t="shared" si="238"/>
        <v>7777897952</v>
      </c>
      <c r="B2553" s="1">
        <v>42446</v>
      </c>
      <c r="C2553" t="str">
        <f t="shared" si="234"/>
        <v>Thursday</v>
      </c>
      <c r="D2553" t="str">
        <f t="shared" si="235"/>
        <v>March</v>
      </c>
      <c r="E2553">
        <v>20.25</v>
      </c>
      <c r="F2553" t="s">
        <v>13</v>
      </c>
      <c r="G2553" t="s">
        <v>14</v>
      </c>
      <c r="H2553">
        <f t="shared" si="236"/>
        <v>27.25</v>
      </c>
      <c r="I2553">
        <v>4</v>
      </c>
      <c r="J2553" t="s">
        <v>34</v>
      </c>
      <c r="K2553" t="s">
        <v>35</v>
      </c>
      <c r="L2553">
        <f t="shared" si="237"/>
        <v>109</v>
      </c>
      <c r="M2553">
        <f t="shared" si="239"/>
        <v>28</v>
      </c>
      <c r="N2553" t="s">
        <v>111</v>
      </c>
      <c r="O2553" t="s">
        <v>115</v>
      </c>
    </row>
    <row r="2554" spans="1:15" x14ac:dyDescent="0.3">
      <c r="A2554">
        <f t="shared" si="238"/>
        <v>7777897953</v>
      </c>
      <c r="B2554" s="1">
        <v>42447</v>
      </c>
      <c r="C2554" t="str">
        <f t="shared" si="234"/>
        <v>Friday</v>
      </c>
      <c r="D2554" t="str">
        <f t="shared" si="235"/>
        <v>March</v>
      </c>
      <c r="E2554">
        <v>12.5</v>
      </c>
      <c r="F2554" t="s">
        <v>7</v>
      </c>
      <c r="G2554" t="s">
        <v>8</v>
      </c>
      <c r="H2554">
        <f t="shared" si="236"/>
        <v>17</v>
      </c>
      <c r="I2554">
        <v>7</v>
      </c>
      <c r="J2554" t="s">
        <v>48</v>
      </c>
      <c r="K2554" t="s">
        <v>49</v>
      </c>
      <c r="L2554">
        <f t="shared" si="237"/>
        <v>119</v>
      </c>
      <c r="M2554">
        <f t="shared" si="239"/>
        <v>31.5</v>
      </c>
      <c r="N2554" t="s">
        <v>111</v>
      </c>
      <c r="O2554" t="s">
        <v>114</v>
      </c>
    </row>
    <row r="2555" spans="1:15" x14ac:dyDescent="0.3">
      <c r="A2555">
        <f t="shared" si="238"/>
        <v>7777897954</v>
      </c>
      <c r="B2555" s="1">
        <v>42447</v>
      </c>
      <c r="C2555" t="str">
        <f t="shared" si="234"/>
        <v>Friday</v>
      </c>
      <c r="D2555" t="str">
        <f t="shared" si="235"/>
        <v>March</v>
      </c>
      <c r="E2555">
        <v>12.75</v>
      </c>
      <c r="F2555" t="s">
        <v>27</v>
      </c>
      <c r="G2555" t="s">
        <v>22</v>
      </c>
      <c r="H2555">
        <f t="shared" si="236"/>
        <v>17.75</v>
      </c>
      <c r="I2555">
        <v>7</v>
      </c>
      <c r="J2555" t="s">
        <v>46</v>
      </c>
      <c r="K2555" t="s">
        <v>47</v>
      </c>
      <c r="L2555">
        <f t="shared" si="237"/>
        <v>124.25</v>
      </c>
      <c r="M2555">
        <f t="shared" si="239"/>
        <v>35</v>
      </c>
      <c r="N2555" t="s">
        <v>112</v>
      </c>
      <c r="O2555" t="s">
        <v>114</v>
      </c>
    </row>
    <row r="2556" spans="1:15" x14ac:dyDescent="0.3">
      <c r="A2556">
        <f t="shared" si="238"/>
        <v>7777897955</v>
      </c>
      <c r="B2556" s="1">
        <v>42447</v>
      </c>
      <c r="C2556" t="str">
        <f t="shared" si="234"/>
        <v>Friday</v>
      </c>
      <c r="D2556" t="str">
        <f t="shared" si="235"/>
        <v>March</v>
      </c>
      <c r="E2556">
        <v>18.5</v>
      </c>
      <c r="F2556" t="s">
        <v>13</v>
      </c>
      <c r="G2556" t="s">
        <v>14</v>
      </c>
      <c r="H2556">
        <f t="shared" si="236"/>
        <v>25.5</v>
      </c>
      <c r="I2556">
        <v>12</v>
      </c>
      <c r="J2556" t="s">
        <v>15</v>
      </c>
      <c r="K2556" t="s">
        <v>16</v>
      </c>
      <c r="L2556">
        <f t="shared" si="237"/>
        <v>306</v>
      </c>
      <c r="M2556">
        <f t="shared" si="239"/>
        <v>84</v>
      </c>
      <c r="N2556" t="s">
        <v>111</v>
      </c>
      <c r="O2556" t="s">
        <v>114</v>
      </c>
    </row>
    <row r="2557" spans="1:15" x14ac:dyDescent="0.3">
      <c r="A2557">
        <f t="shared" si="238"/>
        <v>7777897956</v>
      </c>
      <c r="B2557" s="1">
        <v>42447</v>
      </c>
      <c r="C2557" t="str">
        <f t="shared" si="234"/>
        <v>Friday</v>
      </c>
      <c r="D2557" t="str">
        <f t="shared" si="235"/>
        <v>March</v>
      </c>
      <c r="E2557">
        <v>17.95</v>
      </c>
      <c r="F2557" t="s">
        <v>13</v>
      </c>
      <c r="G2557" t="s">
        <v>14</v>
      </c>
      <c r="H2557">
        <f t="shared" si="236"/>
        <v>24.95</v>
      </c>
      <c r="I2557">
        <v>5</v>
      </c>
      <c r="J2557" t="s">
        <v>56</v>
      </c>
      <c r="K2557" t="s">
        <v>57</v>
      </c>
      <c r="L2557">
        <f t="shared" si="237"/>
        <v>124.75</v>
      </c>
      <c r="M2557">
        <f t="shared" si="239"/>
        <v>35</v>
      </c>
      <c r="N2557" t="s">
        <v>112</v>
      </c>
      <c r="O2557" t="s">
        <v>114</v>
      </c>
    </row>
    <row r="2558" spans="1:15" x14ac:dyDescent="0.3">
      <c r="A2558">
        <f t="shared" si="238"/>
        <v>7777897957</v>
      </c>
      <c r="B2558" s="1">
        <v>42447</v>
      </c>
      <c r="C2558" t="str">
        <f t="shared" si="234"/>
        <v>Friday</v>
      </c>
      <c r="D2558" t="str">
        <f t="shared" si="235"/>
        <v>March</v>
      </c>
      <c r="E2558">
        <v>9.75</v>
      </c>
      <c r="F2558" t="s">
        <v>27</v>
      </c>
      <c r="G2558" t="s">
        <v>8</v>
      </c>
      <c r="H2558">
        <f t="shared" si="236"/>
        <v>12.75</v>
      </c>
      <c r="I2558">
        <v>6</v>
      </c>
      <c r="J2558" t="s">
        <v>48</v>
      </c>
      <c r="K2558" t="s">
        <v>49</v>
      </c>
      <c r="L2558">
        <f t="shared" si="237"/>
        <v>76.5</v>
      </c>
      <c r="M2558">
        <f t="shared" si="239"/>
        <v>18</v>
      </c>
      <c r="N2558" t="s">
        <v>111</v>
      </c>
      <c r="O2558" t="s">
        <v>115</v>
      </c>
    </row>
    <row r="2559" spans="1:15" x14ac:dyDescent="0.3">
      <c r="A2559">
        <f t="shared" si="238"/>
        <v>7777897958</v>
      </c>
      <c r="B2559" s="1">
        <v>42447</v>
      </c>
      <c r="C2559" t="str">
        <f t="shared" si="234"/>
        <v>Friday</v>
      </c>
      <c r="D2559" t="str">
        <f t="shared" si="235"/>
        <v>March</v>
      </c>
      <c r="E2559">
        <v>20.5</v>
      </c>
      <c r="F2559" t="s">
        <v>13</v>
      </c>
      <c r="G2559" t="s">
        <v>8</v>
      </c>
      <c r="H2559">
        <f t="shared" si="236"/>
        <v>26.5</v>
      </c>
      <c r="I2559">
        <v>11</v>
      </c>
      <c r="J2559" t="s">
        <v>36</v>
      </c>
      <c r="K2559" t="s">
        <v>37</v>
      </c>
      <c r="L2559">
        <f t="shared" si="237"/>
        <v>291.5</v>
      </c>
      <c r="M2559">
        <f t="shared" si="239"/>
        <v>66</v>
      </c>
      <c r="N2559" t="s">
        <v>111</v>
      </c>
      <c r="O2559" t="s">
        <v>115</v>
      </c>
    </row>
    <row r="2560" spans="1:15" x14ac:dyDescent="0.3">
      <c r="A2560">
        <f t="shared" si="238"/>
        <v>7777897959</v>
      </c>
      <c r="B2560" s="1">
        <v>42447</v>
      </c>
      <c r="C2560" t="str">
        <f t="shared" si="234"/>
        <v>Friday</v>
      </c>
      <c r="D2560" t="str">
        <f t="shared" si="235"/>
        <v>March</v>
      </c>
      <c r="E2560">
        <v>20.5</v>
      </c>
      <c r="F2560" t="s">
        <v>13</v>
      </c>
      <c r="G2560" t="s">
        <v>8</v>
      </c>
      <c r="H2560">
        <f t="shared" si="236"/>
        <v>26.5</v>
      </c>
      <c r="I2560">
        <v>5</v>
      </c>
      <c r="J2560" t="s">
        <v>58</v>
      </c>
      <c r="K2560" t="s">
        <v>59</v>
      </c>
      <c r="L2560">
        <f t="shared" si="237"/>
        <v>132.5</v>
      </c>
      <c r="M2560">
        <f t="shared" si="239"/>
        <v>30</v>
      </c>
      <c r="N2560" t="s">
        <v>112</v>
      </c>
      <c r="O2560" t="s">
        <v>114</v>
      </c>
    </row>
    <row r="2561" spans="1:15" x14ac:dyDescent="0.3">
      <c r="A2561">
        <f t="shared" si="238"/>
        <v>7777897960</v>
      </c>
      <c r="B2561" s="1">
        <v>42448</v>
      </c>
      <c r="C2561" t="str">
        <f t="shared" si="234"/>
        <v>Saturday</v>
      </c>
      <c r="D2561" t="str">
        <f t="shared" si="235"/>
        <v>March</v>
      </c>
      <c r="E2561">
        <v>17.5</v>
      </c>
      <c r="F2561" t="s">
        <v>13</v>
      </c>
      <c r="G2561" t="s">
        <v>8</v>
      </c>
      <c r="H2561">
        <f t="shared" si="236"/>
        <v>23.5</v>
      </c>
      <c r="I2561">
        <v>2</v>
      </c>
      <c r="J2561" t="s">
        <v>74</v>
      </c>
      <c r="K2561" t="s">
        <v>75</v>
      </c>
      <c r="L2561">
        <f t="shared" si="237"/>
        <v>47</v>
      </c>
      <c r="M2561">
        <f t="shared" si="239"/>
        <v>12</v>
      </c>
      <c r="N2561" t="s">
        <v>112</v>
      </c>
      <c r="O2561" t="s">
        <v>114</v>
      </c>
    </row>
    <row r="2562" spans="1:15" x14ac:dyDescent="0.3">
      <c r="A2562">
        <f t="shared" si="238"/>
        <v>7777897961</v>
      </c>
      <c r="B2562" s="1">
        <v>42448</v>
      </c>
      <c r="C2562" t="str">
        <f t="shared" ref="C2562:C2625" si="240">TEXT(B2562,"dddd")</f>
        <v>Saturday</v>
      </c>
      <c r="D2562" t="str">
        <f t="shared" si="235"/>
        <v>March</v>
      </c>
      <c r="E2562">
        <v>16</v>
      </c>
      <c r="F2562" t="s">
        <v>7</v>
      </c>
      <c r="G2562" t="s">
        <v>8</v>
      </c>
      <c r="H2562">
        <f t="shared" si="236"/>
        <v>20.5</v>
      </c>
      <c r="I2562">
        <v>10</v>
      </c>
      <c r="J2562" t="s">
        <v>30</v>
      </c>
      <c r="K2562" t="s">
        <v>31</v>
      </c>
      <c r="L2562">
        <f t="shared" si="237"/>
        <v>205</v>
      </c>
      <c r="M2562">
        <f t="shared" si="239"/>
        <v>45</v>
      </c>
      <c r="N2562" t="s">
        <v>111</v>
      </c>
      <c r="O2562" t="s">
        <v>114</v>
      </c>
    </row>
    <row r="2563" spans="1:15" x14ac:dyDescent="0.3">
      <c r="A2563">
        <f t="shared" si="238"/>
        <v>7777897962</v>
      </c>
      <c r="B2563" s="1">
        <v>42448</v>
      </c>
      <c r="C2563" t="str">
        <f t="shared" si="240"/>
        <v>Saturday</v>
      </c>
      <c r="D2563" t="str">
        <f t="shared" ref="D2563:D2626" si="241">TEXT(B2563,"mmmm")</f>
        <v>March</v>
      </c>
      <c r="E2563">
        <v>11</v>
      </c>
      <c r="F2563" t="s">
        <v>27</v>
      </c>
      <c r="G2563" t="s">
        <v>8</v>
      </c>
      <c r="H2563">
        <f t="shared" ref="H2563:H2626" si="242">E2563 +   IF(F2563="S", 2, IF(F2563="M", 3.5, IF(F2563="L", 5, 0))) +  IF(G2563="Classic", 1, IF(G2563="Veggie", 2, IF(G2563="Chicken", 3, IF(G2563="Supreme",5,0))))</f>
        <v>14</v>
      </c>
      <c r="I2563">
        <v>2</v>
      </c>
      <c r="J2563" t="s">
        <v>74</v>
      </c>
      <c r="K2563" t="s">
        <v>75</v>
      </c>
      <c r="L2563">
        <f t="shared" ref="L2563:L2626" si="243">H2563*I2563</f>
        <v>28</v>
      </c>
      <c r="M2563">
        <f t="shared" si="239"/>
        <v>6</v>
      </c>
      <c r="N2563" t="s">
        <v>112</v>
      </c>
      <c r="O2563" t="s">
        <v>115</v>
      </c>
    </row>
    <row r="2564" spans="1:15" x14ac:dyDescent="0.3">
      <c r="A2564">
        <f t="shared" ref="A2564:A2627" si="244">A2563+1</f>
        <v>7777897963</v>
      </c>
      <c r="B2564" s="1">
        <v>42448</v>
      </c>
      <c r="C2564" t="str">
        <f t="shared" si="240"/>
        <v>Saturday</v>
      </c>
      <c r="D2564" t="str">
        <f t="shared" si="241"/>
        <v>March</v>
      </c>
      <c r="E2564">
        <v>15.25</v>
      </c>
      <c r="F2564" t="s">
        <v>13</v>
      </c>
      <c r="G2564" t="s">
        <v>8</v>
      </c>
      <c r="H2564">
        <f t="shared" si="242"/>
        <v>21.25</v>
      </c>
      <c r="I2564">
        <v>8</v>
      </c>
      <c r="J2564" t="s">
        <v>48</v>
      </c>
      <c r="K2564" t="s">
        <v>49</v>
      </c>
      <c r="L2564">
        <f t="shared" si="243"/>
        <v>170</v>
      </c>
      <c r="M2564">
        <f t="shared" si="239"/>
        <v>48</v>
      </c>
      <c r="N2564" t="s">
        <v>112</v>
      </c>
      <c r="O2564" t="s">
        <v>114</v>
      </c>
    </row>
    <row r="2565" spans="1:15" x14ac:dyDescent="0.3">
      <c r="A2565">
        <f t="shared" si="244"/>
        <v>7777897964</v>
      </c>
      <c r="B2565" s="1">
        <v>42448</v>
      </c>
      <c r="C2565" t="str">
        <f t="shared" si="240"/>
        <v>Saturday</v>
      </c>
      <c r="D2565" t="str">
        <f t="shared" si="241"/>
        <v>March</v>
      </c>
      <c r="E2565">
        <v>20.75</v>
      </c>
      <c r="F2565" t="s">
        <v>13</v>
      </c>
      <c r="G2565" t="s">
        <v>17</v>
      </c>
      <c r="H2565">
        <f t="shared" si="242"/>
        <v>30.75</v>
      </c>
      <c r="I2565">
        <v>8</v>
      </c>
      <c r="J2565" t="s">
        <v>18</v>
      </c>
      <c r="K2565" t="s">
        <v>19</v>
      </c>
      <c r="L2565">
        <f t="shared" si="243"/>
        <v>246</v>
      </c>
      <c r="M2565">
        <f t="shared" ref="M2565:M2628" si="245">(H2565-E2565)*I2565</f>
        <v>80</v>
      </c>
      <c r="N2565" t="s">
        <v>111</v>
      </c>
      <c r="O2565" t="s">
        <v>115</v>
      </c>
    </row>
    <row r="2566" spans="1:15" x14ac:dyDescent="0.3">
      <c r="A2566">
        <f t="shared" si="244"/>
        <v>7777897965</v>
      </c>
      <c r="B2566" s="1">
        <v>42448</v>
      </c>
      <c r="C2566" t="str">
        <f t="shared" si="240"/>
        <v>Saturday</v>
      </c>
      <c r="D2566" t="str">
        <f t="shared" si="241"/>
        <v>March</v>
      </c>
      <c r="E2566">
        <v>16.75</v>
      </c>
      <c r="F2566" t="s">
        <v>7</v>
      </c>
      <c r="G2566" t="s">
        <v>22</v>
      </c>
      <c r="H2566">
        <f t="shared" si="242"/>
        <v>23.25</v>
      </c>
      <c r="I2566">
        <v>12</v>
      </c>
      <c r="J2566" t="s">
        <v>23</v>
      </c>
      <c r="K2566" t="s">
        <v>24</v>
      </c>
      <c r="L2566">
        <f t="shared" si="243"/>
        <v>279</v>
      </c>
      <c r="M2566">
        <f t="shared" si="245"/>
        <v>78</v>
      </c>
      <c r="N2566" t="s">
        <v>111</v>
      </c>
      <c r="O2566" t="s">
        <v>114</v>
      </c>
    </row>
    <row r="2567" spans="1:15" x14ac:dyDescent="0.3">
      <c r="A2567">
        <f t="shared" si="244"/>
        <v>7777897966</v>
      </c>
      <c r="B2567" s="1">
        <v>42449</v>
      </c>
      <c r="C2567" t="str">
        <f t="shared" si="240"/>
        <v>Sunday</v>
      </c>
      <c r="D2567" t="str">
        <f t="shared" si="241"/>
        <v>March</v>
      </c>
      <c r="E2567">
        <v>12</v>
      </c>
      <c r="F2567" t="s">
        <v>27</v>
      </c>
      <c r="G2567" t="s">
        <v>14</v>
      </c>
      <c r="H2567">
        <f t="shared" si="242"/>
        <v>16</v>
      </c>
      <c r="I2567">
        <v>9</v>
      </c>
      <c r="J2567" t="s">
        <v>42</v>
      </c>
      <c r="K2567" t="s">
        <v>43</v>
      </c>
      <c r="L2567">
        <f t="shared" si="243"/>
        <v>144</v>
      </c>
      <c r="M2567">
        <f t="shared" si="245"/>
        <v>36</v>
      </c>
      <c r="N2567" t="s">
        <v>111</v>
      </c>
      <c r="O2567" t="s">
        <v>114</v>
      </c>
    </row>
    <row r="2568" spans="1:15" x14ac:dyDescent="0.3">
      <c r="A2568">
        <f t="shared" si="244"/>
        <v>7777897967</v>
      </c>
      <c r="B2568" s="1">
        <v>42449</v>
      </c>
      <c r="C2568" t="str">
        <f t="shared" si="240"/>
        <v>Sunday</v>
      </c>
      <c r="D2568" t="str">
        <f t="shared" si="241"/>
        <v>March</v>
      </c>
      <c r="E2568">
        <v>20.75</v>
      </c>
      <c r="F2568" t="s">
        <v>13</v>
      </c>
      <c r="G2568" t="s">
        <v>17</v>
      </c>
      <c r="H2568">
        <f t="shared" si="242"/>
        <v>30.75</v>
      </c>
      <c r="I2568">
        <v>4</v>
      </c>
      <c r="J2568" t="s">
        <v>54</v>
      </c>
      <c r="K2568" t="s">
        <v>55</v>
      </c>
      <c r="L2568">
        <f t="shared" si="243"/>
        <v>123</v>
      </c>
      <c r="M2568">
        <f t="shared" si="245"/>
        <v>40</v>
      </c>
      <c r="N2568" t="s">
        <v>112</v>
      </c>
      <c r="O2568" t="s">
        <v>114</v>
      </c>
    </row>
    <row r="2569" spans="1:15" x14ac:dyDescent="0.3">
      <c r="A2569">
        <f t="shared" si="244"/>
        <v>7777897968</v>
      </c>
      <c r="B2569" s="1">
        <v>42449</v>
      </c>
      <c r="C2569" t="str">
        <f t="shared" si="240"/>
        <v>Sunday</v>
      </c>
      <c r="D2569" t="str">
        <f t="shared" si="241"/>
        <v>March</v>
      </c>
      <c r="E2569">
        <v>16</v>
      </c>
      <c r="F2569" t="s">
        <v>7</v>
      </c>
      <c r="G2569" t="s">
        <v>14</v>
      </c>
      <c r="H2569">
        <f t="shared" si="242"/>
        <v>21.5</v>
      </c>
      <c r="I2569">
        <v>5</v>
      </c>
      <c r="J2569" t="s">
        <v>42</v>
      </c>
      <c r="K2569" t="s">
        <v>43</v>
      </c>
      <c r="L2569">
        <f t="shared" si="243"/>
        <v>107.5</v>
      </c>
      <c r="M2569">
        <f t="shared" si="245"/>
        <v>27.5</v>
      </c>
      <c r="N2569" t="s">
        <v>112</v>
      </c>
      <c r="O2569" t="s">
        <v>115</v>
      </c>
    </row>
    <row r="2570" spans="1:15" x14ac:dyDescent="0.3">
      <c r="A2570">
        <f t="shared" si="244"/>
        <v>7777897969</v>
      </c>
      <c r="B2570" s="1">
        <v>42449</v>
      </c>
      <c r="C2570" t="str">
        <f t="shared" si="240"/>
        <v>Sunday</v>
      </c>
      <c r="D2570" t="str">
        <f t="shared" si="241"/>
        <v>March</v>
      </c>
      <c r="E2570">
        <v>20.25</v>
      </c>
      <c r="F2570" t="s">
        <v>13</v>
      </c>
      <c r="G2570" t="s">
        <v>14</v>
      </c>
      <c r="H2570">
        <f t="shared" si="242"/>
        <v>27.25</v>
      </c>
      <c r="I2570">
        <v>5</v>
      </c>
      <c r="J2570" t="s">
        <v>20</v>
      </c>
      <c r="K2570" t="s">
        <v>21</v>
      </c>
      <c r="L2570">
        <f t="shared" si="243"/>
        <v>136.25</v>
      </c>
      <c r="M2570">
        <f t="shared" si="245"/>
        <v>35</v>
      </c>
      <c r="N2570" t="s">
        <v>112</v>
      </c>
      <c r="O2570" t="s">
        <v>115</v>
      </c>
    </row>
    <row r="2571" spans="1:15" x14ac:dyDescent="0.3">
      <c r="A2571">
        <f t="shared" si="244"/>
        <v>7777897970</v>
      </c>
      <c r="B2571" s="1">
        <v>42449</v>
      </c>
      <c r="C2571" t="str">
        <f t="shared" si="240"/>
        <v>Sunday</v>
      </c>
      <c r="D2571" t="str">
        <f t="shared" si="241"/>
        <v>March</v>
      </c>
      <c r="E2571">
        <v>12.5</v>
      </c>
      <c r="F2571" t="s">
        <v>27</v>
      </c>
      <c r="G2571" t="s">
        <v>17</v>
      </c>
      <c r="H2571">
        <f t="shared" si="242"/>
        <v>19.5</v>
      </c>
      <c r="I2571">
        <v>7</v>
      </c>
      <c r="J2571" t="s">
        <v>18</v>
      </c>
      <c r="K2571" t="s">
        <v>19</v>
      </c>
      <c r="L2571">
        <f t="shared" si="243"/>
        <v>136.5</v>
      </c>
      <c r="M2571">
        <f t="shared" si="245"/>
        <v>49</v>
      </c>
      <c r="N2571" t="s">
        <v>111</v>
      </c>
      <c r="O2571" t="s">
        <v>115</v>
      </c>
    </row>
    <row r="2572" spans="1:15" x14ac:dyDescent="0.3">
      <c r="A2572">
        <f t="shared" si="244"/>
        <v>7777897971</v>
      </c>
      <c r="B2572" s="1">
        <v>42450</v>
      </c>
      <c r="C2572" t="str">
        <f t="shared" si="240"/>
        <v>Monday</v>
      </c>
      <c r="D2572" t="str">
        <f t="shared" si="241"/>
        <v>March</v>
      </c>
      <c r="E2572">
        <v>12.25</v>
      </c>
      <c r="F2572" t="s">
        <v>27</v>
      </c>
      <c r="G2572" t="s">
        <v>17</v>
      </c>
      <c r="H2572">
        <f t="shared" si="242"/>
        <v>19.25</v>
      </c>
      <c r="I2572">
        <v>4</v>
      </c>
      <c r="J2572" t="s">
        <v>70</v>
      </c>
      <c r="K2572" t="s">
        <v>71</v>
      </c>
      <c r="L2572">
        <f t="shared" si="243"/>
        <v>77</v>
      </c>
      <c r="M2572">
        <f t="shared" si="245"/>
        <v>28</v>
      </c>
      <c r="N2572" t="s">
        <v>112</v>
      </c>
      <c r="O2572" t="s">
        <v>114</v>
      </c>
    </row>
    <row r="2573" spans="1:15" x14ac:dyDescent="0.3">
      <c r="A2573">
        <f t="shared" si="244"/>
        <v>7777897972</v>
      </c>
      <c r="B2573" s="1">
        <v>42450</v>
      </c>
      <c r="C2573" t="str">
        <f t="shared" si="240"/>
        <v>Monday</v>
      </c>
      <c r="D2573" t="str">
        <f t="shared" si="241"/>
        <v>March</v>
      </c>
      <c r="E2573">
        <v>20.75</v>
      </c>
      <c r="F2573" t="s">
        <v>13</v>
      </c>
      <c r="G2573" t="s">
        <v>17</v>
      </c>
      <c r="H2573">
        <f t="shared" si="242"/>
        <v>30.75</v>
      </c>
      <c r="I2573">
        <v>9</v>
      </c>
      <c r="J2573" t="s">
        <v>38</v>
      </c>
      <c r="K2573" t="s">
        <v>39</v>
      </c>
      <c r="L2573">
        <f t="shared" si="243"/>
        <v>276.75</v>
      </c>
      <c r="M2573">
        <f t="shared" si="245"/>
        <v>90</v>
      </c>
      <c r="N2573" t="s">
        <v>112</v>
      </c>
      <c r="O2573" t="s">
        <v>114</v>
      </c>
    </row>
    <row r="2574" spans="1:15" x14ac:dyDescent="0.3">
      <c r="A2574">
        <f t="shared" si="244"/>
        <v>7777897973</v>
      </c>
      <c r="B2574" s="1">
        <v>42450</v>
      </c>
      <c r="C2574" t="str">
        <f t="shared" si="240"/>
        <v>Monday</v>
      </c>
      <c r="D2574" t="str">
        <f t="shared" si="241"/>
        <v>March</v>
      </c>
      <c r="E2574">
        <v>12</v>
      </c>
      <c r="F2574" t="s">
        <v>27</v>
      </c>
      <c r="G2574" t="s">
        <v>8</v>
      </c>
      <c r="H2574">
        <f t="shared" si="242"/>
        <v>15</v>
      </c>
      <c r="I2574">
        <v>2</v>
      </c>
      <c r="J2574" t="s">
        <v>30</v>
      </c>
      <c r="K2574" t="s">
        <v>31</v>
      </c>
      <c r="L2574">
        <f t="shared" si="243"/>
        <v>30</v>
      </c>
      <c r="M2574">
        <f t="shared" si="245"/>
        <v>6</v>
      </c>
      <c r="N2574" t="s">
        <v>112</v>
      </c>
      <c r="O2574" t="s">
        <v>114</v>
      </c>
    </row>
    <row r="2575" spans="1:15" x14ac:dyDescent="0.3">
      <c r="A2575">
        <f t="shared" si="244"/>
        <v>7777897974</v>
      </c>
      <c r="B2575" s="1">
        <v>42450</v>
      </c>
      <c r="C2575" t="str">
        <f t="shared" si="240"/>
        <v>Monday</v>
      </c>
      <c r="D2575" t="str">
        <f t="shared" si="241"/>
        <v>March</v>
      </c>
      <c r="E2575">
        <v>20.5</v>
      </c>
      <c r="F2575" t="s">
        <v>13</v>
      </c>
      <c r="G2575" t="s">
        <v>8</v>
      </c>
      <c r="H2575">
        <f t="shared" si="242"/>
        <v>26.5</v>
      </c>
      <c r="I2575">
        <v>2</v>
      </c>
      <c r="J2575" t="s">
        <v>36</v>
      </c>
      <c r="K2575" t="s">
        <v>37</v>
      </c>
      <c r="L2575">
        <f t="shared" si="243"/>
        <v>53</v>
      </c>
      <c r="M2575">
        <f t="shared" si="245"/>
        <v>12</v>
      </c>
      <c r="N2575" t="s">
        <v>111</v>
      </c>
      <c r="O2575" t="s">
        <v>115</v>
      </c>
    </row>
    <row r="2576" spans="1:15" x14ac:dyDescent="0.3">
      <c r="A2576">
        <f t="shared" si="244"/>
        <v>7777897975</v>
      </c>
      <c r="B2576" s="1">
        <v>42450</v>
      </c>
      <c r="C2576" t="str">
        <f t="shared" si="240"/>
        <v>Monday</v>
      </c>
      <c r="D2576" t="str">
        <f t="shared" si="241"/>
        <v>March</v>
      </c>
      <c r="E2576">
        <v>16.75</v>
      </c>
      <c r="F2576" t="s">
        <v>7</v>
      </c>
      <c r="G2576" t="s">
        <v>14</v>
      </c>
      <c r="H2576">
        <f t="shared" si="242"/>
        <v>22.25</v>
      </c>
      <c r="I2576">
        <v>4</v>
      </c>
      <c r="J2576" t="s">
        <v>62</v>
      </c>
      <c r="K2576" t="s">
        <v>63</v>
      </c>
      <c r="L2576">
        <f t="shared" si="243"/>
        <v>89</v>
      </c>
      <c r="M2576">
        <f t="shared" si="245"/>
        <v>22</v>
      </c>
      <c r="N2576" t="s">
        <v>112</v>
      </c>
      <c r="O2576" t="s">
        <v>114</v>
      </c>
    </row>
    <row r="2577" spans="1:15" x14ac:dyDescent="0.3">
      <c r="A2577">
        <f t="shared" si="244"/>
        <v>7777897976</v>
      </c>
      <c r="B2577" s="1">
        <v>42451</v>
      </c>
      <c r="C2577" t="str">
        <f t="shared" si="240"/>
        <v>Tuesday</v>
      </c>
      <c r="D2577" t="str">
        <f t="shared" si="241"/>
        <v>March</v>
      </c>
      <c r="E2577">
        <v>16</v>
      </c>
      <c r="F2577" t="s">
        <v>7</v>
      </c>
      <c r="G2577" t="s">
        <v>14</v>
      </c>
      <c r="H2577">
        <f t="shared" si="242"/>
        <v>21.5</v>
      </c>
      <c r="I2577">
        <v>12</v>
      </c>
      <c r="J2577" t="s">
        <v>20</v>
      </c>
      <c r="K2577" t="s">
        <v>21</v>
      </c>
      <c r="L2577">
        <f t="shared" si="243"/>
        <v>258</v>
      </c>
      <c r="M2577">
        <f t="shared" si="245"/>
        <v>66</v>
      </c>
      <c r="N2577" t="s">
        <v>112</v>
      </c>
      <c r="O2577" t="s">
        <v>115</v>
      </c>
    </row>
    <row r="2578" spans="1:15" x14ac:dyDescent="0.3">
      <c r="A2578">
        <f t="shared" si="244"/>
        <v>7777897977</v>
      </c>
      <c r="B2578" s="1">
        <v>42451</v>
      </c>
      <c r="C2578" t="str">
        <f t="shared" si="240"/>
        <v>Tuesday</v>
      </c>
      <c r="D2578" t="str">
        <f t="shared" si="241"/>
        <v>March</v>
      </c>
      <c r="E2578">
        <v>12.5</v>
      </c>
      <c r="F2578" t="s">
        <v>7</v>
      </c>
      <c r="G2578" t="s">
        <v>8</v>
      </c>
      <c r="H2578">
        <f t="shared" si="242"/>
        <v>17</v>
      </c>
      <c r="I2578">
        <v>9</v>
      </c>
      <c r="J2578" t="s">
        <v>48</v>
      </c>
      <c r="K2578" t="s">
        <v>49</v>
      </c>
      <c r="L2578">
        <f t="shared" si="243"/>
        <v>153</v>
      </c>
      <c r="M2578">
        <f t="shared" si="245"/>
        <v>40.5</v>
      </c>
      <c r="N2578" t="s">
        <v>112</v>
      </c>
      <c r="O2578" t="s">
        <v>114</v>
      </c>
    </row>
    <row r="2579" spans="1:15" x14ac:dyDescent="0.3">
      <c r="A2579">
        <f t="shared" si="244"/>
        <v>7777897978</v>
      </c>
      <c r="B2579" s="1">
        <v>42451</v>
      </c>
      <c r="C2579" t="str">
        <f t="shared" si="240"/>
        <v>Tuesday</v>
      </c>
      <c r="D2579" t="str">
        <f t="shared" si="241"/>
        <v>March</v>
      </c>
      <c r="E2579">
        <v>25.5</v>
      </c>
      <c r="F2579" t="s">
        <v>76</v>
      </c>
      <c r="G2579" t="s">
        <v>8</v>
      </c>
      <c r="H2579">
        <f t="shared" si="242"/>
        <v>26.5</v>
      </c>
      <c r="I2579">
        <v>10</v>
      </c>
      <c r="J2579" t="s">
        <v>30</v>
      </c>
      <c r="K2579" t="s">
        <v>31</v>
      </c>
      <c r="L2579">
        <f t="shared" si="243"/>
        <v>265</v>
      </c>
      <c r="M2579">
        <f t="shared" si="245"/>
        <v>10</v>
      </c>
      <c r="N2579" t="s">
        <v>112</v>
      </c>
      <c r="O2579" t="s">
        <v>114</v>
      </c>
    </row>
    <row r="2580" spans="1:15" x14ac:dyDescent="0.3">
      <c r="A2580">
        <f t="shared" si="244"/>
        <v>7777897979</v>
      </c>
      <c r="B2580" s="1">
        <v>42451</v>
      </c>
      <c r="C2580" t="str">
        <f t="shared" si="240"/>
        <v>Tuesday</v>
      </c>
      <c r="D2580" t="str">
        <f t="shared" si="241"/>
        <v>March</v>
      </c>
      <c r="E2580">
        <v>16</v>
      </c>
      <c r="F2580" t="s">
        <v>7</v>
      </c>
      <c r="G2580" t="s">
        <v>14</v>
      </c>
      <c r="H2580">
        <f t="shared" si="242"/>
        <v>21.5</v>
      </c>
      <c r="I2580">
        <v>3</v>
      </c>
      <c r="J2580" t="s">
        <v>68</v>
      </c>
      <c r="K2580" t="s">
        <v>69</v>
      </c>
      <c r="L2580">
        <f t="shared" si="243"/>
        <v>64.5</v>
      </c>
      <c r="M2580">
        <f t="shared" si="245"/>
        <v>16.5</v>
      </c>
      <c r="N2580" t="s">
        <v>112</v>
      </c>
      <c r="O2580" t="s">
        <v>114</v>
      </c>
    </row>
    <row r="2581" spans="1:15" x14ac:dyDescent="0.3">
      <c r="A2581">
        <f t="shared" si="244"/>
        <v>7777897980</v>
      </c>
      <c r="B2581" s="1">
        <v>42452</v>
      </c>
      <c r="C2581" t="str">
        <f t="shared" si="240"/>
        <v>Wednesday</v>
      </c>
      <c r="D2581" t="str">
        <f t="shared" si="241"/>
        <v>March</v>
      </c>
      <c r="E2581">
        <v>20.25</v>
      </c>
      <c r="F2581" t="s">
        <v>13</v>
      </c>
      <c r="G2581" t="s">
        <v>17</v>
      </c>
      <c r="H2581">
        <f t="shared" si="242"/>
        <v>30.25</v>
      </c>
      <c r="I2581">
        <v>12</v>
      </c>
      <c r="J2581" t="s">
        <v>70</v>
      </c>
      <c r="K2581" t="s">
        <v>71</v>
      </c>
      <c r="L2581">
        <f t="shared" si="243"/>
        <v>363</v>
      </c>
      <c r="M2581">
        <f t="shared" si="245"/>
        <v>120</v>
      </c>
      <c r="N2581" t="s">
        <v>112</v>
      </c>
      <c r="O2581" t="s">
        <v>115</v>
      </c>
    </row>
    <row r="2582" spans="1:15" x14ac:dyDescent="0.3">
      <c r="A2582">
        <f t="shared" si="244"/>
        <v>7777897981</v>
      </c>
      <c r="B2582" s="1">
        <v>42452</v>
      </c>
      <c r="C2582" t="str">
        <f t="shared" si="240"/>
        <v>Wednesday</v>
      </c>
      <c r="D2582" t="str">
        <f t="shared" si="241"/>
        <v>March</v>
      </c>
      <c r="E2582">
        <v>12</v>
      </c>
      <c r="F2582" t="s">
        <v>27</v>
      </c>
      <c r="G2582" t="s">
        <v>8</v>
      </c>
      <c r="H2582">
        <f t="shared" si="242"/>
        <v>15</v>
      </c>
      <c r="I2582">
        <v>6</v>
      </c>
      <c r="J2582" t="s">
        <v>52</v>
      </c>
      <c r="K2582" t="s">
        <v>53</v>
      </c>
      <c r="L2582">
        <f t="shared" si="243"/>
        <v>90</v>
      </c>
      <c r="M2582">
        <f t="shared" si="245"/>
        <v>18</v>
      </c>
      <c r="N2582" t="s">
        <v>112</v>
      </c>
      <c r="O2582" t="s">
        <v>115</v>
      </c>
    </row>
    <row r="2583" spans="1:15" x14ac:dyDescent="0.3">
      <c r="A2583">
        <f t="shared" si="244"/>
        <v>7777897982</v>
      </c>
      <c r="B2583" s="1">
        <v>42452</v>
      </c>
      <c r="C2583" t="str">
        <f t="shared" si="240"/>
        <v>Wednesday</v>
      </c>
      <c r="D2583" t="str">
        <f t="shared" si="241"/>
        <v>March</v>
      </c>
      <c r="E2583">
        <v>18.5</v>
      </c>
      <c r="F2583" t="s">
        <v>13</v>
      </c>
      <c r="G2583" t="s">
        <v>14</v>
      </c>
      <c r="H2583">
        <f t="shared" si="242"/>
        <v>25.5</v>
      </c>
      <c r="I2583">
        <v>5</v>
      </c>
      <c r="J2583" t="s">
        <v>15</v>
      </c>
      <c r="K2583" t="s">
        <v>16</v>
      </c>
      <c r="L2583">
        <f t="shared" si="243"/>
        <v>127.5</v>
      </c>
      <c r="M2583">
        <f t="shared" si="245"/>
        <v>35</v>
      </c>
      <c r="N2583" t="s">
        <v>112</v>
      </c>
      <c r="O2583" t="s">
        <v>115</v>
      </c>
    </row>
    <row r="2584" spans="1:15" x14ac:dyDescent="0.3">
      <c r="A2584">
        <f t="shared" si="244"/>
        <v>7777897983</v>
      </c>
      <c r="B2584" s="1">
        <v>42452</v>
      </c>
      <c r="C2584" t="str">
        <f t="shared" si="240"/>
        <v>Wednesday</v>
      </c>
      <c r="D2584" t="str">
        <f t="shared" si="241"/>
        <v>March</v>
      </c>
      <c r="E2584">
        <v>20.75</v>
      </c>
      <c r="F2584" t="s">
        <v>13</v>
      </c>
      <c r="G2584" t="s">
        <v>17</v>
      </c>
      <c r="H2584">
        <f t="shared" si="242"/>
        <v>30.75</v>
      </c>
      <c r="I2584">
        <v>6</v>
      </c>
      <c r="J2584" t="s">
        <v>18</v>
      </c>
      <c r="K2584" t="s">
        <v>19</v>
      </c>
      <c r="L2584">
        <f t="shared" si="243"/>
        <v>184.5</v>
      </c>
      <c r="M2584">
        <f t="shared" si="245"/>
        <v>60</v>
      </c>
      <c r="N2584" t="s">
        <v>111</v>
      </c>
      <c r="O2584" t="s">
        <v>115</v>
      </c>
    </row>
    <row r="2585" spans="1:15" x14ac:dyDescent="0.3">
      <c r="A2585">
        <f t="shared" si="244"/>
        <v>7777897984</v>
      </c>
      <c r="B2585" s="1">
        <v>42452</v>
      </c>
      <c r="C2585" t="str">
        <f t="shared" si="240"/>
        <v>Wednesday</v>
      </c>
      <c r="D2585" t="str">
        <f t="shared" si="241"/>
        <v>March</v>
      </c>
      <c r="E2585">
        <v>20.25</v>
      </c>
      <c r="F2585" t="s">
        <v>13</v>
      </c>
      <c r="G2585" t="s">
        <v>14</v>
      </c>
      <c r="H2585">
        <f t="shared" si="242"/>
        <v>27.25</v>
      </c>
      <c r="I2585">
        <v>1</v>
      </c>
      <c r="J2585" t="s">
        <v>20</v>
      </c>
      <c r="K2585" t="s">
        <v>21</v>
      </c>
      <c r="L2585">
        <f t="shared" si="243"/>
        <v>27.25</v>
      </c>
      <c r="M2585">
        <f t="shared" si="245"/>
        <v>7</v>
      </c>
      <c r="N2585" t="s">
        <v>112</v>
      </c>
      <c r="O2585" t="s">
        <v>115</v>
      </c>
    </row>
    <row r="2586" spans="1:15" x14ac:dyDescent="0.3">
      <c r="A2586">
        <f t="shared" si="244"/>
        <v>7777897985</v>
      </c>
      <c r="B2586" s="1">
        <v>42452</v>
      </c>
      <c r="C2586" t="str">
        <f t="shared" si="240"/>
        <v>Wednesday</v>
      </c>
      <c r="D2586" t="str">
        <f t="shared" si="241"/>
        <v>March</v>
      </c>
      <c r="E2586">
        <v>16.5</v>
      </c>
      <c r="F2586" t="s">
        <v>7</v>
      </c>
      <c r="G2586" t="s">
        <v>17</v>
      </c>
      <c r="H2586">
        <f t="shared" si="242"/>
        <v>25</v>
      </c>
      <c r="I2586">
        <v>8</v>
      </c>
      <c r="J2586" t="s">
        <v>25</v>
      </c>
      <c r="K2586" t="s">
        <v>26</v>
      </c>
      <c r="L2586">
        <f t="shared" si="243"/>
        <v>200</v>
      </c>
      <c r="M2586">
        <f t="shared" si="245"/>
        <v>68</v>
      </c>
      <c r="N2586" t="s">
        <v>111</v>
      </c>
      <c r="O2586" t="s">
        <v>115</v>
      </c>
    </row>
    <row r="2587" spans="1:15" x14ac:dyDescent="0.3">
      <c r="A2587">
        <f t="shared" si="244"/>
        <v>7777897986</v>
      </c>
      <c r="B2587" s="1">
        <v>42452</v>
      </c>
      <c r="C2587" t="str">
        <f t="shared" si="240"/>
        <v>Wednesday</v>
      </c>
      <c r="D2587" t="str">
        <f t="shared" si="241"/>
        <v>March</v>
      </c>
      <c r="E2587">
        <v>12.75</v>
      </c>
      <c r="F2587" t="s">
        <v>27</v>
      </c>
      <c r="G2587" t="s">
        <v>22</v>
      </c>
      <c r="H2587">
        <f t="shared" si="242"/>
        <v>17.75</v>
      </c>
      <c r="I2587">
        <v>10</v>
      </c>
      <c r="J2587" t="s">
        <v>50</v>
      </c>
      <c r="K2587" t="s">
        <v>51</v>
      </c>
      <c r="L2587">
        <f t="shared" si="243"/>
        <v>177.5</v>
      </c>
      <c r="M2587">
        <f t="shared" si="245"/>
        <v>50</v>
      </c>
      <c r="N2587" t="s">
        <v>111</v>
      </c>
      <c r="O2587" t="s">
        <v>115</v>
      </c>
    </row>
    <row r="2588" spans="1:15" x14ac:dyDescent="0.3">
      <c r="A2588">
        <f t="shared" si="244"/>
        <v>7777897987</v>
      </c>
      <c r="B2588" s="1">
        <v>42452</v>
      </c>
      <c r="C2588" t="str">
        <f t="shared" si="240"/>
        <v>Wednesday</v>
      </c>
      <c r="D2588" t="str">
        <f t="shared" si="241"/>
        <v>March</v>
      </c>
      <c r="E2588">
        <v>16</v>
      </c>
      <c r="F2588" t="s">
        <v>7</v>
      </c>
      <c r="G2588" t="s">
        <v>14</v>
      </c>
      <c r="H2588">
        <f t="shared" si="242"/>
        <v>21.5</v>
      </c>
      <c r="I2588">
        <v>2</v>
      </c>
      <c r="J2588" t="s">
        <v>64</v>
      </c>
      <c r="K2588" t="s">
        <v>65</v>
      </c>
      <c r="L2588">
        <f t="shared" si="243"/>
        <v>43</v>
      </c>
      <c r="M2588">
        <f t="shared" si="245"/>
        <v>11</v>
      </c>
      <c r="N2588" t="s">
        <v>111</v>
      </c>
      <c r="O2588" t="s">
        <v>114</v>
      </c>
    </row>
    <row r="2589" spans="1:15" x14ac:dyDescent="0.3">
      <c r="A2589">
        <f t="shared" si="244"/>
        <v>7777897988</v>
      </c>
      <c r="B2589" s="1">
        <v>42452</v>
      </c>
      <c r="C2589" t="str">
        <f t="shared" si="240"/>
        <v>Wednesday</v>
      </c>
      <c r="D2589" t="str">
        <f t="shared" si="241"/>
        <v>March</v>
      </c>
      <c r="E2589">
        <v>16.5</v>
      </c>
      <c r="F2589" t="s">
        <v>7</v>
      </c>
      <c r="G2589" t="s">
        <v>17</v>
      </c>
      <c r="H2589">
        <f t="shared" si="242"/>
        <v>25</v>
      </c>
      <c r="I2589">
        <v>12</v>
      </c>
      <c r="J2589" t="s">
        <v>38</v>
      </c>
      <c r="K2589" t="s">
        <v>39</v>
      </c>
      <c r="L2589">
        <f t="shared" si="243"/>
        <v>300</v>
      </c>
      <c r="M2589">
        <f t="shared" si="245"/>
        <v>102</v>
      </c>
      <c r="N2589" t="s">
        <v>111</v>
      </c>
      <c r="O2589" t="s">
        <v>115</v>
      </c>
    </row>
    <row r="2590" spans="1:15" x14ac:dyDescent="0.3">
      <c r="A2590">
        <f t="shared" si="244"/>
        <v>7777897989</v>
      </c>
      <c r="B2590" s="1">
        <v>42452</v>
      </c>
      <c r="C2590" t="str">
        <f t="shared" si="240"/>
        <v>Wednesday</v>
      </c>
      <c r="D2590" t="str">
        <f t="shared" si="241"/>
        <v>March</v>
      </c>
      <c r="E2590">
        <v>16.5</v>
      </c>
      <c r="F2590" t="s">
        <v>7</v>
      </c>
      <c r="G2590" t="s">
        <v>17</v>
      </c>
      <c r="H2590">
        <f t="shared" si="242"/>
        <v>25</v>
      </c>
      <c r="I2590">
        <v>9</v>
      </c>
      <c r="J2590" t="s">
        <v>32</v>
      </c>
      <c r="K2590" t="s">
        <v>33</v>
      </c>
      <c r="L2590">
        <f t="shared" si="243"/>
        <v>225</v>
      </c>
      <c r="M2590">
        <f t="shared" si="245"/>
        <v>76.5</v>
      </c>
      <c r="N2590" t="s">
        <v>111</v>
      </c>
      <c r="O2590" t="s">
        <v>115</v>
      </c>
    </row>
    <row r="2591" spans="1:15" x14ac:dyDescent="0.3">
      <c r="A2591">
        <f t="shared" si="244"/>
        <v>7777897990</v>
      </c>
      <c r="B2591" s="1">
        <v>42452</v>
      </c>
      <c r="C2591" t="str">
        <f t="shared" si="240"/>
        <v>Wednesday</v>
      </c>
      <c r="D2591" t="str">
        <f t="shared" si="241"/>
        <v>March</v>
      </c>
      <c r="E2591">
        <v>16.5</v>
      </c>
      <c r="F2591" t="s">
        <v>7</v>
      </c>
      <c r="G2591" t="s">
        <v>17</v>
      </c>
      <c r="H2591">
        <f t="shared" si="242"/>
        <v>25</v>
      </c>
      <c r="I2591">
        <v>6</v>
      </c>
      <c r="J2591" t="s">
        <v>32</v>
      </c>
      <c r="K2591" t="s">
        <v>33</v>
      </c>
      <c r="L2591">
        <f t="shared" si="243"/>
        <v>150</v>
      </c>
      <c r="M2591">
        <f t="shared" si="245"/>
        <v>51</v>
      </c>
      <c r="N2591" t="s">
        <v>111</v>
      </c>
      <c r="O2591" t="s">
        <v>114</v>
      </c>
    </row>
    <row r="2592" spans="1:15" x14ac:dyDescent="0.3">
      <c r="A2592">
        <f t="shared" si="244"/>
        <v>7777897991</v>
      </c>
      <c r="B2592" s="1">
        <v>42452</v>
      </c>
      <c r="C2592" t="str">
        <f t="shared" si="240"/>
        <v>Wednesday</v>
      </c>
      <c r="D2592" t="str">
        <f t="shared" si="241"/>
        <v>March</v>
      </c>
      <c r="E2592">
        <v>12.5</v>
      </c>
      <c r="F2592" t="s">
        <v>27</v>
      </c>
      <c r="G2592" t="s">
        <v>17</v>
      </c>
      <c r="H2592">
        <f t="shared" si="242"/>
        <v>19.5</v>
      </c>
      <c r="I2592">
        <v>6</v>
      </c>
      <c r="J2592" t="s">
        <v>54</v>
      </c>
      <c r="K2592" t="s">
        <v>55</v>
      </c>
      <c r="L2592">
        <f t="shared" si="243"/>
        <v>117</v>
      </c>
      <c r="M2592">
        <f t="shared" si="245"/>
        <v>42</v>
      </c>
      <c r="N2592" t="s">
        <v>112</v>
      </c>
      <c r="O2592" t="s">
        <v>115</v>
      </c>
    </row>
    <row r="2593" spans="1:15" x14ac:dyDescent="0.3">
      <c r="A2593">
        <f t="shared" si="244"/>
        <v>7777897992</v>
      </c>
      <c r="B2593" s="1">
        <v>42453</v>
      </c>
      <c r="C2593" t="str">
        <f t="shared" si="240"/>
        <v>Thursday</v>
      </c>
      <c r="D2593" t="str">
        <f t="shared" si="241"/>
        <v>March</v>
      </c>
      <c r="E2593">
        <v>12</v>
      </c>
      <c r="F2593" t="s">
        <v>27</v>
      </c>
      <c r="G2593" t="s">
        <v>8</v>
      </c>
      <c r="H2593">
        <f t="shared" si="242"/>
        <v>15</v>
      </c>
      <c r="I2593">
        <v>10</v>
      </c>
      <c r="J2593" t="s">
        <v>52</v>
      </c>
      <c r="K2593" t="s">
        <v>53</v>
      </c>
      <c r="L2593">
        <f t="shared" si="243"/>
        <v>150</v>
      </c>
      <c r="M2593">
        <f t="shared" si="245"/>
        <v>30</v>
      </c>
      <c r="N2593" t="s">
        <v>111</v>
      </c>
      <c r="O2593" t="s">
        <v>115</v>
      </c>
    </row>
    <row r="2594" spans="1:15" x14ac:dyDescent="0.3">
      <c r="A2594">
        <f t="shared" si="244"/>
        <v>7777897993</v>
      </c>
      <c r="B2594" s="1">
        <v>42453</v>
      </c>
      <c r="C2594" t="str">
        <f t="shared" si="240"/>
        <v>Thursday</v>
      </c>
      <c r="D2594" t="str">
        <f t="shared" si="241"/>
        <v>March</v>
      </c>
      <c r="E2594">
        <v>16.5</v>
      </c>
      <c r="F2594" t="s">
        <v>7</v>
      </c>
      <c r="G2594" t="s">
        <v>17</v>
      </c>
      <c r="H2594">
        <f t="shared" si="242"/>
        <v>25</v>
      </c>
      <c r="I2594">
        <v>2</v>
      </c>
      <c r="J2594" t="s">
        <v>18</v>
      </c>
      <c r="K2594" t="s">
        <v>19</v>
      </c>
      <c r="L2594">
        <f t="shared" si="243"/>
        <v>50</v>
      </c>
      <c r="M2594">
        <f t="shared" si="245"/>
        <v>17</v>
      </c>
      <c r="N2594" t="s">
        <v>111</v>
      </c>
      <c r="O2594" t="s">
        <v>114</v>
      </c>
    </row>
    <row r="2595" spans="1:15" x14ac:dyDescent="0.3">
      <c r="A2595">
        <f t="shared" si="244"/>
        <v>7777897994</v>
      </c>
      <c r="B2595" s="1">
        <v>42453</v>
      </c>
      <c r="C2595" t="str">
        <f t="shared" si="240"/>
        <v>Thursday</v>
      </c>
      <c r="D2595" t="str">
        <f t="shared" si="241"/>
        <v>March</v>
      </c>
      <c r="E2595">
        <v>16</v>
      </c>
      <c r="F2595" t="s">
        <v>7</v>
      </c>
      <c r="G2595" t="s">
        <v>14</v>
      </c>
      <c r="H2595">
        <f t="shared" si="242"/>
        <v>21.5</v>
      </c>
      <c r="I2595">
        <v>7</v>
      </c>
      <c r="J2595" t="s">
        <v>34</v>
      </c>
      <c r="K2595" t="s">
        <v>35</v>
      </c>
      <c r="L2595">
        <f t="shared" si="243"/>
        <v>150.5</v>
      </c>
      <c r="M2595">
        <f t="shared" si="245"/>
        <v>38.5</v>
      </c>
      <c r="N2595" t="s">
        <v>112</v>
      </c>
      <c r="O2595" t="s">
        <v>115</v>
      </c>
    </row>
    <row r="2596" spans="1:15" x14ac:dyDescent="0.3">
      <c r="A2596">
        <f t="shared" si="244"/>
        <v>7777897995</v>
      </c>
      <c r="B2596" s="1">
        <v>42453</v>
      </c>
      <c r="C2596" t="str">
        <f t="shared" si="240"/>
        <v>Thursday</v>
      </c>
      <c r="D2596" t="str">
        <f t="shared" si="241"/>
        <v>March</v>
      </c>
      <c r="E2596">
        <v>20.75</v>
      </c>
      <c r="F2596" t="s">
        <v>13</v>
      </c>
      <c r="G2596" t="s">
        <v>17</v>
      </c>
      <c r="H2596">
        <f t="shared" si="242"/>
        <v>30.75</v>
      </c>
      <c r="I2596">
        <v>10</v>
      </c>
      <c r="J2596" t="s">
        <v>25</v>
      </c>
      <c r="K2596" t="s">
        <v>26</v>
      </c>
      <c r="L2596">
        <f t="shared" si="243"/>
        <v>307.5</v>
      </c>
      <c r="M2596">
        <f t="shared" si="245"/>
        <v>100</v>
      </c>
      <c r="N2596" t="s">
        <v>111</v>
      </c>
      <c r="O2596" t="s">
        <v>115</v>
      </c>
    </row>
    <row r="2597" spans="1:15" x14ac:dyDescent="0.3">
      <c r="A2597">
        <f t="shared" si="244"/>
        <v>7777897996</v>
      </c>
      <c r="B2597" s="1">
        <v>42454</v>
      </c>
      <c r="C2597" t="str">
        <f t="shared" si="240"/>
        <v>Friday</v>
      </c>
      <c r="D2597" t="str">
        <f t="shared" si="241"/>
        <v>March</v>
      </c>
      <c r="E2597">
        <v>12.75</v>
      </c>
      <c r="F2597" t="s">
        <v>27</v>
      </c>
      <c r="G2597" t="s">
        <v>22</v>
      </c>
      <c r="H2597">
        <f t="shared" si="242"/>
        <v>17.75</v>
      </c>
      <c r="I2597">
        <v>12</v>
      </c>
      <c r="J2597" t="s">
        <v>46</v>
      </c>
      <c r="K2597" t="s">
        <v>47</v>
      </c>
      <c r="L2597">
        <f t="shared" si="243"/>
        <v>213</v>
      </c>
      <c r="M2597">
        <f t="shared" si="245"/>
        <v>60</v>
      </c>
      <c r="N2597" t="s">
        <v>111</v>
      </c>
      <c r="O2597" t="s">
        <v>115</v>
      </c>
    </row>
    <row r="2598" spans="1:15" x14ac:dyDescent="0.3">
      <c r="A2598">
        <f t="shared" si="244"/>
        <v>7777897997</v>
      </c>
      <c r="B2598" s="1">
        <v>42454</v>
      </c>
      <c r="C2598" t="str">
        <f t="shared" si="240"/>
        <v>Friday</v>
      </c>
      <c r="D2598" t="str">
        <f t="shared" si="241"/>
        <v>March</v>
      </c>
      <c r="E2598">
        <v>12.75</v>
      </c>
      <c r="F2598" t="s">
        <v>27</v>
      </c>
      <c r="G2598" t="s">
        <v>22</v>
      </c>
      <c r="H2598">
        <f t="shared" si="242"/>
        <v>17.75</v>
      </c>
      <c r="I2598">
        <v>12</v>
      </c>
      <c r="J2598" t="s">
        <v>50</v>
      </c>
      <c r="K2598" t="s">
        <v>51</v>
      </c>
      <c r="L2598">
        <f t="shared" si="243"/>
        <v>213</v>
      </c>
      <c r="M2598">
        <f t="shared" si="245"/>
        <v>60</v>
      </c>
      <c r="N2598" t="s">
        <v>111</v>
      </c>
      <c r="O2598" t="s">
        <v>115</v>
      </c>
    </row>
    <row r="2599" spans="1:15" x14ac:dyDescent="0.3">
      <c r="A2599">
        <f t="shared" si="244"/>
        <v>7777897998</v>
      </c>
      <c r="B2599" s="1">
        <v>42455</v>
      </c>
      <c r="C2599" t="str">
        <f t="shared" si="240"/>
        <v>Saturday</v>
      </c>
      <c r="D2599" t="str">
        <f t="shared" si="241"/>
        <v>March</v>
      </c>
      <c r="E2599">
        <v>16</v>
      </c>
      <c r="F2599" t="s">
        <v>7</v>
      </c>
      <c r="G2599" t="s">
        <v>8</v>
      </c>
      <c r="H2599">
        <f t="shared" si="242"/>
        <v>20.5</v>
      </c>
      <c r="I2599">
        <v>1</v>
      </c>
      <c r="J2599" t="s">
        <v>11</v>
      </c>
      <c r="K2599" t="s">
        <v>12</v>
      </c>
      <c r="L2599">
        <f t="shared" si="243"/>
        <v>20.5</v>
      </c>
      <c r="M2599">
        <f t="shared" si="245"/>
        <v>4.5</v>
      </c>
      <c r="N2599" t="s">
        <v>112</v>
      </c>
      <c r="O2599" t="s">
        <v>114</v>
      </c>
    </row>
    <row r="2600" spans="1:15" x14ac:dyDescent="0.3">
      <c r="A2600">
        <f t="shared" si="244"/>
        <v>7777897999</v>
      </c>
      <c r="B2600" s="1">
        <v>42455</v>
      </c>
      <c r="C2600" t="str">
        <f t="shared" si="240"/>
        <v>Saturday</v>
      </c>
      <c r="D2600" t="str">
        <f t="shared" si="241"/>
        <v>March</v>
      </c>
      <c r="E2600">
        <v>12</v>
      </c>
      <c r="F2600" t="s">
        <v>27</v>
      </c>
      <c r="G2600" t="s">
        <v>8</v>
      </c>
      <c r="H2600">
        <f t="shared" si="242"/>
        <v>15</v>
      </c>
      <c r="I2600">
        <v>11</v>
      </c>
      <c r="J2600" t="s">
        <v>11</v>
      </c>
      <c r="K2600" t="s">
        <v>12</v>
      </c>
      <c r="L2600">
        <f t="shared" si="243"/>
        <v>165</v>
      </c>
      <c r="M2600">
        <f t="shared" si="245"/>
        <v>33</v>
      </c>
      <c r="N2600" t="s">
        <v>111</v>
      </c>
      <c r="O2600" t="s">
        <v>115</v>
      </c>
    </row>
    <row r="2601" spans="1:15" x14ac:dyDescent="0.3">
      <c r="A2601">
        <f t="shared" si="244"/>
        <v>7777898000</v>
      </c>
      <c r="B2601" s="1">
        <v>42456</v>
      </c>
      <c r="C2601" t="str">
        <f t="shared" si="240"/>
        <v>Sunday</v>
      </c>
      <c r="D2601" t="str">
        <f t="shared" si="241"/>
        <v>March</v>
      </c>
      <c r="E2601">
        <v>18.5</v>
      </c>
      <c r="F2601" t="s">
        <v>13</v>
      </c>
      <c r="G2601" t="s">
        <v>14</v>
      </c>
      <c r="H2601">
        <f t="shared" si="242"/>
        <v>25.5</v>
      </c>
      <c r="I2601">
        <v>12</v>
      </c>
      <c r="J2601" t="s">
        <v>15</v>
      </c>
      <c r="K2601" t="s">
        <v>16</v>
      </c>
      <c r="L2601">
        <f t="shared" si="243"/>
        <v>306</v>
      </c>
      <c r="M2601">
        <f t="shared" si="245"/>
        <v>84</v>
      </c>
      <c r="N2601" t="s">
        <v>112</v>
      </c>
      <c r="O2601" t="s">
        <v>115</v>
      </c>
    </row>
    <row r="2602" spans="1:15" x14ac:dyDescent="0.3">
      <c r="A2602">
        <f t="shared" si="244"/>
        <v>7777898001</v>
      </c>
      <c r="B2602" s="1">
        <v>42456</v>
      </c>
      <c r="C2602" t="str">
        <f t="shared" si="240"/>
        <v>Sunday</v>
      </c>
      <c r="D2602" t="str">
        <f t="shared" si="241"/>
        <v>March</v>
      </c>
      <c r="E2602">
        <v>16</v>
      </c>
      <c r="F2602" t="s">
        <v>7</v>
      </c>
      <c r="G2602" t="s">
        <v>14</v>
      </c>
      <c r="H2602">
        <f t="shared" si="242"/>
        <v>21.5</v>
      </c>
      <c r="I2602">
        <v>5</v>
      </c>
      <c r="J2602" t="s">
        <v>34</v>
      </c>
      <c r="K2602" t="s">
        <v>35</v>
      </c>
      <c r="L2602">
        <f t="shared" si="243"/>
        <v>107.5</v>
      </c>
      <c r="M2602">
        <f t="shared" si="245"/>
        <v>27.5</v>
      </c>
      <c r="N2602" t="s">
        <v>112</v>
      </c>
      <c r="O2602" t="s">
        <v>114</v>
      </c>
    </row>
    <row r="2603" spans="1:15" x14ac:dyDescent="0.3">
      <c r="A2603">
        <f t="shared" si="244"/>
        <v>7777898002</v>
      </c>
      <c r="B2603" s="1">
        <v>42456</v>
      </c>
      <c r="C2603" t="str">
        <f t="shared" si="240"/>
        <v>Sunday</v>
      </c>
      <c r="D2603" t="str">
        <f t="shared" si="241"/>
        <v>March</v>
      </c>
      <c r="E2603">
        <v>20.75</v>
      </c>
      <c r="F2603" t="s">
        <v>13</v>
      </c>
      <c r="G2603" t="s">
        <v>17</v>
      </c>
      <c r="H2603">
        <f t="shared" si="242"/>
        <v>30.75</v>
      </c>
      <c r="I2603">
        <v>11</v>
      </c>
      <c r="J2603" t="s">
        <v>18</v>
      </c>
      <c r="K2603" t="s">
        <v>19</v>
      </c>
      <c r="L2603">
        <f t="shared" si="243"/>
        <v>338.25</v>
      </c>
      <c r="M2603">
        <f t="shared" si="245"/>
        <v>110</v>
      </c>
      <c r="N2603" t="s">
        <v>111</v>
      </c>
      <c r="O2603" t="s">
        <v>114</v>
      </c>
    </row>
    <row r="2604" spans="1:15" x14ac:dyDescent="0.3">
      <c r="A2604">
        <f t="shared" si="244"/>
        <v>7777898003</v>
      </c>
      <c r="B2604" s="1">
        <v>42456</v>
      </c>
      <c r="C2604" t="str">
        <f t="shared" si="240"/>
        <v>Sunday</v>
      </c>
      <c r="D2604" t="str">
        <f t="shared" si="241"/>
        <v>March</v>
      </c>
      <c r="E2604">
        <v>16</v>
      </c>
      <c r="F2604" t="s">
        <v>7</v>
      </c>
      <c r="G2604" t="s">
        <v>8</v>
      </c>
      <c r="H2604">
        <f t="shared" si="242"/>
        <v>20.5</v>
      </c>
      <c r="I2604">
        <v>10</v>
      </c>
      <c r="J2604" t="s">
        <v>58</v>
      </c>
      <c r="K2604" t="s">
        <v>59</v>
      </c>
      <c r="L2604">
        <f t="shared" si="243"/>
        <v>205</v>
      </c>
      <c r="M2604">
        <f t="shared" si="245"/>
        <v>45</v>
      </c>
      <c r="N2604" t="s">
        <v>112</v>
      </c>
      <c r="O2604" t="s">
        <v>115</v>
      </c>
    </row>
    <row r="2605" spans="1:15" x14ac:dyDescent="0.3">
      <c r="A2605">
        <f t="shared" si="244"/>
        <v>7777898004</v>
      </c>
      <c r="B2605" s="1">
        <v>42456</v>
      </c>
      <c r="C2605" t="str">
        <f t="shared" si="240"/>
        <v>Sunday</v>
      </c>
      <c r="D2605" t="str">
        <f t="shared" si="241"/>
        <v>March</v>
      </c>
      <c r="E2605">
        <v>12</v>
      </c>
      <c r="F2605" t="s">
        <v>27</v>
      </c>
      <c r="G2605" t="s">
        <v>8</v>
      </c>
      <c r="H2605">
        <f t="shared" si="242"/>
        <v>15</v>
      </c>
      <c r="I2605">
        <v>3</v>
      </c>
      <c r="J2605" t="s">
        <v>58</v>
      </c>
      <c r="K2605" t="s">
        <v>59</v>
      </c>
      <c r="L2605">
        <f t="shared" si="243"/>
        <v>45</v>
      </c>
      <c r="M2605">
        <f t="shared" si="245"/>
        <v>9</v>
      </c>
      <c r="N2605" t="s">
        <v>111</v>
      </c>
      <c r="O2605" t="s">
        <v>115</v>
      </c>
    </row>
    <row r="2606" spans="1:15" x14ac:dyDescent="0.3">
      <c r="A2606">
        <f t="shared" si="244"/>
        <v>7777898005</v>
      </c>
      <c r="B2606" s="1">
        <v>42456</v>
      </c>
      <c r="C2606" t="str">
        <f t="shared" si="240"/>
        <v>Sunday</v>
      </c>
      <c r="D2606" t="str">
        <f t="shared" si="241"/>
        <v>March</v>
      </c>
      <c r="E2606">
        <v>20.75</v>
      </c>
      <c r="F2606" t="s">
        <v>13</v>
      </c>
      <c r="G2606" t="s">
        <v>17</v>
      </c>
      <c r="H2606">
        <f t="shared" si="242"/>
        <v>30.75</v>
      </c>
      <c r="I2606">
        <v>2</v>
      </c>
      <c r="J2606" t="s">
        <v>54</v>
      </c>
      <c r="K2606" t="s">
        <v>55</v>
      </c>
      <c r="L2606">
        <f t="shared" si="243"/>
        <v>61.5</v>
      </c>
      <c r="M2606">
        <f t="shared" si="245"/>
        <v>20</v>
      </c>
      <c r="N2606" t="s">
        <v>112</v>
      </c>
      <c r="O2606" t="s">
        <v>115</v>
      </c>
    </row>
    <row r="2607" spans="1:15" x14ac:dyDescent="0.3">
      <c r="A2607">
        <f t="shared" si="244"/>
        <v>7777898006</v>
      </c>
      <c r="B2607" s="1">
        <v>42456</v>
      </c>
      <c r="C2607" t="str">
        <f t="shared" si="240"/>
        <v>Sunday</v>
      </c>
      <c r="D2607" t="str">
        <f t="shared" si="241"/>
        <v>March</v>
      </c>
      <c r="E2607">
        <v>16.75</v>
      </c>
      <c r="F2607" t="s">
        <v>7</v>
      </c>
      <c r="G2607" t="s">
        <v>22</v>
      </c>
      <c r="H2607">
        <f t="shared" si="242"/>
        <v>23.25</v>
      </c>
      <c r="I2607">
        <v>2</v>
      </c>
      <c r="J2607" t="s">
        <v>44</v>
      </c>
      <c r="K2607" t="s">
        <v>45</v>
      </c>
      <c r="L2607">
        <f t="shared" si="243"/>
        <v>46.5</v>
      </c>
      <c r="M2607">
        <f t="shared" si="245"/>
        <v>13</v>
      </c>
      <c r="N2607" t="s">
        <v>112</v>
      </c>
      <c r="O2607" t="s">
        <v>114</v>
      </c>
    </row>
    <row r="2608" spans="1:15" x14ac:dyDescent="0.3">
      <c r="A2608">
        <f t="shared" si="244"/>
        <v>7777898007</v>
      </c>
      <c r="B2608" s="1">
        <v>42456</v>
      </c>
      <c r="C2608" t="str">
        <f t="shared" si="240"/>
        <v>Sunday</v>
      </c>
      <c r="D2608" t="str">
        <f t="shared" si="241"/>
        <v>March</v>
      </c>
      <c r="E2608">
        <v>12.75</v>
      </c>
      <c r="F2608" t="s">
        <v>27</v>
      </c>
      <c r="G2608" t="s">
        <v>22</v>
      </c>
      <c r="H2608">
        <f t="shared" si="242"/>
        <v>17.75</v>
      </c>
      <c r="I2608">
        <v>9</v>
      </c>
      <c r="J2608" t="s">
        <v>23</v>
      </c>
      <c r="K2608" t="s">
        <v>24</v>
      </c>
      <c r="L2608">
        <f t="shared" si="243"/>
        <v>159.75</v>
      </c>
      <c r="M2608">
        <f t="shared" si="245"/>
        <v>45</v>
      </c>
      <c r="N2608" t="s">
        <v>111</v>
      </c>
      <c r="O2608" t="s">
        <v>115</v>
      </c>
    </row>
    <row r="2609" spans="1:15" x14ac:dyDescent="0.3">
      <c r="A2609">
        <f t="shared" si="244"/>
        <v>7777898008</v>
      </c>
      <c r="B2609" s="1">
        <v>42456</v>
      </c>
      <c r="C2609" t="str">
        <f t="shared" si="240"/>
        <v>Sunday</v>
      </c>
      <c r="D2609" t="str">
        <f t="shared" si="241"/>
        <v>March</v>
      </c>
      <c r="E2609">
        <v>17.95</v>
      </c>
      <c r="F2609" t="s">
        <v>13</v>
      </c>
      <c r="G2609" t="s">
        <v>14</v>
      </c>
      <c r="H2609">
        <f t="shared" si="242"/>
        <v>24.95</v>
      </c>
      <c r="I2609">
        <v>11</v>
      </c>
      <c r="J2609" t="s">
        <v>56</v>
      </c>
      <c r="K2609" t="s">
        <v>57</v>
      </c>
      <c r="L2609">
        <f t="shared" si="243"/>
        <v>274.45</v>
      </c>
      <c r="M2609">
        <f t="shared" si="245"/>
        <v>77</v>
      </c>
      <c r="N2609" t="s">
        <v>111</v>
      </c>
      <c r="O2609" t="s">
        <v>114</v>
      </c>
    </row>
    <row r="2610" spans="1:15" x14ac:dyDescent="0.3">
      <c r="A2610">
        <f t="shared" si="244"/>
        <v>7777898009</v>
      </c>
      <c r="B2610" s="1">
        <v>42456</v>
      </c>
      <c r="C2610" t="str">
        <f t="shared" si="240"/>
        <v>Sunday</v>
      </c>
      <c r="D2610" t="str">
        <f t="shared" si="241"/>
        <v>March</v>
      </c>
      <c r="E2610">
        <v>16.75</v>
      </c>
      <c r="F2610" t="s">
        <v>7</v>
      </c>
      <c r="G2610" t="s">
        <v>22</v>
      </c>
      <c r="H2610">
        <f t="shared" si="242"/>
        <v>23.25</v>
      </c>
      <c r="I2610">
        <v>3</v>
      </c>
      <c r="J2610" t="s">
        <v>72</v>
      </c>
      <c r="K2610" t="s">
        <v>73</v>
      </c>
      <c r="L2610">
        <f t="shared" si="243"/>
        <v>69.75</v>
      </c>
      <c r="M2610">
        <f t="shared" si="245"/>
        <v>19.5</v>
      </c>
      <c r="N2610" t="s">
        <v>111</v>
      </c>
      <c r="O2610" t="s">
        <v>115</v>
      </c>
    </row>
    <row r="2611" spans="1:15" x14ac:dyDescent="0.3">
      <c r="A2611">
        <f t="shared" si="244"/>
        <v>7777898010</v>
      </c>
      <c r="B2611" s="1">
        <v>42457</v>
      </c>
      <c r="C2611" t="str">
        <f t="shared" si="240"/>
        <v>Monday</v>
      </c>
      <c r="D2611" t="str">
        <f t="shared" si="241"/>
        <v>March</v>
      </c>
      <c r="E2611">
        <v>12</v>
      </c>
      <c r="F2611" t="s">
        <v>27</v>
      </c>
      <c r="G2611" t="s">
        <v>8</v>
      </c>
      <c r="H2611">
        <f t="shared" si="242"/>
        <v>15</v>
      </c>
      <c r="I2611">
        <v>12</v>
      </c>
      <c r="J2611" t="s">
        <v>52</v>
      </c>
      <c r="K2611" t="s">
        <v>53</v>
      </c>
      <c r="L2611">
        <f t="shared" si="243"/>
        <v>180</v>
      </c>
      <c r="M2611">
        <f t="shared" si="245"/>
        <v>36</v>
      </c>
      <c r="N2611" t="s">
        <v>111</v>
      </c>
      <c r="O2611" t="s">
        <v>114</v>
      </c>
    </row>
    <row r="2612" spans="1:15" x14ac:dyDescent="0.3">
      <c r="A2612">
        <f t="shared" si="244"/>
        <v>7777898011</v>
      </c>
      <c r="B2612" s="1">
        <v>42457</v>
      </c>
      <c r="C2612" t="str">
        <f t="shared" si="240"/>
        <v>Monday</v>
      </c>
      <c r="D2612" t="str">
        <f t="shared" si="241"/>
        <v>March</v>
      </c>
      <c r="E2612">
        <v>20.5</v>
      </c>
      <c r="F2612" t="s">
        <v>13</v>
      </c>
      <c r="G2612" t="s">
        <v>8</v>
      </c>
      <c r="H2612">
        <f t="shared" si="242"/>
        <v>26.5</v>
      </c>
      <c r="I2612">
        <v>8</v>
      </c>
      <c r="J2612" t="s">
        <v>11</v>
      </c>
      <c r="K2612" t="s">
        <v>12</v>
      </c>
      <c r="L2612">
        <f t="shared" si="243"/>
        <v>212</v>
      </c>
      <c r="M2612">
        <f t="shared" si="245"/>
        <v>48</v>
      </c>
      <c r="N2612" t="s">
        <v>111</v>
      </c>
      <c r="O2612" t="s">
        <v>114</v>
      </c>
    </row>
    <row r="2613" spans="1:15" x14ac:dyDescent="0.3">
      <c r="A2613">
        <f t="shared" si="244"/>
        <v>7777898012</v>
      </c>
      <c r="B2613" s="1">
        <v>42457</v>
      </c>
      <c r="C2613" t="str">
        <f t="shared" si="240"/>
        <v>Monday</v>
      </c>
      <c r="D2613" t="str">
        <f t="shared" si="241"/>
        <v>March</v>
      </c>
      <c r="E2613">
        <v>18.5</v>
      </c>
      <c r="F2613" t="s">
        <v>13</v>
      </c>
      <c r="G2613" t="s">
        <v>14</v>
      </c>
      <c r="H2613">
        <f t="shared" si="242"/>
        <v>25.5</v>
      </c>
      <c r="I2613">
        <v>12</v>
      </c>
      <c r="J2613" t="s">
        <v>15</v>
      </c>
      <c r="K2613" t="s">
        <v>16</v>
      </c>
      <c r="L2613">
        <f t="shared" si="243"/>
        <v>306</v>
      </c>
      <c r="M2613">
        <f t="shared" si="245"/>
        <v>84</v>
      </c>
      <c r="N2613" t="s">
        <v>111</v>
      </c>
      <c r="O2613" t="s">
        <v>115</v>
      </c>
    </row>
    <row r="2614" spans="1:15" x14ac:dyDescent="0.3">
      <c r="A2614">
        <f t="shared" si="244"/>
        <v>7777898013</v>
      </c>
      <c r="B2614" s="1">
        <v>42458</v>
      </c>
      <c r="C2614" t="str">
        <f t="shared" si="240"/>
        <v>Tuesday</v>
      </c>
      <c r="D2614" t="str">
        <f t="shared" si="241"/>
        <v>March</v>
      </c>
      <c r="E2614">
        <v>20.5</v>
      </c>
      <c r="F2614" t="s">
        <v>13</v>
      </c>
      <c r="G2614" t="s">
        <v>8</v>
      </c>
      <c r="H2614">
        <f t="shared" si="242"/>
        <v>26.5</v>
      </c>
      <c r="I2614">
        <v>4</v>
      </c>
      <c r="J2614" t="s">
        <v>36</v>
      </c>
      <c r="K2614" t="s">
        <v>37</v>
      </c>
      <c r="L2614">
        <f t="shared" si="243"/>
        <v>106</v>
      </c>
      <c r="M2614">
        <f t="shared" si="245"/>
        <v>24</v>
      </c>
      <c r="N2614" t="s">
        <v>111</v>
      </c>
      <c r="O2614" t="s">
        <v>115</v>
      </c>
    </row>
    <row r="2615" spans="1:15" x14ac:dyDescent="0.3">
      <c r="A2615">
        <f t="shared" si="244"/>
        <v>7777898014</v>
      </c>
      <c r="B2615" s="1">
        <v>42458</v>
      </c>
      <c r="C2615" t="str">
        <f t="shared" si="240"/>
        <v>Tuesday</v>
      </c>
      <c r="D2615" t="str">
        <f t="shared" si="241"/>
        <v>March</v>
      </c>
      <c r="E2615">
        <v>12.5</v>
      </c>
      <c r="F2615" t="s">
        <v>27</v>
      </c>
      <c r="G2615" t="s">
        <v>17</v>
      </c>
      <c r="H2615">
        <f t="shared" si="242"/>
        <v>19.5</v>
      </c>
      <c r="I2615">
        <v>10</v>
      </c>
      <c r="J2615" t="s">
        <v>18</v>
      </c>
      <c r="K2615" t="s">
        <v>19</v>
      </c>
      <c r="L2615">
        <f t="shared" si="243"/>
        <v>195</v>
      </c>
      <c r="M2615">
        <f t="shared" si="245"/>
        <v>70</v>
      </c>
      <c r="N2615" t="s">
        <v>112</v>
      </c>
      <c r="O2615" t="s">
        <v>115</v>
      </c>
    </row>
    <row r="2616" spans="1:15" x14ac:dyDescent="0.3">
      <c r="A2616">
        <f t="shared" si="244"/>
        <v>7777898015</v>
      </c>
      <c r="B2616" s="1">
        <v>42458</v>
      </c>
      <c r="C2616" t="str">
        <f t="shared" si="240"/>
        <v>Tuesday</v>
      </c>
      <c r="D2616" t="str">
        <f t="shared" si="241"/>
        <v>March</v>
      </c>
      <c r="E2616">
        <v>20.5</v>
      </c>
      <c r="F2616" t="s">
        <v>13</v>
      </c>
      <c r="G2616" t="s">
        <v>8</v>
      </c>
      <c r="H2616">
        <f t="shared" si="242"/>
        <v>26.5</v>
      </c>
      <c r="I2616">
        <v>2</v>
      </c>
      <c r="J2616" t="s">
        <v>58</v>
      </c>
      <c r="K2616" t="s">
        <v>59</v>
      </c>
      <c r="L2616">
        <f t="shared" si="243"/>
        <v>53</v>
      </c>
      <c r="M2616">
        <f t="shared" si="245"/>
        <v>12</v>
      </c>
      <c r="N2616" t="s">
        <v>112</v>
      </c>
      <c r="O2616" t="s">
        <v>114</v>
      </c>
    </row>
    <row r="2617" spans="1:15" x14ac:dyDescent="0.3">
      <c r="A2617">
        <f t="shared" si="244"/>
        <v>7777898016</v>
      </c>
      <c r="B2617" s="1">
        <v>42459</v>
      </c>
      <c r="C2617" t="str">
        <f t="shared" si="240"/>
        <v>Wednesday</v>
      </c>
      <c r="D2617" t="str">
        <f t="shared" si="241"/>
        <v>March</v>
      </c>
      <c r="E2617">
        <v>16.5</v>
      </c>
      <c r="F2617" t="s">
        <v>7</v>
      </c>
      <c r="G2617" t="s">
        <v>17</v>
      </c>
      <c r="H2617">
        <f t="shared" si="242"/>
        <v>25</v>
      </c>
      <c r="I2617">
        <v>6</v>
      </c>
      <c r="J2617" t="s">
        <v>66</v>
      </c>
      <c r="K2617" t="s">
        <v>67</v>
      </c>
      <c r="L2617">
        <f t="shared" si="243"/>
        <v>150</v>
      </c>
      <c r="M2617">
        <f t="shared" si="245"/>
        <v>51</v>
      </c>
      <c r="N2617" t="s">
        <v>111</v>
      </c>
      <c r="O2617" t="s">
        <v>115</v>
      </c>
    </row>
    <row r="2618" spans="1:15" x14ac:dyDescent="0.3">
      <c r="A2618">
        <f t="shared" si="244"/>
        <v>7777898017</v>
      </c>
      <c r="B2618" s="1">
        <v>42459</v>
      </c>
      <c r="C2618" t="str">
        <f t="shared" si="240"/>
        <v>Wednesday</v>
      </c>
      <c r="D2618" t="str">
        <f t="shared" si="241"/>
        <v>March</v>
      </c>
      <c r="E2618">
        <v>12.25</v>
      </c>
      <c r="F2618" t="s">
        <v>27</v>
      </c>
      <c r="G2618" t="s">
        <v>17</v>
      </c>
      <c r="H2618">
        <f t="shared" si="242"/>
        <v>19.25</v>
      </c>
      <c r="I2618">
        <v>1</v>
      </c>
      <c r="J2618" t="s">
        <v>70</v>
      </c>
      <c r="K2618" t="s">
        <v>71</v>
      </c>
      <c r="L2618">
        <f t="shared" si="243"/>
        <v>19.25</v>
      </c>
      <c r="M2618">
        <f t="shared" si="245"/>
        <v>7</v>
      </c>
      <c r="N2618" t="s">
        <v>111</v>
      </c>
      <c r="O2618" t="s">
        <v>114</v>
      </c>
    </row>
    <row r="2619" spans="1:15" x14ac:dyDescent="0.3">
      <c r="A2619">
        <f t="shared" si="244"/>
        <v>7777898018</v>
      </c>
      <c r="B2619" s="1">
        <v>42459</v>
      </c>
      <c r="C2619" t="str">
        <f t="shared" si="240"/>
        <v>Wednesday</v>
      </c>
      <c r="D2619" t="str">
        <f t="shared" si="241"/>
        <v>March</v>
      </c>
      <c r="E2619">
        <v>16.5</v>
      </c>
      <c r="F2619" t="s">
        <v>7</v>
      </c>
      <c r="G2619" t="s">
        <v>17</v>
      </c>
      <c r="H2619">
        <f t="shared" si="242"/>
        <v>25</v>
      </c>
      <c r="I2619">
        <v>8</v>
      </c>
      <c r="J2619" t="s">
        <v>54</v>
      </c>
      <c r="K2619" t="s">
        <v>55</v>
      </c>
      <c r="L2619">
        <f t="shared" si="243"/>
        <v>200</v>
      </c>
      <c r="M2619">
        <f t="shared" si="245"/>
        <v>68</v>
      </c>
      <c r="N2619" t="s">
        <v>111</v>
      </c>
      <c r="O2619" t="s">
        <v>114</v>
      </c>
    </row>
    <row r="2620" spans="1:15" x14ac:dyDescent="0.3">
      <c r="A2620">
        <f t="shared" si="244"/>
        <v>7777898019</v>
      </c>
      <c r="B2620" s="1">
        <v>42459</v>
      </c>
      <c r="C2620" t="str">
        <f t="shared" si="240"/>
        <v>Wednesday</v>
      </c>
      <c r="D2620" t="str">
        <f t="shared" si="241"/>
        <v>March</v>
      </c>
      <c r="E2620">
        <v>16.75</v>
      </c>
      <c r="F2620" t="s">
        <v>7</v>
      </c>
      <c r="G2620" t="s">
        <v>22</v>
      </c>
      <c r="H2620">
        <f t="shared" si="242"/>
        <v>23.25</v>
      </c>
      <c r="I2620">
        <v>6</v>
      </c>
      <c r="J2620" t="s">
        <v>44</v>
      </c>
      <c r="K2620" t="s">
        <v>45</v>
      </c>
      <c r="L2620">
        <f t="shared" si="243"/>
        <v>139.5</v>
      </c>
      <c r="M2620">
        <f t="shared" si="245"/>
        <v>39</v>
      </c>
      <c r="N2620" t="s">
        <v>111</v>
      </c>
      <c r="O2620" t="s">
        <v>114</v>
      </c>
    </row>
    <row r="2621" spans="1:15" x14ac:dyDescent="0.3">
      <c r="A2621">
        <f t="shared" si="244"/>
        <v>7777898020</v>
      </c>
      <c r="B2621" s="1">
        <v>42459</v>
      </c>
      <c r="C2621" t="str">
        <f t="shared" si="240"/>
        <v>Wednesday</v>
      </c>
      <c r="D2621" t="str">
        <f t="shared" si="241"/>
        <v>March</v>
      </c>
      <c r="E2621">
        <v>16.5</v>
      </c>
      <c r="F2621" t="s">
        <v>7</v>
      </c>
      <c r="G2621" t="s">
        <v>17</v>
      </c>
      <c r="H2621">
        <f t="shared" si="242"/>
        <v>25</v>
      </c>
      <c r="I2621">
        <v>4</v>
      </c>
      <c r="J2621" t="s">
        <v>38</v>
      </c>
      <c r="K2621" t="s">
        <v>39</v>
      </c>
      <c r="L2621">
        <f t="shared" si="243"/>
        <v>100</v>
      </c>
      <c r="M2621">
        <f t="shared" si="245"/>
        <v>34</v>
      </c>
      <c r="N2621" t="s">
        <v>111</v>
      </c>
      <c r="O2621" t="s">
        <v>114</v>
      </c>
    </row>
    <row r="2622" spans="1:15" x14ac:dyDescent="0.3">
      <c r="A2622">
        <f t="shared" si="244"/>
        <v>7777898021</v>
      </c>
      <c r="B2622" s="1">
        <v>42459</v>
      </c>
      <c r="C2622" t="str">
        <f t="shared" si="240"/>
        <v>Wednesday</v>
      </c>
      <c r="D2622" t="str">
        <f t="shared" si="241"/>
        <v>March</v>
      </c>
      <c r="E2622">
        <v>18.5</v>
      </c>
      <c r="F2622" t="s">
        <v>13</v>
      </c>
      <c r="G2622" t="s">
        <v>14</v>
      </c>
      <c r="H2622">
        <f t="shared" si="242"/>
        <v>25.5</v>
      </c>
      <c r="I2622">
        <v>8</v>
      </c>
      <c r="J2622" t="s">
        <v>15</v>
      </c>
      <c r="K2622" t="s">
        <v>16</v>
      </c>
      <c r="L2622">
        <f t="shared" si="243"/>
        <v>204</v>
      </c>
      <c r="M2622">
        <f t="shared" si="245"/>
        <v>56</v>
      </c>
      <c r="N2622" t="s">
        <v>112</v>
      </c>
      <c r="O2622" t="s">
        <v>115</v>
      </c>
    </row>
    <row r="2623" spans="1:15" x14ac:dyDescent="0.3">
      <c r="A2623">
        <f t="shared" si="244"/>
        <v>7777898022</v>
      </c>
      <c r="B2623" s="1">
        <v>42459</v>
      </c>
      <c r="C2623" t="str">
        <f t="shared" si="240"/>
        <v>Wednesday</v>
      </c>
      <c r="D2623" t="str">
        <f t="shared" si="241"/>
        <v>March</v>
      </c>
      <c r="E2623">
        <v>9.75</v>
      </c>
      <c r="F2623" t="s">
        <v>27</v>
      </c>
      <c r="G2623" t="s">
        <v>8</v>
      </c>
      <c r="H2623">
        <f t="shared" si="242"/>
        <v>12.75</v>
      </c>
      <c r="I2623">
        <v>12</v>
      </c>
      <c r="J2623" t="s">
        <v>48</v>
      </c>
      <c r="K2623" t="s">
        <v>49</v>
      </c>
      <c r="L2623">
        <f t="shared" si="243"/>
        <v>153</v>
      </c>
      <c r="M2623">
        <f t="shared" si="245"/>
        <v>36</v>
      </c>
      <c r="N2623" t="s">
        <v>111</v>
      </c>
      <c r="O2623" t="s">
        <v>114</v>
      </c>
    </row>
    <row r="2624" spans="1:15" x14ac:dyDescent="0.3">
      <c r="A2624">
        <f t="shared" si="244"/>
        <v>7777898023</v>
      </c>
      <c r="B2624" s="1">
        <v>42460</v>
      </c>
      <c r="C2624" t="str">
        <f t="shared" si="240"/>
        <v>Thursday</v>
      </c>
      <c r="D2624" t="str">
        <f t="shared" si="241"/>
        <v>March</v>
      </c>
      <c r="E2624">
        <v>20.75</v>
      </c>
      <c r="F2624" t="s">
        <v>13</v>
      </c>
      <c r="G2624" t="s">
        <v>17</v>
      </c>
      <c r="H2624">
        <f t="shared" si="242"/>
        <v>30.75</v>
      </c>
      <c r="I2624">
        <v>1</v>
      </c>
      <c r="J2624" t="s">
        <v>25</v>
      </c>
      <c r="K2624" t="s">
        <v>26</v>
      </c>
      <c r="L2624">
        <f t="shared" si="243"/>
        <v>30.75</v>
      </c>
      <c r="M2624">
        <f t="shared" si="245"/>
        <v>10</v>
      </c>
      <c r="N2624" t="s">
        <v>112</v>
      </c>
      <c r="O2624" t="s">
        <v>115</v>
      </c>
    </row>
    <row r="2625" spans="1:15" x14ac:dyDescent="0.3">
      <c r="A2625">
        <f t="shared" si="244"/>
        <v>7777898024</v>
      </c>
      <c r="B2625" s="1">
        <v>42460</v>
      </c>
      <c r="C2625" t="str">
        <f t="shared" si="240"/>
        <v>Thursday</v>
      </c>
      <c r="D2625" t="str">
        <f t="shared" si="241"/>
        <v>March</v>
      </c>
      <c r="E2625">
        <v>16.5</v>
      </c>
      <c r="F2625" t="s">
        <v>13</v>
      </c>
      <c r="G2625" t="s">
        <v>8</v>
      </c>
      <c r="H2625">
        <f t="shared" si="242"/>
        <v>22.5</v>
      </c>
      <c r="I2625">
        <v>1</v>
      </c>
      <c r="J2625" t="s">
        <v>9</v>
      </c>
      <c r="K2625" t="s">
        <v>10</v>
      </c>
      <c r="L2625">
        <f t="shared" si="243"/>
        <v>22.5</v>
      </c>
      <c r="M2625">
        <f t="shared" si="245"/>
        <v>6</v>
      </c>
      <c r="N2625" t="s">
        <v>111</v>
      </c>
      <c r="O2625" t="s">
        <v>114</v>
      </c>
    </row>
    <row r="2626" spans="1:15" x14ac:dyDescent="0.3">
      <c r="A2626">
        <f t="shared" si="244"/>
        <v>7777898025</v>
      </c>
      <c r="B2626" s="1">
        <v>42460</v>
      </c>
      <c r="C2626" t="str">
        <f t="shared" ref="C2626:C2689" si="246">TEXT(B2626,"dddd")</f>
        <v>Thursday</v>
      </c>
      <c r="D2626" t="str">
        <f t="shared" si="241"/>
        <v>March</v>
      </c>
      <c r="E2626">
        <v>16</v>
      </c>
      <c r="F2626" t="s">
        <v>7</v>
      </c>
      <c r="G2626" t="s">
        <v>8</v>
      </c>
      <c r="H2626">
        <f t="shared" si="242"/>
        <v>20.5</v>
      </c>
      <c r="I2626">
        <v>2</v>
      </c>
      <c r="J2626" t="s">
        <v>36</v>
      </c>
      <c r="K2626" t="s">
        <v>37</v>
      </c>
      <c r="L2626">
        <f t="shared" si="243"/>
        <v>41</v>
      </c>
      <c r="M2626">
        <f t="shared" si="245"/>
        <v>9</v>
      </c>
      <c r="N2626" t="s">
        <v>111</v>
      </c>
      <c r="O2626" t="s">
        <v>114</v>
      </c>
    </row>
    <row r="2627" spans="1:15" x14ac:dyDescent="0.3">
      <c r="A2627">
        <f t="shared" si="244"/>
        <v>7777898026</v>
      </c>
      <c r="B2627" s="1">
        <v>42460</v>
      </c>
      <c r="C2627" t="str">
        <f t="shared" si="246"/>
        <v>Thursday</v>
      </c>
      <c r="D2627" t="str">
        <f t="shared" ref="D2627:D2690" si="247">TEXT(B2627,"mmmm")</f>
        <v>March</v>
      </c>
      <c r="E2627">
        <v>12</v>
      </c>
      <c r="F2627" t="s">
        <v>27</v>
      </c>
      <c r="G2627" t="s">
        <v>8</v>
      </c>
      <c r="H2627">
        <f t="shared" ref="H2627:H2690" si="248">E2627 +   IF(F2627="S", 2, IF(F2627="M", 3.5, IF(F2627="L", 5, 0))) +  IF(G2627="Classic", 1, IF(G2627="Veggie", 2, IF(G2627="Chicken", 3, IF(G2627="Supreme",5,0))))</f>
        <v>15</v>
      </c>
      <c r="I2627">
        <v>2</v>
      </c>
      <c r="J2627" t="s">
        <v>52</v>
      </c>
      <c r="K2627" t="s">
        <v>53</v>
      </c>
      <c r="L2627">
        <f t="shared" ref="L2627:L2690" si="249">H2627*I2627</f>
        <v>30</v>
      </c>
      <c r="M2627">
        <f t="shared" si="245"/>
        <v>6</v>
      </c>
      <c r="N2627" t="s">
        <v>111</v>
      </c>
      <c r="O2627" t="s">
        <v>114</v>
      </c>
    </row>
    <row r="2628" spans="1:15" x14ac:dyDescent="0.3">
      <c r="A2628">
        <f t="shared" ref="A2628:A2691" si="250">A2627+1</f>
        <v>7777898027</v>
      </c>
      <c r="B2628" s="1">
        <v>42461</v>
      </c>
      <c r="C2628" t="str">
        <f t="shared" si="246"/>
        <v>Friday</v>
      </c>
      <c r="D2628" t="str">
        <f t="shared" si="247"/>
        <v>April</v>
      </c>
      <c r="E2628">
        <v>12</v>
      </c>
      <c r="F2628" t="s">
        <v>27</v>
      </c>
      <c r="G2628" t="s">
        <v>8</v>
      </c>
      <c r="H2628">
        <f t="shared" si="248"/>
        <v>15</v>
      </c>
      <c r="I2628">
        <v>9</v>
      </c>
      <c r="J2628" t="s">
        <v>58</v>
      </c>
      <c r="K2628" t="s">
        <v>59</v>
      </c>
      <c r="L2628">
        <f t="shared" si="249"/>
        <v>135</v>
      </c>
      <c r="M2628">
        <f t="shared" si="245"/>
        <v>27</v>
      </c>
      <c r="N2628" t="s">
        <v>111</v>
      </c>
      <c r="O2628" t="s">
        <v>115</v>
      </c>
    </row>
    <row r="2629" spans="1:15" x14ac:dyDescent="0.3">
      <c r="A2629">
        <f t="shared" si="250"/>
        <v>7777898028</v>
      </c>
      <c r="B2629" s="1">
        <v>42461</v>
      </c>
      <c r="C2629" t="str">
        <f t="shared" si="246"/>
        <v>Friday</v>
      </c>
      <c r="D2629" t="str">
        <f t="shared" si="247"/>
        <v>April</v>
      </c>
      <c r="E2629">
        <v>20.75</v>
      </c>
      <c r="F2629" t="s">
        <v>13</v>
      </c>
      <c r="G2629" t="s">
        <v>22</v>
      </c>
      <c r="H2629">
        <f t="shared" si="248"/>
        <v>28.75</v>
      </c>
      <c r="I2629">
        <v>12</v>
      </c>
      <c r="J2629" t="s">
        <v>46</v>
      </c>
      <c r="K2629" t="s">
        <v>47</v>
      </c>
      <c r="L2629">
        <f t="shared" si="249"/>
        <v>345</v>
      </c>
      <c r="M2629">
        <f t="shared" ref="M2629:M2692" si="251">(H2629-E2629)*I2629</f>
        <v>96</v>
      </c>
      <c r="N2629" t="s">
        <v>112</v>
      </c>
      <c r="O2629" t="s">
        <v>115</v>
      </c>
    </row>
    <row r="2630" spans="1:15" x14ac:dyDescent="0.3">
      <c r="A2630">
        <f t="shared" si="250"/>
        <v>7777898029</v>
      </c>
      <c r="B2630" s="1">
        <v>42461</v>
      </c>
      <c r="C2630" t="str">
        <f t="shared" si="246"/>
        <v>Friday</v>
      </c>
      <c r="D2630" t="str">
        <f t="shared" si="247"/>
        <v>April</v>
      </c>
      <c r="E2630">
        <v>16.75</v>
      </c>
      <c r="F2630" t="s">
        <v>7</v>
      </c>
      <c r="G2630" t="s">
        <v>22</v>
      </c>
      <c r="H2630">
        <f t="shared" si="248"/>
        <v>23.25</v>
      </c>
      <c r="I2630">
        <v>9</v>
      </c>
      <c r="J2630" t="s">
        <v>46</v>
      </c>
      <c r="K2630" t="s">
        <v>47</v>
      </c>
      <c r="L2630">
        <f t="shared" si="249"/>
        <v>209.25</v>
      </c>
      <c r="M2630">
        <f t="shared" si="251"/>
        <v>58.5</v>
      </c>
      <c r="N2630" t="s">
        <v>112</v>
      </c>
      <c r="O2630" t="s">
        <v>115</v>
      </c>
    </row>
    <row r="2631" spans="1:15" x14ac:dyDescent="0.3">
      <c r="A2631">
        <f t="shared" si="250"/>
        <v>7777898030</v>
      </c>
      <c r="B2631" s="1">
        <v>42461</v>
      </c>
      <c r="C2631" t="str">
        <f t="shared" si="246"/>
        <v>Friday</v>
      </c>
      <c r="D2631" t="str">
        <f t="shared" si="247"/>
        <v>April</v>
      </c>
      <c r="E2631">
        <v>16.75</v>
      </c>
      <c r="F2631" t="s">
        <v>7</v>
      </c>
      <c r="G2631" t="s">
        <v>22</v>
      </c>
      <c r="H2631">
        <f t="shared" si="248"/>
        <v>23.25</v>
      </c>
      <c r="I2631">
        <v>7</v>
      </c>
      <c r="J2631" t="s">
        <v>23</v>
      </c>
      <c r="K2631" t="s">
        <v>24</v>
      </c>
      <c r="L2631">
        <f t="shared" si="249"/>
        <v>162.75</v>
      </c>
      <c r="M2631">
        <f t="shared" si="251"/>
        <v>45.5</v>
      </c>
      <c r="N2631" t="s">
        <v>112</v>
      </c>
      <c r="O2631" t="s">
        <v>114</v>
      </c>
    </row>
    <row r="2632" spans="1:15" x14ac:dyDescent="0.3">
      <c r="A2632">
        <f t="shared" si="250"/>
        <v>7777898031</v>
      </c>
      <c r="B2632" s="1">
        <v>42461</v>
      </c>
      <c r="C2632" t="str">
        <f t="shared" si="246"/>
        <v>Friday</v>
      </c>
      <c r="D2632" t="str">
        <f t="shared" si="247"/>
        <v>April</v>
      </c>
      <c r="E2632">
        <v>20.75</v>
      </c>
      <c r="F2632" t="s">
        <v>13</v>
      </c>
      <c r="G2632" t="s">
        <v>22</v>
      </c>
      <c r="H2632">
        <f t="shared" si="248"/>
        <v>28.75</v>
      </c>
      <c r="I2632">
        <v>9</v>
      </c>
      <c r="J2632" t="s">
        <v>46</v>
      </c>
      <c r="K2632" t="s">
        <v>47</v>
      </c>
      <c r="L2632">
        <f t="shared" si="249"/>
        <v>258.75</v>
      </c>
      <c r="M2632">
        <f t="shared" si="251"/>
        <v>72</v>
      </c>
      <c r="N2632" t="s">
        <v>112</v>
      </c>
      <c r="O2632" t="s">
        <v>114</v>
      </c>
    </row>
    <row r="2633" spans="1:15" x14ac:dyDescent="0.3">
      <c r="A2633">
        <f t="shared" si="250"/>
        <v>7777898032</v>
      </c>
      <c r="B2633" s="1">
        <v>42461</v>
      </c>
      <c r="C2633" t="str">
        <f t="shared" si="246"/>
        <v>Friday</v>
      </c>
      <c r="D2633" t="str">
        <f t="shared" si="247"/>
        <v>April</v>
      </c>
      <c r="E2633">
        <v>20.75</v>
      </c>
      <c r="F2633" t="s">
        <v>13</v>
      </c>
      <c r="G2633" t="s">
        <v>22</v>
      </c>
      <c r="H2633">
        <f t="shared" si="248"/>
        <v>28.75</v>
      </c>
      <c r="I2633">
        <v>12</v>
      </c>
      <c r="J2633" t="s">
        <v>46</v>
      </c>
      <c r="K2633" t="s">
        <v>47</v>
      </c>
      <c r="L2633">
        <f t="shared" si="249"/>
        <v>345</v>
      </c>
      <c r="M2633">
        <f t="shared" si="251"/>
        <v>96</v>
      </c>
      <c r="N2633" t="s">
        <v>112</v>
      </c>
      <c r="O2633" t="s">
        <v>114</v>
      </c>
    </row>
    <row r="2634" spans="1:15" x14ac:dyDescent="0.3">
      <c r="A2634">
        <f t="shared" si="250"/>
        <v>7777898033</v>
      </c>
      <c r="B2634" s="1">
        <v>42461</v>
      </c>
      <c r="C2634" t="str">
        <f t="shared" si="246"/>
        <v>Friday</v>
      </c>
      <c r="D2634" t="str">
        <f t="shared" si="247"/>
        <v>April</v>
      </c>
      <c r="E2634">
        <v>16.5</v>
      </c>
      <c r="F2634" t="s">
        <v>7</v>
      </c>
      <c r="G2634" t="s">
        <v>17</v>
      </c>
      <c r="H2634">
        <f t="shared" si="248"/>
        <v>25</v>
      </c>
      <c r="I2634">
        <v>1</v>
      </c>
      <c r="J2634" t="s">
        <v>18</v>
      </c>
      <c r="K2634" t="s">
        <v>19</v>
      </c>
      <c r="L2634">
        <f t="shared" si="249"/>
        <v>25</v>
      </c>
      <c r="M2634">
        <f t="shared" si="251"/>
        <v>8.5</v>
      </c>
      <c r="N2634" t="s">
        <v>112</v>
      </c>
      <c r="O2634" t="s">
        <v>114</v>
      </c>
    </row>
    <row r="2635" spans="1:15" x14ac:dyDescent="0.3">
      <c r="A2635">
        <f t="shared" si="250"/>
        <v>7777898034</v>
      </c>
      <c r="B2635" s="1">
        <v>42461</v>
      </c>
      <c r="C2635" t="str">
        <f t="shared" si="246"/>
        <v>Friday</v>
      </c>
      <c r="D2635" t="str">
        <f t="shared" si="247"/>
        <v>April</v>
      </c>
      <c r="E2635">
        <v>11</v>
      </c>
      <c r="F2635" t="s">
        <v>27</v>
      </c>
      <c r="G2635" t="s">
        <v>8</v>
      </c>
      <c r="H2635">
        <f t="shared" si="248"/>
        <v>14</v>
      </c>
      <c r="I2635">
        <v>7</v>
      </c>
      <c r="J2635" t="s">
        <v>74</v>
      </c>
      <c r="K2635" t="s">
        <v>75</v>
      </c>
      <c r="L2635">
        <f t="shared" si="249"/>
        <v>98</v>
      </c>
      <c r="M2635">
        <f t="shared" si="251"/>
        <v>21</v>
      </c>
      <c r="N2635" t="s">
        <v>112</v>
      </c>
      <c r="O2635" t="s">
        <v>114</v>
      </c>
    </row>
    <row r="2636" spans="1:15" x14ac:dyDescent="0.3">
      <c r="A2636">
        <f t="shared" si="250"/>
        <v>7777898035</v>
      </c>
      <c r="B2636" s="1">
        <v>42462</v>
      </c>
      <c r="C2636" t="str">
        <f t="shared" si="246"/>
        <v>Saturday</v>
      </c>
      <c r="D2636" t="str">
        <f t="shared" si="247"/>
        <v>April</v>
      </c>
      <c r="E2636">
        <v>20.75</v>
      </c>
      <c r="F2636" t="s">
        <v>13</v>
      </c>
      <c r="G2636" t="s">
        <v>22</v>
      </c>
      <c r="H2636">
        <f t="shared" si="248"/>
        <v>28.75</v>
      </c>
      <c r="I2636">
        <v>2</v>
      </c>
      <c r="J2636" t="s">
        <v>23</v>
      </c>
      <c r="K2636" t="s">
        <v>24</v>
      </c>
      <c r="L2636">
        <f t="shared" si="249"/>
        <v>57.5</v>
      </c>
      <c r="M2636">
        <f t="shared" si="251"/>
        <v>16</v>
      </c>
      <c r="N2636" t="s">
        <v>111</v>
      </c>
      <c r="O2636" t="s">
        <v>115</v>
      </c>
    </row>
    <row r="2637" spans="1:15" x14ac:dyDescent="0.3">
      <c r="A2637">
        <f t="shared" si="250"/>
        <v>7777898036</v>
      </c>
      <c r="B2637" s="1">
        <v>42462</v>
      </c>
      <c r="C2637" t="str">
        <f t="shared" si="246"/>
        <v>Saturday</v>
      </c>
      <c r="D2637" t="str">
        <f t="shared" si="247"/>
        <v>April</v>
      </c>
      <c r="E2637">
        <v>12.25</v>
      </c>
      <c r="F2637" t="s">
        <v>27</v>
      </c>
      <c r="G2637" t="s">
        <v>17</v>
      </c>
      <c r="H2637">
        <f t="shared" si="248"/>
        <v>19.25</v>
      </c>
      <c r="I2637">
        <v>11</v>
      </c>
      <c r="J2637" t="s">
        <v>60</v>
      </c>
      <c r="K2637" t="s">
        <v>61</v>
      </c>
      <c r="L2637">
        <f t="shared" si="249"/>
        <v>211.75</v>
      </c>
      <c r="M2637">
        <f t="shared" si="251"/>
        <v>77</v>
      </c>
      <c r="N2637" t="s">
        <v>112</v>
      </c>
      <c r="O2637" t="s">
        <v>115</v>
      </c>
    </row>
    <row r="2638" spans="1:15" x14ac:dyDescent="0.3">
      <c r="A2638">
        <f t="shared" si="250"/>
        <v>7777898037</v>
      </c>
      <c r="B2638" s="1">
        <v>42462</v>
      </c>
      <c r="C2638" t="str">
        <f t="shared" si="246"/>
        <v>Saturday</v>
      </c>
      <c r="D2638" t="str">
        <f t="shared" si="247"/>
        <v>April</v>
      </c>
      <c r="E2638">
        <v>12.5</v>
      </c>
      <c r="F2638" t="s">
        <v>27</v>
      </c>
      <c r="G2638" t="s">
        <v>17</v>
      </c>
      <c r="H2638">
        <f t="shared" si="248"/>
        <v>19.5</v>
      </c>
      <c r="I2638">
        <v>10</v>
      </c>
      <c r="J2638" t="s">
        <v>32</v>
      </c>
      <c r="K2638" t="s">
        <v>33</v>
      </c>
      <c r="L2638">
        <f t="shared" si="249"/>
        <v>195</v>
      </c>
      <c r="M2638">
        <f t="shared" si="251"/>
        <v>70</v>
      </c>
      <c r="N2638" t="s">
        <v>112</v>
      </c>
      <c r="O2638" t="s">
        <v>114</v>
      </c>
    </row>
    <row r="2639" spans="1:15" x14ac:dyDescent="0.3">
      <c r="A2639">
        <f t="shared" si="250"/>
        <v>7777898038</v>
      </c>
      <c r="B2639" s="1">
        <v>42462</v>
      </c>
      <c r="C2639" t="str">
        <f t="shared" si="246"/>
        <v>Saturday</v>
      </c>
      <c r="D2639" t="str">
        <f t="shared" si="247"/>
        <v>April</v>
      </c>
      <c r="E2639">
        <v>12.75</v>
      </c>
      <c r="F2639" t="s">
        <v>27</v>
      </c>
      <c r="G2639" t="s">
        <v>22</v>
      </c>
      <c r="H2639">
        <f t="shared" si="248"/>
        <v>17.75</v>
      </c>
      <c r="I2639">
        <v>12</v>
      </c>
      <c r="J2639" t="s">
        <v>46</v>
      </c>
      <c r="K2639" t="s">
        <v>47</v>
      </c>
      <c r="L2639">
        <f t="shared" si="249"/>
        <v>213</v>
      </c>
      <c r="M2639">
        <f t="shared" si="251"/>
        <v>60</v>
      </c>
      <c r="N2639" t="s">
        <v>111</v>
      </c>
      <c r="O2639" t="s">
        <v>115</v>
      </c>
    </row>
    <row r="2640" spans="1:15" x14ac:dyDescent="0.3">
      <c r="A2640">
        <f t="shared" si="250"/>
        <v>7777898039</v>
      </c>
      <c r="B2640" s="1">
        <v>42462</v>
      </c>
      <c r="C2640" t="str">
        <f t="shared" si="246"/>
        <v>Saturday</v>
      </c>
      <c r="D2640" t="str">
        <f t="shared" si="247"/>
        <v>April</v>
      </c>
      <c r="E2640">
        <v>17.5</v>
      </c>
      <c r="F2640" t="s">
        <v>13</v>
      </c>
      <c r="G2640" t="s">
        <v>8</v>
      </c>
      <c r="H2640">
        <f t="shared" si="248"/>
        <v>23.5</v>
      </c>
      <c r="I2640">
        <v>6</v>
      </c>
      <c r="J2640" t="s">
        <v>74</v>
      </c>
      <c r="K2640" t="s">
        <v>75</v>
      </c>
      <c r="L2640">
        <f t="shared" si="249"/>
        <v>141</v>
      </c>
      <c r="M2640">
        <f t="shared" si="251"/>
        <v>36</v>
      </c>
      <c r="N2640" t="s">
        <v>111</v>
      </c>
      <c r="O2640" t="s">
        <v>114</v>
      </c>
    </row>
    <row r="2641" spans="1:15" x14ac:dyDescent="0.3">
      <c r="A2641">
        <f t="shared" si="250"/>
        <v>7777898040</v>
      </c>
      <c r="B2641" s="1">
        <v>42463</v>
      </c>
      <c r="C2641" t="str">
        <f t="shared" si="246"/>
        <v>Sunday</v>
      </c>
      <c r="D2641" t="str">
        <f t="shared" si="247"/>
        <v>April</v>
      </c>
      <c r="E2641">
        <v>16</v>
      </c>
      <c r="F2641" t="s">
        <v>7</v>
      </c>
      <c r="G2641" t="s">
        <v>14</v>
      </c>
      <c r="H2641">
        <f t="shared" si="248"/>
        <v>21.5</v>
      </c>
      <c r="I2641">
        <v>2</v>
      </c>
      <c r="J2641" t="s">
        <v>42</v>
      </c>
      <c r="K2641" t="s">
        <v>43</v>
      </c>
      <c r="L2641">
        <f t="shared" si="249"/>
        <v>43</v>
      </c>
      <c r="M2641">
        <f t="shared" si="251"/>
        <v>11</v>
      </c>
      <c r="N2641" t="s">
        <v>111</v>
      </c>
      <c r="O2641" t="s">
        <v>115</v>
      </c>
    </row>
    <row r="2642" spans="1:15" x14ac:dyDescent="0.3">
      <c r="A2642">
        <f t="shared" si="250"/>
        <v>7777898041</v>
      </c>
      <c r="B2642" s="1">
        <v>42463</v>
      </c>
      <c r="C2642" t="str">
        <f t="shared" si="246"/>
        <v>Sunday</v>
      </c>
      <c r="D2642" t="str">
        <f t="shared" si="247"/>
        <v>April</v>
      </c>
      <c r="E2642">
        <v>18.5</v>
      </c>
      <c r="F2642" t="s">
        <v>13</v>
      </c>
      <c r="G2642" t="s">
        <v>14</v>
      </c>
      <c r="H2642">
        <f t="shared" si="248"/>
        <v>25.5</v>
      </c>
      <c r="I2642">
        <v>6</v>
      </c>
      <c r="J2642" t="s">
        <v>15</v>
      </c>
      <c r="K2642" t="s">
        <v>16</v>
      </c>
      <c r="L2642">
        <f t="shared" si="249"/>
        <v>153</v>
      </c>
      <c r="M2642">
        <f t="shared" si="251"/>
        <v>42</v>
      </c>
      <c r="N2642" t="s">
        <v>112</v>
      </c>
      <c r="O2642" t="s">
        <v>115</v>
      </c>
    </row>
    <row r="2643" spans="1:15" x14ac:dyDescent="0.3">
      <c r="A2643">
        <f t="shared" si="250"/>
        <v>7777898042</v>
      </c>
      <c r="B2643" s="1">
        <v>42464</v>
      </c>
      <c r="C2643" t="str">
        <f t="shared" si="246"/>
        <v>Monday</v>
      </c>
      <c r="D2643" t="str">
        <f t="shared" si="247"/>
        <v>April</v>
      </c>
      <c r="E2643">
        <v>20.75</v>
      </c>
      <c r="F2643" t="s">
        <v>13</v>
      </c>
      <c r="G2643" t="s">
        <v>17</v>
      </c>
      <c r="H2643">
        <f t="shared" si="248"/>
        <v>30.75</v>
      </c>
      <c r="I2643">
        <v>11</v>
      </c>
      <c r="J2643" t="s">
        <v>18</v>
      </c>
      <c r="K2643" t="s">
        <v>19</v>
      </c>
      <c r="L2643">
        <f t="shared" si="249"/>
        <v>338.25</v>
      </c>
      <c r="M2643">
        <f t="shared" si="251"/>
        <v>110</v>
      </c>
      <c r="N2643" t="s">
        <v>111</v>
      </c>
      <c r="O2643" t="s">
        <v>115</v>
      </c>
    </row>
    <row r="2644" spans="1:15" x14ac:dyDescent="0.3">
      <c r="A2644">
        <f t="shared" si="250"/>
        <v>7777898043</v>
      </c>
      <c r="B2644" s="1">
        <v>42464</v>
      </c>
      <c r="C2644" t="str">
        <f t="shared" si="246"/>
        <v>Monday</v>
      </c>
      <c r="D2644" t="str">
        <f t="shared" si="247"/>
        <v>April</v>
      </c>
      <c r="E2644">
        <v>12</v>
      </c>
      <c r="F2644" t="s">
        <v>27</v>
      </c>
      <c r="G2644" t="s">
        <v>14</v>
      </c>
      <c r="H2644">
        <f t="shared" si="248"/>
        <v>16</v>
      </c>
      <c r="I2644">
        <v>3</v>
      </c>
      <c r="J2644" t="s">
        <v>42</v>
      </c>
      <c r="K2644" t="s">
        <v>43</v>
      </c>
      <c r="L2644">
        <f t="shared" si="249"/>
        <v>48</v>
      </c>
      <c r="M2644">
        <f t="shared" si="251"/>
        <v>12</v>
      </c>
      <c r="N2644" t="s">
        <v>111</v>
      </c>
      <c r="O2644" t="s">
        <v>115</v>
      </c>
    </row>
    <row r="2645" spans="1:15" x14ac:dyDescent="0.3">
      <c r="A2645">
        <f t="shared" si="250"/>
        <v>7777898044</v>
      </c>
      <c r="B2645" s="1">
        <v>42464</v>
      </c>
      <c r="C2645" t="str">
        <f t="shared" si="246"/>
        <v>Monday</v>
      </c>
      <c r="D2645" t="str">
        <f t="shared" si="247"/>
        <v>April</v>
      </c>
      <c r="E2645">
        <v>20.75</v>
      </c>
      <c r="F2645" t="s">
        <v>13</v>
      </c>
      <c r="G2645" t="s">
        <v>17</v>
      </c>
      <c r="H2645">
        <f t="shared" si="248"/>
        <v>30.75</v>
      </c>
      <c r="I2645">
        <v>8</v>
      </c>
      <c r="J2645" t="s">
        <v>25</v>
      </c>
      <c r="K2645" t="s">
        <v>26</v>
      </c>
      <c r="L2645">
        <f t="shared" si="249"/>
        <v>246</v>
      </c>
      <c r="M2645">
        <f t="shared" si="251"/>
        <v>80</v>
      </c>
      <c r="N2645" t="s">
        <v>112</v>
      </c>
      <c r="O2645" t="s">
        <v>115</v>
      </c>
    </row>
    <row r="2646" spans="1:15" x14ac:dyDescent="0.3">
      <c r="A2646">
        <f t="shared" si="250"/>
        <v>7777898045</v>
      </c>
      <c r="B2646" s="1">
        <v>42464</v>
      </c>
      <c r="C2646" t="str">
        <f t="shared" si="246"/>
        <v>Monday</v>
      </c>
      <c r="D2646" t="str">
        <f t="shared" si="247"/>
        <v>April</v>
      </c>
      <c r="E2646">
        <v>16</v>
      </c>
      <c r="F2646" t="s">
        <v>7</v>
      </c>
      <c r="G2646" t="s">
        <v>14</v>
      </c>
      <c r="H2646">
        <f t="shared" si="248"/>
        <v>21.5</v>
      </c>
      <c r="I2646">
        <v>12</v>
      </c>
      <c r="J2646" t="s">
        <v>42</v>
      </c>
      <c r="K2646" t="s">
        <v>43</v>
      </c>
      <c r="L2646">
        <f t="shared" si="249"/>
        <v>258</v>
      </c>
      <c r="M2646">
        <f t="shared" si="251"/>
        <v>66</v>
      </c>
      <c r="N2646" t="s">
        <v>112</v>
      </c>
      <c r="O2646" t="s">
        <v>115</v>
      </c>
    </row>
    <row r="2647" spans="1:15" x14ac:dyDescent="0.3">
      <c r="A2647">
        <f t="shared" si="250"/>
        <v>7777898046</v>
      </c>
      <c r="B2647" s="1">
        <v>42464</v>
      </c>
      <c r="C2647" t="str">
        <f t="shared" si="246"/>
        <v>Monday</v>
      </c>
      <c r="D2647" t="str">
        <f t="shared" si="247"/>
        <v>April</v>
      </c>
      <c r="E2647">
        <v>20.5</v>
      </c>
      <c r="F2647" t="s">
        <v>13</v>
      </c>
      <c r="G2647" t="s">
        <v>8</v>
      </c>
      <c r="H2647">
        <f t="shared" si="248"/>
        <v>26.5</v>
      </c>
      <c r="I2647">
        <v>2</v>
      </c>
      <c r="J2647" t="s">
        <v>36</v>
      </c>
      <c r="K2647" t="s">
        <v>37</v>
      </c>
      <c r="L2647">
        <f t="shared" si="249"/>
        <v>53</v>
      </c>
      <c r="M2647">
        <f t="shared" si="251"/>
        <v>12</v>
      </c>
      <c r="N2647" t="s">
        <v>112</v>
      </c>
      <c r="O2647" t="s">
        <v>114</v>
      </c>
    </row>
    <row r="2648" spans="1:15" x14ac:dyDescent="0.3">
      <c r="A2648">
        <f t="shared" si="250"/>
        <v>7777898047</v>
      </c>
      <c r="B2648" s="1">
        <v>42465</v>
      </c>
      <c r="C2648" t="str">
        <f t="shared" si="246"/>
        <v>Tuesday</v>
      </c>
      <c r="D2648" t="str">
        <f t="shared" si="247"/>
        <v>April</v>
      </c>
      <c r="E2648">
        <v>16.75</v>
      </c>
      <c r="F2648" t="s">
        <v>7</v>
      </c>
      <c r="G2648" t="s">
        <v>14</v>
      </c>
      <c r="H2648">
        <f t="shared" si="248"/>
        <v>22.25</v>
      </c>
      <c r="I2648">
        <v>7</v>
      </c>
      <c r="J2648" t="s">
        <v>62</v>
      </c>
      <c r="K2648" t="s">
        <v>63</v>
      </c>
      <c r="L2648">
        <f t="shared" si="249"/>
        <v>155.75</v>
      </c>
      <c r="M2648">
        <f t="shared" si="251"/>
        <v>38.5</v>
      </c>
      <c r="N2648" t="s">
        <v>111</v>
      </c>
      <c r="O2648" t="s">
        <v>114</v>
      </c>
    </row>
    <row r="2649" spans="1:15" x14ac:dyDescent="0.3">
      <c r="A2649">
        <f t="shared" si="250"/>
        <v>7777898048</v>
      </c>
      <c r="B2649" s="1">
        <v>42465</v>
      </c>
      <c r="C2649" t="str">
        <f t="shared" si="246"/>
        <v>Tuesday</v>
      </c>
      <c r="D2649" t="str">
        <f t="shared" si="247"/>
        <v>April</v>
      </c>
      <c r="E2649">
        <v>12.5</v>
      </c>
      <c r="F2649" t="s">
        <v>7</v>
      </c>
      <c r="G2649" t="s">
        <v>8</v>
      </c>
      <c r="H2649">
        <f t="shared" si="248"/>
        <v>17</v>
      </c>
      <c r="I2649">
        <v>12</v>
      </c>
      <c r="J2649" t="s">
        <v>48</v>
      </c>
      <c r="K2649" t="s">
        <v>49</v>
      </c>
      <c r="L2649">
        <f t="shared" si="249"/>
        <v>204</v>
      </c>
      <c r="M2649">
        <f t="shared" si="251"/>
        <v>54</v>
      </c>
      <c r="N2649" t="s">
        <v>112</v>
      </c>
      <c r="O2649" t="s">
        <v>115</v>
      </c>
    </row>
    <row r="2650" spans="1:15" x14ac:dyDescent="0.3">
      <c r="A2650">
        <f t="shared" si="250"/>
        <v>7777898049</v>
      </c>
      <c r="B2650" s="1">
        <v>42465</v>
      </c>
      <c r="C2650" t="str">
        <f t="shared" si="246"/>
        <v>Tuesday</v>
      </c>
      <c r="D2650" t="str">
        <f t="shared" si="247"/>
        <v>April</v>
      </c>
      <c r="E2650">
        <v>16.75</v>
      </c>
      <c r="F2650" t="s">
        <v>7</v>
      </c>
      <c r="G2650" t="s">
        <v>22</v>
      </c>
      <c r="H2650">
        <f t="shared" si="248"/>
        <v>23.25</v>
      </c>
      <c r="I2650">
        <v>4</v>
      </c>
      <c r="J2650" t="s">
        <v>28</v>
      </c>
      <c r="K2650" t="s">
        <v>29</v>
      </c>
      <c r="L2650">
        <f t="shared" si="249"/>
        <v>93</v>
      </c>
      <c r="M2650">
        <f t="shared" si="251"/>
        <v>26</v>
      </c>
      <c r="N2650" t="s">
        <v>112</v>
      </c>
      <c r="O2650" t="s">
        <v>115</v>
      </c>
    </row>
    <row r="2651" spans="1:15" x14ac:dyDescent="0.3">
      <c r="A2651">
        <f t="shared" si="250"/>
        <v>7777898050</v>
      </c>
      <c r="B2651" s="1">
        <v>42466</v>
      </c>
      <c r="C2651" t="str">
        <f t="shared" si="246"/>
        <v>Wednesday</v>
      </c>
      <c r="D2651" t="str">
        <f t="shared" si="247"/>
        <v>April</v>
      </c>
      <c r="E2651">
        <v>12</v>
      </c>
      <c r="F2651" t="s">
        <v>27</v>
      </c>
      <c r="G2651" t="s">
        <v>8</v>
      </c>
      <c r="H2651">
        <f t="shared" si="248"/>
        <v>15</v>
      </c>
      <c r="I2651">
        <v>4</v>
      </c>
      <c r="J2651" t="s">
        <v>11</v>
      </c>
      <c r="K2651" t="s">
        <v>12</v>
      </c>
      <c r="L2651">
        <f t="shared" si="249"/>
        <v>60</v>
      </c>
      <c r="M2651">
        <f t="shared" si="251"/>
        <v>12</v>
      </c>
      <c r="N2651" t="s">
        <v>112</v>
      </c>
      <c r="O2651" t="s">
        <v>115</v>
      </c>
    </row>
    <row r="2652" spans="1:15" x14ac:dyDescent="0.3">
      <c r="A2652">
        <f t="shared" si="250"/>
        <v>7777898051</v>
      </c>
      <c r="B2652" s="1">
        <v>42466</v>
      </c>
      <c r="C2652" t="str">
        <f t="shared" si="246"/>
        <v>Wednesday</v>
      </c>
      <c r="D2652" t="str">
        <f t="shared" si="247"/>
        <v>April</v>
      </c>
      <c r="E2652">
        <v>16</v>
      </c>
      <c r="F2652" t="s">
        <v>7</v>
      </c>
      <c r="G2652" t="s">
        <v>8</v>
      </c>
      <c r="H2652">
        <f t="shared" si="248"/>
        <v>20.5</v>
      </c>
      <c r="I2652">
        <v>8</v>
      </c>
      <c r="J2652" t="s">
        <v>11</v>
      </c>
      <c r="K2652" t="s">
        <v>12</v>
      </c>
      <c r="L2652">
        <f t="shared" si="249"/>
        <v>164</v>
      </c>
      <c r="M2652">
        <f t="shared" si="251"/>
        <v>36</v>
      </c>
      <c r="N2652" t="s">
        <v>111</v>
      </c>
      <c r="O2652" t="s">
        <v>114</v>
      </c>
    </row>
    <row r="2653" spans="1:15" x14ac:dyDescent="0.3">
      <c r="A2653">
        <f t="shared" si="250"/>
        <v>7777898052</v>
      </c>
      <c r="B2653" s="1">
        <v>42466</v>
      </c>
      <c r="C2653" t="str">
        <f t="shared" si="246"/>
        <v>Wednesday</v>
      </c>
      <c r="D2653" t="str">
        <f t="shared" si="247"/>
        <v>April</v>
      </c>
      <c r="E2653">
        <v>12</v>
      </c>
      <c r="F2653" t="s">
        <v>27</v>
      </c>
      <c r="G2653" t="s">
        <v>8</v>
      </c>
      <c r="H2653">
        <f t="shared" si="248"/>
        <v>15</v>
      </c>
      <c r="I2653">
        <v>10</v>
      </c>
      <c r="J2653" t="s">
        <v>30</v>
      </c>
      <c r="K2653" t="s">
        <v>31</v>
      </c>
      <c r="L2653">
        <f t="shared" si="249"/>
        <v>150</v>
      </c>
      <c r="M2653">
        <f t="shared" si="251"/>
        <v>30</v>
      </c>
      <c r="N2653" t="s">
        <v>112</v>
      </c>
      <c r="O2653" t="s">
        <v>114</v>
      </c>
    </row>
    <row r="2654" spans="1:15" x14ac:dyDescent="0.3">
      <c r="A2654">
        <f t="shared" si="250"/>
        <v>7777898053</v>
      </c>
      <c r="B2654" s="1">
        <v>42466</v>
      </c>
      <c r="C2654" t="str">
        <f t="shared" si="246"/>
        <v>Wednesday</v>
      </c>
      <c r="D2654" t="str">
        <f t="shared" si="247"/>
        <v>April</v>
      </c>
      <c r="E2654">
        <v>17.95</v>
      </c>
      <c r="F2654" t="s">
        <v>13</v>
      </c>
      <c r="G2654" t="s">
        <v>14</v>
      </c>
      <c r="H2654">
        <f t="shared" si="248"/>
        <v>24.95</v>
      </c>
      <c r="I2654">
        <v>1</v>
      </c>
      <c r="J2654" t="s">
        <v>56</v>
      </c>
      <c r="K2654" t="s">
        <v>57</v>
      </c>
      <c r="L2654">
        <f t="shared" si="249"/>
        <v>24.95</v>
      </c>
      <c r="M2654">
        <f t="shared" si="251"/>
        <v>7</v>
      </c>
      <c r="N2654" t="s">
        <v>112</v>
      </c>
      <c r="O2654" t="s">
        <v>114</v>
      </c>
    </row>
    <row r="2655" spans="1:15" x14ac:dyDescent="0.3">
      <c r="A2655">
        <f t="shared" si="250"/>
        <v>7777898054</v>
      </c>
      <c r="B2655" s="1">
        <v>42467</v>
      </c>
      <c r="C2655" t="str">
        <f t="shared" si="246"/>
        <v>Thursday</v>
      </c>
      <c r="D2655" t="str">
        <f t="shared" si="247"/>
        <v>April</v>
      </c>
      <c r="E2655">
        <v>12</v>
      </c>
      <c r="F2655" t="s">
        <v>27</v>
      </c>
      <c r="G2655" t="s">
        <v>14</v>
      </c>
      <c r="H2655">
        <f t="shared" si="248"/>
        <v>16</v>
      </c>
      <c r="I2655">
        <v>11</v>
      </c>
      <c r="J2655" t="s">
        <v>42</v>
      </c>
      <c r="K2655" t="s">
        <v>43</v>
      </c>
      <c r="L2655">
        <f t="shared" si="249"/>
        <v>176</v>
      </c>
      <c r="M2655">
        <f t="shared" si="251"/>
        <v>44</v>
      </c>
      <c r="N2655" t="s">
        <v>112</v>
      </c>
      <c r="O2655" t="s">
        <v>115</v>
      </c>
    </row>
    <row r="2656" spans="1:15" x14ac:dyDescent="0.3">
      <c r="A2656">
        <f t="shared" si="250"/>
        <v>7777898055</v>
      </c>
      <c r="B2656" s="1">
        <v>42467</v>
      </c>
      <c r="C2656" t="str">
        <f t="shared" si="246"/>
        <v>Thursday</v>
      </c>
      <c r="D2656" t="str">
        <f t="shared" si="247"/>
        <v>April</v>
      </c>
      <c r="E2656">
        <v>20.75</v>
      </c>
      <c r="F2656" t="s">
        <v>13</v>
      </c>
      <c r="G2656" t="s">
        <v>17</v>
      </c>
      <c r="H2656">
        <f t="shared" si="248"/>
        <v>30.75</v>
      </c>
      <c r="I2656">
        <v>5</v>
      </c>
      <c r="J2656" t="s">
        <v>54</v>
      </c>
      <c r="K2656" t="s">
        <v>55</v>
      </c>
      <c r="L2656">
        <f t="shared" si="249"/>
        <v>153.75</v>
      </c>
      <c r="M2656">
        <f t="shared" si="251"/>
        <v>50</v>
      </c>
      <c r="N2656" t="s">
        <v>112</v>
      </c>
      <c r="O2656" t="s">
        <v>114</v>
      </c>
    </row>
    <row r="2657" spans="1:15" x14ac:dyDescent="0.3">
      <c r="A2657">
        <f t="shared" si="250"/>
        <v>7777898056</v>
      </c>
      <c r="B2657" s="1">
        <v>42467</v>
      </c>
      <c r="C2657" t="str">
        <f t="shared" si="246"/>
        <v>Thursday</v>
      </c>
      <c r="D2657" t="str">
        <f t="shared" si="247"/>
        <v>April</v>
      </c>
      <c r="E2657">
        <v>12.5</v>
      </c>
      <c r="F2657" t="s">
        <v>27</v>
      </c>
      <c r="G2657" t="s">
        <v>17</v>
      </c>
      <c r="H2657">
        <f t="shared" si="248"/>
        <v>19.5</v>
      </c>
      <c r="I2657">
        <v>6</v>
      </c>
      <c r="J2657" t="s">
        <v>32</v>
      </c>
      <c r="K2657" t="s">
        <v>33</v>
      </c>
      <c r="L2657">
        <f t="shared" si="249"/>
        <v>117</v>
      </c>
      <c r="M2657">
        <f t="shared" si="251"/>
        <v>42</v>
      </c>
      <c r="N2657" t="s">
        <v>111</v>
      </c>
      <c r="O2657" t="s">
        <v>115</v>
      </c>
    </row>
    <row r="2658" spans="1:15" x14ac:dyDescent="0.3">
      <c r="A2658">
        <f t="shared" si="250"/>
        <v>7777898057</v>
      </c>
      <c r="B2658" s="1">
        <v>42467</v>
      </c>
      <c r="C2658" t="str">
        <f t="shared" si="246"/>
        <v>Thursday</v>
      </c>
      <c r="D2658" t="str">
        <f t="shared" si="247"/>
        <v>April</v>
      </c>
      <c r="E2658">
        <v>12</v>
      </c>
      <c r="F2658" t="s">
        <v>27</v>
      </c>
      <c r="G2658" t="s">
        <v>8</v>
      </c>
      <c r="H2658">
        <f t="shared" si="248"/>
        <v>15</v>
      </c>
      <c r="I2658">
        <v>12</v>
      </c>
      <c r="J2658" t="s">
        <v>36</v>
      </c>
      <c r="K2658" t="s">
        <v>37</v>
      </c>
      <c r="L2658">
        <f t="shared" si="249"/>
        <v>180</v>
      </c>
      <c r="M2658">
        <f t="shared" si="251"/>
        <v>36</v>
      </c>
      <c r="N2658" t="s">
        <v>111</v>
      </c>
      <c r="O2658" t="s">
        <v>115</v>
      </c>
    </row>
    <row r="2659" spans="1:15" x14ac:dyDescent="0.3">
      <c r="A2659">
        <f t="shared" si="250"/>
        <v>7777898058</v>
      </c>
      <c r="B2659" s="1">
        <v>42467</v>
      </c>
      <c r="C2659" t="str">
        <f t="shared" si="246"/>
        <v>Thursday</v>
      </c>
      <c r="D2659" t="str">
        <f t="shared" si="247"/>
        <v>April</v>
      </c>
      <c r="E2659">
        <v>16.5</v>
      </c>
      <c r="F2659" t="s">
        <v>7</v>
      </c>
      <c r="G2659" t="s">
        <v>17</v>
      </c>
      <c r="H2659">
        <f t="shared" si="248"/>
        <v>25</v>
      </c>
      <c r="I2659">
        <v>4</v>
      </c>
      <c r="J2659" t="s">
        <v>66</v>
      </c>
      <c r="K2659" t="s">
        <v>67</v>
      </c>
      <c r="L2659">
        <f t="shared" si="249"/>
        <v>100</v>
      </c>
      <c r="M2659">
        <f t="shared" si="251"/>
        <v>34</v>
      </c>
      <c r="N2659" t="s">
        <v>111</v>
      </c>
      <c r="O2659" t="s">
        <v>114</v>
      </c>
    </row>
    <row r="2660" spans="1:15" x14ac:dyDescent="0.3">
      <c r="A2660">
        <f t="shared" si="250"/>
        <v>7777898059</v>
      </c>
      <c r="B2660" s="1">
        <v>42467</v>
      </c>
      <c r="C2660" t="str">
        <f t="shared" si="246"/>
        <v>Thursday</v>
      </c>
      <c r="D2660" t="str">
        <f t="shared" si="247"/>
        <v>April</v>
      </c>
      <c r="E2660">
        <v>20.25</v>
      </c>
      <c r="F2660" t="s">
        <v>13</v>
      </c>
      <c r="G2660" t="s">
        <v>17</v>
      </c>
      <c r="H2660">
        <f t="shared" si="248"/>
        <v>30.25</v>
      </c>
      <c r="I2660">
        <v>5</v>
      </c>
      <c r="J2660" t="s">
        <v>70</v>
      </c>
      <c r="K2660" t="s">
        <v>71</v>
      </c>
      <c r="L2660">
        <f t="shared" si="249"/>
        <v>151.25</v>
      </c>
      <c r="M2660">
        <f t="shared" si="251"/>
        <v>50</v>
      </c>
      <c r="N2660" t="s">
        <v>112</v>
      </c>
      <c r="O2660" t="s">
        <v>115</v>
      </c>
    </row>
    <row r="2661" spans="1:15" x14ac:dyDescent="0.3">
      <c r="A2661">
        <f t="shared" si="250"/>
        <v>7777898060</v>
      </c>
      <c r="B2661" s="1">
        <v>42467</v>
      </c>
      <c r="C2661" t="str">
        <f t="shared" si="246"/>
        <v>Thursday</v>
      </c>
      <c r="D2661" t="str">
        <f t="shared" si="247"/>
        <v>April</v>
      </c>
      <c r="E2661">
        <v>20.75</v>
      </c>
      <c r="F2661" t="s">
        <v>13</v>
      </c>
      <c r="G2661" t="s">
        <v>17</v>
      </c>
      <c r="H2661">
        <f t="shared" si="248"/>
        <v>30.75</v>
      </c>
      <c r="I2661">
        <v>10</v>
      </c>
      <c r="J2661" t="s">
        <v>54</v>
      </c>
      <c r="K2661" t="s">
        <v>55</v>
      </c>
      <c r="L2661">
        <f t="shared" si="249"/>
        <v>307.5</v>
      </c>
      <c r="M2661">
        <f t="shared" si="251"/>
        <v>100</v>
      </c>
      <c r="N2661" t="s">
        <v>111</v>
      </c>
      <c r="O2661" t="s">
        <v>115</v>
      </c>
    </row>
    <row r="2662" spans="1:15" x14ac:dyDescent="0.3">
      <c r="A2662">
        <f t="shared" si="250"/>
        <v>7777898061</v>
      </c>
      <c r="B2662" s="1">
        <v>42467</v>
      </c>
      <c r="C2662" t="str">
        <f t="shared" si="246"/>
        <v>Thursday</v>
      </c>
      <c r="D2662" t="str">
        <f t="shared" si="247"/>
        <v>April</v>
      </c>
      <c r="E2662">
        <v>16</v>
      </c>
      <c r="F2662" t="s">
        <v>7</v>
      </c>
      <c r="G2662" t="s">
        <v>8</v>
      </c>
      <c r="H2662">
        <f t="shared" si="248"/>
        <v>20.5</v>
      </c>
      <c r="I2662">
        <v>8</v>
      </c>
      <c r="J2662" t="s">
        <v>11</v>
      </c>
      <c r="K2662" t="s">
        <v>12</v>
      </c>
      <c r="L2662">
        <f t="shared" si="249"/>
        <v>164</v>
      </c>
      <c r="M2662">
        <f t="shared" si="251"/>
        <v>36</v>
      </c>
      <c r="N2662" t="s">
        <v>111</v>
      </c>
      <c r="O2662" t="s">
        <v>114</v>
      </c>
    </row>
    <row r="2663" spans="1:15" x14ac:dyDescent="0.3">
      <c r="A2663">
        <f t="shared" si="250"/>
        <v>7777898062</v>
      </c>
      <c r="B2663" s="1">
        <v>42468</v>
      </c>
      <c r="C2663" t="str">
        <f t="shared" si="246"/>
        <v>Friday</v>
      </c>
      <c r="D2663" t="str">
        <f t="shared" si="247"/>
        <v>April</v>
      </c>
      <c r="E2663">
        <v>16.5</v>
      </c>
      <c r="F2663" t="s">
        <v>7</v>
      </c>
      <c r="G2663" t="s">
        <v>17</v>
      </c>
      <c r="H2663">
        <f t="shared" si="248"/>
        <v>25</v>
      </c>
      <c r="I2663">
        <v>12</v>
      </c>
      <c r="J2663" t="s">
        <v>66</v>
      </c>
      <c r="K2663" t="s">
        <v>67</v>
      </c>
      <c r="L2663">
        <f t="shared" si="249"/>
        <v>300</v>
      </c>
      <c r="M2663">
        <f t="shared" si="251"/>
        <v>102</v>
      </c>
      <c r="N2663" t="s">
        <v>111</v>
      </c>
      <c r="O2663" t="s">
        <v>115</v>
      </c>
    </row>
    <row r="2664" spans="1:15" x14ac:dyDescent="0.3">
      <c r="A2664">
        <f t="shared" si="250"/>
        <v>7777898063</v>
      </c>
      <c r="B2664" s="1">
        <v>42468</v>
      </c>
      <c r="C2664" t="str">
        <f t="shared" si="246"/>
        <v>Friday</v>
      </c>
      <c r="D2664" t="str">
        <f t="shared" si="247"/>
        <v>April</v>
      </c>
      <c r="E2664">
        <v>12.25</v>
      </c>
      <c r="F2664" t="s">
        <v>27</v>
      </c>
      <c r="G2664" t="s">
        <v>17</v>
      </c>
      <c r="H2664">
        <f t="shared" si="248"/>
        <v>19.25</v>
      </c>
      <c r="I2664">
        <v>9</v>
      </c>
      <c r="J2664" t="s">
        <v>70</v>
      </c>
      <c r="K2664" t="s">
        <v>71</v>
      </c>
      <c r="L2664">
        <f t="shared" si="249"/>
        <v>173.25</v>
      </c>
      <c r="M2664">
        <f t="shared" si="251"/>
        <v>63</v>
      </c>
      <c r="N2664" t="s">
        <v>112</v>
      </c>
      <c r="O2664" t="s">
        <v>115</v>
      </c>
    </row>
    <row r="2665" spans="1:15" x14ac:dyDescent="0.3">
      <c r="A2665">
        <f t="shared" si="250"/>
        <v>7777898064</v>
      </c>
      <c r="B2665" s="1">
        <v>42468</v>
      </c>
      <c r="C2665" t="str">
        <f t="shared" si="246"/>
        <v>Friday</v>
      </c>
      <c r="D2665" t="str">
        <f t="shared" si="247"/>
        <v>April</v>
      </c>
      <c r="E2665">
        <v>12.5</v>
      </c>
      <c r="F2665" t="s">
        <v>27</v>
      </c>
      <c r="G2665" t="s">
        <v>17</v>
      </c>
      <c r="H2665">
        <f t="shared" si="248"/>
        <v>19.5</v>
      </c>
      <c r="I2665">
        <v>1</v>
      </c>
      <c r="J2665" t="s">
        <v>38</v>
      </c>
      <c r="K2665" t="s">
        <v>39</v>
      </c>
      <c r="L2665">
        <f t="shared" si="249"/>
        <v>19.5</v>
      </c>
      <c r="M2665">
        <f t="shared" si="251"/>
        <v>7</v>
      </c>
      <c r="N2665" t="s">
        <v>112</v>
      </c>
      <c r="O2665" t="s">
        <v>114</v>
      </c>
    </row>
    <row r="2666" spans="1:15" x14ac:dyDescent="0.3">
      <c r="A2666">
        <f t="shared" si="250"/>
        <v>7777898065</v>
      </c>
      <c r="B2666" s="1">
        <v>42468</v>
      </c>
      <c r="C2666" t="str">
        <f t="shared" si="246"/>
        <v>Friday</v>
      </c>
      <c r="D2666" t="str">
        <f t="shared" si="247"/>
        <v>April</v>
      </c>
      <c r="E2666">
        <v>16</v>
      </c>
      <c r="F2666" t="s">
        <v>7</v>
      </c>
      <c r="G2666" t="s">
        <v>8</v>
      </c>
      <c r="H2666">
        <f t="shared" si="248"/>
        <v>20.5</v>
      </c>
      <c r="I2666">
        <v>10</v>
      </c>
      <c r="J2666" t="s">
        <v>11</v>
      </c>
      <c r="K2666" t="s">
        <v>12</v>
      </c>
      <c r="L2666">
        <f t="shared" si="249"/>
        <v>205</v>
      </c>
      <c r="M2666">
        <f t="shared" si="251"/>
        <v>45</v>
      </c>
      <c r="N2666" t="s">
        <v>112</v>
      </c>
      <c r="O2666" t="s">
        <v>115</v>
      </c>
    </row>
    <row r="2667" spans="1:15" x14ac:dyDescent="0.3">
      <c r="A2667">
        <f t="shared" si="250"/>
        <v>7777898066</v>
      </c>
      <c r="B2667" s="1">
        <v>42468</v>
      </c>
      <c r="C2667" t="str">
        <f t="shared" si="246"/>
        <v>Friday</v>
      </c>
      <c r="D2667" t="str">
        <f t="shared" si="247"/>
        <v>April</v>
      </c>
      <c r="E2667">
        <v>9.75</v>
      </c>
      <c r="F2667" t="s">
        <v>27</v>
      </c>
      <c r="G2667" t="s">
        <v>8</v>
      </c>
      <c r="H2667">
        <f t="shared" si="248"/>
        <v>12.75</v>
      </c>
      <c r="I2667">
        <v>9</v>
      </c>
      <c r="J2667" t="s">
        <v>48</v>
      </c>
      <c r="K2667" t="s">
        <v>49</v>
      </c>
      <c r="L2667">
        <f t="shared" si="249"/>
        <v>114.75</v>
      </c>
      <c r="M2667">
        <f t="shared" si="251"/>
        <v>27</v>
      </c>
      <c r="N2667" t="s">
        <v>112</v>
      </c>
      <c r="O2667" t="s">
        <v>114</v>
      </c>
    </row>
    <row r="2668" spans="1:15" x14ac:dyDescent="0.3">
      <c r="A2668">
        <f t="shared" si="250"/>
        <v>7777898067</v>
      </c>
      <c r="B2668" s="1">
        <v>42468</v>
      </c>
      <c r="C2668" t="str">
        <f t="shared" si="246"/>
        <v>Friday</v>
      </c>
      <c r="D2668" t="str">
        <f t="shared" si="247"/>
        <v>April</v>
      </c>
      <c r="E2668">
        <v>20.75</v>
      </c>
      <c r="F2668" t="s">
        <v>13</v>
      </c>
      <c r="G2668" t="s">
        <v>17</v>
      </c>
      <c r="H2668">
        <f t="shared" si="248"/>
        <v>30.75</v>
      </c>
      <c r="I2668">
        <v>11</v>
      </c>
      <c r="J2668" t="s">
        <v>38</v>
      </c>
      <c r="K2668" t="s">
        <v>39</v>
      </c>
      <c r="L2668">
        <f t="shared" si="249"/>
        <v>338.25</v>
      </c>
      <c r="M2668">
        <f t="shared" si="251"/>
        <v>110</v>
      </c>
      <c r="N2668" t="s">
        <v>111</v>
      </c>
      <c r="O2668" t="s">
        <v>114</v>
      </c>
    </row>
    <row r="2669" spans="1:15" x14ac:dyDescent="0.3">
      <c r="A2669">
        <f t="shared" si="250"/>
        <v>7777898068</v>
      </c>
      <c r="B2669" s="1">
        <v>42468</v>
      </c>
      <c r="C2669" t="str">
        <f t="shared" si="246"/>
        <v>Friday</v>
      </c>
      <c r="D2669" t="str">
        <f t="shared" si="247"/>
        <v>April</v>
      </c>
      <c r="E2669">
        <v>20.75</v>
      </c>
      <c r="F2669" t="s">
        <v>13</v>
      </c>
      <c r="G2669" t="s">
        <v>17</v>
      </c>
      <c r="H2669">
        <f t="shared" si="248"/>
        <v>30.75</v>
      </c>
      <c r="I2669">
        <v>3</v>
      </c>
      <c r="J2669" t="s">
        <v>54</v>
      </c>
      <c r="K2669" t="s">
        <v>55</v>
      </c>
      <c r="L2669">
        <f t="shared" si="249"/>
        <v>92.25</v>
      </c>
      <c r="M2669">
        <f t="shared" si="251"/>
        <v>30</v>
      </c>
      <c r="N2669" t="s">
        <v>112</v>
      </c>
      <c r="O2669" t="s">
        <v>115</v>
      </c>
    </row>
    <row r="2670" spans="1:15" x14ac:dyDescent="0.3">
      <c r="A2670">
        <f t="shared" si="250"/>
        <v>7777898069</v>
      </c>
      <c r="B2670" s="1">
        <v>42468</v>
      </c>
      <c r="C2670" t="str">
        <f t="shared" si="246"/>
        <v>Friday</v>
      </c>
      <c r="D2670" t="str">
        <f t="shared" si="247"/>
        <v>April</v>
      </c>
      <c r="E2670">
        <v>23.65</v>
      </c>
      <c r="F2670" t="s">
        <v>27</v>
      </c>
      <c r="G2670" t="s">
        <v>17</v>
      </c>
      <c r="H2670">
        <f t="shared" si="248"/>
        <v>30.65</v>
      </c>
      <c r="I2670">
        <v>9</v>
      </c>
      <c r="J2670" t="s">
        <v>77</v>
      </c>
      <c r="K2670" t="s">
        <v>78</v>
      </c>
      <c r="L2670">
        <f t="shared" si="249"/>
        <v>275.84999999999997</v>
      </c>
      <c r="M2670">
        <f t="shared" si="251"/>
        <v>63</v>
      </c>
      <c r="N2670" t="s">
        <v>111</v>
      </c>
      <c r="O2670" t="s">
        <v>115</v>
      </c>
    </row>
    <row r="2671" spans="1:15" x14ac:dyDescent="0.3">
      <c r="A2671">
        <f t="shared" si="250"/>
        <v>7777898070</v>
      </c>
      <c r="B2671" s="1">
        <v>42469</v>
      </c>
      <c r="C2671" t="str">
        <f t="shared" si="246"/>
        <v>Saturday</v>
      </c>
      <c r="D2671" t="str">
        <f t="shared" si="247"/>
        <v>April</v>
      </c>
      <c r="E2671">
        <v>18.5</v>
      </c>
      <c r="F2671" t="s">
        <v>13</v>
      </c>
      <c r="G2671" t="s">
        <v>14</v>
      </c>
      <c r="H2671">
        <f t="shared" si="248"/>
        <v>25.5</v>
      </c>
      <c r="I2671">
        <v>9</v>
      </c>
      <c r="J2671" t="s">
        <v>15</v>
      </c>
      <c r="K2671" t="s">
        <v>16</v>
      </c>
      <c r="L2671">
        <f t="shared" si="249"/>
        <v>229.5</v>
      </c>
      <c r="M2671">
        <f t="shared" si="251"/>
        <v>63</v>
      </c>
      <c r="N2671" t="s">
        <v>112</v>
      </c>
      <c r="O2671" t="s">
        <v>115</v>
      </c>
    </row>
    <row r="2672" spans="1:15" x14ac:dyDescent="0.3">
      <c r="A2672">
        <f t="shared" si="250"/>
        <v>7777898071</v>
      </c>
      <c r="B2672" s="1">
        <v>42469</v>
      </c>
      <c r="C2672" t="str">
        <f t="shared" si="246"/>
        <v>Saturday</v>
      </c>
      <c r="D2672" t="str">
        <f t="shared" si="247"/>
        <v>April</v>
      </c>
      <c r="E2672">
        <v>20.75</v>
      </c>
      <c r="F2672" t="s">
        <v>13</v>
      </c>
      <c r="G2672" t="s">
        <v>22</v>
      </c>
      <c r="H2672">
        <f t="shared" si="248"/>
        <v>28.75</v>
      </c>
      <c r="I2672">
        <v>12</v>
      </c>
      <c r="J2672" t="s">
        <v>46</v>
      </c>
      <c r="K2672" t="s">
        <v>47</v>
      </c>
      <c r="L2672">
        <f t="shared" si="249"/>
        <v>345</v>
      </c>
      <c r="M2672">
        <f t="shared" si="251"/>
        <v>96</v>
      </c>
      <c r="N2672" t="s">
        <v>111</v>
      </c>
      <c r="O2672" t="s">
        <v>114</v>
      </c>
    </row>
    <row r="2673" spans="1:15" x14ac:dyDescent="0.3">
      <c r="A2673">
        <f t="shared" si="250"/>
        <v>7777898072</v>
      </c>
      <c r="B2673" s="1">
        <v>42469</v>
      </c>
      <c r="C2673" t="str">
        <f t="shared" si="246"/>
        <v>Saturday</v>
      </c>
      <c r="D2673" t="str">
        <f t="shared" si="247"/>
        <v>April</v>
      </c>
      <c r="E2673">
        <v>16.75</v>
      </c>
      <c r="F2673" t="s">
        <v>7</v>
      </c>
      <c r="G2673" t="s">
        <v>22</v>
      </c>
      <c r="H2673">
        <f t="shared" si="248"/>
        <v>23.25</v>
      </c>
      <c r="I2673">
        <v>3</v>
      </c>
      <c r="J2673" t="s">
        <v>28</v>
      </c>
      <c r="K2673" t="s">
        <v>29</v>
      </c>
      <c r="L2673">
        <f t="shared" si="249"/>
        <v>69.75</v>
      </c>
      <c r="M2673">
        <f t="shared" si="251"/>
        <v>19.5</v>
      </c>
      <c r="N2673" t="s">
        <v>111</v>
      </c>
      <c r="O2673" t="s">
        <v>114</v>
      </c>
    </row>
    <row r="2674" spans="1:15" x14ac:dyDescent="0.3">
      <c r="A2674">
        <f t="shared" si="250"/>
        <v>7777898073</v>
      </c>
      <c r="B2674" s="1">
        <v>42469</v>
      </c>
      <c r="C2674" t="str">
        <f t="shared" si="246"/>
        <v>Saturday</v>
      </c>
      <c r="D2674" t="str">
        <f t="shared" si="247"/>
        <v>April</v>
      </c>
      <c r="E2674">
        <v>23.65</v>
      </c>
      <c r="F2674" t="s">
        <v>27</v>
      </c>
      <c r="G2674" t="s">
        <v>17</v>
      </c>
      <c r="H2674">
        <f t="shared" si="248"/>
        <v>30.65</v>
      </c>
      <c r="I2674">
        <v>12</v>
      </c>
      <c r="J2674" t="s">
        <v>77</v>
      </c>
      <c r="K2674" t="s">
        <v>78</v>
      </c>
      <c r="L2674">
        <f t="shared" si="249"/>
        <v>367.79999999999995</v>
      </c>
      <c r="M2674">
        <f t="shared" si="251"/>
        <v>84</v>
      </c>
      <c r="N2674" t="s">
        <v>111</v>
      </c>
      <c r="O2674" t="s">
        <v>115</v>
      </c>
    </row>
    <row r="2675" spans="1:15" x14ac:dyDescent="0.3">
      <c r="A2675">
        <f t="shared" si="250"/>
        <v>7777898074</v>
      </c>
      <c r="B2675" s="1">
        <v>42469</v>
      </c>
      <c r="C2675" t="str">
        <f t="shared" si="246"/>
        <v>Saturday</v>
      </c>
      <c r="D2675" t="str">
        <f t="shared" si="247"/>
        <v>April</v>
      </c>
      <c r="E2675">
        <v>18.5</v>
      </c>
      <c r="F2675" t="s">
        <v>13</v>
      </c>
      <c r="G2675" t="s">
        <v>14</v>
      </c>
      <c r="H2675">
        <f t="shared" si="248"/>
        <v>25.5</v>
      </c>
      <c r="I2675">
        <v>9</v>
      </c>
      <c r="J2675" t="s">
        <v>15</v>
      </c>
      <c r="K2675" t="s">
        <v>16</v>
      </c>
      <c r="L2675">
        <f t="shared" si="249"/>
        <v>229.5</v>
      </c>
      <c r="M2675">
        <f t="shared" si="251"/>
        <v>63</v>
      </c>
      <c r="N2675" t="s">
        <v>111</v>
      </c>
      <c r="O2675" t="s">
        <v>114</v>
      </c>
    </row>
    <row r="2676" spans="1:15" x14ac:dyDescent="0.3">
      <c r="A2676">
        <f t="shared" si="250"/>
        <v>7777898075</v>
      </c>
      <c r="B2676" s="1">
        <v>42470</v>
      </c>
      <c r="C2676" t="str">
        <f t="shared" si="246"/>
        <v>Sunday</v>
      </c>
      <c r="D2676" t="str">
        <f t="shared" si="247"/>
        <v>April</v>
      </c>
      <c r="E2676">
        <v>20.75</v>
      </c>
      <c r="F2676" t="s">
        <v>13</v>
      </c>
      <c r="G2676" t="s">
        <v>14</v>
      </c>
      <c r="H2676">
        <f t="shared" si="248"/>
        <v>27.75</v>
      </c>
      <c r="I2676">
        <v>9</v>
      </c>
      <c r="J2676" t="s">
        <v>40</v>
      </c>
      <c r="K2676" t="s">
        <v>41</v>
      </c>
      <c r="L2676">
        <f t="shared" si="249"/>
        <v>249.75</v>
      </c>
      <c r="M2676">
        <f t="shared" si="251"/>
        <v>63</v>
      </c>
      <c r="N2676" t="s">
        <v>112</v>
      </c>
      <c r="O2676" t="s">
        <v>114</v>
      </c>
    </row>
    <row r="2677" spans="1:15" x14ac:dyDescent="0.3">
      <c r="A2677">
        <f t="shared" si="250"/>
        <v>7777898076</v>
      </c>
      <c r="B2677" s="1">
        <v>42470</v>
      </c>
      <c r="C2677" t="str">
        <f t="shared" si="246"/>
        <v>Sunday</v>
      </c>
      <c r="D2677" t="str">
        <f t="shared" si="247"/>
        <v>April</v>
      </c>
      <c r="E2677">
        <v>20.75</v>
      </c>
      <c r="F2677" t="s">
        <v>13</v>
      </c>
      <c r="G2677" t="s">
        <v>22</v>
      </c>
      <c r="H2677">
        <f t="shared" si="248"/>
        <v>28.75</v>
      </c>
      <c r="I2677">
        <v>8</v>
      </c>
      <c r="J2677" t="s">
        <v>46</v>
      </c>
      <c r="K2677" t="s">
        <v>47</v>
      </c>
      <c r="L2677">
        <f t="shared" si="249"/>
        <v>230</v>
      </c>
      <c r="M2677">
        <f t="shared" si="251"/>
        <v>64</v>
      </c>
      <c r="N2677" t="s">
        <v>112</v>
      </c>
      <c r="O2677" t="s">
        <v>114</v>
      </c>
    </row>
    <row r="2678" spans="1:15" x14ac:dyDescent="0.3">
      <c r="A2678">
        <f t="shared" si="250"/>
        <v>7777898077</v>
      </c>
      <c r="B2678" s="1">
        <v>42470</v>
      </c>
      <c r="C2678" t="str">
        <f t="shared" si="246"/>
        <v>Sunday</v>
      </c>
      <c r="D2678" t="str">
        <f t="shared" si="247"/>
        <v>April</v>
      </c>
      <c r="E2678">
        <v>15.25</v>
      </c>
      <c r="F2678" t="s">
        <v>13</v>
      </c>
      <c r="G2678" t="s">
        <v>8</v>
      </c>
      <c r="H2678">
        <f t="shared" si="248"/>
        <v>21.25</v>
      </c>
      <c r="I2678">
        <v>11</v>
      </c>
      <c r="J2678" t="s">
        <v>48</v>
      </c>
      <c r="K2678" t="s">
        <v>49</v>
      </c>
      <c r="L2678">
        <f t="shared" si="249"/>
        <v>233.75</v>
      </c>
      <c r="M2678">
        <f t="shared" si="251"/>
        <v>66</v>
      </c>
      <c r="N2678" t="s">
        <v>111</v>
      </c>
      <c r="O2678" t="s">
        <v>115</v>
      </c>
    </row>
    <row r="2679" spans="1:15" x14ac:dyDescent="0.3">
      <c r="A2679">
        <f t="shared" si="250"/>
        <v>7777898078</v>
      </c>
      <c r="B2679" s="1">
        <v>42470</v>
      </c>
      <c r="C2679" t="str">
        <f t="shared" si="246"/>
        <v>Sunday</v>
      </c>
      <c r="D2679" t="str">
        <f t="shared" si="247"/>
        <v>April</v>
      </c>
      <c r="E2679">
        <v>20.75</v>
      </c>
      <c r="F2679" t="s">
        <v>13</v>
      </c>
      <c r="G2679" t="s">
        <v>17</v>
      </c>
      <c r="H2679">
        <f t="shared" si="248"/>
        <v>30.75</v>
      </c>
      <c r="I2679">
        <v>12</v>
      </c>
      <c r="J2679" t="s">
        <v>32</v>
      </c>
      <c r="K2679" t="s">
        <v>33</v>
      </c>
      <c r="L2679">
        <f t="shared" si="249"/>
        <v>369</v>
      </c>
      <c r="M2679">
        <f t="shared" si="251"/>
        <v>120</v>
      </c>
      <c r="N2679" t="s">
        <v>112</v>
      </c>
      <c r="O2679" t="s">
        <v>115</v>
      </c>
    </row>
    <row r="2680" spans="1:15" x14ac:dyDescent="0.3">
      <c r="A2680">
        <f t="shared" si="250"/>
        <v>7777898079</v>
      </c>
      <c r="B2680" s="1">
        <v>42470</v>
      </c>
      <c r="C2680" t="str">
        <f t="shared" si="246"/>
        <v>Sunday</v>
      </c>
      <c r="D2680" t="str">
        <f t="shared" si="247"/>
        <v>April</v>
      </c>
      <c r="E2680">
        <v>16.5</v>
      </c>
      <c r="F2680" t="s">
        <v>13</v>
      </c>
      <c r="G2680" t="s">
        <v>8</v>
      </c>
      <c r="H2680">
        <f t="shared" si="248"/>
        <v>22.5</v>
      </c>
      <c r="I2680">
        <v>8</v>
      </c>
      <c r="J2680" t="s">
        <v>9</v>
      </c>
      <c r="K2680" t="s">
        <v>10</v>
      </c>
      <c r="L2680">
        <f t="shared" si="249"/>
        <v>180</v>
      </c>
      <c r="M2680">
        <f t="shared" si="251"/>
        <v>48</v>
      </c>
      <c r="N2680" t="s">
        <v>111</v>
      </c>
      <c r="O2680" t="s">
        <v>114</v>
      </c>
    </row>
    <row r="2681" spans="1:15" x14ac:dyDescent="0.3">
      <c r="A2681">
        <f t="shared" si="250"/>
        <v>7777898080</v>
      </c>
      <c r="B2681" s="1">
        <v>42471</v>
      </c>
      <c r="C2681" t="str">
        <f t="shared" si="246"/>
        <v>Monday</v>
      </c>
      <c r="D2681" t="str">
        <f t="shared" si="247"/>
        <v>April</v>
      </c>
      <c r="E2681">
        <v>17.95</v>
      </c>
      <c r="F2681" t="s">
        <v>13</v>
      </c>
      <c r="G2681" t="s">
        <v>14</v>
      </c>
      <c r="H2681">
        <f t="shared" si="248"/>
        <v>24.95</v>
      </c>
      <c r="I2681">
        <v>4</v>
      </c>
      <c r="J2681" t="s">
        <v>56</v>
      </c>
      <c r="K2681" t="s">
        <v>57</v>
      </c>
      <c r="L2681">
        <f t="shared" si="249"/>
        <v>99.8</v>
      </c>
      <c r="M2681">
        <f t="shared" si="251"/>
        <v>28</v>
      </c>
      <c r="N2681" t="s">
        <v>111</v>
      </c>
      <c r="O2681" t="s">
        <v>115</v>
      </c>
    </row>
    <row r="2682" spans="1:15" x14ac:dyDescent="0.3">
      <c r="A2682">
        <f t="shared" si="250"/>
        <v>7777898081</v>
      </c>
      <c r="B2682" s="1">
        <v>42471</v>
      </c>
      <c r="C2682" t="str">
        <f t="shared" si="246"/>
        <v>Monday</v>
      </c>
      <c r="D2682" t="str">
        <f t="shared" si="247"/>
        <v>April</v>
      </c>
      <c r="E2682">
        <v>20.75</v>
      </c>
      <c r="F2682" t="s">
        <v>13</v>
      </c>
      <c r="G2682" t="s">
        <v>22</v>
      </c>
      <c r="H2682">
        <f t="shared" si="248"/>
        <v>28.75</v>
      </c>
      <c r="I2682">
        <v>9</v>
      </c>
      <c r="J2682" t="s">
        <v>23</v>
      </c>
      <c r="K2682" t="s">
        <v>24</v>
      </c>
      <c r="L2682">
        <f t="shared" si="249"/>
        <v>258.75</v>
      </c>
      <c r="M2682">
        <f t="shared" si="251"/>
        <v>72</v>
      </c>
      <c r="N2682" t="s">
        <v>111</v>
      </c>
      <c r="O2682" t="s">
        <v>114</v>
      </c>
    </row>
    <row r="2683" spans="1:15" x14ac:dyDescent="0.3">
      <c r="A2683">
        <f t="shared" si="250"/>
        <v>7777898082</v>
      </c>
      <c r="B2683" s="1">
        <v>42471</v>
      </c>
      <c r="C2683" t="str">
        <f t="shared" si="246"/>
        <v>Monday</v>
      </c>
      <c r="D2683" t="str">
        <f t="shared" si="247"/>
        <v>April</v>
      </c>
      <c r="E2683">
        <v>16.75</v>
      </c>
      <c r="F2683" t="s">
        <v>7</v>
      </c>
      <c r="G2683" t="s">
        <v>22</v>
      </c>
      <c r="H2683">
        <f t="shared" si="248"/>
        <v>23.25</v>
      </c>
      <c r="I2683">
        <v>2</v>
      </c>
      <c r="J2683" t="s">
        <v>44</v>
      </c>
      <c r="K2683" t="s">
        <v>45</v>
      </c>
      <c r="L2683">
        <f t="shared" si="249"/>
        <v>46.5</v>
      </c>
      <c r="M2683">
        <f t="shared" si="251"/>
        <v>13</v>
      </c>
      <c r="N2683" t="s">
        <v>112</v>
      </c>
      <c r="O2683" t="s">
        <v>115</v>
      </c>
    </row>
    <row r="2684" spans="1:15" x14ac:dyDescent="0.3">
      <c r="A2684">
        <f t="shared" si="250"/>
        <v>7777898083</v>
      </c>
      <c r="B2684" s="1">
        <v>42471</v>
      </c>
      <c r="C2684" t="str">
        <f t="shared" si="246"/>
        <v>Monday</v>
      </c>
      <c r="D2684" t="str">
        <f t="shared" si="247"/>
        <v>April</v>
      </c>
      <c r="E2684">
        <v>20.75</v>
      </c>
      <c r="F2684" t="s">
        <v>13</v>
      </c>
      <c r="G2684" t="s">
        <v>17</v>
      </c>
      <c r="H2684">
        <f t="shared" si="248"/>
        <v>30.75</v>
      </c>
      <c r="I2684">
        <v>11</v>
      </c>
      <c r="J2684" t="s">
        <v>32</v>
      </c>
      <c r="K2684" t="s">
        <v>33</v>
      </c>
      <c r="L2684">
        <f t="shared" si="249"/>
        <v>338.25</v>
      </c>
      <c r="M2684">
        <f t="shared" si="251"/>
        <v>110</v>
      </c>
      <c r="N2684" t="s">
        <v>111</v>
      </c>
      <c r="O2684" t="s">
        <v>115</v>
      </c>
    </row>
    <row r="2685" spans="1:15" x14ac:dyDescent="0.3">
      <c r="A2685">
        <f t="shared" si="250"/>
        <v>7777898084</v>
      </c>
      <c r="B2685" s="1">
        <v>42471</v>
      </c>
      <c r="C2685" t="str">
        <f t="shared" si="246"/>
        <v>Monday</v>
      </c>
      <c r="D2685" t="str">
        <f t="shared" si="247"/>
        <v>April</v>
      </c>
      <c r="E2685">
        <v>16.75</v>
      </c>
      <c r="F2685" t="s">
        <v>7</v>
      </c>
      <c r="G2685" t="s">
        <v>22</v>
      </c>
      <c r="H2685">
        <f t="shared" si="248"/>
        <v>23.25</v>
      </c>
      <c r="I2685">
        <v>6</v>
      </c>
      <c r="J2685" t="s">
        <v>28</v>
      </c>
      <c r="K2685" t="s">
        <v>29</v>
      </c>
      <c r="L2685">
        <f t="shared" si="249"/>
        <v>139.5</v>
      </c>
      <c r="M2685">
        <f t="shared" si="251"/>
        <v>39</v>
      </c>
      <c r="N2685" t="s">
        <v>112</v>
      </c>
      <c r="O2685" t="s">
        <v>115</v>
      </c>
    </row>
    <row r="2686" spans="1:15" x14ac:dyDescent="0.3">
      <c r="A2686">
        <f t="shared" si="250"/>
        <v>7777898085</v>
      </c>
      <c r="B2686" s="1">
        <v>42471</v>
      </c>
      <c r="C2686" t="str">
        <f t="shared" si="246"/>
        <v>Monday</v>
      </c>
      <c r="D2686" t="str">
        <f t="shared" si="247"/>
        <v>April</v>
      </c>
      <c r="E2686">
        <v>16</v>
      </c>
      <c r="F2686" t="s">
        <v>7</v>
      </c>
      <c r="G2686" t="s">
        <v>8</v>
      </c>
      <c r="H2686">
        <f t="shared" si="248"/>
        <v>20.5</v>
      </c>
      <c r="I2686">
        <v>3</v>
      </c>
      <c r="J2686" t="s">
        <v>11</v>
      </c>
      <c r="K2686" t="s">
        <v>12</v>
      </c>
      <c r="L2686">
        <f t="shared" si="249"/>
        <v>61.5</v>
      </c>
      <c r="M2686">
        <f t="shared" si="251"/>
        <v>13.5</v>
      </c>
      <c r="N2686" t="s">
        <v>111</v>
      </c>
      <c r="O2686" t="s">
        <v>115</v>
      </c>
    </row>
    <row r="2687" spans="1:15" x14ac:dyDescent="0.3">
      <c r="A2687">
        <f t="shared" si="250"/>
        <v>7777898086</v>
      </c>
      <c r="B2687" s="1">
        <v>42471</v>
      </c>
      <c r="C2687" t="str">
        <f t="shared" si="246"/>
        <v>Monday</v>
      </c>
      <c r="D2687" t="str">
        <f t="shared" si="247"/>
        <v>April</v>
      </c>
      <c r="E2687">
        <v>20.75</v>
      </c>
      <c r="F2687" t="s">
        <v>13</v>
      </c>
      <c r="G2687" t="s">
        <v>17</v>
      </c>
      <c r="H2687">
        <f t="shared" si="248"/>
        <v>30.75</v>
      </c>
      <c r="I2687">
        <v>6</v>
      </c>
      <c r="J2687" t="s">
        <v>66</v>
      </c>
      <c r="K2687" t="s">
        <v>67</v>
      </c>
      <c r="L2687">
        <f t="shared" si="249"/>
        <v>184.5</v>
      </c>
      <c r="M2687">
        <f t="shared" si="251"/>
        <v>60</v>
      </c>
      <c r="N2687" t="s">
        <v>112</v>
      </c>
      <c r="O2687" t="s">
        <v>115</v>
      </c>
    </row>
    <row r="2688" spans="1:15" x14ac:dyDescent="0.3">
      <c r="A2688">
        <f t="shared" si="250"/>
        <v>7777898087</v>
      </c>
      <c r="B2688" s="1">
        <v>42471</v>
      </c>
      <c r="C2688" t="str">
        <f t="shared" si="246"/>
        <v>Monday</v>
      </c>
      <c r="D2688" t="str">
        <f t="shared" si="247"/>
        <v>April</v>
      </c>
      <c r="E2688">
        <v>20.75</v>
      </c>
      <c r="F2688" t="s">
        <v>13</v>
      </c>
      <c r="G2688" t="s">
        <v>17</v>
      </c>
      <c r="H2688">
        <f t="shared" si="248"/>
        <v>30.75</v>
      </c>
      <c r="I2688">
        <v>2</v>
      </c>
      <c r="J2688" t="s">
        <v>18</v>
      </c>
      <c r="K2688" t="s">
        <v>19</v>
      </c>
      <c r="L2688">
        <f t="shared" si="249"/>
        <v>61.5</v>
      </c>
      <c r="M2688">
        <f t="shared" si="251"/>
        <v>20</v>
      </c>
      <c r="N2688" t="s">
        <v>111</v>
      </c>
      <c r="O2688" t="s">
        <v>114</v>
      </c>
    </row>
    <row r="2689" spans="1:15" x14ac:dyDescent="0.3">
      <c r="A2689">
        <f t="shared" si="250"/>
        <v>7777898088</v>
      </c>
      <c r="B2689" s="1">
        <v>42471</v>
      </c>
      <c r="C2689" t="str">
        <f t="shared" si="246"/>
        <v>Monday</v>
      </c>
      <c r="D2689" t="str">
        <f t="shared" si="247"/>
        <v>April</v>
      </c>
      <c r="E2689">
        <v>16</v>
      </c>
      <c r="F2689" t="s">
        <v>7</v>
      </c>
      <c r="G2689" t="s">
        <v>8</v>
      </c>
      <c r="H2689">
        <f t="shared" si="248"/>
        <v>20.5</v>
      </c>
      <c r="I2689">
        <v>1</v>
      </c>
      <c r="J2689" t="s">
        <v>58</v>
      </c>
      <c r="K2689" t="s">
        <v>59</v>
      </c>
      <c r="L2689">
        <f t="shared" si="249"/>
        <v>20.5</v>
      </c>
      <c r="M2689">
        <f t="shared" si="251"/>
        <v>4.5</v>
      </c>
      <c r="N2689" t="s">
        <v>111</v>
      </c>
      <c r="O2689" t="s">
        <v>115</v>
      </c>
    </row>
    <row r="2690" spans="1:15" x14ac:dyDescent="0.3">
      <c r="A2690">
        <f t="shared" si="250"/>
        <v>7777898089</v>
      </c>
      <c r="B2690" s="1">
        <v>42471</v>
      </c>
      <c r="C2690" t="str">
        <f t="shared" ref="C2690:C2753" si="252">TEXT(B2690,"dddd")</f>
        <v>Monday</v>
      </c>
      <c r="D2690" t="str">
        <f t="shared" si="247"/>
        <v>April</v>
      </c>
      <c r="E2690">
        <v>20.75</v>
      </c>
      <c r="F2690" t="s">
        <v>13</v>
      </c>
      <c r="G2690" t="s">
        <v>22</v>
      </c>
      <c r="H2690">
        <f t="shared" si="248"/>
        <v>28.75</v>
      </c>
      <c r="I2690">
        <v>3</v>
      </c>
      <c r="J2690" t="s">
        <v>23</v>
      </c>
      <c r="K2690" t="s">
        <v>24</v>
      </c>
      <c r="L2690">
        <f t="shared" si="249"/>
        <v>86.25</v>
      </c>
      <c r="M2690">
        <f t="shared" si="251"/>
        <v>24</v>
      </c>
      <c r="N2690" t="s">
        <v>111</v>
      </c>
      <c r="O2690" t="s">
        <v>114</v>
      </c>
    </row>
    <row r="2691" spans="1:15" x14ac:dyDescent="0.3">
      <c r="A2691">
        <f t="shared" si="250"/>
        <v>7777898090</v>
      </c>
      <c r="B2691" s="1">
        <v>42472</v>
      </c>
      <c r="C2691" t="str">
        <f t="shared" si="252"/>
        <v>Tuesday</v>
      </c>
      <c r="D2691" t="str">
        <f t="shared" ref="D2691:D2754" si="253">TEXT(B2691,"mmmm")</f>
        <v>April</v>
      </c>
      <c r="E2691">
        <v>16.75</v>
      </c>
      <c r="F2691" t="s">
        <v>7</v>
      </c>
      <c r="G2691" t="s">
        <v>22</v>
      </c>
      <c r="H2691">
        <f t="shared" ref="H2691:H2754" si="254">E2691 +   IF(F2691="S", 2, IF(F2691="M", 3.5, IF(F2691="L", 5, 0))) +  IF(G2691="Classic", 1, IF(G2691="Veggie", 2, IF(G2691="Chicken", 3, IF(G2691="Supreme",5,0))))</f>
        <v>23.25</v>
      </c>
      <c r="I2691">
        <v>7</v>
      </c>
      <c r="J2691" t="s">
        <v>46</v>
      </c>
      <c r="K2691" t="s">
        <v>47</v>
      </c>
      <c r="L2691">
        <f t="shared" ref="L2691:L2754" si="255">H2691*I2691</f>
        <v>162.75</v>
      </c>
      <c r="M2691">
        <f t="shared" si="251"/>
        <v>45.5</v>
      </c>
      <c r="N2691" t="s">
        <v>111</v>
      </c>
      <c r="O2691" t="s">
        <v>115</v>
      </c>
    </row>
    <row r="2692" spans="1:15" x14ac:dyDescent="0.3">
      <c r="A2692">
        <f t="shared" ref="A2692:A2755" si="256">A2691+1</f>
        <v>7777898091</v>
      </c>
      <c r="B2692" s="1">
        <v>42472</v>
      </c>
      <c r="C2692" t="str">
        <f t="shared" si="252"/>
        <v>Tuesday</v>
      </c>
      <c r="D2692" t="str">
        <f t="shared" si="253"/>
        <v>April</v>
      </c>
      <c r="E2692">
        <v>20.75</v>
      </c>
      <c r="F2692" t="s">
        <v>13</v>
      </c>
      <c r="G2692" t="s">
        <v>17</v>
      </c>
      <c r="H2692">
        <f t="shared" si="254"/>
        <v>30.75</v>
      </c>
      <c r="I2692">
        <v>5</v>
      </c>
      <c r="J2692" t="s">
        <v>66</v>
      </c>
      <c r="K2692" t="s">
        <v>67</v>
      </c>
      <c r="L2692">
        <f t="shared" si="255"/>
        <v>153.75</v>
      </c>
      <c r="M2692">
        <f t="shared" si="251"/>
        <v>50</v>
      </c>
      <c r="N2692" t="s">
        <v>111</v>
      </c>
      <c r="O2692" t="s">
        <v>114</v>
      </c>
    </row>
    <row r="2693" spans="1:15" x14ac:dyDescent="0.3">
      <c r="A2693">
        <f t="shared" si="256"/>
        <v>7777898092</v>
      </c>
      <c r="B2693" s="1">
        <v>42472</v>
      </c>
      <c r="C2693" t="str">
        <f t="shared" si="252"/>
        <v>Tuesday</v>
      </c>
      <c r="D2693" t="str">
        <f t="shared" si="253"/>
        <v>April</v>
      </c>
      <c r="E2693">
        <v>12.25</v>
      </c>
      <c r="F2693" t="s">
        <v>27</v>
      </c>
      <c r="G2693" t="s">
        <v>17</v>
      </c>
      <c r="H2693">
        <f t="shared" si="254"/>
        <v>19.25</v>
      </c>
      <c r="I2693">
        <v>6</v>
      </c>
      <c r="J2693" t="s">
        <v>70</v>
      </c>
      <c r="K2693" t="s">
        <v>71</v>
      </c>
      <c r="L2693">
        <f t="shared" si="255"/>
        <v>115.5</v>
      </c>
      <c r="M2693">
        <f t="shared" ref="M2693:M2756" si="257">(H2693-E2693)*I2693</f>
        <v>42</v>
      </c>
      <c r="N2693" t="s">
        <v>112</v>
      </c>
      <c r="O2693" t="s">
        <v>115</v>
      </c>
    </row>
    <row r="2694" spans="1:15" x14ac:dyDescent="0.3">
      <c r="A2694">
        <f t="shared" si="256"/>
        <v>7777898093</v>
      </c>
      <c r="B2694" s="1">
        <v>42473</v>
      </c>
      <c r="C2694" t="str">
        <f t="shared" si="252"/>
        <v>Wednesday</v>
      </c>
      <c r="D2694" t="str">
        <f t="shared" si="253"/>
        <v>April</v>
      </c>
      <c r="E2694">
        <v>12</v>
      </c>
      <c r="F2694" t="s">
        <v>27</v>
      </c>
      <c r="G2694" t="s">
        <v>14</v>
      </c>
      <c r="H2694">
        <f t="shared" si="254"/>
        <v>16</v>
      </c>
      <c r="I2694">
        <v>10</v>
      </c>
      <c r="J2694" t="s">
        <v>42</v>
      </c>
      <c r="K2694" t="s">
        <v>43</v>
      </c>
      <c r="L2694">
        <f t="shared" si="255"/>
        <v>160</v>
      </c>
      <c r="M2694">
        <f t="shared" si="257"/>
        <v>40</v>
      </c>
      <c r="N2694" t="s">
        <v>112</v>
      </c>
      <c r="O2694" t="s">
        <v>115</v>
      </c>
    </row>
    <row r="2695" spans="1:15" x14ac:dyDescent="0.3">
      <c r="A2695">
        <f t="shared" si="256"/>
        <v>7777898094</v>
      </c>
      <c r="B2695" s="1">
        <v>42473</v>
      </c>
      <c r="C2695" t="str">
        <f t="shared" si="252"/>
        <v>Wednesday</v>
      </c>
      <c r="D2695" t="str">
        <f t="shared" si="253"/>
        <v>April</v>
      </c>
      <c r="E2695">
        <v>20.75</v>
      </c>
      <c r="F2695" t="s">
        <v>13</v>
      </c>
      <c r="G2695" t="s">
        <v>17</v>
      </c>
      <c r="H2695">
        <f t="shared" si="254"/>
        <v>30.75</v>
      </c>
      <c r="I2695">
        <v>12</v>
      </c>
      <c r="J2695" t="s">
        <v>66</v>
      </c>
      <c r="K2695" t="s">
        <v>67</v>
      </c>
      <c r="L2695">
        <f t="shared" si="255"/>
        <v>369</v>
      </c>
      <c r="M2695">
        <f t="shared" si="257"/>
        <v>120</v>
      </c>
      <c r="N2695" t="s">
        <v>111</v>
      </c>
      <c r="O2695" t="s">
        <v>115</v>
      </c>
    </row>
    <row r="2696" spans="1:15" x14ac:dyDescent="0.3">
      <c r="A2696">
        <f t="shared" si="256"/>
        <v>7777898095</v>
      </c>
      <c r="B2696" s="1">
        <v>42473</v>
      </c>
      <c r="C2696" t="str">
        <f t="shared" si="252"/>
        <v>Wednesday</v>
      </c>
      <c r="D2696" t="str">
        <f t="shared" si="253"/>
        <v>April</v>
      </c>
      <c r="E2696">
        <v>16.5</v>
      </c>
      <c r="F2696" t="s">
        <v>7</v>
      </c>
      <c r="G2696" t="s">
        <v>17</v>
      </c>
      <c r="H2696">
        <f t="shared" si="254"/>
        <v>25</v>
      </c>
      <c r="I2696">
        <v>5</v>
      </c>
      <c r="J2696" t="s">
        <v>38</v>
      </c>
      <c r="K2696" t="s">
        <v>39</v>
      </c>
      <c r="L2696">
        <f t="shared" si="255"/>
        <v>125</v>
      </c>
      <c r="M2696">
        <f t="shared" si="257"/>
        <v>42.5</v>
      </c>
      <c r="N2696" t="s">
        <v>111</v>
      </c>
      <c r="O2696" t="s">
        <v>114</v>
      </c>
    </row>
    <row r="2697" spans="1:15" x14ac:dyDescent="0.3">
      <c r="A2697">
        <f t="shared" si="256"/>
        <v>7777898096</v>
      </c>
      <c r="B2697" s="1">
        <v>42473</v>
      </c>
      <c r="C2697" t="str">
        <f t="shared" si="252"/>
        <v>Wednesday</v>
      </c>
      <c r="D2697" t="str">
        <f t="shared" si="253"/>
        <v>April</v>
      </c>
      <c r="E2697">
        <v>12.75</v>
      </c>
      <c r="F2697" t="s">
        <v>27</v>
      </c>
      <c r="G2697" t="s">
        <v>22</v>
      </c>
      <c r="H2697">
        <f t="shared" si="254"/>
        <v>17.75</v>
      </c>
      <c r="I2697">
        <v>11</v>
      </c>
      <c r="J2697" t="s">
        <v>46</v>
      </c>
      <c r="K2697" t="s">
        <v>47</v>
      </c>
      <c r="L2697">
        <f t="shared" si="255"/>
        <v>195.25</v>
      </c>
      <c r="M2697">
        <f t="shared" si="257"/>
        <v>55</v>
      </c>
      <c r="N2697" t="s">
        <v>111</v>
      </c>
      <c r="O2697" t="s">
        <v>114</v>
      </c>
    </row>
    <row r="2698" spans="1:15" x14ac:dyDescent="0.3">
      <c r="A2698">
        <f t="shared" si="256"/>
        <v>7777898097</v>
      </c>
      <c r="B2698" s="1">
        <v>42473</v>
      </c>
      <c r="C2698" t="str">
        <f t="shared" si="252"/>
        <v>Wednesday</v>
      </c>
      <c r="D2698" t="str">
        <f t="shared" si="253"/>
        <v>April</v>
      </c>
      <c r="E2698">
        <v>18.5</v>
      </c>
      <c r="F2698" t="s">
        <v>13</v>
      </c>
      <c r="G2698" t="s">
        <v>14</v>
      </c>
      <c r="H2698">
        <f t="shared" si="254"/>
        <v>25.5</v>
      </c>
      <c r="I2698">
        <v>3</v>
      </c>
      <c r="J2698" t="s">
        <v>15</v>
      </c>
      <c r="K2698" t="s">
        <v>16</v>
      </c>
      <c r="L2698">
        <f t="shared" si="255"/>
        <v>76.5</v>
      </c>
      <c r="M2698">
        <f t="shared" si="257"/>
        <v>21</v>
      </c>
      <c r="N2698" t="s">
        <v>112</v>
      </c>
      <c r="O2698" t="s">
        <v>114</v>
      </c>
    </row>
    <row r="2699" spans="1:15" x14ac:dyDescent="0.3">
      <c r="A2699">
        <f t="shared" si="256"/>
        <v>7777898098</v>
      </c>
      <c r="B2699" s="1">
        <v>42474</v>
      </c>
      <c r="C2699" t="str">
        <f t="shared" si="252"/>
        <v>Thursday</v>
      </c>
      <c r="D2699" t="str">
        <f t="shared" si="253"/>
        <v>April</v>
      </c>
      <c r="E2699">
        <v>12.75</v>
      </c>
      <c r="F2699" t="s">
        <v>27</v>
      </c>
      <c r="G2699" t="s">
        <v>22</v>
      </c>
      <c r="H2699">
        <f t="shared" si="254"/>
        <v>17.75</v>
      </c>
      <c r="I2699">
        <v>1</v>
      </c>
      <c r="J2699" t="s">
        <v>44</v>
      </c>
      <c r="K2699" t="s">
        <v>45</v>
      </c>
      <c r="L2699">
        <f t="shared" si="255"/>
        <v>17.75</v>
      </c>
      <c r="M2699">
        <f t="shared" si="257"/>
        <v>5</v>
      </c>
      <c r="N2699" t="s">
        <v>111</v>
      </c>
      <c r="O2699" t="s">
        <v>114</v>
      </c>
    </row>
    <row r="2700" spans="1:15" x14ac:dyDescent="0.3">
      <c r="A2700">
        <f t="shared" si="256"/>
        <v>7777898099</v>
      </c>
      <c r="B2700" s="1">
        <v>42474</v>
      </c>
      <c r="C2700" t="str">
        <f t="shared" si="252"/>
        <v>Thursday</v>
      </c>
      <c r="D2700" t="str">
        <f t="shared" si="253"/>
        <v>April</v>
      </c>
      <c r="E2700">
        <v>18.5</v>
      </c>
      <c r="F2700" t="s">
        <v>13</v>
      </c>
      <c r="G2700" t="s">
        <v>14</v>
      </c>
      <c r="H2700">
        <f t="shared" si="254"/>
        <v>25.5</v>
      </c>
      <c r="I2700">
        <v>12</v>
      </c>
      <c r="J2700" t="s">
        <v>15</v>
      </c>
      <c r="K2700" t="s">
        <v>16</v>
      </c>
      <c r="L2700">
        <f t="shared" si="255"/>
        <v>306</v>
      </c>
      <c r="M2700">
        <f t="shared" si="257"/>
        <v>84</v>
      </c>
      <c r="N2700" t="s">
        <v>111</v>
      </c>
      <c r="O2700" t="s">
        <v>115</v>
      </c>
    </row>
    <row r="2701" spans="1:15" x14ac:dyDescent="0.3">
      <c r="A2701">
        <f t="shared" si="256"/>
        <v>7777898100</v>
      </c>
      <c r="B2701" s="1">
        <v>42474</v>
      </c>
      <c r="C2701" t="str">
        <f t="shared" si="252"/>
        <v>Thursday</v>
      </c>
      <c r="D2701" t="str">
        <f t="shared" si="253"/>
        <v>April</v>
      </c>
      <c r="E2701">
        <v>20.25</v>
      </c>
      <c r="F2701" t="s">
        <v>13</v>
      </c>
      <c r="G2701" t="s">
        <v>14</v>
      </c>
      <c r="H2701">
        <f t="shared" si="254"/>
        <v>27.25</v>
      </c>
      <c r="I2701">
        <v>7</v>
      </c>
      <c r="J2701" t="s">
        <v>68</v>
      </c>
      <c r="K2701" t="s">
        <v>69</v>
      </c>
      <c r="L2701">
        <f t="shared" si="255"/>
        <v>190.75</v>
      </c>
      <c r="M2701">
        <f t="shared" si="257"/>
        <v>49</v>
      </c>
      <c r="N2701" t="s">
        <v>112</v>
      </c>
      <c r="O2701" t="s">
        <v>115</v>
      </c>
    </row>
    <row r="2702" spans="1:15" x14ac:dyDescent="0.3">
      <c r="A2702">
        <f t="shared" si="256"/>
        <v>7777898101</v>
      </c>
      <c r="B2702" s="1">
        <v>42474</v>
      </c>
      <c r="C2702" t="str">
        <f t="shared" si="252"/>
        <v>Thursday</v>
      </c>
      <c r="D2702" t="str">
        <f t="shared" si="253"/>
        <v>April</v>
      </c>
      <c r="E2702">
        <v>12</v>
      </c>
      <c r="F2702" t="s">
        <v>27</v>
      </c>
      <c r="G2702" t="s">
        <v>14</v>
      </c>
      <c r="H2702">
        <f t="shared" si="254"/>
        <v>16</v>
      </c>
      <c r="I2702">
        <v>5</v>
      </c>
      <c r="J2702" t="s">
        <v>34</v>
      </c>
      <c r="K2702" t="s">
        <v>35</v>
      </c>
      <c r="L2702">
        <f t="shared" si="255"/>
        <v>80</v>
      </c>
      <c r="M2702">
        <f t="shared" si="257"/>
        <v>20</v>
      </c>
      <c r="N2702" t="s">
        <v>112</v>
      </c>
      <c r="O2702" t="s">
        <v>115</v>
      </c>
    </row>
    <row r="2703" spans="1:15" x14ac:dyDescent="0.3">
      <c r="A2703">
        <f t="shared" si="256"/>
        <v>7777898102</v>
      </c>
      <c r="B2703" s="1">
        <v>42474</v>
      </c>
      <c r="C2703" t="str">
        <f t="shared" si="252"/>
        <v>Thursday</v>
      </c>
      <c r="D2703" t="str">
        <f t="shared" si="253"/>
        <v>April</v>
      </c>
      <c r="E2703">
        <v>12</v>
      </c>
      <c r="F2703" t="s">
        <v>27</v>
      </c>
      <c r="G2703" t="s">
        <v>14</v>
      </c>
      <c r="H2703">
        <f t="shared" si="254"/>
        <v>16</v>
      </c>
      <c r="I2703">
        <v>8</v>
      </c>
      <c r="J2703" t="s">
        <v>64</v>
      </c>
      <c r="K2703" t="s">
        <v>65</v>
      </c>
      <c r="L2703">
        <f t="shared" si="255"/>
        <v>128</v>
      </c>
      <c r="M2703">
        <f t="shared" si="257"/>
        <v>32</v>
      </c>
      <c r="N2703" t="s">
        <v>112</v>
      </c>
      <c r="O2703" t="s">
        <v>114</v>
      </c>
    </row>
    <row r="2704" spans="1:15" x14ac:dyDescent="0.3">
      <c r="A2704">
        <f t="shared" si="256"/>
        <v>7777898103</v>
      </c>
      <c r="B2704" s="1">
        <v>42474</v>
      </c>
      <c r="C2704" t="str">
        <f t="shared" si="252"/>
        <v>Thursday</v>
      </c>
      <c r="D2704" t="str">
        <f t="shared" si="253"/>
        <v>April</v>
      </c>
      <c r="E2704">
        <v>16.75</v>
      </c>
      <c r="F2704" t="s">
        <v>7</v>
      </c>
      <c r="G2704" t="s">
        <v>22</v>
      </c>
      <c r="H2704">
        <f t="shared" si="254"/>
        <v>23.25</v>
      </c>
      <c r="I2704">
        <v>5</v>
      </c>
      <c r="J2704" t="s">
        <v>72</v>
      </c>
      <c r="K2704" t="s">
        <v>73</v>
      </c>
      <c r="L2704">
        <f t="shared" si="255"/>
        <v>116.25</v>
      </c>
      <c r="M2704">
        <f t="shared" si="257"/>
        <v>32.5</v>
      </c>
      <c r="N2704" t="s">
        <v>111</v>
      </c>
      <c r="O2704" t="s">
        <v>115</v>
      </c>
    </row>
    <row r="2705" spans="1:15" x14ac:dyDescent="0.3">
      <c r="A2705">
        <f t="shared" si="256"/>
        <v>7777898104</v>
      </c>
      <c r="B2705" s="1">
        <v>42474</v>
      </c>
      <c r="C2705" t="str">
        <f t="shared" si="252"/>
        <v>Thursday</v>
      </c>
      <c r="D2705" t="str">
        <f t="shared" si="253"/>
        <v>April</v>
      </c>
      <c r="E2705">
        <v>16.75</v>
      </c>
      <c r="F2705" t="s">
        <v>7</v>
      </c>
      <c r="G2705" t="s">
        <v>22</v>
      </c>
      <c r="H2705">
        <f t="shared" si="254"/>
        <v>23.25</v>
      </c>
      <c r="I2705">
        <v>3</v>
      </c>
      <c r="J2705" t="s">
        <v>72</v>
      </c>
      <c r="K2705" t="s">
        <v>73</v>
      </c>
      <c r="L2705">
        <f t="shared" si="255"/>
        <v>69.75</v>
      </c>
      <c r="M2705">
        <f t="shared" si="257"/>
        <v>19.5</v>
      </c>
      <c r="N2705" t="s">
        <v>112</v>
      </c>
      <c r="O2705" t="s">
        <v>114</v>
      </c>
    </row>
    <row r="2706" spans="1:15" x14ac:dyDescent="0.3">
      <c r="A2706">
        <f t="shared" si="256"/>
        <v>7777898105</v>
      </c>
      <c r="B2706" s="1">
        <v>42474</v>
      </c>
      <c r="C2706" t="str">
        <f t="shared" si="252"/>
        <v>Thursday</v>
      </c>
      <c r="D2706" t="str">
        <f t="shared" si="253"/>
        <v>April</v>
      </c>
      <c r="E2706">
        <v>16.5</v>
      </c>
      <c r="F2706" t="s">
        <v>7</v>
      </c>
      <c r="G2706" t="s">
        <v>17</v>
      </c>
      <c r="H2706">
        <f t="shared" si="254"/>
        <v>25</v>
      </c>
      <c r="I2706">
        <v>8</v>
      </c>
      <c r="J2706" t="s">
        <v>25</v>
      </c>
      <c r="K2706" t="s">
        <v>26</v>
      </c>
      <c r="L2706">
        <f t="shared" si="255"/>
        <v>200</v>
      </c>
      <c r="M2706">
        <f t="shared" si="257"/>
        <v>68</v>
      </c>
      <c r="N2706" t="s">
        <v>112</v>
      </c>
      <c r="O2706" t="s">
        <v>114</v>
      </c>
    </row>
    <row r="2707" spans="1:15" x14ac:dyDescent="0.3">
      <c r="A2707">
        <f t="shared" si="256"/>
        <v>7777898106</v>
      </c>
      <c r="B2707" s="1">
        <v>42475</v>
      </c>
      <c r="C2707" t="str">
        <f t="shared" si="252"/>
        <v>Friday</v>
      </c>
      <c r="D2707" t="str">
        <f t="shared" si="253"/>
        <v>April</v>
      </c>
      <c r="E2707">
        <v>18.5</v>
      </c>
      <c r="F2707" t="s">
        <v>13</v>
      </c>
      <c r="G2707" t="s">
        <v>14</v>
      </c>
      <c r="H2707">
        <f t="shared" si="254"/>
        <v>25.5</v>
      </c>
      <c r="I2707">
        <v>9</v>
      </c>
      <c r="J2707" t="s">
        <v>15</v>
      </c>
      <c r="K2707" t="s">
        <v>16</v>
      </c>
      <c r="L2707">
        <f t="shared" si="255"/>
        <v>229.5</v>
      </c>
      <c r="M2707">
        <f t="shared" si="257"/>
        <v>63</v>
      </c>
      <c r="N2707" t="s">
        <v>112</v>
      </c>
      <c r="O2707" t="s">
        <v>115</v>
      </c>
    </row>
    <row r="2708" spans="1:15" x14ac:dyDescent="0.3">
      <c r="A2708">
        <f t="shared" si="256"/>
        <v>7777898107</v>
      </c>
      <c r="B2708" s="1">
        <v>42475</v>
      </c>
      <c r="C2708" t="str">
        <f t="shared" si="252"/>
        <v>Friday</v>
      </c>
      <c r="D2708" t="str">
        <f t="shared" si="253"/>
        <v>April</v>
      </c>
      <c r="E2708">
        <v>20.75</v>
      </c>
      <c r="F2708" t="s">
        <v>13</v>
      </c>
      <c r="G2708" t="s">
        <v>17</v>
      </c>
      <c r="H2708">
        <f t="shared" si="254"/>
        <v>30.75</v>
      </c>
      <c r="I2708">
        <v>10</v>
      </c>
      <c r="J2708" t="s">
        <v>38</v>
      </c>
      <c r="K2708" t="s">
        <v>39</v>
      </c>
      <c r="L2708">
        <f t="shared" si="255"/>
        <v>307.5</v>
      </c>
      <c r="M2708">
        <f t="shared" si="257"/>
        <v>100</v>
      </c>
      <c r="N2708" t="s">
        <v>111</v>
      </c>
      <c r="O2708" t="s">
        <v>115</v>
      </c>
    </row>
    <row r="2709" spans="1:15" x14ac:dyDescent="0.3">
      <c r="A2709">
        <f t="shared" si="256"/>
        <v>7777898108</v>
      </c>
      <c r="B2709" s="1">
        <v>42475</v>
      </c>
      <c r="C2709" t="str">
        <f t="shared" si="252"/>
        <v>Friday</v>
      </c>
      <c r="D2709" t="str">
        <f t="shared" si="253"/>
        <v>April</v>
      </c>
      <c r="E2709">
        <v>12</v>
      </c>
      <c r="F2709" t="s">
        <v>27</v>
      </c>
      <c r="G2709" t="s">
        <v>8</v>
      </c>
      <c r="H2709">
        <f t="shared" si="254"/>
        <v>15</v>
      </c>
      <c r="I2709">
        <v>6</v>
      </c>
      <c r="J2709" t="s">
        <v>52</v>
      </c>
      <c r="K2709" t="s">
        <v>53</v>
      </c>
      <c r="L2709">
        <f t="shared" si="255"/>
        <v>90</v>
      </c>
      <c r="M2709">
        <f t="shared" si="257"/>
        <v>18</v>
      </c>
      <c r="N2709" t="s">
        <v>111</v>
      </c>
      <c r="O2709" t="s">
        <v>115</v>
      </c>
    </row>
    <row r="2710" spans="1:15" x14ac:dyDescent="0.3">
      <c r="A2710">
        <f t="shared" si="256"/>
        <v>7777898109</v>
      </c>
      <c r="B2710" s="1">
        <v>42475</v>
      </c>
      <c r="C2710" t="str">
        <f t="shared" si="252"/>
        <v>Friday</v>
      </c>
      <c r="D2710" t="str">
        <f t="shared" si="253"/>
        <v>April</v>
      </c>
      <c r="E2710">
        <v>20.75</v>
      </c>
      <c r="F2710" t="s">
        <v>13</v>
      </c>
      <c r="G2710" t="s">
        <v>17</v>
      </c>
      <c r="H2710">
        <f t="shared" si="254"/>
        <v>30.75</v>
      </c>
      <c r="I2710">
        <v>2</v>
      </c>
      <c r="J2710" t="s">
        <v>18</v>
      </c>
      <c r="K2710" t="s">
        <v>19</v>
      </c>
      <c r="L2710">
        <f t="shared" si="255"/>
        <v>61.5</v>
      </c>
      <c r="M2710">
        <f t="shared" si="257"/>
        <v>20</v>
      </c>
      <c r="N2710" t="s">
        <v>111</v>
      </c>
      <c r="O2710" t="s">
        <v>115</v>
      </c>
    </row>
    <row r="2711" spans="1:15" x14ac:dyDescent="0.3">
      <c r="A2711">
        <f t="shared" si="256"/>
        <v>7777898110</v>
      </c>
      <c r="B2711" s="1">
        <v>42475</v>
      </c>
      <c r="C2711" t="str">
        <f t="shared" si="252"/>
        <v>Friday</v>
      </c>
      <c r="D2711" t="str">
        <f t="shared" si="253"/>
        <v>April</v>
      </c>
      <c r="E2711">
        <v>12</v>
      </c>
      <c r="F2711" t="s">
        <v>27</v>
      </c>
      <c r="G2711" t="s">
        <v>8</v>
      </c>
      <c r="H2711">
        <f t="shared" si="254"/>
        <v>15</v>
      </c>
      <c r="I2711">
        <v>10</v>
      </c>
      <c r="J2711" t="s">
        <v>52</v>
      </c>
      <c r="K2711" t="s">
        <v>53</v>
      </c>
      <c r="L2711">
        <f t="shared" si="255"/>
        <v>150</v>
      </c>
      <c r="M2711">
        <f t="shared" si="257"/>
        <v>30</v>
      </c>
      <c r="N2711" t="s">
        <v>112</v>
      </c>
      <c r="O2711" t="s">
        <v>115</v>
      </c>
    </row>
    <row r="2712" spans="1:15" x14ac:dyDescent="0.3">
      <c r="A2712">
        <f t="shared" si="256"/>
        <v>7777898111</v>
      </c>
      <c r="B2712" s="1">
        <v>42475</v>
      </c>
      <c r="C2712" t="str">
        <f t="shared" si="252"/>
        <v>Friday</v>
      </c>
      <c r="D2712" t="str">
        <f t="shared" si="253"/>
        <v>April</v>
      </c>
      <c r="E2712">
        <v>16.5</v>
      </c>
      <c r="F2712" t="s">
        <v>13</v>
      </c>
      <c r="G2712" t="s">
        <v>8</v>
      </c>
      <c r="H2712">
        <f t="shared" si="254"/>
        <v>22.5</v>
      </c>
      <c r="I2712">
        <v>4</v>
      </c>
      <c r="J2712" t="s">
        <v>9</v>
      </c>
      <c r="K2712" t="s">
        <v>10</v>
      </c>
      <c r="L2712">
        <f t="shared" si="255"/>
        <v>90</v>
      </c>
      <c r="M2712">
        <f t="shared" si="257"/>
        <v>24</v>
      </c>
      <c r="N2712" t="s">
        <v>112</v>
      </c>
      <c r="O2712" t="s">
        <v>114</v>
      </c>
    </row>
    <row r="2713" spans="1:15" x14ac:dyDescent="0.3">
      <c r="A2713">
        <f t="shared" si="256"/>
        <v>7777898112</v>
      </c>
      <c r="B2713" s="1">
        <v>42475</v>
      </c>
      <c r="C2713" t="str">
        <f t="shared" si="252"/>
        <v>Friday</v>
      </c>
      <c r="D2713" t="str">
        <f t="shared" si="253"/>
        <v>April</v>
      </c>
      <c r="E2713">
        <v>12.25</v>
      </c>
      <c r="F2713" t="s">
        <v>27</v>
      </c>
      <c r="G2713" t="s">
        <v>17</v>
      </c>
      <c r="H2713">
        <f t="shared" si="254"/>
        <v>19.25</v>
      </c>
      <c r="I2713">
        <v>8</v>
      </c>
      <c r="J2713" t="s">
        <v>70</v>
      </c>
      <c r="K2713" t="s">
        <v>71</v>
      </c>
      <c r="L2713">
        <f t="shared" si="255"/>
        <v>154</v>
      </c>
      <c r="M2713">
        <f t="shared" si="257"/>
        <v>56</v>
      </c>
      <c r="N2713" t="s">
        <v>112</v>
      </c>
      <c r="O2713" t="s">
        <v>114</v>
      </c>
    </row>
    <row r="2714" spans="1:15" x14ac:dyDescent="0.3">
      <c r="A2714">
        <f t="shared" si="256"/>
        <v>7777898113</v>
      </c>
      <c r="B2714" s="1">
        <v>42476</v>
      </c>
      <c r="C2714" t="str">
        <f t="shared" si="252"/>
        <v>Saturday</v>
      </c>
      <c r="D2714" t="str">
        <f t="shared" si="253"/>
        <v>April</v>
      </c>
      <c r="E2714">
        <v>16</v>
      </c>
      <c r="F2714" t="s">
        <v>7</v>
      </c>
      <c r="G2714" t="s">
        <v>14</v>
      </c>
      <c r="H2714">
        <f t="shared" si="254"/>
        <v>21.5</v>
      </c>
      <c r="I2714">
        <v>9</v>
      </c>
      <c r="J2714" t="s">
        <v>42</v>
      </c>
      <c r="K2714" t="s">
        <v>43</v>
      </c>
      <c r="L2714">
        <f t="shared" si="255"/>
        <v>193.5</v>
      </c>
      <c r="M2714">
        <f t="shared" si="257"/>
        <v>49.5</v>
      </c>
      <c r="N2714" t="s">
        <v>112</v>
      </c>
      <c r="O2714" t="s">
        <v>114</v>
      </c>
    </row>
    <row r="2715" spans="1:15" x14ac:dyDescent="0.3">
      <c r="A2715">
        <f t="shared" si="256"/>
        <v>7777898114</v>
      </c>
      <c r="B2715" s="1">
        <v>42476</v>
      </c>
      <c r="C2715" t="str">
        <f t="shared" si="252"/>
        <v>Saturday</v>
      </c>
      <c r="D2715" t="str">
        <f t="shared" si="253"/>
        <v>April</v>
      </c>
      <c r="E2715">
        <v>16</v>
      </c>
      <c r="F2715" t="s">
        <v>7</v>
      </c>
      <c r="G2715" t="s">
        <v>14</v>
      </c>
      <c r="H2715">
        <f t="shared" si="254"/>
        <v>21.5</v>
      </c>
      <c r="I2715">
        <v>10</v>
      </c>
      <c r="J2715" t="s">
        <v>42</v>
      </c>
      <c r="K2715" t="s">
        <v>43</v>
      </c>
      <c r="L2715">
        <f t="shared" si="255"/>
        <v>215</v>
      </c>
      <c r="M2715">
        <f t="shared" si="257"/>
        <v>55</v>
      </c>
      <c r="N2715" t="s">
        <v>111</v>
      </c>
      <c r="O2715" t="s">
        <v>115</v>
      </c>
    </row>
    <row r="2716" spans="1:15" x14ac:dyDescent="0.3">
      <c r="A2716">
        <f t="shared" si="256"/>
        <v>7777898115</v>
      </c>
      <c r="B2716" s="1">
        <v>42476</v>
      </c>
      <c r="C2716" t="str">
        <f t="shared" si="252"/>
        <v>Saturday</v>
      </c>
      <c r="D2716" t="str">
        <f t="shared" si="253"/>
        <v>April</v>
      </c>
      <c r="E2716">
        <v>12.75</v>
      </c>
      <c r="F2716" t="s">
        <v>27</v>
      </c>
      <c r="G2716" t="s">
        <v>22</v>
      </c>
      <c r="H2716">
        <f t="shared" si="254"/>
        <v>17.75</v>
      </c>
      <c r="I2716">
        <v>12</v>
      </c>
      <c r="J2716" t="s">
        <v>46</v>
      </c>
      <c r="K2716" t="s">
        <v>47</v>
      </c>
      <c r="L2716">
        <f t="shared" si="255"/>
        <v>213</v>
      </c>
      <c r="M2716">
        <f t="shared" si="257"/>
        <v>60</v>
      </c>
      <c r="N2716" t="s">
        <v>111</v>
      </c>
      <c r="O2716" t="s">
        <v>114</v>
      </c>
    </row>
    <row r="2717" spans="1:15" x14ac:dyDescent="0.3">
      <c r="A2717">
        <f t="shared" si="256"/>
        <v>7777898116</v>
      </c>
      <c r="B2717" s="1">
        <v>42476</v>
      </c>
      <c r="C2717" t="str">
        <f t="shared" si="252"/>
        <v>Saturday</v>
      </c>
      <c r="D2717" t="str">
        <f t="shared" si="253"/>
        <v>April</v>
      </c>
      <c r="E2717">
        <v>16</v>
      </c>
      <c r="F2717" t="s">
        <v>7</v>
      </c>
      <c r="G2717" t="s">
        <v>8</v>
      </c>
      <c r="H2717">
        <f t="shared" si="254"/>
        <v>20.5</v>
      </c>
      <c r="I2717">
        <v>8</v>
      </c>
      <c r="J2717" t="s">
        <v>11</v>
      </c>
      <c r="K2717" t="s">
        <v>12</v>
      </c>
      <c r="L2717">
        <f t="shared" si="255"/>
        <v>164</v>
      </c>
      <c r="M2717">
        <f t="shared" si="257"/>
        <v>36</v>
      </c>
      <c r="N2717" t="s">
        <v>111</v>
      </c>
      <c r="O2717" t="s">
        <v>114</v>
      </c>
    </row>
    <row r="2718" spans="1:15" x14ac:dyDescent="0.3">
      <c r="A2718">
        <f t="shared" si="256"/>
        <v>7777898117</v>
      </c>
      <c r="B2718" s="1">
        <v>42476</v>
      </c>
      <c r="C2718" t="str">
        <f t="shared" si="252"/>
        <v>Saturday</v>
      </c>
      <c r="D2718" t="str">
        <f t="shared" si="253"/>
        <v>April</v>
      </c>
      <c r="E2718">
        <v>18.5</v>
      </c>
      <c r="F2718" t="s">
        <v>13</v>
      </c>
      <c r="G2718" t="s">
        <v>14</v>
      </c>
      <c r="H2718">
        <f t="shared" si="254"/>
        <v>25.5</v>
      </c>
      <c r="I2718">
        <v>2</v>
      </c>
      <c r="J2718" t="s">
        <v>15</v>
      </c>
      <c r="K2718" t="s">
        <v>16</v>
      </c>
      <c r="L2718">
        <f t="shared" si="255"/>
        <v>51</v>
      </c>
      <c r="M2718">
        <f t="shared" si="257"/>
        <v>14</v>
      </c>
      <c r="N2718" t="s">
        <v>111</v>
      </c>
      <c r="O2718" t="s">
        <v>114</v>
      </c>
    </row>
    <row r="2719" spans="1:15" x14ac:dyDescent="0.3">
      <c r="A2719">
        <f t="shared" si="256"/>
        <v>7777898118</v>
      </c>
      <c r="B2719" s="1">
        <v>42477</v>
      </c>
      <c r="C2719" t="str">
        <f t="shared" si="252"/>
        <v>Sunday</v>
      </c>
      <c r="D2719" t="str">
        <f t="shared" si="253"/>
        <v>April</v>
      </c>
      <c r="E2719">
        <v>16.5</v>
      </c>
      <c r="F2719" t="s">
        <v>13</v>
      </c>
      <c r="G2719" t="s">
        <v>8</v>
      </c>
      <c r="H2719">
        <f t="shared" si="254"/>
        <v>22.5</v>
      </c>
      <c r="I2719">
        <v>3</v>
      </c>
      <c r="J2719" t="s">
        <v>9</v>
      </c>
      <c r="K2719" t="s">
        <v>10</v>
      </c>
      <c r="L2719">
        <f t="shared" si="255"/>
        <v>67.5</v>
      </c>
      <c r="M2719">
        <f t="shared" si="257"/>
        <v>18</v>
      </c>
      <c r="N2719" t="s">
        <v>112</v>
      </c>
      <c r="O2719" t="s">
        <v>114</v>
      </c>
    </row>
    <row r="2720" spans="1:15" x14ac:dyDescent="0.3">
      <c r="A2720">
        <f t="shared" si="256"/>
        <v>7777898119</v>
      </c>
      <c r="B2720" s="1">
        <v>42477</v>
      </c>
      <c r="C2720" t="str">
        <f t="shared" si="252"/>
        <v>Sunday</v>
      </c>
      <c r="D2720" t="str">
        <f t="shared" si="253"/>
        <v>April</v>
      </c>
      <c r="E2720">
        <v>16</v>
      </c>
      <c r="F2720" t="s">
        <v>7</v>
      </c>
      <c r="G2720" t="s">
        <v>8</v>
      </c>
      <c r="H2720">
        <f t="shared" si="254"/>
        <v>20.5</v>
      </c>
      <c r="I2720">
        <v>8</v>
      </c>
      <c r="J2720" t="s">
        <v>36</v>
      </c>
      <c r="K2720" t="s">
        <v>37</v>
      </c>
      <c r="L2720">
        <f t="shared" si="255"/>
        <v>164</v>
      </c>
      <c r="M2720">
        <f t="shared" si="257"/>
        <v>36</v>
      </c>
      <c r="N2720" t="s">
        <v>111</v>
      </c>
      <c r="O2720" t="s">
        <v>115</v>
      </c>
    </row>
    <row r="2721" spans="1:15" x14ac:dyDescent="0.3">
      <c r="A2721">
        <f t="shared" si="256"/>
        <v>7777898120</v>
      </c>
      <c r="B2721" s="1">
        <v>42477</v>
      </c>
      <c r="C2721" t="str">
        <f t="shared" si="252"/>
        <v>Sunday</v>
      </c>
      <c r="D2721" t="str">
        <f t="shared" si="253"/>
        <v>April</v>
      </c>
      <c r="E2721">
        <v>16.5</v>
      </c>
      <c r="F2721" t="s">
        <v>7</v>
      </c>
      <c r="G2721" t="s">
        <v>17</v>
      </c>
      <c r="H2721">
        <f t="shared" si="254"/>
        <v>25</v>
      </c>
      <c r="I2721">
        <v>11</v>
      </c>
      <c r="J2721" t="s">
        <v>18</v>
      </c>
      <c r="K2721" t="s">
        <v>19</v>
      </c>
      <c r="L2721">
        <f t="shared" si="255"/>
        <v>275</v>
      </c>
      <c r="M2721">
        <f t="shared" si="257"/>
        <v>93.5</v>
      </c>
      <c r="N2721" t="s">
        <v>112</v>
      </c>
      <c r="O2721" t="s">
        <v>115</v>
      </c>
    </row>
    <row r="2722" spans="1:15" x14ac:dyDescent="0.3">
      <c r="A2722">
        <f t="shared" si="256"/>
        <v>7777898121</v>
      </c>
      <c r="B2722" s="1">
        <v>42477</v>
      </c>
      <c r="C2722" t="str">
        <f t="shared" si="252"/>
        <v>Sunday</v>
      </c>
      <c r="D2722" t="str">
        <f t="shared" si="253"/>
        <v>April</v>
      </c>
      <c r="E2722">
        <v>20.75</v>
      </c>
      <c r="F2722" t="s">
        <v>13</v>
      </c>
      <c r="G2722" t="s">
        <v>17</v>
      </c>
      <c r="H2722">
        <f t="shared" si="254"/>
        <v>30.75</v>
      </c>
      <c r="I2722">
        <v>9</v>
      </c>
      <c r="J2722" t="s">
        <v>25</v>
      </c>
      <c r="K2722" t="s">
        <v>26</v>
      </c>
      <c r="L2722">
        <f t="shared" si="255"/>
        <v>276.75</v>
      </c>
      <c r="M2722">
        <f t="shared" si="257"/>
        <v>90</v>
      </c>
      <c r="N2722" t="s">
        <v>111</v>
      </c>
      <c r="O2722" t="s">
        <v>115</v>
      </c>
    </row>
    <row r="2723" spans="1:15" x14ac:dyDescent="0.3">
      <c r="A2723">
        <f t="shared" si="256"/>
        <v>7777898122</v>
      </c>
      <c r="B2723" s="1">
        <v>42477</v>
      </c>
      <c r="C2723" t="str">
        <f t="shared" si="252"/>
        <v>Sunday</v>
      </c>
      <c r="D2723" t="str">
        <f t="shared" si="253"/>
        <v>April</v>
      </c>
      <c r="E2723">
        <v>20.25</v>
      </c>
      <c r="F2723" t="s">
        <v>13</v>
      </c>
      <c r="G2723" t="s">
        <v>17</v>
      </c>
      <c r="H2723">
        <f t="shared" si="254"/>
        <v>30.25</v>
      </c>
      <c r="I2723">
        <v>11</v>
      </c>
      <c r="J2723" t="s">
        <v>70</v>
      </c>
      <c r="K2723" t="s">
        <v>71</v>
      </c>
      <c r="L2723">
        <f t="shared" si="255"/>
        <v>332.75</v>
      </c>
      <c r="M2723">
        <f t="shared" si="257"/>
        <v>110</v>
      </c>
      <c r="N2723" t="s">
        <v>112</v>
      </c>
      <c r="O2723" t="s">
        <v>114</v>
      </c>
    </row>
    <row r="2724" spans="1:15" x14ac:dyDescent="0.3">
      <c r="A2724">
        <f t="shared" si="256"/>
        <v>7777898123</v>
      </c>
      <c r="B2724" s="1">
        <v>42477</v>
      </c>
      <c r="C2724" t="str">
        <f t="shared" si="252"/>
        <v>Sunday</v>
      </c>
      <c r="D2724" t="str">
        <f t="shared" si="253"/>
        <v>April</v>
      </c>
      <c r="E2724">
        <v>12.25</v>
      </c>
      <c r="F2724" t="s">
        <v>27</v>
      </c>
      <c r="G2724" t="s">
        <v>17</v>
      </c>
      <c r="H2724">
        <f t="shared" si="254"/>
        <v>19.25</v>
      </c>
      <c r="I2724">
        <v>6</v>
      </c>
      <c r="J2724" t="s">
        <v>70</v>
      </c>
      <c r="K2724" t="s">
        <v>71</v>
      </c>
      <c r="L2724">
        <f t="shared" si="255"/>
        <v>115.5</v>
      </c>
      <c r="M2724">
        <f t="shared" si="257"/>
        <v>42</v>
      </c>
      <c r="N2724" t="s">
        <v>112</v>
      </c>
      <c r="O2724" t="s">
        <v>114</v>
      </c>
    </row>
    <row r="2725" spans="1:15" x14ac:dyDescent="0.3">
      <c r="A2725">
        <f t="shared" si="256"/>
        <v>7777898124</v>
      </c>
      <c r="B2725" s="1">
        <v>42477</v>
      </c>
      <c r="C2725" t="str">
        <f t="shared" si="252"/>
        <v>Sunday</v>
      </c>
      <c r="D2725" t="str">
        <f t="shared" si="253"/>
        <v>April</v>
      </c>
      <c r="E2725">
        <v>20.75</v>
      </c>
      <c r="F2725" t="s">
        <v>13</v>
      </c>
      <c r="G2725" t="s">
        <v>22</v>
      </c>
      <c r="H2725">
        <f t="shared" si="254"/>
        <v>28.75</v>
      </c>
      <c r="I2725">
        <v>1</v>
      </c>
      <c r="J2725" t="s">
        <v>23</v>
      </c>
      <c r="K2725" t="s">
        <v>24</v>
      </c>
      <c r="L2725">
        <f t="shared" si="255"/>
        <v>28.75</v>
      </c>
      <c r="M2725">
        <f t="shared" si="257"/>
        <v>8</v>
      </c>
      <c r="N2725" t="s">
        <v>111</v>
      </c>
      <c r="O2725" t="s">
        <v>114</v>
      </c>
    </row>
    <row r="2726" spans="1:15" x14ac:dyDescent="0.3">
      <c r="A2726">
        <f t="shared" si="256"/>
        <v>7777898125</v>
      </c>
      <c r="B2726" s="1">
        <v>42478</v>
      </c>
      <c r="C2726" t="str">
        <f t="shared" si="252"/>
        <v>Monday</v>
      </c>
      <c r="D2726" t="str">
        <f t="shared" si="253"/>
        <v>April</v>
      </c>
      <c r="E2726">
        <v>16.25</v>
      </c>
      <c r="F2726" t="s">
        <v>7</v>
      </c>
      <c r="G2726" t="s">
        <v>17</v>
      </c>
      <c r="H2726">
        <f t="shared" si="254"/>
        <v>24.75</v>
      </c>
      <c r="I2726">
        <v>9</v>
      </c>
      <c r="J2726" t="s">
        <v>60</v>
      </c>
      <c r="K2726" t="s">
        <v>61</v>
      </c>
      <c r="L2726">
        <f t="shared" si="255"/>
        <v>222.75</v>
      </c>
      <c r="M2726">
        <f t="shared" si="257"/>
        <v>76.5</v>
      </c>
      <c r="N2726" t="s">
        <v>111</v>
      </c>
      <c r="O2726" t="s">
        <v>115</v>
      </c>
    </row>
    <row r="2727" spans="1:15" x14ac:dyDescent="0.3">
      <c r="A2727">
        <f t="shared" si="256"/>
        <v>7777898126</v>
      </c>
      <c r="B2727" s="1">
        <v>42478</v>
      </c>
      <c r="C2727" t="str">
        <f t="shared" si="252"/>
        <v>Monday</v>
      </c>
      <c r="D2727" t="str">
        <f t="shared" si="253"/>
        <v>April</v>
      </c>
      <c r="E2727">
        <v>12.5</v>
      </c>
      <c r="F2727" t="s">
        <v>27</v>
      </c>
      <c r="G2727" t="s">
        <v>17</v>
      </c>
      <c r="H2727">
        <f t="shared" si="254"/>
        <v>19.5</v>
      </c>
      <c r="I2727">
        <v>5</v>
      </c>
      <c r="J2727" t="s">
        <v>32</v>
      </c>
      <c r="K2727" t="s">
        <v>33</v>
      </c>
      <c r="L2727">
        <f t="shared" si="255"/>
        <v>97.5</v>
      </c>
      <c r="M2727">
        <f t="shared" si="257"/>
        <v>35</v>
      </c>
      <c r="N2727" t="s">
        <v>112</v>
      </c>
      <c r="O2727" t="s">
        <v>115</v>
      </c>
    </row>
    <row r="2728" spans="1:15" x14ac:dyDescent="0.3">
      <c r="A2728">
        <f t="shared" si="256"/>
        <v>7777898127</v>
      </c>
      <c r="B2728" s="1">
        <v>42478</v>
      </c>
      <c r="C2728" t="str">
        <f t="shared" si="252"/>
        <v>Monday</v>
      </c>
      <c r="D2728" t="str">
        <f t="shared" si="253"/>
        <v>April</v>
      </c>
      <c r="E2728">
        <v>12</v>
      </c>
      <c r="F2728" t="s">
        <v>27</v>
      </c>
      <c r="G2728" t="s">
        <v>8</v>
      </c>
      <c r="H2728">
        <f t="shared" si="254"/>
        <v>15</v>
      </c>
      <c r="I2728">
        <v>5</v>
      </c>
      <c r="J2728" t="s">
        <v>36</v>
      </c>
      <c r="K2728" t="s">
        <v>37</v>
      </c>
      <c r="L2728">
        <f t="shared" si="255"/>
        <v>75</v>
      </c>
      <c r="M2728">
        <f t="shared" si="257"/>
        <v>15</v>
      </c>
      <c r="N2728" t="s">
        <v>111</v>
      </c>
      <c r="O2728" t="s">
        <v>114</v>
      </c>
    </row>
    <row r="2729" spans="1:15" x14ac:dyDescent="0.3">
      <c r="A2729">
        <f t="shared" si="256"/>
        <v>7777898128</v>
      </c>
      <c r="B2729" s="1">
        <v>42478</v>
      </c>
      <c r="C2729" t="str">
        <f t="shared" si="252"/>
        <v>Monday</v>
      </c>
      <c r="D2729" t="str">
        <f t="shared" si="253"/>
        <v>April</v>
      </c>
      <c r="E2729">
        <v>17.95</v>
      </c>
      <c r="F2729" t="s">
        <v>13</v>
      </c>
      <c r="G2729" t="s">
        <v>14</v>
      </c>
      <c r="H2729">
        <f t="shared" si="254"/>
        <v>24.95</v>
      </c>
      <c r="I2729">
        <v>2</v>
      </c>
      <c r="J2729" t="s">
        <v>56</v>
      </c>
      <c r="K2729" t="s">
        <v>57</v>
      </c>
      <c r="L2729">
        <f t="shared" si="255"/>
        <v>49.9</v>
      </c>
      <c r="M2729">
        <f t="shared" si="257"/>
        <v>14</v>
      </c>
      <c r="N2729" t="s">
        <v>112</v>
      </c>
      <c r="O2729" t="s">
        <v>115</v>
      </c>
    </row>
    <row r="2730" spans="1:15" x14ac:dyDescent="0.3">
      <c r="A2730">
        <f t="shared" si="256"/>
        <v>7777898129</v>
      </c>
      <c r="B2730" s="1">
        <v>42478</v>
      </c>
      <c r="C2730" t="str">
        <f t="shared" si="252"/>
        <v>Monday</v>
      </c>
      <c r="D2730" t="str">
        <f t="shared" si="253"/>
        <v>April</v>
      </c>
      <c r="E2730">
        <v>12</v>
      </c>
      <c r="F2730" t="s">
        <v>27</v>
      </c>
      <c r="G2730" t="s">
        <v>14</v>
      </c>
      <c r="H2730">
        <f t="shared" si="254"/>
        <v>16</v>
      </c>
      <c r="I2730">
        <v>4</v>
      </c>
      <c r="J2730" t="s">
        <v>42</v>
      </c>
      <c r="K2730" t="s">
        <v>43</v>
      </c>
      <c r="L2730">
        <f t="shared" si="255"/>
        <v>64</v>
      </c>
      <c r="M2730">
        <f t="shared" si="257"/>
        <v>16</v>
      </c>
      <c r="N2730" t="s">
        <v>111</v>
      </c>
      <c r="O2730" t="s">
        <v>114</v>
      </c>
    </row>
    <row r="2731" spans="1:15" x14ac:dyDescent="0.3">
      <c r="A2731">
        <f t="shared" si="256"/>
        <v>7777898130</v>
      </c>
      <c r="B2731" s="1">
        <v>42479</v>
      </c>
      <c r="C2731" t="str">
        <f t="shared" si="252"/>
        <v>Tuesday</v>
      </c>
      <c r="D2731" t="str">
        <f t="shared" si="253"/>
        <v>April</v>
      </c>
      <c r="E2731">
        <v>16.75</v>
      </c>
      <c r="F2731" t="s">
        <v>7</v>
      </c>
      <c r="G2731" t="s">
        <v>22</v>
      </c>
      <c r="H2731">
        <f t="shared" si="254"/>
        <v>23.25</v>
      </c>
      <c r="I2731">
        <v>11</v>
      </c>
      <c r="J2731" t="s">
        <v>46</v>
      </c>
      <c r="K2731" t="s">
        <v>47</v>
      </c>
      <c r="L2731">
        <f t="shared" si="255"/>
        <v>255.75</v>
      </c>
      <c r="M2731">
        <f t="shared" si="257"/>
        <v>71.5</v>
      </c>
      <c r="N2731" t="s">
        <v>112</v>
      </c>
      <c r="O2731" t="s">
        <v>115</v>
      </c>
    </row>
    <row r="2732" spans="1:15" x14ac:dyDescent="0.3">
      <c r="A2732">
        <f t="shared" si="256"/>
        <v>7777898131</v>
      </c>
      <c r="B2732" s="1">
        <v>42479</v>
      </c>
      <c r="C2732" t="str">
        <f t="shared" si="252"/>
        <v>Tuesday</v>
      </c>
      <c r="D2732" t="str">
        <f t="shared" si="253"/>
        <v>April</v>
      </c>
      <c r="E2732">
        <v>12.5</v>
      </c>
      <c r="F2732" t="s">
        <v>27</v>
      </c>
      <c r="G2732" t="s">
        <v>14</v>
      </c>
      <c r="H2732">
        <f t="shared" si="254"/>
        <v>16.5</v>
      </c>
      <c r="I2732">
        <v>2</v>
      </c>
      <c r="J2732" t="s">
        <v>40</v>
      </c>
      <c r="K2732" t="s">
        <v>41</v>
      </c>
      <c r="L2732">
        <f t="shared" si="255"/>
        <v>33</v>
      </c>
      <c r="M2732">
        <f t="shared" si="257"/>
        <v>8</v>
      </c>
      <c r="N2732" t="s">
        <v>111</v>
      </c>
      <c r="O2732" t="s">
        <v>114</v>
      </c>
    </row>
    <row r="2733" spans="1:15" x14ac:dyDescent="0.3">
      <c r="A2733">
        <f t="shared" si="256"/>
        <v>7777898132</v>
      </c>
      <c r="B2733" s="1">
        <v>42479</v>
      </c>
      <c r="C2733" t="str">
        <f t="shared" si="252"/>
        <v>Tuesday</v>
      </c>
      <c r="D2733" t="str">
        <f t="shared" si="253"/>
        <v>April</v>
      </c>
      <c r="E2733">
        <v>12</v>
      </c>
      <c r="F2733" t="s">
        <v>27</v>
      </c>
      <c r="G2733" t="s">
        <v>14</v>
      </c>
      <c r="H2733">
        <f t="shared" si="254"/>
        <v>16</v>
      </c>
      <c r="I2733">
        <v>3</v>
      </c>
      <c r="J2733" t="s">
        <v>64</v>
      </c>
      <c r="K2733" t="s">
        <v>65</v>
      </c>
      <c r="L2733">
        <f t="shared" si="255"/>
        <v>48</v>
      </c>
      <c r="M2733">
        <f t="shared" si="257"/>
        <v>12</v>
      </c>
      <c r="N2733" t="s">
        <v>111</v>
      </c>
      <c r="O2733" t="s">
        <v>114</v>
      </c>
    </row>
    <row r="2734" spans="1:15" x14ac:dyDescent="0.3">
      <c r="A2734">
        <f t="shared" si="256"/>
        <v>7777898133</v>
      </c>
      <c r="B2734" s="1">
        <v>42479</v>
      </c>
      <c r="C2734" t="str">
        <f t="shared" si="252"/>
        <v>Tuesday</v>
      </c>
      <c r="D2734" t="str">
        <f t="shared" si="253"/>
        <v>April</v>
      </c>
      <c r="E2734">
        <v>15.25</v>
      </c>
      <c r="F2734" t="s">
        <v>13</v>
      </c>
      <c r="G2734" t="s">
        <v>8</v>
      </c>
      <c r="H2734">
        <f t="shared" si="254"/>
        <v>21.25</v>
      </c>
      <c r="I2734">
        <v>6</v>
      </c>
      <c r="J2734" t="s">
        <v>48</v>
      </c>
      <c r="K2734" t="s">
        <v>49</v>
      </c>
      <c r="L2734">
        <f t="shared" si="255"/>
        <v>127.5</v>
      </c>
      <c r="M2734">
        <f t="shared" si="257"/>
        <v>36</v>
      </c>
      <c r="N2734" t="s">
        <v>111</v>
      </c>
      <c r="O2734" t="s">
        <v>114</v>
      </c>
    </row>
    <row r="2735" spans="1:15" x14ac:dyDescent="0.3">
      <c r="A2735">
        <f t="shared" si="256"/>
        <v>7777898134</v>
      </c>
      <c r="B2735" s="1">
        <v>42479</v>
      </c>
      <c r="C2735" t="str">
        <f t="shared" si="252"/>
        <v>Tuesday</v>
      </c>
      <c r="D2735" t="str">
        <f t="shared" si="253"/>
        <v>April</v>
      </c>
      <c r="E2735">
        <v>9.75</v>
      </c>
      <c r="F2735" t="s">
        <v>27</v>
      </c>
      <c r="G2735" t="s">
        <v>8</v>
      </c>
      <c r="H2735">
        <f t="shared" si="254"/>
        <v>12.75</v>
      </c>
      <c r="I2735">
        <v>6</v>
      </c>
      <c r="J2735" t="s">
        <v>48</v>
      </c>
      <c r="K2735" t="s">
        <v>49</v>
      </c>
      <c r="L2735">
        <f t="shared" si="255"/>
        <v>76.5</v>
      </c>
      <c r="M2735">
        <f t="shared" si="257"/>
        <v>18</v>
      </c>
      <c r="N2735" t="s">
        <v>112</v>
      </c>
      <c r="O2735" t="s">
        <v>114</v>
      </c>
    </row>
    <row r="2736" spans="1:15" x14ac:dyDescent="0.3">
      <c r="A2736">
        <f t="shared" si="256"/>
        <v>7777898135</v>
      </c>
      <c r="B2736" s="1">
        <v>42479</v>
      </c>
      <c r="C2736" t="str">
        <f t="shared" si="252"/>
        <v>Tuesday</v>
      </c>
      <c r="D2736" t="str">
        <f t="shared" si="253"/>
        <v>April</v>
      </c>
      <c r="E2736">
        <v>12.75</v>
      </c>
      <c r="F2736" t="s">
        <v>27</v>
      </c>
      <c r="G2736" t="s">
        <v>22</v>
      </c>
      <c r="H2736">
        <f t="shared" si="254"/>
        <v>17.75</v>
      </c>
      <c r="I2736">
        <v>7</v>
      </c>
      <c r="J2736" t="s">
        <v>44</v>
      </c>
      <c r="K2736" t="s">
        <v>45</v>
      </c>
      <c r="L2736">
        <f t="shared" si="255"/>
        <v>124.25</v>
      </c>
      <c r="M2736">
        <f t="shared" si="257"/>
        <v>35</v>
      </c>
      <c r="N2736" t="s">
        <v>112</v>
      </c>
      <c r="O2736" t="s">
        <v>114</v>
      </c>
    </row>
    <row r="2737" spans="1:15" x14ac:dyDescent="0.3">
      <c r="A2737">
        <f t="shared" si="256"/>
        <v>7777898136</v>
      </c>
      <c r="B2737" s="1">
        <v>42480</v>
      </c>
      <c r="C2737" t="str">
        <f t="shared" si="252"/>
        <v>Wednesday</v>
      </c>
      <c r="D2737" t="str">
        <f t="shared" si="253"/>
        <v>April</v>
      </c>
      <c r="E2737">
        <v>16.75</v>
      </c>
      <c r="F2737" t="s">
        <v>7</v>
      </c>
      <c r="G2737" t="s">
        <v>22</v>
      </c>
      <c r="H2737">
        <f t="shared" si="254"/>
        <v>23.25</v>
      </c>
      <c r="I2737">
        <v>9</v>
      </c>
      <c r="J2737" t="s">
        <v>28</v>
      </c>
      <c r="K2737" t="s">
        <v>29</v>
      </c>
      <c r="L2737">
        <f t="shared" si="255"/>
        <v>209.25</v>
      </c>
      <c r="M2737">
        <f t="shared" si="257"/>
        <v>58.5</v>
      </c>
      <c r="N2737" t="s">
        <v>112</v>
      </c>
      <c r="O2737" t="s">
        <v>115</v>
      </c>
    </row>
    <row r="2738" spans="1:15" x14ac:dyDescent="0.3">
      <c r="A2738">
        <f t="shared" si="256"/>
        <v>7777898137</v>
      </c>
      <c r="B2738" s="1">
        <v>42480</v>
      </c>
      <c r="C2738" t="str">
        <f t="shared" si="252"/>
        <v>Wednesday</v>
      </c>
      <c r="D2738" t="str">
        <f t="shared" si="253"/>
        <v>April</v>
      </c>
      <c r="E2738">
        <v>16.75</v>
      </c>
      <c r="F2738" t="s">
        <v>7</v>
      </c>
      <c r="G2738" t="s">
        <v>22</v>
      </c>
      <c r="H2738">
        <f t="shared" si="254"/>
        <v>23.25</v>
      </c>
      <c r="I2738">
        <v>3</v>
      </c>
      <c r="J2738" t="s">
        <v>46</v>
      </c>
      <c r="K2738" t="s">
        <v>47</v>
      </c>
      <c r="L2738">
        <f t="shared" si="255"/>
        <v>69.75</v>
      </c>
      <c r="M2738">
        <f t="shared" si="257"/>
        <v>19.5</v>
      </c>
      <c r="N2738" t="s">
        <v>111</v>
      </c>
      <c r="O2738" t="s">
        <v>114</v>
      </c>
    </row>
    <row r="2739" spans="1:15" x14ac:dyDescent="0.3">
      <c r="A2739">
        <f t="shared" si="256"/>
        <v>7777898138</v>
      </c>
      <c r="B2739" s="1">
        <v>42480</v>
      </c>
      <c r="C2739" t="str">
        <f t="shared" si="252"/>
        <v>Wednesday</v>
      </c>
      <c r="D2739" t="str">
        <f t="shared" si="253"/>
        <v>April</v>
      </c>
      <c r="E2739">
        <v>17.95</v>
      </c>
      <c r="F2739" t="s">
        <v>13</v>
      </c>
      <c r="G2739" t="s">
        <v>14</v>
      </c>
      <c r="H2739">
        <f t="shared" si="254"/>
        <v>24.95</v>
      </c>
      <c r="I2739">
        <v>4</v>
      </c>
      <c r="J2739" t="s">
        <v>56</v>
      </c>
      <c r="K2739" t="s">
        <v>57</v>
      </c>
      <c r="L2739">
        <f t="shared" si="255"/>
        <v>99.8</v>
      </c>
      <c r="M2739">
        <f t="shared" si="257"/>
        <v>28</v>
      </c>
      <c r="N2739" t="s">
        <v>111</v>
      </c>
      <c r="O2739" t="s">
        <v>115</v>
      </c>
    </row>
    <row r="2740" spans="1:15" x14ac:dyDescent="0.3">
      <c r="A2740">
        <f t="shared" si="256"/>
        <v>7777898139</v>
      </c>
      <c r="B2740" s="1">
        <v>42480</v>
      </c>
      <c r="C2740" t="str">
        <f t="shared" si="252"/>
        <v>Wednesday</v>
      </c>
      <c r="D2740" t="str">
        <f t="shared" si="253"/>
        <v>April</v>
      </c>
      <c r="E2740">
        <v>20.5</v>
      </c>
      <c r="F2740" t="s">
        <v>13</v>
      </c>
      <c r="G2740" t="s">
        <v>8</v>
      </c>
      <c r="H2740">
        <f t="shared" si="254"/>
        <v>26.5</v>
      </c>
      <c r="I2740">
        <v>5</v>
      </c>
      <c r="J2740" t="s">
        <v>36</v>
      </c>
      <c r="K2740" t="s">
        <v>37</v>
      </c>
      <c r="L2740">
        <f t="shared" si="255"/>
        <v>132.5</v>
      </c>
      <c r="M2740">
        <f t="shared" si="257"/>
        <v>30</v>
      </c>
      <c r="N2740" t="s">
        <v>112</v>
      </c>
      <c r="O2740" t="s">
        <v>115</v>
      </c>
    </row>
    <row r="2741" spans="1:15" x14ac:dyDescent="0.3">
      <c r="A2741">
        <f t="shared" si="256"/>
        <v>7777898140</v>
      </c>
      <c r="B2741" s="1">
        <v>42480</v>
      </c>
      <c r="C2741" t="str">
        <f t="shared" si="252"/>
        <v>Wednesday</v>
      </c>
      <c r="D2741" t="str">
        <f t="shared" si="253"/>
        <v>April</v>
      </c>
      <c r="E2741">
        <v>20.75</v>
      </c>
      <c r="F2741" t="s">
        <v>13</v>
      </c>
      <c r="G2741" t="s">
        <v>17</v>
      </c>
      <c r="H2741">
        <f t="shared" si="254"/>
        <v>30.75</v>
      </c>
      <c r="I2741">
        <v>1</v>
      </c>
      <c r="J2741" t="s">
        <v>18</v>
      </c>
      <c r="K2741" t="s">
        <v>19</v>
      </c>
      <c r="L2741">
        <f t="shared" si="255"/>
        <v>30.75</v>
      </c>
      <c r="M2741">
        <f t="shared" si="257"/>
        <v>10</v>
      </c>
      <c r="N2741" t="s">
        <v>111</v>
      </c>
      <c r="O2741" t="s">
        <v>114</v>
      </c>
    </row>
    <row r="2742" spans="1:15" x14ac:dyDescent="0.3">
      <c r="A2742">
        <f t="shared" si="256"/>
        <v>7777898141</v>
      </c>
      <c r="B2742" s="1">
        <v>42481</v>
      </c>
      <c r="C2742" t="str">
        <f t="shared" si="252"/>
        <v>Thursday</v>
      </c>
      <c r="D2742" t="str">
        <f t="shared" si="253"/>
        <v>April</v>
      </c>
      <c r="E2742">
        <v>16.5</v>
      </c>
      <c r="F2742" t="s">
        <v>7</v>
      </c>
      <c r="G2742" t="s">
        <v>17</v>
      </c>
      <c r="H2742">
        <f t="shared" si="254"/>
        <v>25</v>
      </c>
      <c r="I2742">
        <v>5</v>
      </c>
      <c r="J2742" t="s">
        <v>18</v>
      </c>
      <c r="K2742" t="s">
        <v>19</v>
      </c>
      <c r="L2742">
        <f t="shared" si="255"/>
        <v>125</v>
      </c>
      <c r="M2742">
        <f t="shared" si="257"/>
        <v>42.5</v>
      </c>
      <c r="N2742" t="s">
        <v>111</v>
      </c>
      <c r="O2742" t="s">
        <v>115</v>
      </c>
    </row>
    <row r="2743" spans="1:15" x14ac:dyDescent="0.3">
      <c r="A2743">
        <f t="shared" si="256"/>
        <v>7777898142</v>
      </c>
      <c r="B2743" s="1">
        <v>42481</v>
      </c>
      <c r="C2743" t="str">
        <f t="shared" si="252"/>
        <v>Thursday</v>
      </c>
      <c r="D2743" t="str">
        <f t="shared" si="253"/>
        <v>April</v>
      </c>
      <c r="E2743">
        <v>21</v>
      </c>
      <c r="F2743" t="s">
        <v>13</v>
      </c>
      <c r="G2743" t="s">
        <v>14</v>
      </c>
      <c r="H2743">
        <f t="shared" si="254"/>
        <v>28</v>
      </c>
      <c r="I2743">
        <v>11</v>
      </c>
      <c r="J2743" t="s">
        <v>62</v>
      </c>
      <c r="K2743" t="s">
        <v>63</v>
      </c>
      <c r="L2743">
        <f t="shared" si="255"/>
        <v>308</v>
      </c>
      <c r="M2743">
        <f t="shared" si="257"/>
        <v>77</v>
      </c>
      <c r="N2743" t="s">
        <v>111</v>
      </c>
      <c r="O2743" t="s">
        <v>114</v>
      </c>
    </row>
    <row r="2744" spans="1:15" x14ac:dyDescent="0.3">
      <c r="A2744">
        <f t="shared" si="256"/>
        <v>7777898143</v>
      </c>
      <c r="B2744" s="1">
        <v>42481</v>
      </c>
      <c r="C2744" t="str">
        <f t="shared" si="252"/>
        <v>Thursday</v>
      </c>
      <c r="D2744" t="str">
        <f t="shared" si="253"/>
        <v>April</v>
      </c>
      <c r="E2744">
        <v>16</v>
      </c>
      <c r="F2744" t="s">
        <v>7</v>
      </c>
      <c r="G2744" t="s">
        <v>14</v>
      </c>
      <c r="H2744">
        <f t="shared" si="254"/>
        <v>21.5</v>
      </c>
      <c r="I2744">
        <v>11</v>
      </c>
      <c r="J2744" t="s">
        <v>20</v>
      </c>
      <c r="K2744" t="s">
        <v>21</v>
      </c>
      <c r="L2744">
        <f t="shared" si="255"/>
        <v>236.5</v>
      </c>
      <c r="M2744">
        <f t="shared" si="257"/>
        <v>60.5</v>
      </c>
      <c r="N2744" t="s">
        <v>112</v>
      </c>
      <c r="O2744" t="s">
        <v>115</v>
      </c>
    </row>
    <row r="2745" spans="1:15" x14ac:dyDescent="0.3">
      <c r="A2745">
        <f t="shared" si="256"/>
        <v>7777898144</v>
      </c>
      <c r="B2745" s="1">
        <v>42481</v>
      </c>
      <c r="C2745" t="str">
        <f t="shared" si="252"/>
        <v>Thursday</v>
      </c>
      <c r="D2745" t="str">
        <f t="shared" si="253"/>
        <v>April</v>
      </c>
      <c r="E2745">
        <v>20.75</v>
      </c>
      <c r="F2745" t="s">
        <v>13</v>
      </c>
      <c r="G2745" t="s">
        <v>22</v>
      </c>
      <c r="H2745">
        <f t="shared" si="254"/>
        <v>28.75</v>
      </c>
      <c r="I2745">
        <v>4</v>
      </c>
      <c r="J2745" t="s">
        <v>44</v>
      </c>
      <c r="K2745" t="s">
        <v>45</v>
      </c>
      <c r="L2745">
        <f t="shared" si="255"/>
        <v>115</v>
      </c>
      <c r="M2745">
        <f t="shared" si="257"/>
        <v>32</v>
      </c>
      <c r="N2745" t="s">
        <v>111</v>
      </c>
      <c r="O2745" t="s">
        <v>114</v>
      </c>
    </row>
    <row r="2746" spans="1:15" x14ac:dyDescent="0.3">
      <c r="A2746">
        <f t="shared" si="256"/>
        <v>7777898145</v>
      </c>
      <c r="B2746" s="1">
        <v>42481</v>
      </c>
      <c r="C2746" t="str">
        <f t="shared" si="252"/>
        <v>Thursday</v>
      </c>
      <c r="D2746" t="str">
        <f t="shared" si="253"/>
        <v>April</v>
      </c>
      <c r="E2746">
        <v>16</v>
      </c>
      <c r="F2746" t="s">
        <v>7</v>
      </c>
      <c r="G2746" t="s">
        <v>14</v>
      </c>
      <c r="H2746">
        <f t="shared" si="254"/>
        <v>21.5</v>
      </c>
      <c r="I2746">
        <v>2</v>
      </c>
      <c r="J2746" t="s">
        <v>42</v>
      </c>
      <c r="K2746" t="s">
        <v>43</v>
      </c>
      <c r="L2746">
        <f t="shared" si="255"/>
        <v>43</v>
      </c>
      <c r="M2746">
        <f t="shared" si="257"/>
        <v>11</v>
      </c>
      <c r="N2746" t="s">
        <v>112</v>
      </c>
      <c r="O2746" t="s">
        <v>115</v>
      </c>
    </row>
    <row r="2747" spans="1:15" x14ac:dyDescent="0.3">
      <c r="A2747">
        <f t="shared" si="256"/>
        <v>7777898146</v>
      </c>
      <c r="B2747" s="1">
        <v>42482</v>
      </c>
      <c r="C2747" t="str">
        <f t="shared" si="252"/>
        <v>Friday</v>
      </c>
      <c r="D2747" t="str">
        <f t="shared" si="253"/>
        <v>April</v>
      </c>
      <c r="E2747">
        <v>12</v>
      </c>
      <c r="F2747" t="s">
        <v>27</v>
      </c>
      <c r="G2747" t="s">
        <v>14</v>
      </c>
      <c r="H2747">
        <f t="shared" si="254"/>
        <v>16</v>
      </c>
      <c r="I2747">
        <v>12</v>
      </c>
      <c r="J2747" t="s">
        <v>42</v>
      </c>
      <c r="K2747" t="s">
        <v>43</v>
      </c>
      <c r="L2747">
        <f t="shared" si="255"/>
        <v>192</v>
      </c>
      <c r="M2747">
        <f t="shared" si="257"/>
        <v>48</v>
      </c>
      <c r="N2747" t="s">
        <v>112</v>
      </c>
      <c r="O2747" t="s">
        <v>114</v>
      </c>
    </row>
    <row r="2748" spans="1:15" x14ac:dyDescent="0.3">
      <c r="A2748">
        <f t="shared" si="256"/>
        <v>7777898147</v>
      </c>
      <c r="B2748" s="1">
        <v>42482</v>
      </c>
      <c r="C2748" t="str">
        <f t="shared" si="252"/>
        <v>Friday</v>
      </c>
      <c r="D2748" t="str">
        <f t="shared" si="253"/>
        <v>April</v>
      </c>
      <c r="E2748">
        <v>20.25</v>
      </c>
      <c r="F2748" t="s">
        <v>13</v>
      </c>
      <c r="G2748" t="s">
        <v>14</v>
      </c>
      <c r="H2748">
        <f t="shared" si="254"/>
        <v>27.25</v>
      </c>
      <c r="I2748">
        <v>6</v>
      </c>
      <c r="J2748" t="s">
        <v>68</v>
      </c>
      <c r="K2748" t="s">
        <v>69</v>
      </c>
      <c r="L2748">
        <f t="shared" si="255"/>
        <v>163.5</v>
      </c>
      <c r="M2748">
        <f t="shared" si="257"/>
        <v>42</v>
      </c>
      <c r="N2748" t="s">
        <v>112</v>
      </c>
      <c r="O2748" t="s">
        <v>115</v>
      </c>
    </row>
    <row r="2749" spans="1:15" x14ac:dyDescent="0.3">
      <c r="A2749">
        <f t="shared" si="256"/>
        <v>7777898148</v>
      </c>
      <c r="B2749" s="1">
        <v>42482</v>
      </c>
      <c r="C2749" t="str">
        <f t="shared" si="252"/>
        <v>Friday</v>
      </c>
      <c r="D2749" t="str">
        <f t="shared" si="253"/>
        <v>April</v>
      </c>
      <c r="E2749">
        <v>16.75</v>
      </c>
      <c r="F2749" t="s">
        <v>7</v>
      </c>
      <c r="G2749" t="s">
        <v>22</v>
      </c>
      <c r="H2749">
        <f t="shared" si="254"/>
        <v>23.25</v>
      </c>
      <c r="I2749">
        <v>9</v>
      </c>
      <c r="J2749" t="s">
        <v>28</v>
      </c>
      <c r="K2749" t="s">
        <v>29</v>
      </c>
      <c r="L2749">
        <f t="shared" si="255"/>
        <v>209.25</v>
      </c>
      <c r="M2749">
        <f t="shared" si="257"/>
        <v>58.5</v>
      </c>
      <c r="N2749" t="s">
        <v>111</v>
      </c>
      <c r="O2749" t="s">
        <v>114</v>
      </c>
    </row>
    <row r="2750" spans="1:15" x14ac:dyDescent="0.3">
      <c r="A2750">
        <f t="shared" si="256"/>
        <v>7777898149</v>
      </c>
      <c r="B2750" s="1">
        <v>42482</v>
      </c>
      <c r="C2750" t="str">
        <f t="shared" si="252"/>
        <v>Friday</v>
      </c>
      <c r="D2750" t="str">
        <f t="shared" si="253"/>
        <v>April</v>
      </c>
      <c r="E2750">
        <v>12.75</v>
      </c>
      <c r="F2750" t="s">
        <v>27</v>
      </c>
      <c r="G2750" t="s">
        <v>22</v>
      </c>
      <c r="H2750">
        <f t="shared" si="254"/>
        <v>17.75</v>
      </c>
      <c r="I2750">
        <v>2</v>
      </c>
      <c r="J2750" t="s">
        <v>46</v>
      </c>
      <c r="K2750" t="s">
        <v>47</v>
      </c>
      <c r="L2750">
        <f t="shared" si="255"/>
        <v>35.5</v>
      </c>
      <c r="M2750">
        <f t="shared" si="257"/>
        <v>10</v>
      </c>
      <c r="N2750" t="s">
        <v>111</v>
      </c>
      <c r="O2750" t="s">
        <v>115</v>
      </c>
    </row>
    <row r="2751" spans="1:15" x14ac:dyDescent="0.3">
      <c r="A2751">
        <f t="shared" si="256"/>
        <v>7777898150</v>
      </c>
      <c r="B2751" s="1">
        <v>42482</v>
      </c>
      <c r="C2751" t="str">
        <f t="shared" si="252"/>
        <v>Friday</v>
      </c>
      <c r="D2751" t="str">
        <f t="shared" si="253"/>
        <v>April</v>
      </c>
      <c r="E2751">
        <v>15.25</v>
      </c>
      <c r="F2751" t="s">
        <v>13</v>
      </c>
      <c r="G2751" t="s">
        <v>8</v>
      </c>
      <c r="H2751">
        <f t="shared" si="254"/>
        <v>21.25</v>
      </c>
      <c r="I2751">
        <v>4</v>
      </c>
      <c r="J2751" t="s">
        <v>48</v>
      </c>
      <c r="K2751" t="s">
        <v>49</v>
      </c>
      <c r="L2751">
        <f t="shared" si="255"/>
        <v>85</v>
      </c>
      <c r="M2751">
        <f t="shared" si="257"/>
        <v>24</v>
      </c>
      <c r="N2751" t="s">
        <v>112</v>
      </c>
      <c r="O2751" t="s">
        <v>114</v>
      </c>
    </row>
    <row r="2752" spans="1:15" x14ac:dyDescent="0.3">
      <c r="A2752">
        <f t="shared" si="256"/>
        <v>7777898151</v>
      </c>
      <c r="B2752" s="1">
        <v>42482</v>
      </c>
      <c r="C2752" t="str">
        <f t="shared" si="252"/>
        <v>Friday</v>
      </c>
      <c r="D2752" t="str">
        <f t="shared" si="253"/>
        <v>April</v>
      </c>
      <c r="E2752">
        <v>20.75</v>
      </c>
      <c r="F2752" t="s">
        <v>13</v>
      </c>
      <c r="G2752" t="s">
        <v>17</v>
      </c>
      <c r="H2752">
        <f t="shared" si="254"/>
        <v>30.75</v>
      </c>
      <c r="I2752">
        <v>7</v>
      </c>
      <c r="J2752" t="s">
        <v>66</v>
      </c>
      <c r="K2752" t="s">
        <v>67</v>
      </c>
      <c r="L2752">
        <f t="shared" si="255"/>
        <v>215.25</v>
      </c>
      <c r="M2752">
        <f t="shared" si="257"/>
        <v>70</v>
      </c>
      <c r="N2752" t="s">
        <v>111</v>
      </c>
      <c r="O2752" t="s">
        <v>114</v>
      </c>
    </row>
    <row r="2753" spans="1:15" x14ac:dyDescent="0.3">
      <c r="A2753">
        <f t="shared" si="256"/>
        <v>7777898152</v>
      </c>
      <c r="B2753" s="1">
        <v>42483</v>
      </c>
      <c r="C2753" t="str">
        <f t="shared" si="252"/>
        <v>Saturday</v>
      </c>
      <c r="D2753" t="str">
        <f t="shared" si="253"/>
        <v>April</v>
      </c>
      <c r="E2753">
        <v>12.5</v>
      </c>
      <c r="F2753" t="s">
        <v>27</v>
      </c>
      <c r="G2753" t="s">
        <v>17</v>
      </c>
      <c r="H2753">
        <f t="shared" si="254"/>
        <v>19.5</v>
      </c>
      <c r="I2753">
        <v>8</v>
      </c>
      <c r="J2753" t="s">
        <v>38</v>
      </c>
      <c r="K2753" t="s">
        <v>39</v>
      </c>
      <c r="L2753">
        <f t="shared" si="255"/>
        <v>156</v>
      </c>
      <c r="M2753">
        <f t="shared" si="257"/>
        <v>56</v>
      </c>
      <c r="N2753" t="s">
        <v>111</v>
      </c>
      <c r="O2753" t="s">
        <v>114</v>
      </c>
    </row>
    <row r="2754" spans="1:15" x14ac:dyDescent="0.3">
      <c r="A2754">
        <f t="shared" si="256"/>
        <v>7777898153</v>
      </c>
      <c r="B2754" s="1">
        <v>42483</v>
      </c>
      <c r="C2754" t="str">
        <f t="shared" ref="C2754:C2817" si="258">TEXT(B2754,"dddd")</f>
        <v>Saturday</v>
      </c>
      <c r="D2754" t="str">
        <f t="shared" si="253"/>
        <v>April</v>
      </c>
      <c r="E2754">
        <v>12</v>
      </c>
      <c r="F2754" t="s">
        <v>27</v>
      </c>
      <c r="G2754" t="s">
        <v>14</v>
      </c>
      <c r="H2754">
        <f t="shared" si="254"/>
        <v>16</v>
      </c>
      <c r="I2754">
        <v>1</v>
      </c>
      <c r="J2754" t="s">
        <v>68</v>
      </c>
      <c r="K2754" t="s">
        <v>69</v>
      </c>
      <c r="L2754">
        <f t="shared" si="255"/>
        <v>16</v>
      </c>
      <c r="M2754">
        <f t="shared" si="257"/>
        <v>4</v>
      </c>
      <c r="N2754" t="s">
        <v>112</v>
      </c>
      <c r="O2754" t="s">
        <v>115</v>
      </c>
    </row>
    <row r="2755" spans="1:15" x14ac:dyDescent="0.3">
      <c r="A2755">
        <f t="shared" si="256"/>
        <v>7777898154</v>
      </c>
      <c r="B2755" s="1">
        <v>42483</v>
      </c>
      <c r="C2755" t="str">
        <f t="shared" si="258"/>
        <v>Saturday</v>
      </c>
      <c r="D2755" t="str">
        <f t="shared" ref="D2755:D2818" si="259">TEXT(B2755,"mmmm")</f>
        <v>April</v>
      </c>
      <c r="E2755">
        <v>11</v>
      </c>
      <c r="F2755" t="s">
        <v>27</v>
      </c>
      <c r="G2755" t="s">
        <v>8</v>
      </c>
      <c r="H2755">
        <f t="shared" ref="H2755:H2818" si="260">E2755 +   IF(F2755="S", 2, IF(F2755="M", 3.5, IF(F2755="L", 5, 0))) +  IF(G2755="Classic", 1, IF(G2755="Veggie", 2, IF(G2755="Chicken", 3, IF(G2755="Supreme",5,0))))</f>
        <v>14</v>
      </c>
      <c r="I2755">
        <v>1</v>
      </c>
      <c r="J2755" t="s">
        <v>74</v>
      </c>
      <c r="K2755" t="s">
        <v>75</v>
      </c>
      <c r="L2755">
        <f t="shared" ref="L2755:L2818" si="261">H2755*I2755</f>
        <v>14</v>
      </c>
      <c r="M2755">
        <f t="shared" si="257"/>
        <v>3</v>
      </c>
      <c r="N2755" t="s">
        <v>111</v>
      </c>
      <c r="O2755" t="s">
        <v>114</v>
      </c>
    </row>
    <row r="2756" spans="1:15" x14ac:dyDescent="0.3">
      <c r="A2756">
        <f t="shared" ref="A2756:A2819" si="262">A2755+1</f>
        <v>7777898155</v>
      </c>
      <c r="B2756" s="1">
        <v>42484</v>
      </c>
      <c r="C2756" t="str">
        <f t="shared" si="258"/>
        <v>Sunday</v>
      </c>
      <c r="D2756" t="str">
        <f t="shared" si="259"/>
        <v>April</v>
      </c>
      <c r="E2756">
        <v>20.25</v>
      </c>
      <c r="F2756" t="s">
        <v>13</v>
      </c>
      <c r="G2756" t="s">
        <v>17</v>
      </c>
      <c r="H2756">
        <f t="shared" si="260"/>
        <v>30.25</v>
      </c>
      <c r="I2756">
        <v>4</v>
      </c>
      <c r="J2756" t="s">
        <v>70</v>
      </c>
      <c r="K2756" t="s">
        <v>71</v>
      </c>
      <c r="L2756">
        <f t="shared" si="261"/>
        <v>121</v>
      </c>
      <c r="M2756">
        <f t="shared" si="257"/>
        <v>40</v>
      </c>
      <c r="N2756" t="s">
        <v>111</v>
      </c>
      <c r="O2756" t="s">
        <v>114</v>
      </c>
    </row>
    <row r="2757" spans="1:15" x14ac:dyDescent="0.3">
      <c r="A2757">
        <f t="shared" si="262"/>
        <v>7777898156</v>
      </c>
      <c r="B2757" s="1">
        <v>42484</v>
      </c>
      <c r="C2757" t="str">
        <f t="shared" si="258"/>
        <v>Sunday</v>
      </c>
      <c r="D2757" t="str">
        <f t="shared" si="259"/>
        <v>April</v>
      </c>
      <c r="E2757">
        <v>20.5</v>
      </c>
      <c r="F2757" t="s">
        <v>13</v>
      </c>
      <c r="G2757" t="s">
        <v>8</v>
      </c>
      <c r="H2757">
        <f t="shared" si="260"/>
        <v>26.5</v>
      </c>
      <c r="I2757">
        <v>2</v>
      </c>
      <c r="J2757" t="s">
        <v>30</v>
      </c>
      <c r="K2757" t="s">
        <v>31</v>
      </c>
      <c r="L2757">
        <f t="shared" si="261"/>
        <v>53</v>
      </c>
      <c r="M2757">
        <f t="shared" ref="M2757:M2820" si="263">(H2757-E2757)*I2757</f>
        <v>12</v>
      </c>
      <c r="N2757" t="s">
        <v>112</v>
      </c>
      <c r="O2757" t="s">
        <v>115</v>
      </c>
    </row>
    <row r="2758" spans="1:15" x14ac:dyDescent="0.3">
      <c r="A2758">
        <f t="shared" si="262"/>
        <v>7777898157</v>
      </c>
      <c r="B2758" s="1">
        <v>42484</v>
      </c>
      <c r="C2758" t="str">
        <f t="shared" si="258"/>
        <v>Sunday</v>
      </c>
      <c r="D2758" t="str">
        <f t="shared" si="259"/>
        <v>April</v>
      </c>
      <c r="E2758">
        <v>16</v>
      </c>
      <c r="F2758" t="s">
        <v>7</v>
      </c>
      <c r="G2758" t="s">
        <v>14</v>
      </c>
      <c r="H2758">
        <f t="shared" si="260"/>
        <v>21.5</v>
      </c>
      <c r="I2758">
        <v>4</v>
      </c>
      <c r="J2758" t="s">
        <v>42</v>
      </c>
      <c r="K2758" t="s">
        <v>43</v>
      </c>
      <c r="L2758">
        <f t="shared" si="261"/>
        <v>86</v>
      </c>
      <c r="M2758">
        <f t="shared" si="263"/>
        <v>22</v>
      </c>
      <c r="N2758" t="s">
        <v>112</v>
      </c>
      <c r="O2758" t="s">
        <v>115</v>
      </c>
    </row>
    <row r="2759" spans="1:15" x14ac:dyDescent="0.3">
      <c r="A2759">
        <f t="shared" si="262"/>
        <v>7777898158</v>
      </c>
      <c r="B2759" s="1">
        <v>42484</v>
      </c>
      <c r="C2759" t="str">
        <f t="shared" si="258"/>
        <v>Sunday</v>
      </c>
      <c r="D2759" t="str">
        <f t="shared" si="259"/>
        <v>April</v>
      </c>
      <c r="E2759">
        <v>16.25</v>
      </c>
      <c r="F2759" t="s">
        <v>7</v>
      </c>
      <c r="G2759" t="s">
        <v>17</v>
      </c>
      <c r="H2759">
        <f t="shared" si="260"/>
        <v>24.75</v>
      </c>
      <c r="I2759">
        <v>2</v>
      </c>
      <c r="J2759" t="s">
        <v>60</v>
      </c>
      <c r="K2759" t="s">
        <v>61</v>
      </c>
      <c r="L2759">
        <f t="shared" si="261"/>
        <v>49.5</v>
      </c>
      <c r="M2759">
        <f t="shared" si="263"/>
        <v>17</v>
      </c>
      <c r="N2759" t="s">
        <v>111</v>
      </c>
      <c r="O2759" t="s">
        <v>114</v>
      </c>
    </row>
    <row r="2760" spans="1:15" x14ac:dyDescent="0.3">
      <c r="A2760">
        <f t="shared" si="262"/>
        <v>7777898159</v>
      </c>
      <c r="B2760" s="1">
        <v>42484</v>
      </c>
      <c r="C2760" t="str">
        <f t="shared" si="258"/>
        <v>Sunday</v>
      </c>
      <c r="D2760" t="str">
        <f t="shared" si="259"/>
        <v>April</v>
      </c>
      <c r="E2760">
        <v>12.75</v>
      </c>
      <c r="F2760" t="s">
        <v>27</v>
      </c>
      <c r="G2760" t="s">
        <v>22</v>
      </c>
      <c r="H2760">
        <f t="shared" si="260"/>
        <v>17.75</v>
      </c>
      <c r="I2760">
        <v>11</v>
      </c>
      <c r="J2760" t="s">
        <v>50</v>
      </c>
      <c r="K2760" t="s">
        <v>51</v>
      </c>
      <c r="L2760">
        <f t="shared" si="261"/>
        <v>195.25</v>
      </c>
      <c r="M2760">
        <f t="shared" si="263"/>
        <v>55</v>
      </c>
      <c r="N2760" t="s">
        <v>111</v>
      </c>
      <c r="O2760" t="s">
        <v>115</v>
      </c>
    </row>
    <row r="2761" spans="1:15" x14ac:dyDescent="0.3">
      <c r="A2761">
        <f t="shared" si="262"/>
        <v>7777898160</v>
      </c>
      <c r="B2761" s="1">
        <v>42485</v>
      </c>
      <c r="C2761" t="str">
        <f t="shared" si="258"/>
        <v>Monday</v>
      </c>
      <c r="D2761" t="str">
        <f t="shared" si="259"/>
        <v>April</v>
      </c>
      <c r="E2761">
        <v>9.75</v>
      </c>
      <c r="F2761" t="s">
        <v>27</v>
      </c>
      <c r="G2761" t="s">
        <v>8</v>
      </c>
      <c r="H2761">
        <f t="shared" si="260"/>
        <v>12.75</v>
      </c>
      <c r="I2761">
        <v>11</v>
      </c>
      <c r="J2761" t="s">
        <v>48</v>
      </c>
      <c r="K2761" t="s">
        <v>49</v>
      </c>
      <c r="L2761">
        <f t="shared" si="261"/>
        <v>140.25</v>
      </c>
      <c r="M2761">
        <f t="shared" si="263"/>
        <v>33</v>
      </c>
      <c r="N2761" t="s">
        <v>112</v>
      </c>
      <c r="O2761" t="s">
        <v>114</v>
      </c>
    </row>
    <row r="2762" spans="1:15" x14ac:dyDescent="0.3">
      <c r="A2762">
        <f t="shared" si="262"/>
        <v>7777898161</v>
      </c>
      <c r="B2762" s="1">
        <v>42485</v>
      </c>
      <c r="C2762" t="str">
        <f t="shared" si="258"/>
        <v>Monday</v>
      </c>
      <c r="D2762" t="str">
        <f t="shared" si="259"/>
        <v>April</v>
      </c>
      <c r="E2762">
        <v>16</v>
      </c>
      <c r="F2762" t="s">
        <v>7</v>
      </c>
      <c r="G2762" t="s">
        <v>8</v>
      </c>
      <c r="H2762">
        <f t="shared" si="260"/>
        <v>20.5</v>
      </c>
      <c r="I2762">
        <v>10</v>
      </c>
      <c r="J2762" t="s">
        <v>11</v>
      </c>
      <c r="K2762" t="s">
        <v>12</v>
      </c>
      <c r="L2762">
        <f t="shared" si="261"/>
        <v>205</v>
      </c>
      <c r="M2762">
        <f t="shared" si="263"/>
        <v>45</v>
      </c>
      <c r="N2762" t="s">
        <v>111</v>
      </c>
      <c r="O2762" t="s">
        <v>115</v>
      </c>
    </row>
    <row r="2763" spans="1:15" x14ac:dyDescent="0.3">
      <c r="A2763">
        <f t="shared" si="262"/>
        <v>7777898162</v>
      </c>
      <c r="B2763" s="1">
        <v>42485</v>
      </c>
      <c r="C2763" t="str">
        <f t="shared" si="258"/>
        <v>Monday</v>
      </c>
      <c r="D2763" t="str">
        <f t="shared" si="259"/>
        <v>April</v>
      </c>
      <c r="E2763">
        <v>20.75</v>
      </c>
      <c r="F2763" t="s">
        <v>13</v>
      </c>
      <c r="G2763" t="s">
        <v>22</v>
      </c>
      <c r="H2763">
        <f t="shared" si="260"/>
        <v>28.75</v>
      </c>
      <c r="I2763">
        <v>5</v>
      </c>
      <c r="J2763" t="s">
        <v>23</v>
      </c>
      <c r="K2763" t="s">
        <v>24</v>
      </c>
      <c r="L2763">
        <f t="shared" si="261"/>
        <v>143.75</v>
      </c>
      <c r="M2763">
        <f t="shared" si="263"/>
        <v>40</v>
      </c>
      <c r="N2763" t="s">
        <v>111</v>
      </c>
      <c r="O2763" t="s">
        <v>114</v>
      </c>
    </row>
    <row r="2764" spans="1:15" x14ac:dyDescent="0.3">
      <c r="A2764">
        <f t="shared" si="262"/>
        <v>7777898163</v>
      </c>
      <c r="B2764" s="1">
        <v>42485</v>
      </c>
      <c r="C2764" t="str">
        <f t="shared" si="258"/>
        <v>Monday</v>
      </c>
      <c r="D2764" t="str">
        <f t="shared" si="259"/>
        <v>April</v>
      </c>
      <c r="E2764">
        <v>16.5</v>
      </c>
      <c r="F2764" t="s">
        <v>7</v>
      </c>
      <c r="G2764" t="s">
        <v>17</v>
      </c>
      <c r="H2764">
        <f t="shared" si="260"/>
        <v>25</v>
      </c>
      <c r="I2764">
        <v>1</v>
      </c>
      <c r="J2764" t="s">
        <v>25</v>
      </c>
      <c r="K2764" t="s">
        <v>26</v>
      </c>
      <c r="L2764">
        <f t="shared" si="261"/>
        <v>25</v>
      </c>
      <c r="M2764">
        <f t="shared" si="263"/>
        <v>8.5</v>
      </c>
      <c r="N2764" t="s">
        <v>111</v>
      </c>
      <c r="O2764" t="s">
        <v>114</v>
      </c>
    </row>
    <row r="2765" spans="1:15" x14ac:dyDescent="0.3">
      <c r="A2765">
        <f t="shared" si="262"/>
        <v>7777898164</v>
      </c>
      <c r="B2765" s="1">
        <v>42486</v>
      </c>
      <c r="C2765" t="str">
        <f t="shared" si="258"/>
        <v>Tuesday</v>
      </c>
      <c r="D2765" t="str">
        <f t="shared" si="259"/>
        <v>April</v>
      </c>
      <c r="E2765">
        <v>12</v>
      </c>
      <c r="F2765" t="s">
        <v>27</v>
      </c>
      <c r="G2765" t="s">
        <v>8</v>
      </c>
      <c r="H2765">
        <f t="shared" si="260"/>
        <v>15</v>
      </c>
      <c r="I2765">
        <v>10</v>
      </c>
      <c r="J2765" t="s">
        <v>58</v>
      </c>
      <c r="K2765" t="s">
        <v>59</v>
      </c>
      <c r="L2765">
        <f t="shared" si="261"/>
        <v>150</v>
      </c>
      <c r="M2765">
        <f t="shared" si="263"/>
        <v>30</v>
      </c>
      <c r="N2765" t="s">
        <v>111</v>
      </c>
      <c r="O2765" t="s">
        <v>114</v>
      </c>
    </row>
    <row r="2766" spans="1:15" x14ac:dyDescent="0.3">
      <c r="A2766">
        <f t="shared" si="262"/>
        <v>7777898165</v>
      </c>
      <c r="B2766" s="1">
        <v>42486</v>
      </c>
      <c r="C2766" t="str">
        <f t="shared" si="258"/>
        <v>Tuesday</v>
      </c>
      <c r="D2766" t="str">
        <f t="shared" si="259"/>
        <v>April</v>
      </c>
      <c r="E2766">
        <v>20.75</v>
      </c>
      <c r="F2766" t="s">
        <v>13</v>
      </c>
      <c r="G2766" t="s">
        <v>22</v>
      </c>
      <c r="H2766">
        <f t="shared" si="260"/>
        <v>28.75</v>
      </c>
      <c r="I2766">
        <v>12</v>
      </c>
      <c r="J2766" t="s">
        <v>23</v>
      </c>
      <c r="K2766" t="s">
        <v>24</v>
      </c>
      <c r="L2766">
        <f t="shared" si="261"/>
        <v>345</v>
      </c>
      <c r="M2766">
        <f t="shared" si="263"/>
        <v>96</v>
      </c>
      <c r="N2766" t="s">
        <v>112</v>
      </c>
      <c r="O2766" t="s">
        <v>115</v>
      </c>
    </row>
    <row r="2767" spans="1:15" x14ac:dyDescent="0.3">
      <c r="A2767">
        <f t="shared" si="262"/>
        <v>7777898166</v>
      </c>
      <c r="B2767" s="1">
        <v>42486</v>
      </c>
      <c r="C2767" t="str">
        <f t="shared" si="258"/>
        <v>Tuesday</v>
      </c>
      <c r="D2767" t="str">
        <f t="shared" si="259"/>
        <v>April</v>
      </c>
      <c r="E2767">
        <v>9.75</v>
      </c>
      <c r="F2767" t="s">
        <v>27</v>
      </c>
      <c r="G2767" t="s">
        <v>8</v>
      </c>
      <c r="H2767">
        <f t="shared" si="260"/>
        <v>12.75</v>
      </c>
      <c r="I2767">
        <v>3</v>
      </c>
      <c r="J2767" t="s">
        <v>48</v>
      </c>
      <c r="K2767" t="s">
        <v>49</v>
      </c>
      <c r="L2767">
        <f t="shared" si="261"/>
        <v>38.25</v>
      </c>
      <c r="M2767">
        <f t="shared" si="263"/>
        <v>9</v>
      </c>
      <c r="N2767" t="s">
        <v>112</v>
      </c>
      <c r="O2767" t="s">
        <v>115</v>
      </c>
    </row>
    <row r="2768" spans="1:15" x14ac:dyDescent="0.3">
      <c r="A2768">
        <f t="shared" si="262"/>
        <v>7777898167</v>
      </c>
      <c r="B2768" s="1">
        <v>42486</v>
      </c>
      <c r="C2768" t="str">
        <f t="shared" si="258"/>
        <v>Tuesday</v>
      </c>
      <c r="D2768" t="str">
        <f t="shared" si="259"/>
        <v>April</v>
      </c>
      <c r="E2768">
        <v>12.25</v>
      </c>
      <c r="F2768" t="s">
        <v>27</v>
      </c>
      <c r="G2768" t="s">
        <v>17</v>
      </c>
      <c r="H2768">
        <f t="shared" si="260"/>
        <v>19.25</v>
      </c>
      <c r="I2768">
        <v>4</v>
      </c>
      <c r="J2768" t="s">
        <v>70</v>
      </c>
      <c r="K2768" t="s">
        <v>71</v>
      </c>
      <c r="L2768">
        <f t="shared" si="261"/>
        <v>77</v>
      </c>
      <c r="M2768">
        <f t="shared" si="263"/>
        <v>28</v>
      </c>
      <c r="N2768" t="s">
        <v>112</v>
      </c>
      <c r="O2768" t="s">
        <v>114</v>
      </c>
    </row>
    <row r="2769" spans="1:15" x14ac:dyDescent="0.3">
      <c r="A2769">
        <f t="shared" si="262"/>
        <v>7777898168</v>
      </c>
      <c r="B2769" s="1">
        <v>42486</v>
      </c>
      <c r="C2769" t="str">
        <f t="shared" si="258"/>
        <v>Tuesday</v>
      </c>
      <c r="D2769" t="str">
        <f t="shared" si="259"/>
        <v>April</v>
      </c>
      <c r="E2769">
        <v>12</v>
      </c>
      <c r="F2769" t="s">
        <v>27</v>
      </c>
      <c r="G2769" t="s">
        <v>8</v>
      </c>
      <c r="H2769">
        <f t="shared" si="260"/>
        <v>15</v>
      </c>
      <c r="I2769">
        <v>11</v>
      </c>
      <c r="J2769" t="s">
        <v>52</v>
      </c>
      <c r="K2769" t="s">
        <v>53</v>
      </c>
      <c r="L2769">
        <f t="shared" si="261"/>
        <v>165</v>
      </c>
      <c r="M2769">
        <f t="shared" si="263"/>
        <v>33</v>
      </c>
      <c r="N2769" t="s">
        <v>112</v>
      </c>
      <c r="O2769" t="s">
        <v>114</v>
      </c>
    </row>
    <row r="2770" spans="1:15" x14ac:dyDescent="0.3">
      <c r="A2770">
        <f t="shared" si="262"/>
        <v>7777898169</v>
      </c>
      <c r="B2770" s="1">
        <v>42486</v>
      </c>
      <c r="C2770" t="str">
        <f t="shared" si="258"/>
        <v>Tuesday</v>
      </c>
      <c r="D2770" t="str">
        <f t="shared" si="259"/>
        <v>April</v>
      </c>
      <c r="E2770">
        <v>17.95</v>
      </c>
      <c r="F2770" t="s">
        <v>13</v>
      </c>
      <c r="G2770" t="s">
        <v>14</v>
      </c>
      <c r="H2770">
        <f t="shared" si="260"/>
        <v>24.95</v>
      </c>
      <c r="I2770">
        <v>6</v>
      </c>
      <c r="J2770" t="s">
        <v>56</v>
      </c>
      <c r="K2770" t="s">
        <v>57</v>
      </c>
      <c r="L2770">
        <f t="shared" si="261"/>
        <v>149.69999999999999</v>
      </c>
      <c r="M2770">
        <f t="shared" si="263"/>
        <v>42</v>
      </c>
      <c r="N2770" t="s">
        <v>112</v>
      </c>
      <c r="O2770" t="s">
        <v>114</v>
      </c>
    </row>
    <row r="2771" spans="1:15" x14ac:dyDescent="0.3">
      <c r="A2771">
        <f t="shared" si="262"/>
        <v>7777898170</v>
      </c>
      <c r="B2771" s="1">
        <v>42486</v>
      </c>
      <c r="C2771" t="str">
        <f t="shared" si="258"/>
        <v>Tuesday</v>
      </c>
      <c r="D2771" t="str">
        <f t="shared" si="259"/>
        <v>April</v>
      </c>
      <c r="E2771">
        <v>16</v>
      </c>
      <c r="F2771" t="s">
        <v>7</v>
      </c>
      <c r="G2771" t="s">
        <v>8</v>
      </c>
      <c r="H2771">
        <f t="shared" si="260"/>
        <v>20.5</v>
      </c>
      <c r="I2771">
        <v>4</v>
      </c>
      <c r="J2771" t="s">
        <v>36</v>
      </c>
      <c r="K2771" t="s">
        <v>37</v>
      </c>
      <c r="L2771">
        <f t="shared" si="261"/>
        <v>82</v>
      </c>
      <c r="M2771">
        <f t="shared" si="263"/>
        <v>18</v>
      </c>
      <c r="N2771" t="s">
        <v>111</v>
      </c>
      <c r="O2771" t="s">
        <v>114</v>
      </c>
    </row>
    <row r="2772" spans="1:15" x14ac:dyDescent="0.3">
      <c r="A2772">
        <f t="shared" si="262"/>
        <v>7777898171</v>
      </c>
      <c r="B2772" s="1">
        <v>42486</v>
      </c>
      <c r="C2772" t="str">
        <f t="shared" si="258"/>
        <v>Tuesday</v>
      </c>
      <c r="D2772" t="str">
        <f t="shared" si="259"/>
        <v>April</v>
      </c>
      <c r="E2772">
        <v>12</v>
      </c>
      <c r="F2772" t="s">
        <v>27</v>
      </c>
      <c r="G2772" t="s">
        <v>8</v>
      </c>
      <c r="H2772">
        <f t="shared" si="260"/>
        <v>15</v>
      </c>
      <c r="I2772">
        <v>1</v>
      </c>
      <c r="J2772" t="s">
        <v>58</v>
      </c>
      <c r="K2772" t="s">
        <v>59</v>
      </c>
      <c r="L2772">
        <f t="shared" si="261"/>
        <v>15</v>
      </c>
      <c r="M2772">
        <f t="shared" si="263"/>
        <v>3</v>
      </c>
      <c r="N2772" t="s">
        <v>111</v>
      </c>
      <c r="O2772" t="s">
        <v>114</v>
      </c>
    </row>
    <row r="2773" spans="1:15" x14ac:dyDescent="0.3">
      <c r="A2773">
        <f t="shared" si="262"/>
        <v>7777898172</v>
      </c>
      <c r="B2773" s="1">
        <v>42487</v>
      </c>
      <c r="C2773" t="str">
        <f t="shared" si="258"/>
        <v>Wednesday</v>
      </c>
      <c r="D2773" t="str">
        <f t="shared" si="259"/>
        <v>April</v>
      </c>
      <c r="E2773">
        <v>10.5</v>
      </c>
      <c r="F2773" t="s">
        <v>27</v>
      </c>
      <c r="G2773" t="s">
        <v>8</v>
      </c>
      <c r="H2773">
        <f t="shared" si="260"/>
        <v>13.5</v>
      </c>
      <c r="I2773">
        <v>10</v>
      </c>
      <c r="J2773" t="s">
        <v>9</v>
      </c>
      <c r="K2773" t="s">
        <v>10</v>
      </c>
      <c r="L2773">
        <f t="shared" si="261"/>
        <v>135</v>
      </c>
      <c r="M2773">
        <f t="shared" si="263"/>
        <v>30</v>
      </c>
      <c r="N2773" t="s">
        <v>111</v>
      </c>
      <c r="O2773" t="s">
        <v>114</v>
      </c>
    </row>
    <row r="2774" spans="1:15" x14ac:dyDescent="0.3">
      <c r="A2774">
        <f t="shared" si="262"/>
        <v>7777898173</v>
      </c>
      <c r="B2774" s="1">
        <v>42487</v>
      </c>
      <c r="C2774" t="str">
        <f t="shared" si="258"/>
        <v>Wednesday</v>
      </c>
      <c r="D2774" t="str">
        <f t="shared" si="259"/>
        <v>April</v>
      </c>
      <c r="E2774">
        <v>16.75</v>
      </c>
      <c r="F2774" t="s">
        <v>7</v>
      </c>
      <c r="G2774" t="s">
        <v>14</v>
      </c>
      <c r="H2774">
        <f t="shared" si="260"/>
        <v>22.25</v>
      </c>
      <c r="I2774">
        <v>12</v>
      </c>
      <c r="J2774" t="s">
        <v>62</v>
      </c>
      <c r="K2774" t="s">
        <v>63</v>
      </c>
      <c r="L2774">
        <f t="shared" si="261"/>
        <v>267</v>
      </c>
      <c r="M2774">
        <f t="shared" si="263"/>
        <v>66</v>
      </c>
      <c r="N2774" t="s">
        <v>112</v>
      </c>
      <c r="O2774" t="s">
        <v>114</v>
      </c>
    </row>
    <row r="2775" spans="1:15" x14ac:dyDescent="0.3">
      <c r="A2775">
        <f t="shared" si="262"/>
        <v>7777898174</v>
      </c>
      <c r="B2775" s="1">
        <v>42488</v>
      </c>
      <c r="C2775" t="str">
        <f t="shared" si="258"/>
        <v>Thursday</v>
      </c>
      <c r="D2775" t="str">
        <f t="shared" si="259"/>
        <v>April</v>
      </c>
      <c r="E2775">
        <v>12</v>
      </c>
      <c r="F2775" t="s">
        <v>27</v>
      </c>
      <c r="G2775" t="s">
        <v>8</v>
      </c>
      <c r="H2775">
        <f t="shared" si="260"/>
        <v>15</v>
      </c>
      <c r="I2775">
        <v>6</v>
      </c>
      <c r="J2775" t="s">
        <v>58</v>
      </c>
      <c r="K2775" t="s">
        <v>59</v>
      </c>
      <c r="L2775">
        <f t="shared" si="261"/>
        <v>90</v>
      </c>
      <c r="M2775">
        <f t="shared" si="263"/>
        <v>18</v>
      </c>
      <c r="N2775" t="s">
        <v>112</v>
      </c>
      <c r="O2775" t="s">
        <v>114</v>
      </c>
    </row>
    <row r="2776" spans="1:15" x14ac:dyDescent="0.3">
      <c r="A2776">
        <f t="shared" si="262"/>
        <v>7777898175</v>
      </c>
      <c r="B2776" s="1">
        <v>42488</v>
      </c>
      <c r="C2776" t="str">
        <f t="shared" si="258"/>
        <v>Thursday</v>
      </c>
      <c r="D2776" t="str">
        <f t="shared" si="259"/>
        <v>April</v>
      </c>
      <c r="E2776">
        <v>10.5</v>
      </c>
      <c r="F2776" t="s">
        <v>27</v>
      </c>
      <c r="G2776" t="s">
        <v>8</v>
      </c>
      <c r="H2776">
        <f t="shared" si="260"/>
        <v>13.5</v>
      </c>
      <c r="I2776">
        <v>2</v>
      </c>
      <c r="J2776" t="s">
        <v>9</v>
      </c>
      <c r="K2776" t="s">
        <v>10</v>
      </c>
      <c r="L2776">
        <f t="shared" si="261"/>
        <v>27</v>
      </c>
      <c r="M2776">
        <f t="shared" si="263"/>
        <v>6</v>
      </c>
      <c r="N2776" t="s">
        <v>112</v>
      </c>
      <c r="O2776" t="s">
        <v>115</v>
      </c>
    </row>
    <row r="2777" spans="1:15" x14ac:dyDescent="0.3">
      <c r="A2777">
        <f t="shared" si="262"/>
        <v>7777898176</v>
      </c>
      <c r="B2777" s="1">
        <v>42488</v>
      </c>
      <c r="C2777" t="str">
        <f t="shared" si="258"/>
        <v>Thursday</v>
      </c>
      <c r="D2777" t="str">
        <f t="shared" si="259"/>
        <v>April</v>
      </c>
      <c r="E2777">
        <v>21</v>
      </c>
      <c r="F2777" t="s">
        <v>13</v>
      </c>
      <c r="G2777" t="s">
        <v>14</v>
      </c>
      <c r="H2777">
        <f t="shared" si="260"/>
        <v>28</v>
      </c>
      <c r="I2777">
        <v>4</v>
      </c>
      <c r="J2777" t="s">
        <v>62</v>
      </c>
      <c r="K2777" t="s">
        <v>63</v>
      </c>
      <c r="L2777">
        <f t="shared" si="261"/>
        <v>112</v>
      </c>
      <c r="M2777">
        <f t="shared" si="263"/>
        <v>28</v>
      </c>
      <c r="N2777" t="s">
        <v>112</v>
      </c>
      <c r="O2777" t="s">
        <v>115</v>
      </c>
    </row>
    <row r="2778" spans="1:15" x14ac:dyDescent="0.3">
      <c r="A2778">
        <f t="shared" si="262"/>
        <v>7777898177</v>
      </c>
      <c r="B2778" s="1">
        <v>42488</v>
      </c>
      <c r="C2778" t="str">
        <f t="shared" si="258"/>
        <v>Thursday</v>
      </c>
      <c r="D2778" t="str">
        <f t="shared" si="259"/>
        <v>April</v>
      </c>
      <c r="E2778">
        <v>14.5</v>
      </c>
      <c r="F2778" t="s">
        <v>7</v>
      </c>
      <c r="G2778" t="s">
        <v>8</v>
      </c>
      <c r="H2778">
        <f t="shared" si="260"/>
        <v>19</v>
      </c>
      <c r="I2778">
        <v>8</v>
      </c>
      <c r="J2778" t="s">
        <v>74</v>
      </c>
      <c r="K2778" t="s">
        <v>75</v>
      </c>
      <c r="L2778">
        <f t="shared" si="261"/>
        <v>152</v>
      </c>
      <c r="M2778">
        <f t="shared" si="263"/>
        <v>36</v>
      </c>
      <c r="N2778" t="s">
        <v>111</v>
      </c>
      <c r="O2778" t="s">
        <v>115</v>
      </c>
    </row>
    <row r="2779" spans="1:15" x14ac:dyDescent="0.3">
      <c r="A2779">
        <f t="shared" si="262"/>
        <v>7777898178</v>
      </c>
      <c r="B2779" s="1">
        <v>42489</v>
      </c>
      <c r="C2779" t="str">
        <f t="shared" si="258"/>
        <v>Friday</v>
      </c>
      <c r="D2779" t="str">
        <f t="shared" si="259"/>
        <v>April</v>
      </c>
      <c r="E2779">
        <v>12.5</v>
      </c>
      <c r="F2779" t="s">
        <v>27</v>
      </c>
      <c r="G2779" t="s">
        <v>17</v>
      </c>
      <c r="H2779">
        <f t="shared" si="260"/>
        <v>19.5</v>
      </c>
      <c r="I2779">
        <v>10</v>
      </c>
      <c r="J2779" t="s">
        <v>32</v>
      </c>
      <c r="K2779" t="s">
        <v>33</v>
      </c>
      <c r="L2779">
        <f t="shared" si="261"/>
        <v>195</v>
      </c>
      <c r="M2779">
        <f t="shared" si="263"/>
        <v>70</v>
      </c>
      <c r="N2779" t="s">
        <v>111</v>
      </c>
      <c r="O2779" t="s">
        <v>115</v>
      </c>
    </row>
    <row r="2780" spans="1:15" x14ac:dyDescent="0.3">
      <c r="A2780">
        <f t="shared" si="262"/>
        <v>7777898179</v>
      </c>
      <c r="B2780" s="1">
        <v>42489</v>
      </c>
      <c r="C2780" t="str">
        <f t="shared" si="258"/>
        <v>Friday</v>
      </c>
      <c r="D2780" t="str">
        <f t="shared" si="259"/>
        <v>April</v>
      </c>
      <c r="E2780">
        <v>20.75</v>
      </c>
      <c r="F2780" t="s">
        <v>13</v>
      </c>
      <c r="G2780" t="s">
        <v>22</v>
      </c>
      <c r="H2780">
        <f t="shared" si="260"/>
        <v>28.75</v>
      </c>
      <c r="I2780">
        <v>8</v>
      </c>
      <c r="J2780" t="s">
        <v>23</v>
      </c>
      <c r="K2780" t="s">
        <v>24</v>
      </c>
      <c r="L2780">
        <f t="shared" si="261"/>
        <v>230</v>
      </c>
      <c r="M2780">
        <f t="shared" si="263"/>
        <v>64</v>
      </c>
      <c r="N2780" t="s">
        <v>111</v>
      </c>
      <c r="O2780" t="s">
        <v>115</v>
      </c>
    </row>
    <row r="2781" spans="1:15" x14ac:dyDescent="0.3">
      <c r="A2781">
        <f t="shared" si="262"/>
        <v>7777898180</v>
      </c>
      <c r="B2781" s="1">
        <v>42489</v>
      </c>
      <c r="C2781" t="str">
        <f t="shared" si="258"/>
        <v>Friday</v>
      </c>
      <c r="D2781" t="str">
        <f t="shared" si="259"/>
        <v>April</v>
      </c>
      <c r="E2781">
        <v>16.75</v>
      </c>
      <c r="F2781" t="s">
        <v>7</v>
      </c>
      <c r="G2781" t="s">
        <v>22</v>
      </c>
      <c r="H2781">
        <f t="shared" si="260"/>
        <v>23.25</v>
      </c>
      <c r="I2781">
        <v>9</v>
      </c>
      <c r="J2781" t="s">
        <v>46</v>
      </c>
      <c r="K2781" t="s">
        <v>47</v>
      </c>
      <c r="L2781">
        <f t="shared" si="261"/>
        <v>209.25</v>
      </c>
      <c r="M2781">
        <f t="shared" si="263"/>
        <v>58.5</v>
      </c>
      <c r="N2781" t="s">
        <v>112</v>
      </c>
      <c r="O2781" t="s">
        <v>114</v>
      </c>
    </row>
    <row r="2782" spans="1:15" x14ac:dyDescent="0.3">
      <c r="A2782">
        <f t="shared" si="262"/>
        <v>7777898181</v>
      </c>
      <c r="B2782" s="1">
        <v>42489</v>
      </c>
      <c r="C2782" t="str">
        <f t="shared" si="258"/>
        <v>Friday</v>
      </c>
      <c r="D2782" t="str">
        <f t="shared" si="259"/>
        <v>April</v>
      </c>
      <c r="E2782">
        <v>16.5</v>
      </c>
      <c r="F2782" t="s">
        <v>7</v>
      </c>
      <c r="G2782" t="s">
        <v>17</v>
      </c>
      <c r="H2782">
        <f t="shared" si="260"/>
        <v>25</v>
      </c>
      <c r="I2782">
        <v>6</v>
      </c>
      <c r="J2782" t="s">
        <v>38</v>
      </c>
      <c r="K2782" t="s">
        <v>39</v>
      </c>
      <c r="L2782">
        <f t="shared" si="261"/>
        <v>150</v>
      </c>
      <c r="M2782">
        <f t="shared" si="263"/>
        <v>51</v>
      </c>
      <c r="N2782" t="s">
        <v>111</v>
      </c>
      <c r="O2782" t="s">
        <v>115</v>
      </c>
    </row>
    <row r="2783" spans="1:15" x14ac:dyDescent="0.3">
      <c r="A2783">
        <f t="shared" si="262"/>
        <v>7777898182</v>
      </c>
      <c r="B2783" s="1">
        <v>42489</v>
      </c>
      <c r="C2783" t="str">
        <f t="shared" si="258"/>
        <v>Friday</v>
      </c>
      <c r="D2783" t="str">
        <f t="shared" si="259"/>
        <v>April</v>
      </c>
      <c r="E2783">
        <v>12.5</v>
      </c>
      <c r="F2783" t="s">
        <v>7</v>
      </c>
      <c r="G2783" t="s">
        <v>8</v>
      </c>
      <c r="H2783">
        <f t="shared" si="260"/>
        <v>17</v>
      </c>
      <c r="I2783">
        <v>5</v>
      </c>
      <c r="J2783" t="s">
        <v>48</v>
      </c>
      <c r="K2783" t="s">
        <v>49</v>
      </c>
      <c r="L2783">
        <f t="shared" si="261"/>
        <v>85</v>
      </c>
      <c r="M2783">
        <f t="shared" si="263"/>
        <v>22.5</v>
      </c>
      <c r="N2783" t="s">
        <v>112</v>
      </c>
      <c r="O2783" t="s">
        <v>114</v>
      </c>
    </row>
    <row r="2784" spans="1:15" x14ac:dyDescent="0.3">
      <c r="A2784">
        <f t="shared" si="262"/>
        <v>7777898183</v>
      </c>
      <c r="B2784" s="1">
        <v>42489</v>
      </c>
      <c r="C2784" t="str">
        <f t="shared" si="258"/>
        <v>Friday</v>
      </c>
      <c r="D2784" t="str">
        <f t="shared" si="259"/>
        <v>April</v>
      </c>
      <c r="E2784">
        <v>20.75</v>
      </c>
      <c r="F2784" t="s">
        <v>13</v>
      </c>
      <c r="G2784" t="s">
        <v>17</v>
      </c>
      <c r="H2784">
        <f t="shared" si="260"/>
        <v>30.75</v>
      </c>
      <c r="I2784">
        <v>6</v>
      </c>
      <c r="J2784" t="s">
        <v>25</v>
      </c>
      <c r="K2784" t="s">
        <v>26</v>
      </c>
      <c r="L2784">
        <f t="shared" si="261"/>
        <v>184.5</v>
      </c>
      <c r="M2784">
        <f t="shared" si="263"/>
        <v>60</v>
      </c>
      <c r="N2784" t="s">
        <v>111</v>
      </c>
      <c r="O2784" t="s">
        <v>115</v>
      </c>
    </row>
    <row r="2785" spans="1:15" x14ac:dyDescent="0.3">
      <c r="A2785">
        <f t="shared" si="262"/>
        <v>7777898184</v>
      </c>
      <c r="B2785" s="1">
        <v>42490</v>
      </c>
      <c r="C2785" t="str">
        <f t="shared" si="258"/>
        <v>Saturday</v>
      </c>
      <c r="D2785" t="str">
        <f t="shared" si="259"/>
        <v>April</v>
      </c>
      <c r="E2785">
        <v>20.75</v>
      </c>
      <c r="F2785" t="s">
        <v>13</v>
      </c>
      <c r="G2785" t="s">
        <v>17</v>
      </c>
      <c r="H2785">
        <f t="shared" si="260"/>
        <v>30.75</v>
      </c>
      <c r="I2785">
        <v>7</v>
      </c>
      <c r="J2785" t="s">
        <v>54</v>
      </c>
      <c r="K2785" t="s">
        <v>55</v>
      </c>
      <c r="L2785">
        <f t="shared" si="261"/>
        <v>215.25</v>
      </c>
      <c r="M2785">
        <f t="shared" si="263"/>
        <v>70</v>
      </c>
      <c r="N2785" t="s">
        <v>112</v>
      </c>
      <c r="O2785" t="s">
        <v>114</v>
      </c>
    </row>
    <row r="2786" spans="1:15" x14ac:dyDescent="0.3">
      <c r="A2786">
        <f t="shared" si="262"/>
        <v>7777898185</v>
      </c>
      <c r="B2786" s="1">
        <v>42490</v>
      </c>
      <c r="C2786" t="str">
        <f t="shared" si="258"/>
        <v>Saturday</v>
      </c>
      <c r="D2786" t="str">
        <f t="shared" si="259"/>
        <v>April</v>
      </c>
      <c r="E2786">
        <v>16</v>
      </c>
      <c r="F2786" t="s">
        <v>7</v>
      </c>
      <c r="G2786" t="s">
        <v>14</v>
      </c>
      <c r="H2786">
        <f t="shared" si="260"/>
        <v>21.5</v>
      </c>
      <c r="I2786">
        <v>7</v>
      </c>
      <c r="J2786" t="s">
        <v>42</v>
      </c>
      <c r="K2786" t="s">
        <v>43</v>
      </c>
      <c r="L2786">
        <f t="shared" si="261"/>
        <v>150.5</v>
      </c>
      <c r="M2786">
        <f t="shared" si="263"/>
        <v>38.5</v>
      </c>
      <c r="N2786" t="s">
        <v>112</v>
      </c>
      <c r="O2786" t="s">
        <v>115</v>
      </c>
    </row>
    <row r="2787" spans="1:15" x14ac:dyDescent="0.3">
      <c r="A2787">
        <f t="shared" si="262"/>
        <v>7777898186</v>
      </c>
      <c r="B2787" s="1">
        <v>42490</v>
      </c>
      <c r="C2787" t="str">
        <f t="shared" si="258"/>
        <v>Saturday</v>
      </c>
      <c r="D2787" t="str">
        <f t="shared" si="259"/>
        <v>April</v>
      </c>
      <c r="E2787">
        <v>16.75</v>
      </c>
      <c r="F2787" t="s">
        <v>7</v>
      </c>
      <c r="G2787" t="s">
        <v>22</v>
      </c>
      <c r="H2787">
        <f t="shared" si="260"/>
        <v>23.25</v>
      </c>
      <c r="I2787">
        <v>3</v>
      </c>
      <c r="J2787" t="s">
        <v>46</v>
      </c>
      <c r="K2787" t="s">
        <v>47</v>
      </c>
      <c r="L2787">
        <f t="shared" si="261"/>
        <v>69.75</v>
      </c>
      <c r="M2787">
        <f t="shared" si="263"/>
        <v>19.5</v>
      </c>
      <c r="N2787" t="s">
        <v>112</v>
      </c>
      <c r="O2787" t="s">
        <v>115</v>
      </c>
    </row>
    <row r="2788" spans="1:15" x14ac:dyDescent="0.3">
      <c r="A2788">
        <f t="shared" si="262"/>
        <v>7777898187</v>
      </c>
      <c r="B2788" s="1">
        <v>42490</v>
      </c>
      <c r="C2788" t="str">
        <f t="shared" si="258"/>
        <v>Saturday</v>
      </c>
      <c r="D2788" t="str">
        <f t="shared" si="259"/>
        <v>April</v>
      </c>
      <c r="E2788">
        <v>17.95</v>
      </c>
      <c r="F2788" t="s">
        <v>13</v>
      </c>
      <c r="G2788" t="s">
        <v>14</v>
      </c>
      <c r="H2788">
        <f t="shared" si="260"/>
        <v>24.95</v>
      </c>
      <c r="I2788">
        <v>5</v>
      </c>
      <c r="J2788" t="s">
        <v>56</v>
      </c>
      <c r="K2788" t="s">
        <v>57</v>
      </c>
      <c r="L2788">
        <f t="shared" si="261"/>
        <v>124.75</v>
      </c>
      <c r="M2788">
        <f t="shared" si="263"/>
        <v>35</v>
      </c>
      <c r="N2788" t="s">
        <v>112</v>
      </c>
      <c r="O2788" t="s">
        <v>115</v>
      </c>
    </row>
    <row r="2789" spans="1:15" x14ac:dyDescent="0.3">
      <c r="A2789">
        <f t="shared" si="262"/>
        <v>7777898188</v>
      </c>
      <c r="B2789" s="1">
        <v>42490</v>
      </c>
      <c r="C2789" t="str">
        <f t="shared" si="258"/>
        <v>Saturday</v>
      </c>
      <c r="D2789" t="str">
        <f t="shared" si="259"/>
        <v>April</v>
      </c>
      <c r="E2789">
        <v>12</v>
      </c>
      <c r="F2789" t="s">
        <v>27</v>
      </c>
      <c r="G2789" t="s">
        <v>14</v>
      </c>
      <c r="H2789">
        <f t="shared" si="260"/>
        <v>16</v>
      </c>
      <c r="I2789">
        <v>8</v>
      </c>
      <c r="J2789" t="s">
        <v>34</v>
      </c>
      <c r="K2789" t="s">
        <v>35</v>
      </c>
      <c r="L2789">
        <f t="shared" si="261"/>
        <v>128</v>
      </c>
      <c r="M2789">
        <f t="shared" si="263"/>
        <v>32</v>
      </c>
      <c r="N2789" t="s">
        <v>112</v>
      </c>
      <c r="O2789" t="s">
        <v>114</v>
      </c>
    </row>
    <row r="2790" spans="1:15" x14ac:dyDescent="0.3">
      <c r="A2790">
        <f t="shared" si="262"/>
        <v>7777898189</v>
      </c>
      <c r="B2790" s="1">
        <v>42491</v>
      </c>
      <c r="C2790" t="str">
        <f t="shared" si="258"/>
        <v>Sunday</v>
      </c>
      <c r="D2790" t="str">
        <f t="shared" si="259"/>
        <v>May</v>
      </c>
      <c r="E2790">
        <v>12</v>
      </c>
      <c r="F2790" t="s">
        <v>27</v>
      </c>
      <c r="G2790" t="s">
        <v>8</v>
      </c>
      <c r="H2790">
        <f t="shared" si="260"/>
        <v>15</v>
      </c>
      <c r="I2790">
        <v>4</v>
      </c>
      <c r="J2790" t="s">
        <v>36</v>
      </c>
      <c r="K2790" t="s">
        <v>37</v>
      </c>
      <c r="L2790">
        <f t="shared" si="261"/>
        <v>60</v>
      </c>
      <c r="M2790">
        <f t="shared" si="263"/>
        <v>12</v>
      </c>
      <c r="N2790" t="s">
        <v>111</v>
      </c>
      <c r="O2790" t="s">
        <v>114</v>
      </c>
    </row>
    <row r="2791" spans="1:15" x14ac:dyDescent="0.3">
      <c r="A2791">
        <f t="shared" si="262"/>
        <v>7777898190</v>
      </c>
      <c r="B2791" s="1">
        <v>42491</v>
      </c>
      <c r="C2791" t="str">
        <f t="shared" si="258"/>
        <v>Sunday</v>
      </c>
      <c r="D2791" t="str">
        <f t="shared" si="259"/>
        <v>May</v>
      </c>
      <c r="E2791">
        <v>13.25</v>
      </c>
      <c r="F2791" t="s">
        <v>7</v>
      </c>
      <c r="G2791" t="s">
        <v>8</v>
      </c>
      <c r="H2791">
        <f t="shared" si="260"/>
        <v>17.75</v>
      </c>
      <c r="I2791">
        <v>2</v>
      </c>
      <c r="J2791" t="s">
        <v>9</v>
      </c>
      <c r="K2791" t="s">
        <v>10</v>
      </c>
      <c r="L2791">
        <f t="shared" si="261"/>
        <v>35.5</v>
      </c>
      <c r="M2791">
        <f t="shared" si="263"/>
        <v>9</v>
      </c>
      <c r="N2791" t="s">
        <v>112</v>
      </c>
      <c r="O2791" t="s">
        <v>115</v>
      </c>
    </row>
    <row r="2792" spans="1:15" x14ac:dyDescent="0.3">
      <c r="A2792">
        <f t="shared" si="262"/>
        <v>7777898191</v>
      </c>
      <c r="B2792" s="1">
        <v>42491</v>
      </c>
      <c r="C2792" t="str">
        <f t="shared" si="258"/>
        <v>Sunday</v>
      </c>
      <c r="D2792" t="str">
        <f t="shared" si="259"/>
        <v>May</v>
      </c>
      <c r="E2792">
        <v>16</v>
      </c>
      <c r="F2792" t="s">
        <v>7</v>
      </c>
      <c r="G2792" t="s">
        <v>14</v>
      </c>
      <c r="H2792">
        <f t="shared" si="260"/>
        <v>21.5</v>
      </c>
      <c r="I2792">
        <v>6</v>
      </c>
      <c r="J2792" t="s">
        <v>68</v>
      </c>
      <c r="K2792" t="s">
        <v>69</v>
      </c>
      <c r="L2792">
        <f t="shared" si="261"/>
        <v>129</v>
      </c>
      <c r="M2792">
        <f t="shared" si="263"/>
        <v>33</v>
      </c>
      <c r="N2792" t="s">
        <v>111</v>
      </c>
      <c r="O2792" t="s">
        <v>114</v>
      </c>
    </row>
    <row r="2793" spans="1:15" x14ac:dyDescent="0.3">
      <c r="A2793">
        <f t="shared" si="262"/>
        <v>7777898192</v>
      </c>
      <c r="B2793" s="1">
        <v>42491</v>
      </c>
      <c r="C2793" t="str">
        <f t="shared" si="258"/>
        <v>Sunday</v>
      </c>
      <c r="D2793" t="str">
        <f t="shared" si="259"/>
        <v>May</v>
      </c>
      <c r="E2793">
        <v>16</v>
      </c>
      <c r="F2793" t="s">
        <v>7</v>
      </c>
      <c r="G2793" t="s">
        <v>14</v>
      </c>
      <c r="H2793">
        <f t="shared" si="260"/>
        <v>21.5</v>
      </c>
      <c r="I2793">
        <v>7</v>
      </c>
      <c r="J2793" t="s">
        <v>34</v>
      </c>
      <c r="K2793" t="s">
        <v>35</v>
      </c>
      <c r="L2793">
        <f t="shared" si="261"/>
        <v>150.5</v>
      </c>
      <c r="M2793">
        <f t="shared" si="263"/>
        <v>38.5</v>
      </c>
      <c r="N2793" t="s">
        <v>111</v>
      </c>
      <c r="O2793" t="s">
        <v>115</v>
      </c>
    </row>
    <row r="2794" spans="1:15" x14ac:dyDescent="0.3">
      <c r="A2794">
        <f t="shared" si="262"/>
        <v>7777898193</v>
      </c>
      <c r="B2794" s="1">
        <v>42491</v>
      </c>
      <c r="C2794" t="str">
        <f t="shared" si="258"/>
        <v>Sunday</v>
      </c>
      <c r="D2794" t="str">
        <f t="shared" si="259"/>
        <v>May</v>
      </c>
      <c r="E2794">
        <v>14.5</v>
      </c>
      <c r="F2794" t="s">
        <v>7</v>
      </c>
      <c r="G2794" t="s">
        <v>8</v>
      </c>
      <c r="H2794">
        <f t="shared" si="260"/>
        <v>19</v>
      </c>
      <c r="I2794">
        <v>7</v>
      </c>
      <c r="J2794" t="s">
        <v>74</v>
      </c>
      <c r="K2794" t="s">
        <v>75</v>
      </c>
      <c r="L2794">
        <f t="shared" si="261"/>
        <v>133</v>
      </c>
      <c r="M2794">
        <f t="shared" si="263"/>
        <v>31.5</v>
      </c>
      <c r="N2794" t="s">
        <v>111</v>
      </c>
      <c r="O2794" t="s">
        <v>114</v>
      </c>
    </row>
    <row r="2795" spans="1:15" x14ac:dyDescent="0.3">
      <c r="A2795">
        <f t="shared" si="262"/>
        <v>7777898194</v>
      </c>
      <c r="B2795" s="1">
        <v>42492</v>
      </c>
      <c r="C2795" t="str">
        <f t="shared" si="258"/>
        <v>Monday</v>
      </c>
      <c r="D2795" t="str">
        <f t="shared" si="259"/>
        <v>May</v>
      </c>
      <c r="E2795">
        <v>20.75</v>
      </c>
      <c r="F2795" t="s">
        <v>13</v>
      </c>
      <c r="G2795" t="s">
        <v>22</v>
      </c>
      <c r="H2795">
        <f t="shared" si="260"/>
        <v>28.75</v>
      </c>
      <c r="I2795">
        <v>12</v>
      </c>
      <c r="J2795" t="s">
        <v>23</v>
      </c>
      <c r="K2795" t="s">
        <v>24</v>
      </c>
      <c r="L2795">
        <f t="shared" si="261"/>
        <v>345</v>
      </c>
      <c r="M2795">
        <f t="shared" si="263"/>
        <v>96</v>
      </c>
      <c r="N2795" t="s">
        <v>112</v>
      </c>
      <c r="O2795" t="s">
        <v>114</v>
      </c>
    </row>
    <row r="2796" spans="1:15" x14ac:dyDescent="0.3">
      <c r="A2796">
        <f t="shared" si="262"/>
        <v>7777898195</v>
      </c>
      <c r="B2796" s="1">
        <v>42492</v>
      </c>
      <c r="C2796" t="str">
        <f t="shared" si="258"/>
        <v>Monday</v>
      </c>
      <c r="D2796" t="str">
        <f t="shared" si="259"/>
        <v>May</v>
      </c>
      <c r="E2796">
        <v>20.25</v>
      </c>
      <c r="F2796" t="s">
        <v>13</v>
      </c>
      <c r="G2796" t="s">
        <v>14</v>
      </c>
      <c r="H2796">
        <f t="shared" si="260"/>
        <v>27.25</v>
      </c>
      <c r="I2796">
        <v>2</v>
      </c>
      <c r="J2796" t="s">
        <v>64</v>
      </c>
      <c r="K2796" t="s">
        <v>65</v>
      </c>
      <c r="L2796">
        <f t="shared" si="261"/>
        <v>54.5</v>
      </c>
      <c r="M2796">
        <f t="shared" si="263"/>
        <v>14</v>
      </c>
      <c r="N2796" t="s">
        <v>112</v>
      </c>
      <c r="O2796" t="s">
        <v>114</v>
      </c>
    </row>
    <row r="2797" spans="1:15" x14ac:dyDescent="0.3">
      <c r="A2797">
        <f t="shared" si="262"/>
        <v>7777898196</v>
      </c>
      <c r="B2797" s="1">
        <v>42492</v>
      </c>
      <c r="C2797" t="str">
        <f t="shared" si="258"/>
        <v>Monday</v>
      </c>
      <c r="D2797" t="str">
        <f t="shared" si="259"/>
        <v>May</v>
      </c>
      <c r="E2797">
        <v>16.25</v>
      </c>
      <c r="F2797" t="s">
        <v>7</v>
      </c>
      <c r="G2797" t="s">
        <v>17</v>
      </c>
      <c r="H2797">
        <f t="shared" si="260"/>
        <v>24.75</v>
      </c>
      <c r="I2797">
        <v>7</v>
      </c>
      <c r="J2797" t="s">
        <v>60</v>
      </c>
      <c r="K2797" t="s">
        <v>61</v>
      </c>
      <c r="L2797">
        <f t="shared" si="261"/>
        <v>173.25</v>
      </c>
      <c r="M2797">
        <f t="shared" si="263"/>
        <v>59.5</v>
      </c>
      <c r="N2797" t="s">
        <v>111</v>
      </c>
      <c r="O2797" t="s">
        <v>115</v>
      </c>
    </row>
    <row r="2798" spans="1:15" x14ac:dyDescent="0.3">
      <c r="A2798">
        <f t="shared" si="262"/>
        <v>7777898197</v>
      </c>
      <c r="B2798" s="1">
        <v>42492</v>
      </c>
      <c r="C2798" t="str">
        <f t="shared" si="258"/>
        <v>Monday</v>
      </c>
      <c r="D2798" t="str">
        <f t="shared" si="259"/>
        <v>May</v>
      </c>
      <c r="E2798">
        <v>12.25</v>
      </c>
      <c r="F2798" t="s">
        <v>27</v>
      </c>
      <c r="G2798" t="s">
        <v>17</v>
      </c>
      <c r="H2798">
        <f t="shared" si="260"/>
        <v>19.25</v>
      </c>
      <c r="I2798">
        <v>10</v>
      </c>
      <c r="J2798" t="s">
        <v>70</v>
      </c>
      <c r="K2798" t="s">
        <v>71</v>
      </c>
      <c r="L2798">
        <f t="shared" si="261"/>
        <v>192.5</v>
      </c>
      <c r="M2798">
        <f t="shared" si="263"/>
        <v>70</v>
      </c>
      <c r="N2798" t="s">
        <v>111</v>
      </c>
      <c r="O2798" t="s">
        <v>114</v>
      </c>
    </row>
    <row r="2799" spans="1:15" x14ac:dyDescent="0.3">
      <c r="A2799">
        <f t="shared" si="262"/>
        <v>7777898198</v>
      </c>
      <c r="B2799" s="1">
        <v>42492</v>
      </c>
      <c r="C2799" t="str">
        <f t="shared" si="258"/>
        <v>Monday</v>
      </c>
      <c r="D2799" t="str">
        <f t="shared" si="259"/>
        <v>May</v>
      </c>
      <c r="E2799">
        <v>20.75</v>
      </c>
      <c r="F2799" t="s">
        <v>13</v>
      </c>
      <c r="G2799" t="s">
        <v>22</v>
      </c>
      <c r="H2799">
        <f t="shared" si="260"/>
        <v>28.75</v>
      </c>
      <c r="I2799">
        <v>12</v>
      </c>
      <c r="J2799" t="s">
        <v>50</v>
      </c>
      <c r="K2799" t="s">
        <v>51</v>
      </c>
      <c r="L2799">
        <f t="shared" si="261"/>
        <v>345</v>
      </c>
      <c r="M2799">
        <f t="shared" si="263"/>
        <v>96</v>
      </c>
      <c r="N2799" t="s">
        <v>111</v>
      </c>
      <c r="O2799" t="s">
        <v>115</v>
      </c>
    </row>
    <row r="2800" spans="1:15" x14ac:dyDescent="0.3">
      <c r="A2800">
        <f t="shared" si="262"/>
        <v>7777898199</v>
      </c>
      <c r="B2800" s="1">
        <v>42492</v>
      </c>
      <c r="C2800" t="str">
        <f t="shared" si="258"/>
        <v>Monday</v>
      </c>
      <c r="D2800" t="str">
        <f t="shared" si="259"/>
        <v>May</v>
      </c>
      <c r="E2800">
        <v>18.5</v>
      </c>
      <c r="F2800" t="s">
        <v>13</v>
      </c>
      <c r="G2800" t="s">
        <v>14</v>
      </c>
      <c r="H2800">
        <f t="shared" si="260"/>
        <v>25.5</v>
      </c>
      <c r="I2800">
        <v>12</v>
      </c>
      <c r="J2800" t="s">
        <v>15</v>
      </c>
      <c r="K2800" t="s">
        <v>16</v>
      </c>
      <c r="L2800">
        <f t="shared" si="261"/>
        <v>306</v>
      </c>
      <c r="M2800">
        <f t="shared" si="263"/>
        <v>84</v>
      </c>
      <c r="N2800" t="s">
        <v>111</v>
      </c>
      <c r="O2800" t="s">
        <v>115</v>
      </c>
    </row>
    <row r="2801" spans="1:15" x14ac:dyDescent="0.3">
      <c r="A2801">
        <f t="shared" si="262"/>
        <v>7777898200</v>
      </c>
      <c r="B2801" s="1">
        <v>42492</v>
      </c>
      <c r="C2801" t="str">
        <f t="shared" si="258"/>
        <v>Monday</v>
      </c>
      <c r="D2801" t="str">
        <f t="shared" si="259"/>
        <v>May</v>
      </c>
      <c r="E2801">
        <v>12</v>
      </c>
      <c r="F2801" t="s">
        <v>27</v>
      </c>
      <c r="G2801" t="s">
        <v>14</v>
      </c>
      <c r="H2801">
        <f t="shared" si="260"/>
        <v>16</v>
      </c>
      <c r="I2801">
        <v>9</v>
      </c>
      <c r="J2801" t="s">
        <v>64</v>
      </c>
      <c r="K2801" t="s">
        <v>65</v>
      </c>
      <c r="L2801">
        <f t="shared" si="261"/>
        <v>144</v>
      </c>
      <c r="M2801">
        <f t="shared" si="263"/>
        <v>36</v>
      </c>
      <c r="N2801" t="s">
        <v>111</v>
      </c>
      <c r="O2801" t="s">
        <v>114</v>
      </c>
    </row>
    <row r="2802" spans="1:15" x14ac:dyDescent="0.3">
      <c r="A2802">
        <f t="shared" si="262"/>
        <v>7777898201</v>
      </c>
      <c r="B2802" s="1">
        <v>42493</v>
      </c>
      <c r="C2802" t="str">
        <f t="shared" si="258"/>
        <v>Tuesday</v>
      </c>
      <c r="D2802" t="str">
        <f t="shared" si="259"/>
        <v>May</v>
      </c>
      <c r="E2802">
        <v>12.75</v>
      </c>
      <c r="F2802" t="s">
        <v>27</v>
      </c>
      <c r="G2802" t="s">
        <v>22</v>
      </c>
      <c r="H2802">
        <f t="shared" si="260"/>
        <v>17.75</v>
      </c>
      <c r="I2802">
        <v>1</v>
      </c>
      <c r="J2802" t="s">
        <v>23</v>
      </c>
      <c r="K2802" t="s">
        <v>24</v>
      </c>
      <c r="L2802">
        <f t="shared" si="261"/>
        <v>17.75</v>
      </c>
      <c r="M2802">
        <f t="shared" si="263"/>
        <v>5</v>
      </c>
      <c r="N2802" t="s">
        <v>111</v>
      </c>
      <c r="O2802" t="s">
        <v>114</v>
      </c>
    </row>
    <row r="2803" spans="1:15" x14ac:dyDescent="0.3">
      <c r="A2803">
        <f t="shared" si="262"/>
        <v>7777898202</v>
      </c>
      <c r="B2803" s="1">
        <v>42493</v>
      </c>
      <c r="C2803" t="str">
        <f t="shared" si="258"/>
        <v>Tuesday</v>
      </c>
      <c r="D2803" t="str">
        <f t="shared" si="259"/>
        <v>May</v>
      </c>
      <c r="E2803">
        <v>12.75</v>
      </c>
      <c r="F2803" t="s">
        <v>27</v>
      </c>
      <c r="G2803" t="s">
        <v>22</v>
      </c>
      <c r="H2803">
        <f t="shared" si="260"/>
        <v>17.75</v>
      </c>
      <c r="I2803">
        <v>3</v>
      </c>
      <c r="J2803" t="s">
        <v>46</v>
      </c>
      <c r="K2803" t="s">
        <v>47</v>
      </c>
      <c r="L2803">
        <f t="shared" si="261"/>
        <v>53.25</v>
      </c>
      <c r="M2803">
        <f t="shared" si="263"/>
        <v>15</v>
      </c>
      <c r="N2803" t="s">
        <v>112</v>
      </c>
      <c r="O2803" t="s">
        <v>114</v>
      </c>
    </row>
    <row r="2804" spans="1:15" x14ac:dyDescent="0.3">
      <c r="A2804">
        <f t="shared" si="262"/>
        <v>7777898203</v>
      </c>
      <c r="B2804" s="1">
        <v>42493</v>
      </c>
      <c r="C2804" t="str">
        <f t="shared" si="258"/>
        <v>Tuesday</v>
      </c>
      <c r="D2804" t="str">
        <f t="shared" si="259"/>
        <v>May</v>
      </c>
      <c r="E2804">
        <v>16.75</v>
      </c>
      <c r="F2804" t="s">
        <v>7</v>
      </c>
      <c r="G2804" t="s">
        <v>22</v>
      </c>
      <c r="H2804">
        <f t="shared" si="260"/>
        <v>23.25</v>
      </c>
      <c r="I2804">
        <v>11</v>
      </c>
      <c r="J2804" t="s">
        <v>72</v>
      </c>
      <c r="K2804" t="s">
        <v>73</v>
      </c>
      <c r="L2804">
        <f t="shared" si="261"/>
        <v>255.75</v>
      </c>
      <c r="M2804">
        <f t="shared" si="263"/>
        <v>71.5</v>
      </c>
      <c r="N2804" t="s">
        <v>112</v>
      </c>
      <c r="O2804" t="s">
        <v>115</v>
      </c>
    </row>
    <row r="2805" spans="1:15" x14ac:dyDescent="0.3">
      <c r="A2805">
        <f t="shared" si="262"/>
        <v>7777898204</v>
      </c>
      <c r="B2805" s="1">
        <v>42493</v>
      </c>
      <c r="C2805" t="str">
        <f t="shared" si="258"/>
        <v>Tuesday</v>
      </c>
      <c r="D2805" t="str">
        <f t="shared" si="259"/>
        <v>May</v>
      </c>
      <c r="E2805">
        <v>12.5</v>
      </c>
      <c r="F2805" t="s">
        <v>27</v>
      </c>
      <c r="G2805" t="s">
        <v>17</v>
      </c>
      <c r="H2805">
        <f t="shared" si="260"/>
        <v>19.5</v>
      </c>
      <c r="I2805">
        <v>9</v>
      </c>
      <c r="J2805" t="s">
        <v>54</v>
      </c>
      <c r="K2805" t="s">
        <v>55</v>
      </c>
      <c r="L2805">
        <f t="shared" si="261"/>
        <v>175.5</v>
      </c>
      <c r="M2805">
        <f t="shared" si="263"/>
        <v>63</v>
      </c>
      <c r="N2805" t="s">
        <v>111</v>
      </c>
      <c r="O2805" t="s">
        <v>115</v>
      </c>
    </row>
    <row r="2806" spans="1:15" x14ac:dyDescent="0.3">
      <c r="A2806">
        <f t="shared" si="262"/>
        <v>7777898205</v>
      </c>
      <c r="B2806" s="1">
        <v>42493</v>
      </c>
      <c r="C2806" t="str">
        <f t="shared" si="258"/>
        <v>Tuesday</v>
      </c>
      <c r="D2806" t="str">
        <f t="shared" si="259"/>
        <v>May</v>
      </c>
      <c r="E2806">
        <v>16</v>
      </c>
      <c r="F2806" t="s">
        <v>7</v>
      </c>
      <c r="G2806" t="s">
        <v>14</v>
      </c>
      <c r="H2806">
        <f t="shared" si="260"/>
        <v>21.5</v>
      </c>
      <c r="I2806">
        <v>10</v>
      </c>
      <c r="J2806" t="s">
        <v>42</v>
      </c>
      <c r="K2806" t="s">
        <v>43</v>
      </c>
      <c r="L2806">
        <f t="shared" si="261"/>
        <v>215</v>
      </c>
      <c r="M2806">
        <f t="shared" si="263"/>
        <v>55</v>
      </c>
      <c r="N2806" t="s">
        <v>111</v>
      </c>
      <c r="O2806" t="s">
        <v>115</v>
      </c>
    </row>
    <row r="2807" spans="1:15" x14ac:dyDescent="0.3">
      <c r="A2807">
        <f t="shared" si="262"/>
        <v>7777898206</v>
      </c>
      <c r="B2807" s="1">
        <v>42493</v>
      </c>
      <c r="C2807" t="str">
        <f t="shared" si="258"/>
        <v>Tuesday</v>
      </c>
      <c r="D2807" t="str">
        <f t="shared" si="259"/>
        <v>May</v>
      </c>
      <c r="E2807">
        <v>20.75</v>
      </c>
      <c r="F2807" t="s">
        <v>13</v>
      </c>
      <c r="G2807" t="s">
        <v>22</v>
      </c>
      <c r="H2807">
        <f t="shared" si="260"/>
        <v>28.75</v>
      </c>
      <c r="I2807">
        <v>2</v>
      </c>
      <c r="J2807" t="s">
        <v>28</v>
      </c>
      <c r="K2807" t="s">
        <v>29</v>
      </c>
      <c r="L2807">
        <f t="shared" si="261"/>
        <v>57.5</v>
      </c>
      <c r="M2807">
        <f t="shared" si="263"/>
        <v>16</v>
      </c>
      <c r="N2807" t="s">
        <v>111</v>
      </c>
      <c r="O2807" t="s">
        <v>115</v>
      </c>
    </row>
    <row r="2808" spans="1:15" x14ac:dyDescent="0.3">
      <c r="A2808">
        <f t="shared" si="262"/>
        <v>7777898207</v>
      </c>
      <c r="B2808" s="1">
        <v>42493</v>
      </c>
      <c r="C2808" t="str">
        <f t="shared" si="258"/>
        <v>Tuesday</v>
      </c>
      <c r="D2808" t="str">
        <f t="shared" si="259"/>
        <v>May</v>
      </c>
      <c r="E2808">
        <v>12.75</v>
      </c>
      <c r="F2808" t="s">
        <v>27</v>
      </c>
      <c r="G2808" t="s">
        <v>22</v>
      </c>
      <c r="H2808">
        <f t="shared" si="260"/>
        <v>17.75</v>
      </c>
      <c r="I2808">
        <v>5</v>
      </c>
      <c r="J2808" t="s">
        <v>50</v>
      </c>
      <c r="K2808" t="s">
        <v>51</v>
      </c>
      <c r="L2808">
        <f t="shared" si="261"/>
        <v>88.75</v>
      </c>
      <c r="M2808">
        <f t="shared" si="263"/>
        <v>25</v>
      </c>
      <c r="N2808" t="s">
        <v>111</v>
      </c>
      <c r="O2808" t="s">
        <v>115</v>
      </c>
    </row>
    <row r="2809" spans="1:15" x14ac:dyDescent="0.3">
      <c r="A2809">
        <f t="shared" si="262"/>
        <v>7777898208</v>
      </c>
      <c r="B2809" s="1">
        <v>42493</v>
      </c>
      <c r="C2809" t="str">
        <f t="shared" si="258"/>
        <v>Tuesday</v>
      </c>
      <c r="D2809" t="str">
        <f t="shared" si="259"/>
        <v>May</v>
      </c>
      <c r="E2809">
        <v>20.25</v>
      </c>
      <c r="F2809" t="s">
        <v>13</v>
      </c>
      <c r="G2809" t="s">
        <v>14</v>
      </c>
      <c r="H2809">
        <f t="shared" si="260"/>
        <v>27.25</v>
      </c>
      <c r="I2809">
        <v>6</v>
      </c>
      <c r="J2809" t="s">
        <v>68</v>
      </c>
      <c r="K2809" t="s">
        <v>69</v>
      </c>
      <c r="L2809">
        <f t="shared" si="261"/>
        <v>163.5</v>
      </c>
      <c r="M2809">
        <f t="shared" si="263"/>
        <v>42</v>
      </c>
      <c r="N2809" t="s">
        <v>111</v>
      </c>
      <c r="O2809" t="s">
        <v>114</v>
      </c>
    </row>
    <row r="2810" spans="1:15" x14ac:dyDescent="0.3">
      <c r="A2810">
        <f t="shared" si="262"/>
        <v>7777898209</v>
      </c>
      <c r="B2810" s="1">
        <v>42494</v>
      </c>
      <c r="C2810" t="str">
        <f t="shared" si="258"/>
        <v>Wednesday</v>
      </c>
      <c r="D2810" t="str">
        <f t="shared" si="259"/>
        <v>May</v>
      </c>
      <c r="E2810">
        <v>16.25</v>
      </c>
      <c r="F2810" t="s">
        <v>7</v>
      </c>
      <c r="G2810" t="s">
        <v>17</v>
      </c>
      <c r="H2810">
        <f t="shared" si="260"/>
        <v>24.75</v>
      </c>
      <c r="I2810">
        <v>3</v>
      </c>
      <c r="J2810" t="s">
        <v>70</v>
      </c>
      <c r="K2810" t="s">
        <v>71</v>
      </c>
      <c r="L2810">
        <f t="shared" si="261"/>
        <v>74.25</v>
      </c>
      <c r="M2810">
        <f t="shared" si="263"/>
        <v>25.5</v>
      </c>
      <c r="N2810" t="s">
        <v>111</v>
      </c>
      <c r="O2810" t="s">
        <v>114</v>
      </c>
    </row>
    <row r="2811" spans="1:15" x14ac:dyDescent="0.3">
      <c r="A2811">
        <f t="shared" si="262"/>
        <v>7777898210</v>
      </c>
      <c r="B2811" s="1">
        <v>42494</v>
      </c>
      <c r="C2811" t="str">
        <f t="shared" si="258"/>
        <v>Wednesday</v>
      </c>
      <c r="D2811" t="str">
        <f t="shared" si="259"/>
        <v>May</v>
      </c>
      <c r="E2811">
        <v>12.25</v>
      </c>
      <c r="F2811" t="s">
        <v>27</v>
      </c>
      <c r="G2811" t="s">
        <v>17</v>
      </c>
      <c r="H2811">
        <f t="shared" si="260"/>
        <v>19.25</v>
      </c>
      <c r="I2811">
        <v>8</v>
      </c>
      <c r="J2811" t="s">
        <v>70</v>
      </c>
      <c r="K2811" t="s">
        <v>71</v>
      </c>
      <c r="L2811">
        <f t="shared" si="261"/>
        <v>154</v>
      </c>
      <c r="M2811">
        <f t="shared" si="263"/>
        <v>56</v>
      </c>
      <c r="N2811" t="s">
        <v>112</v>
      </c>
      <c r="O2811" t="s">
        <v>114</v>
      </c>
    </row>
    <row r="2812" spans="1:15" x14ac:dyDescent="0.3">
      <c r="A2812">
        <f t="shared" si="262"/>
        <v>7777898211</v>
      </c>
      <c r="B2812" s="1">
        <v>42494</v>
      </c>
      <c r="C2812" t="str">
        <f t="shared" si="258"/>
        <v>Wednesday</v>
      </c>
      <c r="D2812" t="str">
        <f t="shared" si="259"/>
        <v>May</v>
      </c>
      <c r="E2812">
        <v>20.75</v>
      </c>
      <c r="F2812" t="s">
        <v>13</v>
      </c>
      <c r="G2812" t="s">
        <v>22</v>
      </c>
      <c r="H2812">
        <f t="shared" si="260"/>
        <v>28.75</v>
      </c>
      <c r="I2812">
        <v>7</v>
      </c>
      <c r="J2812" t="s">
        <v>23</v>
      </c>
      <c r="K2812" t="s">
        <v>24</v>
      </c>
      <c r="L2812">
        <f t="shared" si="261"/>
        <v>201.25</v>
      </c>
      <c r="M2812">
        <f t="shared" si="263"/>
        <v>56</v>
      </c>
      <c r="N2812" t="s">
        <v>112</v>
      </c>
      <c r="O2812" t="s">
        <v>115</v>
      </c>
    </row>
    <row r="2813" spans="1:15" x14ac:dyDescent="0.3">
      <c r="A2813">
        <f t="shared" si="262"/>
        <v>7777898212</v>
      </c>
      <c r="B2813" s="1">
        <v>42494</v>
      </c>
      <c r="C2813" t="str">
        <f t="shared" si="258"/>
        <v>Wednesday</v>
      </c>
      <c r="D2813" t="str">
        <f t="shared" si="259"/>
        <v>May</v>
      </c>
      <c r="E2813">
        <v>25.5</v>
      </c>
      <c r="F2813" t="s">
        <v>76</v>
      </c>
      <c r="G2813" t="s">
        <v>8</v>
      </c>
      <c r="H2813">
        <f t="shared" si="260"/>
        <v>26.5</v>
      </c>
      <c r="I2813">
        <v>7</v>
      </c>
      <c r="J2813" t="s">
        <v>30</v>
      </c>
      <c r="K2813" t="s">
        <v>31</v>
      </c>
      <c r="L2813">
        <f t="shared" si="261"/>
        <v>185.5</v>
      </c>
      <c r="M2813">
        <f t="shared" si="263"/>
        <v>7</v>
      </c>
      <c r="N2813" t="s">
        <v>111</v>
      </c>
      <c r="O2813" t="s">
        <v>114</v>
      </c>
    </row>
    <row r="2814" spans="1:15" x14ac:dyDescent="0.3">
      <c r="A2814">
        <f t="shared" si="262"/>
        <v>7777898213</v>
      </c>
      <c r="B2814" s="1">
        <v>42494</v>
      </c>
      <c r="C2814" t="str">
        <f t="shared" si="258"/>
        <v>Wednesday</v>
      </c>
      <c r="D2814" t="str">
        <f t="shared" si="259"/>
        <v>May</v>
      </c>
      <c r="E2814">
        <v>16.5</v>
      </c>
      <c r="F2814" t="s">
        <v>7</v>
      </c>
      <c r="G2814" t="s">
        <v>17</v>
      </c>
      <c r="H2814">
        <f t="shared" si="260"/>
        <v>25</v>
      </c>
      <c r="I2814">
        <v>3</v>
      </c>
      <c r="J2814" t="s">
        <v>66</v>
      </c>
      <c r="K2814" t="s">
        <v>67</v>
      </c>
      <c r="L2814">
        <f t="shared" si="261"/>
        <v>75</v>
      </c>
      <c r="M2814">
        <f t="shared" si="263"/>
        <v>25.5</v>
      </c>
      <c r="N2814" t="s">
        <v>112</v>
      </c>
      <c r="O2814" t="s">
        <v>114</v>
      </c>
    </row>
    <row r="2815" spans="1:15" x14ac:dyDescent="0.3">
      <c r="A2815">
        <f t="shared" si="262"/>
        <v>7777898214</v>
      </c>
      <c r="B2815" s="1">
        <v>42495</v>
      </c>
      <c r="C2815" t="str">
        <f t="shared" si="258"/>
        <v>Thursday</v>
      </c>
      <c r="D2815" t="str">
        <f t="shared" si="259"/>
        <v>May</v>
      </c>
      <c r="E2815">
        <v>12.5</v>
      </c>
      <c r="F2815" t="s">
        <v>27</v>
      </c>
      <c r="G2815" t="s">
        <v>17</v>
      </c>
      <c r="H2815">
        <f t="shared" si="260"/>
        <v>19.5</v>
      </c>
      <c r="I2815">
        <v>2</v>
      </c>
      <c r="J2815" t="s">
        <v>38</v>
      </c>
      <c r="K2815" t="s">
        <v>39</v>
      </c>
      <c r="L2815">
        <f t="shared" si="261"/>
        <v>39</v>
      </c>
      <c r="M2815">
        <f t="shared" si="263"/>
        <v>14</v>
      </c>
      <c r="N2815" t="s">
        <v>112</v>
      </c>
      <c r="O2815" t="s">
        <v>114</v>
      </c>
    </row>
    <row r="2816" spans="1:15" x14ac:dyDescent="0.3">
      <c r="A2816">
        <f t="shared" si="262"/>
        <v>7777898215</v>
      </c>
      <c r="B2816" s="1">
        <v>42495</v>
      </c>
      <c r="C2816" t="str">
        <f t="shared" si="258"/>
        <v>Thursday</v>
      </c>
      <c r="D2816" t="str">
        <f t="shared" si="259"/>
        <v>May</v>
      </c>
      <c r="E2816">
        <v>12.75</v>
      </c>
      <c r="F2816" t="s">
        <v>27</v>
      </c>
      <c r="G2816" t="s">
        <v>22</v>
      </c>
      <c r="H2816">
        <f t="shared" si="260"/>
        <v>17.75</v>
      </c>
      <c r="I2816">
        <v>3</v>
      </c>
      <c r="J2816" t="s">
        <v>28</v>
      </c>
      <c r="K2816" t="s">
        <v>29</v>
      </c>
      <c r="L2816">
        <f t="shared" si="261"/>
        <v>53.25</v>
      </c>
      <c r="M2816">
        <f t="shared" si="263"/>
        <v>15</v>
      </c>
      <c r="N2816" t="s">
        <v>111</v>
      </c>
      <c r="O2816" t="s">
        <v>115</v>
      </c>
    </row>
    <row r="2817" spans="1:15" x14ac:dyDescent="0.3">
      <c r="A2817">
        <f t="shared" si="262"/>
        <v>7777898216</v>
      </c>
      <c r="B2817" s="1">
        <v>42495</v>
      </c>
      <c r="C2817" t="str">
        <f t="shared" si="258"/>
        <v>Thursday</v>
      </c>
      <c r="D2817" t="str">
        <f t="shared" si="259"/>
        <v>May</v>
      </c>
      <c r="E2817">
        <v>23.65</v>
      </c>
      <c r="F2817" t="s">
        <v>27</v>
      </c>
      <c r="G2817" t="s">
        <v>17</v>
      </c>
      <c r="H2817">
        <f t="shared" si="260"/>
        <v>30.65</v>
      </c>
      <c r="I2817">
        <v>7</v>
      </c>
      <c r="J2817" t="s">
        <v>77</v>
      </c>
      <c r="K2817" t="s">
        <v>78</v>
      </c>
      <c r="L2817">
        <f t="shared" si="261"/>
        <v>214.54999999999998</v>
      </c>
      <c r="M2817">
        <f t="shared" si="263"/>
        <v>49</v>
      </c>
      <c r="N2817" t="s">
        <v>111</v>
      </c>
      <c r="O2817" t="s">
        <v>115</v>
      </c>
    </row>
    <row r="2818" spans="1:15" x14ac:dyDescent="0.3">
      <c r="A2818">
        <f t="shared" si="262"/>
        <v>7777898217</v>
      </c>
      <c r="B2818" s="1">
        <v>42495</v>
      </c>
      <c r="C2818" t="str">
        <f t="shared" ref="C2818:C2881" si="264">TEXT(B2818,"dddd")</f>
        <v>Thursday</v>
      </c>
      <c r="D2818" t="str">
        <f t="shared" si="259"/>
        <v>May</v>
      </c>
      <c r="E2818">
        <v>16</v>
      </c>
      <c r="F2818" t="s">
        <v>7</v>
      </c>
      <c r="G2818" t="s">
        <v>8</v>
      </c>
      <c r="H2818">
        <f t="shared" si="260"/>
        <v>20.5</v>
      </c>
      <c r="I2818">
        <v>6</v>
      </c>
      <c r="J2818" t="s">
        <v>58</v>
      </c>
      <c r="K2818" t="s">
        <v>59</v>
      </c>
      <c r="L2818">
        <f t="shared" si="261"/>
        <v>123</v>
      </c>
      <c r="M2818">
        <f t="shared" si="263"/>
        <v>27</v>
      </c>
      <c r="N2818" t="s">
        <v>111</v>
      </c>
      <c r="O2818" t="s">
        <v>115</v>
      </c>
    </row>
    <row r="2819" spans="1:15" x14ac:dyDescent="0.3">
      <c r="A2819">
        <f t="shared" si="262"/>
        <v>7777898218</v>
      </c>
      <c r="B2819" s="1">
        <v>42495</v>
      </c>
      <c r="C2819" t="str">
        <f t="shared" si="264"/>
        <v>Thursday</v>
      </c>
      <c r="D2819" t="str">
        <f t="shared" ref="D2819:D2882" si="265">TEXT(B2819,"mmmm")</f>
        <v>May</v>
      </c>
      <c r="E2819">
        <v>15.25</v>
      </c>
      <c r="F2819" t="s">
        <v>13</v>
      </c>
      <c r="G2819" t="s">
        <v>8</v>
      </c>
      <c r="H2819">
        <f t="shared" ref="H2819:H2882" si="266">E2819 +   IF(F2819="S", 2, IF(F2819="M", 3.5, IF(F2819="L", 5, 0))) +  IF(G2819="Classic", 1, IF(G2819="Veggie", 2, IF(G2819="Chicken", 3, IF(G2819="Supreme",5,0))))</f>
        <v>21.25</v>
      </c>
      <c r="I2819">
        <v>1</v>
      </c>
      <c r="J2819" t="s">
        <v>48</v>
      </c>
      <c r="K2819" t="s">
        <v>49</v>
      </c>
      <c r="L2819">
        <f t="shared" ref="L2819:L2882" si="267">H2819*I2819</f>
        <v>21.25</v>
      </c>
      <c r="M2819">
        <f t="shared" si="263"/>
        <v>6</v>
      </c>
      <c r="N2819" t="s">
        <v>111</v>
      </c>
      <c r="O2819" t="s">
        <v>114</v>
      </c>
    </row>
    <row r="2820" spans="1:15" x14ac:dyDescent="0.3">
      <c r="A2820">
        <f t="shared" ref="A2820:A2883" si="268">A2819+1</f>
        <v>7777898219</v>
      </c>
      <c r="B2820" s="1">
        <v>42495</v>
      </c>
      <c r="C2820" t="str">
        <f t="shared" si="264"/>
        <v>Thursday</v>
      </c>
      <c r="D2820" t="str">
        <f t="shared" si="265"/>
        <v>May</v>
      </c>
      <c r="E2820">
        <v>16.75</v>
      </c>
      <c r="F2820" t="s">
        <v>7</v>
      </c>
      <c r="G2820" t="s">
        <v>22</v>
      </c>
      <c r="H2820">
        <f t="shared" si="266"/>
        <v>23.25</v>
      </c>
      <c r="I2820">
        <v>7</v>
      </c>
      <c r="J2820" t="s">
        <v>72</v>
      </c>
      <c r="K2820" t="s">
        <v>73</v>
      </c>
      <c r="L2820">
        <f t="shared" si="267"/>
        <v>162.75</v>
      </c>
      <c r="M2820">
        <f t="shared" si="263"/>
        <v>45.5</v>
      </c>
      <c r="N2820" t="s">
        <v>112</v>
      </c>
      <c r="O2820" t="s">
        <v>114</v>
      </c>
    </row>
    <row r="2821" spans="1:15" x14ac:dyDescent="0.3">
      <c r="A2821">
        <f t="shared" si="268"/>
        <v>7777898220</v>
      </c>
      <c r="B2821" s="1">
        <v>42495</v>
      </c>
      <c r="C2821" t="str">
        <f t="shared" si="264"/>
        <v>Thursday</v>
      </c>
      <c r="D2821" t="str">
        <f t="shared" si="265"/>
        <v>May</v>
      </c>
      <c r="E2821">
        <v>12</v>
      </c>
      <c r="F2821" t="s">
        <v>27</v>
      </c>
      <c r="G2821" t="s">
        <v>8</v>
      </c>
      <c r="H2821">
        <f t="shared" si="266"/>
        <v>15</v>
      </c>
      <c r="I2821">
        <v>9</v>
      </c>
      <c r="J2821" t="s">
        <v>52</v>
      </c>
      <c r="K2821" t="s">
        <v>53</v>
      </c>
      <c r="L2821">
        <f t="shared" si="267"/>
        <v>135</v>
      </c>
      <c r="M2821">
        <f t="shared" ref="M2821:M2884" si="269">(H2821-E2821)*I2821</f>
        <v>27</v>
      </c>
      <c r="N2821" t="s">
        <v>111</v>
      </c>
      <c r="O2821" t="s">
        <v>115</v>
      </c>
    </row>
    <row r="2822" spans="1:15" x14ac:dyDescent="0.3">
      <c r="A2822">
        <f t="shared" si="268"/>
        <v>7777898221</v>
      </c>
      <c r="B2822" s="1">
        <v>42495</v>
      </c>
      <c r="C2822" t="str">
        <f t="shared" si="264"/>
        <v>Thursday</v>
      </c>
      <c r="D2822" t="str">
        <f t="shared" si="265"/>
        <v>May</v>
      </c>
      <c r="E2822">
        <v>18.5</v>
      </c>
      <c r="F2822" t="s">
        <v>13</v>
      </c>
      <c r="G2822" t="s">
        <v>14</v>
      </c>
      <c r="H2822">
        <f t="shared" si="266"/>
        <v>25.5</v>
      </c>
      <c r="I2822">
        <v>10</v>
      </c>
      <c r="J2822" t="s">
        <v>15</v>
      </c>
      <c r="K2822" t="s">
        <v>16</v>
      </c>
      <c r="L2822">
        <f t="shared" si="267"/>
        <v>255</v>
      </c>
      <c r="M2822">
        <f t="shared" si="269"/>
        <v>70</v>
      </c>
      <c r="N2822" t="s">
        <v>112</v>
      </c>
      <c r="O2822" t="s">
        <v>114</v>
      </c>
    </row>
    <row r="2823" spans="1:15" x14ac:dyDescent="0.3">
      <c r="A2823">
        <f t="shared" si="268"/>
        <v>7777898222</v>
      </c>
      <c r="B2823" s="1">
        <v>42495</v>
      </c>
      <c r="C2823" t="str">
        <f t="shared" si="264"/>
        <v>Thursday</v>
      </c>
      <c r="D2823" t="str">
        <f t="shared" si="265"/>
        <v>May</v>
      </c>
      <c r="E2823">
        <v>12.5</v>
      </c>
      <c r="F2823" t="s">
        <v>27</v>
      </c>
      <c r="G2823" t="s">
        <v>17</v>
      </c>
      <c r="H2823">
        <f t="shared" si="266"/>
        <v>19.5</v>
      </c>
      <c r="I2823">
        <v>10</v>
      </c>
      <c r="J2823" t="s">
        <v>32</v>
      </c>
      <c r="K2823" t="s">
        <v>33</v>
      </c>
      <c r="L2823">
        <f t="shared" si="267"/>
        <v>195</v>
      </c>
      <c r="M2823">
        <f t="shared" si="269"/>
        <v>70</v>
      </c>
      <c r="N2823" t="s">
        <v>111</v>
      </c>
      <c r="O2823" t="s">
        <v>115</v>
      </c>
    </row>
    <row r="2824" spans="1:15" x14ac:dyDescent="0.3">
      <c r="A2824">
        <f t="shared" si="268"/>
        <v>7777898223</v>
      </c>
      <c r="B2824" s="1">
        <v>42496</v>
      </c>
      <c r="C2824" t="str">
        <f t="shared" si="264"/>
        <v>Friday</v>
      </c>
      <c r="D2824" t="str">
        <f t="shared" si="265"/>
        <v>May</v>
      </c>
      <c r="E2824">
        <v>16</v>
      </c>
      <c r="F2824" t="s">
        <v>7</v>
      </c>
      <c r="G2824" t="s">
        <v>8</v>
      </c>
      <c r="H2824">
        <f t="shared" si="266"/>
        <v>20.5</v>
      </c>
      <c r="I2824">
        <v>8</v>
      </c>
      <c r="J2824" t="s">
        <v>11</v>
      </c>
      <c r="K2824" t="s">
        <v>12</v>
      </c>
      <c r="L2824">
        <f t="shared" si="267"/>
        <v>164</v>
      </c>
      <c r="M2824">
        <f t="shared" si="269"/>
        <v>36</v>
      </c>
      <c r="N2824" t="s">
        <v>111</v>
      </c>
      <c r="O2824" t="s">
        <v>115</v>
      </c>
    </row>
    <row r="2825" spans="1:15" x14ac:dyDescent="0.3">
      <c r="A2825">
        <f t="shared" si="268"/>
        <v>7777898224</v>
      </c>
      <c r="B2825" s="1">
        <v>42496</v>
      </c>
      <c r="C2825" t="str">
        <f t="shared" si="264"/>
        <v>Friday</v>
      </c>
      <c r="D2825" t="str">
        <f t="shared" si="265"/>
        <v>May</v>
      </c>
      <c r="E2825">
        <v>17.95</v>
      </c>
      <c r="F2825" t="s">
        <v>13</v>
      </c>
      <c r="G2825" t="s">
        <v>14</v>
      </c>
      <c r="H2825">
        <f t="shared" si="266"/>
        <v>24.95</v>
      </c>
      <c r="I2825">
        <v>9</v>
      </c>
      <c r="J2825" t="s">
        <v>56</v>
      </c>
      <c r="K2825" t="s">
        <v>57</v>
      </c>
      <c r="L2825">
        <f t="shared" si="267"/>
        <v>224.54999999999998</v>
      </c>
      <c r="M2825">
        <f t="shared" si="269"/>
        <v>63</v>
      </c>
      <c r="N2825" t="s">
        <v>111</v>
      </c>
      <c r="O2825" t="s">
        <v>115</v>
      </c>
    </row>
    <row r="2826" spans="1:15" x14ac:dyDescent="0.3">
      <c r="A2826">
        <f t="shared" si="268"/>
        <v>7777898225</v>
      </c>
      <c r="B2826" s="1">
        <v>42496</v>
      </c>
      <c r="C2826" t="str">
        <f t="shared" si="264"/>
        <v>Friday</v>
      </c>
      <c r="D2826" t="str">
        <f t="shared" si="265"/>
        <v>May</v>
      </c>
      <c r="E2826">
        <v>10.5</v>
      </c>
      <c r="F2826" t="s">
        <v>27</v>
      </c>
      <c r="G2826" t="s">
        <v>8</v>
      </c>
      <c r="H2826">
        <f t="shared" si="266"/>
        <v>13.5</v>
      </c>
      <c r="I2826">
        <v>5</v>
      </c>
      <c r="J2826" t="s">
        <v>9</v>
      </c>
      <c r="K2826" t="s">
        <v>10</v>
      </c>
      <c r="L2826">
        <f t="shared" si="267"/>
        <v>67.5</v>
      </c>
      <c r="M2826">
        <f t="shared" si="269"/>
        <v>15</v>
      </c>
      <c r="N2826" t="s">
        <v>112</v>
      </c>
      <c r="O2826" t="s">
        <v>115</v>
      </c>
    </row>
    <row r="2827" spans="1:15" x14ac:dyDescent="0.3">
      <c r="A2827">
        <f t="shared" si="268"/>
        <v>7777898226</v>
      </c>
      <c r="B2827" s="1">
        <v>42497</v>
      </c>
      <c r="C2827" t="str">
        <f t="shared" si="264"/>
        <v>Saturday</v>
      </c>
      <c r="D2827" t="str">
        <f t="shared" si="265"/>
        <v>May</v>
      </c>
      <c r="E2827">
        <v>12.5</v>
      </c>
      <c r="F2827" t="s">
        <v>27</v>
      </c>
      <c r="G2827" t="s">
        <v>17</v>
      </c>
      <c r="H2827">
        <f t="shared" si="266"/>
        <v>19.5</v>
      </c>
      <c r="I2827">
        <v>9</v>
      </c>
      <c r="J2827" t="s">
        <v>32</v>
      </c>
      <c r="K2827" t="s">
        <v>33</v>
      </c>
      <c r="L2827">
        <f t="shared" si="267"/>
        <v>175.5</v>
      </c>
      <c r="M2827">
        <f t="shared" si="269"/>
        <v>63</v>
      </c>
      <c r="N2827" t="s">
        <v>112</v>
      </c>
      <c r="O2827" t="s">
        <v>114</v>
      </c>
    </row>
    <row r="2828" spans="1:15" x14ac:dyDescent="0.3">
      <c r="A2828">
        <f t="shared" si="268"/>
        <v>7777898227</v>
      </c>
      <c r="B2828" s="1">
        <v>42497</v>
      </c>
      <c r="C2828" t="str">
        <f t="shared" si="264"/>
        <v>Saturday</v>
      </c>
      <c r="D2828" t="str">
        <f t="shared" si="265"/>
        <v>May</v>
      </c>
      <c r="E2828">
        <v>17.95</v>
      </c>
      <c r="F2828" t="s">
        <v>13</v>
      </c>
      <c r="G2828" t="s">
        <v>14</v>
      </c>
      <c r="H2828">
        <f t="shared" si="266"/>
        <v>24.95</v>
      </c>
      <c r="I2828">
        <v>10</v>
      </c>
      <c r="J2828" t="s">
        <v>56</v>
      </c>
      <c r="K2828" t="s">
        <v>57</v>
      </c>
      <c r="L2828">
        <f t="shared" si="267"/>
        <v>249.5</v>
      </c>
      <c r="M2828">
        <f t="shared" si="269"/>
        <v>70</v>
      </c>
      <c r="N2828" t="s">
        <v>111</v>
      </c>
      <c r="O2828" t="s">
        <v>114</v>
      </c>
    </row>
    <row r="2829" spans="1:15" x14ac:dyDescent="0.3">
      <c r="A2829">
        <f t="shared" si="268"/>
        <v>7777898228</v>
      </c>
      <c r="B2829" s="1">
        <v>42497</v>
      </c>
      <c r="C2829" t="str">
        <f t="shared" si="264"/>
        <v>Saturday</v>
      </c>
      <c r="D2829" t="str">
        <f t="shared" si="265"/>
        <v>May</v>
      </c>
      <c r="E2829">
        <v>12.5</v>
      </c>
      <c r="F2829" t="s">
        <v>27</v>
      </c>
      <c r="G2829" t="s">
        <v>17</v>
      </c>
      <c r="H2829">
        <f t="shared" si="266"/>
        <v>19.5</v>
      </c>
      <c r="I2829">
        <v>12</v>
      </c>
      <c r="J2829" t="s">
        <v>32</v>
      </c>
      <c r="K2829" t="s">
        <v>33</v>
      </c>
      <c r="L2829">
        <f t="shared" si="267"/>
        <v>234</v>
      </c>
      <c r="M2829">
        <f t="shared" si="269"/>
        <v>84</v>
      </c>
      <c r="N2829" t="s">
        <v>111</v>
      </c>
      <c r="O2829" t="s">
        <v>115</v>
      </c>
    </row>
    <row r="2830" spans="1:15" x14ac:dyDescent="0.3">
      <c r="A2830">
        <f t="shared" si="268"/>
        <v>7777898229</v>
      </c>
      <c r="B2830" s="1">
        <v>42497</v>
      </c>
      <c r="C2830" t="str">
        <f t="shared" si="264"/>
        <v>Saturday</v>
      </c>
      <c r="D2830" t="str">
        <f t="shared" si="265"/>
        <v>May</v>
      </c>
      <c r="E2830">
        <v>12</v>
      </c>
      <c r="F2830" t="s">
        <v>27</v>
      </c>
      <c r="G2830" t="s">
        <v>8</v>
      </c>
      <c r="H2830">
        <f t="shared" si="266"/>
        <v>15</v>
      </c>
      <c r="I2830">
        <v>9</v>
      </c>
      <c r="J2830" t="s">
        <v>52</v>
      </c>
      <c r="K2830" t="s">
        <v>53</v>
      </c>
      <c r="L2830">
        <f t="shared" si="267"/>
        <v>135</v>
      </c>
      <c r="M2830">
        <f t="shared" si="269"/>
        <v>27</v>
      </c>
      <c r="N2830" t="s">
        <v>112</v>
      </c>
      <c r="O2830" t="s">
        <v>114</v>
      </c>
    </row>
    <row r="2831" spans="1:15" x14ac:dyDescent="0.3">
      <c r="A2831">
        <f t="shared" si="268"/>
        <v>7777898230</v>
      </c>
      <c r="B2831" s="1">
        <v>42497</v>
      </c>
      <c r="C2831" t="str">
        <f t="shared" si="264"/>
        <v>Saturday</v>
      </c>
      <c r="D2831" t="str">
        <f t="shared" si="265"/>
        <v>May</v>
      </c>
      <c r="E2831">
        <v>16.75</v>
      </c>
      <c r="F2831" t="s">
        <v>7</v>
      </c>
      <c r="G2831" t="s">
        <v>14</v>
      </c>
      <c r="H2831">
        <f t="shared" si="266"/>
        <v>22.25</v>
      </c>
      <c r="I2831">
        <v>7</v>
      </c>
      <c r="J2831" t="s">
        <v>62</v>
      </c>
      <c r="K2831" t="s">
        <v>63</v>
      </c>
      <c r="L2831">
        <f t="shared" si="267"/>
        <v>155.75</v>
      </c>
      <c r="M2831">
        <f t="shared" si="269"/>
        <v>38.5</v>
      </c>
      <c r="N2831" t="s">
        <v>112</v>
      </c>
      <c r="O2831" t="s">
        <v>114</v>
      </c>
    </row>
    <row r="2832" spans="1:15" x14ac:dyDescent="0.3">
      <c r="A2832">
        <f t="shared" si="268"/>
        <v>7777898231</v>
      </c>
      <c r="B2832" s="1">
        <v>42497</v>
      </c>
      <c r="C2832" t="str">
        <f t="shared" si="264"/>
        <v>Saturday</v>
      </c>
      <c r="D2832" t="str">
        <f t="shared" si="265"/>
        <v>May</v>
      </c>
      <c r="E2832">
        <v>12.5</v>
      </c>
      <c r="F2832" t="s">
        <v>7</v>
      </c>
      <c r="G2832" t="s">
        <v>8</v>
      </c>
      <c r="H2832">
        <f t="shared" si="266"/>
        <v>17</v>
      </c>
      <c r="I2832">
        <v>7</v>
      </c>
      <c r="J2832" t="s">
        <v>48</v>
      </c>
      <c r="K2832" t="s">
        <v>49</v>
      </c>
      <c r="L2832">
        <f t="shared" si="267"/>
        <v>119</v>
      </c>
      <c r="M2832">
        <f t="shared" si="269"/>
        <v>31.5</v>
      </c>
      <c r="N2832" t="s">
        <v>111</v>
      </c>
      <c r="O2832" t="s">
        <v>115</v>
      </c>
    </row>
    <row r="2833" spans="1:15" x14ac:dyDescent="0.3">
      <c r="A2833">
        <f t="shared" si="268"/>
        <v>7777898232</v>
      </c>
      <c r="B2833" s="1">
        <v>42497</v>
      </c>
      <c r="C2833" t="str">
        <f t="shared" si="264"/>
        <v>Saturday</v>
      </c>
      <c r="D2833" t="str">
        <f t="shared" si="265"/>
        <v>May</v>
      </c>
      <c r="E2833">
        <v>16.5</v>
      </c>
      <c r="F2833" t="s">
        <v>7</v>
      </c>
      <c r="G2833" t="s">
        <v>17</v>
      </c>
      <c r="H2833">
        <f t="shared" si="266"/>
        <v>25</v>
      </c>
      <c r="I2833">
        <v>8</v>
      </c>
      <c r="J2833" t="s">
        <v>66</v>
      </c>
      <c r="K2833" t="s">
        <v>67</v>
      </c>
      <c r="L2833">
        <f t="shared" si="267"/>
        <v>200</v>
      </c>
      <c r="M2833">
        <f t="shared" si="269"/>
        <v>68</v>
      </c>
      <c r="N2833" t="s">
        <v>111</v>
      </c>
      <c r="O2833" t="s">
        <v>114</v>
      </c>
    </row>
    <row r="2834" spans="1:15" x14ac:dyDescent="0.3">
      <c r="A2834">
        <f t="shared" si="268"/>
        <v>7777898233</v>
      </c>
      <c r="B2834" s="1">
        <v>42498</v>
      </c>
      <c r="C2834" t="str">
        <f t="shared" si="264"/>
        <v>Sunday</v>
      </c>
      <c r="D2834" t="str">
        <f t="shared" si="265"/>
        <v>May</v>
      </c>
      <c r="E2834">
        <v>16.5</v>
      </c>
      <c r="F2834" t="s">
        <v>7</v>
      </c>
      <c r="G2834" t="s">
        <v>17</v>
      </c>
      <c r="H2834">
        <f t="shared" si="266"/>
        <v>25</v>
      </c>
      <c r="I2834">
        <v>8</v>
      </c>
      <c r="J2834" t="s">
        <v>66</v>
      </c>
      <c r="K2834" t="s">
        <v>67</v>
      </c>
      <c r="L2834">
        <f t="shared" si="267"/>
        <v>200</v>
      </c>
      <c r="M2834">
        <f t="shared" si="269"/>
        <v>68</v>
      </c>
      <c r="N2834" t="s">
        <v>111</v>
      </c>
      <c r="O2834" t="s">
        <v>114</v>
      </c>
    </row>
    <row r="2835" spans="1:15" x14ac:dyDescent="0.3">
      <c r="A2835">
        <f t="shared" si="268"/>
        <v>7777898234</v>
      </c>
      <c r="B2835" s="1">
        <v>42498</v>
      </c>
      <c r="C2835" t="str">
        <f t="shared" si="264"/>
        <v>Sunday</v>
      </c>
      <c r="D2835" t="str">
        <f t="shared" si="265"/>
        <v>May</v>
      </c>
      <c r="E2835">
        <v>20.75</v>
      </c>
      <c r="F2835" t="s">
        <v>13</v>
      </c>
      <c r="G2835" t="s">
        <v>22</v>
      </c>
      <c r="H2835">
        <f t="shared" si="266"/>
        <v>28.75</v>
      </c>
      <c r="I2835">
        <v>10</v>
      </c>
      <c r="J2835" t="s">
        <v>46</v>
      </c>
      <c r="K2835" t="s">
        <v>47</v>
      </c>
      <c r="L2835">
        <f t="shared" si="267"/>
        <v>287.5</v>
      </c>
      <c r="M2835">
        <f t="shared" si="269"/>
        <v>80</v>
      </c>
      <c r="N2835" t="s">
        <v>111</v>
      </c>
      <c r="O2835" t="s">
        <v>115</v>
      </c>
    </row>
    <row r="2836" spans="1:15" x14ac:dyDescent="0.3">
      <c r="A2836">
        <f t="shared" si="268"/>
        <v>7777898235</v>
      </c>
      <c r="B2836" s="1">
        <v>42498</v>
      </c>
      <c r="C2836" t="str">
        <f t="shared" si="264"/>
        <v>Sunday</v>
      </c>
      <c r="D2836" t="str">
        <f t="shared" si="265"/>
        <v>May</v>
      </c>
      <c r="E2836">
        <v>20.25</v>
      </c>
      <c r="F2836" t="s">
        <v>13</v>
      </c>
      <c r="G2836" t="s">
        <v>14</v>
      </c>
      <c r="H2836">
        <f t="shared" si="266"/>
        <v>27.25</v>
      </c>
      <c r="I2836">
        <v>11</v>
      </c>
      <c r="J2836" t="s">
        <v>64</v>
      </c>
      <c r="K2836" t="s">
        <v>65</v>
      </c>
      <c r="L2836">
        <f t="shared" si="267"/>
        <v>299.75</v>
      </c>
      <c r="M2836">
        <f t="shared" si="269"/>
        <v>77</v>
      </c>
      <c r="N2836" t="s">
        <v>112</v>
      </c>
      <c r="O2836" t="s">
        <v>115</v>
      </c>
    </row>
    <row r="2837" spans="1:15" x14ac:dyDescent="0.3">
      <c r="A2837">
        <f t="shared" si="268"/>
        <v>7777898236</v>
      </c>
      <c r="B2837" s="1">
        <v>42498</v>
      </c>
      <c r="C2837" t="str">
        <f t="shared" si="264"/>
        <v>Sunday</v>
      </c>
      <c r="D2837" t="str">
        <f t="shared" si="265"/>
        <v>May</v>
      </c>
      <c r="E2837">
        <v>16.75</v>
      </c>
      <c r="F2837" t="s">
        <v>7</v>
      </c>
      <c r="G2837" t="s">
        <v>22</v>
      </c>
      <c r="H2837">
        <f t="shared" si="266"/>
        <v>23.25</v>
      </c>
      <c r="I2837">
        <v>7</v>
      </c>
      <c r="J2837" t="s">
        <v>44</v>
      </c>
      <c r="K2837" t="s">
        <v>45</v>
      </c>
      <c r="L2837">
        <f t="shared" si="267"/>
        <v>162.75</v>
      </c>
      <c r="M2837">
        <f t="shared" si="269"/>
        <v>45.5</v>
      </c>
      <c r="N2837" t="s">
        <v>111</v>
      </c>
      <c r="O2837" t="s">
        <v>115</v>
      </c>
    </row>
    <row r="2838" spans="1:15" x14ac:dyDescent="0.3">
      <c r="A2838">
        <f t="shared" si="268"/>
        <v>7777898237</v>
      </c>
      <c r="B2838" s="1">
        <v>42498</v>
      </c>
      <c r="C2838" t="str">
        <f t="shared" si="264"/>
        <v>Sunday</v>
      </c>
      <c r="D2838" t="str">
        <f t="shared" si="265"/>
        <v>May</v>
      </c>
      <c r="E2838">
        <v>23.65</v>
      </c>
      <c r="F2838" t="s">
        <v>27</v>
      </c>
      <c r="G2838" t="s">
        <v>17</v>
      </c>
      <c r="H2838">
        <f t="shared" si="266"/>
        <v>30.65</v>
      </c>
      <c r="I2838">
        <v>12</v>
      </c>
      <c r="J2838" t="s">
        <v>77</v>
      </c>
      <c r="K2838" t="s">
        <v>78</v>
      </c>
      <c r="L2838">
        <f t="shared" si="267"/>
        <v>367.79999999999995</v>
      </c>
      <c r="M2838">
        <f t="shared" si="269"/>
        <v>84</v>
      </c>
      <c r="N2838" t="s">
        <v>112</v>
      </c>
      <c r="O2838" t="s">
        <v>115</v>
      </c>
    </row>
    <row r="2839" spans="1:15" x14ac:dyDescent="0.3">
      <c r="A2839">
        <f t="shared" si="268"/>
        <v>7777898238</v>
      </c>
      <c r="B2839" s="1">
        <v>42498</v>
      </c>
      <c r="C2839" t="str">
        <f t="shared" si="264"/>
        <v>Sunday</v>
      </c>
      <c r="D2839" t="str">
        <f t="shared" si="265"/>
        <v>May</v>
      </c>
      <c r="E2839">
        <v>20.25</v>
      </c>
      <c r="F2839" t="s">
        <v>13</v>
      </c>
      <c r="G2839" t="s">
        <v>17</v>
      </c>
      <c r="H2839">
        <f t="shared" si="266"/>
        <v>30.25</v>
      </c>
      <c r="I2839">
        <v>11</v>
      </c>
      <c r="J2839" t="s">
        <v>70</v>
      </c>
      <c r="K2839" t="s">
        <v>71</v>
      </c>
      <c r="L2839">
        <f t="shared" si="267"/>
        <v>332.75</v>
      </c>
      <c r="M2839">
        <f t="shared" si="269"/>
        <v>110</v>
      </c>
      <c r="N2839" t="s">
        <v>111</v>
      </c>
      <c r="O2839" t="s">
        <v>114</v>
      </c>
    </row>
    <row r="2840" spans="1:15" x14ac:dyDescent="0.3">
      <c r="A2840">
        <f t="shared" si="268"/>
        <v>7777898239</v>
      </c>
      <c r="B2840" s="1">
        <v>42498</v>
      </c>
      <c r="C2840" t="str">
        <f t="shared" si="264"/>
        <v>Sunday</v>
      </c>
      <c r="D2840" t="str">
        <f t="shared" si="265"/>
        <v>May</v>
      </c>
      <c r="E2840">
        <v>12.75</v>
      </c>
      <c r="F2840" t="s">
        <v>27</v>
      </c>
      <c r="G2840" t="s">
        <v>14</v>
      </c>
      <c r="H2840">
        <f t="shared" si="266"/>
        <v>16.75</v>
      </c>
      <c r="I2840">
        <v>7</v>
      </c>
      <c r="J2840" t="s">
        <v>62</v>
      </c>
      <c r="K2840" t="s">
        <v>63</v>
      </c>
      <c r="L2840">
        <f t="shared" si="267"/>
        <v>117.25</v>
      </c>
      <c r="M2840">
        <f t="shared" si="269"/>
        <v>28</v>
      </c>
      <c r="N2840" t="s">
        <v>111</v>
      </c>
      <c r="O2840" t="s">
        <v>114</v>
      </c>
    </row>
    <row r="2841" spans="1:15" x14ac:dyDescent="0.3">
      <c r="A2841">
        <f t="shared" si="268"/>
        <v>7777898240</v>
      </c>
      <c r="B2841" s="1">
        <v>42498</v>
      </c>
      <c r="C2841" t="str">
        <f t="shared" si="264"/>
        <v>Sunday</v>
      </c>
      <c r="D2841" t="str">
        <f t="shared" si="265"/>
        <v>May</v>
      </c>
      <c r="E2841">
        <v>12</v>
      </c>
      <c r="F2841" t="s">
        <v>27</v>
      </c>
      <c r="G2841" t="s">
        <v>14</v>
      </c>
      <c r="H2841">
        <f t="shared" si="266"/>
        <v>16</v>
      </c>
      <c r="I2841">
        <v>9</v>
      </c>
      <c r="J2841" t="s">
        <v>68</v>
      </c>
      <c r="K2841" t="s">
        <v>69</v>
      </c>
      <c r="L2841">
        <f t="shared" si="267"/>
        <v>144</v>
      </c>
      <c r="M2841">
        <f t="shared" si="269"/>
        <v>36</v>
      </c>
      <c r="N2841" t="s">
        <v>111</v>
      </c>
      <c r="O2841" t="s">
        <v>114</v>
      </c>
    </row>
    <row r="2842" spans="1:15" x14ac:dyDescent="0.3">
      <c r="A2842">
        <f t="shared" si="268"/>
        <v>7777898241</v>
      </c>
      <c r="B2842" s="1">
        <v>42498</v>
      </c>
      <c r="C2842" t="str">
        <f t="shared" si="264"/>
        <v>Sunday</v>
      </c>
      <c r="D2842" t="str">
        <f t="shared" si="265"/>
        <v>May</v>
      </c>
      <c r="E2842">
        <v>12</v>
      </c>
      <c r="F2842" t="s">
        <v>27</v>
      </c>
      <c r="G2842" t="s">
        <v>14</v>
      </c>
      <c r="H2842">
        <f t="shared" si="266"/>
        <v>16</v>
      </c>
      <c r="I2842">
        <v>9</v>
      </c>
      <c r="J2842" t="s">
        <v>42</v>
      </c>
      <c r="K2842" t="s">
        <v>43</v>
      </c>
      <c r="L2842">
        <f t="shared" si="267"/>
        <v>144</v>
      </c>
      <c r="M2842">
        <f t="shared" si="269"/>
        <v>36</v>
      </c>
      <c r="N2842" t="s">
        <v>112</v>
      </c>
      <c r="O2842" t="s">
        <v>115</v>
      </c>
    </row>
    <row r="2843" spans="1:15" x14ac:dyDescent="0.3">
      <c r="A2843">
        <f t="shared" si="268"/>
        <v>7777898242</v>
      </c>
      <c r="B2843" s="1">
        <v>42498</v>
      </c>
      <c r="C2843" t="str">
        <f t="shared" si="264"/>
        <v>Sunday</v>
      </c>
      <c r="D2843" t="str">
        <f t="shared" si="265"/>
        <v>May</v>
      </c>
      <c r="E2843">
        <v>12.5</v>
      </c>
      <c r="F2843" t="s">
        <v>27</v>
      </c>
      <c r="G2843" t="s">
        <v>17</v>
      </c>
      <c r="H2843">
        <f t="shared" si="266"/>
        <v>19.5</v>
      </c>
      <c r="I2843">
        <v>9</v>
      </c>
      <c r="J2843" t="s">
        <v>18</v>
      </c>
      <c r="K2843" t="s">
        <v>19</v>
      </c>
      <c r="L2843">
        <f t="shared" si="267"/>
        <v>175.5</v>
      </c>
      <c r="M2843">
        <f t="shared" si="269"/>
        <v>63</v>
      </c>
      <c r="N2843" t="s">
        <v>112</v>
      </c>
      <c r="O2843" t="s">
        <v>115</v>
      </c>
    </row>
    <row r="2844" spans="1:15" x14ac:dyDescent="0.3">
      <c r="A2844">
        <f t="shared" si="268"/>
        <v>7777898243</v>
      </c>
      <c r="B2844" s="1">
        <v>42499</v>
      </c>
      <c r="C2844" t="str">
        <f t="shared" si="264"/>
        <v>Monday</v>
      </c>
      <c r="D2844" t="str">
        <f t="shared" si="265"/>
        <v>May</v>
      </c>
      <c r="E2844">
        <v>14.75</v>
      </c>
      <c r="F2844" t="s">
        <v>7</v>
      </c>
      <c r="G2844" t="s">
        <v>14</v>
      </c>
      <c r="H2844">
        <f t="shared" si="266"/>
        <v>20.25</v>
      </c>
      <c r="I2844">
        <v>5</v>
      </c>
      <c r="J2844" t="s">
        <v>56</v>
      </c>
      <c r="K2844" t="s">
        <v>57</v>
      </c>
      <c r="L2844">
        <f t="shared" si="267"/>
        <v>101.25</v>
      </c>
      <c r="M2844">
        <f t="shared" si="269"/>
        <v>27.5</v>
      </c>
      <c r="N2844" t="s">
        <v>111</v>
      </c>
      <c r="O2844" t="s">
        <v>114</v>
      </c>
    </row>
    <row r="2845" spans="1:15" x14ac:dyDescent="0.3">
      <c r="A2845">
        <f t="shared" si="268"/>
        <v>7777898244</v>
      </c>
      <c r="B2845" s="1">
        <v>42499</v>
      </c>
      <c r="C2845" t="str">
        <f t="shared" si="264"/>
        <v>Monday</v>
      </c>
      <c r="D2845" t="str">
        <f t="shared" si="265"/>
        <v>May</v>
      </c>
      <c r="E2845">
        <v>16.25</v>
      </c>
      <c r="F2845" t="s">
        <v>7</v>
      </c>
      <c r="G2845" t="s">
        <v>17</v>
      </c>
      <c r="H2845">
        <f t="shared" si="266"/>
        <v>24.75</v>
      </c>
      <c r="I2845">
        <v>10</v>
      </c>
      <c r="J2845" t="s">
        <v>70</v>
      </c>
      <c r="K2845" t="s">
        <v>71</v>
      </c>
      <c r="L2845">
        <f t="shared" si="267"/>
        <v>247.5</v>
      </c>
      <c r="M2845">
        <f t="shared" si="269"/>
        <v>85</v>
      </c>
      <c r="N2845" t="s">
        <v>111</v>
      </c>
      <c r="O2845" t="s">
        <v>115</v>
      </c>
    </row>
    <row r="2846" spans="1:15" x14ac:dyDescent="0.3">
      <c r="A2846">
        <f t="shared" si="268"/>
        <v>7777898245</v>
      </c>
      <c r="B2846" s="1">
        <v>42499</v>
      </c>
      <c r="C2846" t="str">
        <f t="shared" si="264"/>
        <v>Monday</v>
      </c>
      <c r="D2846" t="str">
        <f t="shared" si="265"/>
        <v>May</v>
      </c>
      <c r="E2846">
        <v>16</v>
      </c>
      <c r="F2846" t="s">
        <v>7</v>
      </c>
      <c r="G2846" t="s">
        <v>14</v>
      </c>
      <c r="H2846">
        <f t="shared" si="266"/>
        <v>21.5</v>
      </c>
      <c r="I2846">
        <v>2</v>
      </c>
      <c r="J2846" t="s">
        <v>42</v>
      </c>
      <c r="K2846" t="s">
        <v>43</v>
      </c>
      <c r="L2846">
        <f t="shared" si="267"/>
        <v>43</v>
      </c>
      <c r="M2846">
        <f t="shared" si="269"/>
        <v>11</v>
      </c>
      <c r="N2846" t="s">
        <v>112</v>
      </c>
      <c r="O2846" t="s">
        <v>115</v>
      </c>
    </row>
    <row r="2847" spans="1:15" x14ac:dyDescent="0.3">
      <c r="A2847">
        <f t="shared" si="268"/>
        <v>7777898246</v>
      </c>
      <c r="B2847" s="1">
        <v>42500</v>
      </c>
      <c r="C2847" t="str">
        <f t="shared" si="264"/>
        <v>Tuesday</v>
      </c>
      <c r="D2847" t="str">
        <f t="shared" si="265"/>
        <v>May</v>
      </c>
      <c r="E2847">
        <v>16.75</v>
      </c>
      <c r="F2847" t="s">
        <v>7</v>
      </c>
      <c r="G2847" t="s">
        <v>22</v>
      </c>
      <c r="H2847">
        <f t="shared" si="266"/>
        <v>23.25</v>
      </c>
      <c r="I2847">
        <v>6</v>
      </c>
      <c r="J2847" t="s">
        <v>46</v>
      </c>
      <c r="K2847" t="s">
        <v>47</v>
      </c>
      <c r="L2847">
        <f t="shared" si="267"/>
        <v>139.5</v>
      </c>
      <c r="M2847">
        <f t="shared" si="269"/>
        <v>39</v>
      </c>
      <c r="N2847" t="s">
        <v>112</v>
      </c>
      <c r="O2847" t="s">
        <v>115</v>
      </c>
    </row>
    <row r="2848" spans="1:15" x14ac:dyDescent="0.3">
      <c r="A2848">
        <f t="shared" si="268"/>
        <v>7777898247</v>
      </c>
      <c r="B2848" s="1">
        <v>42500</v>
      </c>
      <c r="C2848" t="str">
        <f t="shared" si="264"/>
        <v>Tuesday</v>
      </c>
      <c r="D2848" t="str">
        <f t="shared" si="265"/>
        <v>May</v>
      </c>
      <c r="E2848">
        <v>12.75</v>
      </c>
      <c r="F2848" t="s">
        <v>27</v>
      </c>
      <c r="G2848" t="s">
        <v>22</v>
      </c>
      <c r="H2848">
        <f t="shared" si="266"/>
        <v>17.75</v>
      </c>
      <c r="I2848">
        <v>5</v>
      </c>
      <c r="J2848" t="s">
        <v>28</v>
      </c>
      <c r="K2848" t="s">
        <v>29</v>
      </c>
      <c r="L2848">
        <f t="shared" si="267"/>
        <v>88.75</v>
      </c>
      <c r="M2848">
        <f t="shared" si="269"/>
        <v>25</v>
      </c>
      <c r="N2848" t="s">
        <v>112</v>
      </c>
      <c r="O2848" t="s">
        <v>115</v>
      </c>
    </row>
    <row r="2849" spans="1:15" x14ac:dyDescent="0.3">
      <c r="A2849">
        <f t="shared" si="268"/>
        <v>7777898248</v>
      </c>
      <c r="B2849" s="1">
        <v>42500</v>
      </c>
      <c r="C2849" t="str">
        <f t="shared" si="264"/>
        <v>Tuesday</v>
      </c>
      <c r="D2849" t="str">
        <f t="shared" si="265"/>
        <v>May</v>
      </c>
      <c r="E2849">
        <v>12</v>
      </c>
      <c r="F2849" t="s">
        <v>27</v>
      </c>
      <c r="G2849" t="s">
        <v>14</v>
      </c>
      <c r="H2849">
        <f t="shared" si="266"/>
        <v>16</v>
      </c>
      <c r="I2849">
        <v>9</v>
      </c>
      <c r="J2849" t="s">
        <v>42</v>
      </c>
      <c r="K2849" t="s">
        <v>43</v>
      </c>
      <c r="L2849">
        <f t="shared" si="267"/>
        <v>144</v>
      </c>
      <c r="M2849">
        <f t="shared" si="269"/>
        <v>36</v>
      </c>
      <c r="N2849" t="s">
        <v>112</v>
      </c>
      <c r="O2849" t="s">
        <v>115</v>
      </c>
    </row>
    <row r="2850" spans="1:15" x14ac:dyDescent="0.3">
      <c r="A2850">
        <f t="shared" si="268"/>
        <v>7777898249</v>
      </c>
      <c r="B2850" s="1">
        <v>42500</v>
      </c>
      <c r="C2850" t="str">
        <f t="shared" si="264"/>
        <v>Tuesday</v>
      </c>
      <c r="D2850" t="str">
        <f t="shared" si="265"/>
        <v>May</v>
      </c>
      <c r="E2850">
        <v>12</v>
      </c>
      <c r="F2850" t="s">
        <v>27</v>
      </c>
      <c r="G2850" t="s">
        <v>8</v>
      </c>
      <c r="H2850">
        <f t="shared" si="266"/>
        <v>15</v>
      </c>
      <c r="I2850">
        <v>4</v>
      </c>
      <c r="J2850" t="s">
        <v>52</v>
      </c>
      <c r="K2850" t="s">
        <v>53</v>
      </c>
      <c r="L2850">
        <f t="shared" si="267"/>
        <v>60</v>
      </c>
      <c r="M2850">
        <f t="shared" si="269"/>
        <v>12</v>
      </c>
      <c r="N2850" t="s">
        <v>111</v>
      </c>
      <c r="O2850" t="s">
        <v>114</v>
      </c>
    </row>
    <row r="2851" spans="1:15" x14ac:dyDescent="0.3">
      <c r="A2851">
        <f t="shared" si="268"/>
        <v>7777898250</v>
      </c>
      <c r="B2851" s="1">
        <v>42500</v>
      </c>
      <c r="C2851" t="str">
        <f t="shared" si="264"/>
        <v>Tuesday</v>
      </c>
      <c r="D2851" t="str">
        <f t="shared" si="265"/>
        <v>May</v>
      </c>
      <c r="E2851">
        <v>12.75</v>
      </c>
      <c r="F2851" t="s">
        <v>27</v>
      </c>
      <c r="G2851" t="s">
        <v>22</v>
      </c>
      <c r="H2851">
        <f t="shared" si="266"/>
        <v>17.75</v>
      </c>
      <c r="I2851">
        <v>11</v>
      </c>
      <c r="J2851" t="s">
        <v>50</v>
      </c>
      <c r="K2851" t="s">
        <v>51</v>
      </c>
      <c r="L2851">
        <f t="shared" si="267"/>
        <v>195.25</v>
      </c>
      <c r="M2851">
        <f t="shared" si="269"/>
        <v>55</v>
      </c>
      <c r="N2851" t="s">
        <v>112</v>
      </c>
      <c r="O2851" t="s">
        <v>114</v>
      </c>
    </row>
    <row r="2852" spans="1:15" x14ac:dyDescent="0.3">
      <c r="A2852">
        <f t="shared" si="268"/>
        <v>7777898251</v>
      </c>
      <c r="B2852" s="1">
        <v>42500</v>
      </c>
      <c r="C2852" t="str">
        <f t="shared" si="264"/>
        <v>Tuesday</v>
      </c>
      <c r="D2852" t="str">
        <f t="shared" si="265"/>
        <v>May</v>
      </c>
      <c r="E2852">
        <v>9.75</v>
      </c>
      <c r="F2852" t="s">
        <v>27</v>
      </c>
      <c r="G2852" t="s">
        <v>8</v>
      </c>
      <c r="H2852">
        <f t="shared" si="266"/>
        <v>12.75</v>
      </c>
      <c r="I2852">
        <v>3</v>
      </c>
      <c r="J2852" t="s">
        <v>48</v>
      </c>
      <c r="K2852" t="s">
        <v>49</v>
      </c>
      <c r="L2852">
        <f t="shared" si="267"/>
        <v>38.25</v>
      </c>
      <c r="M2852">
        <f t="shared" si="269"/>
        <v>9</v>
      </c>
      <c r="N2852" t="s">
        <v>111</v>
      </c>
      <c r="O2852" t="s">
        <v>115</v>
      </c>
    </row>
    <row r="2853" spans="1:15" x14ac:dyDescent="0.3">
      <c r="A2853">
        <f t="shared" si="268"/>
        <v>7777898252</v>
      </c>
      <c r="B2853" s="1">
        <v>42501</v>
      </c>
      <c r="C2853" t="str">
        <f t="shared" si="264"/>
        <v>Wednesday</v>
      </c>
      <c r="D2853" t="str">
        <f t="shared" si="265"/>
        <v>May</v>
      </c>
      <c r="E2853">
        <v>25.5</v>
      </c>
      <c r="F2853" t="s">
        <v>76</v>
      </c>
      <c r="G2853" t="s">
        <v>8</v>
      </c>
      <c r="H2853">
        <f t="shared" si="266"/>
        <v>26.5</v>
      </c>
      <c r="I2853">
        <v>12</v>
      </c>
      <c r="J2853" t="s">
        <v>30</v>
      </c>
      <c r="K2853" t="s">
        <v>31</v>
      </c>
      <c r="L2853">
        <f t="shared" si="267"/>
        <v>318</v>
      </c>
      <c r="M2853">
        <f t="shared" si="269"/>
        <v>12</v>
      </c>
      <c r="N2853" t="s">
        <v>111</v>
      </c>
      <c r="O2853" t="s">
        <v>115</v>
      </c>
    </row>
    <row r="2854" spans="1:15" x14ac:dyDescent="0.3">
      <c r="A2854">
        <f t="shared" si="268"/>
        <v>7777898253</v>
      </c>
      <c r="B2854" s="1">
        <v>42501</v>
      </c>
      <c r="C2854" t="str">
        <f t="shared" si="264"/>
        <v>Wednesday</v>
      </c>
      <c r="D2854" t="str">
        <f t="shared" si="265"/>
        <v>May</v>
      </c>
      <c r="E2854">
        <v>12</v>
      </c>
      <c r="F2854" t="s">
        <v>27</v>
      </c>
      <c r="G2854" t="s">
        <v>14</v>
      </c>
      <c r="H2854">
        <f t="shared" si="266"/>
        <v>16</v>
      </c>
      <c r="I2854">
        <v>7</v>
      </c>
      <c r="J2854" t="s">
        <v>20</v>
      </c>
      <c r="K2854" t="s">
        <v>21</v>
      </c>
      <c r="L2854">
        <f t="shared" si="267"/>
        <v>112</v>
      </c>
      <c r="M2854">
        <f t="shared" si="269"/>
        <v>28</v>
      </c>
      <c r="N2854" t="s">
        <v>112</v>
      </c>
      <c r="O2854" t="s">
        <v>114</v>
      </c>
    </row>
    <row r="2855" spans="1:15" x14ac:dyDescent="0.3">
      <c r="A2855">
        <f t="shared" si="268"/>
        <v>7777898254</v>
      </c>
      <c r="B2855" s="1">
        <v>42501</v>
      </c>
      <c r="C2855" t="str">
        <f t="shared" si="264"/>
        <v>Wednesday</v>
      </c>
      <c r="D2855" t="str">
        <f t="shared" si="265"/>
        <v>May</v>
      </c>
      <c r="E2855">
        <v>18.5</v>
      </c>
      <c r="F2855" t="s">
        <v>13</v>
      </c>
      <c r="G2855" t="s">
        <v>14</v>
      </c>
      <c r="H2855">
        <f t="shared" si="266"/>
        <v>25.5</v>
      </c>
      <c r="I2855">
        <v>12</v>
      </c>
      <c r="J2855" t="s">
        <v>15</v>
      </c>
      <c r="K2855" t="s">
        <v>16</v>
      </c>
      <c r="L2855">
        <f t="shared" si="267"/>
        <v>306</v>
      </c>
      <c r="M2855">
        <f t="shared" si="269"/>
        <v>84</v>
      </c>
      <c r="N2855" t="s">
        <v>112</v>
      </c>
      <c r="O2855" t="s">
        <v>114</v>
      </c>
    </row>
    <row r="2856" spans="1:15" x14ac:dyDescent="0.3">
      <c r="A2856">
        <f t="shared" si="268"/>
        <v>7777898255</v>
      </c>
      <c r="B2856" s="1">
        <v>42501</v>
      </c>
      <c r="C2856" t="str">
        <f t="shared" si="264"/>
        <v>Wednesday</v>
      </c>
      <c r="D2856" t="str">
        <f t="shared" si="265"/>
        <v>May</v>
      </c>
      <c r="E2856">
        <v>20.75</v>
      </c>
      <c r="F2856" t="s">
        <v>13</v>
      </c>
      <c r="G2856" t="s">
        <v>17</v>
      </c>
      <c r="H2856">
        <f t="shared" si="266"/>
        <v>30.75</v>
      </c>
      <c r="I2856">
        <v>5</v>
      </c>
      <c r="J2856" t="s">
        <v>38</v>
      </c>
      <c r="K2856" t="s">
        <v>39</v>
      </c>
      <c r="L2856">
        <f t="shared" si="267"/>
        <v>153.75</v>
      </c>
      <c r="M2856">
        <f t="shared" si="269"/>
        <v>50</v>
      </c>
      <c r="N2856" t="s">
        <v>112</v>
      </c>
      <c r="O2856" t="s">
        <v>115</v>
      </c>
    </row>
    <row r="2857" spans="1:15" x14ac:dyDescent="0.3">
      <c r="A2857">
        <f t="shared" si="268"/>
        <v>7777898256</v>
      </c>
      <c r="B2857" s="1">
        <v>42501</v>
      </c>
      <c r="C2857" t="str">
        <f t="shared" si="264"/>
        <v>Wednesday</v>
      </c>
      <c r="D2857" t="str">
        <f t="shared" si="265"/>
        <v>May</v>
      </c>
      <c r="E2857">
        <v>16</v>
      </c>
      <c r="F2857" t="s">
        <v>7</v>
      </c>
      <c r="G2857" t="s">
        <v>14</v>
      </c>
      <c r="H2857">
        <f t="shared" si="266"/>
        <v>21.5</v>
      </c>
      <c r="I2857">
        <v>5</v>
      </c>
      <c r="J2857" t="s">
        <v>68</v>
      </c>
      <c r="K2857" t="s">
        <v>69</v>
      </c>
      <c r="L2857">
        <f t="shared" si="267"/>
        <v>107.5</v>
      </c>
      <c r="M2857">
        <f t="shared" si="269"/>
        <v>27.5</v>
      </c>
      <c r="N2857" t="s">
        <v>112</v>
      </c>
      <c r="O2857" t="s">
        <v>114</v>
      </c>
    </row>
    <row r="2858" spans="1:15" x14ac:dyDescent="0.3">
      <c r="A2858">
        <f t="shared" si="268"/>
        <v>7777898257</v>
      </c>
      <c r="B2858" s="1">
        <v>42502</v>
      </c>
      <c r="C2858" t="str">
        <f t="shared" si="264"/>
        <v>Thursday</v>
      </c>
      <c r="D2858" t="str">
        <f t="shared" si="265"/>
        <v>May</v>
      </c>
      <c r="E2858">
        <v>16.75</v>
      </c>
      <c r="F2858" t="s">
        <v>7</v>
      </c>
      <c r="G2858" t="s">
        <v>22</v>
      </c>
      <c r="H2858">
        <f t="shared" si="266"/>
        <v>23.25</v>
      </c>
      <c r="I2858">
        <v>9</v>
      </c>
      <c r="J2858" t="s">
        <v>28</v>
      </c>
      <c r="K2858" t="s">
        <v>29</v>
      </c>
      <c r="L2858">
        <f t="shared" si="267"/>
        <v>209.25</v>
      </c>
      <c r="M2858">
        <f t="shared" si="269"/>
        <v>58.5</v>
      </c>
      <c r="N2858" t="s">
        <v>111</v>
      </c>
      <c r="O2858" t="s">
        <v>115</v>
      </c>
    </row>
    <row r="2859" spans="1:15" x14ac:dyDescent="0.3">
      <c r="A2859">
        <f t="shared" si="268"/>
        <v>7777898258</v>
      </c>
      <c r="B2859" s="1">
        <v>42502</v>
      </c>
      <c r="C2859" t="str">
        <f t="shared" si="264"/>
        <v>Thursday</v>
      </c>
      <c r="D2859" t="str">
        <f t="shared" si="265"/>
        <v>May</v>
      </c>
      <c r="E2859">
        <v>18.5</v>
      </c>
      <c r="F2859" t="s">
        <v>13</v>
      </c>
      <c r="G2859" t="s">
        <v>14</v>
      </c>
      <c r="H2859">
        <f t="shared" si="266"/>
        <v>25.5</v>
      </c>
      <c r="I2859">
        <v>3</v>
      </c>
      <c r="J2859" t="s">
        <v>15</v>
      </c>
      <c r="K2859" t="s">
        <v>16</v>
      </c>
      <c r="L2859">
        <f t="shared" si="267"/>
        <v>76.5</v>
      </c>
      <c r="M2859">
        <f t="shared" si="269"/>
        <v>21</v>
      </c>
      <c r="N2859" t="s">
        <v>111</v>
      </c>
      <c r="O2859" t="s">
        <v>114</v>
      </c>
    </row>
    <row r="2860" spans="1:15" x14ac:dyDescent="0.3">
      <c r="A2860">
        <f t="shared" si="268"/>
        <v>7777898259</v>
      </c>
      <c r="B2860" s="1">
        <v>42502</v>
      </c>
      <c r="C2860" t="str">
        <f t="shared" si="264"/>
        <v>Thursday</v>
      </c>
      <c r="D2860" t="str">
        <f t="shared" si="265"/>
        <v>May</v>
      </c>
      <c r="E2860">
        <v>10.5</v>
      </c>
      <c r="F2860" t="s">
        <v>27</v>
      </c>
      <c r="G2860" t="s">
        <v>8</v>
      </c>
      <c r="H2860">
        <f t="shared" si="266"/>
        <v>13.5</v>
      </c>
      <c r="I2860">
        <v>1</v>
      </c>
      <c r="J2860" t="s">
        <v>9</v>
      </c>
      <c r="K2860" t="s">
        <v>10</v>
      </c>
      <c r="L2860">
        <f t="shared" si="267"/>
        <v>13.5</v>
      </c>
      <c r="M2860">
        <f t="shared" si="269"/>
        <v>3</v>
      </c>
      <c r="N2860" t="s">
        <v>111</v>
      </c>
      <c r="O2860" t="s">
        <v>114</v>
      </c>
    </row>
    <row r="2861" spans="1:15" x14ac:dyDescent="0.3">
      <c r="A2861">
        <f t="shared" si="268"/>
        <v>7777898260</v>
      </c>
      <c r="B2861" s="1">
        <v>42502</v>
      </c>
      <c r="C2861" t="str">
        <f t="shared" si="264"/>
        <v>Thursday</v>
      </c>
      <c r="D2861" t="str">
        <f t="shared" si="265"/>
        <v>May</v>
      </c>
      <c r="E2861">
        <v>21</v>
      </c>
      <c r="F2861" t="s">
        <v>13</v>
      </c>
      <c r="G2861" t="s">
        <v>14</v>
      </c>
      <c r="H2861">
        <f t="shared" si="266"/>
        <v>28</v>
      </c>
      <c r="I2861">
        <v>8</v>
      </c>
      <c r="J2861" t="s">
        <v>62</v>
      </c>
      <c r="K2861" t="s">
        <v>63</v>
      </c>
      <c r="L2861">
        <f t="shared" si="267"/>
        <v>224</v>
      </c>
      <c r="M2861">
        <f t="shared" si="269"/>
        <v>56</v>
      </c>
      <c r="N2861" t="s">
        <v>111</v>
      </c>
      <c r="O2861" t="s">
        <v>114</v>
      </c>
    </row>
    <row r="2862" spans="1:15" x14ac:dyDescent="0.3">
      <c r="A2862">
        <f t="shared" si="268"/>
        <v>7777898261</v>
      </c>
      <c r="B2862" s="1">
        <v>42502</v>
      </c>
      <c r="C2862" t="str">
        <f t="shared" si="264"/>
        <v>Thursday</v>
      </c>
      <c r="D2862" t="str">
        <f t="shared" si="265"/>
        <v>May</v>
      </c>
      <c r="E2862">
        <v>16</v>
      </c>
      <c r="F2862" t="s">
        <v>7</v>
      </c>
      <c r="G2862" t="s">
        <v>14</v>
      </c>
      <c r="H2862">
        <f t="shared" si="266"/>
        <v>21.5</v>
      </c>
      <c r="I2862">
        <v>10</v>
      </c>
      <c r="J2862" t="s">
        <v>64</v>
      </c>
      <c r="K2862" t="s">
        <v>65</v>
      </c>
      <c r="L2862">
        <f t="shared" si="267"/>
        <v>215</v>
      </c>
      <c r="M2862">
        <f t="shared" si="269"/>
        <v>55</v>
      </c>
      <c r="N2862" t="s">
        <v>111</v>
      </c>
      <c r="O2862" t="s">
        <v>114</v>
      </c>
    </row>
    <row r="2863" spans="1:15" x14ac:dyDescent="0.3">
      <c r="A2863">
        <f t="shared" si="268"/>
        <v>7777898262</v>
      </c>
      <c r="B2863" s="1">
        <v>42502</v>
      </c>
      <c r="C2863" t="str">
        <f t="shared" si="264"/>
        <v>Thursday</v>
      </c>
      <c r="D2863" t="str">
        <f t="shared" si="265"/>
        <v>May</v>
      </c>
      <c r="E2863">
        <v>20.5</v>
      </c>
      <c r="F2863" t="s">
        <v>13</v>
      </c>
      <c r="G2863" t="s">
        <v>8</v>
      </c>
      <c r="H2863">
        <f t="shared" si="266"/>
        <v>26.5</v>
      </c>
      <c r="I2863">
        <v>10</v>
      </c>
      <c r="J2863" t="s">
        <v>58</v>
      </c>
      <c r="K2863" t="s">
        <v>59</v>
      </c>
      <c r="L2863">
        <f t="shared" si="267"/>
        <v>265</v>
      </c>
      <c r="M2863">
        <f t="shared" si="269"/>
        <v>60</v>
      </c>
      <c r="N2863" t="s">
        <v>112</v>
      </c>
      <c r="O2863" t="s">
        <v>115</v>
      </c>
    </row>
    <row r="2864" spans="1:15" x14ac:dyDescent="0.3">
      <c r="A2864">
        <f t="shared" si="268"/>
        <v>7777898263</v>
      </c>
      <c r="B2864" s="1">
        <v>42503</v>
      </c>
      <c r="C2864" t="str">
        <f t="shared" si="264"/>
        <v>Friday</v>
      </c>
      <c r="D2864" t="str">
        <f t="shared" si="265"/>
        <v>May</v>
      </c>
      <c r="E2864">
        <v>11</v>
      </c>
      <c r="F2864" t="s">
        <v>27</v>
      </c>
      <c r="G2864" t="s">
        <v>8</v>
      </c>
      <c r="H2864">
        <f t="shared" si="266"/>
        <v>14</v>
      </c>
      <c r="I2864">
        <v>2</v>
      </c>
      <c r="J2864" t="s">
        <v>74</v>
      </c>
      <c r="K2864" t="s">
        <v>75</v>
      </c>
      <c r="L2864">
        <f t="shared" si="267"/>
        <v>28</v>
      </c>
      <c r="M2864">
        <f t="shared" si="269"/>
        <v>6</v>
      </c>
      <c r="N2864" t="s">
        <v>111</v>
      </c>
      <c r="O2864" t="s">
        <v>114</v>
      </c>
    </row>
    <row r="2865" spans="1:15" x14ac:dyDescent="0.3">
      <c r="A2865">
        <f t="shared" si="268"/>
        <v>7777898264</v>
      </c>
      <c r="B2865" s="1">
        <v>42504</v>
      </c>
      <c r="C2865" t="str">
        <f t="shared" si="264"/>
        <v>Saturday</v>
      </c>
      <c r="D2865" t="str">
        <f t="shared" si="265"/>
        <v>May</v>
      </c>
      <c r="E2865">
        <v>12.75</v>
      </c>
      <c r="F2865" t="s">
        <v>27</v>
      </c>
      <c r="G2865" t="s">
        <v>22</v>
      </c>
      <c r="H2865">
        <f t="shared" si="266"/>
        <v>17.75</v>
      </c>
      <c r="I2865">
        <v>12</v>
      </c>
      <c r="J2865" t="s">
        <v>44</v>
      </c>
      <c r="K2865" t="s">
        <v>45</v>
      </c>
      <c r="L2865">
        <f t="shared" si="267"/>
        <v>213</v>
      </c>
      <c r="M2865">
        <f t="shared" si="269"/>
        <v>60</v>
      </c>
      <c r="N2865" t="s">
        <v>111</v>
      </c>
      <c r="O2865" t="s">
        <v>115</v>
      </c>
    </row>
    <row r="2866" spans="1:15" x14ac:dyDescent="0.3">
      <c r="A2866">
        <f t="shared" si="268"/>
        <v>7777898265</v>
      </c>
      <c r="B2866" s="1">
        <v>42504</v>
      </c>
      <c r="C2866" t="str">
        <f t="shared" si="264"/>
        <v>Saturday</v>
      </c>
      <c r="D2866" t="str">
        <f t="shared" si="265"/>
        <v>May</v>
      </c>
      <c r="E2866">
        <v>12.5</v>
      </c>
      <c r="F2866" t="s">
        <v>27</v>
      </c>
      <c r="G2866" t="s">
        <v>14</v>
      </c>
      <c r="H2866">
        <f t="shared" si="266"/>
        <v>16.5</v>
      </c>
      <c r="I2866">
        <v>6</v>
      </c>
      <c r="J2866" t="s">
        <v>40</v>
      </c>
      <c r="K2866" t="s">
        <v>41</v>
      </c>
      <c r="L2866">
        <f t="shared" si="267"/>
        <v>99</v>
      </c>
      <c r="M2866">
        <f t="shared" si="269"/>
        <v>24</v>
      </c>
      <c r="N2866" t="s">
        <v>112</v>
      </c>
      <c r="O2866" t="s">
        <v>114</v>
      </c>
    </row>
    <row r="2867" spans="1:15" x14ac:dyDescent="0.3">
      <c r="A2867">
        <f t="shared" si="268"/>
        <v>7777898266</v>
      </c>
      <c r="B2867" s="1">
        <v>42504</v>
      </c>
      <c r="C2867" t="str">
        <f t="shared" si="264"/>
        <v>Saturday</v>
      </c>
      <c r="D2867" t="str">
        <f t="shared" si="265"/>
        <v>May</v>
      </c>
      <c r="E2867">
        <v>16.75</v>
      </c>
      <c r="F2867" t="s">
        <v>7</v>
      </c>
      <c r="G2867" t="s">
        <v>22</v>
      </c>
      <c r="H2867">
        <f t="shared" si="266"/>
        <v>23.25</v>
      </c>
      <c r="I2867">
        <v>8</v>
      </c>
      <c r="J2867" t="s">
        <v>23</v>
      </c>
      <c r="K2867" t="s">
        <v>24</v>
      </c>
      <c r="L2867">
        <f t="shared" si="267"/>
        <v>186</v>
      </c>
      <c r="M2867">
        <f t="shared" si="269"/>
        <v>52</v>
      </c>
      <c r="N2867" t="s">
        <v>112</v>
      </c>
      <c r="O2867" t="s">
        <v>114</v>
      </c>
    </row>
    <row r="2868" spans="1:15" x14ac:dyDescent="0.3">
      <c r="A2868">
        <f t="shared" si="268"/>
        <v>7777898267</v>
      </c>
      <c r="B2868" s="1">
        <v>42504</v>
      </c>
      <c r="C2868" t="str">
        <f t="shared" si="264"/>
        <v>Saturday</v>
      </c>
      <c r="D2868" t="str">
        <f t="shared" si="265"/>
        <v>May</v>
      </c>
      <c r="E2868">
        <v>16</v>
      </c>
      <c r="F2868" t="s">
        <v>7</v>
      </c>
      <c r="G2868" t="s">
        <v>14</v>
      </c>
      <c r="H2868">
        <f t="shared" si="266"/>
        <v>21.5</v>
      </c>
      <c r="I2868">
        <v>11</v>
      </c>
      <c r="J2868" t="s">
        <v>42</v>
      </c>
      <c r="K2868" t="s">
        <v>43</v>
      </c>
      <c r="L2868">
        <f t="shared" si="267"/>
        <v>236.5</v>
      </c>
      <c r="M2868">
        <f t="shared" si="269"/>
        <v>60.5</v>
      </c>
      <c r="N2868" t="s">
        <v>112</v>
      </c>
      <c r="O2868" t="s">
        <v>115</v>
      </c>
    </row>
    <row r="2869" spans="1:15" x14ac:dyDescent="0.3">
      <c r="A2869">
        <f t="shared" si="268"/>
        <v>7777898268</v>
      </c>
      <c r="B2869" s="1">
        <v>42505</v>
      </c>
      <c r="C2869" t="str">
        <f t="shared" si="264"/>
        <v>Sunday</v>
      </c>
      <c r="D2869" t="str">
        <f t="shared" si="265"/>
        <v>May</v>
      </c>
      <c r="E2869">
        <v>16.75</v>
      </c>
      <c r="F2869" t="s">
        <v>7</v>
      </c>
      <c r="G2869" t="s">
        <v>22</v>
      </c>
      <c r="H2869">
        <f t="shared" si="266"/>
        <v>23.25</v>
      </c>
      <c r="I2869">
        <v>11</v>
      </c>
      <c r="J2869" t="s">
        <v>28</v>
      </c>
      <c r="K2869" t="s">
        <v>29</v>
      </c>
      <c r="L2869">
        <f t="shared" si="267"/>
        <v>255.75</v>
      </c>
      <c r="M2869">
        <f t="shared" si="269"/>
        <v>71.5</v>
      </c>
      <c r="N2869" t="s">
        <v>112</v>
      </c>
      <c r="O2869" t="s">
        <v>114</v>
      </c>
    </row>
    <row r="2870" spans="1:15" x14ac:dyDescent="0.3">
      <c r="A2870">
        <f t="shared" si="268"/>
        <v>7777898269</v>
      </c>
      <c r="B2870" s="1">
        <v>42505</v>
      </c>
      <c r="C2870" t="str">
        <f t="shared" si="264"/>
        <v>Sunday</v>
      </c>
      <c r="D2870" t="str">
        <f t="shared" si="265"/>
        <v>May</v>
      </c>
      <c r="E2870">
        <v>16.75</v>
      </c>
      <c r="F2870" t="s">
        <v>7</v>
      </c>
      <c r="G2870" t="s">
        <v>22</v>
      </c>
      <c r="H2870">
        <f t="shared" si="266"/>
        <v>23.25</v>
      </c>
      <c r="I2870">
        <v>11</v>
      </c>
      <c r="J2870" t="s">
        <v>50</v>
      </c>
      <c r="K2870" t="s">
        <v>51</v>
      </c>
      <c r="L2870">
        <f t="shared" si="267"/>
        <v>255.75</v>
      </c>
      <c r="M2870">
        <f t="shared" si="269"/>
        <v>71.5</v>
      </c>
      <c r="N2870" t="s">
        <v>112</v>
      </c>
      <c r="O2870" t="s">
        <v>114</v>
      </c>
    </row>
    <row r="2871" spans="1:15" x14ac:dyDescent="0.3">
      <c r="A2871">
        <f t="shared" si="268"/>
        <v>7777898270</v>
      </c>
      <c r="B2871" s="1">
        <v>42505</v>
      </c>
      <c r="C2871" t="str">
        <f t="shared" si="264"/>
        <v>Sunday</v>
      </c>
      <c r="D2871" t="str">
        <f t="shared" si="265"/>
        <v>May</v>
      </c>
      <c r="E2871">
        <v>14.5</v>
      </c>
      <c r="F2871" t="s">
        <v>7</v>
      </c>
      <c r="G2871" t="s">
        <v>8</v>
      </c>
      <c r="H2871">
        <f t="shared" si="266"/>
        <v>19</v>
      </c>
      <c r="I2871">
        <v>9</v>
      </c>
      <c r="J2871" t="s">
        <v>74</v>
      </c>
      <c r="K2871" t="s">
        <v>75</v>
      </c>
      <c r="L2871">
        <f t="shared" si="267"/>
        <v>171</v>
      </c>
      <c r="M2871">
        <f t="shared" si="269"/>
        <v>40.5</v>
      </c>
      <c r="N2871" t="s">
        <v>112</v>
      </c>
      <c r="O2871" t="s">
        <v>115</v>
      </c>
    </row>
    <row r="2872" spans="1:15" x14ac:dyDescent="0.3">
      <c r="A2872">
        <f t="shared" si="268"/>
        <v>7777898271</v>
      </c>
      <c r="B2872" s="1">
        <v>42506</v>
      </c>
      <c r="C2872" t="str">
        <f t="shared" si="264"/>
        <v>Monday</v>
      </c>
      <c r="D2872" t="str">
        <f t="shared" si="265"/>
        <v>May</v>
      </c>
      <c r="E2872">
        <v>16.5</v>
      </c>
      <c r="F2872" t="s">
        <v>13</v>
      </c>
      <c r="G2872" t="s">
        <v>8</v>
      </c>
      <c r="H2872">
        <f t="shared" si="266"/>
        <v>22.5</v>
      </c>
      <c r="I2872">
        <v>8</v>
      </c>
      <c r="J2872" t="s">
        <v>9</v>
      </c>
      <c r="K2872" t="s">
        <v>10</v>
      </c>
      <c r="L2872">
        <f t="shared" si="267"/>
        <v>180</v>
      </c>
      <c r="M2872">
        <f t="shared" si="269"/>
        <v>48</v>
      </c>
      <c r="N2872" t="s">
        <v>111</v>
      </c>
      <c r="O2872" t="s">
        <v>115</v>
      </c>
    </row>
    <row r="2873" spans="1:15" x14ac:dyDescent="0.3">
      <c r="A2873">
        <f t="shared" si="268"/>
        <v>7777898272</v>
      </c>
      <c r="B2873" s="1">
        <v>42506</v>
      </c>
      <c r="C2873" t="str">
        <f t="shared" si="264"/>
        <v>Monday</v>
      </c>
      <c r="D2873" t="str">
        <f t="shared" si="265"/>
        <v>May</v>
      </c>
      <c r="E2873">
        <v>16.5</v>
      </c>
      <c r="F2873" t="s">
        <v>7</v>
      </c>
      <c r="G2873" t="s">
        <v>17</v>
      </c>
      <c r="H2873">
        <f t="shared" si="266"/>
        <v>25</v>
      </c>
      <c r="I2873">
        <v>6</v>
      </c>
      <c r="J2873" t="s">
        <v>18</v>
      </c>
      <c r="K2873" t="s">
        <v>19</v>
      </c>
      <c r="L2873">
        <f t="shared" si="267"/>
        <v>150</v>
      </c>
      <c r="M2873">
        <f t="shared" si="269"/>
        <v>51</v>
      </c>
      <c r="N2873" t="s">
        <v>112</v>
      </c>
      <c r="O2873" t="s">
        <v>114</v>
      </c>
    </row>
    <row r="2874" spans="1:15" x14ac:dyDescent="0.3">
      <c r="A2874">
        <f t="shared" si="268"/>
        <v>7777898273</v>
      </c>
      <c r="B2874" s="1">
        <v>42506</v>
      </c>
      <c r="C2874" t="str">
        <f t="shared" si="264"/>
        <v>Monday</v>
      </c>
      <c r="D2874" t="str">
        <f t="shared" si="265"/>
        <v>May</v>
      </c>
      <c r="E2874">
        <v>20.75</v>
      </c>
      <c r="F2874" t="s">
        <v>13</v>
      </c>
      <c r="G2874" t="s">
        <v>22</v>
      </c>
      <c r="H2874">
        <f t="shared" si="266"/>
        <v>28.75</v>
      </c>
      <c r="I2874">
        <v>9</v>
      </c>
      <c r="J2874" t="s">
        <v>23</v>
      </c>
      <c r="K2874" t="s">
        <v>24</v>
      </c>
      <c r="L2874">
        <f t="shared" si="267"/>
        <v>258.75</v>
      </c>
      <c r="M2874">
        <f t="shared" si="269"/>
        <v>72</v>
      </c>
      <c r="N2874" t="s">
        <v>111</v>
      </c>
      <c r="O2874" t="s">
        <v>114</v>
      </c>
    </row>
    <row r="2875" spans="1:15" x14ac:dyDescent="0.3">
      <c r="A2875">
        <f t="shared" si="268"/>
        <v>7777898274</v>
      </c>
      <c r="B2875" s="1">
        <v>42506</v>
      </c>
      <c r="C2875" t="str">
        <f t="shared" si="264"/>
        <v>Monday</v>
      </c>
      <c r="D2875" t="str">
        <f t="shared" si="265"/>
        <v>May</v>
      </c>
      <c r="E2875">
        <v>16.25</v>
      </c>
      <c r="F2875" t="s">
        <v>7</v>
      </c>
      <c r="G2875" t="s">
        <v>17</v>
      </c>
      <c r="H2875">
        <f t="shared" si="266"/>
        <v>24.75</v>
      </c>
      <c r="I2875">
        <v>4</v>
      </c>
      <c r="J2875" t="s">
        <v>60</v>
      </c>
      <c r="K2875" t="s">
        <v>61</v>
      </c>
      <c r="L2875">
        <f t="shared" si="267"/>
        <v>99</v>
      </c>
      <c r="M2875">
        <f t="shared" si="269"/>
        <v>34</v>
      </c>
      <c r="N2875" t="s">
        <v>111</v>
      </c>
      <c r="O2875" t="s">
        <v>115</v>
      </c>
    </row>
    <row r="2876" spans="1:15" x14ac:dyDescent="0.3">
      <c r="A2876">
        <f t="shared" si="268"/>
        <v>7777898275</v>
      </c>
      <c r="B2876" s="1">
        <v>42506</v>
      </c>
      <c r="C2876" t="str">
        <f t="shared" si="264"/>
        <v>Monday</v>
      </c>
      <c r="D2876" t="str">
        <f t="shared" si="265"/>
        <v>May</v>
      </c>
      <c r="E2876">
        <v>16</v>
      </c>
      <c r="F2876" t="s">
        <v>7</v>
      </c>
      <c r="G2876" t="s">
        <v>14</v>
      </c>
      <c r="H2876">
        <f t="shared" si="266"/>
        <v>21.5</v>
      </c>
      <c r="I2876">
        <v>3</v>
      </c>
      <c r="J2876" t="s">
        <v>42</v>
      </c>
      <c r="K2876" t="s">
        <v>43</v>
      </c>
      <c r="L2876">
        <f t="shared" si="267"/>
        <v>64.5</v>
      </c>
      <c r="M2876">
        <f t="shared" si="269"/>
        <v>16.5</v>
      </c>
      <c r="N2876" t="s">
        <v>112</v>
      </c>
      <c r="O2876" t="s">
        <v>115</v>
      </c>
    </row>
    <row r="2877" spans="1:15" x14ac:dyDescent="0.3">
      <c r="A2877">
        <f t="shared" si="268"/>
        <v>7777898276</v>
      </c>
      <c r="B2877" s="1">
        <v>42507</v>
      </c>
      <c r="C2877" t="str">
        <f t="shared" si="264"/>
        <v>Tuesday</v>
      </c>
      <c r="D2877" t="str">
        <f t="shared" si="265"/>
        <v>May</v>
      </c>
      <c r="E2877">
        <v>16</v>
      </c>
      <c r="F2877" t="s">
        <v>7</v>
      </c>
      <c r="G2877" t="s">
        <v>8</v>
      </c>
      <c r="H2877">
        <f t="shared" si="266"/>
        <v>20.5</v>
      </c>
      <c r="I2877">
        <v>5</v>
      </c>
      <c r="J2877" t="s">
        <v>11</v>
      </c>
      <c r="K2877" t="s">
        <v>12</v>
      </c>
      <c r="L2877">
        <f t="shared" si="267"/>
        <v>102.5</v>
      </c>
      <c r="M2877">
        <f t="shared" si="269"/>
        <v>22.5</v>
      </c>
      <c r="N2877" t="s">
        <v>112</v>
      </c>
      <c r="O2877" t="s">
        <v>114</v>
      </c>
    </row>
    <row r="2878" spans="1:15" x14ac:dyDescent="0.3">
      <c r="A2878">
        <f t="shared" si="268"/>
        <v>7777898277</v>
      </c>
      <c r="B2878" s="1">
        <v>42507</v>
      </c>
      <c r="C2878" t="str">
        <f t="shared" si="264"/>
        <v>Tuesday</v>
      </c>
      <c r="D2878" t="str">
        <f t="shared" si="265"/>
        <v>May</v>
      </c>
      <c r="E2878">
        <v>12</v>
      </c>
      <c r="F2878" t="s">
        <v>27</v>
      </c>
      <c r="G2878" t="s">
        <v>8</v>
      </c>
      <c r="H2878">
        <f t="shared" si="266"/>
        <v>15</v>
      </c>
      <c r="I2878">
        <v>9</v>
      </c>
      <c r="J2878" t="s">
        <v>58</v>
      </c>
      <c r="K2878" t="s">
        <v>59</v>
      </c>
      <c r="L2878">
        <f t="shared" si="267"/>
        <v>135</v>
      </c>
      <c r="M2878">
        <f t="shared" si="269"/>
        <v>27</v>
      </c>
      <c r="N2878" t="s">
        <v>111</v>
      </c>
      <c r="O2878" t="s">
        <v>115</v>
      </c>
    </row>
    <row r="2879" spans="1:15" x14ac:dyDescent="0.3">
      <c r="A2879">
        <f t="shared" si="268"/>
        <v>7777898278</v>
      </c>
      <c r="B2879" s="1">
        <v>42507</v>
      </c>
      <c r="C2879" t="str">
        <f t="shared" si="264"/>
        <v>Tuesday</v>
      </c>
      <c r="D2879" t="str">
        <f t="shared" si="265"/>
        <v>May</v>
      </c>
      <c r="E2879">
        <v>20.75</v>
      </c>
      <c r="F2879" t="s">
        <v>13</v>
      </c>
      <c r="G2879" t="s">
        <v>22</v>
      </c>
      <c r="H2879">
        <f t="shared" si="266"/>
        <v>28.75</v>
      </c>
      <c r="I2879">
        <v>2</v>
      </c>
      <c r="J2879" t="s">
        <v>44</v>
      </c>
      <c r="K2879" t="s">
        <v>45</v>
      </c>
      <c r="L2879">
        <f t="shared" si="267"/>
        <v>57.5</v>
      </c>
      <c r="M2879">
        <f t="shared" si="269"/>
        <v>16</v>
      </c>
      <c r="N2879" t="s">
        <v>112</v>
      </c>
      <c r="O2879" t="s">
        <v>114</v>
      </c>
    </row>
    <row r="2880" spans="1:15" x14ac:dyDescent="0.3">
      <c r="A2880">
        <f t="shared" si="268"/>
        <v>7777898279</v>
      </c>
      <c r="B2880" s="1">
        <v>42508</v>
      </c>
      <c r="C2880" t="str">
        <f t="shared" si="264"/>
        <v>Wednesday</v>
      </c>
      <c r="D2880" t="str">
        <f t="shared" si="265"/>
        <v>May</v>
      </c>
      <c r="E2880">
        <v>12.75</v>
      </c>
      <c r="F2880" t="s">
        <v>27</v>
      </c>
      <c r="G2880" t="s">
        <v>22</v>
      </c>
      <c r="H2880">
        <f t="shared" si="266"/>
        <v>17.75</v>
      </c>
      <c r="I2880">
        <v>7</v>
      </c>
      <c r="J2880" t="s">
        <v>50</v>
      </c>
      <c r="K2880" t="s">
        <v>51</v>
      </c>
      <c r="L2880">
        <f t="shared" si="267"/>
        <v>124.25</v>
      </c>
      <c r="M2880">
        <f t="shared" si="269"/>
        <v>35</v>
      </c>
      <c r="N2880" t="s">
        <v>111</v>
      </c>
      <c r="O2880" t="s">
        <v>115</v>
      </c>
    </row>
    <row r="2881" spans="1:15" x14ac:dyDescent="0.3">
      <c r="A2881">
        <f t="shared" si="268"/>
        <v>7777898280</v>
      </c>
      <c r="B2881" s="1">
        <v>42508</v>
      </c>
      <c r="C2881" t="str">
        <f t="shared" si="264"/>
        <v>Wednesday</v>
      </c>
      <c r="D2881" t="str">
        <f t="shared" si="265"/>
        <v>May</v>
      </c>
      <c r="E2881">
        <v>12</v>
      </c>
      <c r="F2881" t="s">
        <v>27</v>
      </c>
      <c r="G2881" t="s">
        <v>14</v>
      </c>
      <c r="H2881">
        <f t="shared" si="266"/>
        <v>16</v>
      </c>
      <c r="I2881">
        <v>8</v>
      </c>
      <c r="J2881" t="s">
        <v>20</v>
      </c>
      <c r="K2881" t="s">
        <v>21</v>
      </c>
      <c r="L2881">
        <f t="shared" si="267"/>
        <v>128</v>
      </c>
      <c r="M2881">
        <f t="shared" si="269"/>
        <v>32</v>
      </c>
      <c r="N2881" t="s">
        <v>111</v>
      </c>
      <c r="O2881" t="s">
        <v>114</v>
      </c>
    </row>
    <row r="2882" spans="1:15" x14ac:dyDescent="0.3">
      <c r="A2882">
        <f t="shared" si="268"/>
        <v>7777898281</v>
      </c>
      <c r="B2882" s="1">
        <v>42508</v>
      </c>
      <c r="C2882" t="str">
        <f t="shared" ref="C2882:C2945" si="270">TEXT(B2882,"dddd")</f>
        <v>Wednesday</v>
      </c>
      <c r="D2882" t="str">
        <f t="shared" si="265"/>
        <v>May</v>
      </c>
      <c r="E2882">
        <v>12</v>
      </c>
      <c r="F2882" t="s">
        <v>27</v>
      </c>
      <c r="G2882" t="s">
        <v>8</v>
      </c>
      <c r="H2882">
        <f t="shared" si="266"/>
        <v>15</v>
      </c>
      <c r="I2882">
        <v>4</v>
      </c>
      <c r="J2882" t="s">
        <v>52</v>
      </c>
      <c r="K2882" t="s">
        <v>53</v>
      </c>
      <c r="L2882">
        <f t="shared" si="267"/>
        <v>60</v>
      </c>
      <c r="M2882">
        <f t="shared" si="269"/>
        <v>12</v>
      </c>
      <c r="N2882" t="s">
        <v>111</v>
      </c>
      <c r="O2882" t="s">
        <v>114</v>
      </c>
    </row>
    <row r="2883" spans="1:15" x14ac:dyDescent="0.3">
      <c r="A2883">
        <f t="shared" si="268"/>
        <v>7777898282</v>
      </c>
      <c r="B2883" s="1">
        <v>42508</v>
      </c>
      <c r="C2883" t="str">
        <f t="shared" si="270"/>
        <v>Wednesday</v>
      </c>
      <c r="D2883" t="str">
        <f t="shared" ref="D2883:D2946" si="271">TEXT(B2883,"mmmm")</f>
        <v>May</v>
      </c>
      <c r="E2883">
        <v>16.75</v>
      </c>
      <c r="F2883" t="s">
        <v>7</v>
      </c>
      <c r="G2883" t="s">
        <v>22</v>
      </c>
      <c r="H2883">
        <f t="shared" ref="H2883:H2946" si="272">E2883 +   IF(F2883="S", 2, IF(F2883="M", 3.5, IF(F2883="L", 5, 0))) +  IF(G2883="Classic", 1, IF(G2883="Veggie", 2, IF(G2883="Chicken", 3, IF(G2883="Supreme",5,0))))</f>
        <v>23.25</v>
      </c>
      <c r="I2883">
        <v>10</v>
      </c>
      <c r="J2883" t="s">
        <v>28</v>
      </c>
      <c r="K2883" t="s">
        <v>29</v>
      </c>
      <c r="L2883">
        <f t="shared" ref="L2883:L2946" si="273">H2883*I2883</f>
        <v>232.5</v>
      </c>
      <c r="M2883">
        <f t="shared" si="269"/>
        <v>65</v>
      </c>
      <c r="N2883" t="s">
        <v>111</v>
      </c>
      <c r="O2883" t="s">
        <v>114</v>
      </c>
    </row>
    <row r="2884" spans="1:15" x14ac:dyDescent="0.3">
      <c r="A2884">
        <f t="shared" ref="A2884:A2947" si="274">A2883+1</f>
        <v>7777898283</v>
      </c>
      <c r="B2884" s="1">
        <v>42508</v>
      </c>
      <c r="C2884" t="str">
        <f t="shared" si="270"/>
        <v>Wednesday</v>
      </c>
      <c r="D2884" t="str">
        <f t="shared" si="271"/>
        <v>May</v>
      </c>
      <c r="E2884">
        <v>12.75</v>
      </c>
      <c r="F2884" t="s">
        <v>27</v>
      </c>
      <c r="G2884" t="s">
        <v>22</v>
      </c>
      <c r="H2884">
        <f t="shared" si="272"/>
        <v>17.75</v>
      </c>
      <c r="I2884">
        <v>12</v>
      </c>
      <c r="J2884" t="s">
        <v>28</v>
      </c>
      <c r="K2884" t="s">
        <v>29</v>
      </c>
      <c r="L2884">
        <f t="shared" si="273"/>
        <v>213</v>
      </c>
      <c r="M2884">
        <f t="shared" si="269"/>
        <v>60</v>
      </c>
      <c r="N2884" t="s">
        <v>112</v>
      </c>
      <c r="O2884" t="s">
        <v>114</v>
      </c>
    </row>
    <row r="2885" spans="1:15" x14ac:dyDescent="0.3">
      <c r="A2885">
        <f t="shared" si="274"/>
        <v>7777898284</v>
      </c>
      <c r="B2885" s="1">
        <v>42508</v>
      </c>
      <c r="C2885" t="str">
        <f t="shared" si="270"/>
        <v>Wednesday</v>
      </c>
      <c r="D2885" t="str">
        <f t="shared" si="271"/>
        <v>May</v>
      </c>
      <c r="E2885">
        <v>20.75</v>
      </c>
      <c r="F2885" t="s">
        <v>13</v>
      </c>
      <c r="G2885" t="s">
        <v>22</v>
      </c>
      <c r="H2885">
        <f t="shared" si="272"/>
        <v>28.75</v>
      </c>
      <c r="I2885">
        <v>12</v>
      </c>
      <c r="J2885" t="s">
        <v>46</v>
      </c>
      <c r="K2885" t="s">
        <v>47</v>
      </c>
      <c r="L2885">
        <f t="shared" si="273"/>
        <v>345</v>
      </c>
      <c r="M2885">
        <f t="shared" ref="M2885:M2948" si="275">(H2885-E2885)*I2885</f>
        <v>96</v>
      </c>
      <c r="N2885" t="s">
        <v>111</v>
      </c>
      <c r="O2885" t="s">
        <v>114</v>
      </c>
    </row>
    <row r="2886" spans="1:15" x14ac:dyDescent="0.3">
      <c r="A2886">
        <f t="shared" si="274"/>
        <v>7777898285</v>
      </c>
      <c r="B2886" s="1">
        <v>42508</v>
      </c>
      <c r="C2886" t="str">
        <f t="shared" si="270"/>
        <v>Wednesday</v>
      </c>
      <c r="D2886" t="str">
        <f t="shared" si="271"/>
        <v>May</v>
      </c>
      <c r="E2886">
        <v>20.75</v>
      </c>
      <c r="F2886" t="s">
        <v>13</v>
      </c>
      <c r="G2886" t="s">
        <v>22</v>
      </c>
      <c r="H2886">
        <f t="shared" si="272"/>
        <v>28.75</v>
      </c>
      <c r="I2886">
        <v>11</v>
      </c>
      <c r="J2886" t="s">
        <v>72</v>
      </c>
      <c r="K2886" t="s">
        <v>73</v>
      </c>
      <c r="L2886">
        <f t="shared" si="273"/>
        <v>316.25</v>
      </c>
      <c r="M2886">
        <f t="shared" si="275"/>
        <v>88</v>
      </c>
      <c r="N2886" t="s">
        <v>111</v>
      </c>
      <c r="O2886" t="s">
        <v>115</v>
      </c>
    </row>
    <row r="2887" spans="1:15" x14ac:dyDescent="0.3">
      <c r="A2887">
        <f t="shared" si="274"/>
        <v>7777898286</v>
      </c>
      <c r="B2887" s="1">
        <v>42508</v>
      </c>
      <c r="C2887" t="str">
        <f t="shared" si="270"/>
        <v>Wednesday</v>
      </c>
      <c r="D2887" t="str">
        <f t="shared" si="271"/>
        <v>May</v>
      </c>
      <c r="E2887">
        <v>20.75</v>
      </c>
      <c r="F2887" t="s">
        <v>13</v>
      </c>
      <c r="G2887" t="s">
        <v>22</v>
      </c>
      <c r="H2887">
        <f t="shared" si="272"/>
        <v>28.75</v>
      </c>
      <c r="I2887">
        <v>5</v>
      </c>
      <c r="J2887" t="s">
        <v>50</v>
      </c>
      <c r="K2887" t="s">
        <v>51</v>
      </c>
      <c r="L2887">
        <f t="shared" si="273"/>
        <v>143.75</v>
      </c>
      <c r="M2887">
        <f t="shared" si="275"/>
        <v>40</v>
      </c>
      <c r="N2887" t="s">
        <v>111</v>
      </c>
      <c r="O2887" t="s">
        <v>115</v>
      </c>
    </row>
    <row r="2888" spans="1:15" x14ac:dyDescent="0.3">
      <c r="A2888">
        <f t="shared" si="274"/>
        <v>7777898287</v>
      </c>
      <c r="B2888" s="1">
        <v>42508</v>
      </c>
      <c r="C2888" t="str">
        <f t="shared" si="270"/>
        <v>Wednesday</v>
      </c>
      <c r="D2888" t="str">
        <f t="shared" si="271"/>
        <v>May</v>
      </c>
      <c r="E2888">
        <v>12</v>
      </c>
      <c r="F2888" t="s">
        <v>27</v>
      </c>
      <c r="G2888" t="s">
        <v>8</v>
      </c>
      <c r="H2888">
        <f t="shared" si="272"/>
        <v>15</v>
      </c>
      <c r="I2888">
        <v>10</v>
      </c>
      <c r="J2888" t="s">
        <v>11</v>
      </c>
      <c r="K2888" t="s">
        <v>12</v>
      </c>
      <c r="L2888">
        <f t="shared" si="273"/>
        <v>150</v>
      </c>
      <c r="M2888">
        <f t="shared" si="275"/>
        <v>30</v>
      </c>
      <c r="N2888" t="s">
        <v>112</v>
      </c>
      <c r="O2888" t="s">
        <v>114</v>
      </c>
    </row>
    <row r="2889" spans="1:15" x14ac:dyDescent="0.3">
      <c r="A2889">
        <f t="shared" si="274"/>
        <v>7777898288</v>
      </c>
      <c r="B2889" s="1">
        <v>42508</v>
      </c>
      <c r="C2889" t="str">
        <f t="shared" si="270"/>
        <v>Wednesday</v>
      </c>
      <c r="D2889" t="str">
        <f t="shared" si="271"/>
        <v>May</v>
      </c>
      <c r="E2889">
        <v>17.95</v>
      </c>
      <c r="F2889" t="s">
        <v>13</v>
      </c>
      <c r="G2889" t="s">
        <v>14</v>
      </c>
      <c r="H2889">
        <f t="shared" si="272"/>
        <v>24.95</v>
      </c>
      <c r="I2889">
        <v>5</v>
      </c>
      <c r="J2889" t="s">
        <v>56</v>
      </c>
      <c r="K2889" t="s">
        <v>57</v>
      </c>
      <c r="L2889">
        <f t="shared" si="273"/>
        <v>124.75</v>
      </c>
      <c r="M2889">
        <f t="shared" si="275"/>
        <v>35</v>
      </c>
      <c r="N2889" t="s">
        <v>112</v>
      </c>
      <c r="O2889" t="s">
        <v>115</v>
      </c>
    </row>
    <row r="2890" spans="1:15" x14ac:dyDescent="0.3">
      <c r="A2890">
        <f t="shared" si="274"/>
        <v>7777898289</v>
      </c>
      <c r="B2890" s="1">
        <v>42508</v>
      </c>
      <c r="C2890" t="str">
        <f t="shared" si="270"/>
        <v>Wednesday</v>
      </c>
      <c r="D2890" t="str">
        <f t="shared" si="271"/>
        <v>May</v>
      </c>
      <c r="E2890">
        <v>10.5</v>
      </c>
      <c r="F2890" t="s">
        <v>27</v>
      </c>
      <c r="G2890" t="s">
        <v>8</v>
      </c>
      <c r="H2890">
        <f t="shared" si="272"/>
        <v>13.5</v>
      </c>
      <c r="I2890">
        <v>10</v>
      </c>
      <c r="J2890" t="s">
        <v>9</v>
      </c>
      <c r="K2890" t="s">
        <v>10</v>
      </c>
      <c r="L2890">
        <f t="shared" si="273"/>
        <v>135</v>
      </c>
      <c r="M2890">
        <f t="shared" si="275"/>
        <v>30</v>
      </c>
      <c r="N2890" t="s">
        <v>112</v>
      </c>
      <c r="O2890" t="s">
        <v>115</v>
      </c>
    </row>
    <row r="2891" spans="1:15" x14ac:dyDescent="0.3">
      <c r="A2891">
        <f t="shared" si="274"/>
        <v>7777898290</v>
      </c>
      <c r="B2891" s="1">
        <v>42509</v>
      </c>
      <c r="C2891" t="str">
        <f t="shared" si="270"/>
        <v>Thursday</v>
      </c>
      <c r="D2891" t="str">
        <f t="shared" si="271"/>
        <v>May</v>
      </c>
      <c r="E2891">
        <v>21</v>
      </c>
      <c r="F2891" t="s">
        <v>13</v>
      </c>
      <c r="G2891" t="s">
        <v>14</v>
      </c>
      <c r="H2891">
        <f t="shared" si="272"/>
        <v>28</v>
      </c>
      <c r="I2891">
        <v>10</v>
      </c>
      <c r="J2891" t="s">
        <v>62</v>
      </c>
      <c r="K2891" t="s">
        <v>63</v>
      </c>
      <c r="L2891">
        <f t="shared" si="273"/>
        <v>280</v>
      </c>
      <c r="M2891">
        <f t="shared" si="275"/>
        <v>70</v>
      </c>
      <c r="N2891" t="s">
        <v>111</v>
      </c>
      <c r="O2891" t="s">
        <v>115</v>
      </c>
    </row>
    <row r="2892" spans="1:15" x14ac:dyDescent="0.3">
      <c r="A2892">
        <f t="shared" si="274"/>
        <v>7777898291</v>
      </c>
      <c r="B2892" s="1">
        <v>42509</v>
      </c>
      <c r="C2892" t="str">
        <f t="shared" si="270"/>
        <v>Thursday</v>
      </c>
      <c r="D2892" t="str">
        <f t="shared" si="271"/>
        <v>May</v>
      </c>
      <c r="E2892">
        <v>16.25</v>
      </c>
      <c r="F2892" t="s">
        <v>7</v>
      </c>
      <c r="G2892" t="s">
        <v>17</v>
      </c>
      <c r="H2892">
        <f t="shared" si="272"/>
        <v>24.75</v>
      </c>
      <c r="I2892">
        <v>3</v>
      </c>
      <c r="J2892" t="s">
        <v>70</v>
      </c>
      <c r="K2892" t="s">
        <v>71</v>
      </c>
      <c r="L2892">
        <f t="shared" si="273"/>
        <v>74.25</v>
      </c>
      <c r="M2892">
        <f t="shared" si="275"/>
        <v>25.5</v>
      </c>
      <c r="N2892" t="s">
        <v>112</v>
      </c>
      <c r="O2892" t="s">
        <v>115</v>
      </c>
    </row>
    <row r="2893" spans="1:15" x14ac:dyDescent="0.3">
      <c r="A2893">
        <f t="shared" si="274"/>
        <v>7777898292</v>
      </c>
      <c r="B2893" s="1">
        <v>42509</v>
      </c>
      <c r="C2893" t="str">
        <f t="shared" si="270"/>
        <v>Thursday</v>
      </c>
      <c r="D2893" t="str">
        <f t="shared" si="271"/>
        <v>May</v>
      </c>
      <c r="E2893">
        <v>20.25</v>
      </c>
      <c r="F2893" t="s">
        <v>13</v>
      </c>
      <c r="G2893" t="s">
        <v>14</v>
      </c>
      <c r="H2893">
        <f t="shared" si="272"/>
        <v>27.25</v>
      </c>
      <c r="I2893">
        <v>4</v>
      </c>
      <c r="J2893" t="s">
        <v>68</v>
      </c>
      <c r="K2893" t="s">
        <v>69</v>
      </c>
      <c r="L2893">
        <f t="shared" si="273"/>
        <v>109</v>
      </c>
      <c r="M2893">
        <f t="shared" si="275"/>
        <v>28</v>
      </c>
      <c r="N2893" t="s">
        <v>111</v>
      </c>
      <c r="O2893" t="s">
        <v>114</v>
      </c>
    </row>
    <row r="2894" spans="1:15" x14ac:dyDescent="0.3">
      <c r="A2894">
        <f t="shared" si="274"/>
        <v>7777898293</v>
      </c>
      <c r="B2894" s="1">
        <v>42510</v>
      </c>
      <c r="C2894" t="str">
        <f t="shared" si="270"/>
        <v>Friday</v>
      </c>
      <c r="D2894" t="str">
        <f t="shared" si="271"/>
        <v>May</v>
      </c>
      <c r="E2894">
        <v>12.75</v>
      </c>
      <c r="F2894" t="s">
        <v>27</v>
      </c>
      <c r="G2894" t="s">
        <v>22</v>
      </c>
      <c r="H2894">
        <f t="shared" si="272"/>
        <v>17.75</v>
      </c>
      <c r="I2894">
        <v>2</v>
      </c>
      <c r="J2894" t="s">
        <v>23</v>
      </c>
      <c r="K2894" t="s">
        <v>24</v>
      </c>
      <c r="L2894">
        <f t="shared" si="273"/>
        <v>35.5</v>
      </c>
      <c r="M2894">
        <f t="shared" si="275"/>
        <v>10</v>
      </c>
      <c r="N2894" t="s">
        <v>111</v>
      </c>
      <c r="O2894" t="s">
        <v>114</v>
      </c>
    </row>
    <row r="2895" spans="1:15" x14ac:dyDescent="0.3">
      <c r="A2895">
        <f t="shared" si="274"/>
        <v>7777898294</v>
      </c>
      <c r="B2895" s="1">
        <v>42510</v>
      </c>
      <c r="C2895" t="str">
        <f t="shared" si="270"/>
        <v>Friday</v>
      </c>
      <c r="D2895" t="str">
        <f t="shared" si="271"/>
        <v>May</v>
      </c>
      <c r="E2895">
        <v>16</v>
      </c>
      <c r="F2895" t="s">
        <v>7</v>
      </c>
      <c r="G2895" t="s">
        <v>14</v>
      </c>
      <c r="H2895">
        <f t="shared" si="272"/>
        <v>21.5</v>
      </c>
      <c r="I2895">
        <v>10</v>
      </c>
      <c r="J2895" t="s">
        <v>42</v>
      </c>
      <c r="K2895" t="s">
        <v>43</v>
      </c>
      <c r="L2895">
        <f t="shared" si="273"/>
        <v>215</v>
      </c>
      <c r="M2895">
        <f t="shared" si="275"/>
        <v>55</v>
      </c>
      <c r="N2895" t="s">
        <v>112</v>
      </c>
      <c r="O2895" t="s">
        <v>115</v>
      </c>
    </row>
    <row r="2896" spans="1:15" x14ac:dyDescent="0.3">
      <c r="A2896">
        <f t="shared" si="274"/>
        <v>7777898295</v>
      </c>
      <c r="B2896" s="1">
        <v>42510</v>
      </c>
      <c r="C2896" t="str">
        <f t="shared" si="270"/>
        <v>Friday</v>
      </c>
      <c r="D2896" t="str">
        <f t="shared" si="271"/>
        <v>May</v>
      </c>
      <c r="E2896">
        <v>16.75</v>
      </c>
      <c r="F2896" t="s">
        <v>7</v>
      </c>
      <c r="G2896" t="s">
        <v>14</v>
      </c>
      <c r="H2896">
        <f t="shared" si="272"/>
        <v>22.25</v>
      </c>
      <c r="I2896">
        <v>7</v>
      </c>
      <c r="J2896" t="s">
        <v>62</v>
      </c>
      <c r="K2896" t="s">
        <v>63</v>
      </c>
      <c r="L2896">
        <f t="shared" si="273"/>
        <v>155.75</v>
      </c>
      <c r="M2896">
        <f t="shared" si="275"/>
        <v>38.5</v>
      </c>
      <c r="N2896" t="s">
        <v>112</v>
      </c>
      <c r="O2896" t="s">
        <v>115</v>
      </c>
    </row>
    <row r="2897" spans="1:15" x14ac:dyDescent="0.3">
      <c r="A2897">
        <f t="shared" si="274"/>
        <v>7777898296</v>
      </c>
      <c r="B2897" s="1">
        <v>42510</v>
      </c>
      <c r="C2897" t="str">
        <f t="shared" si="270"/>
        <v>Friday</v>
      </c>
      <c r="D2897" t="str">
        <f t="shared" si="271"/>
        <v>May</v>
      </c>
      <c r="E2897">
        <v>16.75</v>
      </c>
      <c r="F2897" t="s">
        <v>7</v>
      </c>
      <c r="G2897" t="s">
        <v>14</v>
      </c>
      <c r="H2897">
        <f t="shared" si="272"/>
        <v>22.25</v>
      </c>
      <c r="I2897">
        <v>12</v>
      </c>
      <c r="J2897" t="s">
        <v>62</v>
      </c>
      <c r="K2897" t="s">
        <v>63</v>
      </c>
      <c r="L2897">
        <f t="shared" si="273"/>
        <v>267</v>
      </c>
      <c r="M2897">
        <f t="shared" si="275"/>
        <v>66</v>
      </c>
      <c r="N2897" t="s">
        <v>112</v>
      </c>
      <c r="O2897" t="s">
        <v>114</v>
      </c>
    </row>
    <row r="2898" spans="1:15" x14ac:dyDescent="0.3">
      <c r="A2898">
        <f t="shared" si="274"/>
        <v>7777898297</v>
      </c>
      <c r="B2898" s="1">
        <v>42511</v>
      </c>
      <c r="C2898" t="str">
        <f t="shared" si="270"/>
        <v>Saturday</v>
      </c>
      <c r="D2898" t="str">
        <f t="shared" si="271"/>
        <v>May</v>
      </c>
      <c r="E2898">
        <v>16</v>
      </c>
      <c r="F2898" t="s">
        <v>7</v>
      </c>
      <c r="G2898" t="s">
        <v>8</v>
      </c>
      <c r="H2898">
        <f t="shared" si="272"/>
        <v>20.5</v>
      </c>
      <c r="I2898">
        <v>4</v>
      </c>
      <c r="J2898" t="s">
        <v>11</v>
      </c>
      <c r="K2898" t="s">
        <v>12</v>
      </c>
      <c r="L2898">
        <f t="shared" si="273"/>
        <v>82</v>
      </c>
      <c r="M2898">
        <f t="shared" si="275"/>
        <v>18</v>
      </c>
      <c r="N2898" t="s">
        <v>112</v>
      </c>
      <c r="O2898" t="s">
        <v>115</v>
      </c>
    </row>
    <row r="2899" spans="1:15" x14ac:dyDescent="0.3">
      <c r="A2899">
        <f t="shared" si="274"/>
        <v>7777898298</v>
      </c>
      <c r="B2899" s="1">
        <v>42511</v>
      </c>
      <c r="C2899" t="str">
        <f t="shared" si="270"/>
        <v>Saturday</v>
      </c>
      <c r="D2899" t="str">
        <f t="shared" si="271"/>
        <v>May</v>
      </c>
      <c r="E2899">
        <v>16.5</v>
      </c>
      <c r="F2899" t="s">
        <v>7</v>
      </c>
      <c r="G2899" t="s">
        <v>17</v>
      </c>
      <c r="H2899">
        <f t="shared" si="272"/>
        <v>25</v>
      </c>
      <c r="I2899">
        <v>6</v>
      </c>
      <c r="J2899" t="s">
        <v>32</v>
      </c>
      <c r="K2899" t="s">
        <v>33</v>
      </c>
      <c r="L2899">
        <f t="shared" si="273"/>
        <v>150</v>
      </c>
      <c r="M2899">
        <f t="shared" si="275"/>
        <v>51</v>
      </c>
      <c r="N2899" t="s">
        <v>111</v>
      </c>
      <c r="O2899" t="s">
        <v>115</v>
      </c>
    </row>
    <row r="2900" spans="1:15" x14ac:dyDescent="0.3">
      <c r="A2900">
        <f t="shared" si="274"/>
        <v>7777898299</v>
      </c>
      <c r="B2900" s="1">
        <v>42511</v>
      </c>
      <c r="C2900" t="str">
        <f t="shared" si="270"/>
        <v>Saturday</v>
      </c>
      <c r="D2900" t="str">
        <f t="shared" si="271"/>
        <v>May</v>
      </c>
      <c r="E2900">
        <v>20.75</v>
      </c>
      <c r="F2900" t="s">
        <v>13</v>
      </c>
      <c r="G2900" t="s">
        <v>22</v>
      </c>
      <c r="H2900">
        <f t="shared" si="272"/>
        <v>28.75</v>
      </c>
      <c r="I2900">
        <v>2</v>
      </c>
      <c r="J2900" t="s">
        <v>28</v>
      </c>
      <c r="K2900" t="s">
        <v>29</v>
      </c>
      <c r="L2900">
        <f t="shared" si="273"/>
        <v>57.5</v>
      </c>
      <c r="M2900">
        <f t="shared" si="275"/>
        <v>16</v>
      </c>
      <c r="N2900" t="s">
        <v>112</v>
      </c>
      <c r="O2900" t="s">
        <v>115</v>
      </c>
    </row>
    <row r="2901" spans="1:15" x14ac:dyDescent="0.3">
      <c r="A2901">
        <f t="shared" si="274"/>
        <v>7777898300</v>
      </c>
      <c r="B2901" s="1">
        <v>42511</v>
      </c>
      <c r="C2901" t="str">
        <f t="shared" si="270"/>
        <v>Saturday</v>
      </c>
      <c r="D2901" t="str">
        <f t="shared" si="271"/>
        <v>May</v>
      </c>
      <c r="E2901">
        <v>16</v>
      </c>
      <c r="F2901" t="s">
        <v>7</v>
      </c>
      <c r="G2901" t="s">
        <v>14</v>
      </c>
      <c r="H2901">
        <f t="shared" si="272"/>
        <v>21.5</v>
      </c>
      <c r="I2901">
        <v>1</v>
      </c>
      <c r="J2901" t="s">
        <v>68</v>
      </c>
      <c r="K2901" t="s">
        <v>69</v>
      </c>
      <c r="L2901">
        <f t="shared" si="273"/>
        <v>21.5</v>
      </c>
      <c r="M2901">
        <f t="shared" si="275"/>
        <v>5.5</v>
      </c>
      <c r="N2901" t="s">
        <v>111</v>
      </c>
      <c r="O2901" t="s">
        <v>115</v>
      </c>
    </row>
    <row r="2902" spans="1:15" x14ac:dyDescent="0.3">
      <c r="A2902">
        <f t="shared" si="274"/>
        <v>7777898301</v>
      </c>
      <c r="B2902" s="1">
        <v>42511</v>
      </c>
      <c r="C2902" t="str">
        <f t="shared" si="270"/>
        <v>Saturday</v>
      </c>
      <c r="D2902" t="str">
        <f t="shared" si="271"/>
        <v>May</v>
      </c>
      <c r="E2902">
        <v>20.75</v>
      </c>
      <c r="F2902" t="s">
        <v>13</v>
      </c>
      <c r="G2902" t="s">
        <v>22</v>
      </c>
      <c r="H2902">
        <f t="shared" si="272"/>
        <v>28.75</v>
      </c>
      <c r="I2902">
        <v>3</v>
      </c>
      <c r="J2902" t="s">
        <v>23</v>
      </c>
      <c r="K2902" t="s">
        <v>24</v>
      </c>
      <c r="L2902">
        <f t="shared" si="273"/>
        <v>86.25</v>
      </c>
      <c r="M2902">
        <f t="shared" si="275"/>
        <v>24</v>
      </c>
      <c r="N2902" t="s">
        <v>111</v>
      </c>
      <c r="O2902" t="s">
        <v>115</v>
      </c>
    </row>
    <row r="2903" spans="1:15" x14ac:dyDescent="0.3">
      <c r="A2903">
        <f t="shared" si="274"/>
        <v>7777898302</v>
      </c>
      <c r="B2903" s="1">
        <v>42511</v>
      </c>
      <c r="C2903" t="str">
        <f t="shared" si="270"/>
        <v>Saturday</v>
      </c>
      <c r="D2903" t="str">
        <f t="shared" si="271"/>
        <v>May</v>
      </c>
      <c r="E2903">
        <v>16</v>
      </c>
      <c r="F2903" t="s">
        <v>7</v>
      </c>
      <c r="G2903" t="s">
        <v>8</v>
      </c>
      <c r="H2903">
        <f t="shared" si="272"/>
        <v>20.5</v>
      </c>
      <c r="I2903">
        <v>7</v>
      </c>
      <c r="J2903" t="s">
        <v>30</v>
      </c>
      <c r="K2903" t="s">
        <v>31</v>
      </c>
      <c r="L2903">
        <f t="shared" si="273"/>
        <v>143.5</v>
      </c>
      <c r="M2903">
        <f t="shared" si="275"/>
        <v>31.5</v>
      </c>
      <c r="N2903" t="s">
        <v>111</v>
      </c>
      <c r="O2903" t="s">
        <v>114</v>
      </c>
    </row>
    <row r="2904" spans="1:15" x14ac:dyDescent="0.3">
      <c r="A2904">
        <f t="shared" si="274"/>
        <v>7777898303</v>
      </c>
      <c r="B2904" s="1">
        <v>42511</v>
      </c>
      <c r="C2904" t="str">
        <f t="shared" si="270"/>
        <v>Saturday</v>
      </c>
      <c r="D2904" t="str">
        <f t="shared" si="271"/>
        <v>May</v>
      </c>
      <c r="E2904">
        <v>20.75</v>
      </c>
      <c r="F2904" t="s">
        <v>13</v>
      </c>
      <c r="G2904" t="s">
        <v>17</v>
      </c>
      <c r="H2904">
        <f t="shared" si="272"/>
        <v>30.75</v>
      </c>
      <c r="I2904">
        <v>8</v>
      </c>
      <c r="J2904" t="s">
        <v>38</v>
      </c>
      <c r="K2904" t="s">
        <v>39</v>
      </c>
      <c r="L2904">
        <f t="shared" si="273"/>
        <v>246</v>
      </c>
      <c r="M2904">
        <f t="shared" si="275"/>
        <v>80</v>
      </c>
      <c r="N2904" t="s">
        <v>111</v>
      </c>
      <c r="O2904" t="s">
        <v>115</v>
      </c>
    </row>
    <row r="2905" spans="1:15" x14ac:dyDescent="0.3">
      <c r="A2905">
        <f t="shared" si="274"/>
        <v>7777898304</v>
      </c>
      <c r="B2905" s="1">
        <v>42511</v>
      </c>
      <c r="C2905" t="str">
        <f t="shared" si="270"/>
        <v>Saturday</v>
      </c>
      <c r="D2905" t="str">
        <f t="shared" si="271"/>
        <v>May</v>
      </c>
      <c r="E2905">
        <v>16.5</v>
      </c>
      <c r="F2905" t="s">
        <v>7</v>
      </c>
      <c r="G2905" t="s">
        <v>17</v>
      </c>
      <c r="H2905">
        <f t="shared" si="272"/>
        <v>25</v>
      </c>
      <c r="I2905">
        <v>9</v>
      </c>
      <c r="J2905" t="s">
        <v>38</v>
      </c>
      <c r="K2905" t="s">
        <v>39</v>
      </c>
      <c r="L2905">
        <f t="shared" si="273"/>
        <v>225</v>
      </c>
      <c r="M2905">
        <f t="shared" si="275"/>
        <v>76.5</v>
      </c>
      <c r="N2905" t="s">
        <v>111</v>
      </c>
      <c r="O2905" t="s">
        <v>114</v>
      </c>
    </row>
    <row r="2906" spans="1:15" x14ac:dyDescent="0.3">
      <c r="A2906">
        <f t="shared" si="274"/>
        <v>7777898305</v>
      </c>
      <c r="B2906" s="1">
        <v>42512</v>
      </c>
      <c r="C2906" t="str">
        <f t="shared" si="270"/>
        <v>Sunday</v>
      </c>
      <c r="D2906" t="str">
        <f t="shared" si="271"/>
        <v>May</v>
      </c>
      <c r="E2906">
        <v>17.95</v>
      </c>
      <c r="F2906" t="s">
        <v>13</v>
      </c>
      <c r="G2906" t="s">
        <v>14</v>
      </c>
      <c r="H2906">
        <f t="shared" si="272"/>
        <v>24.95</v>
      </c>
      <c r="I2906">
        <v>11</v>
      </c>
      <c r="J2906" t="s">
        <v>56</v>
      </c>
      <c r="K2906" t="s">
        <v>57</v>
      </c>
      <c r="L2906">
        <f t="shared" si="273"/>
        <v>274.45</v>
      </c>
      <c r="M2906">
        <f t="shared" si="275"/>
        <v>77</v>
      </c>
      <c r="N2906" t="s">
        <v>112</v>
      </c>
      <c r="O2906" t="s">
        <v>115</v>
      </c>
    </row>
    <row r="2907" spans="1:15" x14ac:dyDescent="0.3">
      <c r="A2907">
        <f t="shared" si="274"/>
        <v>7777898306</v>
      </c>
      <c r="B2907" s="1">
        <v>42512</v>
      </c>
      <c r="C2907" t="str">
        <f t="shared" si="270"/>
        <v>Sunday</v>
      </c>
      <c r="D2907" t="str">
        <f t="shared" si="271"/>
        <v>May</v>
      </c>
      <c r="E2907">
        <v>16.25</v>
      </c>
      <c r="F2907" t="s">
        <v>7</v>
      </c>
      <c r="G2907" t="s">
        <v>17</v>
      </c>
      <c r="H2907">
        <f t="shared" si="272"/>
        <v>24.75</v>
      </c>
      <c r="I2907">
        <v>8</v>
      </c>
      <c r="J2907" t="s">
        <v>70</v>
      </c>
      <c r="K2907" t="s">
        <v>71</v>
      </c>
      <c r="L2907">
        <f t="shared" si="273"/>
        <v>198</v>
      </c>
      <c r="M2907">
        <f t="shared" si="275"/>
        <v>68</v>
      </c>
      <c r="N2907" t="s">
        <v>111</v>
      </c>
      <c r="O2907" t="s">
        <v>114</v>
      </c>
    </row>
    <row r="2908" spans="1:15" x14ac:dyDescent="0.3">
      <c r="A2908">
        <f t="shared" si="274"/>
        <v>7777898307</v>
      </c>
      <c r="B2908" s="1">
        <v>42512</v>
      </c>
      <c r="C2908" t="str">
        <f t="shared" si="270"/>
        <v>Sunday</v>
      </c>
      <c r="D2908" t="str">
        <f t="shared" si="271"/>
        <v>May</v>
      </c>
      <c r="E2908">
        <v>12</v>
      </c>
      <c r="F2908" t="s">
        <v>27</v>
      </c>
      <c r="G2908" t="s">
        <v>8</v>
      </c>
      <c r="H2908">
        <f t="shared" si="272"/>
        <v>15</v>
      </c>
      <c r="I2908">
        <v>12</v>
      </c>
      <c r="J2908" t="s">
        <v>52</v>
      </c>
      <c r="K2908" t="s">
        <v>53</v>
      </c>
      <c r="L2908">
        <f t="shared" si="273"/>
        <v>180</v>
      </c>
      <c r="M2908">
        <f t="shared" si="275"/>
        <v>36</v>
      </c>
      <c r="N2908" t="s">
        <v>111</v>
      </c>
      <c r="O2908" t="s">
        <v>114</v>
      </c>
    </row>
    <row r="2909" spans="1:15" x14ac:dyDescent="0.3">
      <c r="A2909">
        <f t="shared" si="274"/>
        <v>7777898308</v>
      </c>
      <c r="B2909" s="1">
        <v>42512</v>
      </c>
      <c r="C2909" t="str">
        <f t="shared" si="270"/>
        <v>Sunday</v>
      </c>
      <c r="D2909" t="str">
        <f t="shared" si="271"/>
        <v>May</v>
      </c>
      <c r="E2909">
        <v>9.75</v>
      </c>
      <c r="F2909" t="s">
        <v>27</v>
      </c>
      <c r="G2909" t="s">
        <v>8</v>
      </c>
      <c r="H2909">
        <f t="shared" si="272"/>
        <v>12.75</v>
      </c>
      <c r="I2909">
        <v>2</v>
      </c>
      <c r="J2909" t="s">
        <v>48</v>
      </c>
      <c r="K2909" t="s">
        <v>49</v>
      </c>
      <c r="L2909">
        <f t="shared" si="273"/>
        <v>25.5</v>
      </c>
      <c r="M2909">
        <f t="shared" si="275"/>
        <v>6</v>
      </c>
      <c r="N2909" t="s">
        <v>111</v>
      </c>
      <c r="O2909" t="s">
        <v>114</v>
      </c>
    </row>
    <row r="2910" spans="1:15" x14ac:dyDescent="0.3">
      <c r="A2910">
        <f t="shared" si="274"/>
        <v>7777898309</v>
      </c>
      <c r="B2910" s="1">
        <v>42512</v>
      </c>
      <c r="C2910" t="str">
        <f t="shared" si="270"/>
        <v>Sunday</v>
      </c>
      <c r="D2910" t="str">
        <f t="shared" si="271"/>
        <v>May</v>
      </c>
      <c r="E2910">
        <v>16.75</v>
      </c>
      <c r="F2910" t="s">
        <v>7</v>
      </c>
      <c r="G2910" t="s">
        <v>22</v>
      </c>
      <c r="H2910">
        <f t="shared" si="272"/>
        <v>23.25</v>
      </c>
      <c r="I2910">
        <v>9</v>
      </c>
      <c r="J2910" t="s">
        <v>50</v>
      </c>
      <c r="K2910" t="s">
        <v>51</v>
      </c>
      <c r="L2910">
        <f t="shared" si="273"/>
        <v>209.25</v>
      </c>
      <c r="M2910">
        <f t="shared" si="275"/>
        <v>58.5</v>
      </c>
      <c r="N2910" t="s">
        <v>111</v>
      </c>
      <c r="O2910" t="s">
        <v>114</v>
      </c>
    </row>
    <row r="2911" spans="1:15" x14ac:dyDescent="0.3">
      <c r="A2911">
        <f t="shared" si="274"/>
        <v>7777898310</v>
      </c>
      <c r="B2911" s="1">
        <v>42512</v>
      </c>
      <c r="C2911" t="str">
        <f t="shared" si="270"/>
        <v>Sunday</v>
      </c>
      <c r="D2911" t="str">
        <f t="shared" si="271"/>
        <v>May</v>
      </c>
      <c r="E2911">
        <v>12</v>
      </c>
      <c r="F2911" t="s">
        <v>27</v>
      </c>
      <c r="G2911" t="s">
        <v>8</v>
      </c>
      <c r="H2911">
        <f t="shared" si="272"/>
        <v>15</v>
      </c>
      <c r="I2911">
        <v>3</v>
      </c>
      <c r="J2911" t="s">
        <v>11</v>
      </c>
      <c r="K2911" t="s">
        <v>12</v>
      </c>
      <c r="L2911">
        <f t="shared" si="273"/>
        <v>45</v>
      </c>
      <c r="M2911">
        <f t="shared" si="275"/>
        <v>9</v>
      </c>
      <c r="N2911" t="s">
        <v>112</v>
      </c>
      <c r="O2911" t="s">
        <v>115</v>
      </c>
    </row>
    <row r="2912" spans="1:15" x14ac:dyDescent="0.3">
      <c r="A2912">
        <f t="shared" si="274"/>
        <v>7777898311</v>
      </c>
      <c r="B2912" s="1">
        <v>42512</v>
      </c>
      <c r="C2912" t="str">
        <f t="shared" si="270"/>
        <v>Sunday</v>
      </c>
      <c r="D2912" t="str">
        <f t="shared" si="271"/>
        <v>May</v>
      </c>
      <c r="E2912">
        <v>12.5</v>
      </c>
      <c r="F2912" t="s">
        <v>27</v>
      </c>
      <c r="G2912" t="s">
        <v>17</v>
      </c>
      <c r="H2912">
        <f t="shared" si="272"/>
        <v>19.5</v>
      </c>
      <c r="I2912">
        <v>6</v>
      </c>
      <c r="J2912" t="s">
        <v>18</v>
      </c>
      <c r="K2912" t="s">
        <v>19</v>
      </c>
      <c r="L2912">
        <f t="shared" si="273"/>
        <v>117</v>
      </c>
      <c r="M2912">
        <f t="shared" si="275"/>
        <v>42</v>
      </c>
      <c r="N2912" t="s">
        <v>112</v>
      </c>
      <c r="O2912" t="s">
        <v>115</v>
      </c>
    </row>
    <row r="2913" spans="1:15" x14ac:dyDescent="0.3">
      <c r="A2913">
        <f t="shared" si="274"/>
        <v>7777898312</v>
      </c>
      <c r="B2913" s="1">
        <v>42513</v>
      </c>
      <c r="C2913" t="str">
        <f t="shared" si="270"/>
        <v>Monday</v>
      </c>
      <c r="D2913" t="str">
        <f t="shared" si="271"/>
        <v>May</v>
      </c>
      <c r="E2913">
        <v>12.5</v>
      </c>
      <c r="F2913" t="s">
        <v>27</v>
      </c>
      <c r="G2913" t="s">
        <v>17</v>
      </c>
      <c r="H2913">
        <f t="shared" si="272"/>
        <v>19.5</v>
      </c>
      <c r="I2913">
        <v>11</v>
      </c>
      <c r="J2913" t="s">
        <v>38</v>
      </c>
      <c r="K2913" t="s">
        <v>39</v>
      </c>
      <c r="L2913">
        <f t="shared" si="273"/>
        <v>214.5</v>
      </c>
      <c r="M2913">
        <f t="shared" si="275"/>
        <v>77</v>
      </c>
      <c r="N2913" t="s">
        <v>112</v>
      </c>
      <c r="O2913" t="s">
        <v>114</v>
      </c>
    </row>
    <row r="2914" spans="1:15" x14ac:dyDescent="0.3">
      <c r="A2914">
        <f t="shared" si="274"/>
        <v>7777898313</v>
      </c>
      <c r="B2914" s="1">
        <v>42513</v>
      </c>
      <c r="C2914" t="str">
        <f t="shared" si="270"/>
        <v>Monday</v>
      </c>
      <c r="D2914" t="str">
        <f t="shared" si="271"/>
        <v>May</v>
      </c>
      <c r="E2914">
        <v>12.75</v>
      </c>
      <c r="F2914" t="s">
        <v>27</v>
      </c>
      <c r="G2914" t="s">
        <v>22</v>
      </c>
      <c r="H2914">
        <f t="shared" si="272"/>
        <v>17.75</v>
      </c>
      <c r="I2914">
        <v>3</v>
      </c>
      <c r="J2914" t="s">
        <v>46</v>
      </c>
      <c r="K2914" t="s">
        <v>47</v>
      </c>
      <c r="L2914">
        <f t="shared" si="273"/>
        <v>53.25</v>
      </c>
      <c r="M2914">
        <f t="shared" si="275"/>
        <v>15</v>
      </c>
      <c r="N2914" t="s">
        <v>112</v>
      </c>
      <c r="O2914" t="s">
        <v>115</v>
      </c>
    </row>
    <row r="2915" spans="1:15" x14ac:dyDescent="0.3">
      <c r="A2915">
        <f t="shared" si="274"/>
        <v>7777898314</v>
      </c>
      <c r="B2915" s="1">
        <v>42513</v>
      </c>
      <c r="C2915" t="str">
        <f t="shared" si="270"/>
        <v>Monday</v>
      </c>
      <c r="D2915" t="str">
        <f t="shared" si="271"/>
        <v>May</v>
      </c>
      <c r="E2915">
        <v>13.25</v>
      </c>
      <c r="F2915" t="s">
        <v>7</v>
      </c>
      <c r="G2915" t="s">
        <v>8</v>
      </c>
      <c r="H2915">
        <f t="shared" si="272"/>
        <v>17.75</v>
      </c>
      <c r="I2915">
        <v>12</v>
      </c>
      <c r="J2915" t="s">
        <v>9</v>
      </c>
      <c r="K2915" t="s">
        <v>10</v>
      </c>
      <c r="L2915">
        <f t="shared" si="273"/>
        <v>213</v>
      </c>
      <c r="M2915">
        <f t="shared" si="275"/>
        <v>54</v>
      </c>
      <c r="N2915" t="s">
        <v>112</v>
      </c>
      <c r="O2915" t="s">
        <v>115</v>
      </c>
    </row>
    <row r="2916" spans="1:15" x14ac:dyDescent="0.3">
      <c r="A2916">
        <f t="shared" si="274"/>
        <v>7777898315</v>
      </c>
      <c r="B2916" s="1">
        <v>42514</v>
      </c>
      <c r="C2916" t="str">
        <f t="shared" si="270"/>
        <v>Tuesday</v>
      </c>
      <c r="D2916" t="str">
        <f t="shared" si="271"/>
        <v>May</v>
      </c>
      <c r="E2916">
        <v>9.75</v>
      </c>
      <c r="F2916" t="s">
        <v>27</v>
      </c>
      <c r="G2916" t="s">
        <v>8</v>
      </c>
      <c r="H2916">
        <f t="shared" si="272"/>
        <v>12.75</v>
      </c>
      <c r="I2916">
        <v>11</v>
      </c>
      <c r="J2916" t="s">
        <v>48</v>
      </c>
      <c r="K2916" t="s">
        <v>49</v>
      </c>
      <c r="L2916">
        <f t="shared" si="273"/>
        <v>140.25</v>
      </c>
      <c r="M2916">
        <f t="shared" si="275"/>
        <v>33</v>
      </c>
      <c r="N2916" t="s">
        <v>111</v>
      </c>
      <c r="O2916" t="s">
        <v>114</v>
      </c>
    </row>
    <row r="2917" spans="1:15" x14ac:dyDescent="0.3">
      <c r="A2917">
        <f t="shared" si="274"/>
        <v>7777898316</v>
      </c>
      <c r="B2917" s="1">
        <v>42514</v>
      </c>
      <c r="C2917" t="str">
        <f t="shared" si="270"/>
        <v>Tuesday</v>
      </c>
      <c r="D2917" t="str">
        <f t="shared" si="271"/>
        <v>May</v>
      </c>
      <c r="E2917">
        <v>12.5</v>
      </c>
      <c r="F2917" t="s">
        <v>27</v>
      </c>
      <c r="G2917" t="s">
        <v>14</v>
      </c>
      <c r="H2917">
        <f t="shared" si="272"/>
        <v>16.5</v>
      </c>
      <c r="I2917">
        <v>6</v>
      </c>
      <c r="J2917" t="s">
        <v>40</v>
      </c>
      <c r="K2917" t="s">
        <v>41</v>
      </c>
      <c r="L2917">
        <f t="shared" si="273"/>
        <v>99</v>
      </c>
      <c r="M2917">
        <f t="shared" si="275"/>
        <v>24</v>
      </c>
      <c r="N2917" t="s">
        <v>112</v>
      </c>
      <c r="O2917" t="s">
        <v>114</v>
      </c>
    </row>
    <row r="2918" spans="1:15" x14ac:dyDescent="0.3">
      <c r="A2918">
        <f t="shared" si="274"/>
        <v>7777898317</v>
      </c>
      <c r="B2918" s="1">
        <v>42514</v>
      </c>
      <c r="C2918" t="str">
        <f t="shared" si="270"/>
        <v>Tuesday</v>
      </c>
      <c r="D2918" t="str">
        <f t="shared" si="271"/>
        <v>May</v>
      </c>
      <c r="E2918">
        <v>16.5</v>
      </c>
      <c r="F2918" t="s">
        <v>13</v>
      </c>
      <c r="G2918" t="s">
        <v>8</v>
      </c>
      <c r="H2918">
        <f t="shared" si="272"/>
        <v>22.5</v>
      </c>
      <c r="I2918">
        <v>4</v>
      </c>
      <c r="J2918" t="s">
        <v>9</v>
      </c>
      <c r="K2918" t="s">
        <v>10</v>
      </c>
      <c r="L2918">
        <f t="shared" si="273"/>
        <v>90</v>
      </c>
      <c r="M2918">
        <f t="shared" si="275"/>
        <v>24</v>
      </c>
      <c r="N2918" t="s">
        <v>112</v>
      </c>
      <c r="O2918" t="s">
        <v>114</v>
      </c>
    </row>
    <row r="2919" spans="1:15" x14ac:dyDescent="0.3">
      <c r="A2919">
        <f t="shared" si="274"/>
        <v>7777898318</v>
      </c>
      <c r="B2919" s="1">
        <v>42514</v>
      </c>
      <c r="C2919" t="str">
        <f t="shared" si="270"/>
        <v>Tuesday</v>
      </c>
      <c r="D2919" t="str">
        <f t="shared" si="271"/>
        <v>May</v>
      </c>
      <c r="E2919">
        <v>12.5</v>
      </c>
      <c r="F2919" t="s">
        <v>7</v>
      </c>
      <c r="G2919" t="s">
        <v>8</v>
      </c>
      <c r="H2919">
        <f t="shared" si="272"/>
        <v>17</v>
      </c>
      <c r="I2919">
        <v>8</v>
      </c>
      <c r="J2919" t="s">
        <v>48</v>
      </c>
      <c r="K2919" t="s">
        <v>49</v>
      </c>
      <c r="L2919">
        <f t="shared" si="273"/>
        <v>136</v>
      </c>
      <c r="M2919">
        <f t="shared" si="275"/>
        <v>36</v>
      </c>
      <c r="N2919" t="s">
        <v>111</v>
      </c>
      <c r="O2919" t="s">
        <v>115</v>
      </c>
    </row>
    <row r="2920" spans="1:15" x14ac:dyDescent="0.3">
      <c r="A2920">
        <f t="shared" si="274"/>
        <v>7777898319</v>
      </c>
      <c r="B2920" s="1">
        <v>42515</v>
      </c>
      <c r="C2920" t="str">
        <f t="shared" si="270"/>
        <v>Wednesday</v>
      </c>
      <c r="D2920" t="str">
        <f t="shared" si="271"/>
        <v>May</v>
      </c>
      <c r="E2920">
        <v>12</v>
      </c>
      <c r="F2920" t="s">
        <v>27</v>
      </c>
      <c r="G2920" t="s">
        <v>8</v>
      </c>
      <c r="H2920">
        <f t="shared" si="272"/>
        <v>15</v>
      </c>
      <c r="I2920">
        <v>2</v>
      </c>
      <c r="J2920" t="s">
        <v>11</v>
      </c>
      <c r="K2920" t="s">
        <v>12</v>
      </c>
      <c r="L2920">
        <f t="shared" si="273"/>
        <v>30</v>
      </c>
      <c r="M2920">
        <f t="shared" si="275"/>
        <v>6</v>
      </c>
      <c r="N2920" t="s">
        <v>112</v>
      </c>
      <c r="O2920" t="s">
        <v>114</v>
      </c>
    </row>
    <row r="2921" spans="1:15" x14ac:dyDescent="0.3">
      <c r="A2921">
        <f t="shared" si="274"/>
        <v>7777898320</v>
      </c>
      <c r="B2921" s="1">
        <v>42515</v>
      </c>
      <c r="C2921" t="str">
        <f t="shared" si="270"/>
        <v>Wednesday</v>
      </c>
      <c r="D2921" t="str">
        <f t="shared" si="271"/>
        <v>May</v>
      </c>
      <c r="E2921">
        <v>16.75</v>
      </c>
      <c r="F2921" t="s">
        <v>7</v>
      </c>
      <c r="G2921" t="s">
        <v>22</v>
      </c>
      <c r="H2921">
        <f t="shared" si="272"/>
        <v>23.25</v>
      </c>
      <c r="I2921">
        <v>12</v>
      </c>
      <c r="J2921" t="s">
        <v>72</v>
      </c>
      <c r="K2921" t="s">
        <v>73</v>
      </c>
      <c r="L2921">
        <f t="shared" si="273"/>
        <v>279</v>
      </c>
      <c r="M2921">
        <f t="shared" si="275"/>
        <v>78</v>
      </c>
      <c r="N2921" t="s">
        <v>111</v>
      </c>
      <c r="O2921" t="s">
        <v>114</v>
      </c>
    </row>
    <row r="2922" spans="1:15" x14ac:dyDescent="0.3">
      <c r="A2922">
        <f t="shared" si="274"/>
        <v>7777898321</v>
      </c>
      <c r="B2922" s="1">
        <v>42515</v>
      </c>
      <c r="C2922" t="str">
        <f t="shared" si="270"/>
        <v>Wednesday</v>
      </c>
      <c r="D2922" t="str">
        <f t="shared" si="271"/>
        <v>May</v>
      </c>
      <c r="E2922">
        <v>20.75</v>
      </c>
      <c r="F2922" t="s">
        <v>13</v>
      </c>
      <c r="G2922" t="s">
        <v>22</v>
      </c>
      <c r="H2922">
        <f t="shared" si="272"/>
        <v>28.75</v>
      </c>
      <c r="I2922">
        <v>2</v>
      </c>
      <c r="J2922" t="s">
        <v>28</v>
      </c>
      <c r="K2922" t="s">
        <v>29</v>
      </c>
      <c r="L2922">
        <f t="shared" si="273"/>
        <v>57.5</v>
      </c>
      <c r="M2922">
        <f t="shared" si="275"/>
        <v>16</v>
      </c>
      <c r="N2922" t="s">
        <v>112</v>
      </c>
      <c r="O2922" t="s">
        <v>115</v>
      </c>
    </row>
    <row r="2923" spans="1:15" x14ac:dyDescent="0.3">
      <c r="A2923">
        <f t="shared" si="274"/>
        <v>7777898322</v>
      </c>
      <c r="B2923" s="1">
        <v>42515</v>
      </c>
      <c r="C2923" t="str">
        <f t="shared" si="270"/>
        <v>Wednesday</v>
      </c>
      <c r="D2923" t="str">
        <f t="shared" si="271"/>
        <v>May</v>
      </c>
      <c r="E2923">
        <v>16</v>
      </c>
      <c r="F2923" t="s">
        <v>7</v>
      </c>
      <c r="G2923" t="s">
        <v>8</v>
      </c>
      <c r="H2923">
        <f t="shared" si="272"/>
        <v>20.5</v>
      </c>
      <c r="I2923">
        <v>12</v>
      </c>
      <c r="J2923" t="s">
        <v>11</v>
      </c>
      <c r="K2923" t="s">
        <v>12</v>
      </c>
      <c r="L2923">
        <f t="shared" si="273"/>
        <v>246</v>
      </c>
      <c r="M2923">
        <f t="shared" si="275"/>
        <v>54</v>
      </c>
      <c r="N2923" t="s">
        <v>111</v>
      </c>
      <c r="O2923" t="s">
        <v>115</v>
      </c>
    </row>
    <row r="2924" spans="1:15" x14ac:dyDescent="0.3">
      <c r="A2924">
        <f t="shared" si="274"/>
        <v>7777898323</v>
      </c>
      <c r="B2924" s="1">
        <v>42515</v>
      </c>
      <c r="C2924" t="str">
        <f t="shared" si="270"/>
        <v>Wednesday</v>
      </c>
      <c r="D2924" t="str">
        <f t="shared" si="271"/>
        <v>May</v>
      </c>
      <c r="E2924">
        <v>16.75</v>
      </c>
      <c r="F2924" t="s">
        <v>7</v>
      </c>
      <c r="G2924" t="s">
        <v>22</v>
      </c>
      <c r="H2924">
        <f t="shared" si="272"/>
        <v>23.25</v>
      </c>
      <c r="I2924">
        <v>10</v>
      </c>
      <c r="J2924" t="s">
        <v>28</v>
      </c>
      <c r="K2924" t="s">
        <v>29</v>
      </c>
      <c r="L2924">
        <f t="shared" si="273"/>
        <v>232.5</v>
      </c>
      <c r="M2924">
        <f t="shared" si="275"/>
        <v>65</v>
      </c>
      <c r="N2924" t="s">
        <v>112</v>
      </c>
      <c r="O2924" t="s">
        <v>115</v>
      </c>
    </row>
    <row r="2925" spans="1:15" x14ac:dyDescent="0.3">
      <c r="A2925">
        <f t="shared" si="274"/>
        <v>7777898324</v>
      </c>
      <c r="B2925" s="1">
        <v>42515</v>
      </c>
      <c r="C2925" t="str">
        <f t="shared" si="270"/>
        <v>Wednesday</v>
      </c>
      <c r="D2925" t="str">
        <f t="shared" si="271"/>
        <v>May</v>
      </c>
      <c r="E2925">
        <v>11</v>
      </c>
      <c r="F2925" t="s">
        <v>27</v>
      </c>
      <c r="G2925" t="s">
        <v>8</v>
      </c>
      <c r="H2925">
        <f t="shared" si="272"/>
        <v>14</v>
      </c>
      <c r="I2925">
        <v>8</v>
      </c>
      <c r="J2925" t="s">
        <v>74</v>
      </c>
      <c r="K2925" t="s">
        <v>75</v>
      </c>
      <c r="L2925">
        <f t="shared" si="273"/>
        <v>112</v>
      </c>
      <c r="M2925">
        <f t="shared" si="275"/>
        <v>24</v>
      </c>
      <c r="N2925" t="s">
        <v>112</v>
      </c>
      <c r="O2925" t="s">
        <v>115</v>
      </c>
    </row>
    <row r="2926" spans="1:15" x14ac:dyDescent="0.3">
      <c r="A2926">
        <f t="shared" si="274"/>
        <v>7777898325</v>
      </c>
      <c r="B2926" s="1">
        <v>42515</v>
      </c>
      <c r="C2926" t="str">
        <f t="shared" si="270"/>
        <v>Wednesday</v>
      </c>
      <c r="D2926" t="str">
        <f t="shared" si="271"/>
        <v>May</v>
      </c>
      <c r="E2926">
        <v>20.75</v>
      </c>
      <c r="F2926" t="s">
        <v>13</v>
      </c>
      <c r="G2926" t="s">
        <v>17</v>
      </c>
      <c r="H2926">
        <f t="shared" si="272"/>
        <v>30.75</v>
      </c>
      <c r="I2926">
        <v>6</v>
      </c>
      <c r="J2926" t="s">
        <v>38</v>
      </c>
      <c r="K2926" t="s">
        <v>39</v>
      </c>
      <c r="L2926">
        <f t="shared" si="273"/>
        <v>184.5</v>
      </c>
      <c r="M2926">
        <f t="shared" si="275"/>
        <v>60</v>
      </c>
      <c r="N2926" t="s">
        <v>112</v>
      </c>
      <c r="O2926" t="s">
        <v>114</v>
      </c>
    </row>
    <row r="2927" spans="1:15" x14ac:dyDescent="0.3">
      <c r="A2927">
        <f t="shared" si="274"/>
        <v>7777898326</v>
      </c>
      <c r="B2927" s="1">
        <v>42515</v>
      </c>
      <c r="C2927" t="str">
        <f t="shared" si="270"/>
        <v>Wednesday</v>
      </c>
      <c r="D2927" t="str">
        <f t="shared" si="271"/>
        <v>May</v>
      </c>
      <c r="E2927">
        <v>20.5</v>
      </c>
      <c r="F2927" t="s">
        <v>13</v>
      </c>
      <c r="G2927" t="s">
        <v>8</v>
      </c>
      <c r="H2927">
        <f t="shared" si="272"/>
        <v>26.5</v>
      </c>
      <c r="I2927">
        <v>12</v>
      </c>
      <c r="J2927" t="s">
        <v>30</v>
      </c>
      <c r="K2927" t="s">
        <v>31</v>
      </c>
      <c r="L2927">
        <f t="shared" si="273"/>
        <v>318</v>
      </c>
      <c r="M2927">
        <f t="shared" si="275"/>
        <v>72</v>
      </c>
      <c r="N2927" t="s">
        <v>111</v>
      </c>
      <c r="O2927" t="s">
        <v>114</v>
      </c>
    </row>
    <row r="2928" spans="1:15" x14ac:dyDescent="0.3">
      <c r="A2928">
        <f t="shared" si="274"/>
        <v>7777898327</v>
      </c>
      <c r="B2928" s="1">
        <v>42515</v>
      </c>
      <c r="C2928" t="str">
        <f t="shared" si="270"/>
        <v>Wednesday</v>
      </c>
      <c r="D2928" t="str">
        <f t="shared" si="271"/>
        <v>May</v>
      </c>
      <c r="E2928">
        <v>20.5</v>
      </c>
      <c r="F2928" t="s">
        <v>13</v>
      </c>
      <c r="G2928" t="s">
        <v>8</v>
      </c>
      <c r="H2928">
        <f t="shared" si="272"/>
        <v>26.5</v>
      </c>
      <c r="I2928">
        <v>2</v>
      </c>
      <c r="J2928" t="s">
        <v>58</v>
      </c>
      <c r="K2928" t="s">
        <v>59</v>
      </c>
      <c r="L2928">
        <f t="shared" si="273"/>
        <v>53</v>
      </c>
      <c r="M2928">
        <f t="shared" si="275"/>
        <v>12</v>
      </c>
      <c r="N2928" t="s">
        <v>111</v>
      </c>
      <c r="O2928" t="s">
        <v>114</v>
      </c>
    </row>
    <row r="2929" spans="1:15" x14ac:dyDescent="0.3">
      <c r="A2929">
        <f t="shared" si="274"/>
        <v>7777898328</v>
      </c>
      <c r="B2929" s="1">
        <v>42515</v>
      </c>
      <c r="C2929" t="str">
        <f t="shared" si="270"/>
        <v>Wednesday</v>
      </c>
      <c r="D2929" t="str">
        <f t="shared" si="271"/>
        <v>May</v>
      </c>
      <c r="E2929">
        <v>12.5</v>
      </c>
      <c r="F2929" t="s">
        <v>7</v>
      </c>
      <c r="G2929" t="s">
        <v>8</v>
      </c>
      <c r="H2929">
        <f t="shared" si="272"/>
        <v>17</v>
      </c>
      <c r="I2929">
        <v>8</v>
      </c>
      <c r="J2929" t="s">
        <v>48</v>
      </c>
      <c r="K2929" t="s">
        <v>49</v>
      </c>
      <c r="L2929">
        <f t="shared" si="273"/>
        <v>136</v>
      </c>
      <c r="M2929">
        <f t="shared" si="275"/>
        <v>36</v>
      </c>
      <c r="N2929" t="s">
        <v>111</v>
      </c>
      <c r="O2929" t="s">
        <v>115</v>
      </c>
    </row>
    <row r="2930" spans="1:15" x14ac:dyDescent="0.3">
      <c r="A2930">
        <f t="shared" si="274"/>
        <v>7777898329</v>
      </c>
      <c r="B2930" s="1">
        <v>42515</v>
      </c>
      <c r="C2930" t="str">
        <f t="shared" si="270"/>
        <v>Wednesday</v>
      </c>
      <c r="D2930" t="str">
        <f t="shared" si="271"/>
        <v>May</v>
      </c>
      <c r="E2930">
        <v>12.5</v>
      </c>
      <c r="F2930" t="s">
        <v>27</v>
      </c>
      <c r="G2930" t="s">
        <v>17</v>
      </c>
      <c r="H2930">
        <f t="shared" si="272"/>
        <v>19.5</v>
      </c>
      <c r="I2930">
        <v>7</v>
      </c>
      <c r="J2930" t="s">
        <v>38</v>
      </c>
      <c r="K2930" t="s">
        <v>39</v>
      </c>
      <c r="L2930">
        <f t="shared" si="273"/>
        <v>136.5</v>
      </c>
      <c r="M2930">
        <f t="shared" si="275"/>
        <v>49</v>
      </c>
      <c r="N2930" t="s">
        <v>111</v>
      </c>
      <c r="O2930" t="s">
        <v>115</v>
      </c>
    </row>
    <row r="2931" spans="1:15" x14ac:dyDescent="0.3">
      <c r="A2931">
        <f t="shared" si="274"/>
        <v>7777898330</v>
      </c>
      <c r="B2931" s="1">
        <v>42516</v>
      </c>
      <c r="C2931" t="str">
        <f t="shared" si="270"/>
        <v>Thursday</v>
      </c>
      <c r="D2931" t="str">
        <f t="shared" si="271"/>
        <v>May</v>
      </c>
      <c r="E2931">
        <v>16</v>
      </c>
      <c r="F2931" t="s">
        <v>7</v>
      </c>
      <c r="G2931" t="s">
        <v>8</v>
      </c>
      <c r="H2931">
        <f t="shared" si="272"/>
        <v>20.5</v>
      </c>
      <c r="I2931">
        <v>1</v>
      </c>
      <c r="J2931" t="s">
        <v>30</v>
      </c>
      <c r="K2931" t="s">
        <v>31</v>
      </c>
      <c r="L2931">
        <f t="shared" si="273"/>
        <v>20.5</v>
      </c>
      <c r="M2931">
        <f t="shared" si="275"/>
        <v>4.5</v>
      </c>
      <c r="N2931" t="s">
        <v>112</v>
      </c>
      <c r="O2931" t="s">
        <v>115</v>
      </c>
    </row>
    <row r="2932" spans="1:15" x14ac:dyDescent="0.3">
      <c r="A2932">
        <f t="shared" si="274"/>
        <v>7777898331</v>
      </c>
      <c r="B2932" s="1">
        <v>42516</v>
      </c>
      <c r="C2932" t="str">
        <f t="shared" si="270"/>
        <v>Thursday</v>
      </c>
      <c r="D2932" t="str">
        <f t="shared" si="271"/>
        <v>May</v>
      </c>
      <c r="E2932">
        <v>18.5</v>
      </c>
      <c r="F2932" t="s">
        <v>13</v>
      </c>
      <c r="G2932" t="s">
        <v>14</v>
      </c>
      <c r="H2932">
        <f t="shared" si="272"/>
        <v>25.5</v>
      </c>
      <c r="I2932">
        <v>5</v>
      </c>
      <c r="J2932" t="s">
        <v>15</v>
      </c>
      <c r="K2932" t="s">
        <v>16</v>
      </c>
      <c r="L2932">
        <f t="shared" si="273"/>
        <v>127.5</v>
      </c>
      <c r="M2932">
        <f t="shared" si="275"/>
        <v>35</v>
      </c>
      <c r="N2932" t="s">
        <v>111</v>
      </c>
      <c r="O2932" t="s">
        <v>114</v>
      </c>
    </row>
    <row r="2933" spans="1:15" x14ac:dyDescent="0.3">
      <c r="A2933">
        <f t="shared" si="274"/>
        <v>7777898332</v>
      </c>
      <c r="B2933" s="1">
        <v>42516</v>
      </c>
      <c r="C2933" t="str">
        <f t="shared" si="270"/>
        <v>Thursday</v>
      </c>
      <c r="D2933" t="str">
        <f t="shared" si="271"/>
        <v>May</v>
      </c>
      <c r="E2933">
        <v>10.5</v>
      </c>
      <c r="F2933" t="s">
        <v>27</v>
      </c>
      <c r="G2933" t="s">
        <v>8</v>
      </c>
      <c r="H2933">
        <f t="shared" si="272"/>
        <v>13.5</v>
      </c>
      <c r="I2933">
        <v>5</v>
      </c>
      <c r="J2933" t="s">
        <v>9</v>
      </c>
      <c r="K2933" t="s">
        <v>10</v>
      </c>
      <c r="L2933">
        <f t="shared" si="273"/>
        <v>67.5</v>
      </c>
      <c r="M2933">
        <f t="shared" si="275"/>
        <v>15</v>
      </c>
      <c r="N2933" t="s">
        <v>111</v>
      </c>
      <c r="O2933" t="s">
        <v>114</v>
      </c>
    </row>
    <row r="2934" spans="1:15" x14ac:dyDescent="0.3">
      <c r="A2934">
        <f t="shared" si="274"/>
        <v>7777898333</v>
      </c>
      <c r="B2934" s="1">
        <v>42517</v>
      </c>
      <c r="C2934" t="str">
        <f t="shared" si="270"/>
        <v>Friday</v>
      </c>
      <c r="D2934" t="str">
        <f t="shared" si="271"/>
        <v>May</v>
      </c>
      <c r="E2934">
        <v>11</v>
      </c>
      <c r="F2934" t="s">
        <v>27</v>
      </c>
      <c r="G2934" t="s">
        <v>8</v>
      </c>
      <c r="H2934">
        <f t="shared" si="272"/>
        <v>14</v>
      </c>
      <c r="I2934">
        <v>10</v>
      </c>
      <c r="J2934" t="s">
        <v>74</v>
      </c>
      <c r="K2934" t="s">
        <v>75</v>
      </c>
      <c r="L2934">
        <f t="shared" si="273"/>
        <v>140</v>
      </c>
      <c r="M2934">
        <f t="shared" si="275"/>
        <v>30</v>
      </c>
      <c r="N2934" t="s">
        <v>111</v>
      </c>
      <c r="O2934" t="s">
        <v>115</v>
      </c>
    </row>
    <row r="2935" spans="1:15" x14ac:dyDescent="0.3">
      <c r="A2935">
        <f t="shared" si="274"/>
        <v>7777898334</v>
      </c>
      <c r="B2935" s="1">
        <v>42517</v>
      </c>
      <c r="C2935" t="str">
        <f t="shared" si="270"/>
        <v>Friday</v>
      </c>
      <c r="D2935" t="str">
        <f t="shared" si="271"/>
        <v>May</v>
      </c>
      <c r="E2935">
        <v>16.5</v>
      </c>
      <c r="F2935" t="s">
        <v>13</v>
      </c>
      <c r="G2935" t="s">
        <v>8</v>
      </c>
      <c r="H2935">
        <f t="shared" si="272"/>
        <v>22.5</v>
      </c>
      <c r="I2935">
        <v>12</v>
      </c>
      <c r="J2935" t="s">
        <v>9</v>
      </c>
      <c r="K2935" t="s">
        <v>10</v>
      </c>
      <c r="L2935">
        <f t="shared" si="273"/>
        <v>270</v>
      </c>
      <c r="M2935">
        <f t="shared" si="275"/>
        <v>72</v>
      </c>
      <c r="N2935" t="s">
        <v>112</v>
      </c>
      <c r="O2935" t="s">
        <v>114</v>
      </c>
    </row>
    <row r="2936" spans="1:15" x14ac:dyDescent="0.3">
      <c r="A2936">
        <f t="shared" si="274"/>
        <v>7777898335</v>
      </c>
      <c r="B2936" s="1">
        <v>42517</v>
      </c>
      <c r="C2936" t="str">
        <f t="shared" si="270"/>
        <v>Friday</v>
      </c>
      <c r="D2936" t="str">
        <f t="shared" si="271"/>
        <v>May</v>
      </c>
      <c r="E2936">
        <v>21</v>
      </c>
      <c r="F2936" t="s">
        <v>13</v>
      </c>
      <c r="G2936" t="s">
        <v>14</v>
      </c>
      <c r="H2936">
        <f t="shared" si="272"/>
        <v>28</v>
      </c>
      <c r="I2936">
        <v>1</v>
      </c>
      <c r="J2936" t="s">
        <v>62</v>
      </c>
      <c r="K2936" t="s">
        <v>63</v>
      </c>
      <c r="L2936">
        <f t="shared" si="273"/>
        <v>28</v>
      </c>
      <c r="M2936">
        <f t="shared" si="275"/>
        <v>7</v>
      </c>
      <c r="N2936" t="s">
        <v>112</v>
      </c>
      <c r="O2936" t="s">
        <v>114</v>
      </c>
    </row>
    <row r="2937" spans="1:15" x14ac:dyDescent="0.3">
      <c r="A2937">
        <f t="shared" si="274"/>
        <v>7777898336</v>
      </c>
      <c r="B2937" s="1">
        <v>42517</v>
      </c>
      <c r="C2937" t="str">
        <f t="shared" si="270"/>
        <v>Friday</v>
      </c>
      <c r="D2937" t="str">
        <f t="shared" si="271"/>
        <v>May</v>
      </c>
      <c r="E2937">
        <v>16.75</v>
      </c>
      <c r="F2937" t="s">
        <v>7</v>
      </c>
      <c r="G2937" t="s">
        <v>22</v>
      </c>
      <c r="H2937">
        <f t="shared" si="272"/>
        <v>23.25</v>
      </c>
      <c r="I2937">
        <v>5</v>
      </c>
      <c r="J2937" t="s">
        <v>46</v>
      </c>
      <c r="K2937" t="s">
        <v>47</v>
      </c>
      <c r="L2937">
        <f t="shared" si="273"/>
        <v>116.25</v>
      </c>
      <c r="M2937">
        <f t="shared" si="275"/>
        <v>32.5</v>
      </c>
      <c r="N2937" t="s">
        <v>112</v>
      </c>
      <c r="O2937" t="s">
        <v>115</v>
      </c>
    </row>
    <row r="2938" spans="1:15" x14ac:dyDescent="0.3">
      <c r="A2938">
        <f t="shared" si="274"/>
        <v>7777898337</v>
      </c>
      <c r="B2938" s="1">
        <v>42517</v>
      </c>
      <c r="C2938" t="str">
        <f t="shared" si="270"/>
        <v>Friday</v>
      </c>
      <c r="D2938" t="str">
        <f t="shared" si="271"/>
        <v>May</v>
      </c>
      <c r="E2938">
        <v>12.75</v>
      </c>
      <c r="F2938" t="s">
        <v>27</v>
      </c>
      <c r="G2938" t="s">
        <v>22</v>
      </c>
      <c r="H2938">
        <f t="shared" si="272"/>
        <v>17.75</v>
      </c>
      <c r="I2938">
        <v>3</v>
      </c>
      <c r="J2938" t="s">
        <v>46</v>
      </c>
      <c r="K2938" t="s">
        <v>47</v>
      </c>
      <c r="L2938">
        <f t="shared" si="273"/>
        <v>53.25</v>
      </c>
      <c r="M2938">
        <f t="shared" si="275"/>
        <v>15</v>
      </c>
      <c r="N2938" t="s">
        <v>112</v>
      </c>
      <c r="O2938" t="s">
        <v>114</v>
      </c>
    </row>
    <row r="2939" spans="1:15" x14ac:dyDescent="0.3">
      <c r="A2939">
        <f t="shared" si="274"/>
        <v>7777898338</v>
      </c>
      <c r="B2939" s="1">
        <v>42518</v>
      </c>
      <c r="C2939" t="str">
        <f t="shared" si="270"/>
        <v>Saturday</v>
      </c>
      <c r="D2939" t="str">
        <f t="shared" si="271"/>
        <v>May</v>
      </c>
      <c r="E2939">
        <v>20.75</v>
      </c>
      <c r="F2939" t="s">
        <v>13</v>
      </c>
      <c r="G2939" t="s">
        <v>17</v>
      </c>
      <c r="H2939">
        <f t="shared" si="272"/>
        <v>30.75</v>
      </c>
      <c r="I2939">
        <v>10</v>
      </c>
      <c r="J2939" t="s">
        <v>18</v>
      </c>
      <c r="K2939" t="s">
        <v>19</v>
      </c>
      <c r="L2939">
        <f t="shared" si="273"/>
        <v>307.5</v>
      </c>
      <c r="M2939">
        <f t="shared" si="275"/>
        <v>100</v>
      </c>
      <c r="N2939" t="s">
        <v>112</v>
      </c>
      <c r="O2939" t="s">
        <v>115</v>
      </c>
    </row>
    <row r="2940" spans="1:15" x14ac:dyDescent="0.3">
      <c r="A2940">
        <f t="shared" si="274"/>
        <v>7777898339</v>
      </c>
      <c r="B2940" s="1">
        <v>42518</v>
      </c>
      <c r="C2940" t="str">
        <f t="shared" si="270"/>
        <v>Saturday</v>
      </c>
      <c r="D2940" t="str">
        <f t="shared" si="271"/>
        <v>May</v>
      </c>
      <c r="E2940">
        <v>16.75</v>
      </c>
      <c r="F2940" t="s">
        <v>7</v>
      </c>
      <c r="G2940" t="s">
        <v>22</v>
      </c>
      <c r="H2940">
        <f t="shared" si="272"/>
        <v>23.25</v>
      </c>
      <c r="I2940">
        <v>5</v>
      </c>
      <c r="J2940" t="s">
        <v>72</v>
      </c>
      <c r="K2940" t="s">
        <v>73</v>
      </c>
      <c r="L2940">
        <f t="shared" si="273"/>
        <v>116.25</v>
      </c>
      <c r="M2940">
        <f t="shared" si="275"/>
        <v>32.5</v>
      </c>
      <c r="N2940" t="s">
        <v>112</v>
      </c>
      <c r="O2940" t="s">
        <v>115</v>
      </c>
    </row>
    <row r="2941" spans="1:15" x14ac:dyDescent="0.3">
      <c r="A2941">
        <f t="shared" si="274"/>
        <v>7777898340</v>
      </c>
      <c r="B2941" s="1">
        <v>42518</v>
      </c>
      <c r="C2941" t="str">
        <f t="shared" si="270"/>
        <v>Saturday</v>
      </c>
      <c r="D2941" t="str">
        <f t="shared" si="271"/>
        <v>May</v>
      </c>
      <c r="E2941">
        <v>14.75</v>
      </c>
      <c r="F2941" t="s">
        <v>7</v>
      </c>
      <c r="G2941" t="s">
        <v>14</v>
      </c>
      <c r="H2941">
        <f t="shared" si="272"/>
        <v>20.25</v>
      </c>
      <c r="I2941">
        <v>6</v>
      </c>
      <c r="J2941" t="s">
        <v>56</v>
      </c>
      <c r="K2941" t="s">
        <v>57</v>
      </c>
      <c r="L2941">
        <f t="shared" si="273"/>
        <v>121.5</v>
      </c>
      <c r="M2941">
        <f t="shared" si="275"/>
        <v>33</v>
      </c>
      <c r="N2941" t="s">
        <v>111</v>
      </c>
      <c r="O2941" t="s">
        <v>115</v>
      </c>
    </row>
    <row r="2942" spans="1:15" x14ac:dyDescent="0.3">
      <c r="A2942">
        <f t="shared" si="274"/>
        <v>7777898341</v>
      </c>
      <c r="B2942" s="1">
        <v>42518</v>
      </c>
      <c r="C2942" t="str">
        <f t="shared" si="270"/>
        <v>Saturday</v>
      </c>
      <c r="D2942" t="str">
        <f t="shared" si="271"/>
        <v>May</v>
      </c>
      <c r="E2942">
        <v>12</v>
      </c>
      <c r="F2942" t="s">
        <v>27</v>
      </c>
      <c r="G2942" t="s">
        <v>8</v>
      </c>
      <c r="H2942">
        <f t="shared" si="272"/>
        <v>15</v>
      </c>
      <c r="I2942">
        <v>5</v>
      </c>
      <c r="J2942" t="s">
        <v>11</v>
      </c>
      <c r="K2942" t="s">
        <v>12</v>
      </c>
      <c r="L2942">
        <f t="shared" si="273"/>
        <v>75</v>
      </c>
      <c r="M2942">
        <f t="shared" si="275"/>
        <v>15</v>
      </c>
      <c r="N2942" t="s">
        <v>112</v>
      </c>
      <c r="O2942" t="s">
        <v>115</v>
      </c>
    </row>
    <row r="2943" spans="1:15" x14ac:dyDescent="0.3">
      <c r="A2943">
        <f t="shared" si="274"/>
        <v>7777898342</v>
      </c>
      <c r="B2943" s="1">
        <v>42518</v>
      </c>
      <c r="C2943" t="str">
        <f t="shared" si="270"/>
        <v>Saturday</v>
      </c>
      <c r="D2943" t="str">
        <f t="shared" si="271"/>
        <v>May</v>
      </c>
      <c r="E2943">
        <v>12</v>
      </c>
      <c r="F2943" t="s">
        <v>27</v>
      </c>
      <c r="G2943" t="s">
        <v>14</v>
      </c>
      <c r="H2943">
        <f t="shared" si="272"/>
        <v>16</v>
      </c>
      <c r="I2943">
        <v>1</v>
      </c>
      <c r="J2943" t="s">
        <v>64</v>
      </c>
      <c r="K2943" t="s">
        <v>65</v>
      </c>
      <c r="L2943">
        <f t="shared" si="273"/>
        <v>16</v>
      </c>
      <c r="M2943">
        <f t="shared" si="275"/>
        <v>4</v>
      </c>
      <c r="N2943" t="s">
        <v>112</v>
      </c>
      <c r="O2943" t="s">
        <v>115</v>
      </c>
    </row>
    <row r="2944" spans="1:15" x14ac:dyDescent="0.3">
      <c r="A2944">
        <f t="shared" si="274"/>
        <v>7777898343</v>
      </c>
      <c r="B2944" s="1">
        <v>42518</v>
      </c>
      <c r="C2944" t="str">
        <f t="shared" si="270"/>
        <v>Saturday</v>
      </c>
      <c r="D2944" t="str">
        <f t="shared" si="271"/>
        <v>May</v>
      </c>
      <c r="E2944">
        <v>20.25</v>
      </c>
      <c r="F2944" t="s">
        <v>13</v>
      </c>
      <c r="G2944" t="s">
        <v>17</v>
      </c>
      <c r="H2944">
        <f t="shared" si="272"/>
        <v>30.25</v>
      </c>
      <c r="I2944">
        <v>9</v>
      </c>
      <c r="J2944" t="s">
        <v>70</v>
      </c>
      <c r="K2944" t="s">
        <v>71</v>
      </c>
      <c r="L2944">
        <f t="shared" si="273"/>
        <v>272.25</v>
      </c>
      <c r="M2944">
        <f t="shared" si="275"/>
        <v>90</v>
      </c>
      <c r="N2944" t="s">
        <v>111</v>
      </c>
      <c r="O2944" t="s">
        <v>114</v>
      </c>
    </row>
    <row r="2945" spans="1:15" x14ac:dyDescent="0.3">
      <c r="A2945">
        <f t="shared" si="274"/>
        <v>7777898344</v>
      </c>
      <c r="B2945" s="1">
        <v>42519</v>
      </c>
      <c r="C2945" t="str">
        <f t="shared" si="270"/>
        <v>Sunday</v>
      </c>
      <c r="D2945" t="str">
        <f t="shared" si="271"/>
        <v>May</v>
      </c>
      <c r="E2945">
        <v>12.5</v>
      </c>
      <c r="F2945" t="s">
        <v>27</v>
      </c>
      <c r="G2945" t="s">
        <v>17</v>
      </c>
      <c r="H2945">
        <f t="shared" si="272"/>
        <v>19.5</v>
      </c>
      <c r="I2945">
        <v>8</v>
      </c>
      <c r="J2945" t="s">
        <v>38</v>
      </c>
      <c r="K2945" t="s">
        <v>39</v>
      </c>
      <c r="L2945">
        <f t="shared" si="273"/>
        <v>156</v>
      </c>
      <c r="M2945">
        <f t="shared" si="275"/>
        <v>56</v>
      </c>
      <c r="N2945" t="s">
        <v>111</v>
      </c>
      <c r="O2945" t="s">
        <v>115</v>
      </c>
    </row>
    <row r="2946" spans="1:15" x14ac:dyDescent="0.3">
      <c r="A2946">
        <f t="shared" si="274"/>
        <v>7777898345</v>
      </c>
      <c r="B2946" s="1">
        <v>42519</v>
      </c>
      <c r="C2946" t="str">
        <f t="shared" ref="C2946:C3009" si="276">TEXT(B2946,"dddd")</f>
        <v>Sunday</v>
      </c>
      <c r="D2946" t="str">
        <f t="shared" si="271"/>
        <v>May</v>
      </c>
      <c r="E2946">
        <v>18.5</v>
      </c>
      <c r="F2946" t="s">
        <v>13</v>
      </c>
      <c r="G2946" t="s">
        <v>14</v>
      </c>
      <c r="H2946">
        <f t="shared" si="272"/>
        <v>25.5</v>
      </c>
      <c r="I2946">
        <v>9</v>
      </c>
      <c r="J2946" t="s">
        <v>15</v>
      </c>
      <c r="K2946" t="s">
        <v>16</v>
      </c>
      <c r="L2946">
        <f t="shared" si="273"/>
        <v>229.5</v>
      </c>
      <c r="M2946">
        <f t="shared" si="275"/>
        <v>63</v>
      </c>
      <c r="N2946" t="s">
        <v>111</v>
      </c>
      <c r="O2946" t="s">
        <v>115</v>
      </c>
    </row>
    <row r="2947" spans="1:15" x14ac:dyDescent="0.3">
      <c r="A2947">
        <f t="shared" si="274"/>
        <v>7777898346</v>
      </c>
      <c r="B2947" s="1">
        <v>42519</v>
      </c>
      <c r="C2947" t="str">
        <f t="shared" si="276"/>
        <v>Sunday</v>
      </c>
      <c r="D2947" t="str">
        <f t="shared" ref="D2947:D3010" si="277">TEXT(B2947,"mmmm")</f>
        <v>May</v>
      </c>
      <c r="E2947">
        <v>12</v>
      </c>
      <c r="F2947" t="s">
        <v>27</v>
      </c>
      <c r="G2947" t="s">
        <v>8</v>
      </c>
      <c r="H2947">
        <f t="shared" ref="H2947:H3010" si="278">E2947 +   IF(F2947="S", 2, IF(F2947="M", 3.5, IF(F2947="L", 5, 0))) +  IF(G2947="Classic", 1, IF(G2947="Veggie", 2, IF(G2947="Chicken", 3, IF(G2947="Supreme",5,0))))</f>
        <v>15</v>
      </c>
      <c r="I2947">
        <v>8</v>
      </c>
      <c r="J2947" t="s">
        <v>58</v>
      </c>
      <c r="K2947" t="s">
        <v>59</v>
      </c>
      <c r="L2947">
        <f t="shared" ref="L2947:L3010" si="279">H2947*I2947</f>
        <v>120</v>
      </c>
      <c r="M2947">
        <f t="shared" si="275"/>
        <v>24</v>
      </c>
      <c r="N2947" t="s">
        <v>111</v>
      </c>
      <c r="O2947" t="s">
        <v>114</v>
      </c>
    </row>
    <row r="2948" spans="1:15" x14ac:dyDescent="0.3">
      <c r="A2948">
        <f t="shared" ref="A2948:A3011" si="280">A2947+1</f>
        <v>7777898347</v>
      </c>
      <c r="B2948" s="1">
        <v>42519</v>
      </c>
      <c r="C2948" t="str">
        <f t="shared" si="276"/>
        <v>Sunday</v>
      </c>
      <c r="D2948" t="str">
        <f t="shared" si="277"/>
        <v>May</v>
      </c>
      <c r="E2948">
        <v>25.5</v>
      </c>
      <c r="F2948" t="s">
        <v>76</v>
      </c>
      <c r="G2948" t="s">
        <v>8</v>
      </c>
      <c r="H2948">
        <f t="shared" si="278"/>
        <v>26.5</v>
      </c>
      <c r="I2948">
        <v>10</v>
      </c>
      <c r="J2948" t="s">
        <v>30</v>
      </c>
      <c r="K2948" t="s">
        <v>31</v>
      </c>
      <c r="L2948">
        <f t="shared" si="279"/>
        <v>265</v>
      </c>
      <c r="M2948">
        <f t="shared" si="275"/>
        <v>10</v>
      </c>
      <c r="N2948" t="s">
        <v>111</v>
      </c>
      <c r="O2948" t="s">
        <v>114</v>
      </c>
    </row>
    <row r="2949" spans="1:15" x14ac:dyDescent="0.3">
      <c r="A2949">
        <f t="shared" si="280"/>
        <v>7777898348</v>
      </c>
      <c r="B2949" s="1">
        <v>42519</v>
      </c>
      <c r="C2949" t="str">
        <f t="shared" si="276"/>
        <v>Sunday</v>
      </c>
      <c r="D2949" t="str">
        <f t="shared" si="277"/>
        <v>May</v>
      </c>
      <c r="E2949">
        <v>16.5</v>
      </c>
      <c r="F2949" t="s">
        <v>7</v>
      </c>
      <c r="G2949" t="s">
        <v>17</v>
      </c>
      <c r="H2949">
        <f t="shared" si="278"/>
        <v>25</v>
      </c>
      <c r="I2949">
        <v>4</v>
      </c>
      <c r="J2949" t="s">
        <v>18</v>
      </c>
      <c r="K2949" t="s">
        <v>19</v>
      </c>
      <c r="L2949">
        <f t="shared" si="279"/>
        <v>100</v>
      </c>
      <c r="M2949">
        <f t="shared" ref="M2949:M3012" si="281">(H2949-E2949)*I2949</f>
        <v>34</v>
      </c>
      <c r="N2949" t="s">
        <v>112</v>
      </c>
      <c r="O2949" t="s">
        <v>115</v>
      </c>
    </row>
    <row r="2950" spans="1:15" x14ac:dyDescent="0.3">
      <c r="A2950">
        <f t="shared" si="280"/>
        <v>7777898349</v>
      </c>
      <c r="B2950" s="1">
        <v>42519</v>
      </c>
      <c r="C2950" t="str">
        <f t="shared" si="276"/>
        <v>Sunday</v>
      </c>
      <c r="D2950" t="str">
        <f t="shared" si="277"/>
        <v>May</v>
      </c>
      <c r="E2950">
        <v>9.75</v>
      </c>
      <c r="F2950" t="s">
        <v>27</v>
      </c>
      <c r="G2950" t="s">
        <v>8</v>
      </c>
      <c r="H2950">
        <f t="shared" si="278"/>
        <v>12.75</v>
      </c>
      <c r="I2950">
        <v>9</v>
      </c>
      <c r="J2950" t="s">
        <v>48</v>
      </c>
      <c r="K2950" t="s">
        <v>49</v>
      </c>
      <c r="L2950">
        <f t="shared" si="279"/>
        <v>114.75</v>
      </c>
      <c r="M2950">
        <f t="shared" si="281"/>
        <v>27</v>
      </c>
      <c r="N2950" t="s">
        <v>111</v>
      </c>
      <c r="O2950" t="s">
        <v>114</v>
      </c>
    </row>
    <row r="2951" spans="1:15" x14ac:dyDescent="0.3">
      <c r="A2951">
        <f t="shared" si="280"/>
        <v>7777898350</v>
      </c>
      <c r="B2951" s="1">
        <v>42519</v>
      </c>
      <c r="C2951" t="str">
        <f t="shared" si="276"/>
        <v>Sunday</v>
      </c>
      <c r="D2951" t="str">
        <f t="shared" si="277"/>
        <v>May</v>
      </c>
      <c r="E2951">
        <v>12.25</v>
      </c>
      <c r="F2951" t="s">
        <v>27</v>
      </c>
      <c r="G2951" t="s">
        <v>17</v>
      </c>
      <c r="H2951">
        <f t="shared" si="278"/>
        <v>19.25</v>
      </c>
      <c r="I2951">
        <v>3</v>
      </c>
      <c r="J2951" t="s">
        <v>70</v>
      </c>
      <c r="K2951" t="s">
        <v>71</v>
      </c>
      <c r="L2951">
        <f t="shared" si="279"/>
        <v>57.75</v>
      </c>
      <c r="M2951">
        <f t="shared" si="281"/>
        <v>21</v>
      </c>
      <c r="N2951" t="s">
        <v>111</v>
      </c>
      <c r="O2951" t="s">
        <v>114</v>
      </c>
    </row>
    <row r="2952" spans="1:15" x14ac:dyDescent="0.3">
      <c r="A2952">
        <f t="shared" si="280"/>
        <v>7777898351</v>
      </c>
      <c r="B2952" s="1">
        <v>42520</v>
      </c>
      <c r="C2952" t="str">
        <f t="shared" si="276"/>
        <v>Monday</v>
      </c>
      <c r="D2952" t="str">
        <f t="shared" si="277"/>
        <v>May</v>
      </c>
      <c r="E2952">
        <v>9.75</v>
      </c>
      <c r="F2952" t="s">
        <v>27</v>
      </c>
      <c r="G2952" t="s">
        <v>8</v>
      </c>
      <c r="H2952">
        <f t="shared" si="278"/>
        <v>12.75</v>
      </c>
      <c r="I2952">
        <v>6</v>
      </c>
      <c r="J2952" t="s">
        <v>48</v>
      </c>
      <c r="K2952" t="s">
        <v>49</v>
      </c>
      <c r="L2952">
        <f t="shared" si="279"/>
        <v>76.5</v>
      </c>
      <c r="M2952">
        <f t="shared" si="281"/>
        <v>18</v>
      </c>
      <c r="N2952" t="s">
        <v>111</v>
      </c>
      <c r="O2952" t="s">
        <v>114</v>
      </c>
    </row>
    <row r="2953" spans="1:15" x14ac:dyDescent="0.3">
      <c r="A2953">
        <f t="shared" si="280"/>
        <v>7777898352</v>
      </c>
      <c r="B2953" s="1">
        <v>42520</v>
      </c>
      <c r="C2953" t="str">
        <f t="shared" si="276"/>
        <v>Monday</v>
      </c>
      <c r="D2953" t="str">
        <f t="shared" si="277"/>
        <v>May</v>
      </c>
      <c r="E2953">
        <v>12.75</v>
      </c>
      <c r="F2953" t="s">
        <v>27</v>
      </c>
      <c r="G2953" t="s">
        <v>22</v>
      </c>
      <c r="H2953">
        <f t="shared" si="278"/>
        <v>17.75</v>
      </c>
      <c r="I2953">
        <v>5</v>
      </c>
      <c r="J2953" t="s">
        <v>44</v>
      </c>
      <c r="K2953" t="s">
        <v>45</v>
      </c>
      <c r="L2953">
        <f t="shared" si="279"/>
        <v>88.75</v>
      </c>
      <c r="M2953">
        <f t="shared" si="281"/>
        <v>25</v>
      </c>
      <c r="N2953" t="s">
        <v>112</v>
      </c>
      <c r="O2953" t="s">
        <v>114</v>
      </c>
    </row>
    <row r="2954" spans="1:15" x14ac:dyDescent="0.3">
      <c r="A2954">
        <f t="shared" si="280"/>
        <v>7777898353</v>
      </c>
      <c r="B2954" s="1">
        <v>42520</v>
      </c>
      <c r="C2954" t="str">
        <f t="shared" si="276"/>
        <v>Monday</v>
      </c>
      <c r="D2954" t="str">
        <f t="shared" si="277"/>
        <v>May</v>
      </c>
      <c r="E2954">
        <v>12.75</v>
      </c>
      <c r="F2954" t="s">
        <v>27</v>
      </c>
      <c r="G2954" t="s">
        <v>22</v>
      </c>
      <c r="H2954">
        <f t="shared" si="278"/>
        <v>17.75</v>
      </c>
      <c r="I2954">
        <v>2</v>
      </c>
      <c r="J2954" t="s">
        <v>28</v>
      </c>
      <c r="K2954" t="s">
        <v>29</v>
      </c>
      <c r="L2954">
        <f t="shared" si="279"/>
        <v>35.5</v>
      </c>
      <c r="M2954">
        <f t="shared" si="281"/>
        <v>10</v>
      </c>
      <c r="N2954" t="s">
        <v>112</v>
      </c>
      <c r="O2954" t="s">
        <v>115</v>
      </c>
    </row>
    <row r="2955" spans="1:15" x14ac:dyDescent="0.3">
      <c r="A2955">
        <f t="shared" si="280"/>
        <v>7777898354</v>
      </c>
      <c r="B2955" s="1">
        <v>42520</v>
      </c>
      <c r="C2955" t="str">
        <f t="shared" si="276"/>
        <v>Monday</v>
      </c>
      <c r="D2955" t="str">
        <f t="shared" si="277"/>
        <v>May</v>
      </c>
      <c r="E2955">
        <v>12</v>
      </c>
      <c r="F2955" t="s">
        <v>27</v>
      </c>
      <c r="G2955" t="s">
        <v>8</v>
      </c>
      <c r="H2955">
        <f t="shared" si="278"/>
        <v>15</v>
      </c>
      <c r="I2955">
        <v>1</v>
      </c>
      <c r="J2955" t="s">
        <v>11</v>
      </c>
      <c r="K2955" t="s">
        <v>12</v>
      </c>
      <c r="L2955">
        <f t="shared" si="279"/>
        <v>15</v>
      </c>
      <c r="M2955">
        <f t="shared" si="281"/>
        <v>3</v>
      </c>
      <c r="N2955" t="s">
        <v>111</v>
      </c>
      <c r="O2955" t="s">
        <v>114</v>
      </c>
    </row>
    <row r="2956" spans="1:15" x14ac:dyDescent="0.3">
      <c r="A2956">
        <f t="shared" si="280"/>
        <v>7777898355</v>
      </c>
      <c r="B2956" s="1">
        <v>42520</v>
      </c>
      <c r="C2956" t="str">
        <f t="shared" si="276"/>
        <v>Monday</v>
      </c>
      <c r="D2956" t="str">
        <f t="shared" si="277"/>
        <v>May</v>
      </c>
      <c r="E2956">
        <v>20.75</v>
      </c>
      <c r="F2956" t="s">
        <v>13</v>
      </c>
      <c r="G2956" t="s">
        <v>22</v>
      </c>
      <c r="H2956">
        <f t="shared" si="278"/>
        <v>28.75</v>
      </c>
      <c r="I2956">
        <v>7</v>
      </c>
      <c r="J2956" t="s">
        <v>23</v>
      </c>
      <c r="K2956" t="s">
        <v>24</v>
      </c>
      <c r="L2956">
        <f t="shared" si="279"/>
        <v>201.25</v>
      </c>
      <c r="M2956">
        <f t="shared" si="281"/>
        <v>56</v>
      </c>
      <c r="N2956" t="s">
        <v>112</v>
      </c>
      <c r="O2956" t="s">
        <v>114</v>
      </c>
    </row>
    <row r="2957" spans="1:15" x14ac:dyDescent="0.3">
      <c r="A2957">
        <f t="shared" si="280"/>
        <v>7777898356</v>
      </c>
      <c r="B2957" s="1">
        <v>42520</v>
      </c>
      <c r="C2957" t="str">
        <f t="shared" si="276"/>
        <v>Monday</v>
      </c>
      <c r="D2957" t="str">
        <f t="shared" si="277"/>
        <v>May</v>
      </c>
      <c r="E2957">
        <v>25.5</v>
      </c>
      <c r="F2957" t="s">
        <v>76</v>
      </c>
      <c r="G2957" t="s">
        <v>8</v>
      </c>
      <c r="H2957">
        <f t="shared" si="278"/>
        <v>26.5</v>
      </c>
      <c r="I2957">
        <v>6</v>
      </c>
      <c r="J2957" t="s">
        <v>30</v>
      </c>
      <c r="K2957" t="s">
        <v>31</v>
      </c>
      <c r="L2957">
        <f t="shared" si="279"/>
        <v>159</v>
      </c>
      <c r="M2957">
        <f t="shared" si="281"/>
        <v>6</v>
      </c>
      <c r="N2957" t="s">
        <v>111</v>
      </c>
      <c r="O2957" t="s">
        <v>114</v>
      </c>
    </row>
    <row r="2958" spans="1:15" x14ac:dyDescent="0.3">
      <c r="A2958">
        <f t="shared" si="280"/>
        <v>7777898357</v>
      </c>
      <c r="B2958" s="1">
        <v>42520</v>
      </c>
      <c r="C2958" t="str">
        <f t="shared" si="276"/>
        <v>Monday</v>
      </c>
      <c r="D2958" t="str">
        <f t="shared" si="277"/>
        <v>May</v>
      </c>
      <c r="E2958">
        <v>16.5</v>
      </c>
      <c r="F2958" t="s">
        <v>13</v>
      </c>
      <c r="G2958" t="s">
        <v>8</v>
      </c>
      <c r="H2958">
        <f t="shared" si="278"/>
        <v>22.5</v>
      </c>
      <c r="I2958">
        <v>3</v>
      </c>
      <c r="J2958" t="s">
        <v>9</v>
      </c>
      <c r="K2958" t="s">
        <v>10</v>
      </c>
      <c r="L2958">
        <f t="shared" si="279"/>
        <v>67.5</v>
      </c>
      <c r="M2958">
        <f t="shared" si="281"/>
        <v>18</v>
      </c>
      <c r="N2958" t="s">
        <v>112</v>
      </c>
      <c r="O2958" t="s">
        <v>115</v>
      </c>
    </row>
    <row r="2959" spans="1:15" x14ac:dyDescent="0.3">
      <c r="A2959">
        <f t="shared" si="280"/>
        <v>7777898358</v>
      </c>
      <c r="B2959" s="1">
        <v>42521</v>
      </c>
      <c r="C2959" t="str">
        <f t="shared" si="276"/>
        <v>Tuesday</v>
      </c>
      <c r="D2959" t="str">
        <f t="shared" si="277"/>
        <v>May</v>
      </c>
      <c r="E2959">
        <v>10.5</v>
      </c>
      <c r="F2959" t="s">
        <v>27</v>
      </c>
      <c r="G2959" t="s">
        <v>8</v>
      </c>
      <c r="H2959">
        <f t="shared" si="278"/>
        <v>13.5</v>
      </c>
      <c r="I2959">
        <v>8</v>
      </c>
      <c r="J2959" t="s">
        <v>9</v>
      </c>
      <c r="K2959" t="s">
        <v>10</v>
      </c>
      <c r="L2959">
        <f t="shared" si="279"/>
        <v>108</v>
      </c>
      <c r="M2959">
        <f t="shared" si="281"/>
        <v>24</v>
      </c>
      <c r="N2959" t="s">
        <v>111</v>
      </c>
      <c r="O2959" t="s">
        <v>114</v>
      </c>
    </row>
    <row r="2960" spans="1:15" x14ac:dyDescent="0.3">
      <c r="A2960">
        <f t="shared" si="280"/>
        <v>7777898359</v>
      </c>
      <c r="B2960" s="1">
        <v>42521</v>
      </c>
      <c r="C2960" t="str">
        <f t="shared" si="276"/>
        <v>Tuesday</v>
      </c>
      <c r="D2960" t="str">
        <f t="shared" si="277"/>
        <v>May</v>
      </c>
      <c r="E2960">
        <v>12</v>
      </c>
      <c r="F2960" t="s">
        <v>27</v>
      </c>
      <c r="G2960" t="s">
        <v>8</v>
      </c>
      <c r="H2960">
        <f t="shared" si="278"/>
        <v>15</v>
      </c>
      <c r="I2960">
        <v>5</v>
      </c>
      <c r="J2960" t="s">
        <v>52</v>
      </c>
      <c r="K2960" t="s">
        <v>53</v>
      </c>
      <c r="L2960">
        <f t="shared" si="279"/>
        <v>75</v>
      </c>
      <c r="M2960">
        <f t="shared" si="281"/>
        <v>15</v>
      </c>
      <c r="N2960" t="s">
        <v>111</v>
      </c>
      <c r="O2960" t="s">
        <v>114</v>
      </c>
    </row>
    <row r="2961" spans="1:15" x14ac:dyDescent="0.3">
      <c r="A2961">
        <f t="shared" si="280"/>
        <v>7777898360</v>
      </c>
      <c r="B2961" s="1">
        <v>42522</v>
      </c>
      <c r="C2961" t="str">
        <f t="shared" si="276"/>
        <v>Wednesday</v>
      </c>
      <c r="D2961" t="str">
        <f t="shared" si="277"/>
        <v>June</v>
      </c>
      <c r="E2961">
        <v>20.25</v>
      </c>
      <c r="F2961" t="s">
        <v>13</v>
      </c>
      <c r="G2961" t="s">
        <v>14</v>
      </c>
      <c r="H2961">
        <f t="shared" si="278"/>
        <v>27.25</v>
      </c>
      <c r="I2961">
        <v>4</v>
      </c>
      <c r="J2961" t="s">
        <v>20</v>
      </c>
      <c r="K2961" t="s">
        <v>21</v>
      </c>
      <c r="L2961">
        <f t="shared" si="279"/>
        <v>109</v>
      </c>
      <c r="M2961">
        <f t="shared" si="281"/>
        <v>28</v>
      </c>
      <c r="N2961" t="s">
        <v>112</v>
      </c>
      <c r="O2961" t="s">
        <v>115</v>
      </c>
    </row>
    <row r="2962" spans="1:15" x14ac:dyDescent="0.3">
      <c r="A2962">
        <f t="shared" si="280"/>
        <v>7777898361</v>
      </c>
      <c r="B2962" s="1">
        <v>42522</v>
      </c>
      <c r="C2962" t="str">
        <f t="shared" si="276"/>
        <v>Wednesday</v>
      </c>
      <c r="D2962" t="str">
        <f t="shared" si="277"/>
        <v>June</v>
      </c>
      <c r="E2962">
        <v>16</v>
      </c>
      <c r="F2962" t="s">
        <v>7</v>
      </c>
      <c r="G2962" t="s">
        <v>14</v>
      </c>
      <c r="H2962">
        <f t="shared" si="278"/>
        <v>21.5</v>
      </c>
      <c r="I2962">
        <v>1</v>
      </c>
      <c r="J2962" t="s">
        <v>20</v>
      </c>
      <c r="K2962" t="s">
        <v>21</v>
      </c>
      <c r="L2962">
        <f t="shared" si="279"/>
        <v>21.5</v>
      </c>
      <c r="M2962">
        <f t="shared" si="281"/>
        <v>5.5</v>
      </c>
      <c r="N2962" t="s">
        <v>111</v>
      </c>
      <c r="O2962" t="s">
        <v>115</v>
      </c>
    </row>
    <row r="2963" spans="1:15" x14ac:dyDescent="0.3">
      <c r="A2963">
        <f t="shared" si="280"/>
        <v>7777898362</v>
      </c>
      <c r="B2963" s="1">
        <v>42522</v>
      </c>
      <c r="C2963" t="str">
        <f t="shared" si="276"/>
        <v>Wednesday</v>
      </c>
      <c r="D2963" t="str">
        <f t="shared" si="277"/>
        <v>June</v>
      </c>
      <c r="E2963">
        <v>12.5</v>
      </c>
      <c r="F2963" t="s">
        <v>27</v>
      </c>
      <c r="G2963" t="s">
        <v>17</v>
      </c>
      <c r="H2963">
        <f t="shared" si="278"/>
        <v>19.5</v>
      </c>
      <c r="I2963">
        <v>6</v>
      </c>
      <c r="J2963" t="s">
        <v>66</v>
      </c>
      <c r="K2963" t="s">
        <v>67</v>
      </c>
      <c r="L2963">
        <f t="shared" si="279"/>
        <v>117</v>
      </c>
      <c r="M2963">
        <f t="shared" si="281"/>
        <v>42</v>
      </c>
      <c r="N2963" t="s">
        <v>112</v>
      </c>
      <c r="O2963" t="s">
        <v>114</v>
      </c>
    </row>
    <row r="2964" spans="1:15" x14ac:dyDescent="0.3">
      <c r="A2964">
        <f t="shared" si="280"/>
        <v>7777898363</v>
      </c>
      <c r="B2964" s="1">
        <v>42522</v>
      </c>
      <c r="C2964" t="str">
        <f t="shared" si="276"/>
        <v>Wednesday</v>
      </c>
      <c r="D2964" t="str">
        <f t="shared" si="277"/>
        <v>June</v>
      </c>
      <c r="E2964">
        <v>12.5</v>
      </c>
      <c r="F2964" t="s">
        <v>7</v>
      </c>
      <c r="G2964" t="s">
        <v>8</v>
      </c>
      <c r="H2964">
        <f t="shared" si="278"/>
        <v>17</v>
      </c>
      <c r="I2964">
        <v>10</v>
      </c>
      <c r="J2964" t="s">
        <v>48</v>
      </c>
      <c r="K2964" t="s">
        <v>49</v>
      </c>
      <c r="L2964">
        <f t="shared" si="279"/>
        <v>170</v>
      </c>
      <c r="M2964">
        <f t="shared" si="281"/>
        <v>45</v>
      </c>
      <c r="N2964" t="s">
        <v>112</v>
      </c>
      <c r="O2964" t="s">
        <v>115</v>
      </c>
    </row>
    <row r="2965" spans="1:15" x14ac:dyDescent="0.3">
      <c r="A2965">
        <f t="shared" si="280"/>
        <v>7777898364</v>
      </c>
      <c r="B2965" s="1">
        <v>42522</v>
      </c>
      <c r="C2965" t="str">
        <f t="shared" si="276"/>
        <v>Wednesday</v>
      </c>
      <c r="D2965" t="str">
        <f t="shared" si="277"/>
        <v>June</v>
      </c>
      <c r="E2965">
        <v>12.25</v>
      </c>
      <c r="F2965" t="s">
        <v>27</v>
      </c>
      <c r="G2965" t="s">
        <v>17</v>
      </c>
      <c r="H2965">
        <f t="shared" si="278"/>
        <v>19.25</v>
      </c>
      <c r="I2965">
        <v>3</v>
      </c>
      <c r="J2965" t="s">
        <v>70</v>
      </c>
      <c r="K2965" t="s">
        <v>71</v>
      </c>
      <c r="L2965">
        <f t="shared" si="279"/>
        <v>57.75</v>
      </c>
      <c r="M2965">
        <f t="shared" si="281"/>
        <v>21</v>
      </c>
      <c r="N2965" t="s">
        <v>111</v>
      </c>
      <c r="O2965" t="s">
        <v>115</v>
      </c>
    </row>
    <row r="2966" spans="1:15" x14ac:dyDescent="0.3">
      <c r="A2966">
        <f t="shared" si="280"/>
        <v>7777898365</v>
      </c>
      <c r="B2966" s="1">
        <v>42522</v>
      </c>
      <c r="C2966" t="str">
        <f t="shared" si="276"/>
        <v>Wednesday</v>
      </c>
      <c r="D2966" t="str">
        <f t="shared" si="277"/>
        <v>June</v>
      </c>
      <c r="E2966">
        <v>18.5</v>
      </c>
      <c r="F2966" t="s">
        <v>13</v>
      </c>
      <c r="G2966" t="s">
        <v>14</v>
      </c>
      <c r="H2966">
        <f t="shared" si="278"/>
        <v>25.5</v>
      </c>
      <c r="I2966">
        <v>2</v>
      </c>
      <c r="J2966" t="s">
        <v>15</v>
      </c>
      <c r="K2966" t="s">
        <v>16</v>
      </c>
      <c r="L2966">
        <f t="shared" si="279"/>
        <v>51</v>
      </c>
      <c r="M2966">
        <f t="shared" si="281"/>
        <v>14</v>
      </c>
      <c r="N2966" t="s">
        <v>111</v>
      </c>
      <c r="O2966" t="s">
        <v>115</v>
      </c>
    </row>
    <row r="2967" spans="1:15" x14ac:dyDescent="0.3">
      <c r="A2967">
        <f t="shared" si="280"/>
        <v>7777898366</v>
      </c>
      <c r="B2967" s="1">
        <v>42522</v>
      </c>
      <c r="C2967" t="str">
        <f t="shared" si="276"/>
        <v>Wednesday</v>
      </c>
      <c r="D2967" t="str">
        <f t="shared" si="277"/>
        <v>June</v>
      </c>
      <c r="E2967">
        <v>12.75</v>
      </c>
      <c r="F2967" t="s">
        <v>27</v>
      </c>
      <c r="G2967" t="s">
        <v>22</v>
      </c>
      <c r="H2967">
        <f t="shared" si="278"/>
        <v>17.75</v>
      </c>
      <c r="I2967">
        <v>5</v>
      </c>
      <c r="J2967" t="s">
        <v>44</v>
      </c>
      <c r="K2967" t="s">
        <v>45</v>
      </c>
      <c r="L2967">
        <f t="shared" si="279"/>
        <v>88.75</v>
      </c>
      <c r="M2967">
        <f t="shared" si="281"/>
        <v>25</v>
      </c>
      <c r="N2967" t="s">
        <v>112</v>
      </c>
      <c r="O2967" t="s">
        <v>114</v>
      </c>
    </row>
    <row r="2968" spans="1:15" x14ac:dyDescent="0.3">
      <c r="A2968">
        <f t="shared" si="280"/>
        <v>7777898367</v>
      </c>
      <c r="B2968" s="1">
        <v>42523</v>
      </c>
      <c r="C2968" t="str">
        <f t="shared" si="276"/>
        <v>Thursday</v>
      </c>
      <c r="D2968" t="str">
        <f t="shared" si="277"/>
        <v>June</v>
      </c>
      <c r="E2968">
        <v>23.65</v>
      </c>
      <c r="F2968" t="s">
        <v>27</v>
      </c>
      <c r="G2968" t="s">
        <v>17</v>
      </c>
      <c r="H2968">
        <f t="shared" si="278"/>
        <v>30.65</v>
      </c>
      <c r="I2968">
        <v>11</v>
      </c>
      <c r="J2968" t="s">
        <v>77</v>
      </c>
      <c r="K2968" t="s">
        <v>78</v>
      </c>
      <c r="L2968">
        <f t="shared" si="279"/>
        <v>337.15</v>
      </c>
      <c r="M2968">
        <f t="shared" si="281"/>
        <v>77</v>
      </c>
      <c r="N2968" t="s">
        <v>111</v>
      </c>
      <c r="O2968" t="s">
        <v>114</v>
      </c>
    </row>
    <row r="2969" spans="1:15" x14ac:dyDescent="0.3">
      <c r="A2969">
        <f t="shared" si="280"/>
        <v>7777898368</v>
      </c>
      <c r="B2969" s="1">
        <v>42523</v>
      </c>
      <c r="C2969" t="str">
        <f t="shared" si="276"/>
        <v>Thursday</v>
      </c>
      <c r="D2969" t="str">
        <f t="shared" si="277"/>
        <v>June</v>
      </c>
      <c r="E2969">
        <v>20.25</v>
      </c>
      <c r="F2969" t="s">
        <v>13</v>
      </c>
      <c r="G2969" t="s">
        <v>17</v>
      </c>
      <c r="H2969">
        <f t="shared" si="278"/>
        <v>30.25</v>
      </c>
      <c r="I2969">
        <v>10</v>
      </c>
      <c r="J2969" t="s">
        <v>60</v>
      </c>
      <c r="K2969" t="s">
        <v>61</v>
      </c>
      <c r="L2969">
        <f t="shared" si="279"/>
        <v>302.5</v>
      </c>
      <c r="M2969">
        <f t="shared" si="281"/>
        <v>100</v>
      </c>
      <c r="N2969" t="s">
        <v>111</v>
      </c>
      <c r="O2969" t="s">
        <v>114</v>
      </c>
    </row>
    <row r="2970" spans="1:15" x14ac:dyDescent="0.3">
      <c r="A2970">
        <f t="shared" si="280"/>
        <v>7777898369</v>
      </c>
      <c r="B2970" s="1">
        <v>42523</v>
      </c>
      <c r="C2970" t="str">
        <f t="shared" si="276"/>
        <v>Thursday</v>
      </c>
      <c r="D2970" t="str">
        <f t="shared" si="277"/>
        <v>June</v>
      </c>
      <c r="E2970">
        <v>12</v>
      </c>
      <c r="F2970" t="s">
        <v>27</v>
      </c>
      <c r="G2970" t="s">
        <v>8</v>
      </c>
      <c r="H2970">
        <f t="shared" si="278"/>
        <v>15</v>
      </c>
      <c r="I2970">
        <v>8</v>
      </c>
      <c r="J2970" t="s">
        <v>11</v>
      </c>
      <c r="K2970" t="s">
        <v>12</v>
      </c>
      <c r="L2970">
        <f t="shared" si="279"/>
        <v>120</v>
      </c>
      <c r="M2970">
        <f t="shared" si="281"/>
        <v>24</v>
      </c>
      <c r="N2970" t="s">
        <v>111</v>
      </c>
      <c r="O2970" t="s">
        <v>114</v>
      </c>
    </row>
    <row r="2971" spans="1:15" x14ac:dyDescent="0.3">
      <c r="A2971">
        <f t="shared" si="280"/>
        <v>7777898370</v>
      </c>
      <c r="B2971" s="1">
        <v>42523</v>
      </c>
      <c r="C2971" t="str">
        <f t="shared" si="276"/>
        <v>Thursday</v>
      </c>
      <c r="D2971" t="str">
        <f t="shared" si="277"/>
        <v>June</v>
      </c>
      <c r="E2971">
        <v>16.75</v>
      </c>
      <c r="F2971" t="s">
        <v>7</v>
      </c>
      <c r="G2971" t="s">
        <v>22</v>
      </c>
      <c r="H2971">
        <f t="shared" si="278"/>
        <v>23.25</v>
      </c>
      <c r="I2971">
        <v>7</v>
      </c>
      <c r="J2971" t="s">
        <v>46</v>
      </c>
      <c r="K2971" t="s">
        <v>47</v>
      </c>
      <c r="L2971">
        <f t="shared" si="279"/>
        <v>162.75</v>
      </c>
      <c r="M2971">
        <f t="shared" si="281"/>
        <v>45.5</v>
      </c>
      <c r="N2971" t="s">
        <v>111</v>
      </c>
      <c r="O2971" t="s">
        <v>115</v>
      </c>
    </row>
    <row r="2972" spans="1:15" x14ac:dyDescent="0.3">
      <c r="A2972">
        <f t="shared" si="280"/>
        <v>7777898371</v>
      </c>
      <c r="B2972" s="1">
        <v>42524</v>
      </c>
      <c r="C2972" t="str">
        <f t="shared" si="276"/>
        <v>Friday</v>
      </c>
      <c r="D2972" t="str">
        <f t="shared" si="277"/>
        <v>June</v>
      </c>
      <c r="E2972">
        <v>16</v>
      </c>
      <c r="F2972" t="s">
        <v>7</v>
      </c>
      <c r="G2972" t="s">
        <v>14</v>
      </c>
      <c r="H2972">
        <f t="shared" si="278"/>
        <v>21.5</v>
      </c>
      <c r="I2972">
        <v>6</v>
      </c>
      <c r="J2972" t="s">
        <v>68</v>
      </c>
      <c r="K2972" t="s">
        <v>69</v>
      </c>
      <c r="L2972">
        <f t="shared" si="279"/>
        <v>129</v>
      </c>
      <c r="M2972">
        <f t="shared" si="281"/>
        <v>33</v>
      </c>
      <c r="N2972" t="s">
        <v>111</v>
      </c>
      <c r="O2972" t="s">
        <v>114</v>
      </c>
    </row>
    <row r="2973" spans="1:15" x14ac:dyDescent="0.3">
      <c r="A2973">
        <f t="shared" si="280"/>
        <v>7777898372</v>
      </c>
      <c r="B2973" s="1">
        <v>42524</v>
      </c>
      <c r="C2973" t="str">
        <f t="shared" si="276"/>
        <v>Friday</v>
      </c>
      <c r="D2973" t="str">
        <f t="shared" si="277"/>
        <v>June</v>
      </c>
      <c r="E2973">
        <v>18.5</v>
      </c>
      <c r="F2973" t="s">
        <v>13</v>
      </c>
      <c r="G2973" t="s">
        <v>14</v>
      </c>
      <c r="H2973">
        <f t="shared" si="278"/>
        <v>25.5</v>
      </c>
      <c r="I2973">
        <v>12</v>
      </c>
      <c r="J2973" t="s">
        <v>15</v>
      </c>
      <c r="K2973" t="s">
        <v>16</v>
      </c>
      <c r="L2973">
        <f t="shared" si="279"/>
        <v>306</v>
      </c>
      <c r="M2973">
        <f t="shared" si="281"/>
        <v>84</v>
      </c>
      <c r="N2973" t="s">
        <v>112</v>
      </c>
      <c r="O2973" t="s">
        <v>114</v>
      </c>
    </row>
    <row r="2974" spans="1:15" x14ac:dyDescent="0.3">
      <c r="A2974">
        <f t="shared" si="280"/>
        <v>7777898373</v>
      </c>
      <c r="B2974" s="1">
        <v>42524</v>
      </c>
      <c r="C2974" t="str">
        <f t="shared" si="276"/>
        <v>Friday</v>
      </c>
      <c r="D2974" t="str">
        <f t="shared" si="277"/>
        <v>June</v>
      </c>
      <c r="E2974">
        <v>12.75</v>
      </c>
      <c r="F2974" t="s">
        <v>27</v>
      </c>
      <c r="G2974" t="s">
        <v>22</v>
      </c>
      <c r="H2974">
        <f t="shared" si="278"/>
        <v>17.75</v>
      </c>
      <c r="I2974">
        <v>1</v>
      </c>
      <c r="J2974" t="s">
        <v>23</v>
      </c>
      <c r="K2974" t="s">
        <v>24</v>
      </c>
      <c r="L2974">
        <f t="shared" si="279"/>
        <v>17.75</v>
      </c>
      <c r="M2974">
        <f t="shared" si="281"/>
        <v>5</v>
      </c>
      <c r="N2974" t="s">
        <v>111</v>
      </c>
      <c r="O2974" t="s">
        <v>114</v>
      </c>
    </row>
    <row r="2975" spans="1:15" x14ac:dyDescent="0.3">
      <c r="A2975">
        <f t="shared" si="280"/>
        <v>7777898374</v>
      </c>
      <c r="B2975" s="1">
        <v>42524</v>
      </c>
      <c r="C2975" t="str">
        <f t="shared" si="276"/>
        <v>Friday</v>
      </c>
      <c r="D2975" t="str">
        <f t="shared" si="277"/>
        <v>June</v>
      </c>
      <c r="E2975">
        <v>12</v>
      </c>
      <c r="F2975" t="s">
        <v>27</v>
      </c>
      <c r="G2975" t="s">
        <v>14</v>
      </c>
      <c r="H2975">
        <f t="shared" si="278"/>
        <v>16</v>
      </c>
      <c r="I2975">
        <v>12</v>
      </c>
      <c r="J2975" t="s">
        <v>68</v>
      </c>
      <c r="K2975" t="s">
        <v>69</v>
      </c>
      <c r="L2975">
        <f t="shared" si="279"/>
        <v>192</v>
      </c>
      <c r="M2975">
        <f t="shared" si="281"/>
        <v>48</v>
      </c>
      <c r="N2975" t="s">
        <v>111</v>
      </c>
      <c r="O2975" t="s">
        <v>114</v>
      </c>
    </row>
    <row r="2976" spans="1:15" x14ac:dyDescent="0.3">
      <c r="A2976">
        <f t="shared" si="280"/>
        <v>7777898375</v>
      </c>
      <c r="B2976" s="1">
        <v>42524</v>
      </c>
      <c r="C2976" t="str">
        <f t="shared" si="276"/>
        <v>Friday</v>
      </c>
      <c r="D2976" t="str">
        <f t="shared" si="277"/>
        <v>June</v>
      </c>
      <c r="E2976">
        <v>15.25</v>
      </c>
      <c r="F2976" t="s">
        <v>13</v>
      </c>
      <c r="G2976" t="s">
        <v>8</v>
      </c>
      <c r="H2976">
        <f t="shared" si="278"/>
        <v>21.25</v>
      </c>
      <c r="I2976">
        <v>11</v>
      </c>
      <c r="J2976" t="s">
        <v>48</v>
      </c>
      <c r="K2976" t="s">
        <v>49</v>
      </c>
      <c r="L2976">
        <f t="shared" si="279"/>
        <v>233.75</v>
      </c>
      <c r="M2976">
        <f t="shared" si="281"/>
        <v>66</v>
      </c>
      <c r="N2976" t="s">
        <v>112</v>
      </c>
      <c r="O2976" t="s">
        <v>115</v>
      </c>
    </row>
    <row r="2977" spans="1:15" x14ac:dyDescent="0.3">
      <c r="A2977">
        <f t="shared" si="280"/>
        <v>7777898376</v>
      </c>
      <c r="B2977" s="1">
        <v>42524</v>
      </c>
      <c r="C2977" t="str">
        <f t="shared" si="276"/>
        <v>Friday</v>
      </c>
      <c r="D2977" t="str">
        <f t="shared" si="277"/>
        <v>June</v>
      </c>
      <c r="E2977">
        <v>12</v>
      </c>
      <c r="F2977" t="s">
        <v>27</v>
      </c>
      <c r="G2977" t="s">
        <v>8</v>
      </c>
      <c r="H2977">
        <f t="shared" si="278"/>
        <v>15</v>
      </c>
      <c r="I2977">
        <v>5</v>
      </c>
      <c r="J2977" t="s">
        <v>11</v>
      </c>
      <c r="K2977" t="s">
        <v>12</v>
      </c>
      <c r="L2977">
        <f t="shared" si="279"/>
        <v>75</v>
      </c>
      <c r="M2977">
        <f t="shared" si="281"/>
        <v>15</v>
      </c>
      <c r="N2977" t="s">
        <v>112</v>
      </c>
      <c r="O2977" t="s">
        <v>114</v>
      </c>
    </row>
    <row r="2978" spans="1:15" x14ac:dyDescent="0.3">
      <c r="A2978">
        <f t="shared" si="280"/>
        <v>7777898377</v>
      </c>
      <c r="B2978" s="1">
        <v>42524</v>
      </c>
      <c r="C2978" t="str">
        <f t="shared" si="276"/>
        <v>Friday</v>
      </c>
      <c r="D2978" t="str">
        <f t="shared" si="277"/>
        <v>June</v>
      </c>
      <c r="E2978">
        <v>20.5</v>
      </c>
      <c r="F2978" t="s">
        <v>13</v>
      </c>
      <c r="G2978" t="s">
        <v>8</v>
      </c>
      <c r="H2978">
        <f t="shared" si="278"/>
        <v>26.5</v>
      </c>
      <c r="I2978">
        <v>5</v>
      </c>
      <c r="J2978" t="s">
        <v>58</v>
      </c>
      <c r="K2978" t="s">
        <v>59</v>
      </c>
      <c r="L2978">
        <f t="shared" si="279"/>
        <v>132.5</v>
      </c>
      <c r="M2978">
        <f t="shared" si="281"/>
        <v>30</v>
      </c>
      <c r="N2978" t="s">
        <v>112</v>
      </c>
      <c r="O2978" t="s">
        <v>115</v>
      </c>
    </row>
    <row r="2979" spans="1:15" x14ac:dyDescent="0.3">
      <c r="A2979">
        <f t="shared" si="280"/>
        <v>7777898378</v>
      </c>
      <c r="B2979" s="1">
        <v>42525</v>
      </c>
      <c r="C2979" t="str">
        <f t="shared" si="276"/>
        <v>Saturday</v>
      </c>
      <c r="D2979" t="str">
        <f t="shared" si="277"/>
        <v>June</v>
      </c>
      <c r="E2979">
        <v>16</v>
      </c>
      <c r="F2979" t="s">
        <v>7</v>
      </c>
      <c r="G2979" t="s">
        <v>14</v>
      </c>
      <c r="H2979">
        <f t="shared" si="278"/>
        <v>21.5</v>
      </c>
      <c r="I2979">
        <v>5</v>
      </c>
      <c r="J2979" t="s">
        <v>42</v>
      </c>
      <c r="K2979" t="s">
        <v>43</v>
      </c>
      <c r="L2979">
        <f t="shared" si="279"/>
        <v>107.5</v>
      </c>
      <c r="M2979">
        <f t="shared" si="281"/>
        <v>27.5</v>
      </c>
      <c r="N2979" t="s">
        <v>111</v>
      </c>
      <c r="O2979" t="s">
        <v>115</v>
      </c>
    </row>
    <row r="2980" spans="1:15" x14ac:dyDescent="0.3">
      <c r="A2980">
        <f t="shared" si="280"/>
        <v>7777898379</v>
      </c>
      <c r="B2980" s="1">
        <v>42525</v>
      </c>
      <c r="C2980" t="str">
        <f t="shared" si="276"/>
        <v>Saturday</v>
      </c>
      <c r="D2980" t="str">
        <f t="shared" si="277"/>
        <v>June</v>
      </c>
      <c r="E2980">
        <v>20.75</v>
      </c>
      <c r="F2980" t="s">
        <v>13</v>
      </c>
      <c r="G2980" t="s">
        <v>17</v>
      </c>
      <c r="H2980">
        <f t="shared" si="278"/>
        <v>30.75</v>
      </c>
      <c r="I2980">
        <v>5</v>
      </c>
      <c r="J2980" t="s">
        <v>25</v>
      </c>
      <c r="K2980" t="s">
        <v>26</v>
      </c>
      <c r="L2980">
        <f t="shared" si="279"/>
        <v>153.75</v>
      </c>
      <c r="M2980">
        <f t="shared" si="281"/>
        <v>50</v>
      </c>
      <c r="N2980" t="s">
        <v>111</v>
      </c>
      <c r="O2980" t="s">
        <v>115</v>
      </c>
    </row>
    <row r="2981" spans="1:15" x14ac:dyDescent="0.3">
      <c r="A2981">
        <f t="shared" si="280"/>
        <v>7777898380</v>
      </c>
      <c r="B2981" s="1">
        <v>42525</v>
      </c>
      <c r="C2981" t="str">
        <f t="shared" si="276"/>
        <v>Saturday</v>
      </c>
      <c r="D2981" t="str">
        <f t="shared" si="277"/>
        <v>June</v>
      </c>
      <c r="E2981">
        <v>12.5</v>
      </c>
      <c r="F2981" t="s">
        <v>27</v>
      </c>
      <c r="G2981" t="s">
        <v>14</v>
      </c>
      <c r="H2981">
        <f t="shared" si="278"/>
        <v>16.5</v>
      </c>
      <c r="I2981">
        <v>4</v>
      </c>
      <c r="J2981" t="s">
        <v>40</v>
      </c>
      <c r="K2981" t="s">
        <v>41</v>
      </c>
      <c r="L2981">
        <f t="shared" si="279"/>
        <v>66</v>
      </c>
      <c r="M2981">
        <f t="shared" si="281"/>
        <v>16</v>
      </c>
      <c r="N2981" t="s">
        <v>112</v>
      </c>
      <c r="O2981" t="s">
        <v>115</v>
      </c>
    </row>
    <row r="2982" spans="1:15" x14ac:dyDescent="0.3">
      <c r="A2982">
        <f t="shared" si="280"/>
        <v>7777898381</v>
      </c>
      <c r="B2982" s="1">
        <v>42525</v>
      </c>
      <c r="C2982" t="str">
        <f t="shared" si="276"/>
        <v>Saturday</v>
      </c>
      <c r="D2982" t="str">
        <f t="shared" si="277"/>
        <v>June</v>
      </c>
      <c r="E2982">
        <v>20.5</v>
      </c>
      <c r="F2982" t="s">
        <v>13</v>
      </c>
      <c r="G2982" t="s">
        <v>8</v>
      </c>
      <c r="H2982">
        <f t="shared" si="278"/>
        <v>26.5</v>
      </c>
      <c r="I2982">
        <v>12</v>
      </c>
      <c r="J2982" t="s">
        <v>58</v>
      </c>
      <c r="K2982" t="s">
        <v>59</v>
      </c>
      <c r="L2982">
        <f t="shared" si="279"/>
        <v>318</v>
      </c>
      <c r="M2982">
        <f t="shared" si="281"/>
        <v>72</v>
      </c>
      <c r="N2982" t="s">
        <v>111</v>
      </c>
      <c r="O2982" t="s">
        <v>114</v>
      </c>
    </row>
    <row r="2983" spans="1:15" x14ac:dyDescent="0.3">
      <c r="A2983">
        <f t="shared" si="280"/>
        <v>7777898382</v>
      </c>
      <c r="B2983" s="1">
        <v>42525</v>
      </c>
      <c r="C2983" t="str">
        <f t="shared" si="276"/>
        <v>Saturday</v>
      </c>
      <c r="D2983" t="str">
        <f t="shared" si="277"/>
        <v>June</v>
      </c>
      <c r="E2983">
        <v>20.75</v>
      </c>
      <c r="F2983" t="s">
        <v>13</v>
      </c>
      <c r="G2983" t="s">
        <v>22</v>
      </c>
      <c r="H2983">
        <f t="shared" si="278"/>
        <v>28.75</v>
      </c>
      <c r="I2983">
        <v>10</v>
      </c>
      <c r="J2983" t="s">
        <v>23</v>
      </c>
      <c r="K2983" t="s">
        <v>24</v>
      </c>
      <c r="L2983">
        <f t="shared" si="279"/>
        <v>287.5</v>
      </c>
      <c r="M2983">
        <f t="shared" si="281"/>
        <v>80</v>
      </c>
      <c r="N2983" t="s">
        <v>112</v>
      </c>
      <c r="O2983" t="s">
        <v>114</v>
      </c>
    </row>
    <row r="2984" spans="1:15" x14ac:dyDescent="0.3">
      <c r="A2984">
        <f t="shared" si="280"/>
        <v>7777898383</v>
      </c>
      <c r="B2984" s="1">
        <v>42525</v>
      </c>
      <c r="C2984" t="str">
        <f t="shared" si="276"/>
        <v>Saturday</v>
      </c>
      <c r="D2984" t="str">
        <f t="shared" si="277"/>
        <v>June</v>
      </c>
      <c r="E2984">
        <v>20.75</v>
      </c>
      <c r="F2984" t="s">
        <v>13</v>
      </c>
      <c r="G2984" t="s">
        <v>17</v>
      </c>
      <c r="H2984">
        <f t="shared" si="278"/>
        <v>30.75</v>
      </c>
      <c r="I2984">
        <v>11</v>
      </c>
      <c r="J2984" t="s">
        <v>18</v>
      </c>
      <c r="K2984" t="s">
        <v>19</v>
      </c>
      <c r="L2984">
        <f t="shared" si="279"/>
        <v>338.25</v>
      </c>
      <c r="M2984">
        <f t="shared" si="281"/>
        <v>110</v>
      </c>
      <c r="N2984" t="s">
        <v>111</v>
      </c>
      <c r="O2984" t="s">
        <v>114</v>
      </c>
    </row>
    <row r="2985" spans="1:15" x14ac:dyDescent="0.3">
      <c r="A2985">
        <f t="shared" si="280"/>
        <v>7777898384</v>
      </c>
      <c r="B2985" s="1">
        <v>42525</v>
      </c>
      <c r="C2985" t="str">
        <f t="shared" si="276"/>
        <v>Saturday</v>
      </c>
      <c r="D2985" t="str">
        <f t="shared" si="277"/>
        <v>June</v>
      </c>
      <c r="E2985">
        <v>16.75</v>
      </c>
      <c r="F2985" t="s">
        <v>7</v>
      </c>
      <c r="G2985" t="s">
        <v>22</v>
      </c>
      <c r="H2985">
        <f t="shared" si="278"/>
        <v>23.25</v>
      </c>
      <c r="I2985">
        <v>3</v>
      </c>
      <c r="J2985" t="s">
        <v>23</v>
      </c>
      <c r="K2985" t="s">
        <v>24</v>
      </c>
      <c r="L2985">
        <f t="shared" si="279"/>
        <v>69.75</v>
      </c>
      <c r="M2985">
        <f t="shared" si="281"/>
        <v>19.5</v>
      </c>
      <c r="N2985" t="s">
        <v>112</v>
      </c>
      <c r="O2985" t="s">
        <v>114</v>
      </c>
    </row>
    <row r="2986" spans="1:15" x14ac:dyDescent="0.3">
      <c r="A2986">
        <f t="shared" si="280"/>
        <v>7777898385</v>
      </c>
      <c r="B2986" s="1">
        <v>42525</v>
      </c>
      <c r="C2986" t="str">
        <f t="shared" si="276"/>
        <v>Saturday</v>
      </c>
      <c r="D2986" t="str">
        <f t="shared" si="277"/>
        <v>June</v>
      </c>
      <c r="E2986">
        <v>9.75</v>
      </c>
      <c r="F2986" t="s">
        <v>27</v>
      </c>
      <c r="G2986" t="s">
        <v>8</v>
      </c>
      <c r="H2986">
        <f t="shared" si="278"/>
        <v>12.75</v>
      </c>
      <c r="I2986">
        <v>6</v>
      </c>
      <c r="J2986" t="s">
        <v>48</v>
      </c>
      <c r="K2986" t="s">
        <v>49</v>
      </c>
      <c r="L2986">
        <f t="shared" si="279"/>
        <v>76.5</v>
      </c>
      <c r="M2986">
        <f t="shared" si="281"/>
        <v>18</v>
      </c>
      <c r="N2986" t="s">
        <v>112</v>
      </c>
      <c r="O2986" t="s">
        <v>115</v>
      </c>
    </row>
    <row r="2987" spans="1:15" x14ac:dyDescent="0.3">
      <c r="A2987">
        <f t="shared" si="280"/>
        <v>7777898386</v>
      </c>
      <c r="B2987" s="1">
        <v>42526</v>
      </c>
      <c r="C2987" t="str">
        <f t="shared" si="276"/>
        <v>Sunday</v>
      </c>
      <c r="D2987" t="str">
        <f t="shared" si="277"/>
        <v>June</v>
      </c>
      <c r="E2987">
        <v>20.75</v>
      </c>
      <c r="F2987" t="s">
        <v>13</v>
      </c>
      <c r="G2987" t="s">
        <v>17</v>
      </c>
      <c r="H2987">
        <f t="shared" si="278"/>
        <v>30.75</v>
      </c>
      <c r="I2987">
        <v>6</v>
      </c>
      <c r="J2987" t="s">
        <v>66</v>
      </c>
      <c r="K2987" t="s">
        <v>67</v>
      </c>
      <c r="L2987">
        <f t="shared" si="279"/>
        <v>184.5</v>
      </c>
      <c r="M2987">
        <f t="shared" si="281"/>
        <v>60</v>
      </c>
      <c r="N2987" t="s">
        <v>111</v>
      </c>
      <c r="O2987" t="s">
        <v>114</v>
      </c>
    </row>
    <row r="2988" spans="1:15" x14ac:dyDescent="0.3">
      <c r="A2988">
        <f t="shared" si="280"/>
        <v>7777898387</v>
      </c>
      <c r="B2988" s="1">
        <v>42526</v>
      </c>
      <c r="C2988" t="str">
        <f t="shared" si="276"/>
        <v>Sunday</v>
      </c>
      <c r="D2988" t="str">
        <f t="shared" si="277"/>
        <v>June</v>
      </c>
      <c r="E2988">
        <v>16.5</v>
      </c>
      <c r="F2988" t="s">
        <v>7</v>
      </c>
      <c r="G2988" t="s">
        <v>14</v>
      </c>
      <c r="H2988">
        <f t="shared" si="278"/>
        <v>22</v>
      </c>
      <c r="I2988">
        <v>8</v>
      </c>
      <c r="J2988" t="s">
        <v>40</v>
      </c>
      <c r="K2988" t="s">
        <v>41</v>
      </c>
      <c r="L2988">
        <f t="shared" si="279"/>
        <v>176</v>
      </c>
      <c r="M2988">
        <f t="shared" si="281"/>
        <v>44</v>
      </c>
      <c r="N2988" t="s">
        <v>111</v>
      </c>
      <c r="O2988" t="s">
        <v>115</v>
      </c>
    </row>
    <row r="2989" spans="1:15" x14ac:dyDescent="0.3">
      <c r="A2989">
        <f t="shared" si="280"/>
        <v>7777898388</v>
      </c>
      <c r="B2989" s="1">
        <v>42527</v>
      </c>
      <c r="C2989" t="str">
        <f t="shared" si="276"/>
        <v>Monday</v>
      </c>
      <c r="D2989" t="str">
        <f t="shared" si="277"/>
        <v>June</v>
      </c>
      <c r="E2989">
        <v>18.5</v>
      </c>
      <c r="F2989" t="s">
        <v>13</v>
      </c>
      <c r="G2989" t="s">
        <v>14</v>
      </c>
      <c r="H2989">
        <f t="shared" si="278"/>
        <v>25.5</v>
      </c>
      <c r="I2989">
        <v>10</v>
      </c>
      <c r="J2989" t="s">
        <v>15</v>
      </c>
      <c r="K2989" t="s">
        <v>16</v>
      </c>
      <c r="L2989">
        <f t="shared" si="279"/>
        <v>255</v>
      </c>
      <c r="M2989">
        <f t="shared" si="281"/>
        <v>70</v>
      </c>
      <c r="N2989" t="s">
        <v>111</v>
      </c>
      <c r="O2989" t="s">
        <v>114</v>
      </c>
    </row>
    <row r="2990" spans="1:15" x14ac:dyDescent="0.3">
      <c r="A2990">
        <f t="shared" si="280"/>
        <v>7777898389</v>
      </c>
      <c r="B2990" s="1">
        <v>42527</v>
      </c>
      <c r="C2990" t="str">
        <f t="shared" si="276"/>
        <v>Monday</v>
      </c>
      <c r="D2990" t="str">
        <f t="shared" si="277"/>
        <v>June</v>
      </c>
      <c r="E2990">
        <v>12.75</v>
      </c>
      <c r="F2990" t="s">
        <v>27</v>
      </c>
      <c r="G2990" t="s">
        <v>22</v>
      </c>
      <c r="H2990">
        <f t="shared" si="278"/>
        <v>17.75</v>
      </c>
      <c r="I2990">
        <v>10</v>
      </c>
      <c r="J2990" t="s">
        <v>44</v>
      </c>
      <c r="K2990" t="s">
        <v>45</v>
      </c>
      <c r="L2990">
        <f t="shared" si="279"/>
        <v>177.5</v>
      </c>
      <c r="M2990">
        <f t="shared" si="281"/>
        <v>50</v>
      </c>
      <c r="N2990" t="s">
        <v>112</v>
      </c>
      <c r="O2990" t="s">
        <v>115</v>
      </c>
    </row>
    <row r="2991" spans="1:15" x14ac:dyDescent="0.3">
      <c r="A2991">
        <f t="shared" si="280"/>
        <v>7777898390</v>
      </c>
      <c r="B2991" s="1">
        <v>42527</v>
      </c>
      <c r="C2991" t="str">
        <f t="shared" si="276"/>
        <v>Monday</v>
      </c>
      <c r="D2991" t="str">
        <f t="shared" si="277"/>
        <v>June</v>
      </c>
      <c r="E2991">
        <v>18.5</v>
      </c>
      <c r="F2991" t="s">
        <v>13</v>
      </c>
      <c r="G2991" t="s">
        <v>14</v>
      </c>
      <c r="H2991">
        <f t="shared" si="278"/>
        <v>25.5</v>
      </c>
      <c r="I2991">
        <v>6</v>
      </c>
      <c r="J2991" t="s">
        <v>15</v>
      </c>
      <c r="K2991" t="s">
        <v>16</v>
      </c>
      <c r="L2991">
        <f t="shared" si="279"/>
        <v>153</v>
      </c>
      <c r="M2991">
        <f t="shared" si="281"/>
        <v>42</v>
      </c>
      <c r="N2991" t="s">
        <v>112</v>
      </c>
      <c r="O2991" t="s">
        <v>115</v>
      </c>
    </row>
    <row r="2992" spans="1:15" x14ac:dyDescent="0.3">
      <c r="A2992">
        <f t="shared" si="280"/>
        <v>7777898391</v>
      </c>
      <c r="B2992" s="1">
        <v>42527</v>
      </c>
      <c r="C2992" t="str">
        <f t="shared" si="276"/>
        <v>Monday</v>
      </c>
      <c r="D2992" t="str">
        <f t="shared" si="277"/>
        <v>June</v>
      </c>
      <c r="E2992">
        <v>12</v>
      </c>
      <c r="F2992" t="s">
        <v>27</v>
      </c>
      <c r="G2992" t="s">
        <v>8</v>
      </c>
      <c r="H2992">
        <f t="shared" si="278"/>
        <v>15</v>
      </c>
      <c r="I2992">
        <v>11</v>
      </c>
      <c r="J2992" t="s">
        <v>58</v>
      </c>
      <c r="K2992" t="s">
        <v>59</v>
      </c>
      <c r="L2992">
        <f t="shared" si="279"/>
        <v>165</v>
      </c>
      <c r="M2992">
        <f t="shared" si="281"/>
        <v>33</v>
      </c>
      <c r="N2992" t="s">
        <v>111</v>
      </c>
      <c r="O2992" t="s">
        <v>115</v>
      </c>
    </row>
    <row r="2993" spans="1:15" x14ac:dyDescent="0.3">
      <c r="A2993">
        <f t="shared" si="280"/>
        <v>7777898392</v>
      </c>
      <c r="B2993" s="1">
        <v>42528</v>
      </c>
      <c r="C2993" t="str">
        <f t="shared" si="276"/>
        <v>Tuesday</v>
      </c>
      <c r="D2993" t="str">
        <f t="shared" si="277"/>
        <v>June</v>
      </c>
      <c r="E2993">
        <v>12.5</v>
      </c>
      <c r="F2993" t="s">
        <v>27</v>
      </c>
      <c r="G2993" t="s">
        <v>17</v>
      </c>
      <c r="H2993">
        <f t="shared" si="278"/>
        <v>19.5</v>
      </c>
      <c r="I2993">
        <v>10</v>
      </c>
      <c r="J2993" t="s">
        <v>66</v>
      </c>
      <c r="K2993" t="s">
        <v>67</v>
      </c>
      <c r="L2993">
        <f t="shared" si="279"/>
        <v>195</v>
      </c>
      <c r="M2993">
        <f t="shared" si="281"/>
        <v>70</v>
      </c>
      <c r="N2993" t="s">
        <v>111</v>
      </c>
      <c r="O2993" t="s">
        <v>115</v>
      </c>
    </row>
    <row r="2994" spans="1:15" x14ac:dyDescent="0.3">
      <c r="A2994">
        <f t="shared" si="280"/>
        <v>7777898393</v>
      </c>
      <c r="B2994" s="1">
        <v>42528</v>
      </c>
      <c r="C2994" t="str">
        <f t="shared" si="276"/>
        <v>Tuesday</v>
      </c>
      <c r="D2994" t="str">
        <f t="shared" si="277"/>
        <v>June</v>
      </c>
      <c r="E2994">
        <v>20.75</v>
      </c>
      <c r="F2994" t="s">
        <v>13</v>
      </c>
      <c r="G2994" t="s">
        <v>22</v>
      </c>
      <c r="H2994">
        <f t="shared" si="278"/>
        <v>28.75</v>
      </c>
      <c r="I2994">
        <v>11</v>
      </c>
      <c r="J2994" t="s">
        <v>46</v>
      </c>
      <c r="K2994" t="s">
        <v>47</v>
      </c>
      <c r="L2994">
        <f t="shared" si="279"/>
        <v>316.25</v>
      </c>
      <c r="M2994">
        <f t="shared" si="281"/>
        <v>88</v>
      </c>
      <c r="N2994" t="s">
        <v>112</v>
      </c>
      <c r="O2994" t="s">
        <v>114</v>
      </c>
    </row>
    <row r="2995" spans="1:15" x14ac:dyDescent="0.3">
      <c r="A2995">
        <f t="shared" si="280"/>
        <v>7777898394</v>
      </c>
      <c r="B2995" s="1">
        <v>42528</v>
      </c>
      <c r="C2995" t="str">
        <f t="shared" si="276"/>
        <v>Tuesday</v>
      </c>
      <c r="D2995" t="str">
        <f t="shared" si="277"/>
        <v>June</v>
      </c>
      <c r="E2995">
        <v>20.75</v>
      </c>
      <c r="F2995" t="s">
        <v>13</v>
      </c>
      <c r="G2995" t="s">
        <v>17</v>
      </c>
      <c r="H2995">
        <f t="shared" si="278"/>
        <v>30.75</v>
      </c>
      <c r="I2995">
        <v>8</v>
      </c>
      <c r="J2995" t="s">
        <v>66</v>
      </c>
      <c r="K2995" t="s">
        <v>67</v>
      </c>
      <c r="L2995">
        <f t="shared" si="279"/>
        <v>246</v>
      </c>
      <c r="M2995">
        <f t="shared" si="281"/>
        <v>80</v>
      </c>
      <c r="N2995" t="s">
        <v>112</v>
      </c>
      <c r="O2995" t="s">
        <v>114</v>
      </c>
    </row>
    <row r="2996" spans="1:15" x14ac:dyDescent="0.3">
      <c r="A2996">
        <f t="shared" si="280"/>
        <v>7777898395</v>
      </c>
      <c r="B2996" s="1">
        <v>42528</v>
      </c>
      <c r="C2996" t="str">
        <f t="shared" si="276"/>
        <v>Tuesday</v>
      </c>
      <c r="D2996" t="str">
        <f t="shared" si="277"/>
        <v>June</v>
      </c>
      <c r="E2996">
        <v>18.5</v>
      </c>
      <c r="F2996" t="s">
        <v>13</v>
      </c>
      <c r="G2996" t="s">
        <v>14</v>
      </c>
      <c r="H2996">
        <f t="shared" si="278"/>
        <v>25.5</v>
      </c>
      <c r="I2996">
        <v>3</v>
      </c>
      <c r="J2996" t="s">
        <v>15</v>
      </c>
      <c r="K2996" t="s">
        <v>16</v>
      </c>
      <c r="L2996">
        <f t="shared" si="279"/>
        <v>76.5</v>
      </c>
      <c r="M2996">
        <f t="shared" si="281"/>
        <v>21</v>
      </c>
      <c r="N2996" t="s">
        <v>111</v>
      </c>
      <c r="O2996" t="s">
        <v>114</v>
      </c>
    </row>
    <row r="2997" spans="1:15" x14ac:dyDescent="0.3">
      <c r="A2997">
        <f t="shared" si="280"/>
        <v>7777898396</v>
      </c>
      <c r="B2997" s="1">
        <v>42528</v>
      </c>
      <c r="C2997" t="str">
        <f t="shared" si="276"/>
        <v>Tuesday</v>
      </c>
      <c r="D2997" t="str">
        <f t="shared" si="277"/>
        <v>June</v>
      </c>
      <c r="E2997">
        <v>16.5</v>
      </c>
      <c r="F2997" t="s">
        <v>13</v>
      </c>
      <c r="G2997" t="s">
        <v>8</v>
      </c>
      <c r="H2997">
        <f t="shared" si="278"/>
        <v>22.5</v>
      </c>
      <c r="I2997">
        <v>6</v>
      </c>
      <c r="J2997" t="s">
        <v>9</v>
      </c>
      <c r="K2997" t="s">
        <v>10</v>
      </c>
      <c r="L2997">
        <f t="shared" si="279"/>
        <v>135</v>
      </c>
      <c r="M2997">
        <f t="shared" si="281"/>
        <v>36</v>
      </c>
      <c r="N2997" t="s">
        <v>112</v>
      </c>
      <c r="O2997" t="s">
        <v>114</v>
      </c>
    </row>
    <row r="2998" spans="1:15" x14ac:dyDescent="0.3">
      <c r="A2998">
        <f t="shared" si="280"/>
        <v>7777898397</v>
      </c>
      <c r="B2998" s="1">
        <v>42529</v>
      </c>
      <c r="C2998" t="str">
        <f t="shared" si="276"/>
        <v>Wednesday</v>
      </c>
      <c r="D2998" t="str">
        <f t="shared" si="277"/>
        <v>June</v>
      </c>
      <c r="E2998">
        <v>13.25</v>
      </c>
      <c r="F2998" t="s">
        <v>7</v>
      </c>
      <c r="G2998" t="s">
        <v>8</v>
      </c>
      <c r="H2998">
        <f t="shared" si="278"/>
        <v>17.75</v>
      </c>
      <c r="I2998">
        <v>4</v>
      </c>
      <c r="J2998" t="s">
        <v>9</v>
      </c>
      <c r="K2998" t="s">
        <v>10</v>
      </c>
      <c r="L2998">
        <f t="shared" si="279"/>
        <v>71</v>
      </c>
      <c r="M2998">
        <f t="shared" si="281"/>
        <v>18</v>
      </c>
      <c r="N2998" t="s">
        <v>111</v>
      </c>
      <c r="O2998" t="s">
        <v>114</v>
      </c>
    </row>
    <row r="2999" spans="1:15" x14ac:dyDescent="0.3">
      <c r="A2999">
        <f t="shared" si="280"/>
        <v>7777898398</v>
      </c>
      <c r="B2999" s="1">
        <v>42529</v>
      </c>
      <c r="C2999" t="str">
        <f t="shared" si="276"/>
        <v>Wednesday</v>
      </c>
      <c r="D2999" t="str">
        <f t="shared" si="277"/>
        <v>June</v>
      </c>
      <c r="E2999">
        <v>16</v>
      </c>
      <c r="F2999" t="s">
        <v>7</v>
      </c>
      <c r="G2999" t="s">
        <v>8</v>
      </c>
      <c r="H2999">
        <f t="shared" si="278"/>
        <v>20.5</v>
      </c>
      <c r="I2999">
        <v>5</v>
      </c>
      <c r="J2999" t="s">
        <v>36</v>
      </c>
      <c r="K2999" t="s">
        <v>37</v>
      </c>
      <c r="L2999">
        <f t="shared" si="279"/>
        <v>102.5</v>
      </c>
      <c r="M2999">
        <f t="shared" si="281"/>
        <v>22.5</v>
      </c>
      <c r="N2999" t="s">
        <v>111</v>
      </c>
      <c r="O2999" t="s">
        <v>115</v>
      </c>
    </row>
    <row r="3000" spans="1:15" x14ac:dyDescent="0.3">
      <c r="A3000">
        <f t="shared" si="280"/>
        <v>7777898399</v>
      </c>
      <c r="B3000" s="1">
        <v>42529</v>
      </c>
      <c r="C3000" t="str">
        <f t="shared" si="276"/>
        <v>Wednesday</v>
      </c>
      <c r="D3000" t="str">
        <f t="shared" si="277"/>
        <v>June</v>
      </c>
      <c r="E3000">
        <v>16</v>
      </c>
      <c r="F3000" t="s">
        <v>7</v>
      </c>
      <c r="G3000" t="s">
        <v>14</v>
      </c>
      <c r="H3000">
        <f t="shared" si="278"/>
        <v>21.5</v>
      </c>
      <c r="I3000">
        <v>10</v>
      </c>
      <c r="J3000" t="s">
        <v>20</v>
      </c>
      <c r="K3000" t="s">
        <v>21</v>
      </c>
      <c r="L3000">
        <f t="shared" si="279"/>
        <v>215</v>
      </c>
      <c r="M3000">
        <f t="shared" si="281"/>
        <v>55</v>
      </c>
      <c r="N3000" t="s">
        <v>112</v>
      </c>
      <c r="O3000" t="s">
        <v>115</v>
      </c>
    </row>
    <row r="3001" spans="1:15" x14ac:dyDescent="0.3">
      <c r="A3001">
        <f t="shared" si="280"/>
        <v>7777898400</v>
      </c>
      <c r="B3001" s="1">
        <v>42530</v>
      </c>
      <c r="C3001" t="str">
        <f t="shared" si="276"/>
        <v>Thursday</v>
      </c>
      <c r="D3001" t="str">
        <f t="shared" si="277"/>
        <v>June</v>
      </c>
      <c r="E3001">
        <v>17.5</v>
      </c>
      <c r="F3001" t="s">
        <v>13</v>
      </c>
      <c r="G3001" t="s">
        <v>8</v>
      </c>
      <c r="H3001">
        <f t="shared" si="278"/>
        <v>23.5</v>
      </c>
      <c r="I3001">
        <v>5</v>
      </c>
      <c r="J3001" t="s">
        <v>74</v>
      </c>
      <c r="K3001" t="s">
        <v>75</v>
      </c>
      <c r="L3001">
        <f t="shared" si="279"/>
        <v>117.5</v>
      </c>
      <c r="M3001">
        <f t="shared" si="281"/>
        <v>30</v>
      </c>
      <c r="N3001" t="s">
        <v>111</v>
      </c>
      <c r="O3001" t="s">
        <v>115</v>
      </c>
    </row>
    <row r="3002" spans="1:15" x14ac:dyDescent="0.3">
      <c r="A3002">
        <f t="shared" si="280"/>
        <v>7777898401</v>
      </c>
      <c r="B3002" s="1">
        <v>42530</v>
      </c>
      <c r="C3002" t="str">
        <f t="shared" si="276"/>
        <v>Thursday</v>
      </c>
      <c r="D3002" t="str">
        <f t="shared" si="277"/>
        <v>June</v>
      </c>
      <c r="E3002">
        <v>12.25</v>
      </c>
      <c r="F3002" t="s">
        <v>27</v>
      </c>
      <c r="G3002" t="s">
        <v>17</v>
      </c>
      <c r="H3002">
        <f t="shared" si="278"/>
        <v>19.25</v>
      </c>
      <c r="I3002">
        <v>8</v>
      </c>
      <c r="J3002" t="s">
        <v>70</v>
      </c>
      <c r="K3002" t="s">
        <v>71</v>
      </c>
      <c r="L3002">
        <f t="shared" si="279"/>
        <v>154</v>
      </c>
      <c r="M3002">
        <f t="shared" si="281"/>
        <v>56</v>
      </c>
      <c r="N3002" t="s">
        <v>112</v>
      </c>
      <c r="O3002" t="s">
        <v>114</v>
      </c>
    </row>
    <row r="3003" spans="1:15" x14ac:dyDescent="0.3">
      <c r="A3003">
        <f t="shared" si="280"/>
        <v>7777898402</v>
      </c>
      <c r="B3003" s="1">
        <v>42530</v>
      </c>
      <c r="C3003" t="str">
        <f t="shared" si="276"/>
        <v>Thursday</v>
      </c>
      <c r="D3003" t="str">
        <f t="shared" si="277"/>
        <v>June</v>
      </c>
      <c r="E3003">
        <v>12.75</v>
      </c>
      <c r="F3003" t="s">
        <v>27</v>
      </c>
      <c r="G3003" t="s">
        <v>22</v>
      </c>
      <c r="H3003">
        <f t="shared" si="278"/>
        <v>17.75</v>
      </c>
      <c r="I3003">
        <v>8</v>
      </c>
      <c r="J3003" t="s">
        <v>44</v>
      </c>
      <c r="K3003" t="s">
        <v>45</v>
      </c>
      <c r="L3003">
        <f t="shared" si="279"/>
        <v>142</v>
      </c>
      <c r="M3003">
        <f t="shared" si="281"/>
        <v>40</v>
      </c>
      <c r="N3003" t="s">
        <v>111</v>
      </c>
      <c r="O3003" t="s">
        <v>115</v>
      </c>
    </row>
    <row r="3004" spans="1:15" x14ac:dyDescent="0.3">
      <c r="A3004">
        <f t="shared" si="280"/>
        <v>7777898403</v>
      </c>
      <c r="B3004" s="1">
        <v>42531</v>
      </c>
      <c r="C3004" t="str">
        <f t="shared" si="276"/>
        <v>Friday</v>
      </c>
      <c r="D3004" t="str">
        <f t="shared" si="277"/>
        <v>June</v>
      </c>
      <c r="E3004">
        <v>16</v>
      </c>
      <c r="F3004" t="s">
        <v>7</v>
      </c>
      <c r="G3004" t="s">
        <v>8</v>
      </c>
      <c r="H3004">
        <f t="shared" si="278"/>
        <v>20.5</v>
      </c>
      <c r="I3004">
        <v>9</v>
      </c>
      <c r="J3004" t="s">
        <v>30</v>
      </c>
      <c r="K3004" t="s">
        <v>31</v>
      </c>
      <c r="L3004">
        <f t="shared" si="279"/>
        <v>184.5</v>
      </c>
      <c r="M3004">
        <f t="shared" si="281"/>
        <v>40.5</v>
      </c>
      <c r="N3004" t="s">
        <v>111</v>
      </c>
      <c r="O3004" t="s">
        <v>115</v>
      </c>
    </row>
    <row r="3005" spans="1:15" x14ac:dyDescent="0.3">
      <c r="A3005">
        <f t="shared" si="280"/>
        <v>7777898404</v>
      </c>
      <c r="B3005" s="1">
        <v>42531</v>
      </c>
      <c r="C3005" t="str">
        <f t="shared" si="276"/>
        <v>Friday</v>
      </c>
      <c r="D3005" t="str">
        <f t="shared" si="277"/>
        <v>June</v>
      </c>
      <c r="E3005">
        <v>16.25</v>
      </c>
      <c r="F3005" t="s">
        <v>7</v>
      </c>
      <c r="G3005" t="s">
        <v>17</v>
      </c>
      <c r="H3005">
        <f t="shared" si="278"/>
        <v>24.75</v>
      </c>
      <c r="I3005">
        <v>11</v>
      </c>
      <c r="J3005" t="s">
        <v>60</v>
      </c>
      <c r="K3005" t="s">
        <v>61</v>
      </c>
      <c r="L3005">
        <f t="shared" si="279"/>
        <v>272.25</v>
      </c>
      <c r="M3005">
        <f t="shared" si="281"/>
        <v>93.5</v>
      </c>
      <c r="N3005" t="s">
        <v>111</v>
      </c>
      <c r="O3005" t="s">
        <v>115</v>
      </c>
    </row>
    <row r="3006" spans="1:15" x14ac:dyDescent="0.3">
      <c r="A3006">
        <f t="shared" si="280"/>
        <v>7777898405</v>
      </c>
      <c r="B3006" s="1">
        <v>42531</v>
      </c>
      <c r="C3006" t="str">
        <f t="shared" si="276"/>
        <v>Friday</v>
      </c>
      <c r="D3006" t="str">
        <f t="shared" si="277"/>
        <v>June</v>
      </c>
      <c r="E3006">
        <v>12</v>
      </c>
      <c r="F3006" t="s">
        <v>27</v>
      </c>
      <c r="G3006" t="s">
        <v>8</v>
      </c>
      <c r="H3006">
        <f t="shared" si="278"/>
        <v>15</v>
      </c>
      <c r="I3006">
        <v>6</v>
      </c>
      <c r="J3006" t="s">
        <v>58</v>
      </c>
      <c r="K3006" t="s">
        <v>59</v>
      </c>
      <c r="L3006">
        <f t="shared" si="279"/>
        <v>90</v>
      </c>
      <c r="M3006">
        <f t="shared" si="281"/>
        <v>18</v>
      </c>
      <c r="N3006" t="s">
        <v>112</v>
      </c>
      <c r="O3006" t="s">
        <v>114</v>
      </c>
    </row>
    <row r="3007" spans="1:15" x14ac:dyDescent="0.3">
      <c r="A3007">
        <f t="shared" si="280"/>
        <v>7777898406</v>
      </c>
      <c r="B3007" s="1">
        <v>42531</v>
      </c>
      <c r="C3007" t="str">
        <f t="shared" si="276"/>
        <v>Friday</v>
      </c>
      <c r="D3007" t="str">
        <f t="shared" si="277"/>
        <v>June</v>
      </c>
      <c r="E3007">
        <v>20.75</v>
      </c>
      <c r="F3007" t="s">
        <v>13</v>
      </c>
      <c r="G3007" t="s">
        <v>17</v>
      </c>
      <c r="H3007">
        <f t="shared" si="278"/>
        <v>30.75</v>
      </c>
      <c r="I3007">
        <v>3</v>
      </c>
      <c r="J3007" t="s">
        <v>25</v>
      </c>
      <c r="K3007" t="s">
        <v>26</v>
      </c>
      <c r="L3007">
        <f t="shared" si="279"/>
        <v>92.25</v>
      </c>
      <c r="M3007">
        <f t="shared" si="281"/>
        <v>30</v>
      </c>
      <c r="N3007" t="s">
        <v>111</v>
      </c>
      <c r="O3007" t="s">
        <v>115</v>
      </c>
    </row>
    <row r="3008" spans="1:15" x14ac:dyDescent="0.3">
      <c r="A3008">
        <f t="shared" si="280"/>
        <v>7777898407</v>
      </c>
      <c r="B3008" s="1">
        <v>42531</v>
      </c>
      <c r="C3008" t="str">
        <f t="shared" si="276"/>
        <v>Friday</v>
      </c>
      <c r="D3008" t="str">
        <f t="shared" si="277"/>
        <v>June</v>
      </c>
      <c r="E3008">
        <v>12</v>
      </c>
      <c r="F3008" t="s">
        <v>27</v>
      </c>
      <c r="G3008" t="s">
        <v>8</v>
      </c>
      <c r="H3008">
        <f t="shared" si="278"/>
        <v>15</v>
      </c>
      <c r="I3008">
        <v>11</v>
      </c>
      <c r="J3008" t="s">
        <v>11</v>
      </c>
      <c r="K3008" t="s">
        <v>12</v>
      </c>
      <c r="L3008">
        <f t="shared" si="279"/>
        <v>165</v>
      </c>
      <c r="M3008">
        <f t="shared" si="281"/>
        <v>33</v>
      </c>
      <c r="N3008" t="s">
        <v>112</v>
      </c>
      <c r="O3008" t="s">
        <v>114</v>
      </c>
    </row>
    <row r="3009" spans="1:15" x14ac:dyDescent="0.3">
      <c r="A3009">
        <f t="shared" si="280"/>
        <v>7777898408</v>
      </c>
      <c r="B3009" s="1">
        <v>42532</v>
      </c>
      <c r="C3009" t="str">
        <f t="shared" si="276"/>
        <v>Saturday</v>
      </c>
      <c r="D3009" t="str">
        <f t="shared" si="277"/>
        <v>June</v>
      </c>
      <c r="E3009">
        <v>16</v>
      </c>
      <c r="F3009" t="s">
        <v>7</v>
      </c>
      <c r="G3009" t="s">
        <v>14</v>
      </c>
      <c r="H3009">
        <f t="shared" si="278"/>
        <v>21.5</v>
      </c>
      <c r="I3009">
        <v>12</v>
      </c>
      <c r="J3009" t="s">
        <v>20</v>
      </c>
      <c r="K3009" t="s">
        <v>21</v>
      </c>
      <c r="L3009">
        <f t="shared" si="279"/>
        <v>258</v>
      </c>
      <c r="M3009">
        <f t="shared" si="281"/>
        <v>66</v>
      </c>
      <c r="N3009" t="s">
        <v>111</v>
      </c>
      <c r="O3009" t="s">
        <v>115</v>
      </c>
    </row>
    <row r="3010" spans="1:15" x14ac:dyDescent="0.3">
      <c r="A3010">
        <f t="shared" si="280"/>
        <v>7777898409</v>
      </c>
      <c r="B3010" s="1">
        <v>42532</v>
      </c>
      <c r="C3010" t="str">
        <f t="shared" ref="C3010:C3073" si="282">TEXT(B3010,"dddd")</f>
        <v>Saturday</v>
      </c>
      <c r="D3010" t="str">
        <f t="shared" si="277"/>
        <v>June</v>
      </c>
      <c r="E3010">
        <v>14.5</v>
      </c>
      <c r="F3010" t="s">
        <v>7</v>
      </c>
      <c r="G3010" t="s">
        <v>8</v>
      </c>
      <c r="H3010">
        <f t="shared" si="278"/>
        <v>19</v>
      </c>
      <c r="I3010">
        <v>11</v>
      </c>
      <c r="J3010" t="s">
        <v>74</v>
      </c>
      <c r="K3010" t="s">
        <v>75</v>
      </c>
      <c r="L3010">
        <f t="shared" si="279"/>
        <v>209</v>
      </c>
      <c r="M3010">
        <f t="shared" si="281"/>
        <v>49.5</v>
      </c>
      <c r="N3010" t="s">
        <v>111</v>
      </c>
      <c r="O3010" t="s">
        <v>114</v>
      </c>
    </row>
    <row r="3011" spans="1:15" x14ac:dyDescent="0.3">
      <c r="A3011">
        <f t="shared" si="280"/>
        <v>7777898410</v>
      </c>
      <c r="B3011" s="1">
        <v>42532</v>
      </c>
      <c r="C3011" t="str">
        <f t="shared" si="282"/>
        <v>Saturday</v>
      </c>
      <c r="D3011" t="str">
        <f t="shared" ref="D3011:D3074" si="283">TEXT(B3011,"mmmm")</f>
        <v>June</v>
      </c>
      <c r="E3011">
        <v>20.75</v>
      </c>
      <c r="F3011" t="s">
        <v>13</v>
      </c>
      <c r="G3011" t="s">
        <v>22</v>
      </c>
      <c r="H3011">
        <f t="shared" ref="H3011:H3074" si="284">E3011 +   IF(F3011="S", 2, IF(F3011="M", 3.5, IF(F3011="L", 5, 0))) +  IF(G3011="Classic", 1, IF(G3011="Veggie", 2, IF(G3011="Chicken", 3, IF(G3011="Supreme",5,0))))</f>
        <v>28.75</v>
      </c>
      <c r="I3011">
        <v>1</v>
      </c>
      <c r="J3011" t="s">
        <v>72</v>
      </c>
      <c r="K3011" t="s">
        <v>73</v>
      </c>
      <c r="L3011">
        <f t="shared" ref="L3011:L3074" si="285">H3011*I3011</f>
        <v>28.75</v>
      </c>
      <c r="M3011">
        <f t="shared" si="281"/>
        <v>8</v>
      </c>
      <c r="N3011" t="s">
        <v>112</v>
      </c>
      <c r="O3011" t="s">
        <v>115</v>
      </c>
    </row>
    <row r="3012" spans="1:15" x14ac:dyDescent="0.3">
      <c r="A3012">
        <f t="shared" ref="A3012:A3075" si="286">A3011+1</f>
        <v>7777898411</v>
      </c>
      <c r="B3012" s="1">
        <v>42533</v>
      </c>
      <c r="C3012" t="str">
        <f t="shared" si="282"/>
        <v>Sunday</v>
      </c>
      <c r="D3012" t="str">
        <f t="shared" si="283"/>
        <v>June</v>
      </c>
      <c r="E3012">
        <v>17.95</v>
      </c>
      <c r="F3012" t="s">
        <v>13</v>
      </c>
      <c r="G3012" t="s">
        <v>14</v>
      </c>
      <c r="H3012">
        <f t="shared" si="284"/>
        <v>24.95</v>
      </c>
      <c r="I3012">
        <v>11</v>
      </c>
      <c r="J3012" t="s">
        <v>56</v>
      </c>
      <c r="K3012" t="s">
        <v>57</v>
      </c>
      <c r="L3012">
        <f t="shared" si="285"/>
        <v>274.45</v>
      </c>
      <c r="M3012">
        <f t="shared" si="281"/>
        <v>77</v>
      </c>
      <c r="N3012" t="s">
        <v>112</v>
      </c>
      <c r="O3012" t="s">
        <v>115</v>
      </c>
    </row>
    <row r="3013" spans="1:15" x14ac:dyDescent="0.3">
      <c r="A3013">
        <f t="shared" si="286"/>
        <v>7777898412</v>
      </c>
      <c r="B3013" s="1">
        <v>42533</v>
      </c>
      <c r="C3013" t="str">
        <f t="shared" si="282"/>
        <v>Sunday</v>
      </c>
      <c r="D3013" t="str">
        <f t="shared" si="283"/>
        <v>June</v>
      </c>
      <c r="E3013">
        <v>21</v>
      </c>
      <c r="F3013" t="s">
        <v>13</v>
      </c>
      <c r="G3013" t="s">
        <v>14</v>
      </c>
      <c r="H3013">
        <f t="shared" si="284"/>
        <v>28</v>
      </c>
      <c r="I3013">
        <v>5</v>
      </c>
      <c r="J3013" t="s">
        <v>62</v>
      </c>
      <c r="K3013" t="s">
        <v>63</v>
      </c>
      <c r="L3013">
        <f t="shared" si="285"/>
        <v>140</v>
      </c>
      <c r="M3013">
        <f t="shared" ref="M3013:M3076" si="287">(H3013-E3013)*I3013</f>
        <v>35</v>
      </c>
      <c r="N3013" t="s">
        <v>111</v>
      </c>
      <c r="O3013" t="s">
        <v>114</v>
      </c>
    </row>
    <row r="3014" spans="1:15" x14ac:dyDescent="0.3">
      <c r="A3014">
        <f t="shared" si="286"/>
        <v>7777898413</v>
      </c>
      <c r="B3014" s="1">
        <v>42533</v>
      </c>
      <c r="C3014" t="str">
        <f t="shared" si="282"/>
        <v>Sunday</v>
      </c>
      <c r="D3014" t="str">
        <f t="shared" si="283"/>
        <v>June</v>
      </c>
      <c r="E3014">
        <v>12.75</v>
      </c>
      <c r="F3014" t="s">
        <v>27</v>
      </c>
      <c r="G3014" t="s">
        <v>22</v>
      </c>
      <c r="H3014">
        <f t="shared" si="284"/>
        <v>17.75</v>
      </c>
      <c r="I3014">
        <v>3</v>
      </c>
      <c r="J3014" t="s">
        <v>28</v>
      </c>
      <c r="K3014" t="s">
        <v>29</v>
      </c>
      <c r="L3014">
        <f t="shared" si="285"/>
        <v>53.25</v>
      </c>
      <c r="M3014">
        <f t="shared" si="287"/>
        <v>15</v>
      </c>
      <c r="N3014" t="s">
        <v>112</v>
      </c>
      <c r="O3014" t="s">
        <v>115</v>
      </c>
    </row>
    <row r="3015" spans="1:15" x14ac:dyDescent="0.3">
      <c r="A3015">
        <f t="shared" si="286"/>
        <v>7777898414</v>
      </c>
      <c r="B3015" s="1">
        <v>42533</v>
      </c>
      <c r="C3015" t="str">
        <f t="shared" si="282"/>
        <v>Sunday</v>
      </c>
      <c r="D3015" t="str">
        <f t="shared" si="283"/>
        <v>June</v>
      </c>
      <c r="E3015">
        <v>12.5</v>
      </c>
      <c r="F3015" t="s">
        <v>27</v>
      </c>
      <c r="G3015" t="s">
        <v>17</v>
      </c>
      <c r="H3015">
        <f t="shared" si="284"/>
        <v>19.5</v>
      </c>
      <c r="I3015">
        <v>2</v>
      </c>
      <c r="J3015" t="s">
        <v>66</v>
      </c>
      <c r="K3015" t="s">
        <v>67</v>
      </c>
      <c r="L3015">
        <f t="shared" si="285"/>
        <v>39</v>
      </c>
      <c r="M3015">
        <f t="shared" si="287"/>
        <v>14</v>
      </c>
      <c r="N3015" t="s">
        <v>112</v>
      </c>
      <c r="O3015" t="s">
        <v>114</v>
      </c>
    </row>
    <row r="3016" spans="1:15" x14ac:dyDescent="0.3">
      <c r="A3016">
        <f t="shared" si="286"/>
        <v>7777898415</v>
      </c>
      <c r="B3016" s="1">
        <v>42533</v>
      </c>
      <c r="C3016" t="str">
        <f t="shared" si="282"/>
        <v>Sunday</v>
      </c>
      <c r="D3016" t="str">
        <f t="shared" si="283"/>
        <v>June</v>
      </c>
      <c r="E3016">
        <v>12</v>
      </c>
      <c r="F3016" t="s">
        <v>27</v>
      </c>
      <c r="G3016" t="s">
        <v>8</v>
      </c>
      <c r="H3016">
        <f t="shared" si="284"/>
        <v>15</v>
      </c>
      <c r="I3016">
        <v>11</v>
      </c>
      <c r="J3016" t="s">
        <v>52</v>
      </c>
      <c r="K3016" t="s">
        <v>53</v>
      </c>
      <c r="L3016">
        <f t="shared" si="285"/>
        <v>165</v>
      </c>
      <c r="M3016">
        <f t="shared" si="287"/>
        <v>33</v>
      </c>
      <c r="N3016" t="s">
        <v>111</v>
      </c>
      <c r="O3016" t="s">
        <v>115</v>
      </c>
    </row>
    <row r="3017" spans="1:15" x14ac:dyDescent="0.3">
      <c r="A3017">
        <f t="shared" si="286"/>
        <v>7777898416</v>
      </c>
      <c r="B3017" s="1">
        <v>42533</v>
      </c>
      <c r="C3017" t="str">
        <f t="shared" si="282"/>
        <v>Sunday</v>
      </c>
      <c r="D3017" t="str">
        <f t="shared" si="283"/>
        <v>June</v>
      </c>
      <c r="E3017">
        <v>12</v>
      </c>
      <c r="F3017" t="s">
        <v>27</v>
      </c>
      <c r="G3017" t="s">
        <v>14</v>
      </c>
      <c r="H3017">
        <f t="shared" si="284"/>
        <v>16</v>
      </c>
      <c r="I3017">
        <v>9</v>
      </c>
      <c r="J3017" t="s">
        <v>34</v>
      </c>
      <c r="K3017" t="s">
        <v>35</v>
      </c>
      <c r="L3017">
        <f t="shared" si="285"/>
        <v>144</v>
      </c>
      <c r="M3017">
        <f t="shared" si="287"/>
        <v>36</v>
      </c>
      <c r="N3017" t="s">
        <v>111</v>
      </c>
      <c r="O3017" t="s">
        <v>115</v>
      </c>
    </row>
    <row r="3018" spans="1:15" x14ac:dyDescent="0.3">
      <c r="A3018">
        <f t="shared" si="286"/>
        <v>7777898417</v>
      </c>
      <c r="B3018" s="1">
        <v>42534</v>
      </c>
      <c r="C3018" t="str">
        <f t="shared" si="282"/>
        <v>Monday</v>
      </c>
      <c r="D3018" t="str">
        <f t="shared" si="283"/>
        <v>June</v>
      </c>
      <c r="E3018">
        <v>17.5</v>
      </c>
      <c r="F3018" t="s">
        <v>13</v>
      </c>
      <c r="G3018" t="s">
        <v>8</v>
      </c>
      <c r="H3018">
        <f t="shared" si="284"/>
        <v>23.5</v>
      </c>
      <c r="I3018">
        <v>4</v>
      </c>
      <c r="J3018" t="s">
        <v>74</v>
      </c>
      <c r="K3018" t="s">
        <v>75</v>
      </c>
      <c r="L3018">
        <f t="shared" si="285"/>
        <v>94</v>
      </c>
      <c r="M3018">
        <f t="shared" si="287"/>
        <v>24</v>
      </c>
      <c r="N3018" t="s">
        <v>112</v>
      </c>
      <c r="O3018" t="s">
        <v>115</v>
      </c>
    </row>
    <row r="3019" spans="1:15" x14ac:dyDescent="0.3">
      <c r="A3019">
        <f t="shared" si="286"/>
        <v>7777898418</v>
      </c>
      <c r="B3019" s="1">
        <v>42534</v>
      </c>
      <c r="C3019" t="str">
        <f t="shared" si="282"/>
        <v>Monday</v>
      </c>
      <c r="D3019" t="str">
        <f t="shared" si="283"/>
        <v>June</v>
      </c>
      <c r="E3019">
        <v>12.5</v>
      </c>
      <c r="F3019" t="s">
        <v>27</v>
      </c>
      <c r="G3019" t="s">
        <v>17</v>
      </c>
      <c r="H3019">
        <f t="shared" si="284"/>
        <v>19.5</v>
      </c>
      <c r="I3019">
        <v>8</v>
      </c>
      <c r="J3019" t="s">
        <v>25</v>
      </c>
      <c r="K3019" t="s">
        <v>26</v>
      </c>
      <c r="L3019">
        <f t="shared" si="285"/>
        <v>156</v>
      </c>
      <c r="M3019">
        <f t="shared" si="287"/>
        <v>56</v>
      </c>
      <c r="N3019" t="s">
        <v>112</v>
      </c>
      <c r="O3019" t="s">
        <v>115</v>
      </c>
    </row>
    <row r="3020" spans="1:15" x14ac:dyDescent="0.3">
      <c r="A3020">
        <f t="shared" si="286"/>
        <v>7777898419</v>
      </c>
      <c r="B3020" s="1">
        <v>42534</v>
      </c>
      <c r="C3020" t="str">
        <f t="shared" si="282"/>
        <v>Monday</v>
      </c>
      <c r="D3020" t="str">
        <f t="shared" si="283"/>
        <v>June</v>
      </c>
      <c r="E3020">
        <v>12.75</v>
      </c>
      <c r="F3020" t="s">
        <v>27</v>
      </c>
      <c r="G3020" t="s">
        <v>22</v>
      </c>
      <c r="H3020">
        <f t="shared" si="284"/>
        <v>17.75</v>
      </c>
      <c r="I3020">
        <v>12</v>
      </c>
      <c r="J3020" t="s">
        <v>23</v>
      </c>
      <c r="K3020" t="s">
        <v>24</v>
      </c>
      <c r="L3020">
        <f t="shared" si="285"/>
        <v>213</v>
      </c>
      <c r="M3020">
        <f t="shared" si="287"/>
        <v>60</v>
      </c>
      <c r="N3020" t="s">
        <v>111</v>
      </c>
      <c r="O3020" t="s">
        <v>115</v>
      </c>
    </row>
    <row r="3021" spans="1:15" x14ac:dyDescent="0.3">
      <c r="A3021">
        <f t="shared" si="286"/>
        <v>7777898420</v>
      </c>
      <c r="B3021" s="1">
        <v>42534</v>
      </c>
      <c r="C3021" t="str">
        <f t="shared" si="282"/>
        <v>Monday</v>
      </c>
      <c r="D3021" t="str">
        <f t="shared" si="283"/>
        <v>June</v>
      </c>
      <c r="E3021">
        <v>17.5</v>
      </c>
      <c r="F3021" t="s">
        <v>13</v>
      </c>
      <c r="G3021" t="s">
        <v>8</v>
      </c>
      <c r="H3021">
        <f t="shared" si="284"/>
        <v>23.5</v>
      </c>
      <c r="I3021">
        <v>3</v>
      </c>
      <c r="J3021" t="s">
        <v>74</v>
      </c>
      <c r="K3021" t="s">
        <v>75</v>
      </c>
      <c r="L3021">
        <f t="shared" si="285"/>
        <v>70.5</v>
      </c>
      <c r="M3021">
        <f t="shared" si="287"/>
        <v>18</v>
      </c>
      <c r="N3021" t="s">
        <v>112</v>
      </c>
      <c r="O3021" t="s">
        <v>114</v>
      </c>
    </row>
    <row r="3022" spans="1:15" x14ac:dyDescent="0.3">
      <c r="A3022">
        <f t="shared" si="286"/>
        <v>7777898421</v>
      </c>
      <c r="B3022" s="1">
        <v>42534</v>
      </c>
      <c r="C3022" t="str">
        <f t="shared" si="282"/>
        <v>Monday</v>
      </c>
      <c r="D3022" t="str">
        <f t="shared" si="283"/>
        <v>June</v>
      </c>
      <c r="E3022">
        <v>17.95</v>
      </c>
      <c r="F3022" t="s">
        <v>13</v>
      </c>
      <c r="G3022" t="s">
        <v>14</v>
      </c>
      <c r="H3022">
        <f t="shared" si="284"/>
        <v>24.95</v>
      </c>
      <c r="I3022">
        <v>3</v>
      </c>
      <c r="J3022" t="s">
        <v>56</v>
      </c>
      <c r="K3022" t="s">
        <v>57</v>
      </c>
      <c r="L3022">
        <f t="shared" si="285"/>
        <v>74.849999999999994</v>
      </c>
      <c r="M3022">
        <f t="shared" si="287"/>
        <v>21</v>
      </c>
      <c r="N3022" t="s">
        <v>112</v>
      </c>
      <c r="O3022" t="s">
        <v>114</v>
      </c>
    </row>
    <row r="3023" spans="1:15" x14ac:dyDescent="0.3">
      <c r="A3023">
        <f t="shared" si="286"/>
        <v>7777898422</v>
      </c>
      <c r="B3023" s="1">
        <v>42534</v>
      </c>
      <c r="C3023" t="str">
        <f t="shared" si="282"/>
        <v>Monday</v>
      </c>
      <c r="D3023" t="str">
        <f t="shared" si="283"/>
        <v>June</v>
      </c>
      <c r="E3023">
        <v>11</v>
      </c>
      <c r="F3023" t="s">
        <v>27</v>
      </c>
      <c r="G3023" t="s">
        <v>8</v>
      </c>
      <c r="H3023">
        <f t="shared" si="284"/>
        <v>14</v>
      </c>
      <c r="I3023">
        <v>4</v>
      </c>
      <c r="J3023" t="s">
        <v>74</v>
      </c>
      <c r="K3023" t="s">
        <v>75</v>
      </c>
      <c r="L3023">
        <f t="shared" si="285"/>
        <v>56</v>
      </c>
      <c r="M3023">
        <f t="shared" si="287"/>
        <v>12</v>
      </c>
      <c r="N3023" t="s">
        <v>112</v>
      </c>
      <c r="O3023" t="s">
        <v>115</v>
      </c>
    </row>
    <row r="3024" spans="1:15" x14ac:dyDescent="0.3">
      <c r="A3024">
        <f t="shared" si="286"/>
        <v>7777898423</v>
      </c>
      <c r="B3024" s="1">
        <v>42535</v>
      </c>
      <c r="C3024" t="str">
        <f t="shared" si="282"/>
        <v>Tuesday</v>
      </c>
      <c r="D3024" t="str">
        <f t="shared" si="283"/>
        <v>June</v>
      </c>
      <c r="E3024">
        <v>14.75</v>
      </c>
      <c r="F3024" t="s">
        <v>7</v>
      </c>
      <c r="G3024" t="s">
        <v>14</v>
      </c>
      <c r="H3024">
        <f t="shared" si="284"/>
        <v>20.25</v>
      </c>
      <c r="I3024">
        <v>12</v>
      </c>
      <c r="J3024" t="s">
        <v>56</v>
      </c>
      <c r="K3024" t="s">
        <v>57</v>
      </c>
      <c r="L3024">
        <f t="shared" si="285"/>
        <v>243</v>
      </c>
      <c r="M3024">
        <f t="shared" si="287"/>
        <v>66</v>
      </c>
      <c r="N3024" t="s">
        <v>111</v>
      </c>
      <c r="O3024" t="s">
        <v>115</v>
      </c>
    </row>
    <row r="3025" spans="1:15" x14ac:dyDescent="0.3">
      <c r="A3025">
        <f t="shared" si="286"/>
        <v>7777898424</v>
      </c>
      <c r="B3025" s="1">
        <v>42535</v>
      </c>
      <c r="C3025" t="str">
        <f t="shared" si="282"/>
        <v>Tuesday</v>
      </c>
      <c r="D3025" t="str">
        <f t="shared" si="283"/>
        <v>June</v>
      </c>
      <c r="E3025">
        <v>16.5</v>
      </c>
      <c r="F3025" t="s">
        <v>7</v>
      </c>
      <c r="G3025" t="s">
        <v>17</v>
      </c>
      <c r="H3025">
        <f t="shared" si="284"/>
        <v>25</v>
      </c>
      <c r="I3025">
        <v>3</v>
      </c>
      <c r="J3025" t="s">
        <v>54</v>
      </c>
      <c r="K3025" t="s">
        <v>55</v>
      </c>
      <c r="L3025">
        <f t="shared" si="285"/>
        <v>75</v>
      </c>
      <c r="M3025">
        <f t="shared" si="287"/>
        <v>25.5</v>
      </c>
      <c r="N3025" t="s">
        <v>112</v>
      </c>
      <c r="O3025" t="s">
        <v>115</v>
      </c>
    </row>
    <row r="3026" spans="1:15" x14ac:dyDescent="0.3">
      <c r="A3026">
        <f t="shared" si="286"/>
        <v>7777898425</v>
      </c>
      <c r="B3026" s="1">
        <v>42535</v>
      </c>
      <c r="C3026" t="str">
        <f t="shared" si="282"/>
        <v>Tuesday</v>
      </c>
      <c r="D3026" t="str">
        <f t="shared" si="283"/>
        <v>June</v>
      </c>
      <c r="E3026">
        <v>9.75</v>
      </c>
      <c r="F3026" t="s">
        <v>27</v>
      </c>
      <c r="G3026" t="s">
        <v>8</v>
      </c>
      <c r="H3026">
        <f t="shared" si="284"/>
        <v>12.75</v>
      </c>
      <c r="I3026">
        <v>11</v>
      </c>
      <c r="J3026" t="s">
        <v>48</v>
      </c>
      <c r="K3026" t="s">
        <v>49</v>
      </c>
      <c r="L3026">
        <f t="shared" si="285"/>
        <v>140.25</v>
      </c>
      <c r="M3026">
        <f t="shared" si="287"/>
        <v>33</v>
      </c>
      <c r="N3026" t="s">
        <v>112</v>
      </c>
      <c r="O3026" t="s">
        <v>115</v>
      </c>
    </row>
    <row r="3027" spans="1:15" x14ac:dyDescent="0.3">
      <c r="A3027">
        <f t="shared" si="286"/>
        <v>7777898426</v>
      </c>
      <c r="B3027" s="1">
        <v>42535</v>
      </c>
      <c r="C3027" t="str">
        <f t="shared" si="282"/>
        <v>Tuesday</v>
      </c>
      <c r="D3027" t="str">
        <f t="shared" si="283"/>
        <v>June</v>
      </c>
      <c r="E3027">
        <v>12</v>
      </c>
      <c r="F3027" t="s">
        <v>27</v>
      </c>
      <c r="G3027" t="s">
        <v>8</v>
      </c>
      <c r="H3027">
        <f t="shared" si="284"/>
        <v>15</v>
      </c>
      <c r="I3027">
        <v>8</v>
      </c>
      <c r="J3027" t="s">
        <v>52</v>
      </c>
      <c r="K3027" t="s">
        <v>53</v>
      </c>
      <c r="L3027">
        <f t="shared" si="285"/>
        <v>120</v>
      </c>
      <c r="M3027">
        <f t="shared" si="287"/>
        <v>24</v>
      </c>
      <c r="N3027" t="s">
        <v>112</v>
      </c>
      <c r="O3027" t="s">
        <v>115</v>
      </c>
    </row>
    <row r="3028" spans="1:15" x14ac:dyDescent="0.3">
      <c r="A3028">
        <f t="shared" si="286"/>
        <v>7777898427</v>
      </c>
      <c r="B3028" s="1">
        <v>42535</v>
      </c>
      <c r="C3028" t="str">
        <f t="shared" si="282"/>
        <v>Tuesday</v>
      </c>
      <c r="D3028" t="str">
        <f t="shared" si="283"/>
        <v>June</v>
      </c>
      <c r="E3028">
        <v>16.5</v>
      </c>
      <c r="F3028" t="s">
        <v>7</v>
      </c>
      <c r="G3028" t="s">
        <v>17</v>
      </c>
      <c r="H3028">
        <f t="shared" si="284"/>
        <v>25</v>
      </c>
      <c r="I3028">
        <v>6</v>
      </c>
      <c r="J3028" t="s">
        <v>18</v>
      </c>
      <c r="K3028" t="s">
        <v>19</v>
      </c>
      <c r="L3028">
        <f t="shared" si="285"/>
        <v>150</v>
      </c>
      <c r="M3028">
        <f t="shared" si="287"/>
        <v>51</v>
      </c>
      <c r="N3028" t="s">
        <v>111</v>
      </c>
      <c r="O3028" t="s">
        <v>114</v>
      </c>
    </row>
    <row r="3029" spans="1:15" x14ac:dyDescent="0.3">
      <c r="A3029">
        <f t="shared" si="286"/>
        <v>7777898428</v>
      </c>
      <c r="B3029" s="1">
        <v>42535</v>
      </c>
      <c r="C3029" t="str">
        <f t="shared" si="282"/>
        <v>Tuesday</v>
      </c>
      <c r="D3029" t="str">
        <f t="shared" si="283"/>
        <v>June</v>
      </c>
      <c r="E3029">
        <v>12.5</v>
      </c>
      <c r="F3029" t="s">
        <v>27</v>
      </c>
      <c r="G3029" t="s">
        <v>17</v>
      </c>
      <c r="H3029">
        <f t="shared" si="284"/>
        <v>19.5</v>
      </c>
      <c r="I3029">
        <v>9</v>
      </c>
      <c r="J3029" t="s">
        <v>25</v>
      </c>
      <c r="K3029" t="s">
        <v>26</v>
      </c>
      <c r="L3029">
        <f t="shared" si="285"/>
        <v>175.5</v>
      </c>
      <c r="M3029">
        <f t="shared" si="287"/>
        <v>63</v>
      </c>
      <c r="N3029" t="s">
        <v>111</v>
      </c>
      <c r="O3029" t="s">
        <v>115</v>
      </c>
    </row>
    <row r="3030" spans="1:15" x14ac:dyDescent="0.3">
      <c r="A3030">
        <f t="shared" si="286"/>
        <v>7777898429</v>
      </c>
      <c r="B3030" s="1">
        <v>42536</v>
      </c>
      <c r="C3030" t="str">
        <f t="shared" si="282"/>
        <v>Wednesday</v>
      </c>
      <c r="D3030" t="str">
        <f t="shared" si="283"/>
        <v>June</v>
      </c>
      <c r="E3030">
        <v>25.5</v>
      </c>
      <c r="F3030" t="s">
        <v>76</v>
      </c>
      <c r="G3030" t="s">
        <v>8</v>
      </c>
      <c r="H3030">
        <f t="shared" si="284"/>
        <v>26.5</v>
      </c>
      <c r="I3030">
        <v>7</v>
      </c>
      <c r="J3030" t="s">
        <v>30</v>
      </c>
      <c r="K3030" t="s">
        <v>31</v>
      </c>
      <c r="L3030">
        <f t="shared" si="285"/>
        <v>185.5</v>
      </c>
      <c r="M3030">
        <f t="shared" si="287"/>
        <v>7</v>
      </c>
      <c r="N3030" t="s">
        <v>111</v>
      </c>
      <c r="O3030" t="s">
        <v>114</v>
      </c>
    </row>
    <row r="3031" spans="1:15" x14ac:dyDescent="0.3">
      <c r="A3031">
        <f t="shared" si="286"/>
        <v>7777898430</v>
      </c>
      <c r="B3031" s="1">
        <v>42536</v>
      </c>
      <c r="C3031" t="str">
        <f t="shared" si="282"/>
        <v>Wednesday</v>
      </c>
      <c r="D3031" t="str">
        <f t="shared" si="283"/>
        <v>June</v>
      </c>
      <c r="E3031">
        <v>12</v>
      </c>
      <c r="F3031" t="s">
        <v>27</v>
      </c>
      <c r="G3031" t="s">
        <v>8</v>
      </c>
      <c r="H3031">
        <f t="shared" si="284"/>
        <v>15</v>
      </c>
      <c r="I3031">
        <v>11</v>
      </c>
      <c r="J3031" t="s">
        <v>52</v>
      </c>
      <c r="K3031" t="s">
        <v>53</v>
      </c>
      <c r="L3031">
        <f t="shared" si="285"/>
        <v>165</v>
      </c>
      <c r="M3031">
        <f t="shared" si="287"/>
        <v>33</v>
      </c>
      <c r="N3031" t="s">
        <v>112</v>
      </c>
      <c r="O3031" t="s">
        <v>115</v>
      </c>
    </row>
    <row r="3032" spans="1:15" x14ac:dyDescent="0.3">
      <c r="A3032">
        <f t="shared" si="286"/>
        <v>7777898431</v>
      </c>
      <c r="B3032" s="1">
        <v>42536</v>
      </c>
      <c r="C3032" t="str">
        <f t="shared" si="282"/>
        <v>Wednesday</v>
      </c>
      <c r="D3032" t="str">
        <f t="shared" si="283"/>
        <v>June</v>
      </c>
      <c r="E3032">
        <v>16.75</v>
      </c>
      <c r="F3032" t="s">
        <v>7</v>
      </c>
      <c r="G3032" t="s">
        <v>14</v>
      </c>
      <c r="H3032">
        <f t="shared" si="284"/>
        <v>22.25</v>
      </c>
      <c r="I3032">
        <v>8</v>
      </c>
      <c r="J3032" t="s">
        <v>62</v>
      </c>
      <c r="K3032" t="s">
        <v>63</v>
      </c>
      <c r="L3032">
        <f t="shared" si="285"/>
        <v>178</v>
      </c>
      <c r="M3032">
        <f t="shared" si="287"/>
        <v>44</v>
      </c>
      <c r="N3032" t="s">
        <v>111</v>
      </c>
      <c r="O3032" t="s">
        <v>114</v>
      </c>
    </row>
    <row r="3033" spans="1:15" x14ac:dyDescent="0.3">
      <c r="A3033">
        <f t="shared" si="286"/>
        <v>7777898432</v>
      </c>
      <c r="B3033" s="1">
        <v>42536</v>
      </c>
      <c r="C3033" t="str">
        <f t="shared" si="282"/>
        <v>Wednesday</v>
      </c>
      <c r="D3033" t="str">
        <f t="shared" si="283"/>
        <v>June</v>
      </c>
      <c r="E3033">
        <v>18.5</v>
      </c>
      <c r="F3033" t="s">
        <v>13</v>
      </c>
      <c r="G3033" t="s">
        <v>14</v>
      </c>
      <c r="H3033">
        <f t="shared" si="284"/>
        <v>25.5</v>
      </c>
      <c r="I3033">
        <v>4</v>
      </c>
      <c r="J3033" t="s">
        <v>15</v>
      </c>
      <c r="K3033" t="s">
        <v>16</v>
      </c>
      <c r="L3033">
        <f t="shared" si="285"/>
        <v>102</v>
      </c>
      <c r="M3033">
        <f t="shared" si="287"/>
        <v>28</v>
      </c>
      <c r="N3033" t="s">
        <v>111</v>
      </c>
      <c r="O3033" t="s">
        <v>114</v>
      </c>
    </row>
    <row r="3034" spans="1:15" x14ac:dyDescent="0.3">
      <c r="A3034">
        <f t="shared" si="286"/>
        <v>7777898433</v>
      </c>
      <c r="B3034" s="1">
        <v>42536</v>
      </c>
      <c r="C3034" t="str">
        <f t="shared" si="282"/>
        <v>Wednesday</v>
      </c>
      <c r="D3034" t="str">
        <f t="shared" si="283"/>
        <v>June</v>
      </c>
      <c r="E3034">
        <v>17.95</v>
      </c>
      <c r="F3034" t="s">
        <v>13</v>
      </c>
      <c r="G3034" t="s">
        <v>14</v>
      </c>
      <c r="H3034">
        <f t="shared" si="284"/>
        <v>24.95</v>
      </c>
      <c r="I3034">
        <v>12</v>
      </c>
      <c r="J3034" t="s">
        <v>56</v>
      </c>
      <c r="K3034" t="s">
        <v>57</v>
      </c>
      <c r="L3034">
        <f t="shared" si="285"/>
        <v>299.39999999999998</v>
      </c>
      <c r="M3034">
        <f t="shared" si="287"/>
        <v>84</v>
      </c>
      <c r="N3034" t="s">
        <v>112</v>
      </c>
      <c r="O3034" t="s">
        <v>114</v>
      </c>
    </row>
    <row r="3035" spans="1:15" x14ac:dyDescent="0.3">
      <c r="A3035">
        <f t="shared" si="286"/>
        <v>7777898434</v>
      </c>
      <c r="B3035" s="1">
        <v>42536</v>
      </c>
      <c r="C3035" t="str">
        <f t="shared" si="282"/>
        <v>Wednesday</v>
      </c>
      <c r="D3035" t="str">
        <f t="shared" si="283"/>
        <v>June</v>
      </c>
      <c r="E3035">
        <v>12</v>
      </c>
      <c r="F3035" t="s">
        <v>27</v>
      </c>
      <c r="G3035" t="s">
        <v>14</v>
      </c>
      <c r="H3035">
        <f t="shared" si="284"/>
        <v>16</v>
      </c>
      <c r="I3035">
        <v>9</v>
      </c>
      <c r="J3035" t="s">
        <v>34</v>
      </c>
      <c r="K3035" t="s">
        <v>35</v>
      </c>
      <c r="L3035">
        <f t="shared" si="285"/>
        <v>144</v>
      </c>
      <c r="M3035">
        <f t="shared" si="287"/>
        <v>36</v>
      </c>
      <c r="N3035" t="s">
        <v>112</v>
      </c>
      <c r="O3035" t="s">
        <v>115</v>
      </c>
    </row>
    <row r="3036" spans="1:15" x14ac:dyDescent="0.3">
      <c r="A3036">
        <f t="shared" si="286"/>
        <v>7777898435</v>
      </c>
      <c r="B3036" s="1">
        <v>42536</v>
      </c>
      <c r="C3036" t="str">
        <f t="shared" si="282"/>
        <v>Wednesday</v>
      </c>
      <c r="D3036" t="str">
        <f t="shared" si="283"/>
        <v>June</v>
      </c>
      <c r="E3036">
        <v>20.5</v>
      </c>
      <c r="F3036" t="s">
        <v>13</v>
      </c>
      <c r="G3036" t="s">
        <v>8</v>
      </c>
      <c r="H3036">
        <f t="shared" si="284"/>
        <v>26.5</v>
      </c>
      <c r="I3036">
        <v>8</v>
      </c>
      <c r="J3036" t="s">
        <v>36</v>
      </c>
      <c r="K3036" t="s">
        <v>37</v>
      </c>
      <c r="L3036">
        <f t="shared" si="285"/>
        <v>212</v>
      </c>
      <c r="M3036">
        <f t="shared" si="287"/>
        <v>48</v>
      </c>
      <c r="N3036" t="s">
        <v>111</v>
      </c>
      <c r="O3036" t="s">
        <v>114</v>
      </c>
    </row>
    <row r="3037" spans="1:15" x14ac:dyDescent="0.3">
      <c r="A3037">
        <f t="shared" si="286"/>
        <v>7777898436</v>
      </c>
      <c r="B3037" s="1">
        <v>42536</v>
      </c>
      <c r="C3037" t="str">
        <f t="shared" si="282"/>
        <v>Wednesday</v>
      </c>
      <c r="D3037" t="str">
        <f t="shared" si="283"/>
        <v>June</v>
      </c>
      <c r="E3037">
        <v>20.75</v>
      </c>
      <c r="F3037" t="s">
        <v>13</v>
      </c>
      <c r="G3037" t="s">
        <v>17</v>
      </c>
      <c r="H3037">
        <f t="shared" si="284"/>
        <v>30.75</v>
      </c>
      <c r="I3037">
        <v>2</v>
      </c>
      <c r="J3037" t="s">
        <v>38</v>
      </c>
      <c r="K3037" t="s">
        <v>39</v>
      </c>
      <c r="L3037">
        <f t="shared" si="285"/>
        <v>61.5</v>
      </c>
      <c r="M3037">
        <f t="shared" si="287"/>
        <v>20</v>
      </c>
      <c r="N3037" t="s">
        <v>112</v>
      </c>
      <c r="O3037" t="s">
        <v>115</v>
      </c>
    </row>
    <row r="3038" spans="1:15" x14ac:dyDescent="0.3">
      <c r="A3038">
        <f t="shared" si="286"/>
        <v>7777898437</v>
      </c>
      <c r="B3038" s="1">
        <v>42537</v>
      </c>
      <c r="C3038" t="str">
        <f t="shared" si="282"/>
        <v>Thursday</v>
      </c>
      <c r="D3038" t="str">
        <f t="shared" si="283"/>
        <v>June</v>
      </c>
      <c r="E3038">
        <v>20.75</v>
      </c>
      <c r="F3038" t="s">
        <v>13</v>
      </c>
      <c r="G3038" t="s">
        <v>14</v>
      </c>
      <c r="H3038">
        <f t="shared" si="284"/>
        <v>27.75</v>
      </c>
      <c r="I3038">
        <v>10</v>
      </c>
      <c r="J3038" t="s">
        <v>40</v>
      </c>
      <c r="K3038" t="s">
        <v>41</v>
      </c>
      <c r="L3038">
        <f t="shared" si="285"/>
        <v>277.5</v>
      </c>
      <c r="M3038">
        <f t="shared" si="287"/>
        <v>70</v>
      </c>
      <c r="N3038" t="s">
        <v>112</v>
      </c>
      <c r="O3038" t="s">
        <v>114</v>
      </c>
    </row>
    <row r="3039" spans="1:15" x14ac:dyDescent="0.3">
      <c r="A3039">
        <f t="shared" si="286"/>
        <v>7777898438</v>
      </c>
      <c r="B3039" s="1">
        <v>42537</v>
      </c>
      <c r="C3039" t="str">
        <f t="shared" si="282"/>
        <v>Thursday</v>
      </c>
      <c r="D3039" t="str">
        <f t="shared" si="283"/>
        <v>June</v>
      </c>
      <c r="E3039">
        <v>16.75</v>
      </c>
      <c r="F3039" t="s">
        <v>7</v>
      </c>
      <c r="G3039" t="s">
        <v>22</v>
      </c>
      <c r="H3039">
        <f t="shared" si="284"/>
        <v>23.25</v>
      </c>
      <c r="I3039">
        <v>12</v>
      </c>
      <c r="J3039" t="s">
        <v>72</v>
      </c>
      <c r="K3039" t="s">
        <v>73</v>
      </c>
      <c r="L3039">
        <f t="shared" si="285"/>
        <v>279</v>
      </c>
      <c r="M3039">
        <f t="shared" si="287"/>
        <v>78</v>
      </c>
      <c r="N3039" t="s">
        <v>112</v>
      </c>
      <c r="O3039" t="s">
        <v>115</v>
      </c>
    </row>
    <row r="3040" spans="1:15" x14ac:dyDescent="0.3">
      <c r="A3040">
        <f t="shared" si="286"/>
        <v>7777898439</v>
      </c>
      <c r="B3040" s="1">
        <v>42537</v>
      </c>
      <c r="C3040" t="str">
        <f t="shared" si="282"/>
        <v>Thursday</v>
      </c>
      <c r="D3040" t="str">
        <f t="shared" si="283"/>
        <v>June</v>
      </c>
      <c r="E3040">
        <v>20.5</v>
      </c>
      <c r="F3040" t="s">
        <v>13</v>
      </c>
      <c r="G3040" t="s">
        <v>8</v>
      </c>
      <c r="H3040">
        <f t="shared" si="284"/>
        <v>26.5</v>
      </c>
      <c r="I3040">
        <v>4</v>
      </c>
      <c r="J3040" t="s">
        <v>11</v>
      </c>
      <c r="K3040" t="s">
        <v>12</v>
      </c>
      <c r="L3040">
        <f t="shared" si="285"/>
        <v>106</v>
      </c>
      <c r="M3040">
        <f t="shared" si="287"/>
        <v>24</v>
      </c>
      <c r="N3040" t="s">
        <v>112</v>
      </c>
      <c r="O3040" t="s">
        <v>115</v>
      </c>
    </row>
    <row r="3041" spans="1:15" x14ac:dyDescent="0.3">
      <c r="A3041">
        <f t="shared" si="286"/>
        <v>7777898440</v>
      </c>
      <c r="B3041" s="1">
        <v>42537</v>
      </c>
      <c r="C3041" t="str">
        <f t="shared" si="282"/>
        <v>Thursday</v>
      </c>
      <c r="D3041" t="str">
        <f t="shared" si="283"/>
        <v>June</v>
      </c>
      <c r="E3041">
        <v>17.95</v>
      </c>
      <c r="F3041" t="s">
        <v>13</v>
      </c>
      <c r="G3041" t="s">
        <v>14</v>
      </c>
      <c r="H3041">
        <f t="shared" si="284"/>
        <v>24.95</v>
      </c>
      <c r="I3041">
        <v>12</v>
      </c>
      <c r="J3041" t="s">
        <v>56</v>
      </c>
      <c r="K3041" t="s">
        <v>57</v>
      </c>
      <c r="L3041">
        <f t="shared" si="285"/>
        <v>299.39999999999998</v>
      </c>
      <c r="M3041">
        <f t="shared" si="287"/>
        <v>84</v>
      </c>
      <c r="N3041" t="s">
        <v>112</v>
      </c>
      <c r="O3041" t="s">
        <v>115</v>
      </c>
    </row>
    <row r="3042" spans="1:15" x14ac:dyDescent="0.3">
      <c r="A3042">
        <f t="shared" si="286"/>
        <v>7777898441</v>
      </c>
      <c r="B3042" s="1">
        <v>42538</v>
      </c>
      <c r="C3042" t="str">
        <f t="shared" si="282"/>
        <v>Friday</v>
      </c>
      <c r="D3042" t="str">
        <f t="shared" si="283"/>
        <v>June</v>
      </c>
      <c r="E3042">
        <v>20.5</v>
      </c>
      <c r="F3042" t="s">
        <v>13</v>
      </c>
      <c r="G3042" t="s">
        <v>8</v>
      </c>
      <c r="H3042">
        <f t="shared" si="284"/>
        <v>26.5</v>
      </c>
      <c r="I3042">
        <v>8</v>
      </c>
      <c r="J3042" t="s">
        <v>36</v>
      </c>
      <c r="K3042" t="s">
        <v>37</v>
      </c>
      <c r="L3042">
        <f t="shared" si="285"/>
        <v>212</v>
      </c>
      <c r="M3042">
        <f t="shared" si="287"/>
        <v>48</v>
      </c>
      <c r="N3042" t="s">
        <v>112</v>
      </c>
      <c r="O3042" t="s">
        <v>115</v>
      </c>
    </row>
    <row r="3043" spans="1:15" x14ac:dyDescent="0.3">
      <c r="A3043">
        <f t="shared" si="286"/>
        <v>7777898442</v>
      </c>
      <c r="B3043" s="1">
        <v>42538</v>
      </c>
      <c r="C3043" t="str">
        <f t="shared" si="282"/>
        <v>Friday</v>
      </c>
      <c r="D3043" t="str">
        <f t="shared" si="283"/>
        <v>June</v>
      </c>
      <c r="E3043">
        <v>16.75</v>
      </c>
      <c r="F3043" t="s">
        <v>7</v>
      </c>
      <c r="G3043" t="s">
        <v>22</v>
      </c>
      <c r="H3043">
        <f t="shared" si="284"/>
        <v>23.25</v>
      </c>
      <c r="I3043">
        <v>11</v>
      </c>
      <c r="J3043" t="s">
        <v>46</v>
      </c>
      <c r="K3043" t="s">
        <v>47</v>
      </c>
      <c r="L3043">
        <f t="shared" si="285"/>
        <v>255.75</v>
      </c>
      <c r="M3043">
        <f t="shared" si="287"/>
        <v>71.5</v>
      </c>
      <c r="N3043" t="s">
        <v>112</v>
      </c>
      <c r="O3043" t="s">
        <v>115</v>
      </c>
    </row>
    <row r="3044" spans="1:15" x14ac:dyDescent="0.3">
      <c r="A3044">
        <f t="shared" si="286"/>
        <v>7777898443</v>
      </c>
      <c r="B3044" s="1">
        <v>42538</v>
      </c>
      <c r="C3044" t="str">
        <f t="shared" si="282"/>
        <v>Friday</v>
      </c>
      <c r="D3044" t="str">
        <f t="shared" si="283"/>
        <v>June</v>
      </c>
      <c r="E3044">
        <v>12.75</v>
      </c>
      <c r="F3044" t="s">
        <v>27</v>
      </c>
      <c r="G3044" t="s">
        <v>22</v>
      </c>
      <c r="H3044">
        <f t="shared" si="284"/>
        <v>17.75</v>
      </c>
      <c r="I3044">
        <v>4</v>
      </c>
      <c r="J3044" t="s">
        <v>23</v>
      </c>
      <c r="K3044" t="s">
        <v>24</v>
      </c>
      <c r="L3044">
        <f t="shared" si="285"/>
        <v>71</v>
      </c>
      <c r="M3044">
        <f t="shared" si="287"/>
        <v>20</v>
      </c>
      <c r="N3044" t="s">
        <v>111</v>
      </c>
      <c r="O3044" t="s">
        <v>115</v>
      </c>
    </row>
    <row r="3045" spans="1:15" x14ac:dyDescent="0.3">
      <c r="A3045">
        <f t="shared" si="286"/>
        <v>7777898444</v>
      </c>
      <c r="B3045" s="1">
        <v>42538</v>
      </c>
      <c r="C3045" t="str">
        <f t="shared" si="282"/>
        <v>Friday</v>
      </c>
      <c r="D3045" t="str">
        <f t="shared" si="283"/>
        <v>June</v>
      </c>
      <c r="E3045">
        <v>18.5</v>
      </c>
      <c r="F3045" t="s">
        <v>13</v>
      </c>
      <c r="G3045" t="s">
        <v>14</v>
      </c>
      <c r="H3045">
        <f t="shared" si="284"/>
        <v>25.5</v>
      </c>
      <c r="I3045">
        <v>5</v>
      </c>
      <c r="J3045" t="s">
        <v>15</v>
      </c>
      <c r="K3045" t="s">
        <v>16</v>
      </c>
      <c r="L3045">
        <f t="shared" si="285"/>
        <v>127.5</v>
      </c>
      <c r="M3045">
        <f t="shared" si="287"/>
        <v>35</v>
      </c>
      <c r="N3045" t="s">
        <v>111</v>
      </c>
      <c r="O3045" t="s">
        <v>115</v>
      </c>
    </row>
    <row r="3046" spans="1:15" x14ac:dyDescent="0.3">
      <c r="A3046">
        <f t="shared" si="286"/>
        <v>7777898445</v>
      </c>
      <c r="B3046" s="1">
        <v>42539</v>
      </c>
      <c r="C3046" t="str">
        <f t="shared" si="282"/>
        <v>Saturday</v>
      </c>
      <c r="D3046" t="str">
        <f t="shared" si="283"/>
        <v>June</v>
      </c>
      <c r="E3046">
        <v>16</v>
      </c>
      <c r="F3046" t="s">
        <v>7</v>
      </c>
      <c r="G3046" t="s">
        <v>14</v>
      </c>
      <c r="H3046">
        <f t="shared" si="284"/>
        <v>21.5</v>
      </c>
      <c r="I3046">
        <v>6</v>
      </c>
      <c r="J3046" t="s">
        <v>20</v>
      </c>
      <c r="K3046" t="s">
        <v>21</v>
      </c>
      <c r="L3046">
        <f t="shared" si="285"/>
        <v>129</v>
      </c>
      <c r="M3046">
        <f t="shared" si="287"/>
        <v>33</v>
      </c>
      <c r="N3046" t="s">
        <v>112</v>
      </c>
      <c r="O3046" t="s">
        <v>114</v>
      </c>
    </row>
    <row r="3047" spans="1:15" x14ac:dyDescent="0.3">
      <c r="A3047">
        <f t="shared" si="286"/>
        <v>7777898446</v>
      </c>
      <c r="B3047" s="1">
        <v>42539</v>
      </c>
      <c r="C3047" t="str">
        <f t="shared" si="282"/>
        <v>Saturday</v>
      </c>
      <c r="D3047" t="str">
        <f t="shared" si="283"/>
        <v>June</v>
      </c>
      <c r="E3047">
        <v>12.5</v>
      </c>
      <c r="F3047" t="s">
        <v>27</v>
      </c>
      <c r="G3047" t="s">
        <v>14</v>
      </c>
      <c r="H3047">
        <f t="shared" si="284"/>
        <v>16.5</v>
      </c>
      <c r="I3047">
        <v>5</v>
      </c>
      <c r="J3047" t="s">
        <v>40</v>
      </c>
      <c r="K3047" t="s">
        <v>41</v>
      </c>
      <c r="L3047">
        <f t="shared" si="285"/>
        <v>82.5</v>
      </c>
      <c r="M3047">
        <f t="shared" si="287"/>
        <v>20</v>
      </c>
      <c r="N3047" t="s">
        <v>112</v>
      </c>
      <c r="O3047" t="s">
        <v>115</v>
      </c>
    </row>
    <row r="3048" spans="1:15" x14ac:dyDescent="0.3">
      <c r="A3048">
        <f t="shared" si="286"/>
        <v>7777898447</v>
      </c>
      <c r="B3048" s="1">
        <v>42539</v>
      </c>
      <c r="C3048" t="str">
        <f t="shared" si="282"/>
        <v>Saturday</v>
      </c>
      <c r="D3048" t="str">
        <f t="shared" si="283"/>
        <v>June</v>
      </c>
      <c r="E3048">
        <v>14.75</v>
      </c>
      <c r="F3048" t="s">
        <v>7</v>
      </c>
      <c r="G3048" t="s">
        <v>14</v>
      </c>
      <c r="H3048">
        <f t="shared" si="284"/>
        <v>20.25</v>
      </c>
      <c r="I3048">
        <v>9</v>
      </c>
      <c r="J3048" t="s">
        <v>56</v>
      </c>
      <c r="K3048" t="s">
        <v>57</v>
      </c>
      <c r="L3048">
        <f t="shared" si="285"/>
        <v>182.25</v>
      </c>
      <c r="M3048">
        <f t="shared" si="287"/>
        <v>49.5</v>
      </c>
      <c r="N3048" t="s">
        <v>111</v>
      </c>
      <c r="O3048" t="s">
        <v>115</v>
      </c>
    </row>
    <row r="3049" spans="1:15" x14ac:dyDescent="0.3">
      <c r="A3049">
        <f t="shared" si="286"/>
        <v>7777898448</v>
      </c>
      <c r="B3049" s="1">
        <v>42539</v>
      </c>
      <c r="C3049" t="str">
        <f t="shared" si="282"/>
        <v>Saturday</v>
      </c>
      <c r="D3049" t="str">
        <f t="shared" si="283"/>
        <v>June</v>
      </c>
      <c r="E3049">
        <v>20.75</v>
      </c>
      <c r="F3049" t="s">
        <v>13</v>
      </c>
      <c r="G3049" t="s">
        <v>22</v>
      </c>
      <c r="H3049">
        <f t="shared" si="284"/>
        <v>28.75</v>
      </c>
      <c r="I3049">
        <v>9</v>
      </c>
      <c r="J3049" t="s">
        <v>23</v>
      </c>
      <c r="K3049" t="s">
        <v>24</v>
      </c>
      <c r="L3049">
        <f t="shared" si="285"/>
        <v>258.75</v>
      </c>
      <c r="M3049">
        <f t="shared" si="287"/>
        <v>72</v>
      </c>
      <c r="N3049" t="s">
        <v>111</v>
      </c>
      <c r="O3049" t="s">
        <v>115</v>
      </c>
    </row>
    <row r="3050" spans="1:15" x14ac:dyDescent="0.3">
      <c r="A3050">
        <f t="shared" si="286"/>
        <v>7777898449</v>
      </c>
      <c r="B3050" s="1">
        <v>42539</v>
      </c>
      <c r="C3050" t="str">
        <f t="shared" si="282"/>
        <v>Saturday</v>
      </c>
      <c r="D3050" t="str">
        <f t="shared" si="283"/>
        <v>June</v>
      </c>
      <c r="E3050">
        <v>16.75</v>
      </c>
      <c r="F3050" t="s">
        <v>7</v>
      </c>
      <c r="G3050" t="s">
        <v>22</v>
      </c>
      <c r="H3050">
        <f t="shared" si="284"/>
        <v>23.25</v>
      </c>
      <c r="I3050">
        <v>7</v>
      </c>
      <c r="J3050" t="s">
        <v>28</v>
      </c>
      <c r="K3050" t="s">
        <v>29</v>
      </c>
      <c r="L3050">
        <f t="shared" si="285"/>
        <v>162.75</v>
      </c>
      <c r="M3050">
        <f t="shared" si="287"/>
        <v>45.5</v>
      </c>
      <c r="N3050" t="s">
        <v>112</v>
      </c>
      <c r="O3050" t="s">
        <v>115</v>
      </c>
    </row>
    <row r="3051" spans="1:15" x14ac:dyDescent="0.3">
      <c r="A3051">
        <f t="shared" si="286"/>
        <v>7777898450</v>
      </c>
      <c r="B3051" s="1">
        <v>42539</v>
      </c>
      <c r="C3051" t="str">
        <f t="shared" si="282"/>
        <v>Saturday</v>
      </c>
      <c r="D3051" t="str">
        <f t="shared" si="283"/>
        <v>June</v>
      </c>
      <c r="E3051">
        <v>14.75</v>
      </c>
      <c r="F3051" t="s">
        <v>7</v>
      </c>
      <c r="G3051" t="s">
        <v>14</v>
      </c>
      <c r="H3051">
        <f t="shared" si="284"/>
        <v>20.25</v>
      </c>
      <c r="I3051">
        <v>12</v>
      </c>
      <c r="J3051" t="s">
        <v>56</v>
      </c>
      <c r="K3051" t="s">
        <v>57</v>
      </c>
      <c r="L3051">
        <f t="shared" si="285"/>
        <v>243</v>
      </c>
      <c r="M3051">
        <f t="shared" si="287"/>
        <v>66</v>
      </c>
      <c r="N3051" t="s">
        <v>111</v>
      </c>
      <c r="O3051" t="s">
        <v>115</v>
      </c>
    </row>
    <row r="3052" spans="1:15" x14ac:dyDescent="0.3">
      <c r="A3052">
        <f t="shared" si="286"/>
        <v>7777898451</v>
      </c>
      <c r="B3052" s="1">
        <v>42540</v>
      </c>
      <c r="C3052" t="str">
        <f t="shared" si="282"/>
        <v>Sunday</v>
      </c>
      <c r="D3052" t="str">
        <f t="shared" si="283"/>
        <v>June</v>
      </c>
      <c r="E3052">
        <v>16.5</v>
      </c>
      <c r="F3052" t="s">
        <v>13</v>
      </c>
      <c r="G3052" t="s">
        <v>8</v>
      </c>
      <c r="H3052">
        <f t="shared" si="284"/>
        <v>22.5</v>
      </c>
      <c r="I3052">
        <v>7</v>
      </c>
      <c r="J3052" t="s">
        <v>9</v>
      </c>
      <c r="K3052" t="s">
        <v>10</v>
      </c>
      <c r="L3052">
        <f t="shared" si="285"/>
        <v>157.5</v>
      </c>
      <c r="M3052">
        <f t="shared" si="287"/>
        <v>42</v>
      </c>
      <c r="N3052" t="s">
        <v>112</v>
      </c>
      <c r="O3052" t="s">
        <v>115</v>
      </c>
    </row>
    <row r="3053" spans="1:15" x14ac:dyDescent="0.3">
      <c r="A3053">
        <f t="shared" si="286"/>
        <v>7777898452</v>
      </c>
      <c r="B3053" s="1">
        <v>42540</v>
      </c>
      <c r="C3053" t="str">
        <f t="shared" si="282"/>
        <v>Sunday</v>
      </c>
      <c r="D3053" t="str">
        <f t="shared" si="283"/>
        <v>June</v>
      </c>
      <c r="E3053">
        <v>12.75</v>
      </c>
      <c r="F3053" t="s">
        <v>27</v>
      </c>
      <c r="G3053" t="s">
        <v>22</v>
      </c>
      <c r="H3053">
        <f t="shared" si="284"/>
        <v>17.75</v>
      </c>
      <c r="I3053">
        <v>11</v>
      </c>
      <c r="J3053" t="s">
        <v>23</v>
      </c>
      <c r="K3053" t="s">
        <v>24</v>
      </c>
      <c r="L3053">
        <f t="shared" si="285"/>
        <v>195.25</v>
      </c>
      <c r="M3053">
        <f t="shared" si="287"/>
        <v>55</v>
      </c>
      <c r="N3053" t="s">
        <v>112</v>
      </c>
      <c r="O3053" t="s">
        <v>114</v>
      </c>
    </row>
    <row r="3054" spans="1:15" x14ac:dyDescent="0.3">
      <c r="A3054">
        <f t="shared" si="286"/>
        <v>7777898453</v>
      </c>
      <c r="B3054" s="1">
        <v>42540</v>
      </c>
      <c r="C3054" t="str">
        <f t="shared" si="282"/>
        <v>Sunday</v>
      </c>
      <c r="D3054" t="str">
        <f t="shared" si="283"/>
        <v>June</v>
      </c>
      <c r="E3054">
        <v>16.5</v>
      </c>
      <c r="F3054" t="s">
        <v>7</v>
      </c>
      <c r="G3054" t="s">
        <v>17</v>
      </c>
      <c r="H3054">
        <f t="shared" si="284"/>
        <v>25</v>
      </c>
      <c r="I3054">
        <v>4</v>
      </c>
      <c r="J3054" t="s">
        <v>38</v>
      </c>
      <c r="K3054" t="s">
        <v>39</v>
      </c>
      <c r="L3054">
        <f t="shared" si="285"/>
        <v>100</v>
      </c>
      <c r="M3054">
        <f t="shared" si="287"/>
        <v>34</v>
      </c>
      <c r="N3054" t="s">
        <v>111</v>
      </c>
      <c r="O3054" t="s">
        <v>115</v>
      </c>
    </row>
    <row r="3055" spans="1:15" x14ac:dyDescent="0.3">
      <c r="A3055">
        <f t="shared" si="286"/>
        <v>7777898454</v>
      </c>
      <c r="B3055" s="1">
        <v>42540</v>
      </c>
      <c r="C3055" t="str">
        <f t="shared" si="282"/>
        <v>Sunday</v>
      </c>
      <c r="D3055" t="str">
        <f t="shared" si="283"/>
        <v>June</v>
      </c>
      <c r="E3055">
        <v>20.25</v>
      </c>
      <c r="F3055" t="s">
        <v>13</v>
      </c>
      <c r="G3055" t="s">
        <v>14</v>
      </c>
      <c r="H3055">
        <f t="shared" si="284"/>
        <v>27.25</v>
      </c>
      <c r="I3055">
        <v>3</v>
      </c>
      <c r="J3055" t="s">
        <v>42</v>
      </c>
      <c r="K3055" t="s">
        <v>43</v>
      </c>
      <c r="L3055">
        <f t="shared" si="285"/>
        <v>81.75</v>
      </c>
      <c r="M3055">
        <f t="shared" si="287"/>
        <v>21</v>
      </c>
      <c r="N3055" t="s">
        <v>112</v>
      </c>
      <c r="O3055" t="s">
        <v>114</v>
      </c>
    </row>
    <row r="3056" spans="1:15" x14ac:dyDescent="0.3">
      <c r="A3056">
        <f t="shared" si="286"/>
        <v>7777898455</v>
      </c>
      <c r="B3056" s="1">
        <v>42540</v>
      </c>
      <c r="C3056" t="str">
        <f t="shared" si="282"/>
        <v>Sunday</v>
      </c>
      <c r="D3056" t="str">
        <f t="shared" si="283"/>
        <v>June</v>
      </c>
      <c r="E3056">
        <v>16.75</v>
      </c>
      <c r="F3056" t="s">
        <v>7</v>
      </c>
      <c r="G3056" t="s">
        <v>22</v>
      </c>
      <c r="H3056">
        <f t="shared" si="284"/>
        <v>23.25</v>
      </c>
      <c r="I3056">
        <v>9</v>
      </c>
      <c r="J3056" t="s">
        <v>46</v>
      </c>
      <c r="K3056" t="s">
        <v>47</v>
      </c>
      <c r="L3056">
        <f t="shared" si="285"/>
        <v>209.25</v>
      </c>
      <c r="M3056">
        <f t="shared" si="287"/>
        <v>58.5</v>
      </c>
      <c r="N3056" t="s">
        <v>112</v>
      </c>
      <c r="O3056" t="s">
        <v>114</v>
      </c>
    </row>
    <row r="3057" spans="1:15" x14ac:dyDescent="0.3">
      <c r="A3057">
        <f t="shared" si="286"/>
        <v>7777898456</v>
      </c>
      <c r="B3057" s="1">
        <v>42540</v>
      </c>
      <c r="C3057" t="str">
        <f t="shared" si="282"/>
        <v>Sunday</v>
      </c>
      <c r="D3057" t="str">
        <f t="shared" si="283"/>
        <v>June</v>
      </c>
      <c r="E3057">
        <v>9.75</v>
      </c>
      <c r="F3057" t="s">
        <v>27</v>
      </c>
      <c r="G3057" t="s">
        <v>8</v>
      </c>
      <c r="H3057">
        <f t="shared" si="284"/>
        <v>12.75</v>
      </c>
      <c r="I3057">
        <v>3</v>
      </c>
      <c r="J3057" t="s">
        <v>48</v>
      </c>
      <c r="K3057" t="s">
        <v>49</v>
      </c>
      <c r="L3057">
        <f t="shared" si="285"/>
        <v>38.25</v>
      </c>
      <c r="M3057">
        <f t="shared" si="287"/>
        <v>9</v>
      </c>
      <c r="N3057" t="s">
        <v>111</v>
      </c>
      <c r="O3057" t="s">
        <v>115</v>
      </c>
    </row>
    <row r="3058" spans="1:15" x14ac:dyDescent="0.3">
      <c r="A3058">
        <f t="shared" si="286"/>
        <v>7777898457</v>
      </c>
      <c r="B3058" s="1">
        <v>42540</v>
      </c>
      <c r="C3058" t="str">
        <f t="shared" si="282"/>
        <v>Sunday</v>
      </c>
      <c r="D3058" t="str">
        <f t="shared" si="283"/>
        <v>June</v>
      </c>
      <c r="E3058">
        <v>20.75</v>
      </c>
      <c r="F3058" t="s">
        <v>13</v>
      </c>
      <c r="G3058" t="s">
        <v>17</v>
      </c>
      <c r="H3058">
        <f t="shared" si="284"/>
        <v>30.75</v>
      </c>
      <c r="I3058">
        <v>10</v>
      </c>
      <c r="J3058" t="s">
        <v>18</v>
      </c>
      <c r="K3058" t="s">
        <v>19</v>
      </c>
      <c r="L3058">
        <f t="shared" si="285"/>
        <v>307.5</v>
      </c>
      <c r="M3058">
        <f t="shared" si="287"/>
        <v>100</v>
      </c>
      <c r="N3058" t="s">
        <v>111</v>
      </c>
      <c r="O3058" t="s">
        <v>115</v>
      </c>
    </row>
    <row r="3059" spans="1:15" x14ac:dyDescent="0.3">
      <c r="A3059">
        <f t="shared" si="286"/>
        <v>7777898458</v>
      </c>
      <c r="B3059" s="1">
        <v>42540</v>
      </c>
      <c r="C3059" t="str">
        <f t="shared" si="282"/>
        <v>Sunday</v>
      </c>
      <c r="D3059" t="str">
        <f t="shared" si="283"/>
        <v>June</v>
      </c>
      <c r="E3059">
        <v>16</v>
      </c>
      <c r="F3059" t="s">
        <v>7</v>
      </c>
      <c r="G3059" t="s">
        <v>8</v>
      </c>
      <c r="H3059">
        <f t="shared" si="284"/>
        <v>20.5</v>
      </c>
      <c r="I3059">
        <v>11</v>
      </c>
      <c r="J3059" t="s">
        <v>58</v>
      </c>
      <c r="K3059" t="s">
        <v>59</v>
      </c>
      <c r="L3059">
        <f t="shared" si="285"/>
        <v>225.5</v>
      </c>
      <c r="M3059">
        <f t="shared" si="287"/>
        <v>49.5</v>
      </c>
      <c r="N3059" t="s">
        <v>111</v>
      </c>
      <c r="O3059" t="s">
        <v>115</v>
      </c>
    </row>
    <row r="3060" spans="1:15" x14ac:dyDescent="0.3">
      <c r="A3060">
        <f t="shared" si="286"/>
        <v>7777898459</v>
      </c>
      <c r="B3060" s="1">
        <v>42541</v>
      </c>
      <c r="C3060" t="str">
        <f t="shared" si="282"/>
        <v>Monday</v>
      </c>
      <c r="D3060" t="str">
        <f t="shared" si="283"/>
        <v>June</v>
      </c>
      <c r="E3060">
        <v>20.25</v>
      </c>
      <c r="F3060" t="s">
        <v>13</v>
      </c>
      <c r="G3060" t="s">
        <v>14</v>
      </c>
      <c r="H3060">
        <f t="shared" si="284"/>
        <v>27.25</v>
      </c>
      <c r="I3060">
        <v>10</v>
      </c>
      <c r="J3060" t="s">
        <v>20</v>
      </c>
      <c r="K3060" t="s">
        <v>21</v>
      </c>
      <c r="L3060">
        <f t="shared" si="285"/>
        <v>272.5</v>
      </c>
      <c r="M3060">
        <f t="shared" si="287"/>
        <v>70</v>
      </c>
      <c r="N3060" t="s">
        <v>111</v>
      </c>
      <c r="O3060" t="s">
        <v>114</v>
      </c>
    </row>
    <row r="3061" spans="1:15" x14ac:dyDescent="0.3">
      <c r="A3061">
        <f t="shared" si="286"/>
        <v>7777898460</v>
      </c>
      <c r="B3061" s="1">
        <v>42541</v>
      </c>
      <c r="C3061" t="str">
        <f t="shared" si="282"/>
        <v>Monday</v>
      </c>
      <c r="D3061" t="str">
        <f t="shared" si="283"/>
        <v>June</v>
      </c>
      <c r="E3061">
        <v>9.75</v>
      </c>
      <c r="F3061" t="s">
        <v>27</v>
      </c>
      <c r="G3061" t="s">
        <v>8</v>
      </c>
      <c r="H3061">
        <f t="shared" si="284"/>
        <v>12.75</v>
      </c>
      <c r="I3061">
        <v>6</v>
      </c>
      <c r="J3061" t="s">
        <v>48</v>
      </c>
      <c r="K3061" t="s">
        <v>49</v>
      </c>
      <c r="L3061">
        <f t="shared" si="285"/>
        <v>76.5</v>
      </c>
      <c r="M3061">
        <f t="shared" si="287"/>
        <v>18</v>
      </c>
      <c r="N3061" t="s">
        <v>111</v>
      </c>
      <c r="O3061" t="s">
        <v>115</v>
      </c>
    </row>
    <row r="3062" spans="1:15" x14ac:dyDescent="0.3">
      <c r="A3062">
        <f t="shared" si="286"/>
        <v>7777898461</v>
      </c>
      <c r="B3062" s="1">
        <v>42541</v>
      </c>
      <c r="C3062" t="str">
        <f t="shared" si="282"/>
        <v>Monday</v>
      </c>
      <c r="D3062" t="str">
        <f t="shared" si="283"/>
        <v>June</v>
      </c>
      <c r="E3062">
        <v>16</v>
      </c>
      <c r="F3062" t="s">
        <v>7</v>
      </c>
      <c r="G3062" t="s">
        <v>14</v>
      </c>
      <c r="H3062">
        <f t="shared" si="284"/>
        <v>21.5</v>
      </c>
      <c r="I3062">
        <v>5</v>
      </c>
      <c r="J3062" t="s">
        <v>68</v>
      </c>
      <c r="K3062" t="s">
        <v>69</v>
      </c>
      <c r="L3062">
        <f t="shared" si="285"/>
        <v>107.5</v>
      </c>
      <c r="M3062">
        <f t="shared" si="287"/>
        <v>27.5</v>
      </c>
      <c r="N3062" t="s">
        <v>111</v>
      </c>
      <c r="O3062" t="s">
        <v>114</v>
      </c>
    </row>
    <row r="3063" spans="1:15" x14ac:dyDescent="0.3">
      <c r="A3063">
        <f t="shared" si="286"/>
        <v>7777898462</v>
      </c>
      <c r="B3063" s="1">
        <v>42541</v>
      </c>
      <c r="C3063" t="str">
        <f t="shared" si="282"/>
        <v>Monday</v>
      </c>
      <c r="D3063" t="str">
        <f t="shared" si="283"/>
        <v>June</v>
      </c>
      <c r="E3063">
        <v>16.75</v>
      </c>
      <c r="F3063" t="s">
        <v>7</v>
      </c>
      <c r="G3063" t="s">
        <v>22</v>
      </c>
      <c r="H3063">
        <f t="shared" si="284"/>
        <v>23.25</v>
      </c>
      <c r="I3063">
        <v>6</v>
      </c>
      <c r="J3063" t="s">
        <v>28</v>
      </c>
      <c r="K3063" t="s">
        <v>29</v>
      </c>
      <c r="L3063">
        <f t="shared" si="285"/>
        <v>139.5</v>
      </c>
      <c r="M3063">
        <f t="shared" si="287"/>
        <v>39</v>
      </c>
      <c r="N3063" t="s">
        <v>111</v>
      </c>
      <c r="O3063" t="s">
        <v>115</v>
      </c>
    </row>
    <row r="3064" spans="1:15" x14ac:dyDescent="0.3">
      <c r="A3064">
        <f t="shared" si="286"/>
        <v>7777898463</v>
      </c>
      <c r="B3064" s="1">
        <v>42542</v>
      </c>
      <c r="C3064" t="str">
        <f t="shared" si="282"/>
        <v>Tuesday</v>
      </c>
      <c r="D3064" t="str">
        <f t="shared" si="283"/>
        <v>June</v>
      </c>
      <c r="E3064">
        <v>16</v>
      </c>
      <c r="F3064" t="s">
        <v>7</v>
      </c>
      <c r="G3064" t="s">
        <v>8</v>
      </c>
      <c r="H3064">
        <f t="shared" si="284"/>
        <v>20.5</v>
      </c>
      <c r="I3064">
        <v>11</v>
      </c>
      <c r="J3064" t="s">
        <v>11</v>
      </c>
      <c r="K3064" t="s">
        <v>12</v>
      </c>
      <c r="L3064">
        <f t="shared" si="285"/>
        <v>225.5</v>
      </c>
      <c r="M3064">
        <f t="shared" si="287"/>
        <v>49.5</v>
      </c>
      <c r="N3064" t="s">
        <v>112</v>
      </c>
      <c r="O3064" t="s">
        <v>114</v>
      </c>
    </row>
    <row r="3065" spans="1:15" x14ac:dyDescent="0.3">
      <c r="A3065">
        <f t="shared" si="286"/>
        <v>7777898464</v>
      </c>
      <c r="B3065" s="1">
        <v>42542</v>
      </c>
      <c r="C3065" t="str">
        <f t="shared" si="282"/>
        <v>Tuesday</v>
      </c>
      <c r="D3065" t="str">
        <f t="shared" si="283"/>
        <v>June</v>
      </c>
      <c r="E3065">
        <v>16</v>
      </c>
      <c r="F3065" t="s">
        <v>7</v>
      </c>
      <c r="G3065" t="s">
        <v>14</v>
      </c>
      <c r="H3065">
        <f t="shared" si="284"/>
        <v>21.5</v>
      </c>
      <c r="I3065">
        <v>9</v>
      </c>
      <c r="J3065" t="s">
        <v>20</v>
      </c>
      <c r="K3065" t="s">
        <v>21</v>
      </c>
      <c r="L3065">
        <f t="shared" si="285"/>
        <v>193.5</v>
      </c>
      <c r="M3065">
        <f t="shared" si="287"/>
        <v>49.5</v>
      </c>
      <c r="N3065" t="s">
        <v>111</v>
      </c>
      <c r="O3065" t="s">
        <v>114</v>
      </c>
    </row>
    <row r="3066" spans="1:15" x14ac:dyDescent="0.3">
      <c r="A3066">
        <f t="shared" si="286"/>
        <v>7777898465</v>
      </c>
      <c r="B3066" s="1">
        <v>42542</v>
      </c>
      <c r="C3066" t="str">
        <f t="shared" si="282"/>
        <v>Tuesday</v>
      </c>
      <c r="D3066" t="str">
        <f t="shared" si="283"/>
        <v>June</v>
      </c>
      <c r="E3066">
        <v>16.5</v>
      </c>
      <c r="F3066" t="s">
        <v>13</v>
      </c>
      <c r="G3066" t="s">
        <v>8</v>
      </c>
      <c r="H3066">
        <f t="shared" si="284"/>
        <v>22.5</v>
      </c>
      <c r="I3066">
        <v>6</v>
      </c>
      <c r="J3066" t="s">
        <v>9</v>
      </c>
      <c r="K3066" t="s">
        <v>10</v>
      </c>
      <c r="L3066">
        <f t="shared" si="285"/>
        <v>135</v>
      </c>
      <c r="M3066">
        <f t="shared" si="287"/>
        <v>36</v>
      </c>
      <c r="N3066" t="s">
        <v>112</v>
      </c>
      <c r="O3066" t="s">
        <v>115</v>
      </c>
    </row>
    <row r="3067" spans="1:15" x14ac:dyDescent="0.3">
      <c r="A3067">
        <f t="shared" si="286"/>
        <v>7777898466</v>
      </c>
      <c r="B3067" s="1">
        <v>42542</v>
      </c>
      <c r="C3067" t="str">
        <f t="shared" si="282"/>
        <v>Tuesday</v>
      </c>
      <c r="D3067" t="str">
        <f t="shared" si="283"/>
        <v>June</v>
      </c>
      <c r="E3067">
        <v>9.75</v>
      </c>
      <c r="F3067" t="s">
        <v>27</v>
      </c>
      <c r="G3067" t="s">
        <v>8</v>
      </c>
      <c r="H3067">
        <f t="shared" si="284"/>
        <v>12.75</v>
      </c>
      <c r="I3067">
        <v>2</v>
      </c>
      <c r="J3067" t="s">
        <v>48</v>
      </c>
      <c r="K3067" t="s">
        <v>49</v>
      </c>
      <c r="L3067">
        <f t="shared" si="285"/>
        <v>25.5</v>
      </c>
      <c r="M3067">
        <f t="shared" si="287"/>
        <v>6</v>
      </c>
      <c r="N3067" t="s">
        <v>112</v>
      </c>
      <c r="O3067" t="s">
        <v>115</v>
      </c>
    </row>
    <row r="3068" spans="1:15" x14ac:dyDescent="0.3">
      <c r="A3068">
        <f t="shared" si="286"/>
        <v>7777898467</v>
      </c>
      <c r="B3068" s="1">
        <v>42542</v>
      </c>
      <c r="C3068" t="str">
        <f t="shared" si="282"/>
        <v>Tuesday</v>
      </c>
      <c r="D3068" t="str">
        <f t="shared" si="283"/>
        <v>June</v>
      </c>
      <c r="E3068">
        <v>16.25</v>
      </c>
      <c r="F3068" t="s">
        <v>7</v>
      </c>
      <c r="G3068" t="s">
        <v>17</v>
      </c>
      <c r="H3068">
        <f t="shared" si="284"/>
        <v>24.75</v>
      </c>
      <c r="I3068">
        <v>12</v>
      </c>
      <c r="J3068" t="s">
        <v>70</v>
      </c>
      <c r="K3068" t="s">
        <v>71</v>
      </c>
      <c r="L3068">
        <f t="shared" si="285"/>
        <v>297</v>
      </c>
      <c r="M3068">
        <f t="shared" si="287"/>
        <v>102</v>
      </c>
      <c r="N3068" t="s">
        <v>112</v>
      </c>
      <c r="O3068" t="s">
        <v>114</v>
      </c>
    </row>
    <row r="3069" spans="1:15" x14ac:dyDescent="0.3">
      <c r="A3069">
        <f t="shared" si="286"/>
        <v>7777898468</v>
      </c>
      <c r="B3069" s="1">
        <v>42543</v>
      </c>
      <c r="C3069" t="str">
        <f t="shared" si="282"/>
        <v>Wednesday</v>
      </c>
      <c r="D3069" t="str">
        <f t="shared" si="283"/>
        <v>June</v>
      </c>
      <c r="E3069">
        <v>20.75</v>
      </c>
      <c r="F3069" t="s">
        <v>13</v>
      </c>
      <c r="G3069" t="s">
        <v>17</v>
      </c>
      <c r="H3069">
        <f t="shared" si="284"/>
        <v>30.75</v>
      </c>
      <c r="I3069">
        <v>10</v>
      </c>
      <c r="J3069" t="s">
        <v>38</v>
      </c>
      <c r="K3069" t="s">
        <v>39</v>
      </c>
      <c r="L3069">
        <f t="shared" si="285"/>
        <v>307.5</v>
      </c>
      <c r="M3069">
        <f t="shared" si="287"/>
        <v>100</v>
      </c>
      <c r="N3069" t="s">
        <v>111</v>
      </c>
      <c r="O3069" t="s">
        <v>114</v>
      </c>
    </row>
    <row r="3070" spans="1:15" x14ac:dyDescent="0.3">
      <c r="A3070">
        <f t="shared" si="286"/>
        <v>7777898469</v>
      </c>
      <c r="B3070" s="1">
        <v>42544</v>
      </c>
      <c r="C3070" t="str">
        <f t="shared" si="282"/>
        <v>Thursday</v>
      </c>
      <c r="D3070" t="str">
        <f t="shared" si="283"/>
        <v>June</v>
      </c>
      <c r="E3070">
        <v>12</v>
      </c>
      <c r="F3070" t="s">
        <v>27</v>
      </c>
      <c r="G3070" t="s">
        <v>8</v>
      </c>
      <c r="H3070">
        <f t="shared" si="284"/>
        <v>15</v>
      </c>
      <c r="I3070">
        <v>5</v>
      </c>
      <c r="J3070" t="s">
        <v>52</v>
      </c>
      <c r="K3070" t="s">
        <v>53</v>
      </c>
      <c r="L3070">
        <f t="shared" si="285"/>
        <v>75</v>
      </c>
      <c r="M3070">
        <f t="shared" si="287"/>
        <v>15</v>
      </c>
      <c r="N3070" t="s">
        <v>112</v>
      </c>
      <c r="O3070" t="s">
        <v>115</v>
      </c>
    </row>
    <row r="3071" spans="1:15" x14ac:dyDescent="0.3">
      <c r="A3071">
        <f t="shared" si="286"/>
        <v>7777898470</v>
      </c>
      <c r="B3071" s="1">
        <v>42544</v>
      </c>
      <c r="C3071" t="str">
        <f t="shared" si="282"/>
        <v>Thursday</v>
      </c>
      <c r="D3071" t="str">
        <f t="shared" si="283"/>
        <v>June</v>
      </c>
      <c r="E3071">
        <v>16.5</v>
      </c>
      <c r="F3071" t="s">
        <v>7</v>
      </c>
      <c r="G3071" t="s">
        <v>17</v>
      </c>
      <c r="H3071">
        <f t="shared" si="284"/>
        <v>25</v>
      </c>
      <c r="I3071">
        <v>12</v>
      </c>
      <c r="J3071" t="s">
        <v>38</v>
      </c>
      <c r="K3071" t="s">
        <v>39</v>
      </c>
      <c r="L3071">
        <f t="shared" si="285"/>
        <v>300</v>
      </c>
      <c r="M3071">
        <f t="shared" si="287"/>
        <v>102</v>
      </c>
      <c r="N3071" t="s">
        <v>111</v>
      </c>
      <c r="O3071" t="s">
        <v>114</v>
      </c>
    </row>
    <row r="3072" spans="1:15" x14ac:dyDescent="0.3">
      <c r="A3072">
        <f t="shared" si="286"/>
        <v>7777898471</v>
      </c>
      <c r="B3072" s="1">
        <v>42544</v>
      </c>
      <c r="C3072" t="str">
        <f t="shared" si="282"/>
        <v>Thursday</v>
      </c>
      <c r="D3072" t="str">
        <f t="shared" si="283"/>
        <v>June</v>
      </c>
      <c r="E3072">
        <v>20.75</v>
      </c>
      <c r="F3072" t="s">
        <v>13</v>
      </c>
      <c r="G3072" t="s">
        <v>22</v>
      </c>
      <c r="H3072">
        <f t="shared" si="284"/>
        <v>28.75</v>
      </c>
      <c r="I3072">
        <v>1</v>
      </c>
      <c r="J3072" t="s">
        <v>46</v>
      </c>
      <c r="K3072" t="s">
        <v>47</v>
      </c>
      <c r="L3072">
        <f t="shared" si="285"/>
        <v>28.75</v>
      </c>
      <c r="M3072">
        <f t="shared" si="287"/>
        <v>8</v>
      </c>
      <c r="N3072" t="s">
        <v>111</v>
      </c>
      <c r="O3072" t="s">
        <v>114</v>
      </c>
    </row>
    <row r="3073" spans="1:15" x14ac:dyDescent="0.3">
      <c r="A3073">
        <f t="shared" si="286"/>
        <v>7777898472</v>
      </c>
      <c r="B3073" s="1">
        <v>42545</v>
      </c>
      <c r="C3073" t="str">
        <f t="shared" si="282"/>
        <v>Friday</v>
      </c>
      <c r="D3073" t="str">
        <f t="shared" si="283"/>
        <v>June</v>
      </c>
      <c r="E3073">
        <v>12.5</v>
      </c>
      <c r="F3073" t="s">
        <v>27</v>
      </c>
      <c r="G3073" t="s">
        <v>17</v>
      </c>
      <c r="H3073">
        <f t="shared" si="284"/>
        <v>19.5</v>
      </c>
      <c r="I3073">
        <v>10</v>
      </c>
      <c r="J3073" t="s">
        <v>66</v>
      </c>
      <c r="K3073" t="s">
        <v>67</v>
      </c>
      <c r="L3073">
        <f t="shared" si="285"/>
        <v>195</v>
      </c>
      <c r="M3073">
        <f t="shared" si="287"/>
        <v>70</v>
      </c>
      <c r="N3073" t="s">
        <v>112</v>
      </c>
      <c r="O3073" t="s">
        <v>115</v>
      </c>
    </row>
    <row r="3074" spans="1:15" x14ac:dyDescent="0.3">
      <c r="A3074">
        <f t="shared" si="286"/>
        <v>7777898473</v>
      </c>
      <c r="B3074" s="1">
        <v>42545</v>
      </c>
      <c r="C3074" t="str">
        <f t="shared" ref="C3074:C3137" si="288">TEXT(B3074,"dddd")</f>
        <v>Friday</v>
      </c>
      <c r="D3074" t="str">
        <f t="shared" si="283"/>
        <v>June</v>
      </c>
      <c r="E3074">
        <v>20.75</v>
      </c>
      <c r="F3074" t="s">
        <v>13</v>
      </c>
      <c r="G3074" t="s">
        <v>22</v>
      </c>
      <c r="H3074">
        <f t="shared" si="284"/>
        <v>28.75</v>
      </c>
      <c r="I3074">
        <v>9</v>
      </c>
      <c r="J3074" t="s">
        <v>44</v>
      </c>
      <c r="K3074" t="s">
        <v>45</v>
      </c>
      <c r="L3074">
        <f t="shared" si="285"/>
        <v>258.75</v>
      </c>
      <c r="M3074">
        <f t="shared" si="287"/>
        <v>72</v>
      </c>
      <c r="N3074" t="s">
        <v>111</v>
      </c>
      <c r="O3074" t="s">
        <v>115</v>
      </c>
    </row>
    <row r="3075" spans="1:15" x14ac:dyDescent="0.3">
      <c r="A3075">
        <f t="shared" si="286"/>
        <v>7777898474</v>
      </c>
      <c r="B3075" s="1">
        <v>42546</v>
      </c>
      <c r="C3075" t="str">
        <f t="shared" si="288"/>
        <v>Saturday</v>
      </c>
      <c r="D3075" t="str">
        <f t="shared" ref="D3075:D3138" si="289">TEXT(B3075,"mmmm")</f>
        <v>June</v>
      </c>
      <c r="E3075">
        <v>15.25</v>
      </c>
      <c r="F3075" t="s">
        <v>13</v>
      </c>
      <c r="G3075" t="s">
        <v>8</v>
      </c>
      <c r="H3075">
        <f t="shared" ref="H3075:H3138" si="290">E3075 +   IF(F3075="S", 2, IF(F3075="M", 3.5, IF(F3075="L", 5, 0))) +  IF(G3075="Classic", 1, IF(G3075="Veggie", 2, IF(G3075="Chicken", 3, IF(G3075="Supreme",5,0))))</f>
        <v>21.25</v>
      </c>
      <c r="I3075">
        <v>3</v>
      </c>
      <c r="J3075" t="s">
        <v>48</v>
      </c>
      <c r="K3075" t="s">
        <v>49</v>
      </c>
      <c r="L3075">
        <f t="shared" ref="L3075:L3138" si="291">H3075*I3075</f>
        <v>63.75</v>
      </c>
      <c r="M3075">
        <f t="shared" si="287"/>
        <v>18</v>
      </c>
      <c r="N3075" t="s">
        <v>111</v>
      </c>
      <c r="O3075" t="s">
        <v>115</v>
      </c>
    </row>
    <row r="3076" spans="1:15" x14ac:dyDescent="0.3">
      <c r="A3076">
        <f t="shared" ref="A3076:A3139" si="292">A3075+1</f>
        <v>7777898475</v>
      </c>
      <c r="B3076" s="1">
        <v>42546</v>
      </c>
      <c r="C3076" t="str">
        <f t="shared" si="288"/>
        <v>Saturday</v>
      </c>
      <c r="D3076" t="str">
        <f t="shared" si="289"/>
        <v>June</v>
      </c>
      <c r="E3076">
        <v>16</v>
      </c>
      <c r="F3076" t="s">
        <v>7</v>
      </c>
      <c r="G3076" t="s">
        <v>14</v>
      </c>
      <c r="H3076">
        <f t="shared" si="290"/>
        <v>21.5</v>
      </c>
      <c r="I3076">
        <v>11</v>
      </c>
      <c r="J3076" t="s">
        <v>68</v>
      </c>
      <c r="K3076" t="s">
        <v>69</v>
      </c>
      <c r="L3076">
        <f t="shared" si="291"/>
        <v>236.5</v>
      </c>
      <c r="M3076">
        <f t="shared" si="287"/>
        <v>60.5</v>
      </c>
      <c r="N3076" t="s">
        <v>111</v>
      </c>
      <c r="O3076" t="s">
        <v>114</v>
      </c>
    </row>
    <row r="3077" spans="1:15" x14ac:dyDescent="0.3">
      <c r="A3077">
        <f t="shared" si="292"/>
        <v>7777898476</v>
      </c>
      <c r="B3077" s="1">
        <v>42546</v>
      </c>
      <c r="C3077" t="str">
        <f t="shared" si="288"/>
        <v>Saturday</v>
      </c>
      <c r="D3077" t="str">
        <f t="shared" si="289"/>
        <v>June</v>
      </c>
      <c r="E3077">
        <v>12.75</v>
      </c>
      <c r="F3077" t="s">
        <v>27</v>
      </c>
      <c r="G3077" t="s">
        <v>22</v>
      </c>
      <c r="H3077">
        <f t="shared" si="290"/>
        <v>17.75</v>
      </c>
      <c r="I3077">
        <v>4</v>
      </c>
      <c r="J3077" t="s">
        <v>28</v>
      </c>
      <c r="K3077" t="s">
        <v>29</v>
      </c>
      <c r="L3077">
        <f t="shared" si="291"/>
        <v>71</v>
      </c>
      <c r="M3077">
        <f t="shared" ref="M3077:M3140" si="293">(H3077-E3077)*I3077</f>
        <v>20</v>
      </c>
      <c r="N3077" t="s">
        <v>111</v>
      </c>
      <c r="O3077" t="s">
        <v>115</v>
      </c>
    </row>
    <row r="3078" spans="1:15" x14ac:dyDescent="0.3">
      <c r="A3078">
        <f t="shared" si="292"/>
        <v>7777898477</v>
      </c>
      <c r="B3078" s="1">
        <v>42546</v>
      </c>
      <c r="C3078" t="str">
        <f t="shared" si="288"/>
        <v>Saturday</v>
      </c>
      <c r="D3078" t="str">
        <f t="shared" si="289"/>
        <v>June</v>
      </c>
      <c r="E3078">
        <v>16.5</v>
      </c>
      <c r="F3078" t="s">
        <v>7</v>
      </c>
      <c r="G3078" t="s">
        <v>17</v>
      </c>
      <c r="H3078">
        <f t="shared" si="290"/>
        <v>25</v>
      </c>
      <c r="I3078">
        <v>11</v>
      </c>
      <c r="J3078" t="s">
        <v>18</v>
      </c>
      <c r="K3078" t="s">
        <v>19</v>
      </c>
      <c r="L3078">
        <f t="shared" si="291"/>
        <v>275</v>
      </c>
      <c r="M3078">
        <f t="shared" si="293"/>
        <v>93.5</v>
      </c>
      <c r="N3078" t="s">
        <v>111</v>
      </c>
      <c r="O3078" t="s">
        <v>114</v>
      </c>
    </row>
    <row r="3079" spans="1:15" x14ac:dyDescent="0.3">
      <c r="A3079">
        <f t="shared" si="292"/>
        <v>7777898478</v>
      </c>
      <c r="B3079" s="1">
        <v>42547</v>
      </c>
      <c r="C3079" t="str">
        <f t="shared" si="288"/>
        <v>Sunday</v>
      </c>
      <c r="D3079" t="str">
        <f t="shared" si="289"/>
        <v>June</v>
      </c>
      <c r="E3079">
        <v>16.75</v>
      </c>
      <c r="F3079" t="s">
        <v>7</v>
      </c>
      <c r="G3079" t="s">
        <v>14</v>
      </c>
      <c r="H3079">
        <f t="shared" si="290"/>
        <v>22.25</v>
      </c>
      <c r="I3079">
        <v>10</v>
      </c>
      <c r="J3079" t="s">
        <v>62</v>
      </c>
      <c r="K3079" t="s">
        <v>63</v>
      </c>
      <c r="L3079">
        <f t="shared" si="291"/>
        <v>222.5</v>
      </c>
      <c r="M3079">
        <f t="shared" si="293"/>
        <v>55</v>
      </c>
      <c r="N3079" t="s">
        <v>112</v>
      </c>
      <c r="O3079" t="s">
        <v>115</v>
      </c>
    </row>
    <row r="3080" spans="1:15" x14ac:dyDescent="0.3">
      <c r="A3080">
        <f t="shared" si="292"/>
        <v>7777898479</v>
      </c>
      <c r="B3080" s="1">
        <v>42547</v>
      </c>
      <c r="C3080" t="str">
        <f t="shared" si="288"/>
        <v>Sunday</v>
      </c>
      <c r="D3080" t="str">
        <f t="shared" si="289"/>
        <v>June</v>
      </c>
      <c r="E3080">
        <v>17.5</v>
      </c>
      <c r="F3080" t="s">
        <v>13</v>
      </c>
      <c r="G3080" t="s">
        <v>8</v>
      </c>
      <c r="H3080">
        <f t="shared" si="290"/>
        <v>23.5</v>
      </c>
      <c r="I3080">
        <v>1</v>
      </c>
      <c r="J3080" t="s">
        <v>74</v>
      </c>
      <c r="K3080" t="s">
        <v>75</v>
      </c>
      <c r="L3080">
        <f t="shared" si="291"/>
        <v>23.5</v>
      </c>
      <c r="M3080">
        <f t="shared" si="293"/>
        <v>6</v>
      </c>
      <c r="N3080" t="s">
        <v>111</v>
      </c>
      <c r="O3080" t="s">
        <v>114</v>
      </c>
    </row>
    <row r="3081" spans="1:15" x14ac:dyDescent="0.3">
      <c r="A3081">
        <f t="shared" si="292"/>
        <v>7777898480</v>
      </c>
      <c r="B3081" s="1">
        <v>42547</v>
      </c>
      <c r="C3081" t="str">
        <f t="shared" si="288"/>
        <v>Sunday</v>
      </c>
      <c r="D3081" t="str">
        <f t="shared" si="289"/>
        <v>June</v>
      </c>
      <c r="E3081">
        <v>12.75</v>
      </c>
      <c r="F3081" t="s">
        <v>27</v>
      </c>
      <c r="G3081" t="s">
        <v>22</v>
      </c>
      <c r="H3081">
        <f t="shared" si="290"/>
        <v>17.75</v>
      </c>
      <c r="I3081">
        <v>7</v>
      </c>
      <c r="J3081" t="s">
        <v>44</v>
      </c>
      <c r="K3081" t="s">
        <v>45</v>
      </c>
      <c r="L3081">
        <f t="shared" si="291"/>
        <v>124.25</v>
      </c>
      <c r="M3081">
        <f t="shared" si="293"/>
        <v>35</v>
      </c>
      <c r="N3081" t="s">
        <v>112</v>
      </c>
      <c r="O3081" t="s">
        <v>114</v>
      </c>
    </row>
    <row r="3082" spans="1:15" x14ac:dyDescent="0.3">
      <c r="A3082">
        <f t="shared" si="292"/>
        <v>7777898481</v>
      </c>
      <c r="B3082" s="1">
        <v>42547</v>
      </c>
      <c r="C3082" t="str">
        <f t="shared" si="288"/>
        <v>Sunday</v>
      </c>
      <c r="D3082" t="str">
        <f t="shared" si="289"/>
        <v>June</v>
      </c>
      <c r="E3082">
        <v>12</v>
      </c>
      <c r="F3082" t="s">
        <v>27</v>
      </c>
      <c r="G3082" t="s">
        <v>14</v>
      </c>
      <c r="H3082">
        <f t="shared" si="290"/>
        <v>16</v>
      </c>
      <c r="I3082">
        <v>11</v>
      </c>
      <c r="J3082" t="s">
        <v>42</v>
      </c>
      <c r="K3082" t="s">
        <v>43</v>
      </c>
      <c r="L3082">
        <f t="shared" si="291"/>
        <v>176</v>
      </c>
      <c r="M3082">
        <f t="shared" si="293"/>
        <v>44</v>
      </c>
      <c r="N3082" t="s">
        <v>111</v>
      </c>
      <c r="O3082" t="s">
        <v>115</v>
      </c>
    </row>
    <row r="3083" spans="1:15" x14ac:dyDescent="0.3">
      <c r="A3083">
        <f t="shared" si="292"/>
        <v>7777898482</v>
      </c>
      <c r="B3083" s="1">
        <v>42547</v>
      </c>
      <c r="C3083" t="str">
        <f t="shared" si="288"/>
        <v>Sunday</v>
      </c>
      <c r="D3083" t="str">
        <f t="shared" si="289"/>
        <v>June</v>
      </c>
      <c r="E3083">
        <v>20.75</v>
      </c>
      <c r="F3083" t="s">
        <v>13</v>
      </c>
      <c r="G3083" t="s">
        <v>22</v>
      </c>
      <c r="H3083">
        <f t="shared" si="290"/>
        <v>28.75</v>
      </c>
      <c r="I3083">
        <v>8</v>
      </c>
      <c r="J3083" t="s">
        <v>28</v>
      </c>
      <c r="K3083" t="s">
        <v>29</v>
      </c>
      <c r="L3083">
        <f t="shared" si="291"/>
        <v>230</v>
      </c>
      <c r="M3083">
        <f t="shared" si="293"/>
        <v>64</v>
      </c>
      <c r="N3083" t="s">
        <v>112</v>
      </c>
      <c r="O3083" t="s">
        <v>114</v>
      </c>
    </row>
    <row r="3084" spans="1:15" x14ac:dyDescent="0.3">
      <c r="A3084">
        <f t="shared" si="292"/>
        <v>7777898483</v>
      </c>
      <c r="B3084" s="1">
        <v>42548</v>
      </c>
      <c r="C3084" t="str">
        <f t="shared" si="288"/>
        <v>Monday</v>
      </c>
      <c r="D3084" t="str">
        <f t="shared" si="289"/>
        <v>June</v>
      </c>
      <c r="E3084">
        <v>12</v>
      </c>
      <c r="F3084" t="s">
        <v>27</v>
      </c>
      <c r="G3084" t="s">
        <v>8</v>
      </c>
      <c r="H3084">
        <f t="shared" si="290"/>
        <v>15</v>
      </c>
      <c r="I3084">
        <v>1</v>
      </c>
      <c r="J3084" t="s">
        <v>52</v>
      </c>
      <c r="K3084" t="s">
        <v>53</v>
      </c>
      <c r="L3084">
        <f t="shared" si="291"/>
        <v>15</v>
      </c>
      <c r="M3084">
        <f t="shared" si="293"/>
        <v>3</v>
      </c>
      <c r="N3084" t="s">
        <v>112</v>
      </c>
      <c r="O3084" t="s">
        <v>115</v>
      </c>
    </row>
    <row r="3085" spans="1:15" x14ac:dyDescent="0.3">
      <c r="A3085">
        <f t="shared" si="292"/>
        <v>7777898484</v>
      </c>
      <c r="B3085" s="1">
        <v>42548</v>
      </c>
      <c r="C3085" t="str">
        <f t="shared" si="288"/>
        <v>Monday</v>
      </c>
      <c r="D3085" t="str">
        <f t="shared" si="289"/>
        <v>June</v>
      </c>
      <c r="E3085">
        <v>20.5</v>
      </c>
      <c r="F3085" t="s">
        <v>13</v>
      </c>
      <c r="G3085" t="s">
        <v>8</v>
      </c>
      <c r="H3085">
        <f t="shared" si="290"/>
        <v>26.5</v>
      </c>
      <c r="I3085">
        <v>8</v>
      </c>
      <c r="J3085" t="s">
        <v>36</v>
      </c>
      <c r="K3085" t="s">
        <v>37</v>
      </c>
      <c r="L3085">
        <f t="shared" si="291"/>
        <v>212</v>
      </c>
      <c r="M3085">
        <f t="shared" si="293"/>
        <v>48</v>
      </c>
      <c r="N3085" t="s">
        <v>111</v>
      </c>
      <c r="O3085" t="s">
        <v>114</v>
      </c>
    </row>
    <row r="3086" spans="1:15" x14ac:dyDescent="0.3">
      <c r="A3086">
        <f t="shared" si="292"/>
        <v>7777898485</v>
      </c>
      <c r="B3086" s="1">
        <v>42548</v>
      </c>
      <c r="C3086" t="str">
        <f t="shared" si="288"/>
        <v>Monday</v>
      </c>
      <c r="D3086" t="str">
        <f t="shared" si="289"/>
        <v>June</v>
      </c>
      <c r="E3086">
        <v>20.75</v>
      </c>
      <c r="F3086" t="s">
        <v>13</v>
      </c>
      <c r="G3086" t="s">
        <v>22</v>
      </c>
      <c r="H3086">
        <f t="shared" si="290"/>
        <v>28.75</v>
      </c>
      <c r="I3086">
        <v>2</v>
      </c>
      <c r="J3086" t="s">
        <v>44</v>
      </c>
      <c r="K3086" t="s">
        <v>45</v>
      </c>
      <c r="L3086">
        <f t="shared" si="291"/>
        <v>57.5</v>
      </c>
      <c r="M3086">
        <f t="shared" si="293"/>
        <v>16</v>
      </c>
      <c r="N3086" t="s">
        <v>111</v>
      </c>
      <c r="O3086" t="s">
        <v>115</v>
      </c>
    </row>
    <row r="3087" spans="1:15" x14ac:dyDescent="0.3">
      <c r="A3087">
        <f t="shared" si="292"/>
        <v>7777898486</v>
      </c>
      <c r="B3087" s="1">
        <v>42548</v>
      </c>
      <c r="C3087" t="str">
        <f t="shared" si="288"/>
        <v>Monday</v>
      </c>
      <c r="D3087" t="str">
        <f t="shared" si="289"/>
        <v>June</v>
      </c>
      <c r="E3087">
        <v>12.5</v>
      </c>
      <c r="F3087" t="s">
        <v>7</v>
      </c>
      <c r="G3087" t="s">
        <v>8</v>
      </c>
      <c r="H3087">
        <f t="shared" si="290"/>
        <v>17</v>
      </c>
      <c r="I3087">
        <v>3</v>
      </c>
      <c r="J3087" t="s">
        <v>48</v>
      </c>
      <c r="K3087" t="s">
        <v>49</v>
      </c>
      <c r="L3087">
        <f t="shared" si="291"/>
        <v>51</v>
      </c>
      <c r="M3087">
        <f t="shared" si="293"/>
        <v>13.5</v>
      </c>
      <c r="N3087" t="s">
        <v>112</v>
      </c>
      <c r="O3087" t="s">
        <v>114</v>
      </c>
    </row>
    <row r="3088" spans="1:15" x14ac:dyDescent="0.3">
      <c r="A3088">
        <f t="shared" si="292"/>
        <v>7777898487</v>
      </c>
      <c r="B3088" s="1">
        <v>42548</v>
      </c>
      <c r="C3088" t="str">
        <f t="shared" si="288"/>
        <v>Monday</v>
      </c>
      <c r="D3088" t="str">
        <f t="shared" si="289"/>
        <v>June</v>
      </c>
      <c r="E3088">
        <v>16.5</v>
      </c>
      <c r="F3088" t="s">
        <v>7</v>
      </c>
      <c r="G3088" t="s">
        <v>17</v>
      </c>
      <c r="H3088">
        <f t="shared" si="290"/>
        <v>25</v>
      </c>
      <c r="I3088">
        <v>3</v>
      </c>
      <c r="J3088" t="s">
        <v>25</v>
      </c>
      <c r="K3088" t="s">
        <v>26</v>
      </c>
      <c r="L3088">
        <f t="shared" si="291"/>
        <v>75</v>
      </c>
      <c r="M3088">
        <f t="shared" si="293"/>
        <v>25.5</v>
      </c>
      <c r="N3088" t="s">
        <v>111</v>
      </c>
      <c r="O3088" t="s">
        <v>114</v>
      </c>
    </row>
    <row r="3089" spans="1:15" x14ac:dyDescent="0.3">
      <c r="A3089">
        <f t="shared" si="292"/>
        <v>7777898488</v>
      </c>
      <c r="B3089" s="1">
        <v>42548</v>
      </c>
      <c r="C3089" t="str">
        <f t="shared" si="288"/>
        <v>Monday</v>
      </c>
      <c r="D3089" t="str">
        <f t="shared" si="289"/>
        <v>June</v>
      </c>
      <c r="E3089">
        <v>16</v>
      </c>
      <c r="F3089" t="s">
        <v>7</v>
      </c>
      <c r="G3089" t="s">
        <v>8</v>
      </c>
      <c r="H3089">
        <f t="shared" si="290"/>
        <v>20.5</v>
      </c>
      <c r="I3089">
        <v>8</v>
      </c>
      <c r="J3089" t="s">
        <v>58</v>
      </c>
      <c r="K3089" t="s">
        <v>59</v>
      </c>
      <c r="L3089">
        <f t="shared" si="291"/>
        <v>164</v>
      </c>
      <c r="M3089">
        <f t="shared" si="293"/>
        <v>36</v>
      </c>
      <c r="N3089" t="s">
        <v>112</v>
      </c>
      <c r="O3089" t="s">
        <v>115</v>
      </c>
    </row>
    <row r="3090" spans="1:15" x14ac:dyDescent="0.3">
      <c r="A3090">
        <f t="shared" si="292"/>
        <v>7777898489</v>
      </c>
      <c r="B3090" s="1">
        <v>42548</v>
      </c>
      <c r="C3090" t="str">
        <f t="shared" si="288"/>
        <v>Monday</v>
      </c>
      <c r="D3090" t="str">
        <f t="shared" si="289"/>
        <v>June</v>
      </c>
      <c r="E3090">
        <v>16.5</v>
      </c>
      <c r="F3090" t="s">
        <v>7</v>
      </c>
      <c r="G3090" t="s">
        <v>17</v>
      </c>
      <c r="H3090">
        <f t="shared" si="290"/>
        <v>25</v>
      </c>
      <c r="I3090">
        <v>8</v>
      </c>
      <c r="J3090" t="s">
        <v>66</v>
      </c>
      <c r="K3090" t="s">
        <v>67</v>
      </c>
      <c r="L3090">
        <f t="shared" si="291"/>
        <v>200</v>
      </c>
      <c r="M3090">
        <f t="shared" si="293"/>
        <v>68</v>
      </c>
      <c r="N3090" t="s">
        <v>112</v>
      </c>
      <c r="O3090" t="s">
        <v>115</v>
      </c>
    </row>
    <row r="3091" spans="1:15" x14ac:dyDescent="0.3">
      <c r="A3091">
        <f t="shared" si="292"/>
        <v>7777898490</v>
      </c>
      <c r="B3091" s="1">
        <v>42548</v>
      </c>
      <c r="C3091" t="str">
        <f t="shared" si="288"/>
        <v>Monday</v>
      </c>
      <c r="D3091" t="str">
        <f t="shared" si="289"/>
        <v>June</v>
      </c>
      <c r="E3091">
        <v>12.5</v>
      </c>
      <c r="F3091" t="s">
        <v>27</v>
      </c>
      <c r="G3091" t="s">
        <v>17</v>
      </c>
      <c r="H3091">
        <f t="shared" si="290"/>
        <v>19.5</v>
      </c>
      <c r="I3091">
        <v>10</v>
      </c>
      <c r="J3091" t="s">
        <v>66</v>
      </c>
      <c r="K3091" t="s">
        <v>67</v>
      </c>
      <c r="L3091">
        <f t="shared" si="291"/>
        <v>195</v>
      </c>
      <c r="M3091">
        <f t="shared" si="293"/>
        <v>70</v>
      </c>
      <c r="N3091" t="s">
        <v>111</v>
      </c>
      <c r="O3091" t="s">
        <v>114</v>
      </c>
    </row>
    <row r="3092" spans="1:15" x14ac:dyDescent="0.3">
      <c r="A3092">
        <f t="shared" si="292"/>
        <v>7777898491</v>
      </c>
      <c r="B3092" s="1">
        <v>42549</v>
      </c>
      <c r="C3092" t="str">
        <f t="shared" si="288"/>
        <v>Tuesday</v>
      </c>
      <c r="D3092" t="str">
        <f t="shared" si="289"/>
        <v>June</v>
      </c>
      <c r="E3092">
        <v>12.25</v>
      </c>
      <c r="F3092" t="s">
        <v>27</v>
      </c>
      <c r="G3092" t="s">
        <v>17</v>
      </c>
      <c r="H3092">
        <f t="shared" si="290"/>
        <v>19.25</v>
      </c>
      <c r="I3092">
        <v>2</v>
      </c>
      <c r="J3092" t="s">
        <v>70</v>
      </c>
      <c r="K3092" t="s">
        <v>71</v>
      </c>
      <c r="L3092">
        <f t="shared" si="291"/>
        <v>38.5</v>
      </c>
      <c r="M3092">
        <f t="shared" si="293"/>
        <v>14</v>
      </c>
      <c r="N3092" t="s">
        <v>111</v>
      </c>
      <c r="O3092" t="s">
        <v>114</v>
      </c>
    </row>
    <row r="3093" spans="1:15" x14ac:dyDescent="0.3">
      <c r="A3093">
        <f t="shared" si="292"/>
        <v>7777898492</v>
      </c>
      <c r="B3093" s="1">
        <v>42549</v>
      </c>
      <c r="C3093" t="str">
        <f t="shared" si="288"/>
        <v>Tuesday</v>
      </c>
      <c r="D3093" t="str">
        <f t="shared" si="289"/>
        <v>June</v>
      </c>
      <c r="E3093">
        <v>12.75</v>
      </c>
      <c r="F3093" t="s">
        <v>27</v>
      </c>
      <c r="G3093" t="s">
        <v>22</v>
      </c>
      <c r="H3093">
        <f t="shared" si="290"/>
        <v>17.75</v>
      </c>
      <c r="I3093">
        <v>11</v>
      </c>
      <c r="J3093" t="s">
        <v>28</v>
      </c>
      <c r="K3093" t="s">
        <v>29</v>
      </c>
      <c r="L3093">
        <f t="shared" si="291"/>
        <v>195.25</v>
      </c>
      <c r="M3093">
        <f t="shared" si="293"/>
        <v>55</v>
      </c>
      <c r="N3093" t="s">
        <v>112</v>
      </c>
      <c r="O3093" t="s">
        <v>115</v>
      </c>
    </row>
    <row r="3094" spans="1:15" x14ac:dyDescent="0.3">
      <c r="A3094">
        <f t="shared" si="292"/>
        <v>7777898493</v>
      </c>
      <c r="B3094" s="1">
        <v>42549</v>
      </c>
      <c r="C3094" t="str">
        <f t="shared" si="288"/>
        <v>Tuesday</v>
      </c>
      <c r="D3094" t="str">
        <f t="shared" si="289"/>
        <v>June</v>
      </c>
      <c r="E3094">
        <v>16.75</v>
      </c>
      <c r="F3094" t="s">
        <v>7</v>
      </c>
      <c r="G3094" t="s">
        <v>22</v>
      </c>
      <c r="H3094">
        <f t="shared" si="290"/>
        <v>23.25</v>
      </c>
      <c r="I3094">
        <v>3</v>
      </c>
      <c r="J3094" t="s">
        <v>23</v>
      </c>
      <c r="K3094" t="s">
        <v>24</v>
      </c>
      <c r="L3094">
        <f t="shared" si="291"/>
        <v>69.75</v>
      </c>
      <c r="M3094">
        <f t="shared" si="293"/>
        <v>19.5</v>
      </c>
      <c r="N3094" t="s">
        <v>112</v>
      </c>
      <c r="O3094" t="s">
        <v>115</v>
      </c>
    </row>
    <row r="3095" spans="1:15" x14ac:dyDescent="0.3">
      <c r="A3095">
        <f t="shared" si="292"/>
        <v>7777898494</v>
      </c>
      <c r="B3095" s="1">
        <v>42549</v>
      </c>
      <c r="C3095" t="str">
        <f t="shared" si="288"/>
        <v>Tuesday</v>
      </c>
      <c r="D3095" t="str">
        <f t="shared" si="289"/>
        <v>June</v>
      </c>
      <c r="E3095">
        <v>18.5</v>
      </c>
      <c r="F3095" t="s">
        <v>13</v>
      </c>
      <c r="G3095" t="s">
        <v>14</v>
      </c>
      <c r="H3095">
        <f t="shared" si="290"/>
        <v>25.5</v>
      </c>
      <c r="I3095">
        <v>4</v>
      </c>
      <c r="J3095" t="s">
        <v>15</v>
      </c>
      <c r="K3095" t="s">
        <v>16</v>
      </c>
      <c r="L3095">
        <f t="shared" si="291"/>
        <v>102</v>
      </c>
      <c r="M3095">
        <f t="shared" si="293"/>
        <v>28</v>
      </c>
      <c r="N3095" t="s">
        <v>111</v>
      </c>
      <c r="O3095" t="s">
        <v>114</v>
      </c>
    </row>
    <row r="3096" spans="1:15" x14ac:dyDescent="0.3">
      <c r="A3096">
        <f t="shared" si="292"/>
        <v>7777898495</v>
      </c>
      <c r="B3096" s="1">
        <v>42549</v>
      </c>
      <c r="C3096" t="str">
        <f t="shared" si="288"/>
        <v>Tuesday</v>
      </c>
      <c r="D3096" t="str">
        <f t="shared" si="289"/>
        <v>June</v>
      </c>
      <c r="E3096">
        <v>14.75</v>
      </c>
      <c r="F3096" t="s">
        <v>7</v>
      </c>
      <c r="G3096" t="s">
        <v>14</v>
      </c>
      <c r="H3096">
        <f t="shared" si="290"/>
        <v>20.25</v>
      </c>
      <c r="I3096">
        <v>8</v>
      </c>
      <c r="J3096" t="s">
        <v>56</v>
      </c>
      <c r="K3096" t="s">
        <v>57</v>
      </c>
      <c r="L3096">
        <f t="shared" si="291"/>
        <v>162</v>
      </c>
      <c r="M3096">
        <f t="shared" si="293"/>
        <v>44</v>
      </c>
      <c r="N3096" t="s">
        <v>112</v>
      </c>
      <c r="O3096" t="s">
        <v>115</v>
      </c>
    </row>
    <row r="3097" spans="1:15" x14ac:dyDescent="0.3">
      <c r="A3097">
        <f t="shared" si="292"/>
        <v>7777898496</v>
      </c>
      <c r="B3097" s="1">
        <v>42551</v>
      </c>
      <c r="C3097" t="str">
        <f t="shared" si="288"/>
        <v>Thursday</v>
      </c>
      <c r="D3097" t="str">
        <f t="shared" si="289"/>
        <v>June</v>
      </c>
      <c r="E3097">
        <v>16</v>
      </c>
      <c r="F3097" t="s">
        <v>7</v>
      </c>
      <c r="G3097" t="s">
        <v>8</v>
      </c>
      <c r="H3097">
        <f t="shared" si="290"/>
        <v>20.5</v>
      </c>
      <c r="I3097">
        <v>5</v>
      </c>
      <c r="J3097" t="s">
        <v>58</v>
      </c>
      <c r="K3097" t="s">
        <v>59</v>
      </c>
      <c r="L3097">
        <f t="shared" si="291"/>
        <v>102.5</v>
      </c>
      <c r="M3097">
        <f t="shared" si="293"/>
        <v>22.5</v>
      </c>
      <c r="N3097" t="s">
        <v>111</v>
      </c>
      <c r="O3097" t="s">
        <v>114</v>
      </c>
    </row>
    <row r="3098" spans="1:15" x14ac:dyDescent="0.3">
      <c r="A3098">
        <f t="shared" si="292"/>
        <v>7777898497</v>
      </c>
      <c r="B3098" s="1">
        <v>42551</v>
      </c>
      <c r="C3098" t="str">
        <f t="shared" si="288"/>
        <v>Thursday</v>
      </c>
      <c r="D3098" t="str">
        <f t="shared" si="289"/>
        <v>June</v>
      </c>
      <c r="E3098">
        <v>12</v>
      </c>
      <c r="F3098" t="s">
        <v>27</v>
      </c>
      <c r="G3098" t="s">
        <v>8</v>
      </c>
      <c r="H3098">
        <f t="shared" si="290"/>
        <v>15</v>
      </c>
      <c r="I3098">
        <v>10</v>
      </c>
      <c r="J3098" t="s">
        <v>58</v>
      </c>
      <c r="K3098" t="s">
        <v>59</v>
      </c>
      <c r="L3098">
        <f t="shared" si="291"/>
        <v>150</v>
      </c>
      <c r="M3098">
        <f t="shared" si="293"/>
        <v>30</v>
      </c>
      <c r="N3098" t="s">
        <v>112</v>
      </c>
      <c r="O3098" t="s">
        <v>115</v>
      </c>
    </row>
    <row r="3099" spans="1:15" x14ac:dyDescent="0.3">
      <c r="A3099">
        <f t="shared" si="292"/>
        <v>7777898498</v>
      </c>
      <c r="B3099" s="1">
        <v>42551</v>
      </c>
      <c r="C3099" t="str">
        <f t="shared" si="288"/>
        <v>Thursday</v>
      </c>
      <c r="D3099" t="str">
        <f t="shared" si="289"/>
        <v>June</v>
      </c>
      <c r="E3099">
        <v>12.75</v>
      </c>
      <c r="F3099" t="s">
        <v>27</v>
      </c>
      <c r="G3099" t="s">
        <v>22</v>
      </c>
      <c r="H3099">
        <f t="shared" si="290"/>
        <v>17.75</v>
      </c>
      <c r="I3099">
        <v>6</v>
      </c>
      <c r="J3099" t="s">
        <v>28</v>
      </c>
      <c r="K3099" t="s">
        <v>29</v>
      </c>
      <c r="L3099">
        <f t="shared" si="291"/>
        <v>106.5</v>
      </c>
      <c r="M3099">
        <f t="shared" si="293"/>
        <v>30</v>
      </c>
      <c r="N3099" t="s">
        <v>112</v>
      </c>
      <c r="O3099" t="s">
        <v>115</v>
      </c>
    </row>
    <row r="3100" spans="1:15" x14ac:dyDescent="0.3">
      <c r="A3100">
        <f t="shared" si="292"/>
        <v>7777898499</v>
      </c>
      <c r="B3100" s="1">
        <v>42551</v>
      </c>
      <c r="C3100" t="str">
        <f t="shared" si="288"/>
        <v>Thursday</v>
      </c>
      <c r="D3100" t="str">
        <f t="shared" si="289"/>
        <v>June</v>
      </c>
      <c r="E3100">
        <v>12</v>
      </c>
      <c r="F3100" t="s">
        <v>27</v>
      </c>
      <c r="G3100" t="s">
        <v>8</v>
      </c>
      <c r="H3100">
        <f t="shared" si="290"/>
        <v>15</v>
      </c>
      <c r="I3100">
        <v>11</v>
      </c>
      <c r="J3100" t="s">
        <v>52</v>
      </c>
      <c r="K3100" t="s">
        <v>53</v>
      </c>
      <c r="L3100">
        <f t="shared" si="291"/>
        <v>165</v>
      </c>
      <c r="M3100">
        <f t="shared" si="293"/>
        <v>33</v>
      </c>
      <c r="N3100" t="s">
        <v>111</v>
      </c>
      <c r="O3100" t="s">
        <v>115</v>
      </c>
    </row>
    <row r="3101" spans="1:15" x14ac:dyDescent="0.3">
      <c r="A3101">
        <f t="shared" si="292"/>
        <v>7777898500</v>
      </c>
      <c r="B3101" s="1">
        <v>42551</v>
      </c>
      <c r="C3101" t="str">
        <f t="shared" si="288"/>
        <v>Thursday</v>
      </c>
      <c r="D3101" t="str">
        <f t="shared" si="289"/>
        <v>June</v>
      </c>
      <c r="E3101">
        <v>12</v>
      </c>
      <c r="F3101" t="s">
        <v>27</v>
      </c>
      <c r="G3101" t="s">
        <v>8</v>
      </c>
      <c r="H3101">
        <f t="shared" si="290"/>
        <v>15</v>
      </c>
      <c r="I3101">
        <v>7</v>
      </c>
      <c r="J3101" t="s">
        <v>36</v>
      </c>
      <c r="K3101" t="s">
        <v>37</v>
      </c>
      <c r="L3101">
        <f t="shared" si="291"/>
        <v>105</v>
      </c>
      <c r="M3101">
        <f t="shared" si="293"/>
        <v>21</v>
      </c>
      <c r="N3101" t="s">
        <v>112</v>
      </c>
      <c r="O3101" t="s">
        <v>115</v>
      </c>
    </row>
    <row r="3102" spans="1:15" x14ac:dyDescent="0.3">
      <c r="A3102">
        <f t="shared" si="292"/>
        <v>7777898501</v>
      </c>
      <c r="B3102" s="1">
        <v>42551</v>
      </c>
      <c r="C3102" t="str">
        <f t="shared" si="288"/>
        <v>Thursday</v>
      </c>
      <c r="D3102" t="str">
        <f t="shared" si="289"/>
        <v>June</v>
      </c>
      <c r="E3102">
        <v>15.25</v>
      </c>
      <c r="F3102" t="s">
        <v>13</v>
      </c>
      <c r="G3102" t="s">
        <v>8</v>
      </c>
      <c r="H3102">
        <f t="shared" si="290"/>
        <v>21.25</v>
      </c>
      <c r="I3102">
        <v>9</v>
      </c>
      <c r="J3102" t="s">
        <v>48</v>
      </c>
      <c r="K3102" t="s">
        <v>49</v>
      </c>
      <c r="L3102">
        <f t="shared" si="291"/>
        <v>191.25</v>
      </c>
      <c r="M3102">
        <f t="shared" si="293"/>
        <v>54</v>
      </c>
      <c r="N3102" t="s">
        <v>111</v>
      </c>
      <c r="O3102" t="s">
        <v>114</v>
      </c>
    </row>
    <row r="3103" spans="1:15" x14ac:dyDescent="0.3">
      <c r="A3103">
        <f t="shared" si="292"/>
        <v>7777898502</v>
      </c>
      <c r="B3103" s="1">
        <v>42551</v>
      </c>
      <c r="C3103" t="str">
        <f t="shared" si="288"/>
        <v>Thursday</v>
      </c>
      <c r="D3103" t="str">
        <f t="shared" si="289"/>
        <v>June</v>
      </c>
      <c r="E3103">
        <v>12.5</v>
      </c>
      <c r="F3103" t="s">
        <v>27</v>
      </c>
      <c r="G3103" t="s">
        <v>17</v>
      </c>
      <c r="H3103">
        <f t="shared" si="290"/>
        <v>19.5</v>
      </c>
      <c r="I3103">
        <v>9</v>
      </c>
      <c r="J3103" t="s">
        <v>38</v>
      </c>
      <c r="K3103" t="s">
        <v>39</v>
      </c>
      <c r="L3103">
        <f t="shared" si="291"/>
        <v>175.5</v>
      </c>
      <c r="M3103">
        <f t="shared" si="293"/>
        <v>63</v>
      </c>
      <c r="N3103" t="s">
        <v>111</v>
      </c>
      <c r="O3103" t="s">
        <v>115</v>
      </c>
    </row>
    <row r="3104" spans="1:15" x14ac:dyDescent="0.3">
      <c r="A3104">
        <f t="shared" si="292"/>
        <v>7777898503</v>
      </c>
      <c r="B3104" s="1">
        <v>42551</v>
      </c>
      <c r="C3104" t="str">
        <f t="shared" si="288"/>
        <v>Thursday</v>
      </c>
      <c r="D3104" t="str">
        <f t="shared" si="289"/>
        <v>June</v>
      </c>
      <c r="E3104">
        <v>10.5</v>
      </c>
      <c r="F3104" t="s">
        <v>27</v>
      </c>
      <c r="G3104" t="s">
        <v>8</v>
      </c>
      <c r="H3104">
        <f t="shared" si="290"/>
        <v>13.5</v>
      </c>
      <c r="I3104">
        <v>5</v>
      </c>
      <c r="J3104" t="s">
        <v>9</v>
      </c>
      <c r="K3104" t="s">
        <v>10</v>
      </c>
      <c r="L3104">
        <f t="shared" si="291"/>
        <v>67.5</v>
      </c>
      <c r="M3104">
        <f t="shared" si="293"/>
        <v>15</v>
      </c>
      <c r="N3104" t="s">
        <v>111</v>
      </c>
      <c r="O3104" t="s">
        <v>114</v>
      </c>
    </row>
    <row r="3105" spans="1:15" x14ac:dyDescent="0.3">
      <c r="A3105">
        <f t="shared" si="292"/>
        <v>7777898504</v>
      </c>
      <c r="B3105" s="1">
        <v>42552</v>
      </c>
      <c r="C3105" t="str">
        <f t="shared" si="288"/>
        <v>Friday</v>
      </c>
      <c r="D3105" t="str">
        <f t="shared" si="289"/>
        <v>July</v>
      </c>
      <c r="E3105">
        <v>20.5</v>
      </c>
      <c r="F3105" t="s">
        <v>13</v>
      </c>
      <c r="G3105" t="s">
        <v>8</v>
      </c>
      <c r="H3105">
        <f t="shared" si="290"/>
        <v>26.5</v>
      </c>
      <c r="I3105">
        <v>7</v>
      </c>
      <c r="J3105" t="s">
        <v>30</v>
      </c>
      <c r="K3105" t="s">
        <v>31</v>
      </c>
      <c r="L3105">
        <f t="shared" si="291"/>
        <v>185.5</v>
      </c>
      <c r="M3105">
        <f t="shared" si="293"/>
        <v>42</v>
      </c>
      <c r="N3105" t="s">
        <v>112</v>
      </c>
      <c r="O3105" t="s">
        <v>115</v>
      </c>
    </row>
    <row r="3106" spans="1:15" x14ac:dyDescent="0.3">
      <c r="A3106">
        <f t="shared" si="292"/>
        <v>7777898505</v>
      </c>
      <c r="B3106" s="1">
        <v>42552</v>
      </c>
      <c r="C3106" t="str">
        <f t="shared" si="288"/>
        <v>Friday</v>
      </c>
      <c r="D3106" t="str">
        <f t="shared" si="289"/>
        <v>July</v>
      </c>
      <c r="E3106">
        <v>20.75</v>
      </c>
      <c r="F3106" t="s">
        <v>13</v>
      </c>
      <c r="G3106" t="s">
        <v>22</v>
      </c>
      <c r="H3106">
        <f t="shared" si="290"/>
        <v>28.75</v>
      </c>
      <c r="I3106">
        <v>9</v>
      </c>
      <c r="J3106" t="s">
        <v>28</v>
      </c>
      <c r="K3106" t="s">
        <v>29</v>
      </c>
      <c r="L3106">
        <f t="shared" si="291"/>
        <v>258.75</v>
      </c>
      <c r="M3106">
        <f t="shared" si="293"/>
        <v>72</v>
      </c>
      <c r="N3106" t="s">
        <v>111</v>
      </c>
      <c r="O3106" t="s">
        <v>115</v>
      </c>
    </row>
    <row r="3107" spans="1:15" x14ac:dyDescent="0.3">
      <c r="A3107">
        <f t="shared" si="292"/>
        <v>7777898506</v>
      </c>
      <c r="B3107" s="1">
        <v>42552</v>
      </c>
      <c r="C3107" t="str">
        <f t="shared" si="288"/>
        <v>Friday</v>
      </c>
      <c r="D3107" t="str">
        <f t="shared" si="289"/>
        <v>July</v>
      </c>
      <c r="E3107">
        <v>16.75</v>
      </c>
      <c r="F3107" t="s">
        <v>7</v>
      </c>
      <c r="G3107" t="s">
        <v>22</v>
      </c>
      <c r="H3107">
        <f t="shared" si="290"/>
        <v>23.25</v>
      </c>
      <c r="I3107">
        <v>7</v>
      </c>
      <c r="J3107" t="s">
        <v>28</v>
      </c>
      <c r="K3107" t="s">
        <v>29</v>
      </c>
      <c r="L3107">
        <f t="shared" si="291"/>
        <v>162.75</v>
      </c>
      <c r="M3107">
        <f t="shared" si="293"/>
        <v>45.5</v>
      </c>
      <c r="N3107" t="s">
        <v>112</v>
      </c>
      <c r="O3107" t="s">
        <v>115</v>
      </c>
    </row>
    <row r="3108" spans="1:15" x14ac:dyDescent="0.3">
      <c r="A3108">
        <f t="shared" si="292"/>
        <v>7777898507</v>
      </c>
      <c r="B3108" s="1">
        <v>42552</v>
      </c>
      <c r="C3108" t="str">
        <f t="shared" si="288"/>
        <v>Friday</v>
      </c>
      <c r="D3108" t="str">
        <f t="shared" si="289"/>
        <v>July</v>
      </c>
      <c r="E3108">
        <v>12</v>
      </c>
      <c r="F3108" t="s">
        <v>27</v>
      </c>
      <c r="G3108" t="s">
        <v>8</v>
      </c>
      <c r="H3108">
        <f t="shared" si="290"/>
        <v>15</v>
      </c>
      <c r="I3108">
        <v>9</v>
      </c>
      <c r="J3108" t="s">
        <v>52</v>
      </c>
      <c r="K3108" t="s">
        <v>53</v>
      </c>
      <c r="L3108">
        <f t="shared" si="291"/>
        <v>135</v>
      </c>
      <c r="M3108">
        <f t="shared" si="293"/>
        <v>27</v>
      </c>
      <c r="N3108" t="s">
        <v>111</v>
      </c>
      <c r="O3108" t="s">
        <v>115</v>
      </c>
    </row>
    <row r="3109" spans="1:15" x14ac:dyDescent="0.3">
      <c r="A3109">
        <f t="shared" si="292"/>
        <v>7777898508</v>
      </c>
      <c r="B3109" s="1">
        <v>42552</v>
      </c>
      <c r="C3109" t="str">
        <f t="shared" si="288"/>
        <v>Friday</v>
      </c>
      <c r="D3109" t="str">
        <f t="shared" si="289"/>
        <v>July</v>
      </c>
      <c r="E3109">
        <v>20.75</v>
      </c>
      <c r="F3109" t="s">
        <v>13</v>
      </c>
      <c r="G3109" t="s">
        <v>17</v>
      </c>
      <c r="H3109">
        <f t="shared" si="290"/>
        <v>30.75</v>
      </c>
      <c r="I3109">
        <v>11</v>
      </c>
      <c r="J3109" t="s">
        <v>25</v>
      </c>
      <c r="K3109" t="s">
        <v>26</v>
      </c>
      <c r="L3109">
        <f t="shared" si="291"/>
        <v>338.25</v>
      </c>
      <c r="M3109">
        <f t="shared" si="293"/>
        <v>110</v>
      </c>
      <c r="N3109" t="s">
        <v>111</v>
      </c>
      <c r="O3109" t="s">
        <v>114</v>
      </c>
    </row>
    <row r="3110" spans="1:15" x14ac:dyDescent="0.3">
      <c r="A3110">
        <f t="shared" si="292"/>
        <v>7777898509</v>
      </c>
      <c r="B3110" s="1">
        <v>42552</v>
      </c>
      <c r="C3110" t="str">
        <f t="shared" si="288"/>
        <v>Friday</v>
      </c>
      <c r="D3110" t="str">
        <f t="shared" si="289"/>
        <v>July</v>
      </c>
      <c r="E3110">
        <v>12</v>
      </c>
      <c r="F3110" t="s">
        <v>27</v>
      </c>
      <c r="G3110" t="s">
        <v>8</v>
      </c>
      <c r="H3110">
        <f t="shared" si="290"/>
        <v>15</v>
      </c>
      <c r="I3110">
        <v>6</v>
      </c>
      <c r="J3110" t="s">
        <v>52</v>
      </c>
      <c r="K3110" t="s">
        <v>53</v>
      </c>
      <c r="L3110">
        <f t="shared" si="291"/>
        <v>90</v>
      </c>
      <c r="M3110">
        <f t="shared" si="293"/>
        <v>18</v>
      </c>
      <c r="N3110" t="s">
        <v>112</v>
      </c>
      <c r="O3110" t="s">
        <v>115</v>
      </c>
    </row>
    <row r="3111" spans="1:15" x14ac:dyDescent="0.3">
      <c r="A3111">
        <f t="shared" si="292"/>
        <v>7777898510</v>
      </c>
      <c r="B3111" s="1">
        <v>42553</v>
      </c>
      <c r="C3111" t="str">
        <f t="shared" si="288"/>
        <v>Saturday</v>
      </c>
      <c r="D3111" t="str">
        <f t="shared" si="289"/>
        <v>July</v>
      </c>
      <c r="E3111">
        <v>14.75</v>
      </c>
      <c r="F3111" t="s">
        <v>7</v>
      </c>
      <c r="G3111" t="s">
        <v>14</v>
      </c>
      <c r="H3111">
        <f t="shared" si="290"/>
        <v>20.25</v>
      </c>
      <c r="I3111">
        <v>8</v>
      </c>
      <c r="J3111" t="s">
        <v>56</v>
      </c>
      <c r="K3111" t="s">
        <v>57</v>
      </c>
      <c r="L3111">
        <f t="shared" si="291"/>
        <v>162</v>
      </c>
      <c r="M3111">
        <f t="shared" si="293"/>
        <v>44</v>
      </c>
      <c r="N3111" t="s">
        <v>111</v>
      </c>
      <c r="O3111" t="s">
        <v>115</v>
      </c>
    </row>
    <row r="3112" spans="1:15" x14ac:dyDescent="0.3">
      <c r="A3112">
        <f t="shared" si="292"/>
        <v>7777898511</v>
      </c>
      <c r="B3112" s="1">
        <v>42553</v>
      </c>
      <c r="C3112" t="str">
        <f t="shared" si="288"/>
        <v>Saturday</v>
      </c>
      <c r="D3112" t="str">
        <f t="shared" si="289"/>
        <v>July</v>
      </c>
      <c r="E3112">
        <v>12.75</v>
      </c>
      <c r="F3112" t="s">
        <v>27</v>
      </c>
      <c r="G3112" t="s">
        <v>14</v>
      </c>
      <c r="H3112">
        <f t="shared" si="290"/>
        <v>16.75</v>
      </c>
      <c r="I3112">
        <v>5</v>
      </c>
      <c r="J3112" t="s">
        <v>62</v>
      </c>
      <c r="K3112" t="s">
        <v>63</v>
      </c>
      <c r="L3112">
        <f t="shared" si="291"/>
        <v>83.75</v>
      </c>
      <c r="M3112">
        <f t="shared" si="293"/>
        <v>20</v>
      </c>
      <c r="N3112" t="s">
        <v>112</v>
      </c>
      <c r="O3112" t="s">
        <v>114</v>
      </c>
    </row>
    <row r="3113" spans="1:15" x14ac:dyDescent="0.3">
      <c r="A3113">
        <f t="shared" si="292"/>
        <v>7777898512</v>
      </c>
      <c r="B3113" s="1">
        <v>42553</v>
      </c>
      <c r="C3113" t="str">
        <f t="shared" si="288"/>
        <v>Saturday</v>
      </c>
      <c r="D3113" t="str">
        <f t="shared" si="289"/>
        <v>July</v>
      </c>
      <c r="E3113">
        <v>16</v>
      </c>
      <c r="F3113" t="s">
        <v>7</v>
      </c>
      <c r="G3113" t="s">
        <v>14</v>
      </c>
      <c r="H3113">
        <f t="shared" si="290"/>
        <v>21.5</v>
      </c>
      <c r="I3113">
        <v>5</v>
      </c>
      <c r="J3113" t="s">
        <v>64</v>
      </c>
      <c r="K3113" t="s">
        <v>65</v>
      </c>
      <c r="L3113">
        <f t="shared" si="291"/>
        <v>107.5</v>
      </c>
      <c r="M3113">
        <f t="shared" si="293"/>
        <v>27.5</v>
      </c>
      <c r="N3113" t="s">
        <v>111</v>
      </c>
      <c r="O3113" t="s">
        <v>114</v>
      </c>
    </row>
    <row r="3114" spans="1:15" x14ac:dyDescent="0.3">
      <c r="A3114">
        <f t="shared" si="292"/>
        <v>7777898513</v>
      </c>
      <c r="B3114" s="1">
        <v>42553</v>
      </c>
      <c r="C3114" t="str">
        <f t="shared" si="288"/>
        <v>Saturday</v>
      </c>
      <c r="D3114" t="str">
        <f t="shared" si="289"/>
        <v>July</v>
      </c>
      <c r="E3114">
        <v>16.75</v>
      </c>
      <c r="F3114" t="s">
        <v>7</v>
      </c>
      <c r="G3114" t="s">
        <v>22</v>
      </c>
      <c r="H3114">
        <f t="shared" si="290"/>
        <v>23.25</v>
      </c>
      <c r="I3114">
        <v>2</v>
      </c>
      <c r="J3114" t="s">
        <v>28</v>
      </c>
      <c r="K3114" t="s">
        <v>29</v>
      </c>
      <c r="L3114">
        <f t="shared" si="291"/>
        <v>46.5</v>
      </c>
      <c r="M3114">
        <f t="shared" si="293"/>
        <v>13</v>
      </c>
      <c r="N3114" t="s">
        <v>111</v>
      </c>
      <c r="O3114" t="s">
        <v>115</v>
      </c>
    </row>
    <row r="3115" spans="1:15" x14ac:dyDescent="0.3">
      <c r="A3115">
        <f t="shared" si="292"/>
        <v>7777898514</v>
      </c>
      <c r="B3115" s="1">
        <v>42553</v>
      </c>
      <c r="C3115" t="str">
        <f t="shared" si="288"/>
        <v>Saturday</v>
      </c>
      <c r="D3115" t="str">
        <f t="shared" si="289"/>
        <v>July</v>
      </c>
      <c r="E3115">
        <v>17.95</v>
      </c>
      <c r="F3115" t="s">
        <v>13</v>
      </c>
      <c r="G3115" t="s">
        <v>14</v>
      </c>
      <c r="H3115">
        <f t="shared" si="290"/>
        <v>24.95</v>
      </c>
      <c r="I3115">
        <v>1</v>
      </c>
      <c r="J3115" t="s">
        <v>56</v>
      </c>
      <c r="K3115" t="s">
        <v>57</v>
      </c>
      <c r="L3115">
        <f t="shared" si="291"/>
        <v>24.95</v>
      </c>
      <c r="M3115">
        <f t="shared" si="293"/>
        <v>7</v>
      </c>
      <c r="N3115" t="s">
        <v>111</v>
      </c>
      <c r="O3115" t="s">
        <v>115</v>
      </c>
    </row>
    <row r="3116" spans="1:15" x14ac:dyDescent="0.3">
      <c r="A3116">
        <f t="shared" si="292"/>
        <v>7777898515</v>
      </c>
      <c r="B3116" s="1">
        <v>42553</v>
      </c>
      <c r="C3116" t="str">
        <f t="shared" si="288"/>
        <v>Saturday</v>
      </c>
      <c r="D3116" t="str">
        <f t="shared" si="289"/>
        <v>July</v>
      </c>
      <c r="E3116">
        <v>14.75</v>
      </c>
      <c r="F3116" t="s">
        <v>7</v>
      </c>
      <c r="G3116" t="s">
        <v>14</v>
      </c>
      <c r="H3116">
        <f t="shared" si="290"/>
        <v>20.25</v>
      </c>
      <c r="I3116">
        <v>12</v>
      </c>
      <c r="J3116" t="s">
        <v>56</v>
      </c>
      <c r="K3116" t="s">
        <v>57</v>
      </c>
      <c r="L3116">
        <f t="shared" si="291"/>
        <v>243</v>
      </c>
      <c r="M3116">
        <f t="shared" si="293"/>
        <v>66</v>
      </c>
      <c r="N3116" t="s">
        <v>112</v>
      </c>
      <c r="O3116" t="s">
        <v>114</v>
      </c>
    </row>
    <row r="3117" spans="1:15" x14ac:dyDescent="0.3">
      <c r="A3117">
        <f t="shared" si="292"/>
        <v>7777898516</v>
      </c>
      <c r="B3117" s="1">
        <v>42553</v>
      </c>
      <c r="C3117" t="str">
        <f t="shared" si="288"/>
        <v>Saturday</v>
      </c>
      <c r="D3117" t="str">
        <f t="shared" si="289"/>
        <v>July</v>
      </c>
      <c r="E3117">
        <v>12.5</v>
      </c>
      <c r="F3117" t="s">
        <v>27</v>
      </c>
      <c r="G3117" t="s">
        <v>17</v>
      </c>
      <c r="H3117">
        <f t="shared" si="290"/>
        <v>19.5</v>
      </c>
      <c r="I3117">
        <v>5</v>
      </c>
      <c r="J3117" t="s">
        <v>25</v>
      </c>
      <c r="K3117" t="s">
        <v>26</v>
      </c>
      <c r="L3117">
        <f t="shared" si="291"/>
        <v>97.5</v>
      </c>
      <c r="M3117">
        <f t="shared" si="293"/>
        <v>35</v>
      </c>
      <c r="N3117" t="s">
        <v>112</v>
      </c>
      <c r="O3117" t="s">
        <v>115</v>
      </c>
    </row>
    <row r="3118" spans="1:15" x14ac:dyDescent="0.3">
      <c r="A3118">
        <f t="shared" si="292"/>
        <v>7777898517</v>
      </c>
      <c r="B3118" s="1">
        <v>42553</v>
      </c>
      <c r="C3118" t="str">
        <f t="shared" si="288"/>
        <v>Saturday</v>
      </c>
      <c r="D3118" t="str">
        <f t="shared" si="289"/>
        <v>July</v>
      </c>
      <c r="E3118">
        <v>20.75</v>
      </c>
      <c r="F3118" t="s">
        <v>13</v>
      </c>
      <c r="G3118" t="s">
        <v>17</v>
      </c>
      <c r="H3118">
        <f t="shared" si="290"/>
        <v>30.75</v>
      </c>
      <c r="I3118">
        <v>11</v>
      </c>
      <c r="J3118" t="s">
        <v>54</v>
      </c>
      <c r="K3118" t="s">
        <v>55</v>
      </c>
      <c r="L3118">
        <f t="shared" si="291"/>
        <v>338.25</v>
      </c>
      <c r="M3118">
        <f t="shared" si="293"/>
        <v>110</v>
      </c>
      <c r="N3118" t="s">
        <v>111</v>
      </c>
      <c r="O3118" t="s">
        <v>115</v>
      </c>
    </row>
    <row r="3119" spans="1:15" x14ac:dyDescent="0.3">
      <c r="A3119">
        <f t="shared" si="292"/>
        <v>7777898518</v>
      </c>
      <c r="B3119" s="1">
        <v>42553</v>
      </c>
      <c r="C3119" t="str">
        <f t="shared" si="288"/>
        <v>Saturday</v>
      </c>
      <c r="D3119" t="str">
        <f t="shared" si="289"/>
        <v>July</v>
      </c>
      <c r="E3119">
        <v>16.5</v>
      </c>
      <c r="F3119" t="s">
        <v>7</v>
      </c>
      <c r="G3119" t="s">
        <v>17</v>
      </c>
      <c r="H3119">
        <f t="shared" si="290"/>
        <v>25</v>
      </c>
      <c r="I3119">
        <v>3</v>
      </c>
      <c r="J3119" t="s">
        <v>18</v>
      </c>
      <c r="K3119" t="s">
        <v>19</v>
      </c>
      <c r="L3119">
        <f t="shared" si="291"/>
        <v>75</v>
      </c>
      <c r="M3119">
        <f t="shared" si="293"/>
        <v>25.5</v>
      </c>
      <c r="N3119" t="s">
        <v>112</v>
      </c>
      <c r="O3119" t="s">
        <v>115</v>
      </c>
    </row>
    <row r="3120" spans="1:15" x14ac:dyDescent="0.3">
      <c r="A3120">
        <f t="shared" si="292"/>
        <v>7777898519</v>
      </c>
      <c r="B3120" s="1">
        <v>42554</v>
      </c>
      <c r="C3120" t="str">
        <f t="shared" si="288"/>
        <v>Sunday</v>
      </c>
      <c r="D3120" t="str">
        <f t="shared" si="289"/>
        <v>July</v>
      </c>
      <c r="E3120">
        <v>12.5</v>
      </c>
      <c r="F3120" t="s">
        <v>7</v>
      </c>
      <c r="G3120" t="s">
        <v>8</v>
      </c>
      <c r="H3120">
        <f t="shared" si="290"/>
        <v>17</v>
      </c>
      <c r="I3120">
        <v>8</v>
      </c>
      <c r="J3120" t="s">
        <v>48</v>
      </c>
      <c r="K3120" t="s">
        <v>49</v>
      </c>
      <c r="L3120">
        <f t="shared" si="291"/>
        <v>136</v>
      </c>
      <c r="M3120">
        <f t="shared" si="293"/>
        <v>36</v>
      </c>
      <c r="N3120" t="s">
        <v>111</v>
      </c>
      <c r="O3120" t="s">
        <v>115</v>
      </c>
    </row>
    <row r="3121" spans="1:15" x14ac:dyDescent="0.3">
      <c r="A3121">
        <f t="shared" si="292"/>
        <v>7777898520</v>
      </c>
      <c r="B3121" s="1">
        <v>42554</v>
      </c>
      <c r="C3121" t="str">
        <f t="shared" si="288"/>
        <v>Sunday</v>
      </c>
      <c r="D3121" t="str">
        <f t="shared" si="289"/>
        <v>July</v>
      </c>
      <c r="E3121">
        <v>20.75</v>
      </c>
      <c r="F3121" t="s">
        <v>13</v>
      </c>
      <c r="G3121" t="s">
        <v>22</v>
      </c>
      <c r="H3121">
        <f t="shared" si="290"/>
        <v>28.75</v>
      </c>
      <c r="I3121">
        <v>10</v>
      </c>
      <c r="J3121" t="s">
        <v>44</v>
      </c>
      <c r="K3121" t="s">
        <v>45</v>
      </c>
      <c r="L3121">
        <f t="shared" si="291"/>
        <v>287.5</v>
      </c>
      <c r="M3121">
        <f t="shared" si="293"/>
        <v>80</v>
      </c>
      <c r="N3121" t="s">
        <v>112</v>
      </c>
      <c r="O3121" t="s">
        <v>114</v>
      </c>
    </row>
    <row r="3122" spans="1:15" x14ac:dyDescent="0.3">
      <c r="A3122">
        <f t="shared" si="292"/>
        <v>7777898521</v>
      </c>
      <c r="B3122" s="1">
        <v>42554</v>
      </c>
      <c r="C3122" t="str">
        <f t="shared" si="288"/>
        <v>Sunday</v>
      </c>
      <c r="D3122" t="str">
        <f t="shared" si="289"/>
        <v>July</v>
      </c>
      <c r="E3122">
        <v>20.75</v>
      </c>
      <c r="F3122" t="s">
        <v>13</v>
      </c>
      <c r="G3122" t="s">
        <v>22</v>
      </c>
      <c r="H3122">
        <f t="shared" si="290"/>
        <v>28.75</v>
      </c>
      <c r="I3122">
        <v>7</v>
      </c>
      <c r="J3122" t="s">
        <v>46</v>
      </c>
      <c r="K3122" t="s">
        <v>47</v>
      </c>
      <c r="L3122">
        <f t="shared" si="291"/>
        <v>201.25</v>
      </c>
      <c r="M3122">
        <f t="shared" si="293"/>
        <v>56</v>
      </c>
      <c r="N3122" t="s">
        <v>111</v>
      </c>
      <c r="O3122" t="s">
        <v>114</v>
      </c>
    </row>
    <row r="3123" spans="1:15" x14ac:dyDescent="0.3">
      <c r="A3123">
        <f t="shared" si="292"/>
        <v>7777898522</v>
      </c>
      <c r="B3123" s="1">
        <v>42554</v>
      </c>
      <c r="C3123" t="str">
        <f t="shared" si="288"/>
        <v>Sunday</v>
      </c>
      <c r="D3123" t="str">
        <f t="shared" si="289"/>
        <v>July</v>
      </c>
      <c r="E3123">
        <v>20.25</v>
      </c>
      <c r="F3123" t="s">
        <v>13</v>
      </c>
      <c r="G3123" t="s">
        <v>14</v>
      </c>
      <c r="H3123">
        <f t="shared" si="290"/>
        <v>27.25</v>
      </c>
      <c r="I3123">
        <v>6</v>
      </c>
      <c r="J3123" t="s">
        <v>68</v>
      </c>
      <c r="K3123" t="s">
        <v>69</v>
      </c>
      <c r="L3123">
        <f t="shared" si="291"/>
        <v>163.5</v>
      </c>
      <c r="M3123">
        <f t="shared" si="293"/>
        <v>42</v>
      </c>
      <c r="N3123" t="s">
        <v>111</v>
      </c>
      <c r="O3123" t="s">
        <v>114</v>
      </c>
    </row>
    <row r="3124" spans="1:15" x14ac:dyDescent="0.3">
      <c r="A3124">
        <f t="shared" si="292"/>
        <v>7777898523</v>
      </c>
      <c r="B3124" s="1">
        <v>42555</v>
      </c>
      <c r="C3124" t="str">
        <f t="shared" si="288"/>
        <v>Monday</v>
      </c>
      <c r="D3124" t="str">
        <f t="shared" si="289"/>
        <v>July</v>
      </c>
      <c r="E3124">
        <v>20.75</v>
      </c>
      <c r="F3124" t="s">
        <v>13</v>
      </c>
      <c r="G3124" t="s">
        <v>22</v>
      </c>
      <c r="H3124">
        <f t="shared" si="290"/>
        <v>28.75</v>
      </c>
      <c r="I3124">
        <v>5</v>
      </c>
      <c r="J3124" t="s">
        <v>23</v>
      </c>
      <c r="K3124" t="s">
        <v>24</v>
      </c>
      <c r="L3124">
        <f t="shared" si="291"/>
        <v>143.75</v>
      </c>
      <c r="M3124">
        <f t="shared" si="293"/>
        <v>40</v>
      </c>
      <c r="N3124" t="s">
        <v>112</v>
      </c>
      <c r="O3124" t="s">
        <v>115</v>
      </c>
    </row>
    <row r="3125" spans="1:15" x14ac:dyDescent="0.3">
      <c r="A3125">
        <f t="shared" si="292"/>
        <v>7777898524</v>
      </c>
      <c r="B3125" s="1">
        <v>42555</v>
      </c>
      <c r="C3125" t="str">
        <f t="shared" si="288"/>
        <v>Monday</v>
      </c>
      <c r="D3125" t="str">
        <f t="shared" si="289"/>
        <v>July</v>
      </c>
      <c r="E3125">
        <v>10.5</v>
      </c>
      <c r="F3125" t="s">
        <v>27</v>
      </c>
      <c r="G3125" t="s">
        <v>8</v>
      </c>
      <c r="H3125">
        <f t="shared" si="290"/>
        <v>13.5</v>
      </c>
      <c r="I3125">
        <v>11</v>
      </c>
      <c r="J3125" t="s">
        <v>9</v>
      </c>
      <c r="K3125" t="s">
        <v>10</v>
      </c>
      <c r="L3125">
        <f t="shared" si="291"/>
        <v>148.5</v>
      </c>
      <c r="M3125">
        <f t="shared" si="293"/>
        <v>33</v>
      </c>
      <c r="N3125" t="s">
        <v>111</v>
      </c>
      <c r="O3125" t="s">
        <v>115</v>
      </c>
    </row>
    <row r="3126" spans="1:15" x14ac:dyDescent="0.3">
      <c r="A3126">
        <f t="shared" si="292"/>
        <v>7777898525</v>
      </c>
      <c r="B3126" s="1">
        <v>42555</v>
      </c>
      <c r="C3126" t="str">
        <f t="shared" si="288"/>
        <v>Monday</v>
      </c>
      <c r="D3126" t="str">
        <f t="shared" si="289"/>
        <v>July</v>
      </c>
      <c r="E3126">
        <v>12</v>
      </c>
      <c r="F3126" t="s">
        <v>27</v>
      </c>
      <c r="G3126" t="s">
        <v>14</v>
      </c>
      <c r="H3126">
        <f t="shared" si="290"/>
        <v>16</v>
      </c>
      <c r="I3126">
        <v>5</v>
      </c>
      <c r="J3126" t="s">
        <v>20</v>
      </c>
      <c r="K3126" t="s">
        <v>21</v>
      </c>
      <c r="L3126">
        <f t="shared" si="291"/>
        <v>80</v>
      </c>
      <c r="M3126">
        <f t="shared" si="293"/>
        <v>20</v>
      </c>
      <c r="N3126" t="s">
        <v>112</v>
      </c>
      <c r="O3126" t="s">
        <v>114</v>
      </c>
    </row>
    <row r="3127" spans="1:15" x14ac:dyDescent="0.3">
      <c r="A3127">
        <f t="shared" si="292"/>
        <v>7777898526</v>
      </c>
      <c r="B3127" s="1">
        <v>42555</v>
      </c>
      <c r="C3127" t="str">
        <f t="shared" si="288"/>
        <v>Monday</v>
      </c>
      <c r="D3127" t="str">
        <f t="shared" si="289"/>
        <v>July</v>
      </c>
      <c r="E3127">
        <v>12.5</v>
      </c>
      <c r="F3127" t="s">
        <v>7</v>
      </c>
      <c r="G3127" t="s">
        <v>8</v>
      </c>
      <c r="H3127">
        <f t="shared" si="290"/>
        <v>17</v>
      </c>
      <c r="I3127">
        <v>10</v>
      </c>
      <c r="J3127" t="s">
        <v>48</v>
      </c>
      <c r="K3127" t="s">
        <v>49</v>
      </c>
      <c r="L3127">
        <f t="shared" si="291"/>
        <v>170</v>
      </c>
      <c r="M3127">
        <f t="shared" si="293"/>
        <v>45</v>
      </c>
      <c r="N3127" t="s">
        <v>112</v>
      </c>
      <c r="O3127" t="s">
        <v>115</v>
      </c>
    </row>
    <row r="3128" spans="1:15" x14ac:dyDescent="0.3">
      <c r="A3128">
        <f t="shared" si="292"/>
        <v>7777898527</v>
      </c>
      <c r="B3128" s="1">
        <v>42555</v>
      </c>
      <c r="C3128" t="str">
        <f t="shared" si="288"/>
        <v>Monday</v>
      </c>
      <c r="D3128" t="str">
        <f t="shared" si="289"/>
        <v>July</v>
      </c>
      <c r="E3128">
        <v>18.5</v>
      </c>
      <c r="F3128" t="s">
        <v>13</v>
      </c>
      <c r="G3128" t="s">
        <v>14</v>
      </c>
      <c r="H3128">
        <f t="shared" si="290"/>
        <v>25.5</v>
      </c>
      <c r="I3128">
        <v>9</v>
      </c>
      <c r="J3128" t="s">
        <v>15</v>
      </c>
      <c r="K3128" t="s">
        <v>16</v>
      </c>
      <c r="L3128">
        <f t="shared" si="291"/>
        <v>229.5</v>
      </c>
      <c r="M3128">
        <f t="shared" si="293"/>
        <v>63</v>
      </c>
      <c r="N3128" t="s">
        <v>111</v>
      </c>
      <c r="O3128" t="s">
        <v>115</v>
      </c>
    </row>
    <row r="3129" spans="1:15" x14ac:dyDescent="0.3">
      <c r="A3129">
        <f t="shared" si="292"/>
        <v>7777898528</v>
      </c>
      <c r="B3129" s="1">
        <v>42555</v>
      </c>
      <c r="C3129" t="str">
        <f t="shared" si="288"/>
        <v>Monday</v>
      </c>
      <c r="D3129" t="str">
        <f t="shared" si="289"/>
        <v>July</v>
      </c>
      <c r="E3129">
        <v>12</v>
      </c>
      <c r="F3129" t="s">
        <v>27</v>
      </c>
      <c r="G3129" t="s">
        <v>8</v>
      </c>
      <c r="H3129">
        <f t="shared" si="290"/>
        <v>15</v>
      </c>
      <c r="I3129">
        <v>1</v>
      </c>
      <c r="J3129" t="s">
        <v>11</v>
      </c>
      <c r="K3129" t="s">
        <v>12</v>
      </c>
      <c r="L3129">
        <f t="shared" si="291"/>
        <v>15</v>
      </c>
      <c r="M3129">
        <f t="shared" si="293"/>
        <v>3</v>
      </c>
      <c r="N3129" t="s">
        <v>111</v>
      </c>
      <c r="O3129" t="s">
        <v>115</v>
      </c>
    </row>
    <row r="3130" spans="1:15" x14ac:dyDescent="0.3">
      <c r="A3130">
        <f t="shared" si="292"/>
        <v>7777898529</v>
      </c>
      <c r="B3130" s="1">
        <v>42556</v>
      </c>
      <c r="C3130" t="str">
        <f t="shared" si="288"/>
        <v>Tuesday</v>
      </c>
      <c r="D3130" t="str">
        <f t="shared" si="289"/>
        <v>July</v>
      </c>
      <c r="E3130">
        <v>20.25</v>
      </c>
      <c r="F3130" t="s">
        <v>13</v>
      </c>
      <c r="G3130" t="s">
        <v>14</v>
      </c>
      <c r="H3130">
        <f t="shared" si="290"/>
        <v>27.25</v>
      </c>
      <c r="I3130">
        <v>7</v>
      </c>
      <c r="J3130" t="s">
        <v>42</v>
      </c>
      <c r="K3130" t="s">
        <v>43</v>
      </c>
      <c r="L3130">
        <f t="shared" si="291"/>
        <v>190.75</v>
      </c>
      <c r="M3130">
        <f t="shared" si="293"/>
        <v>49</v>
      </c>
      <c r="N3130" t="s">
        <v>112</v>
      </c>
      <c r="O3130" t="s">
        <v>115</v>
      </c>
    </row>
    <row r="3131" spans="1:15" x14ac:dyDescent="0.3">
      <c r="A3131">
        <f t="shared" si="292"/>
        <v>7777898530</v>
      </c>
      <c r="B3131" s="1">
        <v>42556</v>
      </c>
      <c r="C3131" t="str">
        <f t="shared" si="288"/>
        <v>Tuesday</v>
      </c>
      <c r="D3131" t="str">
        <f t="shared" si="289"/>
        <v>July</v>
      </c>
      <c r="E3131">
        <v>12.75</v>
      </c>
      <c r="F3131" t="s">
        <v>27</v>
      </c>
      <c r="G3131" t="s">
        <v>22</v>
      </c>
      <c r="H3131">
        <f t="shared" si="290"/>
        <v>17.75</v>
      </c>
      <c r="I3131">
        <v>6</v>
      </c>
      <c r="J3131" t="s">
        <v>50</v>
      </c>
      <c r="K3131" t="s">
        <v>51</v>
      </c>
      <c r="L3131">
        <f t="shared" si="291"/>
        <v>106.5</v>
      </c>
      <c r="M3131">
        <f t="shared" si="293"/>
        <v>30</v>
      </c>
      <c r="N3131" t="s">
        <v>111</v>
      </c>
      <c r="O3131" t="s">
        <v>114</v>
      </c>
    </row>
    <row r="3132" spans="1:15" x14ac:dyDescent="0.3">
      <c r="A3132">
        <f t="shared" si="292"/>
        <v>7777898531</v>
      </c>
      <c r="B3132" s="1">
        <v>42556</v>
      </c>
      <c r="C3132" t="str">
        <f t="shared" si="288"/>
        <v>Tuesday</v>
      </c>
      <c r="D3132" t="str">
        <f t="shared" si="289"/>
        <v>July</v>
      </c>
      <c r="E3132">
        <v>11</v>
      </c>
      <c r="F3132" t="s">
        <v>27</v>
      </c>
      <c r="G3132" t="s">
        <v>8</v>
      </c>
      <c r="H3132">
        <f t="shared" si="290"/>
        <v>14</v>
      </c>
      <c r="I3132">
        <v>6</v>
      </c>
      <c r="J3132" t="s">
        <v>74</v>
      </c>
      <c r="K3132" t="s">
        <v>75</v>
      </c>
      <c r="L3132">
        <f t="shared" si="291"/>
        <v>84</v>
      </c>
      <c r="M3132">
        <f t="shared" si="293"/>
        <v>18</v>
      </c>
      <c r="N3132" t="s">
        <v>112</v>
      </c>
      <c r="O3132" t="s">
        <v>114</v>
      </c>
    </row>
    <row r="3133" spans="1:15" x14ac:dyDescent="0.3">
      <c r="A3133">
        <f t="shared" si="292"/>
        <v>7777898532</v>
      </c>
      <c r="B3133" s="1">
        <v>42556</v>
      </c>
      <c r="C3133" t="str">
        <f t="shared" si="288"/>
        <v>Tuesday</v>
      </c>
      <c r="D3133" t="str">
        <f t="shared" si="289"/>
        <v>July</v>
      </c>
      <c r="E3133">
        <v>20.75</v>
      </c>
      <c r="F3133" t="s">
        <v>13</v>
      </c>
      <c r="G3133" t="s">
        <v>22</v>
      </c>
      <c r="H3133">
        <f t="shared" si="290"/>
        <v>28.75</v>
      </c>
      <c r="I3133">
        <v>7</v>
      </c>
      <c r="J3133" t="s">
        <v>28</v>
      </c>
      <c r="K3133" t="s">
        <v>29</v>
      </c>
      <c r="L3133">
        <f t="shared" si="291"/>
        <v>201.25</v>
      </c>
      <c r="M3133">
        <f t="shared" si="293"/>
        <v>56</v>
      </c>
      <c r="N3133" t="s">
        <v>111</v>
      </c>
      <c r="O3133" t="s">
        <v>114</v>
      </c>
    </row>
    <row r="3134" spans="1:15" x14ac:dyDescent="0.3">
      <c r="A3134">
        <f t="shared" si="292"/>
        <v>7777898533</v>
      </c>
      <c r="B3134" s="1">
        <v>42556</v>
      </c>
      <c r="C3134" t="str">
        <f t="shared" si="288"/>
        <v>Tuesday</v>
      </c>
      <c r="D3134" t="str">
        <f t="shared" si="289"/>
        <v>July</v>
      </c>
      <c r="E3134">
        <v>20.5</v>
      </c>
      <c r="F3134" t="s">
        <v>13</v>
      </c>
      <c r="G3134" t="s">
        <v>8</v>
      </c>
      <c r="H3134">
        <f t="shared" si="290"/>
        <v>26.5</v>
      </c>
      <c r="I3134">
        <v>5</v>
      </c>
      <c r="J3134" t="s">
        <v>36</v>
      </c>
      <c r="K3134" t="s">
        <v>37</v>
      </c>
      <c r="L3134">
        <f t="shared" si="291"/>
        <v>132.5</v>
      </c>
      <c r="M3134">
        <f t="shared" si="293"/>
        <v>30</v>
      </c>
      <c r="N3134" t="s">
        <v>111</v>
      </c>
      <c r="O3134" t="s">
        <v>115</v>
      </c>
    </row>
    <row r="3135" spans="1:15" x14ac:dyDescent="0.3">
      <c r="A3135">
        <f t="shared" si="292"/>
        <v>7777898534</v>
      </c>
      <c r="B3135" s="1">
        <v>42557</v>
      </c>
      <c r="C3135" t="str">
        <f t="shared" si="288"/>
        <v>Wednesday</v>
      </c>
      <c r="D3135" t="str">
        <f t="shared" si="289"/>
        <v>July</v>
      </c>
      <c r="E3135">
        <v>12</v>
      </c>
      <c r="F3135" t="s">
        <v>27</v>
      </c>
      <c r="G3135" t="s">
        <v>8</v>
      </c>
      <c r="H3135">
        <f t="shared" si="290"/>
        <v>15</v>
      </c>
      <c r="I3135">
        <v>12</v>
      </c>
      <c r="J3135" t="s">
        <v>58</v>
      </c>
      <c r="K3135" t="s">
        <v>59</v>
      </c>
      <c r="L3135">
        <f t="shared" si="291"/>
        <v>180</v>
      </c>
      <c r="M3135">
        <f t="shared" si="293"/>
        <v>36</v>
      </c>
      <c r="N3135" t="s">
        <v>111</v>
      </c>
      <c r="O3135" t="s">
        <v>114</v>
      </c>
    </row>
    <row r="3136" spans="1:15" x14ac:dyDescent="0.3">
      <c r="A3136">
        <f t="shared" si="292"/>
        <v>7777898535</v>
      </c>
      <c r="B3136" s="1">
        <v>42557</v>
      </c>
      <c r="C3136" t="str">
        <f t="shared" si="288"/>
        <v>Wednesday</v>
      </c>
      <c r="D3136" t="str">
        <f t="shared" si="289"/>
        <v>July</v>
      </c>
      <c r="E3136">
        <v>20.25</v>
      </c>
      <c r="F3136" t="s">
        <v>13</v>
      </c>
      <c r="G3136" t="s">
        <v>17</v>
      </c>
      <c r="H3136">
        <f t="shared" si="290"/>
        <v>30.25</v>
      </c>
      <c r="I3136">
        <v>8</v>
      </c>
      <c r="J3136" t="s">
        <v>70</v>
      </c>
      <c r="K3136" t="s">
        <v>71</v>
      </c>
      <c r="L3136">
        <f t="shared" si="291"/>
        <v>242</v>
      </c>
      <c r="M3136">
        <f t="shared" si="293"/>
        <v>80</v>
      </c>
      <c r="N3136" t="s">
        <v>112</v>
      </c>
      <c r="O3136" t="s">
        <v>114</v>
      </c>
    </row>
    <row r="3137" spans="1:15" x14ac:dyDescent="0.3">
      <c r="A3137">
        <f t="shared" si="292"/>
        <v>7777898536</v>
      </c>
      <c r="B3137" s="1">
        <v>42557</v>
      </c>
      <c r="C3137" t="str">
        <f t="shared" si="288"/>
        <v>Wednesday</v>
      </c>
      <c r="D3137" t="str">
        <f t="shared" si="289"/>
        <v>July</v>
      </c>
      <c r="E3137">
        <v>20.75</v>
      </c>
      <c r="F3137" t="s">
        <v>13</v>
      </c>
      <c r="G3137" t="s">
        <v>22</v>
      </c>
      <c r="H3137">
        <f t="shared" si="290"/>
        <v>28.75</v>
      </c>
      <c r="I3137">
        <v>5</v>
      </c>
      <c r="J3137" t="s">
        <v>23</v>
      </c>
      <c r="K3137" t="s">
        <v>24</v>
      </c>
      <c r="L3137">
        <f t="shared" si="291"/>
        <v>143.75</v>
      </c>
      <c r="M3137">
        <f t="shared" si="293"/>
        <v>40</v>
      </c>
      <c r="N3137" t="s">
        <v>111</v>
      </c>
      <c r="O3137" t="s">
        <v>115</v>
      </c>
    </row>
    <row r="3138" spans="1:15" x14ac:dyDescent="0.3">
      <c r="A3138">
        <f t="shared" si="292"/>
        <v>7777898537</v>
      </c>
      <c r="B3138" s="1">
        <v>42557</v>
      </c>
      <c r="C3138" t="str">
        <f t="shared" ref="C3138:C3201" si="294">TEXT(B3138,"dddd")</f>
        <v>Wednesday</v>
      </c>
      <c r="D3138" t="str">
        <f t="shared" si="289"/>
        <v>July</v>
      </c>
      <c r="E3138">
        <v>20.75</v>
      </c>
      <c r="F3138" t="s">
        <v>13</v>
      </c>
      <c r="G3138" t="s">
        <v>22</v>
      </c>
      <c r="H3138">
        <f t="shared" si="290"/>
        <v>28.75</v>
      </c>
      <c r="I3138">
        <v>10</v>
      </c>
      <c r="J3138" t="s">
        <v>46</v>
      </c>
      <c r="K3138" t="s">
        <v>47</v>
      </c>
      <c r="L3138">
        <f t="shared" si="291"/>
        <v>287.5</v>
      </c>
      <c r="M3138">
        <f t="shared" si="293"/>
        <v>80</v>
      </c>
      <c r="N3138" t="s">
        <v>112</v>
      </c>
      <c r="O3138" t="s">
        <v>115</v>
      </c>
    </row>
    <row r="3139" spans="1:15" x14ac:dyDescent="0.3">
      <c r="A3139">
        <f t="shared" si="292"/>
        <v>7777898538</v>
      </c>
      <c r="B3139" s="1">
        <v>42558</v>
      </c>
      <c r="C3139" t="str">
        <f t="shared" si="294"/>
        <v>Thursday</v>
      </c>
      <c r="D3139" t="str">
        <f t="shared" ref="D3139:D3202" si="295">TEXT(B3139,"mmmm")</f>
        <v>July</v>
      </c>
      <c r="E3139">
        <v>16</v>
      </c>
      <c r="F3139" t="s">
        <v>7</v>
      </c>
      <c r="G3139" t="s">
        <v>8</v>
      </c>
      <c r="H3139">
        <f t="shared" ref="H3139:H3202" si="296">E3139 +   IF(F3139="S", 2, IF(F3139="M", 3.5, IF(F3139="L", 5, 0))) +  IF(G3139="Classic", 1, IF(G3139="Veggie", 2, IF(G3139="Chicken", 3, IF(G3139="Supreme",5,0))))</f>
        <v>20.5</v>
      </c>
      <c r="I3139">
        <v>5</v>
      </c>
      <c r="J3139" t="s">
        <v>11</v>
      </c>
      <c r="K3139" t="s">
        <v>12</v>
      </c>
      <c r="L3139">
        <f t="shared" ref="L3139:L3202" si="297">H3139*I3139</f>
        <v>102.5</v>
      </c>
      <c r="M3139">
        <f t="shared" si="293"/>
        <v>22.5</v>
      </c>
      <c r="N3139" t="s">
        <v>112</v>
      </c>
      <c r="O3139" t="s">
        <v>115</v>
      </c>
    </row>
    <row r="3140" spans="1:15" x14ac:dyDescent="0.3">
      <c r="A3140">
        <f t="shared" ref="A3140:A3203" si="298">A3139+1</f>
        <v>7777898539</v>
      </c>
      <c r="B3140" s="1">
        <v>42558</v>
      </c>
      <c r="C3140" t="str">
        <f t="shared" si="294"/>
        <v>Thursday</v>
      </c>
      <c r="D3140" t="str">
        <f t="shared" si="295"/>
        <v>July</v>
      </c>
      <c r="E3140">
        <v>20.75</v>
      </c>
      <c r="F3140" t="s">
        <v>13</v>
      </c>
      <c r="G3140" t="s">
        <v>22</v>
      </c>
      <c r="H3140">
        <f t="shared" si="296"/>
        <v>28.75</v>
      </c>
      <c r="I3140">
        <v>6</v>
      </c>
      <c r="J3140" t="s">
        <v>23</v>
      </c>
      <c r="K3140" t="s">
        <v>24</v>
      </c>
      <c r="L3140">
        <f t="shared" si="297"/>
        <v>172.5</v>
      </c>
      <c r="M3140">
        <f t="shared" si="293"/>
        <v>48</v>
      </c>
      <c r="N3140" t="s">
        <v>111</v>
      </c>
      <c r="O3140" t="s">
        <v>115</v>
      </c>
    </row>
    <row r="3141" spans="1:15" x14ac:dyDescent="0.3">
      <c r="A3141">
        <f t="shared" si="298"/>
        <v>7777898540</v>
      </c>
      <c r="B3141" s="1">
        <v>42558</v>
      </c>
      <c r="C3141" t="str">
        <f t="shared" si="294"/>
        <v>Thursday</v>
      </c>
      <c r="D3141" t="str">
        <f t="shared" si="295"/>
        <v>July</v>
      </c>
      <c r="E3141">
        <v>20.75</v>
      </c>
      <c r="F3141" t="s">
        <v>13</v>
      </c>
      <c r="G3141" t="s">
        <v>17</v>
      </c>
      <c r="H3141">
        <f t="shared" si="296"/>
        <v>30.75</v>
      </c>
      <c r="I3141">
        <v>3</v>
      </c>
      <c r="J3141" t="s">
        <v>18</v>
      </c>
      <c r="K3141" t="s">
        <v>19</v>
      </c>
      <c r="L3141">
        <f t="shared" si="297"/>
        <v>92.25</v>
      </c>
      <c r="M3141">
        <f t="shared" ref="M3141:M3204" si="299">(H3141-E3141)*I3141</f>
        <v>30</v>
      </c>
      <c r="N3141" t="s">
        <v>111</v>
      </c>
      <c r="O3141" t="s">
        <v>114</v>
      </c>
    </row>
    <row r="3142" spans="1:15" x14ac:dyDescent="0.3">
      <c r="A3142">
        <f t="shared" si="298"/>
        <v>7777898541</v>
      </c>
      <c r="B3142" s="1">
        <v>42558</v>
      </c>
      <c r="C3142" t="str">
        <f t="shared" si="294"/>
        <v>Thursday</v>
      </c>
      <c r="D3142" t="str">
        <f t="shared" si="295"/>
        <v>July</v>
      </c>
      <c r="E3142">
        <v>12.5</v>
      </c>
      <c r="F3142" t="s">
        <v>27</v>
      </c>
      <c r="G3142" t="s">
        <v>17</v>
      </c>
      <c r="H3142">
        <f t="shared" si="296"/>
        <v>19.5</v>
      </c>
      <c r="I3142">
        <v>10</v>
      </c>
      <c r="J3142" t="s">
        <v>54</v>
      </c>
      <c r="K3142" t="s">
        <v>55</v>
      </c>
      <c r="L3142">
        <f t="shared" si="297"/>
        <v>195</v>
      </c>
      <c r="M3142">
        <f t="shared" si="299"/>
        <v>70</v>
      </c>
      <c r="N3142" t="s">
        <v>112</v>
      </c>
      <c r="O3142" t="s">
        <v>114</v>
      </c>
    </row>
    <row r="3143" spans="1:15" x14ac:dyDescent="0.3">
      <c r="A3143">
        <f t="shared" si="298"/>
        <v>7777898542</v>
      </c>
      <c r="B3143" s="1">
        <v>42558</v>
      </c>
      <c r="C3143" t="str">
        <f t="shared" si="294"/>
        <v>Thursday</v>
      </c>
      <c r="D3143" t="str">
        <f t="shared" si="295"/>
        <v>July</v>
      </c>
      <c r="E3143">
        <v>20.75</v>
      </c>
      <c r="F3143" t="s">
        <v>13</v>
      </c>
      <c r="G3143" t="s">
        <v>17</v>
      </c>
      <c r="H3143">
        <f t="shared" si="296"/>
        <v>30.75</v>
      </c>
      <c r="I3143">
        <v>4</v>
      </c>
      <c r="J3143" t="s">
        <v>32</v>
      </c>
      <c r="K3143" t="s">
        <v>33</v>
      </c>
      <c r="L3143">
        <f t="shared" si="297"/>
        <v>123</v>
      </c>
      <c r="M3143">
        <f t="shared" si="299"/>
        <v>40</v>
      </c>
      <c r="N3143" t="s">
        <v>112</v>
      </c>
      <c r="O3143" t="s">
        <v>114</v>
      </c>
    </row>
    <row r="3144" spans="1:15" x14ac:dyDescent="0.3">
      <c r="A3144">
        <f t="shared" si="298"/>
        <v>7777898543</v>
      </c>
      <c r="B3144" s="1">
        <v>42559</v>
      </c>
      <c r="C3144" t="str">
        <f t="shared" si="294"/>
        <v>Friday</v>
      </c>
      <c r="D3144" t="str">
        <f t="shared" si="295"/>
        <v>July</v>
      </c>
      <c r="E3144">
        <v>12.5</v>
      </c>
      <c r="F3144" t="s">
        <v>27</v>
      </c>
      <c r="G3144" t="s">
        <v>17</v>
      </c>
      <c r="H3144">
        <f t="shared" si="296"/>
        <v>19.5</v>
      </c>
      <c r="I3144">
        <v>7</v>
      </c>
      <c r="J3144" t="s">
        <v>32</v>
      </c>
      <c r="K3144" t="s">
        <v>33</v>
      </c>
      <c r="L3144">
        <f t="shared" si="297"/>
        <v>136.5</v>
      </c>
      <c r="M3144">
        <f t="shared" si="299"/>
        <v>49</v>
      </c>
      <c r="N3144" t="s">
        <v>112</v>
      </c>
      <c r="O3144" t="s">
        <v>114</v>
      </c>
    </row>
    <row r="3145" spans="1:15" x14ac:dyDescent="0.3">
      <c r="A3145">
        <f t="shared" si="298"/>
        <v>7777898544</v>
      </c>
      <c r="B3145" s="1">
        <v>42559</v>
      </c>
      <c r="C3145" t="str">
        <f t="shared" si="294"/>
        <v>Friday</v>
      </c>
      <c r="D3145" t="str">
        <f t="shared" si="295"/>
        <v>July</v>
      </c>
      <c r="E3145">
        <v>12</v>
      </c>
      <c r="F3145" t="s">
        <v>27</v>
      </c>
      <c r="G3145" t="s">
        <v>14</v>
      </c>
      <c r="H3145">
        <f t="shared" si="296"/>
        <v>16</v>
      </c>
      <c r="I3145">
        <v>7</v>
      </c>
      <c r="J3145" t="s">
        <v>34</v>
      </c>
      <c r="K3145" t="s">
        <v>35</v>
      </c>
      <c r="L3145">
        <f t="shared" si="297"/>
        <v>112</v>
      </c>
      <c r="M3145">
        <f t="shared" si="299"/>
        <v>28</v>
      </c>
      <c r="N3145" t="s">
        <v>111</v>
      </c>
      <c r="O3145" t="s">
        <v>114</v>
      </c>
    </row>
    <row r="3146" spans="1:15" x14ac:dyDescent="0.3">
      <c r="A3146">
        <f t="shared" si="298"/>
        <v>7777898545</v>
      </c>
      <c r="B3146" s="1">
        <v>42559</v>
      </c>
      <c r="C3146" t="str">
        <f t="shared" si="294"/>
        <v>Friday</v>
      </c>
      <c r="D3146" t="str">
        <f t="shared" si="295"/>
        <v>July</v>
      </c>
      <c r="E3146">
        <v>20.5</v>
      </c>
      <c r="F3146" t="s">
        <v>13</v>
      </c>
      <c r="G3146" t="s">
        <v>8</v>
      </c>
      <c r="H3146">
        <f t="shared" si="296"/>
        <v>26.5</v>
      </c>
      <c r="I3146">
        <v>9</v>
      </c>
      <c r="J3146" t="s">
        <v>58</v>
      </c>
      <c r="K3146" t="s">
        <v>59</v>
      </c>
      <c r="L3146">
        <f t="shared" si="297"/>
        <v>238.5</v>
      </c>
      <c r="M3146">
        <f t="shared" si="299"/>
        <v>54</v>
      </c>
      <c r="N3146" t="s">
        <v>112</v>
      </c>
      <c r="O3146" t="s">
        <v>114</v>
      </c>
    </row>
    <row r="3147" spans="1:15" x14ac:dyDescent="0.3">
      <c r="A3147">
        <f t="shared" si="298"/>
        <v>7777898546</v>
      </c>
      <c r="B3147" s="1">
        <v>42559</v>
      </c>
      <c r="C3147" t="str">
        <f t="shared" si="294"/>
        <v>Friday</v>
      </c>
      <c r="D3147" t="str">
        <f t="shared" si="295"/>
        <v>July</v>
      </c>
      <c r="E3147">
        <v>16.75</v>
      </c>
      <c r="F3147" t="s">
        <v>7</v>
      </c>
      <c r="G3147" t="s">
        <v>22</v>
      </c>
      <c r="H3147">
        <f t="shared" si="296"/>
        <v>23.25</v>
      </c>
      <c r="I3147">
        <v>4</v>
      </c>
      <c r="J3147" t="s">
        <v>28</v>
      </c>
      <c r="K3147" t="s">
        <v>29</v>
      </c>
      <c r="L3147">
        <f t="shared" si="297"/>
        <v>93</v>
      </c>
      <c r="M3147">
        <f t="shared" si="299"/>
        <v>26</v>
      </c>
      <c r="N3147" t="s">
        <v>112</v>
      </c>
      <c r="O3147" t="s">
        <v>114</v>
      </c>
    </row>
    <row r="3148" spans="1:15" x14ac:dyDescent="0.3">
      <c r="A3148">
        <f t="shared" si="298"/>
        <v>7777898547</v>
      </c>
      <c r="B3148" s="1">
        <v>42560</v>
      </c>
      <c r="C3148" t="str">
        <f t="shared" si="294"/>
        <v>Saturday</v>
      </c>
      <c r="D3148" t="str">
        <f t="shared" si="295"/>
        <v>July</v>
      </c>
      <c r="E3148">
        <v>12.75</v>
      </c>
      <c r="F3148" t="s">
        <v>27</v>
      </c>
      <c r="G3148" t="s">
        <v>22</v>
      </c>
      <c r="H3148">
        <f t="shared" si="296"/>
        <v>17.75</v>
      </c>
      <c r="I3148">
        <v>6</v>
      </c>
      <c r="J3148" t="s">
        <v>23</v>
      </c>
      <c r="K3148" t="s">
        <v>24</v>
      </c>
      <c r="L3148">
        <f t="shared" si="297"/>
        <v>106.5</v>
      </c>
      <c r="M3148">
        <f t="shared" si="299"/>
        <v>30</v>
      </c>
      <c r="N3148" t="s">
        <v>111</v>
      </c>
      <c r="O3148" t="s">
        <v>114</v>
      </c>
    </row>
    <row r="3149" spans="1:15" x14ac:dyDescent="0.3">
      <c r="A3149">
        <f t="shared" si="298"/>
        <v>7777898548</v>
      </c>
      <c r="B3149" s="1">
        <v>42560</v>
      </c>
      <c r="C3149" t="str">
        <f t="shared" si="294"/>
        <v>Saturday</v>
      </c>
      <c r="D3149" t="str">
        <f t="shared" si="295"/>
        <v>July</v>
      </c>
      <c r="E3149">
        <v>10.5</v>
      </c>
      <c r="F3149" t="s">
        <v>27</v>
      </c>
      <c r="G3149" t="s">
        <v>8</v>
      </c>
      <c r="H3149">
        <f t="shared" si="296"/>
        <v>13.5</v>
      </c>
      <c r="I3149">
        <v>2</v>
      </c>
      <c r="J3149" t="s">
        <v>9</v>
      </c>
      <c r="K3149" t="s">
        <v>10</v>
      </c>
      <c r="L3149">
        <f t="shared" si="297"/>
        <v>27</v>
      </c>
      <c r="M3149">
        <f t="shared" si="299"/>
        <v>6</v>
      </c>
      <c r="N3149" t="s">
        <v>112</v>
      </c>
      <c r="O3149" t="s">
        <v>114</v>
      </c>
    </row>
    <row r="3150" spans="1:15" x14ac:dyDescent="0.3">
      <c r="A3150">
        <f t="shared" si="298"/>
        <v>7777898549</v>
      </c>
      <c r="B3150" s="1">
        <v>42561</v>
      </c>
      <c r="C3150" t="str">
        <f t="shared" si="294"/>
        <v>Sunday</v>
      </c>
      <c r="D3150" t="str">
        <f t="shared" si="295"/>
        <v>July</v>
      </c>
      <c r="E3150">
        <v>12.75</v>
      </c>
      <c r="F3150" t="s">
        <v>27</v>
      </c>
      <c r="G3150" t="s">
        <v>22</v>
      </c>
      <c r="H3150">
        <f t="shared" si="296"/>
        <v>17.75</v>
      </c>
      <c r="I3150">
        <v>9</v>
      </c>
      <c r="J3150" t="s">
        <v>23</v>
      </c>
      <c r="K3150" t="s">
        <v>24</v>
      </c>
      <c r="L3150">
        <f t="shared" si="297"/>
        <v>159.75</v>
      </c>
      <c r="M3150">
        <f t="shared" si="299"/>
        <v>45</v>
      </c>
      <c r="N3150" t="s">
        <v>111</v>
      </c>
      <c r="O3150" t="s">
        <v>114</v>
      </c>
    </row>
    <row r="3151" spans="1:15" x14ac:dyDescent="0.3">
      <c r="A3151">
        <f t="shared" si="298"/>
        <v>7777898550</v>
      </c>
      <c r="B3151" s="1">
        <v>42561</v>
      </c>
      <c r="C3151" t="str">
        <f t="shared" si="294"/>
        <v>Sunday</v>
      </c>
      <c r="D3151" t="str">
        <f t="shared" si="295"/>
        <v>July</v>
      </c>
      <c r="E3151">
        <v>12.75</v>
      </c>
      <c r="F3151" t="s">
        <v>27</v>
      </c>
      <c r="G3151" t="s">
        <v>22</v>
      </c>
      <c r="H3151">
        <f t="shared" si="296"/>
        <v>17.75</v>
      </c>
      <c r="I3151">
        <v>4</v>
      </c>
      <c r="J3151" t="s">
        <v>50</v>
      </c>
      <c r="K3151" t="s">
        <v>51</v>
      </c>
      <c r="L3151">
        <f t="shared" si="297"/>
        <v>71</v>
      </c>
      <c r="M3151">
        <f t="shared" si="299"/>
        <v>20</v>
      </c>
      <c r="N3151" t="s">
        <v>111</v>
      </c>
      <c r="O3151" t="s">
        <v>114</v>
      </c>
    </row>
    <row r="3152" spans="1:15" x14ac:dyDescent="0.3">
      <c r="A3152">
        <f t="shared" si="298"/>
        <v>7777898551</v>
      </c>
      <c r="B3152" s="1">
        <v>42561</v>
      </c>
      <c r="C3152" t="str">
        <f t="shared" si="294"/>
        <v>Sunday</v>
      </c>
      <c r="D3152" t="str">
        <f t="shared" si="295"/>
        <v>July</v>
      </c>
      <c r="E3152">
        <v>18.5</v>
      </c>
      <c r="F3152" t="s">
        <v>13</v>
      </c>
      <c r="G3152" t="s">
        <v>14</v>
      </c>
      <c r="H3152">
        <f t="shared" si="296"/>
        <v>25.5</v>
      </c>
      <c r="I3152">
        <v>4</v>
      </c>
      <c r="J3152" t="s">
        <v>15</v>
      </c>
      <c r="K3152" t="s">
        <v>16</v>
      </c>
      <c r="L3152">
        <f t="shared" si="297"/>
        <v>102</v>
      </c>
      <c r="M3152">
        <f t="shared" si="299"/>
        <v>28</v>
      </c>
      <c r="N3152" t="s">
        <v>111</v>
      </c>
      <c r="O3152" t="s">
        <v>115</v>
      </c>
    </row>
    <row r="3153" spans="1:15" x14ac:dyDescent="0.3">
      <c r="A3153">
        <f t="shared" si="298"/>
        <v>7777898552</v>
      </c>
      <c r="B3153" s="1">
        <v>42561</v>
      </c>
      <c r="C3153" t="str">
        <f t="shared" si="294"/>
        <v>Sunday</v>
      </c>
      <c r="D3153" t="str">
        <f t="shared" si="295"/>
        <v>July</v>
      </c>
      <c r="E3153">
        <v>12</v>
      </c>
      <c r="F3153" t="s">
        <v>27</v>
      </c>
      <c r="G3153" t="s">
        <v>8</v>
      </c>
      <c r="H3153">
        <f t="shared" si="296"/>
        <v>15</v>
      </c>
      <c r="I3153">
        <v>12</v>
      </c>
      <c r="J3153" t="s">
        <v>11</v>
      </c>
      <c r="K3153" t="s">
        <v>12</v>
      </c>
      <c r="L3153">
        <f t="shared" si="297"/>
        <v>180</v>
      </c>
      <c r="M3153">
        <f t="shared" si="299"/>
        <v>36</v>
      </c>
      <c r="N3153" t="s">
        <v>112</v>
      </c>
      <c r="O3153" t="s">
        <v>114</v>
      </c>
    </row>
    <row r="3154" spans="1:15" x14ac:dyDescent="0.3">
      <c r="A3154">
        <f t="shared" si="298"/>
        <v>7777898553</v>
      </c>
      <c r="B3154" s="1">
        <v>42561</v>
      </c>
      <c r="C3154" t="str">
        <f t="shared" si="294"/>
        <v>Sunday</v>
      </c>
      <c r="D3154" t="str">
        <f t="shared" si="295"/>
        <v>July</v>
      </c>
      <c r="E3154">
        <v>16.5</v>
      </c>
      <c r="F3154" t="s">
        <v>13</v>
      </c>
      <c r="G3154" t="s">
        <v>8</v>
      </c>
      <c r="H3154">
        <f t="shared" si="296"/>
        <v>22.5</v>
      </c>
      <c r="I3154">
        <v>9</v>
      </c>
      <c r="J3154" t="s">
        <v>9</v>
      </c>
      <c r="K3154" t="s">
        <v>10</v>
      </c>
      <c r="L3154">
        <f t="shared" si="297"/>
        <v>202.5</v>
      </c>
      <c r="M3154">
        <f t="shared" si="299"/>
        <v>54</v>
      </c>
      <c r="N3154" t="s">
        <v>112</v>
      </c>
      <c r="O3154" t="s">
        <v>115</v>
      </c>
    </row>
    <row r="3155" spans="1:15" x14ac:dyDescent="0.3">
      <c r="A3155">
        <f t="shared" si="298"/>
        <v>7777898554</v>
      </c>
      <c r="B3155" s="1">
        <v>42562</v>
      </c>
      <c r="C3155" t="str">
        <f t="shared" si="294"/>
        <v>Monday</v>
      </c>
      <c r="D3155" t="str">
        <f t="shared" si="295"/>
        <v>July</v>
      </c>
      <c r="E3155">
        <v>16.5</v>
      </c>
      <c r="F3155" t="s">
        <v>7</v>
      </c>
      <c r="G3155" t="s">
        <v>14</v>
      </c>
      <c r="H3155">
        <f t="shared" si="296"/>
        <v>22</v>
      </c>
      <c r="I3155">
        <v>2</v>
      </c>
      <c r="J3155" t="s">
        <v>40</v>
      </c>
      <c r="K3155" t="s">
        <v>41</v>
      </c>
      <c r="L3155">
        <f t="shared" si="297"/>
        <v>44</v>
      </c>
      <c r="M3155">
        <f t="shared" si="299"/>
        <v>11</v>
      </c>
      <c r="N3155" t="s">
        <v>111</v>
      </c>
      <c r="O3155" t="s">
        <v>114</v>
      </c>
    </row>
    <row r="3156" spans="1:15" x14ac:dyDescent="0.3">
      <c r="A3156">
        <f t="shared" si="298"/>
        <v>7777898555</v>
      </c>
      <c r="B3156" s="1">
        <v>42562</v>
      </c>
      <c r="C3156" t="str">
        <f t="shared" si="294"/>
        <v>Monday</v>
      </c>
      <c r="D3156" t="str">
        <f t="shared" si="295"/>
        <v>July</v>
      </c>
      <c r="E3156">
        <v>12.5</v>
      </c>
      <c r="F3156" t="s">
        <v>27</v>
      </c>
      <c r="G3156" t="s">
        <v>14</v>
      </c>
      <c r="H3156">
        <f t="shared" si="296"/>
        <v>16.5</v>
      </c>
      <c r="I3156">
        <v>12</v>
      </c>
      <c r="J3156" t="s">
        <v>40</v>
      </c>
      <c r="K3156" t="s">
        <v>41</v>
      </c>
      <c r="L3156">
        <f t="shared" si="297"/>
        <v>198</v>
      </c>
      <c r="M3156">
        <f t="shared" si="299"/>
        <v>48</v>
      </c>
      <c r="N3156" t="s">
        <v>112</v>
      </c>
      <c r="O3156" t="s">
        <v>114</v>
      </c>
    </row>
    <row r="3157" spans="1:15" x14ac:dyDescent="0.3">
      <c r="A3157">
        <f t="shared" si="298"/>
        <v>7777898556</v>
      </c>
      <c r="B3157" s="1">
        <v>42562</v>
      </c>
      <c r="C3157" t="str">
        <f t="shared" si="294"/>
        <v>Monday</v>
      </c>
      <c r="D3157" t="str">
        <f t="shared" si="295"/>
        <v>July</v>
      </c>
      <c r="E3157">
        <v>20.75</v>
      </c>
      <c r="F3157" t="s">
        <v>13</v>
      </c>
      <c r="G3157" t="s">
        <v>22</v>
      </c>
      <c r="H3157">
        <f t="shared" si="296"/>
        <v>28.75</v>
      </c>
      <c r="I3157">
        <v>1</v>
      </c>
      <c r="J3157" t="s">
        <v>23</v>
      </c>
      <c r="K3157" t="s">
        <v>24</v>
      </c>
      <c r="L3157">
        <f t="shared" si="297"/>
        <v>28.75</v>
      </c>
      <c r="M3157">
        <f t="shared" si="299"/>
        <v>8</v>
      </c>
      <c r="N3157" t="s">
        <v>112</v>
      </c>
      <c r="O3157" t="s">
        <v>115</v>
      </c>
    </row>
    <row r="3158" spans="1:15" x14ac:dyDescent="0.3">
      <c r="A3158">
        <f t="shared" si="298"/>
        <v>7777898557</v>
      </c>
      <c r="B3158" s="1">
        <v>42563</v>
      </c>
      <c r="C3158" t="str">
        <f t="shared" si="294"/>
        <v>Tuesday</v>
      </c>
      <c r="D3158" t="str">
        <f t="shared" si="295"/>
        <v>July</v>
      </c>
      <c r="E3158">
        <v>16.75</v>
      </c>
      <c r="F3158" t="s">
        <v>7</v>
      </c>
      <c r="G3158" t="s">
        <v>22</v>
      </c>
      <c r="H3158">
        <f t="shared" si="296"/>
        <v>23.25</v>
      </c>
      <c r="I3158">
        <v>12</v>
      </c>
      <c r="J3158" t="s">
        <v>23</v>
      </c>
      <c r="K3158" t="s">
        <v>24</v>
      </c>
      <c r="L3158">
        <f t="shared" si="297"/>
        <v>279</v>
      </c>
      <c r="M3158">
        <f t="shared" si="299"/>
        <v>78</v>
      </c>
      <c r="N3158" t="s">
        <v>112</v>
      </c>
      <c r="O3158" t="s">
        <v>115</v>
      </c>
    </row>
    <row r="3159" spans="1:15" x14ac:dyDescent="0.3">
      <c r="A3159">
        <f t="shared" si="298"/>
        <v>7777898558</v>
      </c>
      <c r="B3159" s="1">
        <v>42563</v>
      </c>
      <c r="C3159" t="str">
        <f t="shared" si="294"/>
        <v>Tuesday</v>
      </c>
      <c r="D3159" t="str">
        <f t="shared" si="295"/>
        <v>July</v>
      </c>
      <c r="E3159">
        <v>12</v>
      </c>
      <c r="F3159" t="s">
        <v>27</v>
      </c>
      <c r="G3159" t="s">
        <v>8</v>
      </c>
      <c r="H3159">
        <f t="shared" si="296"/>
        <v>15</v>
      </c>
      <c r="I3159">
        <v>6</v>
      </c>
      <c r="J3159" t="s">
        <v>52</v>
      </c>
      <c r="K3159" t="s">
        <v>53</v>
      </c>
      <c r="L3159">
        <f t="shared" si="297"/>
        <v>90</v>
      </c>
      <c r="M3159">
        <f t="shared" si="299"/>
        <v>18</v>
      </c>
      <c r="N3159" t="s">
        <v>111</v>
      </c>
      <c r="O3159" t="s">
        <v>115</v>
      </c>
    </row>
    <row r="3160" spans="1:15" x14ac:dyDescent="0.3">
      <c r="A3160">
        <f t="shared" si="298"/>
        <v>7777898559</v>
      </c>
      <c r="B3160" s="1">
        <v>42563</v>
      </c>
      <c r="C3160" t="str">
        <f t="shared" si="294"/>
        <v>Tuesday</v>
      </c>
      <c r="D3160" t="str">
        <f t="shared" si="295"/>
        <v>July</v>
      </c>
      <c r="E3160">
        <v>20.5</v>
      </c>
      <c r="F3160" t="s">
        <v>13</v>
      </c>
      <c r="G3160" t="s">
        <v>8</v>
      </c>
      <c r="H3160">
        <f t="shared" si="296"/>
        <v>26.5</v>
      </c>
      <c r="I3160">
        <v>11</v>
      </c>
      <c r="J3160" t="s">
        <v>58</v>
      </c>
      <c r="K3160" t="s">
        <v>59</v>
      </c>
      <c r="L3160">
        <f t="shared" si="297"/>
        <v>291.5</v>
      </c>
      <c r="M3160">
        <f t="shared" si="299"/>
        <v>66</v>
      </c>
      <c r="N3160" t="s">
        <v>111</v>
      </c>
      <c r="O3160" t="s">
        <v>115</v>
      </c>
    </row>
    <row r="3161" spans="1:15" x14ac:dyDescent="0.3">
      <c r="A3161">
        <f t="shared" si="298"/>
        <v>7777898560</v>
      </c>
      <c r="B3161" s="1">
        <v>42563</v>
      </c>
      <c r="C3161" t="str">
        <f t="shared" si="294"/>
        <v>Tuesday</v>
      </c>
      <c r="D3161" t="str">
        <f t="shared" si="295"/>
        <v>July</v>
      </c>
      <c r="E3161">
        <v>20.75</v>
      </c>
      <c r="F3161" t="s">
        <v>13</v>
      </c>
      <c r="G3161" t="s">
        <v>17</v>
      </c>
      <c r="H3161">
        <f t="shared" si="296"/>
        <v>30.75</v>
      </c>
      <c r="I3161">
        <v>5</v>
      </c>
      <c r="J3161" t="s">
        <v>25</v>
      </c>
      <c r="K3161" t="s">
        <v>26</v>
      </c>
      <c r="L3161">
        <f t="shared" si="297"/>
        <v>153.75</v>
      </c>
      <c r="M3161">
        <f t="shared" si="299"/>
        <v>50</v>
      </c>
      <c r="N3161" t="s">
        <v>112</v>
      </c>
      <c r="O3161" t="s">
        <v>115</v>
      </c>
    </row>
    <row r="3162" spans="1:15" x14ac:dyDescent="0.3">
      <c r="A3162">
        <f t="shared" si="298"/>
        <v>7777898561</v>
      </c>
      <c r="B3162" s="1">
        <v>42563</v>
      </c>
      <c r="C3162" t="str">
        <f t="shared" si="294"/>
        <v>Tuesday</v>
      </c>
      <c r="D3162" t="str">
        <f t="shared" si="295"/>
        <v>July</v>
      </c>
      <c r="E3162">
        <v>12.75</v>
      </c>
      <c r="F3162" t="s">
        <v>27</v>
      </c>
      <c r="G3162" t="s">
        <v>22</v>
      </c>
      <c r="H3162">
        <f t="shared" si="296"/>
        <v>17.75</v>
      </c>
      <c r="I3162">
        <v>1</v>
      </c>
      <c r="J3162" t="s">
        <v>23</v>
      </c>
      <c r="K3162" t="s">
        <v>24</v>
      </c>
      <c r="L3162">
        <f t="shared" si="297"/>
        <v>17.75</v>
      </c>
      <c r="M3162">
        <f t="shared" si="299"/>
        <v>5</v>
      </c>
      <c r="N3162" t="s">
        <v>111</v>
      </c>
      <c r="O3162" t="s">
        <v>115</v>
      </c>
    </row>
    <row r="3163" spans="1:15" x14ac:dyDescent="0.3">
      <c r="A3163">
        <f t="shared" si="298"/>
        <v>7777898562</v>
      </c>
      <c r="B3163" s="1">
        <v>42564</v>
      </c>
      <c r="C3163" t="str">
        <f t="shared" si="294"/>
        <v>Wednesday</v>
      </c>
      <c r="D3163" t="str">
        <f t="shared" si="295"/>
        <v>July</v>
      </c>
      <c r="E3163">
        <v>16</v>
      </c>
      <c r="F3163" t="s">
        <v>7</v>
      </c>
      <c r="G3163" t="s">
        <v>8</v>
      </c>
      <c r="H3163">
        <f t="shared" si="296"/>
        <v>20.5</v>
      </c>
      <c r="I3163">
        <v>6</v>
      </c>
      <c r="J3163" t="s">
        <v>11</v>
      </c>
      <c r="K3163" t="s">
        <v>12</v>
      </c>
      <c r="L3163">
        <f t="shared" si="297"/>
        <v>123</v>
      </c>
      <c r="M3163">
        <f t="shared" si="299"/>
        <v>27</v>
      </c>
      <c r="N3163" t="s">
        <v>112</v>
      </c>
      <c r="O3163" t="s">
        <v>114</v>
      </c>
    </row>
    <row r="3164" spans="1:15" x14ac:dyDescent="0.3">
      <c r="A3164">
        <f t="shared" si="298"/>
        <v>7777898563</v>
      </c>
      <c r="B3164" s="1">
        <v>42564</v>
      </c>
      <c r="C3164" t="str">
        <f t="shared" si="294"/>
        <v>Wednesday</v>
      </c>
      <c r="D3164" t="str">
        <f t="shared" si="295"/>
        <v>July</v>
      </c>
      <c r="E3164">
        <v>12.75</v>
      </c>
      <c r="F3164" t="s">
        <v>27</v>
      </c>
      <c r="G3164" t="s">
        <v>22</v>
      </c>
      <c r="H3164">
        <f t="shared" si="296"/>
        <v>17.75</v>
      </c>
      <c r="I3164">
        <v>2</v>
      </c>
      <c r="J3164" t="s">
        <v>23</v>
      </c>
      <c r="K3164" t="s">
        <v>24</v>
      </c>
      <c r="L3164">
        <f t="shared" si="297"/>
        <v>35.5</v>
      </c>
      <c r="M3164">
        <f t="shared" si="299"/>
        <v>10</v>
      </c>
      <c r="N3164" t="s">
        <v>111</v>
      </c>
      <c r="O3164" t="s">
        <v>114</v>
      </c>
    </row>
    <row r="3165" spans="1:15" x14ac:dyDescent="0.3">
      <c r="A3165">
        <f t="shared" si="298"/>
        <v>7777898564</v>
      </c>
      <c r="B3165" s="1">
        <v>42564</v>
      </c>
      <c r="C3165" t="str">
        <f t="shared" si="294"/>
        <v>Wednesday</v>
      </c>
      <c r="D3165" t="str">
        <f t="shared" si="295"/>
        <v>July</v>
      </c>
      <c r="E3165">
        <v>12</v>
      </c>
      <c r="F3165" t="s">
        <v>27</v>
      </c>
      <c r="G3165" t="s">
        <v>8</v>
      </c>
      <c r="H3165">
        <f t="shared" si="296"/>
        <v>15</v>
      </c>
      <c r="I3165">
        <v>3</v>
      </c>
      <c r="J3165" t="s">
        <v>11</v>
      </c>
      <c r="K3165" t="s">
        <v>12</v>
      </c>
      <c r="L3165">
        <f t="shared" si="297"/>
        <v>45</v>
      </c>
      <c r="M3165">
        <f t="shared" si="299"/>
        <v>9</v>
      </c>
      <c r="N3165" t="s">
        <v>111</v>
      </c>
      <c r="O3165" t="s">
        <v>114</v>
      </c>
    </row>
    <row r="3166" spans="1:15" x14ac:dyDescent="0.3">
      <c r="A3166">
        <f t="shared" si="298"/>
        <v>7777898565</v>
      </c>
      <c r="B3166" s="1">
        <v>42564</v>
      </c>
      <c r="C3166" t="str">
        <f t="shared" si="294"/>
        <v>Wednesday</v>
      </c>
      <c r="D3166" t="str">
        <f t="shared" si="295"/>
        <v>July</v>
      </c>
      <c r="E3166">
        <v>10.5</v>
      </c>
      <c r="F3166" t="s">
        <v>27</v>
      </c>
      <c r="G3166" t="s">
        <v>8</v>
      </c>
      <c r="H3166">
        <f t="shared" si="296"/>
        <v>13.5</v>
      </c>
      <c r="I3166">
        <v>3</v>
      </c>
      <c r="J3166" t="s">
        <v>9</v>
      </c>
      <c r="K3166" t="s">
        <v>10</v>
      </c>
      <c r="L3166">
        <f t="shared" si="297"/>
        <v>40.5</v>
      </c>
      <c r="M3166">
        <f t="shared" si="299"/>
        <v>9</v>
      </c>
      <c r="N3166" t="s">
        <v>112</v>
      </c>
      <c r="O3166" t="s">
        <v>115</v>
      </c>
    </row>
    <row r="3167" spans="1:15" x14ac:dyDescent="0.3">
      <c r="A3167">
        <f t="shared" si="298"/>
        <v>7777898566</v>
      </c>
      <c r="B3167" s="1">
        <v>42564</v>
      </c>
      <c r="C3167" t="str">
        <f t="shared" si="294"/>
        <v>Wednesday</v>
      </c>
      <c r="D3167" t="str">
        <f t="shared" si="295"/>
        <v>July</v>
      </c>
      <c r="E3167">
        <v>12.5</v>
      </c>
      <c r="F3167" t="s">
        <v>27</v>
      </c>
      <c r="G3167" t="s">
        <v>17</v>
      </c>
      <c r="H3167">
        <f t="shared" si="296"/>
        <v>19.5</v>
      </c>
      <c r="I3167">
        <v>8</v>
      </c>
      <c r="J3167" t="s">
        <v>54</v>
      </c>
      <c r="K3167" t="s">
        <v>55</v>
      </c>
      <c r="L3167">
        <f t="shared" si="297"/>
        <v>156</v>
      </c>
      <c r="M3167">
        <f t="shared" si="299"/>
        <v>56</v>
      </c>
      <c r="N3167" t="s">
        <v>112</v>
      </c>
      <c r="O3167" t="s">
        <v>114</v>
      </c>
    </row>
    <row r="3168" spans="1:15" x14ac:dyDescent="0.3">
      <c r="A3168">
        <f t="shared" si="298"/>
        <v>7777898567</v>
      </c>
      <c r="B3168" s="1">
        <v>42564</v>
      </c>
      <c r="C3168" t="str">
        <f t="shared" si="294"/>
        <v>Wednesday</v>
      </c>
      <c r="D3168" t="str">
        <f t="shared" si="295"/>
        <v>July</v>
      </c>
      <c r="E3168">
        <v>12</v>
      </c>
      <c r="F3168" t="s">
        <v>27</v>
      </c>
      <c r="G3168" t="s">
        <v>14</v>
      </c>
      <c r="H3168">
        <f t="shared" si="296"/>
        <v>16</v>
      </c>
      <c r="I3168">
        <v>4</v>
      </c>
      <c r="J3168" t="s">
        <v>20</v>
      </c>
      <c r="K3168" t="s">
        <v>21</v>
      </c>
      <c r="L3168">
        <f t="shared" si="297"/>
        <v>64</v>
      </c>
      <c r="M3168">
        <f t="shared" si="299"/>
        <v>16</v>
      </c>
      <c r="N3168" t="s">
        <v>111</v>
      </c>
      <c r="O3168" t="s">
        <v>114</v>
      </c>
    </row>
    <row r="3169" spans="1:15" x14ac:dyDescent="0.3">
      <c r="A3169">
        <f t="shared" si="298"/>
        <v>7777898568</v>
      </c>
      <c r="B3169" s="1">
        <v>42564</v>
      </c>
      <c r="C3169" t="str">
        <f t="shared" si="294"/>
        <v>Wednesday</v>
      </c>
      <c r="D3169" t="str">
        <f t="shared" si="295"/>
        <v>July</v>
      </c>
      <c r="E3169">
        <v>16</v>
      </c>
      <c r="F3169" t="s">
        <v>7</v>
      </c>
      <c r="G3169" t="s">
        <v>14</v>
      </c>
      <c r="H3169">
        <f t="shared" si="296"/>
        <v>21.5</v>
      </c>
      <c r="I3169">
        <v>10</v>
      </c>
      <c r="J3169" t="s">
        <v>34</v>
      </c>
      <c r="K3169" t="s">
        <v>35</v>
      </c>
      <c r="L3169">
        <f t="shared" si="297"/>
        <v>215</v>
      </c>
      <c r="M3169">
        <f t="shared" si="299"/>
        <v>55</v>
      </c>
      <c r="N3169" t="s">
        <v>112</v>
      </c>
      <c r="O3169" t="s">
        <v>114</v>
      </c>
    </row>
    <row r="3170" spans="1:15" x14ac:dyDescent="0.3">
      <c r="A3170">
        <f t="shared" si="298"/>
        <v>7777898569</v>
      </c>
      <c r="B3170" s="1">
        <v>42564</v>
      </c>
      <c r="C3170" t="str">
        <f t="shared" si="294"/>
        <v>Wednesday</v>
      </c>
      <c r="D3170" t="str">
        <f t="shared" si="295"/>
        <v>July</v>
      </c>
      <c r="E3170">
        <v>16.5</v>
      </c>
      <c r="F3170" t="s">
        <v>7</v>
      </c>
      <c r="G3170" t="s">
        <v>17</v>
      </c>
      <c r="H3170">
        <f t="shared" si="296"/>
        <v>25</v>
      </c>
      <c r="I3170">
        <v>3</v>
      </c>
      <c r="J3170" t="s">
        <v>66</v>
      </c>
      <c r="K3170" t="s">
        <v>67</v>
      </c>
      <c r="L3170">
        <f t="shared" si="297"/>
        <v>75</v>
      </c>
      <c r="M3170">
        <f t="shared" si="299"/>
        <v>25.5</v>
      </c>
      <c r="N3170" t="s">
        <v>112</v>
      </c>
      <c r="O3170" t="s">
        <v>115</v>
      </c>
    </row>
    <row r="3171" spans="1:15" x14ac:dyDescent="0.3">
      <c r="A3171">
        <f t="shared" si="298"/>
        <v>7777898570</v>
      </c>
      <c r="B3171" s="1">
        <v>42565</v>
      </c>
      <c r="C3171" t="str">
        <f t="shared" si="294"/>
        <v>Thursday</v>
      </c>
      <c r="D3171" t="str">
        <f t="shared" si="295"/>
        <v>July</v>
      </c>
      <c r="E3171">
        <v>12.75</v>
      </c>
      <c r="F3171" t="s">
        <v>27</v>
      </c>
      <c r="G3171" t="s">
        <v>22</v>
      </c>
      <c r="H3171">
        <f t="shared" si="296"/>
        <v>17.75</v>
      </c>
      <c r="I3171">
        <v>4</v>
      </c>
      <c r="J3171" t="s">
        <v>28</v>
      </c>
      <c r="K3171" t="s">
        <v>29</v>
      </c>
      <c r="L3171">
        <f t="shared" si="297"/>
        <v>71</v>
      </c>
      <c r="M3171">
        <f t="shared" si="299"/>
        <v>20</v>
      </c>
      <c r="N3171" t="s">
        <v>112</v>
      </c>
      <c r="O3171" t="s">
        <v>115</v>
      </c>
    </row>
    <row r="3172" spans="1:15" x14ac:dyDescent="0.3">
      <c r="A3172">
        <f t="shared" si="298"/>
        <v>7777898571</v>
      </c>
      <c r="B3172" s="1">
        <v>42565</v>
      </c>
      <c r="C3172" t="str">
        <f t="shared" si="294"/>
        <v>Thursday</v>
      </c>
      <c r="D3172" t="str">
        <f t="shared" si="295"/>
        <v>July</v>
      </c>
      <c r="E3172">
        <v>12.75</v>
      </c>
      <c r="F3172" t="s">
        <v>27</v>
      </c>
      <c r="G3172" t="s">
        <v>22</v>
      </c>
      <c r="H3172">
        <f t="shared" si="296"/>
        <v>17.75</v>
      </c>
      <c r="I3172">
        <v>6</v>
      </c>
      <c r="J3172" t="s">
        <v>46</v>
      </c>
      <c r="K3172" t="s">
        <v>47</v>
      </c>
      <c r="L3172">
        <f t="shared" si="297"/>
        <v>106.5</v>
      </c>
      <c r="M3172">
        <f t="shared" si="299"/>
        <v>30</v>
      </c>
      <c r="N3172" t="s">
        <v>112</v>
      </c>
      <c r="O3172" t="s">
        <v>114</v>
      </c>
    </row>
    <row r="3173" spans="1:15" x14ac:dyDescent="0.3">
      <c r="A3173">
        <f t="shared" si="298"/>
        <v>7777898572</v>
      </c>
      <c r="B3173" s="1">
        <v>42566</v>
      </c>
      <c r="C3173" t="str">
        <f t="shared" si="294"/>
        <v>Friday</v>
      </c>
      <c r="D3173" t="str">
        <f t="shared" si="295"/>
        <v>July</v>
      </c>
      <c r="E3173">
        <v>20.25</v>
      </c>
      <c r="F3173" t="s">
        <v>13</v>
      </c>
      <c r="G3173" t="s">
        <v>17</v>
      </c>
      <c r="H3173">
        <f t="shared" si="296"/>
        <v>30.25</v>
      </c>
      <c r="I3173">
        <v>3</v>
      </c>
      <c r="J3173" t="s">
        <v>70</v>
      </c>
      <c r="K3173" t="s">
        <v>71</v>
      </c>
      <c r="L3173">
        <f t="shared" si="297"/>
        <v>90.75</v>
      </c>
      <c r="M3173">
        <f t="shared" si="299"/>
        <v>30</v>
      </c>
      <c r="N3173" t="s">
        <v>111</v>
      </c>
      <c r="O3173" t="s">
        <v>114</v>
      </c>
    </row>
    <row r="3174" spans="1:15" x14ac:dyDescent="0.3">
      <c r="A3174">
        <f t="shared" si="298"/>
        <v>7777898573</v>
      </c>
      <c r="B3174" s="1">
        <v>42566</v>
      </c>
      <c r="C3174" t="str">
        <f t="shared" si="294"/>
        <v>Friday</v>
      </c>
      <c r="D3174" t="str">
        <f t="shared" si="295"/>
        <v>July</v>
      </c>
      <c r="E3174">
        <v>12</v>
      </c>
      <c r="F3174" t="s">
        <v>27</v>
      </c>
      <c r="G3174" t="s">
        <v>8</v>
      </c>
      <c r="H3174">
        <f t="shared" si="296"/>
        <v>15</v>
      </c>
      <c r="I3174">
        <v>10</v>
      </c>
      <c r="J3174" t="s">
        <v>11</v>
      </c>
      <c r="K3174" t="s">
        <v>12</v>
      </c>
      <c r="L3174">
        <f t="shared" si="297"/>
        <v>150</v>
      </c>
      <c r="M3174">
        <f t="shared" si="299"/>
        <v>30</v>
      </c>
      <c r="N3174" t="s">
        <v>111</v>
      </c>
      <c r="O3174" t="s">
        <v>114</v>
      </c>
    </row>
    <row r="3175" spans="1:15" x14ac:dyDescent="0.3">
      <c r="A3175">
        <f t="shared" si="298"/>
        <v>7777898574</v>
      </c>
      <c r="B3175" s="1">
        <v>42566</v>
      </c>
      <c r="C3175" t="str">
        <f t="shared" si="294"/>
        <v>Friday</v>
      </c>
      <c r="D3175" t="str">
        <f t="shared" si="295"/>
        <v>July</v>
      </c>
      <c r="E3175">
        <v>12</v>
      </c>
      <c r="F3175" t="s">
        <v>27</v>
      </c>
      <c r="G3175" t="s">
        <v>14</v>
      </c>
      <c r="H3175">
        <f t="shared" si="296"/>
        <v>16</v>
      </c>
      <c r="I3175">
        <v>1</v>
      </c>
      <c r="J3175" t="s">
        <v>20</v>
      </c>
      <c r="K3175" t="s">
        <v>21</v>
      </c>
      <c r="L3175">
        <f t="shared" si="297"/>
        <v>16</v>
      </c>
      <c r="M3175">
        <f t="shared" si="299"/>
        <v>4</v>
      </c>
      <c r="N3175" t="s">
        <v>112</v>
      </c>
      <c r="O3175" t="s">
        <v>115</v>
      </c>
    </row>
    <row r="3176" spans="1:15" x14ac:dyDescent="0.3">
      <c r="A3176">
        <f t="shared" si="298"/>
        <v>7777898575</v>
      </c>
      <c r="B3176" s="1">
        <v>42566</v>
      </c>
      <c r="C3176" t="str">
        <f t="shared" si="294"/>
        <v>Friday</v>
      </c>
      <c r="D3176" t="str">
        <f t="shared" si="295"/>
        <v>July</v>
      </c>
      <c r="E3176">
        <v>11</v>
      </c>
      <c r="F3176" t="s">
        <v>27</v>
      </c>
      <c r="G3176" t="s">
        <v>8</v>
      </c>
      <c r="H3176">
        <f t="shared" si="296"/>
        <v>14</v>
      </c>
      <c r="I3176">
        <v>12</v>
      </c>
      <c r="J3176" t="s">
        <v>74</v>
      </c>
      <c r="K3176" t="s">
        <v>75</v>
      </c>
      <c r="L3176">
        <f t="shared" si="297"/>
        <v>168</v>
      </c>
      <c r="M3176">
        <f t="shared" si="299"/>
        <v>36</v>
      </c>
      <c r="N3176" t="s">
        <v>111</v>
      </c>
      <c r="O3176" t="s">
        <v>115</v>
      </c>
    </row>
    <row r="3177" spans="1:15" x14ac:dyDescent="0.3">
      <c r="A3177">
        <f t="shared" si="298"/>
        <v>7777898576</v>
      </c>
      <c r="B3177" s="1">
        <v>42566</v>
      </c>
      <c r="C3177" t="str">
        <f t="shared" si="294"/>
        <v>Friday</v>
      </c>
      <c r="D3177" t="str">
        <f t="shared" si="295"/>
        <v>July</v>
      </c>
      <c r="E3177">
        <v>12.5</v>
      </c>
      <c r="F3177" t="s">
        <v>27</v>
      </c>
      <c r="G3177" t="s">
        <v>17</v>
      </c>
      <c r="H3177">
        <f t="shared" si="296"/>
        <v>19.5</v>
      </c>
      <c r="I3177">
        <v>5</v>
      </c>
      <c r="J3177" t="s">
        <v>32</v>
      </c>
      <c r="K3177" t="s">
        <v>33</v>
      </c>
      <c r="L3177">
        <f t="shared" si="297"/>
        <v>97.5</v>
      </c>
      <c r="M3177">
        <f t="shared" si="299"/>
        <v>35</v>
      </c>
      <c r="N3177" t="s">
        <v>112</v>
      </c>
      <c r="O3177" t="s">
        <v>114</v>
      </c>
    </row>
    <row r="3178" spans="1:15" x14ac:dyDescent="0.3">
      <c r="A3178">
        <f t="shared" si="298"/>
        <v>7777898577</v>
      </c>
      <c r="B3178" s="1">
        <v>42567</v>
      </c>
      <c r="C3178" t="str">
        <f t="shared" si="294"/>
        <v>Saturday</v>
      </c>
      <c r="D3178" t="str">
        <f t="shared" si="295"/>
        <v>July</v>
      </c>
      <c r="E3178">
        <v>12.5</v>
      </c>
      <c r="F3178" t="s">
        <v>27</v>
      </c>
      <c r="G3178" t="s">
        <v>17</v>
      </c>
      <c r="H3178">
        <f t="shared" si="296"/>
        <v>19.5</v>
      </c>
      <c r="I3178">
        <v>9</v>
      </c>
      <c r="J3178" t="s">
        <v>25</v>
      </c>
      <c r="K3178" t="s">
        <v>26</v>
      </c>
      <c r="L3178">
        <f t="shared" si="297"/>
        <v>175.5</v>
      </c>
      <c r="M3178">
        <f t="shared" si="299"/>
        <v>63</v>
      </c>
      <c r="N3178" t="s">
        <v>112</v>
      </c>
      <c r="O3178" t="s">
        <v>115</v>
      </c>
    </row>
    <row r="3179" spans="1:15" x14ac:dyDescent="0.3">
      <c r="A3179">
        <f t="shared" si="298"/>
        <v>7777898578</v>
      </c>
      <c r="B3179" s="1">
        <v>42567</v>
      </c>
      <c r="C3179" t="str">
        <f t="shared" si="294"/>
        <v>Saturday</v>
      </c>
      <c r="D3179" t="str">
        <f t="shared" si="295"/>
        <v>July</v>
      </c>
      <c r="E3179">
        <v>12</v>
      </c>
      <c r="F3179" t="s">
        <v>27</v>
      </c>
      <c r="G3179" t="s">
        <v>8</v>
      </c>
      <c r="H3179">
        <f t="shared" si="296"/>
        <v>15</v>
      </c>
      <c r="I3179">
        <v>10</v>
      </c>
      <c r="J3179" t="s">
        <v>52</v>
      </c>
      <c r="K3179" t="s">
        <v>53</v>
      </c>
      <c r="L3179">
        <f t="shared" si="297"/>
        <v>150</v>
      </c>
      <c r="M3179">
        <f t="shared" si="299"/>
        <v>30</v>
      </c>
      <c r="N3179" t="s">
        <v>112</v>
      </c>
      <c r="O3179" t="s">
        <v>114</v>
      </c>
    </row>
    <row r="3180" spans="1:15" x14ac:dyDescent="0.3">
      <c r="A3180">
        <f t="shared" si="298"/>
        <v>7777898579</v>
      </c>
      <c r="B3180" s="1">
        <v>42567</v>
      </c>
      <c r="C3180" t="str">
        <f t="shared" si="294"/>
        <v>Saturday</v>
      </c>
      <c r="D3180" t="str">
        <f t="shared" si="295"/>
        <v>July</v>
      </c>
      <c r="E3180">
        <v>12.75</v>
      </c>
      <c r="F3180" t="s">
        <v>27</v>
      </c>
      <c r="G3180" t="s">
        <v>14</v>
      </c>
      <c r="H3180">
        <f t="shared" si="296"/>
        <v>16.75</v>
      </c>
      <c r="I3180">
        <v>8</v>
      </c>
      <c r="J3180" t="s">
        <v>62</v>
      </c>
      <c r="K3180" t="s">
        <v>63</v>
      </c>
      <c r="L3180">
        <f t="shared" si="297"/>
        <v>134</v>
      </c>
      <c r="M3180">
        <f t="shared" si="299"/>
        <v>32</v>
      </c>
      <c r="N3180" t="s">
        <v>111</v>
      </c>
      <c r="O3180" t="s">
        <v>114</v>
      </c>
    </row>
    <row r="3181" spans="1:15" x14ac:dyDescent="0.3">
      <c r="A3181">
        <f t="shared" si="298"/>
        <v>7777898580</v>
      </c>
      <c r="B3181" s="1">
        <v>42567</v>
      </c>
      <c r="C3181" t="str">
        <f t="shared" si="294"/>
        <v>Saturday</v>
      </c>
      <c r="D3181" t="str">
        <f t="shared" si="295"/>
        <v>July</v>
      </c>
      <c r="E3181">
        <v>12.25</v>
      </c>
      <c r="F3181" t="s">
        <v>27</v>
      </c>
      <c r="G3181" t="s">
        <v>17</v>
      </c>
      <c r="H3181">
        <f t="shared" si="296"/>
        <v>19.25</v>
      </c>
      <c r="I3181">
        <v>9</v>
      </c>
      <c r="J3181" t="s">
        <v>70</v>
      </c>
      <c r="K3181" t="s">
        <v>71</v>
      </c>
      <c r="L3181">
        <f t="shared" si="297"/>
        <v>173.25</v>
      </c>
      <c r="M3181">
        <f t="shared" si="299"/>
        <v>63</v>
      </c>
      <c r="N3181" t="s">
        <v>112</v>
      </c>
      <c r="O3181" t="s">
        <v>114</v>
      </c>
    </row>
    <row r="3182" spans="1:15" x14ac:dyDescent="0.3">
      <c r="A3182">
        <f t="shared" si="298"/>
        <v>7777898581</v>
      </c>
      <c r="B3182" s="1">
        <v>42567</v>
      </c>
      <c r="C3182" t="str">
        <f t="shared" si="294"/>
        <v>Saturday</v>
      </c>
      <c r="D3182" t="str">
        <f t="shared" si="295"/>
        <v>July</v>
      </c>
      <c r="E3182">
        <v>9.75</v>
      </c>
      <c r="F3182" t="s">
        <v>27</v>
      </c>
      <c r="G3182" t="s">
        <v>8</v>
      </c>
      <c r="H3182">
        <f t="shared" si="296"/>
        <v>12.75</v>
      </c>
      <c r="I3182">
        <v>7</v>
      </c>
      <c r="J3182" t="s">
        <v>48</v>
      </c>
      <c r="K3182" t="s">
        <v>49</v>
      </c>
      <c r="L3182">
        <f t="shared" si="297"/>
        <v>89.25</v>
      </c>
      <c r="M3182">
        <f t="shared" si="299"/>
        <v>21</v>
      </c>
      <c r="N3182" t="s">
        <v>112</v>
      </c>
      <c r="O3182" t="s">
        <v>115</v>
      </c>
    </row>
    <row r="3183" spans="1:15" x14ac:dyDescent="0.3">
      <c r="A3183">
        <f t="shared" si="298"/>
        <v>7777898582</v>
      </c>
      <c r="B3183" s="1">
        <v>42568</v>
      </c>
      <c r="C3183" t="str">
        <f t="shared" si="294"/>
        <v>Sunday</v>
      </c>
      <c r="D3183" t="str">
        <f t="shared" si="295"/>
        <v>July</v>
      </c>
      <c r="E3183">
        <v>16.5</v>
      </c>
      <c r="F3183" t="s">
        <v>7</v>
      </c>
      <c r="G3183" t="s">
        <v>14</v>
      </c>
      <c r="H3183">
        <f t="shared" si="296"/>
        <v>22</v>
      </c>
      <c r="I3183">
        <v>7</v>
      </c>
      <c r="J3183" t="s">
        <v>40</v>
      </c>
      <c r="K3183" t="s">
        <v>41</v>
      </c>
      <c r="L3183">
        <f t="shared" si="297"/>
        <v>154</v>
      </c>
      <c r="M3183">
        <f t="shared" si="299"/>
        <v>38.5</v>
      </c>
      <c r="N3183" t="s">
        <v>111</v>
      </c>
      <c r="O3183" t="s">
        <v>115</v>
      </c>
    </row>
    <row r="3184" spans="1:15" x14ac:dyDescent="0.3">
      <c r="A3184">
        <f t="shared" si="298"/>
        <v>7777898583</v>
      </c>
      <c r="B3184" s="1">
        <v>42568</v>
      </c>
      <c r="C3184" t="str">
        <f t="shared" si="294"/>
        <v>Sunday</v>
      </c>
      <c r="D3184" t="str">
        <f t="shared" si="295"/>
        <v>July</v>
      </c>
      <c r="E3184">
        <v>12.5</v>
      </c>
      <c r="F3184" t="s">
        <v>27</v>
      </c>
      <c r="G3184" t="s">
        <v>17</v>
      </c>
      <c r="H3184">
        <f t="shared" si="296"/>
        <v>19.5</v>
      </c>
      <c r="I3184">
        <v>8</v>
      </c>
      <c r="J3184" t="s">
        <v>32</v>
      </c>
      <c r="K3184" t="s">
        <v>33</v>
      </c>
      <c r="L3184">
        <f t="shared" si="297"/>
        <v>156</v>
      </c>
      <c r="M3184">
        <f t="shared" si="299"/>
        <v>56</v>
      </c>
      <c r="N3184" t="s">
        <v>112</v>
      </c>
      <c r="O3184" t="s">
        <v>114</v>
      </c>
    </row>
    <row r="3185" spans="1:15" x14ac:dyDescent="0.3">
      <c r="A3185">
        <f t="shared" si="298"/>
        <v>7777898584</v>
      </c>
      <c r="B3185" s="1">
        <v>42569</v>
      </c>
      <c r="C3185" t="str">
        <f t="shared" si="294"/>
        <v>Monday</v>
      </c>
      <c r="D3185" t="str">
        <f t="shared" si="295"/>
        <v>July</v>
      </c>
      <c r="E3185">
        <v>18.5</v>
      </c>
      <c r="F3185" t="s">
        <v>13</v>
      </c>
      <c r="G3185" t="s">
        <v>14</v>
      </c>
      <c r="H3185">
        <f t="shared" si="296"/>
        <v>25.5</v>
      </c>
      <c r="I3185">
        <v>10</v>
      </c>
      <c r="J3185" t="s">
        <v>15</v>
      </c>
      <c r="K3185" t="s">
        <v>16</v>
      </c>
      <c r="L3185">
        <f t="shared" si="297"/>
        <v>255</v>
      </c>
      <c r="M3185">
        <f t="shared" si="299"/>
        <v>70</v>
      </c>
      <c r="N3185" t="s">
        <v>111</v>
      </c>
      <c r="O3185" t="s">
        <v>115</v>
      </c>
    </row>
    <row r="3186" spans="1:15" x14ac:dyDescent="0.3">
      <c r="A3186">
        <f t="shared" si="298"/>
        <v>7777898585</v>
      </c>
      <c r="B3186" s="1">
        <v>42569</v>
      </c>
      <c r="C3186" t="str">
        <f t="shared" si="294"/>
        <v>Monday</v>
      </c>
      <c r="D3186" t="str">
        <f t="shared" si="295"/>
        <v>July</v>
      </c>
      <c r="E3186">
        <v>20.25</v>
      </c>
      <c r="F3186" t="s">
        <v>13</v>
      </c>
      <c r="G3186" t="s">
        <v>14</v>
      </c>
      <c r="H3186">
        <f t="shared" si="296"/>
        <v>27.25</v>
      </c>
      <c r="I3186">
        <v>2</v>
      </c>
      <c r="J3186" t="s">
        <v>68</v>
      </c>
      <c r="K3186" t="s">
        <v>69</v>
      </c>
      <c r="L3186">
        <f t="shared" si="297"/>
        <v>54.5</v>
      </c>
      <c r="M3186">
        <f t="shared" si="299"/>
        <v>14</v>
      </c>
      <c r="N3186" t="s">
        <v>112</v>
      </c>
      <c r="O3186" t="s">
        <v>114</v>
      </c>
    </row>
    <row r="3187" spans="1:15" x14ac:dyDescent="0.3">
      <c r="A3187">
        <f t="shared" si="298"/>
        <v>7777898586</v>
      </c>
      <c r="B3187" s="1">
        <v>42569</v>
      </c>
      <c r="C3187" t="str">
        <f t="shared" si="294"/>
        <v>Monday</v>
      </c>
      <c r="D3187" t="str">
        <f t="shared" si="295"/>
        <v>July</v>
      </c>
      <c r="E3187">
        <v>10.5</v>
      </c>
      <c r="F3187" t="s">
        <v>27</v>
      </c>
      <c r="G3187" t="s">
        <v>8</v>
      </c>
      <c r="H3187">
        <f t="shared" si="296"/>
        <v>13.5</v>
      </c>
      <c r="I3187">
        <v>1</v>
      </c>
      <c r="J3187" t="s">
        <v>9</v>
      </c>
      <c r="K3187" t="s">
        <v>10</v>
      </c>
      <c r="L3187">
        <f t="shared" si="297"/>
        <v>13.5</v>
      </c>
      <c r="M3187">
        <f t="shared" si="299"/>
        <v>3</v>
      </c>
      <c r="N3187" t="s">
        <v>112</v>
      </c>
      <c r="O3187" t="s">
        <v>115</v>
      </c>
    </row>
    <row r="3188" spans="1:15" x14ac:dyDescent="0.3">
      <c r="A3188">
        <f t="shared" si="298"/>
        <v>7777898587</v>
      </c>
      <c r="B3188" s="1">
        <v>42569</v>
      </c>
      <c r="C3188" t="str">
        <f t="shared" si="294"/>
        <v>Monday</v>
      </c>
      <c r="D3188" t="str">
        <f t="shared" si="295"/>
        <v>July</v>
      </c>
      <c r="E3188">
        <v>12.5</v>
      </c>
      <c r="F3188" t="s">
        <v>27</v>
      </c>
      <c r="G3188" t="s">
        <v>17</v>
      </c>
      <c r="H3188">
        <f t="shared" si="296"/>
        <v>19.5</v>
      </c>
      <c r="I3188">
        <v>7</v>
      </c>
      <c r="J3188" t="s">
        <v>18</v>
      </c>
      <c r="K3188" t="s">
        <v>19</v>
      </c>
      <c r="L3188">
        <f t="shared" si="297"/>
        <v>136.5</v>
      </c>
      <c r="M3188">
        <f t="shared" si="299"/>
        <v>49</v>
      </c>
      <c r="N3188" t="s">
        <v>111</v>
      </c>
      <c r="O3188" t="s">
        <v>115</v>
      </c>
    </row>
    <row r="3189" spans="1:15" x14ac:dyDescent="0.3">
      <c r="A3189">
        <f t="shared" si="298"/>
        <v>7777898588</v>
      </c>
      <c r="B3189" s="1">
        <v>42570</v>
      </c>
      <c r="C3189" t="str">
        <f t="shared" si="294"/>
        <v>Tuesday</v>
      </c>
      <c r="D3189" t="str">
        <f t="shared" si="295"/>
        <v>July</v>
      </c>
      <c r="E3189">
        <v>16.5</v>
      </c>
      <c r="F3189" t="s">
        <v>7</v>
      </c>
      <c r="G3189" t="s">
        <v>17</v>
      </c>
      <c r="H3189">
        <f t="shared" si="296"/>
        <v>25</v>
      </c>
      <c r="I3189">
        <v>11</v>
      </c>
      <c r="J3189" t="s">
        <v>25</v>
      </c>
      <c r="K3189" t="s">
        <v>26</v>
      </c>
      <c r="L3189">
        <f t="shared" si="297"/>
        <v>275</v>
      </c>
      <c r="M3189">
        <f t="shared" si="299"/>
        <v>93.5</v>
      </c>
      <c r="N3189" t="s">
        <v>112</v>
      </c>
      <c r="O3189" t="s">
        <v>115</v>
      </c>
    </row>
    <row r="3190" spans="1:15" x14ac:dyDescent="0.3">
      <c r="A3190">
        <f t="shared" si="298"/>
        <v>7777898589</v>
      </c>
      <c r="B3190" s="1">
        <v>42570</v>
      </c>
      <c r="C3190" t="str">
        <f t="shared" si="294"/>
        <v>Tuesday</v>
      </c>
      <c r="D3190" t="str">
        <f t="shared" si="295"/>
        <v>July</v>
      </c>
      <c r="E3190">
        <v>16.25</v>
      </c>
      <c r="F3190" t="s">
        <v>7</v>
      </c>
      <c r="G3190" t="s">
        <v>17</v>
      </c>
      <c r="H3190">
        <f t="shared" si="296"/>
        <v>24.75</v>
      </c>
      <c r="I3190">
        <v>3</v>
      </c>
      <c r="J3190" t="s">
        <v>70</v>
      </c>
      <c r="K3190" t="s">
        <v>71</v>
      </c>
      <c r="L3190">
        <f t="shared" si="297"/>
        <v>74.25</v>
      </c>
      <c r="M3190">
        <f t="shared" si="299"/>
        <v>25.5</v>
      </c>
      <c r="N3190" t="s">
        <v>111</v>
      </c>
      <c r="O3190" t="s">
        <v>115</v>
      </c>
    </row>
    <row r="3191" spans="1:15" x14ac:dyDescent="0.3">
      <c r="A3191">
        <f t="shared" si="298"/>
        <v>7777898590</v>
      </c>
      <c r="B3191" s="1">
        <v>42570</v>
      </c>
      <c r="C3191" t="str">
        <f t="shared" si="294"/>
        <v>Tuesday</v>
      </c>
      <c r="D3191" t="str">
        <f t="shared" si="295"/>
        <v>July</v>
      </c>
      <c r="E3191">
        <v>12.25</v>
      </c>
      <c r="F3191" t="s">
        <v>27</v>
      </c>
      <c r="G3191" t="s">
        <v>17</v>
      </c>
      <c r="H3191">
        <f t="shared" si="296"/>
        <v>19.25</v>
      </c>
      <c r="I3191">
        <v>10</v>
      </c>
      <c r="J3191" t="s">
        <v>70</v>
      </c>
      <c r="K3191" t="s">
        <v>71</v>
      </c>
      <c r="L3191">
        <f t="shared" si="297"/>
        <v>192.5</v>
      </c>
      <c r="M3191">
        <f t="shared" si="299"/>
        <v>70</v>
      </c>
      <c r="N3191" t="s">
        <v>112</v>
      </c>
      <c r="O3191" t="s">
        <v>115</v>
      </c>
    </row>
    <row r="3192" spans="1:15" x14ac:dyDescent="0.3">
      <c r="A3192">
        <f t="shared" si="298"/>
        <v>7777898591</v>
      </c>
      <c r="B3192" s="1">
        <v>42570</v>
      </c>
      <c r="C3192" t="str">
        <f t="shared" si="294"/>
        <v>Tuesday</v>
      </c>
      <c r="D3192" t="str">
        <f t="shared" si="295"/>
        <v>July</v>
      </c>
      <c r="E3192">
        <v>20.25</v>
      </c>
      <c r="F3192" t="s">
        <v>13</v>
      </c>
      <c r="G3192" t="s">
        <v>14</v>
      </c>
      <c r="H3192">
        <f t="shared" si="296"/>
        <v>27.25</v>
      </c>
      <c r="I3192">
        <v>1</v>
      </c>
      <c r="J3192" t="s">
        <v>20</v>
      </c>
      <c r="K3192" t="s">
        <v>21</v>
      </c>
      <c r="L3192">
        <f t="shared" si="297"/>
        <v>27.25</v>
      </c>
      <c r="M3192">
        <f t="shared" si="299"/>
        <v>7</v>
      </c>
      <c r="N3192" t="s">
        <v>111</v>
      </c>
      <c r="O3192" t="s">
        <v>115</v>
      </c>
    </row>
    <row r="3193" spans="1:15" x14ac:dyDescent="0.3">
      <c r="A3193">
        <f t="shared" si="298"/>
        <v>7777898592</v>
      </c>
      <c r="B3193" s="1">
        <v>42570</v>
      </c>
      <c r="C3193" t="str">
        <f t="shared" si="294"/>
        <v>Tuesday</v>
      </c>
      <c r="D3193" t="str">
        <f t="shared" si="295"/>
        <v>July</v>
      </c>
      <c r="E3193">
        <v>16.75</v>
      </c>
      <c r="F3193" t="s">
        <v>7</v>
      </c>
      <c r="G3193" t="s">
        <v>22</v>
      </c>
      <c r="H3193">
        <f t="shared" si="296"/>
        <v>23.25</v>
      </c>
      <c r="I3193">
        <v>8</v>
      </c>
      <c r="J3193" t="s">
        <v>46</v>
      </c>
      <c r="K3193" t="s">
        <v>47</v>
      </c>
      <c r="L3193">
        <f t="shared" si="297"/>
        <v>186</v>
      </c>
      <c r="M3193">
        <f t="shared" si="299"/>
        <v>52</v>
      </c>
      <c r="N3193" t="s">
        <v>112</v>
      </c>
      <c r="O3193" t="s">
        <v>114</v>
      </c>
    </row>
    <row r="3194" spans="1:15" x14ac:dyDescent="0.3">
      <c r="A3194">
        <f t="shared" si="298"/>
        <v>7777898593</v>
      </c>
      <c r="B3194" s="1">
        <v>42570</v>
      </c>
      <c r="C3194" t="str">
        <f t="shared" si="294"/>
        <v>Tuesday</v>
      </c>
      <c r="D3194" t="str">
        <f t="shared" si="295"/>
        <v>July</v>
      </c>
      <c r="E3194">
        <v>20.75</v>
      </c>
      <c r="F3194" t="s">
        <v>13</v>
      </c>
      <c r="G3194" t="s">
        <v>17</v>
      </c>
      <c r="H3194">
        <f t="shared" si="296"/>
        <v>30.75</v>
      </c>
      <c r="I3194">
        <v>7</v>
      </c>
      <c r="J3194" t="s">
        <v>66</v>
      </c>
      <c r="K3194" t="s">
        <v>67</v>
      </c>
      <c r="L3194">
        <f t="shared" si="297"/>
        <v>215.25</v>
      </c>
      <c r="M3194">
        <f t="shared" si="299"/>
        <v>70</v>
      </c>
      <c r="N3194" t="s">
        <v>112</v>
      </c>
      <c r="O3194" t="s">
        <v>115</v>
      </c>
    </row>
    <row r="3195" spans="1:15" x14ac:dyDescent="0.3">
      <c r="A3195">
        <f t="shared" si="298"/>
        <v>7777898594</v>
      </c>
      <c r="B3195" s="1">
        <v>42570</v>
      </c>
      <c r="C3195" t="str">
        <f t="shared" si="294"/>
        <v>Tuesday</v>
      </c>
      <c r="D3195" t="str">
        <f t="shared" si="295"/>
        <v>July</v>
      </c>
      <c r="E3195">
        <v>20.75</v>
      </c>
      <c r="F3195" t="s">
        <v>13</v>
      </c>
      <c r="G3195" t="s">
        <v>17</v>
      </c>
      <c r="H3195">
        <f t="shared" si="296"/>
        <v>30.75</v>
      </c>
      <c r="I3195">
        <v>12</v>
      </c>
      <c r="J3195" t="s">
        <v>25</v>
      </c>
      <c r="K3195" t="s">
        <v>26</v>
      </c>
      <c r="L3195">
        <f t="shared" si="297"/>
        <v>369</v>
      </c>
      <c r="M3195">
        <f t="shared" si="299"/>
        <v>120</v>
      </c>
      <c r="N3195" t="s">
        <v>111</v>
      </c>
      <c r="O3195" t="s">
        <v>115</v>
      </c>
    </row>
    <row r="3196" spans="1:15" x14ac:dyDescent="0.3">
      <c r="A3196">
        <f t="shared" si="298"/>
        <v>7777898595</v>
      </c>
      <c r="B3196" s="1">
        <v>42571</v>
      </c>
      <c r="C3196" t="str">
        <f t="shared" si="294"/>
        <v>Wednesday</v>
      </c>
      <c r="D3196" t="str">
        <f t="shared" si="295"/>
        <v>July</v>
      </c>
      <c r="E3196">
        <v>16.5</v>
      </c>
      <c r="F3196" t="s">
        <v>7</v>
      </c>
      <c r="G3196" t="s">
        <v>17</v>
      </c>
      <c r="H3196">
        <f t="shared" si="296"/>
        <v>25</v>
      </c>
      <c r="I3196">
        <v>5</v>
      </c>
      <c r="J3196" t="s">
        <v>54</v>
      </c>
      <c r="K3196" t="s">
        <v>55</v>
      </c>
      <c r="L3196">
        <f t="shared" si="297"/>
        <v>125</v>
      </c>
      <c r="M3196">
        <f t="shared" si="299"/>
        <v>42.5</v>
      </c>
      <c r="N3196" t="s">
        <v>111</v>
      </c>
      <c r="O3196" t="s">
        <v>115</v>
      </c>
    </row>
    <row r="3197" spans="1:15" x14ac:dyDescent="0.3">
      <c r="A3197">
        <f t="shared" si="298"/>
        <v>7777898596</v>
      </c>
      <c r="B3197" s="1">
        <v>42571</v>
      </c>
      <c r="C3197" t="str">
        <f t="shared" si="294"/>
        <v>Wednesday</v>
      </c>
      <c r="D3197" t="str">
        <f t="shared" si="295"/>
        <v>July</v>
      </c>
      <c r="E3197">
        <v>12</v>
      </c>
      <c r="F3197" t="s">
        <v>27</v>
      </c>
      <c r="G3197" t="s">
        <v>8</v>
      </c>
      <c r="H3197">
        <f t="shared" si="296"/>
        <v>15</v>
      </c>
      <c r="I3197">
        <v>8</v>
      </c>
      <c r="J3197" t="s">
        <v>36</v>
      </c>
      <c r="K3197" t="s">
        <v>37</v>
      </c>
      <c r="L3197">
        <f t="shared" si="297"/>
        <v>120</v>
      </c>
      <c r="M3197">
        <f t="shared" si="299"/>
        <v>24</v>
      </c>
      <c r="N3197" t="s">
        <v>112</v>
      </c>
      <c r="O3197" t="s">
        <v>115</v>
      </c>
    </row>
    <row r="3198" spans="1:15" x14ac:dyDescent="0.3">
      <c r="A3198">
        <f t="shared" si="298"/>
        <v>7777898597</v>
      </c>
      <c r="B3198" s="1">
        <v>42571</v>
      </c>
      <c r="C3198" t="str">
        <f t="shared" si="294"/>
        <v>Wednesday</v>
      </c>
      <c r="D3198" t="str">
        <f t="shared" si="295"/>
        <v>July</v>
      </c>
      <c r="E3198">
        <v>16.5</v>
      </c>
      <c r="F3198" t="s">
        <v>7</v>
      </c>
      <c r="G3198" t="s">
        <v>17</v>
      </c>
      <c r="H3198">
        <f t="shared" si="296"/>
        <v>25</v>
      </c>
      <c r="I3198">
        <v>10</v>
      </c>
      <c r="J3198" t="s">
        <v>18</v>
      </c>
      <c r="K3198" t="s">
        <v>19</v>
      </c>
      <c r="L3198">
        <f t="shared" si="297"/>
        <v>250</v>
      </c>
      <c r="M3198">
        <f t="shared" si="299"/>
        <v>85</v>
      </c>
      <c r="N3198" t="s">
        <v>112</v>
      </c>
      <c r="O3198" t="s">
        <v>115</v>
      </c>
    </row>
    <row r="3199" spans="1:15" x14ac:dyDescent="0.3">
      <c r="A3199">
        <f t="shared" si="298"/>
        <v>7777898598</v>
      </c>
      <c r="B3199" s="1">
        <v>42571</v>
      </c>
      <c r="C3199" t="str">
        <f t="shared" si="294"/>
        <v>Wednesday</v>
      </c>
      <c r="D3199" t="str">
        <f t="shared" si="295"/>
        <v>July</v>
      </c>
      <c r="E3199">
        <v>20.25</v>
      </c>
      <c r="F3199" t="s">
        <v>13</v>
      </c>
      <c r="G3199" t="s">
        <v>14</v>
      </c>
      <c r="H3199">
        <f t="shared" si="296"/>
        <v>27.25</v>
      </c>
      <c r="I3199">
        <v>8</v>
      </c>
      <c r="J3199" t="s">
        <v>20</v>
      </c>
      <c r="K3199" t="s">
        <v>21</v>
      </c>
      <c r="L3199">
        <f t="shared" si="297"/>
        <v>218</v>
      </c>
      <c r="M3199">
        <f t="shared" si="299"/>
        <v>56</v>
      </c>
      <c r="N3199" t="s">
        <v>112</v>
      </c>
      <c r="O3199" t="s">
        <v>114</v>
      </c>
    </row>
    <row r="3200" spans="1:15" x14ac:dyDescent="0.3">
      <c r="A3200">
        <f t="shared" si="298"/>
        <v>7777898599</v>
      </c>
      <c r="B3200" s="1">
        <v>42572</v>
      </c>
      <c r="C3200" t="str">
        <f t="shared" si="294"/>
        <v>Thursday</v>
      </c>
      <c r="D3200" t="str">
        <f t="shared" si="295"/>
        <v>July</v>
      </c>
      <c r="E3200">
        <v>16</v>
      </c>
      <c r="F3200" t="s">
        <v>7</v>
      </c>
      <c r="G3200" t="s">
        <v>8</v>
      </c>
      <c r="H3200">
        <f t="shared" si="296"/>
        <v>20.5</v>
      </c>
      <c r="I3200">
        <v>6</v>
      </c>
      <c r="J3200" t="s">
        <v>58</v>
      </c>
      <c r="K3200" t="s">
        <v>59</v>
      </c>
      <c r="L3200">
        <f t="shared" si="297"/>
        <v>123</v>
      </c>
      <c r="M3200">
        <f t="shared" si="299"/>
        <v>27</v>
      </c>
      <c r="N3200" t="s">
        <v>112</v>
      </c>
      <c r="O3200" t="s">
        <v>114</v>
      </c>
    </row>
    <row r="3201" spans="1:15" x14ac:dyDescent="0.3">
      <c r="A3201">
        <f t="shared" si="298"/>
        <v>7777898600</v>
      </c>
      <c r="B3201" s="1">
        <v>42572</v>
      </c>
      <c r="C3201" t="str">
        <f t="shared" si="294"/>
        <v>Thursday</v>
      </c>
      <c r="D3201" t="str">
        <f t="shared" si="295"/>
        <v>July</v>
      </c>
      <c r="E3201">
        <v>12.25</v>
      </c>
      <c r="F3201" t="s">
        <v>27</v>
      </c>
      <c r="G3201" t="s">
        <v>17</v>
      </c>
      <c r="H3201">
        <f t="shared" si="296"/>
        <v>19.25</v>
      </c>
      <c r="I3201">
        <v>3</v>
      </c>
      <c r="J3201" t="s">
        <v>70</v>
      </c>
      <c r="K3201" t="s">
        <v>71</v>
      </c>
      <c r="L3201">
        <f t="shared" si="297"/>
        <v>57.75</v>
      </c>
      <c r="M3201">
        <f t="shared" si="299"/>
        <v>21</v>
      </c>
      <c r="N3201" t="s">
        <v>112</v>
      </c>
      <c r="O3201" t="s">
        <v>114</v>
      </c>
    </row>
    <row r="3202" spans="1:15" x14ac:dyDescent="0.3">
      <c r="A3202">
        <f t="shared" si="298"/>
        <v>7777898601</v>
      </c>
      <c r="B3202" s="1">
        <v>42572</v>
      </c>
      <c r="C3202" t="str">
        <f t="shared" ref="C3202:C3265" si="300">TEXT(B3202,"dddd")</f>
        <v>Thursday</v>
      </c>
      <c r="D3202" t="str">
        <f t="shared" si="295"/>
        <v>July</v>
      </c>
      <c r="E3202">
        <v>20.5</v>
      </c>
      <c r="F3202" t="s">
        <v>13</v>
      </c>
      <c r="G3202" t="s">
        <v>8</v>
      </c>
      <c r="H3202">
        <f t="shared" si="296"/>
        <v>26.5</v>
      </c>
      <c r="I3202">
        <v>9</v>
      </c>
      <c r="J3202" t="s">
        <v>58</v>
      </c>
      <c r="K3202" t="s">
        <v>59</v>
      </c>
      <c r="L3202">
        <f t="shared" si="297"/>
        <v>238.5</v>
      </c>
      <c r="M3202">
        <f t="shared" si="299"/>
        <v>54</v>
      </c>
      <c r="N3202" t="s">
        <v>111</v>
      </c>
      <c r="O3202" t="s">
        <v>114</v>
      </c>
    </row>
    <row r="3203" spans="1:15" x14ac:dyDescent="0.3">
      <c r="A3203">
        <f t="shared" si="298"/>
        <v>7777898602</v>
      </c>
      <c r="B3203" s="1">
        <v>42572</v>
      </c>
      <c r="C3203" t="str">
        <f t="shared" si="300"/>
        <v>Thursday</v>
      </c>
      <c r="D3203" t="str">
        <f t="shared" ref="D3203:D3266" si="301">TEXT(B3203,"mmmm")</f>
        <v>July</v>
      </c>
      <c r="E3203">
        <v>20.25</v>
      </c>
      <c r="F3203" t="s">
        <v>13</v>
      </c>
      <c r="G3203" t="s">
        <v>14</v>
      </c>
      <c r="H3203">
        <f t="shared" ref="H3203:H3266" si="302">E3203 +   IF(F3203="S", 2, IF(F3203="M", 3.5, IF(F3203="L", 5, 0))) +  IF(G3203="Classic", 1, IF(G3203="Veggie", 2, IF(G3203="Chicken", 3, IF(G3203="Supreme",5,0))))</f>
        <v>27.25</v>
      </c>
      <c r="I3203">
        <v>2</v>
      </c>
      <c r="J3203" t="s">
        <v>42</v>
      </c>
      <c r="K3203" t="s">
        <v>43</v>
      </c>
      <c r="L3203">
        <f t="shared" ref="L3203:L3266" si="303">H3203*I3203</f>
        <v>54.5</v>
      </c>
      <c r="M3203">
        <f t="shared" si="299"/>
        <v>14</v>
      </c>
      <c r="N3203" t="s">
        <v>112</v>
      </c>
      <c r="O3203" t="s">
        <v>115</v>
      </c>
    </row>
    <row r="3204" spans="1:15" x14ac:dyDescent="0.3">
      <c r="A3204">
        <f t="shared" ref="A3204:A3267" si="304">A3203+1</f>
        <v>7777898603</v>
      </c>
      <c r="B3204" s="1">
        <v>42572</v>
      </c>
      <c r="C3204" t="str">
        <f t="shared" si="300"/>
        <v>Thursday</v>
      </c>
      <c r="D3204" t="str">
        <f t="shared" si="301"/>
        <v>July</v>
      </c>
      <c r="E3204">
        <v>23.65</v>
      </c>
      <c r="F3204" t="s">
        <v>27</v>
      </c>
      <c r="G3204" t="s">
        <v>17</v>
      </c>
      <c r="H3204">
        <f t="shared" si="302"/>
        <v>30.65</v>
      </c>
      <c r="I3204">
        <v>3</v>
      </c>
      <c r="J3204" t="s">
        <v>77</v>
      </c>
      <c r="K3204" t="s">
        <v>78</v>
      </c>
      <c r="L3204">
        <f t="shared" si="303"/>
        <v>91.949999999999989</v>
      </c>
      <c r="M3204">
        <f t="shared" si="299"/>
        <v>21</v>
      </c>
      <c r="N3204" t="s">
        <v>111</v>
      </c>
      <c r="O3204" t="s">
        <v>114</v>
      </c>
    </row>
    <row r="3205" spans="1:15" x14ac:dyDescent="0.3">
      <c r="A3205">
        <f t="shared" si="304"/>
        <v>7777898604</v>
      </c>
      <c r="B3205" s="1">
        <v>42572</v>
      </c>
      <c r="C3205" t="str">
        <f t="shared" si="300"/>
        <v>Thursday</v>
      </c>
      <c r="D3205" t="str">
        <f t="shared" si="301"/>
        <v>July</v>
      </c>
      <c r="E3205">
        <v>20.25</v>
      </c>
      <c r="F3205" t="s">
        <v>13</v>
      </c>
      <c r="G3205" t="s">
        <v>17</v>
      </c>
      <c r="H3205">
        <f t="shared" si="302"/>
        <v>30.25</v>
      </c>
      <c r="I3205">
        <v>9</v>
      </c>
      <c r="J3205" t="s">
        <v>60</v>
      </c>
      <c r="K3205" t="s">
        <v>61</v>
      </c>
      <c r="L3205">
        <f t="shared" si="303"/>
        <v>272.25</v>
      </c>
      <c r="M3205">
        <f t="shared" ref="M3205:M3268" si="305">(H3205-E3205)*I3205</f>
        <v>90</v>
      </c>
      <c r="N3205" t="s">
        <v>111</v>
      </c>
      <c r="O3205" t="s">
        <v>115</v>
      </c>
    </row>
    <row r="3206" spans="1:15" x14ac:dyDescent="0.3">
      <c r="A3206">
        <f t="shared" si="304"/>
        <v>7777898605</v>
      </c>
      <c r="B3206" s="1">
        <v>42572</v>
      </c>
      <c r="C3206" t="str">
        <f t="shared" si="300"/>
        <v>Thursday</v>
      </c>
      <c r="D3206" t="str">
        <f t="shared" si="301"/>
        <v>July</v>
      </c>
      <c r="E3206">
        <v>12.5</v>
      </c>
      <c r="F3206" t="s">
        <v>27</v>
      </c>
      <c r="G3206" t="s">
        <v>14</v>
      </c>
      <c r="H3206">
        <f t="shared" si="302"/>
        <v>16.5</v>
      </c>
      <c r="I3206">
        <v>6</v>
      </c>
      <c r="J3206" t="s">
        <v>40</v>
      </c>
      <c r="K3206" t="s">
        <v>41</v>
      </c>
      <c r="L3206">
        <f t="shared" si="303"/>
        <v>99</v>
      </c>
      <c r="M3206">
        <f t="shared" si="305"/>
        <v>24</v>
      </c>
      <c r="N3206" t="s">
        <v>111</v>
      </c>
      <c r="O3206" t="s">
        <v>115</v>
      </c>
    </row>
    <row r="3207" spans="1:15" x14ac:dyDescent="0.3">
      <c r="A3207">
        <f t="shared" si="304"/>
        <v>7777898606</v>
      </c>
      <c r="B3207" s="1">
        <v>42572</v>
      </c>
      <c r="C3207" t="str">
        <f t="shared" si="300"/>
        <v>Thursday</v>
      </c>
      <c r="D3207" t="str">
        <f t="shared" si="301"/>
        <v>July</v>
      </c>
      <c r="E3207">
        <v>20.75</v>
      </c>
      <c r="F3207" t="s">
        <v>13</v>
      </c>
      <c r="G3207" t="s">
        <v>17</v>
      </c>
      <c r="H3207">
        <f t="shared" si="302"/>
        <v>30.75</v>
      </c>
      <c r="I3207">
        <v>2</v>
      </c>
      <c r="J3207" t="s">
        <v>38</v>
      </c>
      <c r="K3207" t="s">
        <v>39</v>
      </c>
      <c r="L3207">
        <f t="shared" si="303"/>
        <v>61.5</v>
      </c>
      <c r="M3207">
        <f t="shared" si="305"/>
        <v>20</v>
      </c>
      <c r="N3207" t="s">
        <v>111</v>
      </c>
      <c r="O3207" t="s">
        <v>114</v>
      </c>
    </row>
    <row r="3208" spans="1:15" x14ac:dyDescent="0.3">
      <c r="A3208">
        <f t="shared" si="304"/>
        <v>7777898607</v>
      </c>
      <c r="B3208" s="1">
        <v>42573</v>
      </c>
      <c r="C3208" t="str">
        <f t="shared" si="300"/>
        <v>Friday</v>
      </c>
      <c r="D3208" t="str">
        <f t="shared" si="301"/>
        <v>July</v>
      </c>
      <c r="E3208">
        <v>20.25</v>
      </c>
      <c r="F3208" t="s">
        <v>13</v>
      </c>
      <c r="G3208" t="s">
        <v>14</v>
      </c>
      <c r="H3208">
        <f t="shared" si="302"/>
        <v>27.25</v>
      </c>
      <c r="I3208">
        <v>1</v>
      </c>
      <c r="J3208" t="s">
        <v>20</v>
      </c>
      <c r="K3208" t="s">
        <v>21</v>
      </c>
      <c r="L3208">
        <f t="shared" si="303"/>
        <v>27.25</v>
      </c>
      <c r="M3208">
        <f t="shared" si="305"/>
        <v>7</v>
      </c>
      <c r="N3208" t="s">
        <v>111</v>
      </c>
      <c r="O3208" t="s">
        <v>115</v>
      </c>
    </row>
    <row r="3209" spans="1:15" x14ac:dyDescent="0.3">
      <c r="A3209">
        <f t="shared" si="304"/>
        <v>7777898608</v>
      </c>
      <c r="B3209" s="1">
        <v>42573</v>
      </c>
      <c r="C3209" t="str">
        <f t="shared" si="300"/>
        <v>Friday</v>
      </c>
      <c r="D3209" t="str">
        <f t="shared" si="301"/>
        <v>July</v>
      </c>
      <c r="E3209">
        <v>20.75</v>
      </c>
      <c r="F3209" t="s">
        <v>13</v>
      </c>
      <c r="G3209" t="s">
        <v>22</v>
      </c>
      <c r="H3209">
        <f t="shared" si="302"/>
        <v>28.75</v>
      </c>
      <c r="I3209">
        <v>7</v>
      </c>
      <c r="J3209" t="s">
        <v>23</v>
      </c>
      <c r="K3209" t="s">
        <v>24</v>
      </c>
      <c r="L3209">
        <f t="shared" si="303"/>
        <v>201.25</v>
      </c>
      <c r="M3209">
        <f t="shared" si="305"/>
        <v>56</v>
      </c>
      <c r="N3209" t="s">
        <v>112</v>
      </c>
      <c r="O3209" t="s">
        <v>115</v>
      </c>
    </row>
    <row r="3210" spans="1:15" x14ac:dyDescent="0.3">
      <c r="A3210">
        <f t="shared" si="304"/>
        <v>7777898609</v>
      </c>
      <c r="B3210" s="1">
        <v>42573</v>
      </c>
      <c r="C3210" t="str">
        <f t="shared" si="300"/>
        <v>Friday</v>
      </c>
      <c r="D3210" t="str">
        <f t="shared" si="301"/>
        <v>July</v>
      </c>
      <c r="E3210">
        <v>12</v>
      </c>
      <c r="F3210" t="s">
        <v>27</v>
      </c>
      <c r="G3210" t="s">
        <v>8</v>
      </c>
      <c r="H3210">
        <f t="shared" si="302"/>
        <v>15</v>
      </c>
      <c r="I3210">
        <v>12</v>
      </c>
      <c r="J3210" t="s">
        <v>52</v>
      </c>
      <c r="K3210" t="s">
        <v>53</v>
      </c>
      <c r="L3210">
        <f t="shared" si="303"/>
        <v>180</v>
      </c>
      <c r="M3210">
        <f t="shared" si="305"/>
        <v>36</v>
      </c>
      <c r="N3210" t="s">
        <v>112</v>
      </c>
      <c r="O3210" t="s">
        <v>114</v>
      </c>
    </row>
    <row r="3211" spans="1:15" x14ac:dyDescent="0.3">
      <c r="A3211">
        <f t="shared" si="304"/>
        <v>7777898610</v>
      </c>
      <c r="B3211" s="1">
        <v>42573</v>
      </c>
      <c r="C3211" t="str">
        <f t="shared" si="300"/>
        <v>Friday</v>
      </c>
      <c r="D3211" t="str">
        <f t="shared" si="301"/>
        <v>July</v>
      </c>
      <c r="E3211">
        <v>16</v>
      </c>
      <c r="F3211" t="s">
        <v>7</v>
      </c>
      <c r="G3211" t="s">
        <v>8</v>
      </c>
      <c r="H3211">
        <f t="shared" si="302"/>
        <v>20.5</v>
      </c>
      <c r="I3211">
        <v>5</v>
      </c>
      <c r="J3211" t="s">
        <v>11</v>
      </c>
      <c r="K3211" t="s">
        <v>12</v>
      </c>
      <c r="L3211">
        <f t="shared" si="303"/>
        <v>102.5</v>
      </c>
      <c r="M3211">
        <f t="shared" si="305"/>
        <v>22.5</v>
      </c>
      <c r="N3211" t="s">
        <v>112</v>
      </c>
      <c r="O3211" t="s">
        <v>115</v>
      </c>
    </row>
    <row r="3212" spans="1:15" x14ac:dyDescent="0.3">
      <c r="A3212">
        <f t="shared" si="304"/>
        <v>7777898611</v>
      </c>
      <c r="B3212" s="1">
        <v>42573</v>
      </c>
      <c r="C3212" t="str">
        <f t="shared" si="300"/>
        <v>Friday</v>
      </c>
      <c r="D3212" t="str">
        <f t="shared" si="301"/>
        <v>July</v>
      </c>
      <c r="E3212">
        <v>12.5</v>
      </c>
      <c r="F3212" t="s">
        <v>27</v>
      </c>
      <c r="G3212" t="s">
        <v>17</v>
      </c>
      <c r="H3212">
        <f t="shared" si="302"/>
        <v>19.5</v>
      </c>
      <c r="I3212">
        <v>4</v>
      </c>
      <c r="J3212" t="s">
        <v>25</v>
      </c>
      <c r="K3212" t="s">
        <v>26</v>
      </c>
      <c r="L3212">
        <f t="shared" si="303"/>
        <v>78</v>
      </c>
      <c r="M3212">
        <f t="shared" si="305"/>
        <v>28</v>
      </c>
      <c r="N3212" t="s">
        <v>112</v>
      </c>
      <c r="O3212" t="s">
        <v>115</v>
      </c>
    </row>
    <row r="3213" spans="1:15" x14ac:dyDescent="0.3">
      <c r="A3213">
        <f t="shared" si="304"/>
        <v>7777898612</v>
      </c>
      <c r="B3213" s="1">
        <v>42573</v>
      </c>
      <c r="C3213" t="str">
        <f t="shared" si="300"/>
        <v>Friday</v>
      </c>
      <c r="D3213" t="str">
        <f t="shared" si="301"/>
        <v>July</v>
      </c>
      <c r="E3213">
        <v>20.75</v>
      </c>
      <c r="F3213" t="s">
        <v>13</v>
      </c>
      <c r="G3213" t="s">
        <v>17</v>
      </c>
      <c r="H3213">
        <f t="shared" si="302"/>
        <v>30.75</v>
      </c>
      <c r="I3213">
        <v>7</v>
      </c>
      <c r="J3213" t="s">
        <v>66</v>
      </c>
      <c r="K3213" t="s">
        <v>67</v>
      </c>
      <c r="L3213">
        <f t="shared" si="303"/>
        <v>215.25</v>
      </c>
      <c r="M3213">
        <f t="shared" si="305"/>
        <v>70</v>
      </c>
      <c r="N3213" t="s">
        <v>111</v>
      </c>
      <c r="O3213" t="s">
        <v>114</v>
      </c>
    </row>
    <row r="3214" spans="1:15" x14ac:dyDescent="0.3">
      <c r="A3214">
        <f t="shared" si="304"/>
        <v>7777898613</v>
      </c>
      <c r="B3214" s="1">
        <v>42573</v>
      </c>
      <c r="C3214" t="str">
        <f t="shared" si="300"/>
        <v>Friday</v>
      </c>
      <c r="D3214" t="str">
        <f t="shared" si="301"/>
        <v>July</v>
      </c>
      <c r="E3214">
        <v>16</v>
      </c>
      <c r="F3214" t="s">
        <v>7</v>
      </c>
      <c r="G3214" t="s">
        <v>14</v>
      </c>
      <c r="H3214">
        <f t="shared" si="302"/>
        <v>21.5</v>
      </c>
      <c r="I3214">
        <v>4</v>
      </c>
      <c r="J3214" t="s">
        <v>42</v>
      </c>
      <c r="K3214" t="s">
        <v>43</v>
      </c>
      <c r="L3214">
        <f t="shared" si="303"/>
        <v>86</v>
      </c>
      <c r="M3214">
        <f t="shared" si="305"/>
        <v>22</v>
      </c>
      <c r="N3214" t="s">
        <v>111</v>
      </c>
      <c r="O3214" t="s">
        <v>115</v>
      </c>
    </row>
    <row r="3215" spans="1:15" x14ac:dyDescent="0.3">
      <c r="A3215">
        <f t="shared" si="304"/>
        <v>7777898614</v>
      </c>
      <c r="B3215" s="1">
        <v>42573</v>
      </c>
      <c r="C3215" t="str">
        <f t="shared" si="300"/>
        <v>Friday</v>
      </c>
      <c r="D3215" t="str">
        <f t="shared" si="301"/>
        <v>July</v>
      </c>
      <c r="E3215">
        <v>16.75</v>
      </c>
      <c r="F3215" t="s">
        <v>7</v>
      </c>
      <c r="G3215" t="s">
        <v>22</v>
      </c>
      <c r="H3215">
        <f t="shared" si="302"/>
        <v>23.25</v>
      </c>
      <c r="I3215">
        <v>9</v>
      </c>
      <c r="J3215" t="s">
        <v>46</v>
      </c>
      <c r="K3215" t="s">
        <v>47</v>
      </c>
      <c r="L3215">
        <f t="shared" si="303"/>
        <v>209.25</v>
      </c>
      <c r="M3215">
        <f t="shared" si="305"/>
        <v>58.5</v>
      </c>
      <c r="N3215" t="s">
        <v>111</v>
      </c>
      <c r="O3215" t="s">
        <v>114</v>
      </c>
    </row>
    <row r="3216" spans="1:15" x14ac:dyDescent="0.3">
      <c r="A3216">
        <f t="shared" si="304"/>
        <v>7777898615</v>
      </c>
      <c r="B3216" s="1">
        <v>42574</v>
      </c>
      <c r="C3216" t="str">
        <f t="shared" si="300"/>
        <v>Saturday</v>
      </c>
      <c r="D3216" t="str">
        <f t="shared" si="301"/>
        <v>July</v>
      </c>
      <c r="E3216">
        <v>20.25</v>
      </c>
      <c r="F3216" t="s">
        <v>13</v>
      </c>
      <c r="G3216" t="s">
        <v>14</v>
      </c>
      <c r="H3216">
        <f t="shared" si="302"/>
        <v>27.25</v>
      </c>
      <c r="I3216">
        <v>8</v>
      </c>
      <c r="J3216" t="s">
        <v>64</v>
      </c>
      <c r="K3216" t="s">
        <v>65</v>
      </c>
      <c r="L3216">
        <f t="shared" si="303"/>
        <v>218</v>
      </c>
      <c r="M3216">
        <f t="shared" si="305"/>
        <v>56</v>
      </c>
      <c r="N3216" t="s">
        <v>111</v>
      </c>
      <c r="O3216" t="s">
        <v>115</v>
      </c>
    </row>
    <row r="3217" spans="1:15" x14ac:dyDescent="0.3">
      <c r="A3217">
        <f t="shared" si="304"/>
        <v>7777898616</v>
      </c>
      <c r="B3217" s="1">
        <v>42574</v>
      </c>
      <c r="C3217" t="str">
        <f t="shared" si="300"/>
        <v>Saturday</v>
      </c>
      <c r="D3217" t="str">
        <f t="shared" si="301"/>
        <v>July</v>
      </c>
      <c r="E3217">
        <v>20.75</v>
      </c>
      <c r="F3217" t="s">
        <v>13</v>
      </c>
      <c r="G3217" t="s">
        <v>22</v>
      </c>
      <c r="H3217">
        <f t="shared" si="302"/>
        <v>28.75</v>
      </c>
      <c r="I3217">
        <v>4</v>
      </c>
      <c r="J3217" t="s">
        <v>23</v>
      </c>
      <c r="K3217" t="s">
        <v>24</v>
      </c>
      <c r="L3217">
        <f t="shared" si="303"/>
        <v>115</v>
      </c>
      <c r="M3217">
        <f t="shared" si="305"/>
        <v>32</v>
      </c>
      <c r="N3217" t="s">
        <v>112</v>
      </c>
      <c r="O3217" t="s">
        <v>115</v>
      </c>
    </row>
    <row r="3218" spans="1:15" x14ac:dyDescent="0.3">
      <c r="A3218">
        <f t="shared" si="304"/>
        <v>7777898617</v>
      </c>
      <c r="B3218" s="1">
        <v>42574</v>
      </c>
      <c r="C3218" t="str">
        <f t="shared" si="300"/>
        <v>Saturday</v>
      </c>
      <c r="D3218" t="str">
        <f t="shared" si="301"/>
        <v>July</v>
      </c>
      <c r="E3218">
        <v>20.75</v>
      </c>
      <c r="F3218" t="s">
        <v>13</v>
      </c>
      <c r="G3218" t="s">
        <v>17</v>
      </c>
      <c r="H3218">
        <f t="shared" si="302"/>
        <v>30.75</v>
      </c>
      <c r="I3218">
        <v>7</v>
      </c>
      <c r="J3218" t="s">
        <v>66</v>
      </c>
      <c r="K3218" t="s">
        <v>67</v>
      </c>
      <c r="L3218">
        <f t="shared" si="303"/>
        <v>215.25</v>
      </c>
      <c r="M3218">
        <f t="shared" si="305"/>
        <v>70</v>
      </c>
      <c r="N3218" t="s">
        <v>111</v>
      </c>
      <c r="O3218" t="s">
        <v>115</v>
      </c>
    </row>
    <row r="3219" spans="1:15" x14ac:dyDescent="0.3">
      <c r="A3219">
        <f t="shared" si="304"/>
        <v>7777898618</v>
      </c>
      <c r="B3219" s="1">
        <v>42574</v>
      </c>
      <c r="C3219" t="str">
        <f t="shared" si="300"/>
        <v>Saturday</v>
      </c>
      <c r="D3219" t="str">
        <f t="shared" si="301"/>
        <v>July</v>
      </c>
      <c r="E3219">
        <v>18.5</v>
      </c>
      <c r="F3219" t="s">
        <v>13</v>
      </c>
      <c r="G3219" t="s">
        <v>14</v>
      </c>
      <c r="H3219">
        <f t="shared" si="302"/>
        <v>25.5</v>
      </c>
      <c r="I3219">
        <v>1</v>
      </c>
      <c r="J3219" t="s">
        <v>15</v>
      </c>
      <c r="K3219" t="s">
        <v>16</v>
      </c>
      <c r="L3219">
        <f t="shared" si="303"/>
        <v>25.5</v>
      </c>
      <c r="M3219">
        <f t="shared" si="305"/>
        <v>7</v>
      </c>
      <c r="N3219" t="s">
        <v>111</v>
      </c>
      <c r="O3219" t="s">
        <v>114</v>
      </c>
    </row>
    <row r="3220" spans="1:15" x14ac:dyDescent="0.3">
      <c r="A3220">
        <f t="shared" si="304"/>
        <v>7777898619</v>
      </c>
      <c r="B3220" s="1">
        <v>42574</v>
      </c>
      <c r="C3220" t="str">
        <f t="shared" si="300"/>
        <v>Saturday</v>
      </c>
      <c r="D3220" t="str">
        <f t="shared" si="301"/>
        <v>July</v>
      </c>
      <c r="E3220">
        <v>16.5</v>
      </c>
      <c r="F3220" t="s">
        <v>7</v>
      </c>
      <c r="G3220" t="s">
        <v>17</v>
      </c>
      <c r="H3220">
        <f t="shared" si="302"/>
        <v>25</v>
      </c>
      <c r="I3220">
        <v>5</v>
      </c>
      <c r="J3220" t="s">
        <v>18</v>
      </c>
      <c r="K3220" t="s">
        <v>19</v>
      </c>
      <c r="L3220">
        <f t="shared" si="303"/>
        <v>125</v>
      </c>
      <c r="M3220">
        <f t="shared" si="305"/>
        <v>42.5</v>
      </c>
      <c r="N3220" t="s">
        <v>111</v>
      </c>
      <c r="O3220" t="s">
        <v>114</v>
      </c>
    </row>
    <row r="3221" spans="1:15" x14ac:dyDescent="0.3">
      <c r="A3221">
        <f t="shared" si="304"/>
        <v>7777898620</v>
      </c>
      <c r="B3221" s="1">
        <v>42574</v>
      </c>
      <c r="C3221" t="str">
        <f t="shared" si="300"/>
        <v>Saturday</v>
      </c>
      <c r="D3221" t="str">
        <f t="shared" si="301"/>
        <v>July</v>
      </c>
      <c r="E3221">
        <v>20.75</v>
      </c>
      <c r="F3221" t="s">
        <v>13</v>
      </c>
      <c r="G3221" t="s">
        <v>17</v>
      </c>
      <c r="H3221">
        <f t="shared" si="302"/>
        <v>30.75</v>
      </c>
      <c r="I3221">
        <v>5</v>
      </c>
      <c r="J3221" t="s">
        <v>25</v>
      </c>
      <c r="K3221" t="s">
        <v>26</v>
      </c>
      <c r="L3221">
        <f t="shared" si="303"/>
        <v>153.75</v>
      </c>
      <c r="M3221">
        <f t="shared" si="305"/>
        <v>50</v>
      </c>
      <c r="N3221" t="s">
        <v>111</v>
      </c>
      <c r="O3221" t="s">
        <v>114</v>
      </c>
    </row>
    <row r="3222" spans="1:15" x14ac:dyDescent="0.3">
      <c r="A3222">
        <f t="shared" si="304"/>
        <v>7777898621</v>
      </c>
      <c r="B3222" s="1">
        <v>42575</v>
      </c>
      <c r="C3222" t="str">
        <f t="shared" si="300"/>
        <v>Sunday</v>
      </c>
      <c r="D3222" t="str">
        <f t="shared" si="301"/>
        <v>July</v>
      </c>
      <c r="E3222">
        <v>20.75</v>
      </c>
      <c r="F3222" t="s">
        <v>13</v>
      </c>
      <c r="G3222" t="s">
        <v>22</v>
      </c>
      <c r="H3222">
        <f t="shared" si="302"/>
        <v>28.75</v>
      </c>
      <c r="I3222">
        <v>5</v>
      </c>
      <c r="J3222" t="s">
        <v>50</v>
      </c>
      <c r="K3222" t="s">
        <v>51</v>
      </c>
      <c r="L3222">
        <f t="shared" si="303"/>
        <v>143.75</v>
      </c>
      <c r="M3222">
        <f t="shared" si="305"/>
        <v>40</v>
      </c>
      <c r="N3222" t="s">
        <v>112</v>
      </c>
      <c r="O3222" t="s">
        <v>114</v>
      </c>
    </row>
    <row r="3223" spans="1:15" x14ac:dyDescent="0.3">
      <c r="A3223">
        <f t="shared" si="304"/>
        <v>7777898622</v>
      </c>
      <c r="B3223" s="1">
        <v>42575</v>
      </c>
      <c r="C3223" t="str">
        <f t="shared" si="300"/>
        <v>Sunday</v>
      </c>
      <c r="D3223" t="str">
        <f t="shared" si="301"/>
        <v>July</v>
      </c>
      <c r="E3223">
        <v>12</v>
      </c>
      <c r="F3223" t="s">
        <v>27</v>
      </c>
      <c r="G3223" t="s">
        <v>14</v>
      </c>
      <c r="H3223">
        <f t="shared" si="302"/>
        <v>16</v>
      </c>
      <c r="I3223">
        <v>11</v>
      </c>
      <c r="J3223" t="s">
        <v>42</v>
      </c>
      <c r="K3223" t="s">
        <v>43</v>
      </c>
      <c r="L3223">
        <f t="shared" si="303"/>
        <v>176</v>
      </c>
      <c r="M3223">
        <f t="shared" si="305"/>
        <v>44</v>
      </c>
      <c r="N3223" t="s">
        <v>111</v>
      </c>
      <c r="O3223" t="s">
        <v>114</v>
      </c>
    </row>
    <row r="3224" spans="1:15" x14ac:dyDescent="0.3">
      <c r="A3224">
        <f t="shared" si="304"/>
        <v>7777898623</v>
      </c>
      <c r="B3224" s="1">
        <v>42575</v>
      </c>
      <c r="C3224" t="str">
        <f t="shared" si="300"/>
        <v>Sunday</v>
      </c>
      <c r="D3224" t="str">
        <f t="shared" si="301"/>
        <v>July</v>
      </c>
      <c r="E3224">
        <v>20.5</v>
      </c>
      <c r="F3224" t="s">
        <v>13</v>
      </c>
      <c r="G3224" t="s">
        <v>8</v>
      </c>
      <c r="H3224">
        <f t="shared" si="302"/>
        <v>26.5</v>
      </c>
      <c r="I3224">
        <v>3</v>
      </c>
      <c r="J3224" t="s">
        <v>11</v>
      </c>
      <c r="K3224" t="s">
        <v>12</v>
      </c>
      <c r="L3224">
        <f t="shared" si="303"/>
        <v>79.5</v>
      </c>
      <c r="M3224">
        <f t="shared" si="305"/>
        <v>18</v>
      </c>
      <c r="N3224" t="s">
        <v>112</v>
      </c>
      <c r="O3224" t="s">
        <v>114</v>
      </c>
    </row>
    <row r="3225" spans="1:15" x14ac:dyDescent="0.3">
      <c r="A3225">
        <f t="shared" si="304"/>
        <v>7777898624</v>
      </c>
      <c r="B3225" s="1">
        <v>42576</v>
      </c>
      <c r="C3225" t="str">
        <f t="shared" si="300"/>
        <v>Monday</v>
      </c>
      <c r="D3225" t="str">
        <f t="shared" si="301"/>
        <v>July</v>
      </c>
      <c r="E3225">
        <v>18.5</v>
      </c>
      <c r="F3225" t="s">
        <v>13</v>
      </c>
      <c r="G3225" t="s">
        <v>14</v>
      </c>
      <c r="H3225">
        <f t="shared" si="302"/>
        <v>25.5</v>
      </c>
      <c r="I3225">
        <v>8</v>
      </c>
      <c r="J3225" t="s">
        <v>15</v>
      </c>
      <c r="K3225" t="s">
        <v>16</v>
      </c>
      <c r="L3225">
        <f t="shared" si="303"/>
        <v>204</v>
      </c>
      <c r="M3225">
        <f t="shared" si="305"/>
        <v>56</v>
      </c>
      <c r="N3225" t="s">
        <v>111</v>
      </c>
      <c r="O3225" t="s">
        <v>115</v>
      </c>
    </row>
    <row r="3226" spans="1:15" x14ac:dyDescent="0.3">
      <c r="A3226">
        <f t="shared" si="304"/>
        <v>7777898625</v>
      </c>
      <c r="B3226" s="1">
        <v>42576</v>
      </c>
      <c r="C3226" t="str">
        <f t="shared" si="300"/>
        <v>Monday</v>
      </c>
      <c r="D3226" t="str">
        <f t="shared" si="301"/>
        <v>July</v>
      </c>
      <c r="E3226">
        <v>17.5</v>
      </c>
      <c r="F3226" t="s">
        <v>13</v>
      </c>
      <c r="G3226" t="s">
        <v>8</v>
      </c>
      <c r="H3226">
        <f t="shared" si="302"/>
        <v>23.5</v>
      </c>
      <c r="I3226">
        <v>12</v>
      </c>
      <c r="J3226" t="s">
        <v>74</v>
      </c>
      <c r="K3226" t="s">
        <v>75</v>
      </c>
      <c r="L3226">
        <f t="shared" si="303"/>
        <v>282</v>
      </c>
      <c r="M3226">
        <f t="shared" si="305"/>
        <v>72</v>
      </c>
      <c r="N3226" t="s">
        <v>112</v>
      </c>
      <c r="O3226" t="s">
        <v>114</v>
      </c>
    </row>
    <row r="3227" spans="1:15" x14ac:dyDescent="0.3">
      <c r="A3227">
        <f t="shared" si="304"/>
        <v>7777898626</v>
      </c>
      <c r="B3227" s="1">
        <v>42576</v>
      </c>
      <c r="C3227" t="str">
        <f t="shared" si="300"/>
        <v>Monday</v>
      </c>
      <c r="D3227" t="str">
        <f t="shared" si="301"/>
        <v>July</v>
      </c>
      <c r="E3227">
        <v>16.5</v>
      </c>
      <c r="F3227" t="s">
        <v>7</v>
      </c>
      <c r="G3227" t="s">
        <v>17</v>
      </c>
      <c r="H3227">
        <f t="shared" si="302"/>
        <v>25</v>
      </c>
      <c r="I3227">
        <v>7</v>
      </c>
      <c r="J3227" t="s">
        <v>66</v>
      </c>
      <c r="K3227" t="s">
        <v>67</v>
      </c>
      <c r="L3227">
        <f t="shared" si="303"/>
        <v>175</v>
      </c>
      <c r="M3227">
        <f t="shared" si="305"/>
        <v>59.5</v>
      </c>
      <c r="N3227" t="s">
        <v>111</v>
      </c>
      <c r="O3227" t="s">
        <v>114</v>
      </c>
    </row>
    <row r="3228" spans="1:15" x14ac:dyDescent="0.3">
      <c r="A3228">
        <f t="shared" si="304"/>
        <v>7777898627</v>
      </c>
      <c r="B3228" s="1">
        <v>42576</v>
      </c>
      <c r="C3228" t="str">
        <f t="shared" si="300"/>
        <v>Monday</v>
      </c>
      <c r="D3228" t="str">
        <f t="shared" si="301"/>
        <v>July</v>
      </c>
      <c r="E3228">
        <v>16.75</v>
      </c>
      <c r="F3228" t="s">
        <v>7</v>
      </c>
      <c r="G3228" t="s">
        <v>22</v>
      </c>
      <c r="H3228">
        <f t="shared" si="302"/>
        <v>23.25</v>
      </c>
      <c r="I3228">
        <v>10</v>
      </c>
      <c r="J3228" t="s">
        <v>46</v>
      </c>
      <c r="K3228" t="s">
        <v>47</v>
      </c>
      <c r="L3228">
        <f t="shared" si="303"/>
        <v>232.5</v>
      </c>
      <c r="M3228">
        <f t="shared" si="305"/>
        <v>65</v>
      </c>
      <c r="N3228" t="s">
        <v>111</v>
      </c>
      <c r="O3228" t="s">
        <v>114</v>
      </c>
    </row>
    <row r="3229" spans="1:15" x14ac:dyDescent="0.3">
      <c r="A3229">
        <f t="shared" si="304"/>
        <v>7777898628</v>
      </c>
      <c r="B3229" s="1">
        <v>42577</v>
      </c>
      <c r="C3229" t="str">
        <f t="shared" si="300"/>
        <v>Tuesday</v>
      </c>
      <c r="D3229" t="str">
        <f t="shared" si="301"/>
        <v>July</v>
      </c>
      <c r="E3229">
        <v>21</v>
      </c>
      <c r="F3229" t="s">
        <v>13</v>
      </c>
      <c r="G3229" t="s">
        <v>14</v>
      </c>
      <c r="H3229">
        <f t="shared" si="302"/>
        <v>28</v>
      </c>
      <c r="I3229">
        <v>7</v>
      </c>
      <c r="J3229" t="s">
        <v>62</v>
      </c>
      <c r="K3229" t="s">
        <v>63</v>
      </c>
      <c r="L3229">
        <f t="shared" si="303"/>
        <v>196</v>
      </c>
      <c r="M3229">
        <f t="shared" si="305"/>
        <v>49</v>
      </c>
      <c r="N3229" t="s">
        <v>112</v>
      </c>
      <c r="O3229" t="s">
        <v>115</v>
      </c>
    </row>
    <row r="3230" spans="1:15" x14ac:dyDescent="0.3">
      <c r="A3230">
        <f t="shared" si="304"/>
        <v>7777898629</v>
      </c>
      <c r="B3230" s="1">
        <v>42577</v>
      </c>
      <c r="C3230" t="str">
        <f t="shared" si="300"/>
        <v>Tuesday</v>
      </c>
      <c r="D3230" t="str">
        <f t="shared" si="301"/>
        <v>July</v>
      </c>
      <c r="E3230">
        <v>25.5</v>
      </c>
      <c r="F3230" t="s">
        <v>76</v>
      </c>
      <c r="G3230" t="s">
        <v>8</v>
      </c>
      <c r="H3230">
        <f t="shared" si="302"/>
        <v>26.5</v>
      </c>
      <c r="I3230">
        <v>3</v>
      </c>
      <c r="J3230" t="s">
        <v>30</v>
      </c>
      <c r="K3230" t="s">
        <v>31</v>
      </c>
      <c r="L3230">
        <f t="shared" si="303"/>
        <v>79.5</v>
      </c>
      <c r="M3230">
        <f t="shared" si="305"/>
        <v>3</v>
      </c>
      <c r="N3230" t="s">
        <v>111</v>
      </c>
      <c r="O3230" t="s">
        <v>114</v>
      </c>
    </row>
    <row r="3231" spans="1:15" x14ac:dyDescent="0.3">
      <c r="A3231">
        <f t="shared" si="304"/>
        <v>7777898630</v>
      </c>
      <c r="B3231" s="1">
        <v>42577</v>
      </c>
      <c r="C3231" t="str">
        <f t="shared" si="300"/>
        <v>Tuesday</v>
      </c>
      <c r="D3231" t="str">
        <f t="shared" si="301"/>
        <v>July</v>
      </c>
      <c r="E3231">
        <v>16</v>
      </c>
      <c r="F3231" t="s">
        <v>7</v>
      </c>
      <c r="G3231" t="s">
        <v>14</v>
      </c>
      <c r="H3231">
        <f t="shared" si="302"/>
        <v>21.5</v>
      </c>
      <c r="I3231">
        <v>11</v>
      </c>
      <c r="J3231" t="s">
        <v>20</v>
      </c>
      <c r="K3231" t="s">
        <v>21</v>
      </c>
      <c r="L3231">
        <f t="shared" si="303"/>
        <v>236.5</v>
      </c>
      <c r="M3231">
        <f t="shared" si="305"/>
        <v>60.5</v>
      </c>
      <c r="N3231" t="s">
        <v>112</v>
      </c>
      <c r="O3231" t="s">
        <v>114</v>
      </c>
    </row>
    <row r="3232" spans="1:15" x14ac:dyDescent="0.3">
      <c r="A3232">
        <f t="shared" si="304"/>
        <v>7777898631</v>
      </c>
      <c r="B3232" s="1">
        <v>42577</v>
      </c>
      <c r="C3232" t="str">
        <f t="shared" si="300"/>
        <v>Tuesday</v>
      </c>
      <c r="D3232" t="str">
        <f t="shared" si="301"/>
        <v>July</v>
      </c>
      <c r="E3232">
        <v>16.75</v>
      </c>
      <c r="F3232" t="s">
        <v>7</v>
      </c>
      <c r="G3232" t="s">
        <v>22</v>
      </c>
      <c r="H3232">
        <f t="shared" si="302"/>
        <v>23.25</v>
      </c>
      <c r="I3232">
        <v>10</v>
      </c>
      <c r="J3232" t="s">
        <v>46</v>
      </c>
      <c r="K3232" t="s">
        <v>47</v>
      </c>
      <c r="L3232">
        <f t="shared" si="303"/>
        <v>232.5</v>
      </c>
      <c r="M3232">
        <f t="shared" si="305"/>
        <v>65</v>
      </c>
      <c r="N3232" t="s">
        <v>111</v>
      </c>
      <c r="O3232" t="s">
        <v>114</v>
      </c>
    </row>
    <row r="3233" spans="1:15" x14ac:dyDescent="0.3">
      <c r="A3233">
        <f t="shared" si="304"/>
        <v>7777898632</v>
      </c>
      <c r="B3233" s="1">
        <v>42577</v>
      </c>
      <c r="C3233" t="str">
        <f t="shared" si="300"/>
        <v>Tuesday</v>
      </c>
      <c r="D3233" t="str">
        <f t="shared" si="301"/>
        <v>July</v>
      </c>
      <c r="E3233">
        <v>20.75</v>
      </c>
      <c r="F3233" t="s">
        <v>13</v>
      </c>
      <c r="G3233" t="s">
        <v>17</v>
      </c>
      <c r="H3233">
        <f t="shared" si="302"/>
        <v>30.75</v>
      </c>
      <c r="I3233">
        <v>10</v>
      </c>
      <c r="J3233" t="s">
        <v>18</v>
      </c>
      <c r="K3233" t="s">
        <v>19</v>
      </c>
      <c r="L3233">
        <f t="shared" si="303"/>
        <v>307.5</v>
      </c>
      <c r="M3233">
        <f t="shared" si="305"/>
        <v>100</v>
      </c>
      <c r="N3233" t="s">
        <v>111</v>
      </c>
      <c r="O3233" t="s">
        <v>115</v>
      </c>
    </row>
    <row r="3234" spans="1:15" x14ac:dyDescent="0.3">
      <c r="A3234">
        <f t="shared" si="304"/>
        <v>7777898633</v>
      </c>
      <c r="B3234" s="1">
        <v>42577</v>
      </c>
      <c r="C3234" t="str">
        <f t="shared" si="300"/>
        <v>Tuesday</v>
      </c>
      <c r="D3234" t="str">
        <f t="shared" si="301"/>
        <v>July</v>
      </c>
      <c r="E3234">
        <v>16.75</v>
      </c>
      <c r="F3234" t="s">
        <v>7</v>
      </c>
      <c r="G3234" t="s">
        <v>14</v>
      </c>
      <c r="H3234">
        <f t="shared" si="302"/>
        <v>22.25</v>
      </c>
      <c r="I3234">
        <v>11</v>
      </c>
      <c r="J3234" t="s">
        <v>62</v>
      </c>
      <c r="K3234" t="s">
        <v>63</v>
      </c>
      <c r="L3234">
        <f t="shared" si="303"/>
        <v>244.75</v>
      </c>
      <c r="M3234">
        <f t="shared" si="305"/>
        <v>60.5</v>
      </c>
      <c r="N3234" t="s">
        <v>111</v>
      </c>
      <c r="O3234" t="s">
        <v>114</v>
      </c>
    </row>
    <row r="3235" spans="1:15" x14ac:dyDescent="0.3">
      <c r="A3235">
        <f t="shared" si="304"/>
        <v>7777898634</v>
      </c>
      <c r="B3235" s="1">
        <v>42577</v>
      </c>
      <c r="C3235" t="str">
        <f t="shared" si="300"/>
        <v>Tuesday</v>
      </c>
      <c r="D3235" t="str">
        <f t="shared" si="301"/>
        <v>July</v>
      </c>
      <c r="E3235">
        <v>12</v>
      </c>
      <c r="F3235" t="s">
        <v>27</v>
      </c>
      <c r="G3235" t="s">
        <v>8</v>
      </c>
      <c r="H3235">
        <f t="shared" si="302"/>
        <v>15</v>
      </c>
      <c r="I3235">
        <v>5</v>
      </c>
      <c r="J3235" t="s">
        <v>36</v>
      </c>
      <c r="K3235" t="s">
        <v>37</v>
      </c>
      <c r="L3235">
        <f t="shared" si="303"/>
        <v>75</v>
      </c>
      <c r="M3235">
        <f t="shared" si="305"/>
        <v>15</v>
      </c>
      <c r="N3235" t="s">
        <v>111</v>
      </c>
      <c r="O3235" t="s">
        <v>114</v>
      </c>
    </row>
    <row r="3236" spans="1:15" x14ac:dyDescent="0.3">
      <c r="A3236">
        <f t="shared" si="304"/>
        <v>7777898635</v>
      </c>
      <c r="B3236" s="1">
        <v>42578</v>
      </c>
      <c r="C3236" t="str">
        <f t="shared" si="300"/>
        <v>Wednesday</v>
      </c>
      <c r="D3236" t="str">
        <f t="shared" si="301"/>
        <v>July</v>
      </c>
      <c r="E3236">
        <v>12.5</v>
      </c>
      <c r="F3236" t="s">
        <v>27</v>
      </c>
      <c r="G3236" t="s">
        <v>17</v>
      </c>
      <c r="H3236">
        <f t="shared" si="302"/>
        <v>19.5</v>
      </c>
      <c r="I3236">
        <v>6</v>
      </c>
      <c r="J3236" t="s">
        <v>25</v>
      </c>
      <c r="K3236" t="s">
        <v>26</v>
      </c>
      <c r="L3236">
        <f t="shared" si="303"/>
        <v>117</v>
      </c>
      <c r="M3236">
        <f t="shared" si="305"/>
        <v>42</v>
      </c>
      <c r="N3236" t="s">
        <v>112</v>
      </c>
      <c r="O3236" t="s">
        <v>115</v>
      </c>
    </row>
    <row r="3237" spans="1:15" x14ac:dyDescent="0.3">
      <c r="A3237">
        <f t="shared" si="304"/>
        <v>7777898636</v>
      </c>
      <c r="B3237" s="1">
        <v>42578</v>
      </c>
      <c r="C3237" t="str">
        <f t="shared" si="300"/>
        <v>Wednesday</v>
      </c>
      <c r="D3237" t="str">
        <f t="shared" si="301"/>
        <v>July</v>
      </c>
      <c r="E3237">
        <v>23.65</v>
      </c>
      <c r="F3237" t="s">
        <v>27</v>
      </c>
      <c r="G3237" t="s">
        <v>17</v>
      </c>
      <c r="H3237">
        <f t="shared" si="302"/>
        <v>30.65</v>
      </c>
      <c r="I3237">
        <v>11</v>
      </c>
      <c r="J3237" t="s">
        <v>77</v>
      </c>
      <c r="K3237" t="s">
        <v>78</v>
      </c>
      <c r="L3237">
        <f t="shared" si="303"/>
        <v>337.15</v>
      </c>
      <c r="M3237">
        <f t="shared" si="305"/>
        <v>77</v>
      </c>
      <c r="N3237" t="s">
        <v>112</v>
      </c>
      <c r="O3237" t="s">
        <v>115</v>
      </c>
    </row>
    <row r="3238" spans="1:15" x14ac:dyDescent="0.3">
      <c r="A3238">
        <f t="shared" si="304"/>
        <v>7777898637</v>
      </c>
      <c r="B3238" s="1">
        <v>42578</v>
      </c>
      <c r="C3238" t="str">
        <f t="shared" si="300"/>
        <v>Wednesday</v>
      </c>
      <c r="D3238" t="str">
        <f t="shared" si="301"/>
        <v>July</v>
      </c>
      <c r="E3238">
        <v>20.25</v>
      </c>
      <c r="F3238" t="s">
        <v>13</v>
      </c>
      <c r="G3238" t="s">
        <v>14</v>
      </c>
      <c r="H3238">
        <f t="shared" si="302"/>
        <v>27.25</v>
      </c>
      <c r="I3238">
        <v>12</v>
      </c>
      <c r="J3238" t="s">
        <v>20</v>
      </c>
      <c r="K3238" t="s">
        <v>21</v>
      </c>
      <c r="L3238">
        <f t="shared" si="303"/>
        <v>327</v>
      </c>
      <c r="M3238">
        <f t="shared" si="305"/>
        <v>84</v>
      </c>
      <c r="N3238" t="s">
        <v>111</v>
      </c>
      <c r="O3238" t="s">
        <v>114</v>
      </c>
    </row>
    <row r="3239" spans="1:15" x14ac:dyDescent="0.3">
      <c r="A3239">
        <f t="shared" si="304"/>
        <v>7777898638</v>
      </c>
      <c r="B3239" s="1">
        <v>42578</v>
      </c>
      <c r="C3239" t="str">
        <f t="shared" si="300"/>
        <v>Wednesday</v>
      </c>
      <c r="D3239" t="str">
        <f t="shared" si="301"/>
        <v>July</v>
      </c>
      <c r="E3239">
        <v>20.75</v>
      </c>
      <c r="F3239" t="s">
        <v>13</v>
      </c>
      <c r="G3239" t="s">
        <v>17</v>
      </c>
      <c r="H3239">
        <f t="shared" si="302"/>
        <v>30.75</v>
      </c>
      <c r="I3239">
        <v>3</v>
      </c>
      <c r="J3239" t="s">
        <v>18</v>
      </c>
      <c r="K3239" t="s">
        <v>19</v>
      </c>
      <c r="L3239">
        <f t="shared" si="303"/>
        <v>92.25</v>
      </c>
      <c r="M3239">
        <f t="shared" si="305"/>
        <v>30</v>
      </c>
      <c r="N3239" t="s">
        <v>111</v>
      </c>
      <c r="O3239" t="s">
        <v>115</v>
      </c>
    </row>
    <row r="3240" spans="1:15" x14ac:dyDescent="0.3">
      <c r="A3240">
        <f t="shared" si="304"/>
        <v>7777898639</v>
      </c>
      <c r="B3240" s="1">
        <v>42579</v>
      </c>
      <c r="C3240" t="str">
        <f t="shared" si="300"/>
        <v>Thursday</v>
      </c>
      <c r="D3240" t="str">
        <f t="shared" si="301"/>
        <v>July</v>
      </c>
      <c r="E3240">
        <v>16.5</v>
      </c>
      <c r="F3240" t="s">
        <v>7</v>
      </c>
      <c r="G3240" t="s">
        <v>17</v>
      </c>
      <c r="H3240">
        <f t="shared" si="302"/>
        <v>25</v>
      </c>
      <c r="I3240">
        <v>10</v>
      </c>
      <c r="J3240" t="s">
        <v>25</v>
      </c>
      <c r="K3240" t="s">
        <v>26</v>
      </c>
      <c r="L3240">
        <f t="shared" si="303"/>
        <v>250</v>
      </c>
      <c r="M3240">
        <f t="shared" si="305"/>
        <v>85</v>
      </c>
      <c r="N3240" t="s">
        <v>111</v>
      </c>
      <c r="O3240" t="s">
        <v>115</v>
      </c>
    </row>
    <row r="3241" spans="1:15" x14ac:dyDescent="0.3">
      <c r="A3241">
        <f t="shared" si="304"/>
        <v>7777898640</v>
      </c>
      <c r="B3241" s="1">
        <v>42579</v>
      </c>
      <c r="C3241" t="str">
        <f t="shared" si="300"/>
        <v>Thursday</v>
      </c>
      <c r="D3241" t="str">
        <f t="shared" si="301"/>
        <v>July</v>
      </c>
      <c r="E3241">
        <v>12.25</v>
      </c>
      <c r="F3241" t="s">
        <v>27</v>
      </c>
      <c r="G3241" t="s">
        <v>17</v>
      </c>
      <c r="H3241">
        <f t="shared" si="302"/>
        <v>19.25</v>
      </c>
      <c r="I3241">
        <v>8</v>
      </c>
      <c r="J3241" t="s">
        <v>70</v>
      </c>
      <c r="K3241" t="s">
        <v>71</v>
      </c>
      <c r="L3241">
        <f t="shared" si="303"/>
        <v>154</v>
      </c>
      <c r="M3241">
        <f t="shared" si="305"/>
        <v>56</v>
      </c>
      <c r="N3241" t="s">
        <v>112</v>
      </c>
      <c r="O3241" t="s">
        <v>115</v>
      </c>
    </row>
    <row r="3242" spans="1:15" x14ac:dyDescent="0.3">
      <c r="A3242">
        <f t="shared" si="304"/>
        <v>7777898641</v>
      </c>
      <c r="B3242" s="1">
        <v>42579</v>
      </c>
      <c r="C3242" t="str">
        <f t="shared" si="300"/>
        <v>Thursday</v>
      </c>
      <c r="D3242" t="str">
        <f t="shared" si="301"/>
        <v>July</v>
      </c>
      <c r="E3242">
        <v>12</v>
      </c>
      <c r="F3242" t="s">
        <v>27</v>
      </c>
      <c r="G3242" t="s">
        <v>8</v>
      </c>
      <c r="H3242">
        <f t="shared" si="302"/>
        <v>15</v>
      </c>
      <c r="I3242">
        <v>1</v>
      </c>
      <c r="J3242" t="s">
        <v>30</v>
      </c>
      <c r="K3242" t="s">
        <v>31</v>
      </c>
      <c r="L3242">
        <f t="shared" si="303"/>
        <v>15</v>
      </c>
      <c r="M3242">
        <f t="shared" si="305"/>
        <v>3</v>
      </c>
      <c r="N3242" t="s">
        <v>112</v>
      </c>
      <c r="O3242" t="s">
        <v>115</v>
      </c>
    </row>
    <row r="3243" spans="1:15" x14ac:dyDescent="0.3">
      <c r="A3243">
        <f t="shared" si="304"/>
        <v>7777898642</v>
      </c>
      <c r="B3243" s="1">
        <v>42579</v>
      </c>
      <c r="C3243" t="str">
        <f t="shared" si="300"/>
        <v>Thursday</v>
      </c>
      <c r="D3243" t="str">
        <f t="shared" si="301"/>
        <v>July</v>
      </c>
      <c r="E3243">
        <v>16</v>
      </c>
      <c r="F3243" t="s">
        <v>7</v>
      </c>
      <c r="G3243" t="s">
        <v>14</v>
      </c>
      <c r="H3243">
        <f t="shared" si="302"/>
        <v>21.5</v>
      </c>
      <c r="I3243">
        <v>2</v>
      </c>
      <c r="J3243" t="s">
        <v>34</v>
      </c>
      <c r="K3243" t="s">
        <v>35</v>
      </c>
      <c r="L3243">
        <f t="shared" si="303"/>
        <v>43</v>
      </c>
      <c r="M3243">
        <f t="shared" si="305"/>
        <v>11</v>
      </c>
      <c r="N3243" t="s">
        <v>111</v>
      </c>
      <c r="O3243" t="s">
        <v>114</v>
      </c>
    </row>
    <row r="3244" spans="1:15" x14ac:dyDescent="0.3">
      <c r="A3244">
        <f t="shared" si="304"/>
        <v>7777898643</v>
      </c>
      <c r="B3244" s="1">
        <v>42580</v>
      </c>
      <c r="C3244" t="str">
        <f t="shared" si="300"/>
        <v>Friday</v>
      </c>
      <c r="D3244" t="str">
        <f t="shared" si="301"/>
        <v>July</v>
      </c>
      <c r="E3244">
        <v>12.5</v>
      </c>
      <c r="F3244" t="s">
        <v>27</v>
      </c>
      <c r="G3244" t="s">
        <v>14</v>
      </c>
      <c r="H3244">
        <f t="shared" si="302"/>
        <v>16.5</v>
      </c>
      <c r="I3244">
        <v>4</v>
      </c>
      <c r="J3244" t="s">
        <v>40</v>
      </c>
      <c r="K3244" t="s">
        <v>41</v>
      </c>
      <c r="L3244">
        <f t="shared" si="303"/>
        <v>66</v>
      </c>
      <c r="M3244">
        <f t="shared" si="305"/>
        <v>16</v>
      </c>
      <c r="N3244" t="s">
        <v>112</v>
      </c>
      <c r="O3244" t="s">
        <v>114</v>
      </c>
    </row>
    <row r="3245" spans="1:15" x14ac:dyDescent="0.3">
      <c r="A3245">
        <f t="shared" si="304"/>
        <v>7777898644</v>
      </c>
      <c r="B3245" s="1">
        <v>42580</v>
      </c>
      <c r="C3245" t="str">
        <f t="shared" si="300"/>
        <v>Friday</v>
      </c>
      <c r="D3245" t="str">
        <f t="shared" si="301"/>
        <v>July</v>
      </c>
      <c r="E3245">
        <v>12</v>
      </c>
      <c r="F3245" t="s">
        <v>27</v>
      </c>
      <c r="G3245" t="s">
        <v>8</v>
      </c>
      <c r="H3245">
        <f t="shared" si="302"/>
        <v>15</v>
      </c>
      <c r="I3245">
        <v>5</v>
      </c>
      <c r="J3245" t="s">
        <v>30</v>
      </c>
      <c r="K3245" t="s">
        <v>31</v>
      </c>
      <c r="L3245">
        <f t="shared" si="303"/>
        <v>75</v>
      </c>
      <c r="M3245">
        <f t="shared" si="305"/>
        <v>15</v>
      </c>
      <c r="N3245" t="s">
        <v>111</v>
      </c>
      <c r="O3245" t="s">
        <v>115</v>
      </c>
    </row>
    <row r="3246" spans="1:15" x14ac:dyDescent="0.3">
      <c r="A3246">
        <f t="shared" si="304"/>
        <v>7777898645</v>
      </c>
      <c r="B3246" s="1">
        <v>42580</v>
      </c>
      <c r="C3246" t="str">
        <f t="shared" si="300"/>
        <v>Friday</v>
      </c>
      <c r="D3246" t="str">
        <f t="shared" si="301"/>
        <v>July</v>
      </c>
      <c r="E3246">
        <v>12.75</v>
      </c>
      <c r="F3246" t="s">
        <v>27</v>
      </c>
      <c r="G3246" t="s">
        <v>22</v>
      </c>
      <c r="H3246">
        <f t="shared" si="302"/>
        <v>17.75</v>
      </c>
      <c r="I3246">
        <v>1</v>
      </c>
      <c r="J3246" t="s">
        <v>28</v>
      </c>
      <c r="K3246" t="s">
        <v>29</v>
      </c>
      <c r="L3246">
        <f t="shared" si="303"/>
        <v>17.75</v>
      </c>
      <c r="M3246">
        <f t="shared" si="305"/>
        <v>5</v>
      </c>
      <c r="N3246" t="s">
        <v>112</v>
      </c>
      <c r="O3246" t="s">
        <v>115</v>
      </c>
    </row>
    <row r="3247" spans="1:15" x14ac:dyDescent="0.3">
      <c r="A3247">
        <f t="shared" si="304"/>
        <v>7777898646</v>
      </c>
      <c r="B3247" s="1">
        <v>42580</v>
      </c>
      <c r="C3247" t="str">
        <f t="shared" si="300"/>
        <v>Friday</v>
      </c>
      <c r="D3247" t="str">
        <f t="shared" si="301"/>
        <v>July</v>
      </c>
      <c r="E3247">
        <v>16</v>
      </c>
      <c r="F3247" t="s">
        <v>7</v>
      </c>
      <c r="G3247" t="s">
        <v>14</v>
      </c>
      <c r="H3247">
        <f t="shared" si="302"/>
        <v>21.5</v>
      </c>
      <c r="I3247">
        <v>10</v>
      </c>
      <c r="J3247" t="s">
        <v>34</v>
      </c>
      <c r="K3247" t="s">
        <v>35</v>
      </c>
      <c r="L3247">
        <f t="shared" si="303"/>
        <v>215</v>
      </c>
      <c r="M3247">
        <f t="shared" si="305"/>
        <v>55</v>
      </c>
      <c r="N3247" t="s">
        <v>111</v>
      </c>
      <c r="O3247" t="s">
        <v>115</v>
      </c>
    </row>
    <row r="3248" spans="1:15" x14ac:dyDescent="0.3">
      <c r="A3248">
        <f t="shared" si="304"/>
        <v>7777898647</v>
      </c>
      <c r="B3248" s="1">
        <v>42580</v>
      </c>
      <c r="C3248" t="str">
        <f t="shared" si="300"/>
        <v>Friday</v>
      </c>
      <c r="D3248" t="str">
        <f t="shared" si="301"/>
        <v>July</v>
      </c>
      <c r="E3248">
        <v>16.5</v>
      </c>
      <c r="F3248" t="s">
        <v>7</v>
      </c>
      <c r="G3248" t="s">
        <v>17</v>
      </c>
      <c r="H3248">
        <f t="shared" si="302"/>
        <v>25</v>
      </c>
      <c r="I3248">
        <v>7</v>
      </c>
      <c r="J3248" t="s">
        <v>18</v>
      </c>
      <c r="K3248" t="s">
        <v>19</v>
      </c>
      <c r="L3248">
        <f t="shared" si="303"/>
        <v>175</v>
      </c>
      <c r="M3248">
        <f t="shared" si="305"/>
        <v>59.5</v>
      </c>
      <c r="N3248" t="s">
        <v>111</v>
      </c>
      <c r="O3248" t="s">
        <v>115</v>
      </c>
    </row>
    <row r="3249" spans="1:15" x14ac:dyDescent="0.3">
      <c r="A3249">
        <f t="shared" si="304"/>
        <v>7777898648</v>
      </c>
      <c r="B3249" s="1">
        <v>42580</v>
      </c>
      <c r="C3249" t="str">
        <f t="shared" si="300"/>
        <v>Friday</v>
      </c>
      <c r="D3249" t="str">
        <f t="shared" si="301"/>
        <v>July</v>
      </c>
      <c r="E3249">
        <v>20.75</v>
      </c>
      <c r="F3249" t="s">
        <v>13</v>
      </c>
      <c r="G3249" t="s">
        <v>17</v>
      </c>
      <c r="H3249">
        <f t="shared" si="302"/>
        <v>30.75</v>
      </c>
      <c r="I3249">
        <v>5</v>
      </c>
      <c r="J3249" t="s">
        <v>66</v>
      </c>
      <c r="K3249" t="s">
        <v>67</v>
      </c>
      <c r="L3249">
        <f t="shared" si="303"/>
        <v>153.75</v>
      </c>
      <c r="M3249">
        <f t="shared" si="305"/>
        <v>50</v>
      </c>
      <c r="N3249" t="s">
        <v>111</v>
      </c>
      <c r="O3249" t="s">
        <v>115</v>
      </c>
    </row>
    <row r="3250" spans="1:15" x14ac:dyDescent="0.3">
      <c r="A3250">
        <f t="shared" si="304"/>
        <v>7777898649</v>
      </c>
      <c r="B3250" s="1">
        <v>42581</v>
      </c>
      <c r="C3250" t="str">
        <f t="shared" si="300"/>
        <v>Saturday</v>
      </c>
      <c r="D3250" t="str">
        <f t="shared" si="301"/>
        <v>July</v>
      </c>
      <c r="E3250">
        <v>12</v>
      </c>
      <c r="F3250" t="s">
        <v>27</v>
      </c>
      <c r="G3250" t="s">
        <v>14</v>
      </c>
      <c r="H3250">
        <f t="shared" si="302"/>
        <v>16</v>
      </c>
      <c r="I3250">
        <v>1</v>
      </c>
      <c r="J3250" t="s">
        <v>42</v>
      </c>
      <c r="K3250" t="s">
        <v>43</v>
      </c>
      <c r="L3250">
        <f t="shared" si="303"/>
        <v>16</v>
      </c>
      <c r="M3250">
        <f t="shared" si="305"/>
        <v>4</v>
      </c>
      <c r="N3250" t="s">
        <v>112</v>
      </c>
      <c r="O3250" t="s">
        <v>115</v>
      </c>
    </row>
    <row r="3251" spans="1:15" x14ac:dyDescent="0.3">
      <c r="A3251">
        <f t="shared" si="304"/>
        <v>7777898650</v>
      </c>
      <c r="B3251" s="1">
        <v>42581</v>
      </c>
      <c r="C3251" t="str">
        <f t="shared" si="300"/>
        <v>Saturday</v>
      </c>
      <c r="D3251" t="str">
        <f t="shared" si="301"/>
        <v>July</v>
      </c>
      <c r="E3251">
        <v>20.5</v>
      </c>
      <c r="F3251" t="s">
        <v>13</v>
      </c>
      <c r="G3251" t="s">
        <v>8</v>
      </c>
      <c r="H3251">
        <f t="shared" si="302"/>
        <v>26.5</v>
      </c>
      <c r="I3251">
        <v>8</v>
      </c>
      <c r="J3251" t="s">
        <v>11</v>
      </c>
      <c r="K3251" t="s">
        <v>12</v>
      </c>
      <c r="L3251">
        <f t="shared" si="303"/>
        <v>212</v>
      </c>
      <c r="M3251">
        <f t="shared" si="305"/>
        <v>48</v>
      </c>
      <c r="N3251" t="s">
        <v>112</v>
      </c>
      <c r="O3251" t="s">
        <v>115</v>
      </c>
    </row>
    <row r="3252" spans="1:15" x14ac:dyDescent="0.3">
      <c r="A3252">
        <f t="shared" si="304"/>
        <v>7777898651</v>
      </c>
      <c r="B3252" s="1">
        <v>42581</v>
      </c>
      <c r="C3252" t="str">
        <f t="shared" si="300"/>
        <v>Saturday</v>
      </c>
      <c r="D3252" t="str">
        <f t="shared" si="301"/>
        <v>July</v>
      </c>
      <c r="E3252">
        <v>12.5</v>
      </c>
      <c r="F3252" t="s">
        <v>27</v>
      </c>
      <c r="G3252" t="s">
        <v>17</v>
      </c>
      <c r="H3252">
        <f t="shared" si="302"/>
        <v>19.5</v>
      </c>
      <c r="I3252">
        <v>7</v>
      </c>
      <c r="J3252" t="s">
        <v>18</v>
      </c>
      <c r="K3252" t="s">
        <v>19</v>
      </c>
      <c r="L3252">
        <f t="shared" si="303"/>
        <v>136.5</v>
      </c>
      <c r="M3252">
        <f t="shared" si="305"/>
        <v>49</v>
      </c>
      <c r="N3252" t="s">
        <v>112</v>
      </c>
      <c r="O3252" t="s">
        <v>114</v>
      </c>
    </row>
    <row r="3253" spans="1:15" x14ac:dyDescent="0.3">
      <c r="A3253">
        <f t="shared" si="304"/>
        <v>7777898652</v>
      </c>
      <c r="B3253" s="1">
        <v>42581</v>
      </c>
      <c r="C3253" t="str">
        <f t="shared" si="300"/>
        <v>Saturday</v>
      </c>
      <c r="D3253" t="str">
        <f t="shared" si="301"/>
        <v>July</v>
      </c>
      <c r="E3253">
        <v>20.75</v>
      </c>
      <c r="F3253" t="s">
        <v>13</v>
      </c>
      <c r="G3253" t="s">
        <v>22</v>
      </c>
      <c r="H3253">
        <f t="shared" si="302"/>
        <v>28.75</v>
      </c>
      <c r="I3253">
        <v>2</v>
      </c>
      <c r="J3253" t="s">
        <v>44</v>
      </c>
      <c r="K3253" t="s">
        <v>45</v>
      </c>
      <c r="L3253">
        <f t="shared" si="303"/>
        <v>57.5</v>
      </c>
      <c r="M3253">
        <f t="shared" si="305"/>
        <v>16</v>
      </c>
      <c r="N3253" t="s">
        <v>111</v>
      </c>
      <c r="O3253" t="s">
        <v>114</v>
      </c>
    </row>
    <row r="3254" spans="1:15" x14ac:dyDescent="0.3">
      <c r="A3254">
        <f t="shared" si="304"/>
        <v>7777898653</v>
      </c>
      <c r="B3254" s="1">
        <v>42581</v>
      </c>
      <c r="C3254" t="str">
        <f t="shared" si="300"/>
        <v>Saturday</v>
      </c>
      <c r="D3254" t="str">
        <f t="shared" si="301"/>
        <v>July</v>
      </c>
      <c r="E3254">
        <v>16.75</v>
      </c>
      <c r="F3254" t="s">
        <v>7</v>
      </c>
      <c r="G3254" t="s">
        <v>22</v>
      </c>
      <c r="H3254">
        <f t="shared" si="302"/>
        <v>23.25</v>
      </c>
      <c r="I3254">
        <v>7</v>
      </c>
      <c r="J3254" t="s">
        <v>72</v>
      </c>
      <c r="K3254" t="s">
        <v>73</v>
      </c>
      <c r="L3254">
        <f t="shared" si="303"/>
        <v>162.75</v>
      </c>
      <c r="M3254">
        <f t="shared" si="305"/>
        <v>45.5</v>
      </c>
      <c r="N3254" t="s">
        <v>111</v>
      </c>
      <c r="O3254" t="s">
        <v>115</v>
      </c>
    </row>
    <row r="3255" spans="1:15" x14ac:dyDescent="0.3">
      <c r="A3255">
        <f t="shared" si="304"/>
        <v>7777898654</v>
      </c>
      <c r="B3255" s="1">
        <v>42581</v>
      </c>
      <c r="C3255" t="str">
        <f t="shared" si="300"/>
        <v>Saturday</v>
      </c>
      <c r="D3255" t="str">
        <f t="shared" si="301"/>
        <v>July</v>
      </c>
      <c r="E3255">
        <v>16</v>
      </c>
      <c r="F3255" t="s">
        <v>7</v>
      </c>
      <c r="G3255" t="s">
        <v>14</v>
      </c>
      <c r="H3255">
        <f t="shared" si="302"/>
        <v>21.5</v>
      </c>
      <c r="I3255">
        <v>7</v>
      </c>
      <c r="J3255" t="s">
        <v>68</v>
      </c>
      <c r="K3255" t="s">
        <v>69</v>
      </c>
      <c r="L3255">
        <f t="shared" si="303"/>
        <v>150.5</v>
      </c>
      <c r="M3255">
        <f t="shared" si="305"/>
        <v>38.5</v>
      </c>
      <c r="N3255" t="s">
        <v>112</v>
      </c>
      <c r="O3255" t="s">
        <v>114</v>
      </c>
    </row>
    <row r="3256" spans="1:15" x14ac:dyDescent="0.3">
      <c r="A3256">
        <f t="shared" si="304"/>
        <v>7777898655</v>
      </c>
      <c r="B3256" s="1">
        <v>42582</v>
      </c>
      <c r="C3256" t="str">
        <f t="shared" si="300"/>
        <v>Sunday</v>
      </c>
      <c r="D3256" t="str">
        <f t="shared" si="301"/>
        <v>July</v>
      </c>
      <c r="E3256">
        <v>12</v>
      </c>
      <c r="F3256" t="s">
        <v>27</v>
      </c>
      <c r="G3256" t="s">
        <v>14</v>
      </c>
      <c r="H3256">
        <f t="shared" si="302"/>
        <v>16</v>
      </c>
      <c r="I3256">
        <v>2</v>
      </c>
      <c r="J3256" t="s">
        <v>68</v>
      </c>
      <c r="K3256" t="s">
        <v>69</v>
      </c>
      <c r="L3256">
        <f t="shared" si="303"/>
        <v>32</v>
      </c>
      <c r="M3256">
        <f t="shared" si="305"/>
        <v>8</v>
      </c>
      <c r="N3256" t="s">
        <v>111</v>
      </c>
      <c r="O3256" t="s">
        <v>115</v>
      </c>
    </row>
    <row r="3257" spans="1:15" x14ac:dyDescent="0.3">
      <c r="A3257">
        <f t="shared" si="304"/>
        <v>7777898656</v>
      </c>
      <c r="B3257" s="1">
        <v>42582</v>
      </c>
      <c r="C3257" t="str">
        <f t="shared" si="300"/>
        <v>Sunday</v>
      </c>
      <c r="D3257" t="str">
        <f t="shared" si="301"/>
        <v>July</v>
      </c>
      <c r="E3257">
        <v>12</v>
      </c>
      <c r="F3257" t="s">
        <v>27</v>
      </c>
      <c r="G3257" t="s">
        <v>14</v>
      </c>
      <c r="H3257">
        <f t="shared" si="302"/>
        <v>16</v>
      </c>
      <c r="I3257">
        <v>12</v>
      </c>
      <c r="J3257" t="s">
        <v>42</v>
      </c>
      <c r="K3257" t="s">
        <v>43</v>
      </c>
      <c r="L3257">
        <f t="shared" si="303"/>
        <v>192</v>
      </c>
      <c r="M3257">
        <f t="shared" si="305"/>
        <v>48</v>
      </c>
      <c r="N3257" t="s">
        <v>112</v>
      </c>
      <c r="O3257" t="s">
        <v>115</v>
      </c>
    </row>
    <row r="3258" spans="1:15" x14ac:dyDescent="0.3">
      <c r="A3258">
        <f t="shared" si="304"/>
        <v>7777898657</v>
      </c>
      <c r="B3258" s="1">
        <v>42583</v>
      </c>
      <c r="C3258" t="str">
        <f t="shared" si="300"/>
        <v>Monday</v>
      </c>
      <c r="D3258" t="str">
        <f t="shared" si="301"/>
        <v>August</v>
      </c>
      <c r="E3258">
        <v>16</v>
      </c>
      <c r="F3258" t="s">
        <v>7</v>
      </c>
      <c r="G3258" t="s">
        <v>8</v>
      </c>
      <c r="H3258">
        <f t="shared" si="302"/>
        <v>20.5</v>
      </c>
      <c r="I3258">
        <v>4</v>
      </c>
      <c r="J3258" t="s">
        <v>11</v>
      </c>
      <c r="K3258" t="s">
        <v>12</v>
      </c>
      <c r="L3258">
        <f t="shared" si="303"/>
        <v>82</v>
      </c>
      <c r="M3258">
        <f t="shared" si="305"/>
        <v>18</v>
      </c>
      <c r="N3258" t="s">
        <v>111</v>
      </c>
      <c r="O3258" t="s">
        <v>114</v>
      </c>
    </row>
    <row r="3259" spans="1:15" x14ac:dyDescent="0.3">
      <c r="A3259">
        <f t="shared" si="304"/>
        <v>7777898658</v>
      </c>
      <c r="B3259" s="1">
        <v>42583</v>
      </c>
      <c r="C3259" t="str">
        <f t="shared" si="300"/>
        <v>Monday</v>
      </c>
      <c r="D3259" t="str">
        <f t="shared" si="301"/>
        <v>August</v>
      </c>
      <c r="E3259">
        <v>9.75</v>
      </c>
      <c r="F3259" t="s">
        <v>27</v>
      </c>
      <c r="G3259" t="s">
        <v>8</v>
      </c>
      <c r="H3259">
        <f t="shared" si="302"/>
        <v>12.75</v>
      </c>
      <c r="I3259">
        <v>3</v>
      </c>
      <c r="J3259" t="s">
        <v>48</v>
      </c>
      <c r="K3259" t="s">
        <v>49</v>
      </c>
      <c r="L3259">
        <f t="shared" si="303"/>
        <v>38.25</v>
      </c>
      <c r="M3259">
        <f t="shared" si="305"/>
        <v>9</v>
      </c>
      <c r="N3259" t="s">
        <v>112</v>
      </c>
      <c r="O3259" t="s">
        <v>114</v>
      </c>
    </row>
    <row r="3260" spans="1:15" x14ac:dyDescent="0.3">
      <c r="A3260">
        <f t="shared" si="304"/>
        <v>7777898659</v>
      </c>
      <c r="B3260" s="1">
        <v>42583</v>
      </c>
      <c r="C3260" t="str">
        <f t="shared" si="300"/>
        <v>Monday</v>
      </c>
      <c r="D3260" t="str">
        <f t="shared" si="301"/>
        <v>August</v>
      </c>
      <c r="E3260">
        <v>20.5</v>
      </c>
      <c r="F3260" t="s">
        <v>13</v>
      </c>
      <c r="G3260" t="s">
        <v>8</v>
      </c>
      <c r="H3260">
        <f t="shared" si="302"/>
        <v>26.5</v>
      </c>
      <c r="I3260">
        <v>5</v>
      </c>
      <c r="J3260" t="s">
        <v>36</v>
      </c>
      <c r="K3260" t="s">
        <v>37</v>
      </c>
      <c r="L3260">
        <f t="shared" si="303"/>
        <v>132.5</v>
      </c>
      <c r="M3260">
        <f t="shared" si="305"/>
        <v>30</v>
      </c>
      <c r="N3260" t="s">
        <v>112</v>
      </c>
      <c r="O3260" t="s">
        <v>114</v>
      </c>
    </row>
    <row r="3261" spans="1:15" x14ac:dyDescent="0.3">
      <c r="A3261">
        <f t="shared" si="304"/>
        <v>7777898660</v>
      </c>
      <c r="B3261" s="1">
        <v>42583</v>
      </c>
      <c r="C3261" t="str">
        <f t="shared" si="300"/>
        <v>Monday</v>
      </c>
      <c r="D3261" t="str">
        <f t="shared" si="301"/>
        <v>August</v>
      </c>
      <c r="E3261">
        <v>12</v>
      </c>
      <c r="F3261" t="s">
        <v>27</v>
      </c>
      <c r="G3261" t="s">
        <v>8</v>
      </c>
      <c r="H3261">
        <f t="shared" si="302"/>
        <v>15</v>
      </c>
      <c r="I3261">
        <v>7</v>
      </c>
      <c r="J3261" t="s">
        <v>52</v>
      </c>
      <c r="K3261" t="s">
        <v>53</v>
      </c>
      <c r="L3261">
        <f t="shared" si="303"/>
        <v>105</v>
      </c>
      <c r="M3261">
        <f t="shared" si="305"/>
        <v>21</v>
      </c>
      <c r="N3261" t="s">
        <v>112</v>
      </c>
      <c r="O3261" t="s">
        <v>115</v>
      </c>
    </row>
    <row r="3262" spans="1:15" x14ac:dyDescent="0.3">
      <c r="A3262">
        <f t="shared" si="304"/>
        <v>7777898661</v>
      </c>
      <c r="B3262" s="1">
        <v>42583</v>
      </c>
      <c r="C3262" t="str">
        <f t="shared" si="300"/>
        <v>Monday</v>
      </c>
      <c r="D3262" t="str">
        <f t="shared" si="301"/>
        <v>August</v>
      </c>
      <c r="E3262">
        <v>16.25</v>
      </c>
      <c r="F3262" t="s">
        <v>7</v>
      </c>
      <c r="G3262" t="s">
        <v>17</v>
      </c>
      <c r="H3262">
        <f t="shared" si="302"/>
        <v>24.75</v>
      </c>
      <c r="I3262">
        <v>9</v>
      </c>
      <c r="J3262" t="s">
        <v>60</v>
      </c>
      <c r="K3262" t="s">
        <v>61</v>
      </c>
      <c r="L3262">
        <f t="shared" si="303"/>
        <v>222.75</v>
      </c>
      <c r="M3262">
        <f t="shared" si="305"/>
        <v>76.5</v>
      </c>
      <c r="N3262" t="s">
        <v>111</v>
      </c>
      <c r="O3262" t="s">
        <v>114</v>
      </c>
    </row>
    <row r="3263" spans="1:15" x14ac:dyDescent="0.3">
      <c r="A3263">
        <f t="shared" si="304"/>
        <v>7777898662</v>
      </c>
      <c r="B3263" s="1">
        <v>42583</v>
      </c>
      <c r="C3263" t="str">
        <f t="shared" si="300"/>
        <v>Monday</v>
      </c>
      <c r="D3263" t="str">
        <f t="shared" si="301"/>
        <v>August</v>
      </c>
      <c r="E3263">
        <v>16.75</v>
      </c>
      <c r="F3263" t="s">
        <v>7</v>
      </c>
      <c r="G3263" t="s">
        <v>22</v>
      </c>
      <c r="H3263">
        <f t="shared" si="302"/>
        <v>23.25</v>
      </c>
      <c r="I3263">
        <v>2</v>
      </c>
      <c r="J3263" t="s">
        <v>46</v>
      </c>
      <c r="K3263" t="s">
        <v>47</v>
      </c>
      <c r="L3263">
        <f t="shared" si="303"/>
        <v>46.5</v>
      </c>
      <c r="M3263">
        <f t="shared" si="305"/>
        <v>13</v>
      </c>
      <c r="N3263" t="s">
        <v>112</v>
      </c>
      <c r="O3263" t="s">
        <v>115</v>
      </c>
    </row>
    <row r="3264" spans="1:15" x14ac:dyDescent="0.3">
      <c r="A3264">
        <f t="shared" si="304"/>
        <v>7777898663</v>
      </c>
      <c r="B3264" s="1">
        <v>42583</v>
      </c>
      <c r="C3264" t="str">
        <f t="shared" si="300"/>
        <v>Monday</v>
      </c>
      <c r="D3264" t="str">
        <f t="shared" si="301"/>
        <v>August</v>
      </c>
      <c r="E3264">
        <v>20.75</v>
      </c>
      <c r="F3264" t="s">
        <v>13</v>
      </c>
      <c r="G3264" t="s">
        <v>22</v>
      </c>
      <c r="H3264">
        <f t="shared" si="302"/>
        <v>28.75</v>
      </c>
      <c r="I3264">
        <v>10</v>
      </c>
      <c r="J3264" t="s">
        <v>23</v>
      </c>
      <c r="K3264" t="s">
        <v>24</v>
      </c>
      <c r="L3264">
        <f t="shared" si="303"/>
        <v>287.5</v>
      </c>
      <c r="M3264">
        <f t="shared" si="305"/>
        <v>80</v>
      </c>
      <c r="N3264" t="s">
        <v>111</v>
      </c>
      <c r="O3264" t="s">
        <v>114</v>
      </c>
    </row>
    <row r="3265" spans="1:15" x14ac:dyDescent="0.3">
      <c r="A3265">
        <f t="shared" si="304"/>
        <v>7777898664</v>
      </c>
      <c r="B3265" s="1">
        <v>42583</v>
      </c>
      <c r="C3265" t="str">
        <f t="shared" si="300"/>
        <v>Monday</v>
      </c>
      <c r="D3265" t="str">
        <f t="shared" si="301"/>
        <v>August</v>
      </c>
      <c r="E3265">
        <v>20.75</v>
      </c>
      <c r="F3265" t="s">
        <v>13</v>
      </c>
      <c r="G3265" t="s">
        <v>22</v>
      </c>
      <c r="H3265">
        <f t="shared" si="302"/>
        <v>28.75</v>
      </c>
      <c r="I3265">
        <v>6</v>
      </c>
      <c r="J3265" t="s">
        <v>72</v>
      </c>
      <c r="K3265" t="s">
        <v>73</v>
      </c>
      <c r="L3265">
        <f t="shared" si="303"/>
        <v>172.5</v>
      </c>
      <c r="M3265">
        <f t="shared" si="305"/>
        <v>48</v>
      </c>
      <c r="N3265" t="s">
        <v>112</v>
      </c>
      <c r="O3265" t="s">
        <v>115</v>
      </c>
    </row>
    <row r="3266" spans="1:15" x14ac:dyDescent="0.3">
      <c r="A3266">
        <f t="shared" si="304"/>
        <v>7777898665</v>
      </c>
      <c r="B3266" s="1">
        <v>42583</v>
      </c>
      <c r="C3266" t="str">
        <f t="shared" ref="C3266:C3329" si="306">TEXT(B3266,"dddd")</f>
        <v>Monday</v>
      </c>
      <c r="D3266" t="str">
        <f t="shared" si="301"/>
        <v>August</v>
      </c>
      <c r="E3266">
        <v>20.5</v>
      </c>
      <c r="F3266" t="s">
        <v>13</v>
      </c>
      <c r="G3266" t="s">
        <v>8</v>
      </c>
      <c r="H3266">
        <f t="shared" si="302"/>
        <v>26.5</v>
      </c>
      <c r="I3266">
        <v>4</v>
      </c>
      <c r="J3266" t="s">
        <v>58</v>
      </c>
      <c r="K3266" t="s">
        <v>59</v>
      </c>
      <c r="L3266">
        <f t="shared" si="303"/>
        <v>106</v>
      </c>
      <c r="M3266">
        <f t="shared" si="305"/>
        <v>24</v>
      </c>
      <c r="N3266" t="s">
        <v>111</v>
      </c>
      <c r="O3266" t="s">
        <v>115</v>
      </c>
    </row>
    <row r="3267" spans="1:15" x14ac:dyDescent="0.3">
      <c r="A3267">
        <f t="shared" si="304"/>
        <v>7777898666</v>
      </c>
      <c r="B3267" s="1">
        <v>42583</v>
      </c>
      <c r="C3267" t="str">
        <f t="shared" si="306"/>
        <v>Monday</v>
      </c>
      <c r="D3267" t="str">
        <f t="shared" ref="D3267:D3330" si="307">TEXT(B3267,"mmmm")</f>
        <v>August</v>
      </c>
      <c r="E3267">
        <v>14.75</v>
      </c>
      <c r="F3267" t="s">
        <v>7</v>
      </c>
      <c r="G3267" t="s">
        <v>14</v>
      </c>
      <c r="H3267">
        <f t="shared" ref="H3267:H3330" si="308">E3267 +   IF(F3267="S", 2, IF(F3267="M", 3.5, IF(F3267="L", 5, 0))) +  IF(G3267="Classic", 1, IF(G3267="Veggie", 2, IF(G3267="Chicken", 3, IF(G3267="Supreme",5,0))))</f>
        <v>20.25</v>
      </c>
      <c r="I3267">
        <v>9</v>
      </c>
      <c r="J3267" t="s">
        <v>56</v>
      </c>
      <c r="K3267" t="s">
        <v>57</v>
      </c>
      <c r="L3267">
        <f t="shared" ref="L3267:L3330" si="309">H3267*I3267</f>
        <v>182.25</v>
      </c>
      <c r="M3267">
        <f t="shared" si="305"/>
        <v>49.5</v>
      </c>
      <c r="N3267" t="s">
        <v>112</v>
      </c>
      <c r="O3267" t="s">
        <v>114</v>
      </c>
    </row>
    <row r="3268" spans="1:15" x14ac:dyDescent="0.3">
      <c r="A3268">
        <f t="shared" ref="A3268:A3331" si="310">A3267+1</f>
        <v>7777898667</v>
      </c>
      <c r="B3268" s="1">
        <v>42584</v>
      </c>
      <c r="C3268" t="str">
        <f t="shared" si="306"/>
        <v>Tuesday</v>
      </c>
      <c r="D3268" t="str">
        <f t="shared" si="307"/>
        <v>August</v>
      </c>
      <c r="E3268">
        <v>12.5</v>
      </c>
      <c r="F3268" t="s">
        <v>27</v>
      </c>
      <c r="G3268" t="s">
        <v>17</v>
      </c>
      <c r="H3268">
        <f t="shared" si="308"/>
        <v>19.5</v>
      </c>
      <c r="I3268">
        <v>8</v>
      </c>
      <c r="J3268" t="s">
        <v>25</v>
      </c>
      <c r="K3268" t="s">
        <v>26</v>
      </c>
      <c r="L3268">
        <f t="shared" si="309"/>
        <v>156</v>
      </c>
      <c r="M3268">
        <f t="shared" si="305"/>
        <v>56</v>
      </c>
      <c r="N3268" t="s">
        <v>111</v>
      </c>
      <c r="O3268" t="s">
        <v>114</v>
      </c>
    </row>
    <row r="3269" spans="1:15" x14ac:dyDescent="0.3">
      <c r="A3269">
        <f t="shared" si="310"/>
        <v>7777898668</v>
      </c>
      <c r="B3269" s="1">
        <v>42584</v>
      </c>
      <c r="C3269" t="str">
        <f t="shared" si="306"/>
        <v>Tuesday</v>
      </c>
      <c r="D3269" t="str">
        <f t="shared" si="307"/>
        <v>August</v>
      </c>
      <c r="E3269">
        <v>16.5</v>
      </c>
      <c r="F3269" t="s">
        <v>7</v>
      </c>
      <c r="G3269" t="s">
        <v>17</v>
      </c>
      <c r="H3269">
        <f t="shared" si="308"/>
        <v>25</v>
      </c>
      <c r="I3269">
        <v>3</v>
      </c>
      <c r="J3269" t="s">
        <v>18</v>
      </c>
      <c r="K3269" t="s">
        <v>19</v>
      </c>
      <c r="L3269">
        <f t="shared" si="309"/>
        <v>75</v>
      </c>
      <c r="M3269">
        <f t="shared" ref="M3269:M3332" si="311">(H3269-E3269)*I3269</f>
        <v>25.5</v>
      </c>
      <c r="N3269" t="s">
        <v>111</v>
      </c>
      <c r="O3269" t="s">
        <v>114</v>
      </c>
    </row>
    <row r="3270" spans="1:15" x14ac:dyDescent="0.3">
      <c r="A3270">
        <f t="shared" si="310"/>
        <v>7777898669</v>
      </c>
      <c r="B3270" s="1">
        <v>42584</v>
      </c>
      <c r="C3270" t="str">
        <f t="shared" si="306"/>
        <v>Tuesday</v>
      </c>
      <c r="D3270" t="str">
        <f t="shared" si="307"/>
        <v>August</v>
      </c>
      <c r="E3270">
        <v>20.75</v>
      </c>
      <c r="F3270" t="s">
        <v>13</v>
      </c>
      <c r="G3270" t="s">
        <v>22</v>
      </c>
      <c r="H3270">
        <f t="shared" si="308"/>
        <v>28.75</v>
      </c>
      <c r="I3270">
        <v>6</v>
      </c>
      <c r="J3270" t="s">
        <v>44</v>
      </c>
      <c r="K3270" t="s">
        <v>45</v>
      </c>
      <c r="L3270">
        <f t="shared" si="309"/>
        <v>172.5</v>
      </c>
      <c r="M3270">
        <f t="shared" si="311"/>
        <v>48</v>
      </c>
      <c r="N3270" t="s">
        <v>112</v>
      </c>
      <c r="O3270" t="s">
        <v>114</v>
      </c>
    </row>
    <row r="3271" spans="1:15" x14ac:dyDescent="0.3">
      <c r="A3271">
        <f t="shared" si="310"/>
        <v>7777898670</v>
      </c>
      <c r="B3271" s="1">
        <v>42584</v>
      </c>
      <c r="C3271" t="str">
        <f t="shared" si="306"/>
        <v>Tuesday</v>
      </c>
      <c r="D3271" t="str">
        <f t="shared" si="307"/>
        <v>August</v>
      </c>
      <c r="E3271">
        <v>12.5</v>
      </c>
      <c r="F3271" t="s">
        <v>27</v>
      </c>
      <c r="G3271" t="s">
        <v>17</v>
      </c>
      <c r="H3271">
        <f t="shared" si="308"/>
        <v>19.5</v>
      </c>
      <c r="I3271">
        <v>7</v>
      </c>
      <c r="J3271" t="s">
        <v>38</v>
      </c>
      <c r="K3271" t="s">
        <v>39</v>
      </c>
      <c r="L3271">
        <f t="shared" si="309"/>
        <v>136.5</v>
      </c>
      <c r="M3271">
        <f t="shared" si="311"/>
        <v>49</v>
      </c>
      <c r="N3271" t="s">
        <v>112</v>
      </c>
      <c r="O3271" t="s">
        <v>114</v>
      </c>
    </row>
    <row r="3272" spans="1:15" x14ac:dyDescent="0.3">
      <c r="A3272">
        <f t="shared" si="310"/>
        <v>7777898671</v>
      </c>
      <c r="B3272" s="1">
        <v>42584</v>
      </c>
      <c r="C3272" t="str">
        <f t="shared" si="306"/>
        <v>Tuesday</v>
      </c>
      <c r="D3272" t="str">
        <f t="shared" si="307"/>
        <v>August</v>
      </c>
      <c r="E3272">
        <v>20.75</v>
      </c>
      <c r="F3272" t="s">
        <v>13</v>
      </c>
      <c r="G3272" t="s">
        <v>22</v>
      </c>
      <c r="H3272">
        <f t="shared" si="308"/>
        <v>28.75</v>
      </c>
      <c r="I3272">
        <v>11</v>
      </c>
      <c r="J3272" t="s">
        <v>28</v>
      </c>
      <c r="K3272" t="s">
        <v>29</v>
      </c>
      <c r="L3272">
        <f t="shared" si="309"/>
        <v>316.25</v>
      </c>
      <c r="M3272">
        <f t="shared" si="311"/>
        <v>88</v>
      </c>
      <c r="N3272" t="s">
        <v>112</v>
      </c>
      <c r="O3272" t="s">
        <v>115</v>
      </c>
    </row>
    <row r="3273" spans="1:15" x14ac:dyDescent="0.3">
      <c r="A3273">
        <f t="shared" si="310"/>
        <v>7777898672</v>
      </c>
      <c r="B3273" s="1">
        <v>42584</v>
      </c>
      <c r="C3273" t="str">
        <f t="shared" si="306"/>
        <v>Tuesday</v>
      </c>
      <c r="D3273" t="str">
        <f t="shared" si="307"/>
        <v>August</v>
      </c>
      <c r="E3273">
        <v>16.75</v>
      </c>
      <c r="F3273" t="s">
        <v>7</v>
      </c>
      <c r="G3273" t="s">
        <v>22</v>
      </c>
      <c r="H3273">
        <f t="shared" si="308"/>
        <v>23.25</v>
      </c>
      <c r="I3273">
        <v>11</v>
      </c>
      <c r="J3273" t="s">
        <v>28</v>
      </c>
      <c r="K3273" t="s">
        <v>29</v>
      </c>
      <c r="L3273">
        <f t="shared" si="309"/>
        <v>255.75</v>
      </c>
      <c r="M3273">
        <f t="shared" si="311"/>
        <v>71.5</v>
      </c>
      <c r="N3273" t="s">
        <v>112</v>
      </c>
      <c r="O3273" t="s">
        <v>115</v>
      </c>
    </row>
    <row r="3274" spans="1:15" x14ac:dyDescent="0.3">
      <c r="A3274">
        <f t="shared" si="310"/>
        <v>7777898673</v>
      </c>
      <c r="B3274" s="1">
        <v>42584</v>
      </c>
      <c r="C3274" t="str">
        <f t="shared" si="306"/>
        <v>Tuesday</v>
      </c>
      <c r="D3274" t="str">
        <f t="shared" si="307"/>
        <v>August</v>
      </c>
      <c r="E3274">
        <v>18.5</v>
      </c>
      <c r="F3274" t="s">
        <v>13</v>
      </c>
      <c r="G3274" t="s">
        <v>14</v>
      </c>
      <c r="H3274">
        <f t="shared" si="308"/>
        <v>25.5</v>
      </c>
      <c r="I3274">
        <v>7</v>
      </c>
      <c r="J3274" t="s">
        <v>15</v>
      </c>
      <c r="K3274" t="s">
        <v>16</v>
      </c>
      <c r="L3274">
        <f t="shared" si="309"/>
        <v>178.5</v>
      </c>
      <c r="M3274">
        <f t="shared" si="311"/>
        <v>49</v>
      </c>
      <c r="N3274" t="s">
        <v>111</v>
      </c>
      <c r="O3274" t="s">
        <v>114</v>
      </c>
    </row>
    <row r="3275" spans="1:15" x14ac:dyDescent="0.3">
      <c r="A3275">
        <f t="shared" si="310"/>
        <v>7777898674</v>
      </c>
      <c r="B3275" s="1">
        <v>42585</v>
      </c>
      <c r="C3275" t="str">
        <f t="shared" si="306"/>
        <v>Wednesday</v>
      </c>
      <c r="D3275" t="str">
        <f t="shared" si="307"/>
        <v>August</v>
      </c>
      <c r="E3275">
        <v>15.25</v>
      </c>
      <c r="F3275" t="s">
        <v>13</v>
      </c>
      <c r="G3275" t="s">
        <v>8</v>
      </c>
      <c r="H3275">
        <f t="shared" si="308"/>
        <v>21.25</v>
      </c>
      <c r="I3275">
        <v>10</v>
      </c>
      <c r="J3275" t="s">
        <v>48</v>
      </c>
      <c r="K3275" t="s">
        <v>49</v>
      </c>
      <c r="L3275">
        <f t="shared" si="309"/>
        <v>212.5</v>
      </c>
      <c r="M3275">
        <f t="shared" si="311"/>
        <v>60</v>
      </c>
      <c r="N3275" t="s">
        <v>112</v>
      </c>
      <c r="O3275" t="s">
        <v>115</v>
      </c>
    </row>
    <row r="3276" spans="1:15" x14ac:dyDescent="0.3">
      <c r="A3276">
        <f t="shared" si="310"/>
        <v>7777898675</v>
      </c>
      <c r="B3276" s="1">
        <v>42585</v>
      </c>
      <c r="C3276" t="str">
        <f t="shared" si="306"/>
        <v>Wednesday</v>
      </c>
      <c r="D3276" t="str">
        <f t="shared" si="307"/>
        <v>August</v>
      </c>
      <c r="E3276">
        <v>18.5</v>
      </c>
      <c r="F3276" t="s">
        <v>13</v>
      </c>
      <c r="G3276" t="s">
        <v>14</v>
      </c>
      <c r="H3276">
        <f t="shared" si="308"/>
        <v>25.5</v>
      </c>
      <c r="I3276">
        <v>9</v>
      </c>
      <c r="J3276" t="s">
        <v>15</v>
      </c>
      <c r="K3276" t="s">
        <v>16</v>
      </c>
      <c r="L3276">
        <f t="shared" si="309"/>
        <v>229.5</v>
      </c>
      <c r="M3276">
        <f t="shared" si="311"/>
        <v>63</v>
      </c>
      <c r="N3276" t="s">
        <v>112</v>
      </c>
      <c r="O3276" t="s">
        <v>114</v>
      </c>
    </row>
    <row r="3277" spans="1:15" x14ac:dyDescent="0.3">
      <c r="A3277">
        <f t="shared" si="310"/>
        <v>7777898676</v>
      </c>
      <c r="B3277" s="1">
        <v>42585</v>
      </c>
      <c r="C3277" t="str">
        <f t="shared" si="306"/>
        <v>Wednesday</v>
      </c>
      <c r="D3277" t="str">
        <f t="shared" si="307"/>
        <v>August</v>
      </c>
      <c r="E3277">
        <v>17.95</v>
      </c>
      <c r="F3277" t="s">
        <v>13</v>
      </c>
      <c r="G3277" t="s">
        <v>14</v>
      </c>
      <c r="H3277">
        <f t="shared" si="308"/>
        <v>24.95</v>
      </c>
      <c r="I3277">
        <v>9</v>
      </c>
      <c r="J3277" t="s">
        <v>56</v>
      </c>
      <c r="K3277" t="s">
        <v>57</v>
      </c>
      <c r="L3277">
        <f t="shared" si="309"/>
        <v>224.54999999999998</v>
      </c>
      <c r="M3277">
        <f t="shared" si="311"/>
        <v>63</v>
      </c>
      <c r="N3277" t="s">
        <v>112</v>
      </c>
      <c r="O3277" t="s">
        <v>115</v>
      </c>
    </row>
    <row r="3278" spans="1:15" x14ac:dyDescent="0.3">
      <c r="A3278">
        <f t="shared" si="310"/>
        <v>7777898677</v>
      </c>
      <c r="B3278" s="1">
        <v>42585</v>
      </c>
      <c r="C3278" t="str">
        <f t="shared" si="306"/>
        <v>Wednesday</v>
      </c>
      <c r="D3278" t="str">
        <f t="shared" si="307"/>
        <v>August</v>
      </c>
      <c r="E3278">
        <v>10.5</v>
      </c>
      <c r="F3278" t="s">
        <v>27</v>
      </c>
      <c r="G3278" t="s">
        <v>8</v>
      </c>
      <c r="H3278">
        <f t="shared" si="308"/>
        <v>13.5</v>
      </c>
      <c r="I3278">
        <v>7</v>
      </c>
      <c r="J3278" t="s">
        <v>9</v>
      </c>
      <c r="K3278" t="s">
        <v>10</v>
      </c>
      <c r="L3278">
        <f t="shared" si="309"/>
        <v>94.5</v>
      </c>
      <c r="M3278">
        <f t="shared" si="311"/>
        <v>21</v>
      </c>
      <c r="N3278" t="s">
        <v>112</v>
      </c>
      <c r="O3278" t="s">
        <v>114</v>
      </c>
    </row>
    <row r="3279" spans="1:15" x14ac:dyDescent="0.3">
      <c r="A3279">
        <f t="shared" si="310"/>
        <v>7777898678</v>
      </c>
      <c r="B3279" s="1">
        <v>42585</v>
      </c>
      <c r="C3279" t="str">
        <f t="shared" si="306"/>
        <v>Wednesday</v>
      </c>
      <c r="D3279" t="str">
        <f t="shared" si="307"/>
        <v>August</v>
      </c>
      <c r="E3279">
        <v>14.5</v>
      </c>
      <c r="F3279" t="s">
        <v>7</v>
      </c>
      <c r="G3279" t="s">
        <v>8</v>
      </c>
      <c r="H3279">
        <f t="shared" si="308"/>
        <v>19</v>
      </c>
      <c r="I3279">
        <v>12</v>
      </c>
      <c r="J3279" t="s">
        <v>74</v>
      </c>
      <c r="K3279" t="s">
        <v>75</v>
      </c>
      <c r="L3279">
        <f t="shared" si="309"/>
        <v>228</v>
      </c>
      <c r="M3279">
        <f t="shared" si="311"/>
        <v>54</v>
      </c>
      <c r="N3279" t="s">
        <v>112</v>
      </c>
      <c r="O3279" t="s">
        <v>114</v>
      </c>
    </row>
    <row r="3280" spans="1:15" x14ac:dyDescent="0.3">
      <c r="A3280">
        <f t="shared" si="310"/>
        <v>7777898679</v>
      </c>
      <c r="B3280" s="1">
        <v>42585</v>
      </c>
      <c r="C3280" t="str">
        <f t="shared" si="306"/>
        <v>Wednesday</v>
      </c>
      <c r="D3280" t="str">
        <f t="shared" si="307"/>
        <v>August</v>
      </c>
      <c r="E3280">
        <v>12</v>
      </c>
      <c r="F3280" t="s">
        <v>27</v>
      </c>
      <c r="G3280" t="s">
        <v>14</v>
      </c>
      <c r="H3280">
        <f t="shared" si="308"/>
        <v>16</v>
      </c>
      <c r="I3280">
        <v>11</v>
      </c>
      <c r="J3280" t="s">
        <v>64</v>
      </c>
      <c r="K3280" t="s">
        <v>65</v>
      </c>
      <c r="L3280">
        <f t="shared" si="309"/>
        <v>176</v>
      </c>
      <c r="M3280">
        <f t="shared" si="311"/>
        <v>44</v>
      </c>
      <c r="N3280" t="s">
        <v>111</v>
      </c>
      <c r="O3280" t="s">
        <v>114</v>
      </c>
    </row>
    <row r="3281" spans="1:15" x14ac:dyDescent="0.3">
      <c r="A3281">
        <f t="shared" si="310"/>
        <v>7777898680</v>
      </c>
      <c r="B3281" s="1">
        <v>42586</v>
      </c>
      <c r="C3281" t="str">
        <f t="shared" si="306"/>
        <v>Thursday</v>
      </c>
      <c r="D3281" t="str">
        <f t="shared" si="307"/>
        <v>August</v>
      </c>
      <c r="E3281">
        <v>12.5</v>
      </c>
      <c r="F3281" t="s">
        <v>27</v>
      </c>
      <c r="G3281" t="s">
        <v>17</v>
      </c>
      <c r="H3281">
        <f t="shared" si="308"/>
        <v>19.5</v>
      </c>
      <c r="I3281">
        <v>9</v>
      </c>
      <c r="J3281" t="s">
        <v>25</v>
      </c>
      <c r="K3281" t="s">
        <v>26</v>
      </c>
      <c r="L3281">
        <f t="shared" si="309"/>
        <v>175.5</v>
      </c>
      <c r="M3281">
        <f t="shared" si="311"/>
        <v>63</v>
      </c>
      <c r="N3281" t="s">
        <v>112</v>
      </c>
      <c r="O3281" t="s">
        <v>115</v>
      </c>
    </row>
    <row r="3282" spans="1:15" x14ac:dyDescent="0.3">
      <c r="A3282">
        <f t="shared" si="310"/>
        <v>7777898681</v>
      </c>
      <c r="B3282" s="1">
        <v>42587</v>
      </c>
      <c r="C3282" t="str">
        <f t="shared" si="306"/>
        <v>Friday</v>
      </c>
      <c r="D3282" t="str">
        <f t="shared" si="307"/>
        <v>August</v>
      </c>
      <c r="E3282">
        <v>16.25</v>
      </c>
      <c r="F3282" t="s">
        <v>7</v>
      </c>
      <c r="G3282" t="s">
        <v>17</v>
      </c>
      <c r="H3282">
        <f t="shared" si="308"/>
        <v>24.75</v>
      </c>
      <c r="I3282">
        <v>2</v>
      </c>
      <c r="J3282" t="s">
        <v>60</v>
      </c>
      <c r="K3282" t="s">
        <v>61</v>
      </c>
      <c r="L3282">
        <f t="shared" si="309"/>
        <v>49.5</v>
      </c>
      <c r="M3282">
        <f t="shared" si="311"/>
        <v>17</v>
      </c>
      <c r="N3282" t="s">
        <v>111</v>
      </c>
      <c r="O3282" t="s">
        <v>114</v>
      </c>
    </row>
    <row r="3283" spans="1:15" x14ac:dyDescent="0.3">
      <c r="A3283">
        <f t="shared" si="310"/>
        <v>7777898682</v>
      </c>
      <c r="B3283" s="1">
        <v>42587</v>
      </c>
      <c r="C3283" t="str">
        <f t="shared" si="306"/>
        <v>Friday</v>
      </c>
      <c r="D3283" t="str">
        <f t="shared" si="307"/>
        <v>August</v>
      </c>
      <c r="E3283">
        <v>12.5</v>
      </c>
      <c r="F3283" t="s">
        <v>27</v>
      </c>
      <c r="G3283" t="s">
        <v>17</v>
      </c>
      <c r="H3283">
        <f t="shared" si="308"/>
        <v>19.5</v>
      </c>
      <c r="I3283">
        <v>12</v>
      </c>
      <c r="J3283" t="s">
        <v>54</v>
      </c>
      <c r="K3283" t="s">
        <v>55</v>
      </c>
      <c r="L3283">
        <f t="shared" si="309"/>
        <v>234</v>
      </c>
      <c r="M3283">
        <f t="shared" si="311"/>
        <v>84</v>
      </c>
      <c r="N3283" t="s">
        <v>111</v>
      </c>
      <c r="O3283" t="s">
        <v>115</v>
      </c>
    </row>
    <row r="3284" spans="1:15" x14ac:dyDescent="0.3">
      <c r="A3284">
        <f t="shared" si="310"/>
        <v>7777898683</v>
      </c>
      <c r="B3284" s="1">
        <v>42588</v>
      </c>
      <c r="C3284" t="str">
        <f t="shared" si="306"/>
        <v>Saturday</v>
      </c>
      <c r="D3284" t="str">
        <f t="shared" si="307"/>
        <v>August</v>
      </c>
      <c r="E3284">
        <v>20.75</v>
      </c>
      <c r="F3284" t="s">
        <v>13</v>
      </c>
      <c r="G3284" t="s">
        <v>22</v>
      </c>
      <c r="H3284">
        <f t="shared" si="308"/>
        <v>28.75</v>
      </c>
      <c r="I3284">
        <v>2</v>
      </c>
      <c r="J3284" t="s">
        <v>44</v>
      </c>
      <c r="K3284" t="s">
        <v>45</v>
      </c>
      <c r="L3284">
        <f t="shared" si="309"/>
        <v>57.5</v>
      </c>
      <c r="M3284">
        <f t="shared" si="311"/>
        <v>16</v>
      </c>
      <c r="N3284" t="s">
        <v>111</v>
      </c>
      <c r="O3284" t="s">
        <v>114</v>
      </c>
    </row>
    <row r="3285" spans="1:15" x14ac:dyDescent="0.3">
      <c r="A3285">
        <f t="shared" si="310"/>
        <v>7777898684</v>
      </c>
      <c r="B3285" s="1">
        <v>42588</v>
      </c>
      <c r="C3285" t="str">
        <f t="shared" si="306"/>
        <v>Saturday</v>
      </c>
      <c r="D3285" t="str">
        <f t="shared" si="307"/>
        <v>August</v>
      </c>
      <c r="E3285">
        <v>12.75</v>
      </c>
      <c r="F3285" t="s">
        <v>27</v>
      </c>
      <c r="G3285" t="s">
        <v>22</v>
      </c>
      <c r="H3285">
        <f t="shared" si="308"/>
        <v>17.75</v>
      </c>
      <c r="I3285">
        <v>9</v>
      </c>
      <c r="J3285" t="s">
        <v>23</v>
      </c>
      <c r="K3285" t="s">
        <v>24</v>
      </c>
      <c r="L3285">
        <f t="shared" si="309"/>
        <v>159.75</v>
      </c>
      <c r="M3285">
        <f t="shared" si="311"/>
        <v>45</v>
      </c>
      <c r="N3285" t="s">
        <v>111</v>
      </c>
      <c r="O3285" t="s">
        <v>115</v>
      </c>
    </row>
    <row r="3286" spans="1:15" x14ac:dyDescent="0.3">
      <c r="A3286">
        <f t="shared" si="310"/>
        <v>7777898685</v>
      </c>
      <c r="B3286" s="1">
        <v>42588</v>
      </c>
      <c r="C3286" t="str">
        <f t="shared" si="306"/>
        <v>Saturday</v>
      </c>
      <c r="D3286" t="str">
        <f t="shared" si="307"/>
        <v>August</v>
      </c>
      <c r="E3286">
        <v>10.5</v>
      </c>
      <c r="F3286" t="s">
        <v>27</v>
      </c>
      <c r="G3286" t="s">
        <v>8</v>
      </c>
      <c r="H3286">
        <f t="shared" si="308"/>
        <v>13.5</v>
      </c>
      <c r="I3286">
        <v>8</v>
      </c>
      <c r="J3286" t="s">
        <v>9</v>
      </c>
      <c r="K3286" t="s">
        <v>10</v>
      </c>
      <c r="L3286">
        <f t="shared" si="309"/>
        <v>108</v>
      </c>
      <c r="M3286">
        <f t="shared" si="311"/>
        <v>24</v>
      </c>
      <c r="N3286" t="s">
        <v>112</v>
      </c>
      <c r="O3286" t="s">
        <v>115</v>
      </c>
    </row>
    <row r="3287" spans="1:15" x14ac:dyDescent="0.3">
      <c r="A3287">
        <f t="shared" si="310"/>
        <v>7777898686</v>
      </c>
      <c r="B3287" s="1">
        <v>42588</v>
      </c>
      <c r="C3287" t="str">
        <f t="shared" si="306"/>
        <v>Saturday</v>
      </c>
      <c r="D3287" t="str">
        <f t="shared" si="307"/>
        <v>August</v>
      </c>
      <c r="E3287">
        <v>16</v>
      </c>
      <c r="F3287" t="s">
        <v>7</v>
      </c>
      <c r="G3287" t="s">
        <v>8</v>
      </c>
      <c r="H3287">
        <f t="shared" si="308"/>
        <v>20.5</v>
      </c>
      <c r="I3287">
        <v>1</v>
      </c>
      <c r="J3287" t="s">
        <v>30</v>
      </c>
      <c r="K3287" t="s">
        <v>31</v>
      </c>
      <c r="L3287">
        <f t="shared" si="309"/>
        <v>20.5</v>
      </c>
      <c r="M3287">
        <f t="shared" si="311"/>
        <v>4.5</v>
      </c>
      <c r="N3287" t="s">
        <v>112</v>
      </c>
      <c r="O3287" t="s">
        <v>115</v>
      </c>
    </row>
    <row r="3288" spans="1:15" x14ac:dyDescent="0.3">
      <c r="A3288">
        <f t="shared" si="310"/>
        <v>7777898687</v>
      </c>
      <c r="B3288" s="1">
        <v>42589</v>
      </c>
      <c r="C3288" t="str">
        <f t="shared" si="306"/>
        <v>Sunday</v>
      </c>
      <c r="D3288" t="str">
        <f t="shared" si="307"/>
        <v>August</v>
      </c>
      <c r="E3288">
        <v>10.5</v>
      </c>
      <c r="F3288" t="s">
        <v>27</v>
      </c>
      <c r="G3288" t="s">
        <v>8</v>
      </c>
      <c r="H3288">
        <f t="shared" si="308"/>
        <v>13.5</v>
      </c>
      <c r="I3288">
        <v>11</v>
      </c>
      <c r="J3288" t="s">
        <v>9</v>
      </c>
      <c r="K3288" t="s">
        <v>10</v>
      </c>
      <c r="L3288">
        <f t="shared" si="309"/>
        <v>148.5</v>
      </c>
      <c r="M3288">
        <f t="shared" si="311"/>
        <v>33</v>
      </c>
      <c r="N3288" t="s">
        <v>112</v>
      </c>
      <c r="O3288" t="s">
        <v>115</v>
      </c>
    </row>
    <row r="3289" spans="1:15" x14ac:dyDescent="0.3">
      <c r="A3289">
        <f t="shared" si="310"/>
        <v>7777898688</v>
      </c>
      <c r="B3289" s="1">
        <v>42589</v>
      </c>
      <c r="C3289" t="str">
        <f t="shared" si="306"/>
        <v>Sunday</v>
      </c>
      <c r="D3289" t="str">
        <f t="shared" si="307"/>
        <v>August</v>
      </c>
      <c r="E3289">
        <v>20.75</v>
      </c>
      <c r="F3289" t="s">
        <v>13</v>
      </c>
      <c r="G3289" t="s">
        <v>22</v>
      </c>
      <c r="H3289">
        <f t="shared" si="308"/>
        <v>28.75</v>
      </c>
      <c r="I3289">
        <v>12</v>
      </c>
      <c r="J3289" t="s">
        <v>28</v>
      </c>
      <c r="K3289" t="s">
        <v>29</v>
      </c>
      <c r="L3289">
        <f t="shared" si="309"/>
        <v>345</v>
      </c>
      <c r="M3289">
        <f t="shared" si="311"/>
        <v>96</v>
      </c>
      <c r="N3289" t="s">
        <v>112</v>
      </c>
      <c r="O3289" t="s">
        <v>114</v>
      </c>
    </row>
    <row r="3290" spans="1:15" x14ac:dyDescent="0.3">
      <c r="A3290">
        <f t="shared" si="310"/>
        <v>7777898689</v>
      </c>
      <c r="B3290" s="1">
        <v>42589</v>
      </c>
      <c r="C3290" t="str">
        <f t="shared" si="306"/>
        <v>Sunday</v>
      </c>
      <c r="D3290" t="str">
        <f t="shared" si="307"/>
        <v>August</v>
      </c>
      <c r="E3290">
        <v>12.75</v>
      </c>
      <c r="F3290" t="s">
        <v>27</v>
      </c>
      <c r="G3290" t="s">
        <v>22</v>
      </c>
      <c r="H3290">
        <f t="shared" si="308"/>
        <v>17.75</v>
      </c>
      <c r="I3290">
        <v>12</v>
      </c>
      <c r="J3290" t="s">
        <v>28</v>
      </c>
      <c r="K3290" t="s">
        <v>29</v>
      </c>
      <c r="L3290">
        <f t="shared" si="309"/>
        <v>213</v>
      </c>
      <c r="M3290">
        <f t="shared" si="311"/>
        <v>60</v>
      </c>
      <c r="N3290" t="s">
        <v>112</v>
      </c>
      <c r="O3290" t="s">
        <v>114</v>
      </c>
    </row>
    <row r="3291" spans="1:15" x14ac:dyDescent="0.3">
      <c r="A3291">
        <f t="shared" si="310"/>
        <v>7777898690</v>
      </c>
      <c r="B3291" s="1">
        <v>42589</v>
      </c>
      <c r="C3291" t="str">
        <f t="shared" si="306"/>
        <v>Sunday</v>
      </c>
      <c r="D3291" t="str">
        <f t="shared" si="307"/>
        <v>August</v>
      </c>
      <c r="E3291">
        <v>12</v>
      </c>
      <c r="F3291" t="s">
        <v>27</v>
      </c>
      <c r="G3291" t="s">
        <v>8</v>
      </c>
      <c r="H3291">
        <f t="shared" si="308"/>
        <v>15</v>
      </c>
      <c r="I3291">
        <v>9</v>
      </c>
      <c r="J3291" t="s">
        <v>52</v>
      </c>
      <c r="K3291" t="s">
        <v>53</v>
      </c>
      <c r="L3291">
        <f t="shared" si="309"/>
        <v>135</v>
      </c>
      <c r="M3291">
        <f t="shared" si="311"/>
        <v>27</v>
      </c>
      <c r="N3291" t="s">
        <v>112</v>
      </c>
      <c r="O3291" t="s">
        <v>115</v>
      </c>
    </row>
    <row r="3292" spans="1:15" x14ac:dyDescent="0.3">
      <c r="A3292">
        <f t="shared" si="310"/>
        <v>7777898691</v>
      </c>
      <c r="B3292" s="1">
        <v>42590</v>
      </c>
      <c r="C3292" t="str">
        <f t="shared" si="306"/>
        <v>Monday</v>
      </c>
      <c r="D3292" t="str">
        <f t="shared" si="307"/>
        <v>August</v>
      </c>
      <c r="E3292">
        <v>23.65</v>
      </c>
      <c r="F3292" t="s">
        <v>27</v>
      </c>
      <c r="G3292" t="s">
        <v>17</v>
      </c>
      <c r="H3292">
        <f t="shared" si="308"/>
        <v>30.65</v>
      </c>
      <c r="I3292">
        <v>1</v>
      </c>
      <c r="J3292" t="s">
        <v>77</v>
      </c>
      <c r="K3292" t="s">
        <v>78</v>
      </c>
      <c r="L3292">
        <f t="shared" si="309"/>
        <v>30.65</v>
      </c>
      <c r="M3292">
        <f t="shared" si="311"/>
        <v>7</v>
      </c>
      <c r="N3292" t="s">
        <v>112</v>
      </c>
      <c r="O3292" t="s">
        <v>114</v>
      </c>
    </row>
    <row r="3293" spans="1:15" x14ac:dyDescent="0.3">
      <c r="A3293">
        <f t="shared" si="310"/>
        <v>7777898692</v>
      </c>
      <c r="B3293" s="1">
        <v>42590</v>
      </c>
      <c r="C3293" t="str">
        <f t="shared" si="306"/>
        <v>Monday</v>
      </c>
      <c r="D3293" t="str">
        <f t="shared" si="307"/>
        <v>August</v>
      </c>
      <c r="E3293">
        <v>16</v>
      </c>
      <c r="F3293" t="s">
        <v>7</v>
      </c>
      <c r="G3293" t="s">
        <v>8</v>
      </c>
      <c r="H3293">
        <f t="shared" si="308"/>
        <v>20.5</v>
      </c>
      <c r="I3293">
        <v>9</v>
      </c>
      <c r="J3293" t="s">
        <v>11</v>
      </c>
      <c r="K3293" t="s">
        <v>12</v>
      </c>
      <c r="L3293">
        <f t="shared" si="309"/>
        <v>184.5</v>
      </c>
      <c r="M3293">
        <f t="shared" si="311"/>
        <v>40.5</v>
      </c>
      <c r="N3293" t="s">
        <v>111</v>
      </c>
      <c r="O3293" t="s">
        <v>115</v>
      </c>
    </row>
    <row r="3294" spans="1:15" x14ac:dyDescent="0.3">
      <c r="A3294">
        <f t="shared" si="310"/>
        <v>7777898693</v>
      </c>
      <c r="B3294" s="1">
        <v>42590</v>
      </c>
      <c r="C3294" t="str">
        <f t="shared" si="306"/>
        <v>Monday</v>
      </c>
      <c r="D3294" t="str">
        <f t="shared" si="307"/>
        <v>August</v>
      </c>
      <c r="E3294">
        <v>18.5</v>
      </c>
      <c r="F3294" t="s">
        <v>13</v>
      </c>
      <c r="G3294" t="s">
        <v>14</v>
      </c>
      <c r="H3294">
        <f t="shared" si="308"/>
        <v>25.5</v>
      </c>
      <c r="I3294">
        <v>6</v>
      </c>
      <c r="J3294" t="s">
        <v>15</v>
      </c>
      <c r="K3294" t="s">
        <v>16</v>
      </c>
      <c r="L3294">
        <f t="shared" si="309"/>
        <v>153</v>
      </c>
      <c r="M3294">
        <f t="shared" si="311"/>
        <v>42</v>
      </c>
      <c r="N3294" t="s">
        <v>111</v>
      </c>
      <c r="O3294" t="s">
        <v>115</v>
      </c>
    </row>
    <row r="3295" spans="1:15" x14ac:dyDescent="0.3">
      <c r="A3295">
        <f t="shared" si="310"/>
        <v>7777898694</v>
      </c>
      <c r="B3295" s="1">
        <v>42590</v>
      </c>
      <c r="C3295" t="str">
        <f t="shared" si="306"/>
        <v>Monday</v>
      </c>
      <c r="D3295" t="str">
        <f t="shared" si="307"/>
        <v>August</v>
      </c>
      <c r="E3295">
        <v>14.5</v>
      </c>
      <c r="F3295" t="s">
        <v>7</v>
      </c>
      <c r="G3295" t="s">
        <v>8</v>
      </c>
      <c r="H3295">
        <f t="shared" si="308"/>
        <v>19</v>
      </c>
      <c r="I3295">
        <v>3</v>
      </c>
      <c r="J3295" t="s">
        <v>74</v>
      </c>
      <c r="K3295" t="s">
        <v>75</v>
      </c>
      <c r="L3295">
        <f t="shared" si="309"/>
        <v>57</v>
      </c>
      <c r="M3295">
        <f t="shared" si="311"/>
        <v>13.5</v>
      </c>
      <c r="N3295" t="s">
        <v>112</v>
      </c>
      <c r="O3295" t="s">
        <v>115</v>
      </c>
    </row>
    <row r="3296" spans="1:15" x14ac:dyDescent="0.3">
      <c r="A3296">
        <f t="shared" si="310"/>
        <v>7777898695</v>
      </c>
      <c r="B3296" s="1">
        <v>42591</v>
      </c>
      <c r="C3296" t="str">
        <f t="shared" si="306"/>
        <v>Tuesday</v>
      </c>
      <c r="D3296" t="str">
        <f t="shared" si="307"/>
        <v>August</v>
      </c>
      <c r="E3296">
        <v>20.75</v>
      </c>
      <c r="F3296" t="s">
        <v>13</v>
      </c>
      <c r="G3296" t="s">
        <v>22</v>
      </c>
      <c r="H3296">
        <f t="shared" si="308"/>
        <v>28.75</v>
      </c>
      <c r="I3296">
        <v>4</v>
      </c>
      <c r="J3296" t="s">
        <v>44</v>
      </c>
      <c r="K3296" t="s">
        <v>45</v>
      </c>
      <c r="L3296">
        <f t="shared" si="309"/>
        <v>115</v>
      </c>
      <c r="M3296">
        <f t="shared" si="311"/>
        <v>32</v>
      </c>
      <c r="N3296" t="s">
        <v>112</v>
      </c>
      <c r="O3296" t="s">
        <v>114</v>
      </c>
    </row>
    <row r="3297" spans="1:15" x14ac:dyDescent="0.3">
      <c r="A3297">
        <f t="shared" si="310"/>
        <v>7777898696</v>
      </c>
      <c r="B3297" s="1">
        <v>42591</v>
      </c>
      <c r="C3297" t="str">
        <f t="shared" si="306"/>
        <v>Tuesday</v>
      </c>
      <c r="D3297" t="str">
        <f t="shared" si="307"/>
        <v>August</v>
      </c>
      <c r="E3297">
        <v>12.5</v>
      </c>
      <c r="F3297" t="s">
        <v>27</v>
      </c>
      <c r="G3297" t="s">
        <v>17</v>
      </c>
      <c r="H3297">
        <f t="shared" si="308"/>
        <v>19.5</v>
      </c>
      <c r="I3297">
        <v>7</v>
      </c>
      <c r="J3297" t="s">
        <v>38</v>
      </c>
      <c r="K3297" t="s">
        <v>39</v>
      </c>
      <c r="L3297">
        <f t="shared" si="309"/>
        <v>136.5</v>
      </c>
      <c r="M3297">
        <f t="shared" si="311"/>
        <v>49</v>
      </c>
      <c r="N3297" t="s">
        <v>111</v>
      </c>
      <c r="O3297" t="s">
        <v>114</v>
      </c>
    </row>
    <row r="3298" spans="1:15" x14ac:dyDescent="0.3">
      <c r="A3298">
        <f t="shared" si="310"/>
        <v>7777898697</v>
      </c>
      <c r="B3298" s="1">
        <v>42591</v>
      </c>
      <c r="C3298" t="str">
        <f t="shared" si="306"/>
        <v>Tuesday</v>
      </c>
      <c r="D3298" t="str">
        <f t="shared" si="307"/>
        <v>August</v>
      </c>
      <c r="E3298">
        <v>20.75</v>
      </c>
      <c r="F3298" t="s">
        <v>13</v>
      </c>
      <c r="G3298" t="s">
        <v>22</v>
      </c>
      <c r="H3298">
        <f t="shared" si="308"/>
        <v>28.75</v>
      </c>
      <c r="I3298">
        <v>7</v>
      </c>
      <c r="J3298" t="s">
        <v>23</v>
      </c>
      <c r="K3298" t="s">
        <v>24</v>
      </c>
      <c r="L3298">
        <f t="shared" si="309"/>
        <v>201.25</v>
      </c>
      <c r="M3298">
        <f t="shared" si="311"/>
        <v>56</v>
      </c>
      <c r="N3298" t="s">
        <v>112</v>
      </c>
      <c r="O3298" t="s">
        <v>114</v>
      </c>
    </row>
    <row r="3299" spans="1:15" x14ac:dyDescent="0.3">
      <c r="A3299">
        <f t="shared" si="310"/>
        <v>7777898698</v>
      </c>
      <c r="B3299" s="1">
        <v>42591</v>
      </c>
      <c r="C3299" t="str">
        <f t="shared" si="306"/>
        <v>Tuesday</v>
      </c>
      <c r="D3299" t="str">
        <f t="shared" si="307"/>
        <v>August</v>
      </c>
      <c r="E3299">
        <v>16</v>
      </c>
      <c r="F3299" t="s">
        <v>7</v>
      </c>
      <c r="G3299" t="s">
        <v>14</v>
      </c>
      <c r="H3299">
        <f t="shared" si="308"/>
        <v>21.5</v>
      </c>
      <c r="I3299">
        <v>1</v>
      </c>
      <c r="J3299" t="s">
        <v>42</v>
      </c>
      <c r="K3299" t="s">
        <v>43</v>
      </c>
      <c r="L3299">
        <f t="shared" si="309"/>
        <v>21.5</v>
      </c>
      <c r="M3299">
        <f t="shared" si="311"/>
        <v>5.5</v>
      </c>
      <c r="N3299" t="s">
        <v>111</v>
      </c>
      <c r="O3299" t="s">
        <v>114</v>
      </c>
    </row>
    <row r="3300" spans="1:15" x14ac:dyDescent="0.3">
      <c r="A3300">
        <f t="shared" si="310"/>
        <v>7777898699</v>
      </c>
      <c r="B3300" s="1">
        <v>42592</v>
      </c>
      <c r="C3300" t="str">
        <f t="shared" si="306"/>
        <v>Wednesday</v>
      </c>
      <c r="D3300" t="str">
        <f t="shared" si="307"/>
        <v>August</v>
      </c>
      <c r="E3300">
        <v>16.75</v>
      </c>
      <c r="F3300" t="s">
        <v>7</v>
      </c>
      <c r="G3300" t="s">
        <v>22</v>
      </c>
      <c r="H3300">
        <f t="shared" si="308"/>
        <v>23.25</v>
      </c>
      <c r="I3300">
        <v>4</v>
      </c>
      <c r="J3300" t="s">
        <v>46</v>
      </c>
      <c r="K3300" t="s">
        <v>47</v>
      </c>
      <c r="L3300">
        <f t="shared" si="309"/>
        <v>93</v>
      </c>
      <c r="M3300">
        <f t="shared" si="311"/>
        <v>26</v>
      </c>
      <c r="N3300" t="s">
        <v>111</v>
      </c>
      <c r="O3300" t="s">
        <v>114</v>
      </c>
    </row>
    <row r="3301" spans="1:15" x14ac:dyDescent="0.3">
      <c r="A3301">
        <f t="shared" si="310"/>
        <v>7777898700</v>
      </c>
      <c r="B3301" s="1">
        <v>42592</v>
      </c>
      <c r="C3301" t="str">
        <f t="shared" si="306"/>
        <v>Wednesday</v>
      </c>
      <c r="D3301" t="str">
        <f t="shared" si="307"/>
        <v>August</v>
      </c>
      <c r="E3301">
        <v>16</v>
      </c>
      <c r="F3301" t="s">
        <v>7</v>
      </c>
      <c r="G3301" t="s">
        <v>8</v>
      </c>
      <c r="H3301">
        <f t="shared" si="308"/>
        <v>20.5</v>
      </c>
      <c r="I3301">
        <v>5</v>
      </c>
      <c r="J3301" t="s">
        <v>36</v>
      </c>
      <c r="K3301" t="s">
        <v>37</v>
      </c>
      <c r="L3301">
        <f t="shared" si="309"/>
        <v>102.5</v>
      </c>
      <c r="M3301">
        <f t="shared" si="311"/>
        <v>22.5</v>
      </c>
      <c r="N3301" t="s">
        <v>112</v>
      </c>
      <c r="O3301" t="s">
        <v>114</v>
      </c>
    </row>
    <row r="3302" spans="1:15" x14ac:dyDescent="0.3">
      <c r="A3302">
        <f t="shared" si="310"/>
        <v>7777898701</v>
      </c>
      <c r="B3302" s="1">
        <v>42592</v>
      </c>
      <c r="C3302" t="str">
        <f t="shared" si="306"/>
        <v>Wednesday</v>
      </c>
      <c r="D3302" t="str">
        <f t="shared" si="307"/>
        <v>August</v>
      </c>
      <c r="E3302">
        <v>16</v>
      </c>
      <c r="F3302" t="s">
        <v>7</v>
      </c>
      <c r="G3302" t="s">
        <v>8</v>
      </c>
      <c r="H3302">
        <f t="shared" si="308"/>
        <v>20.5</v>
      </c>
      <c r="I3302">
        <v>8</v>
      </c>
      <c r="J3302" t="s">
        <v>58</v>
      </c>
      <c r="K3302" t="s">
        <v>59</v>
      </c>
      <c r="L3302">
        <f t="shared" si="309"/>
        <v>164</v>
      </c>
      <c r="M3302">
        <f t="shared" si="311"/>
        <v>36</v>
      </c>
      <c r="N3302" t="s">
        <v>111</v>
      </c>
      <c r="O3302" t="s">
        <v>115</v>
      </c>
    </row>
    <row r="3303" spans="1:15" x14ac:dyDescent="0.3">
      <c r="A3303">
        <f t="shared" si="310"/>
        <v>7777898702</v>
      </c>
      <c r="B3303" s="1">
        <v>42592</v>
      </c>
      <c r="C3303" t="str">
        <f t="shared" si="306"/>
        <v>Wednesday</v>
      </c>
      <c r="D3303" t="str">
        <f t="shared" si="307"/>
        <v>August</v>
      </c>
      <c r="E3303">
        <v>12.5</v>
      </c>
      <c r="F3303" t="s">
        <v>27</v>
      </c>
      <c r="G3303" t="s">
        <v>17</v>
      </c>
      <c r="H3303">
        <f t="shared" si="308"/>
        <v>19.5</v>
      </c>
      <c r="I3303">
        <v>5</v>
      </c>
      <c r="J3303" t="s">
        <v>25</v>
      </c>
      <c r="K3303" t="s">
        <v>26</v>
      </c>
      <c r="L3303">
        <f t="shared" si="309"/>
        <v>97.5</v>
      </c>
      <c r="M3303">
        <f t="shared" si="311"/>
        <v>35</v>
      </c>
      <c r="N3303" t="s">
        <v>111</v>
      </c>
      <c r="O3303" t="s">
        <v>115</v>
      </c>
    </row>
    <row r="3304" spans="1:15" x14ac:dyDescent="0.3">
      <c r="A3304">
        <f t="shared" si="310"/>
        <v>7777898703</v>
      </c>
      <c r="B3304" s="1">
        <v>42592</v>
      </c>
      <c r="C3304" t="str">
        <f t="shared" si="306"/>
        <v>Wednesday</v>
      </c>
      <c r="D3304" t="str">
        <f t="shared" si="307"/>
        <v>August</v>
      </c>
      <c r="E3304">
        <v>16</v>
      </c>
      <c r="F3304" t="s">
        <v>7</v>
      </c>
      <c r="G3304" t="s">
        <v>14</v>
      </c>
      <c r="H3304">
        <f t="shared" si="308"/>
        <v>21.5</v>
      </c>
      <c r="I3304">
        <v>7</v>
      </c>
      <c r="J3304" t="s">
        <v>64</v>
      </c>
      <c r="K3304" t="s">
        <v>65</v>
      </c>
      <c r="L3304">
        <f t="shared" si="309"/>
        <v>150.5</v>
      </c>
      <c r="M3304">
        <f t="shared" si="311"/>
        <v>38.5</v>
      </c>
      <c r="N3304" t="s">
        <v>111</v>
      </c>
      <c r="O3304" t="s">
        <v>115</v>
      </c>
    </row>
    <row r="3305" spans="1:15" x14ac:dyDescent="0.3">
      <c r="A3305">
        <f t="shared" si="310"/>
        <v>7777898704</v>
      </c>
      <c r="B3305" s="1">
        <v>42593</v>
      </c>
      <c r="C3305" t="str">
        <f t="shared" si="306"/>
        <v>Thursday</v>
      </c>
      <c r="D3305" t="str">
        <f t="shared" si="307"/>
        <v>August</v>
      </c>
      <c r="E3305">
        <v>12</v>
      </c>
      <c r="F3305" t="s">
        <v>27</v>
      </c>
      <c r="G3305" t="s">
        <v>14</v>
      </c>
      <c r="H3305">
        <f t="shared" si="308"/>
        <v>16</v>
      </c>
      <c r="I3305">
        <v>7</v>
      </c>
      <c r="J3305" t="s">
        <v>20</v>
      </c>
      <c r="K3305" t="s">
        <v>21</v>
      </c>
      <c r="L3305">
        <f t="shared" si="309"/>
        <v>112</v>
      </c>
      <c r="M3305">
        <f t="shared" si="311"/>
        <v>28</v>
      </c>
      <c r="N3305" t="s">
        <v>111</v>
      </c>
      <c r="O3305" t="s">
        <v>114</v>
      </c>
    </row>
    <row r="3306" spans="1:15" x14ac:dyDescent="0.3">
      <c r="A3306">
        <f t="shared" si="310"/>
        <v>7777898705</v>
      </c>
      <c r="B3306" s="1">
        <v>42593</v>
      </c>
      <c r="C3306" t="str">
        <f t="shared" si="306"/>
        <v>Thursday</v>
      </c>
      <c r="D3306" t="str">
        <f t="shared" si="307"/>
        <v>August</v>
      </c>
      <c r="E3306">
        <v>16.5</v>
      </c>
      <c r="F3306" t="s">
        <v>7</v>
      </c>
      <c r="G3306" t="s">
        <v>17</v>
      </c>
      <c r="H3306">
        <f t="shared" si="308"/>
        <v>25</v>
      </c>
      <c r="I3306">
        <v>12</v>
      </c>
      <c r="J3306" t="s">
        <v>32</v>
      </c>
      <c r="K3306" t="s">
        <v>33</v>
      </c>
      <c r="L3306">
        <f t="shared" si="309"/>
        <v>300</v>
      </c>
      <c r="M3306">
        <f t="shared" si="311"/>
        <v>102</v>
      </c>
      <c r="N3306" t="s">
        <v>112</v>
      </c>
      <c r="O3306" t="s">
        <v>115</v>
      </c>
    </row>
    <row r="3307" spans="1:15" x14ac:dyDescent="0.3">
      <c r="A3307">
        <f t="shared" si="310"/>
        <v>7777898706</v>
      </c>
      <c r="B3307" s="1">
        <v>42593</v>
      </c>
      <c r="C3307" t="str">
        <f t="shared" si="306"/>
        <v>Thursday</v>
      </c>
      <c r="D3307" t="str">
        <f t="shared" si="307"/>
        <v>August</v>
      </c>
      <c r="E3307">
        <v>12</v>
      </c>
      <c r="F3307" t="s">
        <v>27</v>
      </c>
      <c r="G3307" t="s">
        <v>8</v>
      </c>
      <c r="H3307">
        <f t="shared" si="308"/>
        <v>15</v>
      </c>
      <c r="I3307">
        <v>7</v>
      </c>
      <c r="J3307" t="s">
        <v>11</v>
      </c>
      <c r="K3307" t="s">
        <v>12</v>
      </c>
      <c r="L3307">
        <f t="shared" si="309"/>
        <v>105</v>
      </c>
      <c r="M3307">
        <f t="shared" si="311"/>
        <v>21</v>
      </c>
      <c r="N3307" t="s">
        <v>111</v>
      </c>
      <c r="O3307" t="s">
        <v>114</v>
      </c>
    </row>
    <row r="3308" spans="1:15" x14ac:dyDescent="0.3">
      <c r="A3308">
        <f t="shared" si="310"/>
        <v>7777898707</v>
      </c>
      <c r="B3308" s="1">
        <v>42593</v>
      </c>
      <c r="C3308" t="str">
        <f t="shared" si="306"/>
        <v>Thursday</v>
      </c>
      <c r="D3308" t="str">
        <f t="shared" si="307"/>
        <v>August</v>
      </c>
      <c r="E3308">
        <v>17.95</v>
      </c>
      <c r="F3308" t="s">
        <v>13</v>
      </c>
      <c r="G3308" t="s">
        <v>14</v>
      </c>
      <c r="H3308">
        <f t="shared" si="308"/>
        <v>24.95</v>
      </c>
      <c r="I3308">
        <v>7</v>
      </c>
      <c r="J3308" t="s">
        <v>56</v>
      </c>
      <c r="K3308" t="s">
        <v>57</v>
      </c>
      <c r="L3308">
        <f t="shared" si="309"/>
        <v>174.65</v>
      </c>
      <c r="M3308">
        <f t="shared" si="311"/>
        <v>49</v>
      </c>
      <c r="N3308" t="s">
        <v>112</v>
      </c>
      <c r="O3308" t="s">
        <v>114</v>
      </c>
    </row>
    <row r="3309" spans="1:15" x14ac:dyDescent="0.3">
      <c r="A3309">
        <f t="shared" si="310"/>
        <v>7777898708</v>
      </c>
      <c r="B3309" s="1">
        <v>42593</v>
      </c>
      <c r="C3309" t="str">
        <f t="shared" si="306"/>
        <v>Thursday</v>
      </c>
      <c r="D3309" t="str">
        <f t="shared" si="307"/>
        <v>August</v>
      </c>
      <c r="E3309">
        <v>20.25</v>
      </c>
      <c r="F3309" t="s">
        <v>13</v>
      </c>
      <c r="G3309" t="s">
        <v>14</v>
      </c>
      <c r="H3309">
        <f t="shared" si="308"/>
        <v>27.25</v>
      </c>
      <c r="I3309">
        <v>5</v>
      </c>
      <c r="J3309" t="s">
        <v>64</v>
      </c>
      <c r="K3309" t="s">
        <v>65</v>
      </c>
      <c r="L3309">
        <f t="shared" si="309"/>
        <v>136.25</v>
      </c>
      <c r="M3309">
        <f t="shared" si="311"/>
        <v>35</v>
      </c>
      <c r="N3309" t="s">
        <v>112</v>
      </c>
      <c r="O3309" t="s">
        <v>114</v>
      </c>
    </row>
    <row r="3310" spans="1:15" x14ac:dyDescent="0.3">
      <c r="A3310">
        <f t="shared" si="310"/>
        <v>7777898709</v>
      </c>
      <c r="B3310" s="1">
        <v>42594</v>
      </c>
      <c r="C3310" t="str">
        <f t="shared" si="306"/>
        <v>Friday</v>
      </c>
      <c r="D3310" t="str">
        <f t="shared" si="307"/>
        <v>August</v>
      </c>
      <c r="E3310">
        <v>20.5</v>
      </c>
      <c r="F3310" t="s">
        <v>13</v>
      </c>
      <c r="G3310" t="s">
        <v>8</v>
      </c>
      <c r="H3310">
        <f t="shared" si="308"/>
        <v>26.5</v>
      </c>
      <c r="I3310">
        <v>12</v>
      </c>
      <c r="J3310" t="s">
        <v>58</v>
      </c>
      <c r="K3310" t="s">
        <v>59</v>
      </c>
      <c r="L3310">
        <f t="shared" si="309"/>
        <v>318</v>
      </c>
      <c r="M3310">
        <f t="shared" si="311"/>
        <v>72</v>
      </c>
      <c r="N3310" t="s">
        <v>111</v>
      </c>
      <c r="O3310" t="s">
        <v>115</v>
      </c>
    </row>
    <row r="3311" spans="1:15" x14ac:dyDescent="0.3">
      <c r="A3311">
        <f t="shared" si="310"/>
        <v>7777898710</v>
      </c>
      <c r="B3311" s="1">
        <v>42594</v>
      </c>
      <c r="C3311" t="str">
        <f t="shared" si="306"/>
        <v>Friday</v>
      </c>
      <c r="D3311" t="str">
        <f t="shared" si="307"/>
        <v>August</v>
      </c>
      <c r="E3311">
        <v>20.25</v>
      </c>
      <c r="F3311" t="s">
        <v>13</v>
      </c>
      <c r="G3311" t="s">
        <v>14</v>
      </c>
      <c r="H3311">
        <f t="shared" si="308"/>
        <v>27.25</v>
      </c>
      <c r="I3311">
        <v>10</v>
      </c>
      <c r="J3311" t="s">
        <v>68</v>
      </c>
      <c r="K3311" t="s">
        <v>69</v>
      </c>
      <c r="L3311">
        <f t="shared" si="309"/>
        <v>272.5</v>
      </c>
      <c r="M3311">
        <f t="shared" si="311"/>
        <v>70</v>
      </c>
      <c r="N3311" t="s">
        <v>111</v>
      </c>
      <c r="O3311" t="s">
        <v>115</v>
      </c>
    </row>
    <row r="3312" spans="1:15" x14ac:dyDescent="0.3">
      <c r="A3312">
        <f t="shared" si="310"/>
        <v>7777898711</v>
      </c>
      <c r="B3312" s="1">
        <v>42594</v>
      </c>
      <c r="C3312" t="str">
        <f t="shared" si="306"/>
        <v>Friday</v>
      </c>
      <c r="D3312" t="str">
        <f t="shared" si="307"/>
        <v>August</v>
      </c>
      <c r="E3312">
        <v>12</v>
      </c>
      <c r="F3312" t="s">
        <v>27</v>
      </c>
      <c r="G3312" t="s">
        <v>14</v>
      </c>
      <c r="H3312">
        <f t="shared" si="308"/>
        <v>16</v>
      </c>
      <c r="I3312">
        <v>1</v>
      </c>
      <c r="J3312" t="s">
        <v>68</v>
      </c>
      <c r="K3312" t="s">
        <v>69</v>
      </c>
      <c r="L3312">
        <f t="shared" si="309"/>
        <v>16</v>
      </c>
      <c r="M3312">
        <f t="shared" si="311"/>
        <v>4</v>
      </c>
      <c r="N3312" t="s">
        <v>111</v>
      </c>
      <c r="O3312" t="s">
        <v>115</v>
      </c>
    </row>
    <row r="3313" spans="1:15" x14ac:dyDescent="0.3">
      <c r="A3313">
        <f t="shared" si="310"/>
        <v>7777898712</v>
      </c>
      <c r="B3313" s="1">
        <v>42594</v>
      </c>
      <c r="C3313" t="str">
        <f t="shared" si="306"/>
        <v>Friday</v>
      </c>
      <c r="D3313" t="str">
        <f t="shared" si="307"/>
        <v>August</v>
      </c>
      <c r="E3313">
        <v>12</v>
      </c>
      <c r="F3313" t="s">
        <v>27</v>
      </c>
      <c r="G3313" t="s">
        <v>14</v>
      </c>
      <c r="H3313">
        <f t="shared" si="308"/>
        <v>16</v>
      </c>
      <c r="I3313">
        <v>6</v>
      </c>
      <c r="J3313" t="s">
        <v>20</v>
      </c>
      <c r="K3313" t="s">
        <v>21</v>
      </c>
      <c r="L3313">
        <f t="shared" si="309"/>
        <v>96</v>
      </c>
      <c r="M3313">
        <f t="shared" si="311"/>
        <v>24</v>
      </c>
      <c r="N3313" t="s">
        <v>112</v>
      </c>
      <c r="O3313" t="s">
        <v>115</v>
      </c>
    </row>
    <row r="3314" spans="1:15" x14ac:dyDescent="0.3">
      <c r="A3314">
        <f t="shared" si="310"/>
        <v>7777898713</v>
      </c>
      <c r="B3314" s="1">
        <v>42594</v>
      </c>
      <c r="C3314" t="str">
        <f t="shared" si="306"/>
        <v>Friday</v>
      </c>
      <c r="D3314" t="str">
        <f t="shared" si="307"/>
        <v>August</v>
      </c>
      <c r="E3314">
        <v>20.75</v>
      </c>
      <c r="F3314" t="s">
        <v>13</v>
      </c>
      <c r="G3314" t="s">
        <v>22</v>
      </c>
      <c r="H3314">
        <f t="shared" si="308"/>
        <v>28.75</v>
      </c>
      <c r="I3314">
        <v>11</v>
      </c>
      <c r="J3314" t="s">
        <v>28</v>
      </c>
      <c r="K3314" t="s">
        <v>29</v>
      </c>
      <c r="L3314">
        <f t="shared" si="309"/>
        <v>316.25</v>
      </c>
      <c r="M3314">
        <f t="shared" si="311"/>
        <v>88</v>
      </c>
      <c r="N3314" t="s">
        <v>112</v>
      </c>
      <c r="O3314" t="s">
        <v>115</v>
      </c>
    </row>
    <row r="3315" spans="1:15" x14ac:dyDescent="0.3">
      <c r="A3315">
        <f t="shared" si="310"/>
        <v>7777898714</v>
      </c>
      <c r="B3315" s="1">
        <v>42594</v>
      </c>
      <c r="C3315" t="str">
        <f t="shared" si="306"/>
        <v>Friday</v>
      </c>
      <c r="D3315" t="str">
        <f t="shared" si="307"/>
        <v>August</v>
      </c>
      <c r="E3315">
        <v>10.5</v>
      </c>
      <c r="F3315" t="s">
        <v>27</v>
      </c>
      <c r="G3315" t="s">
        <v>8</v>
      </c>
      <c r="H3315">
        <f t="shared" si="308"/>
        <v>13.5</v>
      </c>
      <c r="I3315">
        <v>3</v>
      </c>
      <c r="J3315" t="s">
        <v>9</v>
      </c>
      <c r="K3315" t="s">
        <v>10</v>
      </c>
      <c r="L3315">
        <f t="shared" si="309"/>
        <v>40.5</v>
      </c>
      <c r="M3315">
        <f t="shared" si="311"/>
        <v>9</v>
      </c>
      <c r="N3315" t="s">
        <v>112</v>
      </c>
      <c r="O3315" t="s">
        <v>115</v>
      </c>
    </row>
    <row r="3316" spans="1:15" x14ac:dyDescent="0.3">
      <c r="A3316">
        <f t="shared" si="310"/>
        <v>7777898715</v>
      </c>
      <c r="B3316" s="1">
        <v>42594</v>
      </c>
      <c r="C3316" t="str">
        <f t="shared" si="306"/>
        <v>Friday</v>
      </c>
      <c r="D3316" t="str">
        <f t="shared" si="307"/>
        <v>August</v>
      </c>
      <c r="E3316">
        <v>20.75</v>
      </c>
      <c r="F3316" t="s">
        <v>13</v>
      </c>
      <c r="G3316" t="s">
        <v>17</v>
      </c>
      <c r="H3316">
        <f t="shared" si="308"/>
        <v>30.75</v>
      </c>
      <c r="I3316">
        <v>4</v>
      </c>
      <c r="J3316" t="s">
        <v>66</v>
      </c>
      <c r="K3316" t="s">
        <v>67</v>
      </c>
      <c r="L3316">
        <f t="shared" si="309"/>
        <v>123</v>
      </c>
      <c r="M3316">
        <f t="shared" si="311"/>
        <v>40</v>
      </c>
      <c r="N3316" t="s">
        <v>111</v>
      </c>
      <c r="O3316" t="s">
        <v>114</v>
      </c>
    </row>
    <row r="3317" spans="1:15" x14ac:dyDescent="0.3">
      <c r="A3317">
        <f t="shared" si="310"/>
        <v>7777898716</v>
      </c>
      <c r="B3317" s="1">
        <v>42594</v>
      </c>
      <c r="C3317" t="str">
        <f t="shared" si="306"/>
        <v>Friday</v>
      </c>
      <c r="D3317" t="str">
        <f t="shared" si="307"/>
        <v>August</v>
      </c>
      <c r="E3317">
        <v>9.75</v>
      </c>
      <c r="F3317" t="s">
        <v>27</v>
      </c>
      <c r="G3317" t="s">
        <v>8</v>
      </c>
      <c r="H3317">
        <f t="shared" si="308"/>
        <v>12.75</v>
      </c>
      <c r="I3317">
        <v>10</v>
      </c>
      <c r="J3317" t="s">
        <v>48</v>
      </c>
      <c r="K3317" t="s">
        <v>49</v>
      </c>
      <c r="L3317">
        <f t="shared" si="309"/>
        <v>127.5</v>
      </c>
      <c r="M3317">
        <f t="shared" si="311"/>
        <v>30</v>
      </c>
      <c r="N3317" t="s">
        <v>111</v>
      </c>
      <c r="O3317" t="s">
        <v>114</v>
      </c>
    </row>
    <row r="3318" spans="1:15" x14ac:dyDescent="0.3">
      <c r="A3318">
        <f t="shared" si="310"/>
        <v>7777898717</v>
      </c>
      <c r="B3318" s="1">
        <v>42594</v>
      </c>
      <c r="C3318" t="str">
        <f t="shared" si="306"/>
        <v>Friday</v>
      </c>
      <c r="D3318" t="str">
        <f t="shared" si="307"/>
        <v>August</v>
      </c>
      <c r="E3318">
        <v>12.75</v>
      </c>
      <c r="F3318" t="s">
        <v>27</v>
      </c>
      <c r="G3318" t="s">
        <v>22</v>
      </c>
      <c r="H3318">
        <f t="shared" si="308"/>
        <v>17.75</v>
      </c>
      <c r="I3318">
        <v>5</v>
      </c>
      <c r="J3318" t="s">
        <v>23</v>
      </c>
      <c r="K3318" t="s">
        <v>24</v>
      </c>
      <c r="L3318">
        <f t="shared" si="309"/>
        <v>88.75</v>
      </c>
      <c r="M3318">
        <f t="shared" si="311"/>
        <v>25</v>
      </c>
      <c r="N3318" t="s">
        <v>111</v>
      </c>
      <c r="O3318" t="s">
        <v>115</v>
      </c>
    </row>
    <row r="3319" spans="1:15" x14ac:dyDescent="0.3">
      <c r="A3319">
        <f t="shared" si="310"/>
        <v>7777898718</v>
      </c>
      <c r="B3319" s="1">
        <v>42594</v>
      </c>
      <c r="C3319" t="str">
        <f t="shared" si="306"/>
        <v>Friday</v>
      </c>
      <c r="D3319" t="str">
        <f t="shared" si="307"/>
        <v>August</v>
      </c>
      <c r="E3319">
        <v>20.75</v>
      </c>
      <c r="F3319" t="s">
        <v>13</v>
      </c>
      <c r="G3319" t="s">
        <v>22</v>
      </c>
      <c r="H3319">
        <f t="shared" si="308"/>
        <v>28.75</v>
      </c>
      <c r="I3319">
        <v>12</v>
      </c>
      <c r="J3319" t="s">
        <v>28</v>
      </c>
      <c r="K3319" t="s">
        <v>29</v>
      </c>
      <c r="L3319">
        <f t="shared" si="309"/>
        <v>345</v>
      </c>
      <c r="M3319">
        <f t="shared" si="311"/>
        <v>96</v>
      </c>
      <c r="N3319" t="s">
        <v>112</v>
      </c>
      <c r="O3319" t="s">
        <v>115</v>
      </c>
    </row>
    <row r="3320" spans="1:15" x14ac:dyDescent="0.3">
      <c r="A3320">
        <f t="shared" si="310"/>
        <v>7777898719</v>
      </c>
      <c r="B3320" s="1">
        <v>42594</v>
      </c>
      <c r="C3320" t="str">
        <f t="shared" si="306"/>
        <v>Friday</v>
      </c>
      <c r="D3320" t="str">
        <f t="shared" si="307"/>
        <v>August</v>
      </c>
      <c r="E3320">
        <v>16.75</v>
      </c>
      <c r="F3320" t="s">
        <v>7</v>
      </c>
      <c r="G3320" t="s">
        <v>22</v>
      </c>
      <c r="H3320">
        <f t="shared" si="308"/>
        <v>23.25</v>
      </c>
      <c r="I3320">
        <v>7</v>
      </c>
      <c r="J3320" t="s">
        <v>28</v>
      </c>
      <c r="K3320" t="s">
        <v>29</v>
      </c>
      <c r="L3320">
        <f t="shared" si="309"/>
        <v>162.75</v>
      </c>
      <c r="M3320">
        <f t="shared" si="311"/>
        <v>45.5</v>
      </c>
      <c r="N3320" t="s">
        <v>112</v>
      </c>
      <c r="O3320" t="s">
        <v>115</v>
      </c>
    </row>
    <row r="3321" spans="1:15" x14ac:dyDescent="0.3">
      <c r="A3321">
        <f t="shared" si="310"/>
        <v>7777898720</v>
      </c>
      <c r="B3321" s="1">
        <v>42595</v>
      </c>
      <c r="C3321" t="str">
        <f t="shared" si="306"/>
        <v>Saturday</v>
      </c>
      <c r="D3321" t="str">
        <f t="shared" si="307"/>
        <v>August</v>
      </c>
      <c r="E3321">
        <v>20.75</v>
      </c>
      <c r="F3321" t="s">
        <v>13</v>
      </c>
      <c r="G3321" t="s">
        <v>17</v>
      </c>
      <c r="H3321">
        <f t="shared" si="308"/>
        <v>30.75</v>
      </c>
      <c r="I3321">
        <v>5</v>
      </c>
      <c r="J3321" t="s">
        <v>66</v>
      </c>
      <c r="K3321" t="s">
        <v>67</v>
      </c>
      <c r="L3321">
        <f t="shared" si="309"/>
        <v>153.75</v>
      </c>
      <c r="M3321">
        <f t="shared" si="311"/>
        <v>50</v>
      </c>
      <c r="N3321" t="s">
        <v>112</v>
      </c>
      <c r="O3321" t="s">
        <v>115</v>
      </c>
    </row>
    <row r="3322" spans="1:15" x14ac:dyDescent="0.3">
      <c r="A3322">
        <f t="shared" si="310"/>
        <v>7777898721</v>
      </c>
      <c r="B3322" s="1">
        <v>42595</v>
      </c>
      <c r="C3322" t="str">
        <f t="shared" si="306"/>
        <v>Saturday</v>
      </c>
      <c r="D3322" t="str">
        <f t="shared" si="307"/>
        <v>August</v>
      </c>
      <c r="E3322">
        <v>12.25</v>
      </c>
      <c r="F3322" t="s">
        <v>27</v>
      </c>
      <c r="G3322" t="s">
        <v>17</v>
      </c>
      <c r="H3322">
        <f t="shared" si="308"/>
        <v>19.25</v>
      </c>
      <c r="I3322">
        <v>1</v>
      </c>
      <c r="J3322" t="s">
        <v>60</v>
      </c>
      <c r="K3322" t="s">
        <v>61</v>
      </c>
      <c r="L3322">
        <f t="shared" si="309"/>
        <v>19.25</v>
      </c>
      <c r="M3322">
        <f t="shared" si="311"/>
        <v>7</v>
      </c>
      <c r="N3322" t="s">
        <v>112</v>
      </c>
      <c r="O3322" t="s">
        <v>115</v>
      </c>
    </row>
    <row r="3323" spans="1:15" x14ac:dyDescent="0.3">
      <c r="A3323">
        <f t="shared" si="310"/>
        <v>7777898722</v>
      </c>
      <c r="B3323" s="1">
        <v>42595</v>
      </c>
      <c r="C3323" t="str">
        <f t="shared" si="306"/>
        <v>Saturday</v>
      </c>
      <c r="D3323" t="str">
        <f t="shared" si="307"/>
        <v>August</v>
      </c>
      <c r="E3323">
        <v>16.5</v>
      </c>
      <c r="F3323" t="s">
        <v>7</v>
      </c>
      <c r="G3323" t="s">
        <v>17</v>
      </c>
      <c r="H3323">
        <f t="shared" si="308"/>
        <v>25</v>
      </c>
      <c r="I3323">
        <v>6</v>
      </c>
      <c r="J3323" t="s">
        <v>25</v>
      </c>
      <c r="K3323" t="s">
        <v>26</v>
      </c>
      <c r="L3323">
        <f t="shared" si="309"/>
        <v>150</v>
      </c>
      <c r="M3323">
        <f t="shared" si="311"/>
        <v>51</v>
      </c>
      <c r="N3323" t="s">
        <v>111</v>
      </c>
      <c r="O3323" t="s">
        <v>114</v>
      </c>
    </row>
    <row r="3324" spans="1:15" x14ac:dyDescent="0.3">
      <c r="A3324">
        <f t="shared" si="310"/>
        <v>7777898723</v>
      </c>
      <c r="B3324" s="1">
        <v>42595</v>
      </c>
      <c r="C3324" t="str">
        <f t="shared" si="306"/>
        <v>Saturday</v>
      </c>
      <c r="D3324" t="str">
        <f t="shared" si="307"/>
        <v>August</v>
      </c>
      <c r="E3324">
        <v>20.75</v>
      </c>
      <c r="F3324" t="s">
        <v>13</v>
      </c>
      <c r="G3324" t="s">
        <v>22</v>
      </c>
      <c r="H3324">
        <f t="shared" si="308"/>
        <v>28.75</v>
      </c>
      <c r="I3324">
        <v>9</v>
      </c>
      <c r="J3324" t="s">
        <v>28</v>
      </c>
      <c r="K3324" t="s">
        <v>29</v>
      </c>
      <c r="L3324">
        <f t="shared" si="309"/>
        <v>258.75</v>
      </c>
      <c r="M3324">
        <f t="shared" si="311"/>
        <v>72</v>
      </c>
      <c r="N3324" t="s">
        <v>112</v>
      </c>
      <c r="O3324" t="s">
        <v>114</v>
      </c>
    </row>
    <row r="3325" spans="1:15" x14ac:dyDescent="0.3">
      <c r="A3325">
        <f t="shared" si="310"/>
        <v>7777898724</v>
      </c>
      <c r="B3325" s="1">
        <v>42595</v>
      </c>
      <c r="C3325" t="str">
        <f t="shared" si="306"/>
        <v>Saturday</v>
      </c>
      <c r="D3325" t="str">
        <f t="shared" si="307"/>
        <v>August</v>
      </c>
      <c r="E3325">
        <v>12.25</v>
      </c>
      <c r="F3325" t="s">
        <v>27</v>
      </c>
      <c r="G3325" t="s">
        <v>17</v>
      </c>
      <c r="H3325">
        <f t="shared" si="308"/>
        <v>19.25</v>
      </c>
      <c r="I3325">
        <v>6</v>
      </c>
      <c r="J3325" t="s">
        <v>70</v>
      </c>
      <c r="K3325" t="s">
        <v>71</v>
      </c>
      <c r="L3325">
        <f t="shared" si="309"/>
        <v>115.5</v>
      </c>
      <c r="M3325">
        <f t="shared" si="311"/>
        <v>42</v>
      </c>
      <c r="N3325" t="s">
        <v>111</v>
      </c>
      <c r="O3325" t="s">
        <v>114</v>
      </c>
    </row>
    <row r="3326" spans="1:15" x14ac:dyDescent="0.3">
      <c r="A3326">
        <f t="shared" si="310"/>
        <v>7777898725</v>
      </c>
      <c r="B3326" s="1">
        <v>42595</v>
      </c>
      <c r="C3326" t="str">
        <f t="shared" si="306"/>
        <v>Saturday</v>
      </c>
      <c r="D3326" t="str">
        <f t="shared" si="307"/>
        <v>August</v>
      </c>
      <c r="E3326">
        <v>12</v>
      </c>
      <c r="F3326" t="s">
        <v>27</v>
      </c>
      <c r="G3326" t="s">
        <v>8</v>
      </c>
      <c r="H3326">
        <f t="shared" si="308"/>
        <v>15</v>
      </c>
      <c r="I3326">
        <v>1</v>
      </c>
      <c r="J3326" t="s">
        <v>52</v>
      </c>
      <c r="K3326" t="s">
        <v>53</v>
      </c>
      <c r="L3326">
        <f t="shared" si="309"/>
        <v>15</v>
      </c>
      <c r="M3326">
        <f t="shared" si="311"/>
        <v>3</v>
      </c>
      <c r="N3326" t="s">
        <v>111</v>
      </c>
      <c r="O3326" t="s">
        <v>114</v>
      </c>
    </row>
    <row r="3327" spans="1:15" x14ac:dyDescent="0.3">
      <c r="A3327">
        <f t="shared" si="310"/>
        <v>7777898726</v>
      </c>
      <c r="B3327" s="1">
        <v>42595</v>
      </c>
      <c r="C3327" t="str">
        <f t="shared" si="306"/>
        <v>Saturday</v>
      </c>
      <c r="D3327" t="str">
        <f t="shared" si="307"/>
        <v>August</v>
      </c>
      <c r="E3327">
        <v>20.25</v>
      </c>
      <c r="F3327" t="s">
        <v>13</v>
      </c>
      <c r="G3327" t="s">
        <v>17</v>
      </c>
      <c r="H3327">
        <f t="shared" si="308"/>
        <v>30.25</v>
      </c>
      <c r="I3327">
        <v>12</v>
      </c>
      <c r="J3327" t="s">
        <v>60</v>
      </c>
      <c r="K3327" t="s">
        <v>61</v>
      </c>
      <c r="L3327">
        <f t="shared" si="309"/>
        <v>363</v>
      </c>
      <c r="M3327">
        <f t="shared" si="311"/>
        <v>120</v>
      </c>
      <c r="N3327" t="s">
        <v>112</v>
      </c>
      <c r="O3327" t="s">
        <v>115</v>
      </c>
    </row>
    <row r="3328" spans="1:15" x14ac:dyDescent="0.3">
      <c r="A3328">
        <f t="shared" si="310"/>
        <v>7777898727</v>
      </c>
      <c r="B3328" s="1">
        <v>42595</v>
      </c>
      <c r="C3328" t="str">
        <f t="shared" si="306"/>
        <v>Saturday</v>
      </c>
      <c r="D3328" t="str">
        <f t="shared" si="307"/>
        <v>August</v>
      </c>
      <c r="E3328">
        <v>16.75</v>
      </c>
      <c r="F3328" t="s">
        <v>7</v>
      </c>
      <c r="G3328" t="s">
        <v>22</v>
      </c>
      <c r="H3328">
        <f t="shared" si="308"/>
        <v>23.25</v>
      </c>
      <c r="I3328">
        <v>2</v>
      </c>
      <c r="J3328" t="s">
        <v>46</v>
      </c>
      <c r="K3328" t="s">
        <v>47</v>
      </c>
      <c r="L3328">
        <f t="shared" si="309"/>
        <v>46.5</v>
      </c>
      <c r="M3328">
        <f t="shared" si="311"/>
        <v>13</v>
      </c>
      <c r="N3328" t="s">
        <v>112</v>
      </c>
      <c r="O3328" t="s">
        <v>115</v>
      </c>
    </row>
    <row r="3329" spans="1:15" x14ac:dyDescent="0.3">
      <c r="A3329">
        <f t="shared" si="310"/>
        <v>7777898728</v>
      </c>
      <c r="B3329" s="1">
        <v>42595</v>
      </c>
      <c r="C3329" t="str">
        <f t="shared" si="306"/>
        <v>Saturday</v>
      </c>
      <c r="D3329" t="str">
        <f t="shared" si="307"/>
        <v>August</v>
      </c>
      <c r="E3329">
        <v>17.95</v>
      </c>
      <c r="F3329" t="s">
        <v>13</v>
      </c>
      <c r="G3329" t="s">
        <v>14</v>
      </c>
      <c r="H3329">
        <f t="shared" si="308"/>
        <v>24.95</v>
      </c>
      <c r="I3329">
        <v>1</v>
      </c>
      <c r="J3329" t="s">
        <v>56</v>
      </c>
      <c r="K3329" t="s">
        <v>57</v>
      </c>
      <c r="L3329">
        <f t="shared" si="309"/>
        <v>24.95</v>
      </c>
      <c r="M3329">
        <f t="shared" si="311"/>
        <v>7</v>
      </c>
      <c r="N3329" t="s">
        <v>112</v>
      </c>
      <c r="O3329" t="s">
        <v>114</v>
      </c>
    </row>
    <row r="3330" spans="1:15" x14ac:dyDescent="0.3">
      <c r="A3330">
        <f t="shared" si="310"/>
        <v>7777898729</v>
      </c>
      <c r="B3330" s="1">
        <v>42596</v>
      </c>
      <c r="C3330" t="str">
        <f t="shared" ref="C3330:C3393" si="312">TEXT(B3330,"dddd")</f>
        <v>Sunday</v>
      </c>
      <c r="D3330" t="str">
        <f t="shared" si="307"/>
        <v>August</v>
      </c>
      <c r="E3330">
        <v>16</v>
      </c>
      <c r="F3330" t="s">
        <v>7</v>
      </c>
      <c r="G3330" t="s">
        <v>14</v>
      </c>
      <c r="H3330">
        <f t="shared" si="308"/>
        <v>21.5</v>
      </c>
      <c r="I3330">
        <v>9</v>
      </c>
      <c r="J3330" t="s">
        <v>20</v>
      </c>
      <c r="K3330" t="s">
        <v>21</v>
      </c>
      <c r="L3330">
        <f t="shared" si="309"/>
        <v>193.5</v>
      </c>
      <c r="M3330">
        <f t="shared" si="311"/>
        <v>49.5</v>
      </c>
      <c r="N3330" t="s">
        <v>111</v>
      </c>
      <c r="O3330" t="s">
        <v>114</v>
      </c>
    </row>
    <row r="3331" spans="1:15" x14ac:dyDescent="0.3">
      <c r="A3331">
        <f t="shared" si="310"/>
        <v>7777898730</v>
      </c>
      <c r="B3331" s="1">
        <v>42596</v>
      </c>
      <c r="C3331" t="str">
        <f t="shared" si="312"/>
        <v>Sunday</v>
      </c>
      <c r="D3331" t="str">
        <f t="shared" ref="D3331:D3394" si="313">TEXT(B3331,"mmmm")</f>
        <v>August</v>
      </c>
      <c r="E3331">
        <v>20.25</v>
      </c>
      <c r="F3331" t="s">
        <v>13</v>
      </c>
      <c r="G3331" t="s">
        <v>14</v>
      </c>
      <c r="H3331">
        <f t="shared" ref="H3331:H3394" si="314">E3331 +   IF(F3331="S", 2, IF(F3331="M", 3.5, IF(F3331="L", 5, 0))) +  IF(G3331="Classic", 1, IF(G3331="Veggie", 2, IF(G3331="Chicken", 3, IF(G3331="Supreme",5,0))))</f>
        <v>27.25</v>
      </c>
      <c r="I3331">
        <v>1</v>
      </c>
      <c r="J3331" t="s">
        <v>42</v>
      </c>
      <c r="K3331" t="s">
        <v>43</v>
      </c>
      <c r="L3331">
        <f t="shared" ref="L3331:L3394" si="315">H3331*I3331</f>
        <v>27.25</v>
      </c>
      <c r="M3331">
        <f t="shared" si="311"/>
        <v>7</v>
      </c>
      <c r="N3331" t="s">
        <v>112</v>
      </c>
      <c r="O3331" t="s">
        <v>114</v>
      </c>
    </row>
    <row r="3332" spans="1:15" x14ac:dyDescent="0.3">
      <c r="A3332">
        <f t="shared" ref="A3332:A3395" si="316">A3331+1</f>
        <v>7777898731</v>
      </c>
      <c r="B3332" s="1">
        <v>42596</v>
      </c>
      <c r="C3332" t="str">
        <f t="shared" si="312"/>
        <v>Sunday</v>
      </c>
      <c r="D3332" t="str">
        <f t="shared" si="313"/>
        <v>August</v>
      </c>
      <c r="E3332">
        <v>16.5</v>
      </c>
      <c r="F3332" t="s">
        <v>7</v>
      </c>
      <c r="G3332" t="s">
        <v>17</v>
      </c>
      <c r="H3332">
        <f t="shared" si="314"/>
        <v>25</v>
      </c>
      <c r="I3332">
        <v>3</v>
      </c>
      <c r="J3332" t="s">
        <v>25</v>
      </c>
      <c r="K3332" t="s">
        <v>26</v>
      </c>
      <c r="L3332">
        <f t="shared" si="315"/>
        <v>75</v>
      </c>
      <c r="M3332">
        <f t="shared" si="311"/>
        <v>25.5</v>
      </c>
      <c r="N3332" t="s">
        <v>112</v>
      </c>
      <c r="O3332" t="s">
        <v>114</v>
      </c>
    </row>
    <row r="3333" spans="1:15" x14ac:dyDescent="0.3">
      <c r="A3333">
        <f t="shared" si="316"/>
        <v>7777898732</v>
      </c>
      <c r="B3333" s="1">
        <v>42596</v>
      </c>
      <c r="C3333" t="str">
        <f t="shared" si="312"/>
        <v>Sunday</v>
      </c>
      <c r="D3333" t="str">
        <f t="shared" si="313"/>
        <v>August</v>
      </c>
      <c r="E3333">
        <v>12.5</v>
      </c>
      <c r="F3333" t="s">
        <v>27</v>
      </c>
      <c r="G3333" t="s">
        <v>17</v>
      </c>
      <c r="H3333">
        <f t="shared" si="314"/>
        <v>19.5</v>
      </c>
      <c r="I3333">
        <v>8</v>
      </c>
      <c r="J3333" t="s">
        <v>25</v>
      </c>
      <c r="K3333" t="s">
        <v>26</v>
      </c>
      <c r="L3333">
        <f t="shared" si="315"/>
        <v>156</v>
      </c>
      <c r="M3333">
        <f t="shared" ref="M3333:M3396" si="317">(H3333-E3333)*I3333</f>
        <v>56</v>
      </c>
      <c r="N3333" t="s">
        <v>111</v>
      </c>
      <c r="O3333" t="s">
        <v>115</v>
      </c>
    </row>
    <row r="3334" spans="1:15" x14ac:dyDescent="0.3">
      <c r="A3334">
        <f t="shared" si="316"/>
        <v>7777898733</v>
      </c>
      <c r="B3334" s="1">
        <v>42596</v>
      </c>
      <c r="C3334" t="str">
        <f t="shared" si="312"/>
        <v>Sunday</v>
      </c>
      <c r="D3334" t="str">
        <f t="shared" si="313"/>
        <v>August</v>
      </c>
      <c r="E3334">
        <v>12</v>
      </c>
      <c r="F3334" t="s">
        <v>27</v>
      </c>
      <c r="G3334" t="s">
        <v>8</v>
      </c>
      <c r="H3334">
        <f t="shared" si="314"/>
        <v>15</v>
      </c>
      <c r="I3334">
        <v>3</v>
      </c>
      <c r="J3334" t="s">
        <v>52</v>
      </c>
      <c r="K3334" t="s">
        <v>53</v>
      </c>
      <c r="L3334">
        <f t="shared" si="315"/>
        <v>45</v>
      </c>
      <c r="M3334">
        <f t="shared" si="317"/>
        <v>9</v>
      </c>
      <c r="N3334" t="s">
        <v>111</v>
      </c>
      <c r="O3334" t="s">
        <v>114</v>
      </c>
    </row>
    <row r="3335" spans="1:15" x14ac:dyDescent="0.3">
      <c r="A3335">
        <f t="shared" si="316"/>
        <v>7777898734</v>
      </c>
      <c r="B3335" s="1">
        <v>42596</v>
      </c>
      <c r="C3335" t="str">
        <f t="shared" si="312"/>
        <v>Sunday</v>
      </c>
      <c r="D3335" t="str">
        <f t="shared" si="313"/>
        <v>August</v>
      </c>
      <c r="E3335">
        <v>12.5</v>
      </c>
      <c r="F3335" t="s">
        <v>27</v>
      </c>
      <c r="G3335" t="s">
        <v>17</v>
      </c>
      <c r="H3335">
        <f t="shared" si="314"/>
        <v>19.5</v>
      </c>
      <c r="I3335">
        <v>4</v>
      </c>
      <c r="J3335" t="s">
        <v>54</v>
      </c>
      <c r="K3335" t="s">
        <v>55</v>
      </c>
      <c r="L3335">
        <f t="shared" si="315"/>
        <v>78</v>
      </c>
      <c r="M3335">
        <f t="shared" si="317"/>
        <v>28</v>
      </c>
      <c r="N3335" t="s">
        <v>111</v>
      </c>
      <c r="O3335" t="s">
        <v>115</v>
      </c>
    </row>
    <row r="3336" spans="1:15" x14ac:dyDescent="0.3">
      <c r="A3336">
        <f t="shared" si="316"/>
        <v>7777898735</v>
      </c>
      <c r="B3336" s="1">
        <v>42596</v>
      </c>
      <c r="C3336" t="str">
        <f t="shared" si="312"/>
        <v>Sunday</v>
      </c>
      <c r="D3336" t="str">
        <f t="shared" si="313"/>
        <v>August</v>
      </c>
      <c r="E3336">
        <v>14.75</v>
      </c>
      <c r="F3336" t="s">
        <v>7</v>
      </c>
      <c r="G3336" t="s">
        <v>14</v>
      </c>
      <c r="H3336">
        <f t="shared" si="314"/>
        <v>20.25</v>
      </c>
      <c r="I3336">
        <v>4</v>
      </c>
      <c r="J3336" t="s">
        <v>56</v>
      </c>
      <c r="K3336" t="s">
        <v>57</v>
      </c>
      <c r="L3336">
        <f t="shared" si="315"/>
        <v>81</v>
      </c>
      <c r="M3336">
        <f t="shared" si="317"/>
        <v>22</v>
      </c>
      <c r="N3336" t="s">
        <v>112</v>
      </c>
      <c r="O3336" t="s">
        <v>115</v>
      </c>
    </row>
    <row r="3337" spans="1:15" x14ac:dyDescent="0.3">
      <c r="A3337">
        <f t="shared" si="316"/>
        <v>7777898736</v>
      </c>
      <c r="B3337" s="1">
        <v>42596</v>
      </c>
      <c r="C3337" t="str">
        <f t="shared" si="312"/>
        <v>Sunday</v>
      </c>
      <c r="D3337" t="str">
        <f t="shared" si="313"/>
        <v>August</v>
      </c>
      <c r="E3337">
        <v>9.75</v>
      </c>
      <c r="F3337" t="s">
        <v>27</v>
      </c>
      <c r="G3337" t="s">
        <v>8</v>
      </c>
      <c r="H3337">
        <f t="shared" si="314"/>
        <v>12.75</v>
      </c>
      <c r="I3337">
        <v>6</v>
      </c>
      <c r="J3337" t="s">
        <v>48</v>
      </c>
      <c r="K3337" t="s">
        <v>49</v>
      </c>
      <c r="L3337">
        <f t="shared" si="315"/>
        <v>76.5</v>
      </c>
      <c r="M3337">
        <f t="shared" si="317"/>
        <v>18</v>
      </c>
      <c r="N3337" t="s">
        <v>111</v>
      </c>
      <c r="O3337" t="s">
        <v>115</v>
      </c>
    </row>
    <row r="3338" spans="1:15" x14ac:dyDescent="0.3">
      <c r="A3338">
        <f t="shared" si="316"/>
        <v>7777898737</v>
      </c>
      <c r="B3338" s="1">
        <v>42597</v>
      </c>
      <c r="C3338" t="str">
        <f t="shared" si="312"/>
        <v>Monday</v>
      </c>
      <c r="D3338" t="str">
        <f t="shared" si="313"/>
        <v>August</v>
      </c>
      <c r="E3338">
        <v>16.5</v>
      </c>
      <c r="F3338" t="s">
        <v>7</v>
      </c>
      <c r="G3338" t="s">
        <v>17</v>
      </c>
      <c r="H3338">
        <f t="shared" si="314"/>
        <v>25</v>
      </c>
      <c r="I3338">
        <v>10</v>
      </c>
      <c r="J3338" t="s">
        <v>25</v>
      </c>
      <c r="K3338" t="s">
        <v>26</v>
      </c>
      <c r="L3338">
        <f t="shared" si="315"/>
        <v>250</v>
      </c>
      <c r="M3338">
        <f t="shared" si="317"/>
        <v>85</v>
      </c>
      <c r="N3338" t="s">
        <v>112</v>
      </c>
      <c r="O3338" t="s">
        <v>115</v>
      </c>
    </row>
    <row r="3339" spans="1:15" x14ac:dyDescent="0.3">
      <c r="A3339">
        <f t="shared" si="316"/>
        <v>7777898738</v>
      </c>
      <c r="B3339" s="1">
        <v>42597</v>
      </c>
      <c r="C3339" t="str">
        <f t="shared" si="312"/>
        <v>Monday</v>
      </c>
      <c r="D3339" t="str">
        <f t="shared" si="313"/>
        <v>August</v>
      </c>
      <c r="E3339">
        <v>16.5</v>
      </c>
      <c r="F3339" t="s">
        <v>7</v>
      </c>
      <c r="G3339" t="s">
        <v>14</v>
      </c>
      <c r="H3339">
        <f t="shared" si="314"/>
        <v>22</v>
      </c>
      <c r="I3339">
        <v>7</v>
      </c>
      <c r="J3339" t="s">
        <v>40</v>
      </c>
      <c r="K3339" t="s">
        <v>41</v>
      </c>
      <c r="L3339">
        <f t="shared" si="315"/>
        <v>154</v>
      </c>
      <c r="M3339">
        <f t="shared" si="317"/>
        <v>38.5</v>
      </c>
      <c r="N3339" t="s">
        <v>112</v>
      </c>
      <c r="O3339" t="s">
        <v>114</v>
      </c>
    </row>
    <row r="3340" spans="1:15" x14ac:dyDescent="0.3">
      <c r="A3340">
        <f t="shared" si="316"/>
        <v>7777898739</v>
      </c>
      <c r="B3340" s="1">
        <v>42597</v>
      </c>
      <c r="C3340" t="str">
        <f t="shared" si="312"/>
        <v>Monday</v>
      </c>
      <c r="D3340" t="str">
        <f t="shared" si="313"/>
        <v>August</v>
      </c>
      <c r="E3340">
        <v>16.75</v>
      </c>
      <c r="F3340" t="s">
        <v>7</v>
      </c>
      <c r="G3340" t="s">
        <v>22</v>
      </c>
      <c r="H3340">
        <f t="shared" si="314"/>
        <v>23.25</v>
      </c>
      <c r="I3340">
        <v>2</v>
      </c>
      <c r="J3340" t="s">
        <v>28</v>
      </c>
      <c r="K3340" t="s">
        <v>29</v>
      </c>
      <c r="L3340">
        <f t="shared" si="315"/>
        <v>46.5</v>
      </c>
      <c r="M3340">
        <f t="shared" si="317"/>
        <v>13</v>
      </c>
      <c r="N3340" t="s">
        <v>112</v>
      </c>
      <c r="O3340" t="s">
        <v>115</v>
      </c>
    </row>
    <row r="3341" spans="1:15" x14ac:dyDescent="0.3">
      <c r="A3341">
        <f t="shared" si="316"/>
        <v>7777898740</v>
      </c>
      <c r="B3341" s="1">
        <v>42597</v>
      </c>
      <c r="C3341" t="str">
        <f t="shared" si="312"/>
        <v>Monday</v>
      </c>
      <c r="D3341" t="str">
        <f t="shared" si="313"/>
        <v>August</v>
      </c>
      <c r="E3341">
        <v>12</v>
      </c>
      <c r="F3341" t="s">
        <v>27</v>
      </c>
      <c r="G3341" t="s">
        <v>14</v>
      </c>
      <c r="H3341">
        <f t="shared" si="314"/>
        <v>16</v>
      </c>
      <c r="I3341">
        <v>2</v>
      </c>
      <c r="J3341" t="s">
        <v>68</v>
      </c>
      <c r="K3341" t="s">
        <v>69</v>
      </c>
      <c r="L3341">
        <f t="shared" si="315"/>
        <v>32</v>
      </c>
      <c r="M3341">
        <f t="shared" si="317"/>
        <v>8</v>
      </c>
      <c r="N3341" t="s">
        <v>112</v>
      </c>
      <c r="O3341" t="s">
        <v>114</v>
      </c>
    </row>
    <row r="3342" spans="1:15" x14ac:dyDescent="0.3">
      <c r="A3342">
        <f t="shared" si="316"/>
        <v>7777898741</v>
      </c>
      <c r="B3342" s="1">
        <v>42597</v>
      </c>
      <c r="C3342" t="str">
        <f t="shared" si="312"/>
        <v>Monday</v>
      </c>
      <c r="D3342" t="str">
        <f t="shared" si="313"/>
        <v>August</v>
      </c>
      <c r="E3342">
        <v>12.75</v>
      </c>
      <c r="F3342" t="s">
        <v>27</v>
      </c>
      <c r="G3342" t="s">
        <v>22</v>
      </c>
      <c r="H3342">
        <f t="shared" si="314"/>
        <v>17.75</v>
      </c>
      <c r="I3342">
        <v>1</v>
      </c>
      <c r="J3342" t="s">
        <v>50</v>
      </c>
      <c r="K3342" t="s">
        <v>51</v>
      </c>
      <c r="L3342">
        <f t="shared" si="315"/>
        <v>17.75</v>
      </c>
      <c r="M3342">
        <f t="shared" si="317"/>
        <v>5</v>
      </c>
      <c r="N3342" t="s">
        <v>111</v>
      </c>
      <c r="O3342" t="s">
        <v>114</v>
      </c>
    </row>
    <row r="3343" spans="1:15" x14ac:dyDescent="0.3">
      <c r="A3343">
        <f t="shared" si="316"/>
        <v>7777898742</v>
      </c>
      <c r="B3343" s="1">
        <v>42597</v>
      </c>
      <c r="C3343" t="str">
        <f t="shared" si="312"/>
        <v>Monday</v>
      </c>
      <c r="D3343" t="str">
        <f t="shared" si="313"/>
        <v>August</v>
      </c>
      <c r="E3343">
        <v>15.25</v>
      </c>
      <c r="F3343" t="s">
        <v>13</v>
      </c>
      <c r="G3343" t="s">
        <v>8</v>
      </c>
      <c r="H3343">
        <f t="shared" si="314"/>
        <v>21.25</v>
      </c>
      <c r="I3343">
        <v>8</v>
      </c>
      <c r="J3343" t="s">
        <v>48</v>
      </c>
      <c r="K3343" t="s">
        <v>49</v>
      </c>
      <c r="L3343">
        <f t="shared" si="315"/>
        <v>170</v>
      </c>
      <c r="M3343">
        <f t="shared" si="317"/>
        <v>48</v>
      </c>
      <c r="N3343" t="s">
        <v>112</v>
      </c>
      <c r="O3343" t="s">
        <v>115</v>
      </c>
    </row>
    <row r="3344" spans="1:15" x14ac:dyDescent="0.3">
      <c r="A3344">
        <f t="shared" si="316"/>
        <v>7777898743</v>
      </c>
      <c r="B3344" s="1">
        <v>42598</v>
      </c>
      <c r="C3344" t="str">
        <f t="shared" si="312"/>
        <v>Tuesday</v>
      </c>
      <c r="D3344" t="str">
        <f t="shared" si="313"/>
        <v>August</v>
      </c>
      <c r="E3344">
        <v>20.75</v>
      </c>
      <c r="F3344" t="s">
        <v>13</v>
      </c>
      <c r="G3344" t="s">
        <v>17</v>
      </c>
      <c r="H3344">
        <f t="shared" si="314"/>
        <v>30.75</v>
      </c>
      <c r="I3344">
        <v>12</v>
      </c>
      <c r="J3344" t="s">
        <v>25</v>
      </c>
      <c r="K3344" t="s">
        <v>26</v>
      </c>
      <c r="L3344">
        <f t="shared" si="315"/>
        <v>369</v>
      </c>
      <c r="M3344">
        <f t="shared" si="317"/>
        <v>120</v>
      </c>
      <c r="N3344" t="s">
        <v>112</v>
      </c>
      <c r="O3344" t="s">
        <v>115</v>
      </c>
    </row>
    <row r="3345" spans="1:15" x14ac:dyDescent="0.3">
      <c r="A3345">
        <f t="shared" si="316"/>
        <v>7777898744</v>
      </c>
      <c r="B3345" s="1">
        <v>42598</v>
      </c>
      <c r="C3345" t="str">
        <f t="shared" si="312"/>
        <v>Tuesday</v>
      </c>
      <c r="D3345" t="str">
        <f t="shared" si="313"/>
        <v>August</v>
      </c>
      <c r="E3345">
        <v>12</v>
      </c>
      <c r="F3345" t="s">
        <v>27</v>
      </c>
      <c r="G3345" t="s">
        <v>8</v>
      </c>
      <c r="H3345">
        <f t="shared" si="314"/>
        <v>15</v>
      </c>
      <c r="I3345">
        <v>9</v>
      </c>
      <c r="J3345" t="s">
        <v>30</v>
      </c>
      <c r="K3345" t="s">
        <v>31</v>
      </c>
      <c r="L3345">
        <f t="shared" si="315"/>
        <v>135</v>
      </c>
      <c r="M3345">
        <f t="shared" si="317"/>
        <v>27</v>
      </c>
      <c r="N3345" t="s">
        <v>112</v>
      </c>
      <c r="O3345" t="s">
        <v>114</v>
      </c>
    </row>
    <row r="3346" spans="1:15" x14ac:dyDescent="0.3">
      <c r="A3346">
        <f t="shared" si="316"/>
        <v>7777898745</v>
      </c>
      <c r="B3346" s="1">
        <v>42598</v>
      </c>
      <c r="C3346" t="str">
        <f t="shared" si="312"/>
        <v>Tuesday</v>
      </c>
      <c r="D3346" t="str">
        <f t="shared" si="313"/>
        <v>August</v>
      </c>
      <c r="E3346">
        <v>23.65</v>
      </c>
      <c r="F3346" t="s">
        <v>27</v>
      </c>
      <c r="G3346" t="s">
        <v>17</v>
      </c>
      <c r="H3346">
        <f t="shared" si="314"/>
        <v>30.65</v>
      </c>
      <c r="I3346">
        <v>10</v>
      </c>
      <c r="J3346" t="s">
        <v>77</v>
      </c>
      <c r="K3346" t="s">
        <v>78</v>
      </c>
      <c r="L3346">
        <f t="shared" si="315"/>
        <v>306.5</v>
      </c>
      <c r="M3346">
        <f t="shared" si="317"/>
        <v>70</v>
      </c>
      <c r="N3346" t="s">
        <v>112</v>
      </c>
      <c r="O3346" t="s">
        <v>114</v>
      </c>
    </row>
    <row r="3347" spans="1:15" x14ac:dyDescent="0.3">
      <c r="A3347">
        <f t="shared" si="316"/>
        <v>7777898746</v>
      </c>
      <c r="B3347" s="1">
        <v>42598</v>
      </c>
      <c r="C3347" t="str">
        <f t="shared" si="312"/>
        <v>Tuesday</v>
      </c>
      <c r="D3347" t="str">
        <f t="shared" si="313"/>
        <v>August</v>
      </c>
      <c r="E3347">
        <v>20.25</v>
      </c>
      <c r="F3347" t="s">
        <v>13</v>
      </c>
      <c r="G3347" t="s">
        <v>17</v>
      </c>
      <c r="H3347">
        <f t="shared" si="314"/>
        <v>30.25</v>
      </c>
      <c r="I3347">
        <v>6</v>
      </c>
      <c r="J3347" t="s">
        <v>70</v>
      </c>
      <c r="K3347" t="s">
        <v>71</v>
      </c>
      <c r="L3347">
        <f t="shared" si="315"/>
        <v>181.5</v>
      </c>
      <c r="M3347">
        <f t="shared" si="317"/>
        <v>60</v>
      </c>
      <c r="N3347" t="s">
        <v>112</v>
      </c>
      <c r="O3347" t="s">
        <v>114</v>
      </c>
    </row>
    <row r="3348" spans="1:15" x14ac:dyDescent="0.3">
      <c r="A3348">
        <f t="shared" si="316"/>
        <v>7777898747</v>
      </c>
      <c r="B3348" s="1">
        <v>42599</v>
      </c>
      <c r="C3348" t="str">
        <f t="shared" si="312"/>
        <v>Wednesday</v>
      </c>
      <c r="D3348" t="str">
        <f t="shared" si="313"/>
        <v>August</v>
      </c>
      <c r="E3348">
        <v>17.95</v>
      </c>
      <c r="F3348" t="s">
        <v>13</v>
      </c>
      <c r="G3348" t="s">
        <v>14</v>
      </c>
      <c r="H3348">
        <f t="shared" si="314"/>
        <v>24.95</v>
      </c>
      <c r="I3348">
        <v>7</v>
      </c>
      <c r="J3348" t="s">
        <v>56</v>
      </c>
      <c r="K3348" t="s">
        <v>57</v>
      </c>
      <c r="L3348">
        <f t="shared" si="315"/>
        <v>174.65</v>
      </c>
      <c r="M3348">
        <f t="shared" si="317"/>
        <v>49</v>
      </c>
      <c r="N3348" t="s">
        <v>112</v>
      </c>
      <c r="O3348" t="s">
        <v>114</v>
      </c>
    </row>
    <row r="3349" spans="1:15" x14ac:dyDescent="0.3">
      <c r="A3349">
        <f t="shared" si="316"/>
        <v>7777898748</v>
      </c>
      <c r="B3349" s="1">
        <v>42599</v>
      </c>
      <c r="C3349" t="str">
        <f t="shared" si="312"/>
        <v>Wednesday</v>
      </c>
      <c r="D3349" t="str">
        <f t="shared" si="313"/>
        <v>August</v>
      </c>
      <c r="E3349">
        <v>16</v>
      </c>
      <c r="F3349" t="s">
        <v>7</v>
      </c>
      <c r="G3349" t="s">
        <v>8</v>
      </c>
      <c r="H3349">
        <f t="shared" si="314"/>
        <v>20.5</v>
      </c>
      <c r="I3349">
        <v>12</v>
      </c>
      <c r="J3349" t="s">
        <v>58</v>
      </c>
      <c r="K3349" t="s">
        <v>59</v>
      </c>
      <c r="L3349">
        <f t="shared" si="315"/>
        <v>246</v>
      </c>
      <c r="M3349">
        <f t="shared" si="317"/>
        <v>54</v>
      </c>
      <c r="N3349" t="s">
        <v>111</v>
      </c>
      <c r="O3349" t="s">
        <v>114</v>
      </c>
    </row>
    <row r="3350" spans="1:15" x14ac:dyDescent="0.3">
      <c r="A3350">
        <f t="shared" si="316"/>
        <v>7777898749</v>
      </c>
      <c r="B3350" s="1">
        <v>42599</v>
      </c>
      <c r="C3350" t="str">
        <f t="shared" si="312"/>
        <v>Wednesday</v>
      </c>
      <c r="D3350" t="str">
        <f t="shared" si="313"/>
        <v>August</v>
      </c>
      <c r="E3350">
        <v>20.75</v>
      </c>
      <c r="F3350" t="s">
        <v>13</v>
      </c>
      <c r="G3350" t="s">
        <v>22</v>
      </c>
      <c r="H3350">
        <f t="shared" si="314"/>
        <v>28.75</v>
      </c>
      <c r="I3350">
        <v>8</v>
      </c>
      <c r="J3350" t="s">
        <v>72</v>
      </c>
      <c r="K3350" t="s">
        <v>73</v>
      </c>
      <c r="L3350">
        <f t="shared" si="315"/>
        <v>230</v>
      </c>
      <c r="M3350">
        <f t="shared" si="317"/>
        <v>64</v>
      </c>
      <c r="N3350" t="s">
        <v>112</v>
      </c>
      <c r="O3350" t="s">
        <v>115</v>
      </c>
    </row>
    <row r="3351" spans="1:15" x14ac:dyDescent="0.3">
      <c r="A3351">
        <f t="shared" si="316"/>
        <v>7777898750</v>
      </c>
      <c r="B3351" s="1">
        <v>42599</v>
      </c>
      <c r="C3351" t="str">
        <f t="shared" si="312"/>
        <v>Wednesday</v>
      </c>
      <c r="D3351" t="str">
        <f t="shared" si="313"/>
        <v>August</v>
      </c>
      <c r="E3351">
        <v>20.75</v>
      </c>
      <c r="F3351" t="s">
        <v>13</v>
      </c>
      <c r="G3351" t="s">
        <v>22</v>
      </c>
      <c r="H3351">
        <f t="shared" si="314"/>
        <v>28.75</v>
      </c>
      <c r="I3351">
        <v>8</v>
      </c>
      <c r="J3351" t="s">
        <v>44</v>
      </c>
      <c r="K3351" t="s">
        <v>45</v>
      </c>
      <c r="L3351">
        <f t="shared" si="315"/>
        <v>230</v>
      </c>
      <c r="M3351">
        <f t="shared" si="317"/>
        <v>64</v>
      </c>
      <c r="N3351" t="s">
        <v>111</v>
      </c>
      <c r="O3351" t="s">
        <v>115</v>
      </c>
    </row>
    <row r="3352" spans="1:15" x14ac:dyDescent="0.3">
      <c r="A3352">
        <f t="shared" si="316"/>
        <v>7777898751</v>
      </c>
      <c r="B3352" s="1">
        <v>42599</v>
      </c>
      <c r="C3352" t="str">
        <f t="shared" si="312"/>
        <v>Wednesday</v>
      </c>
      <c r="D3352" t="str">
        <f t="shared" si="313"/>
        <v>August</v>
      </c>
      <c r="E3352">
        <v>16</v>
      </c>
      <c r="F3352" t="s">
        <v>7</v>
      </c>
      <c r="G3352" t="s">
        <v>14</v>
      </c>
      <c r="H3352">
        <f t="shared" si="314"/>
        <v>21.5</v>
      </c>
      <c r="I3352">
        <v>2</v>
      </c>
      <c r="J3352" t="s">
        <v>20</v>
      </c>
      <c r="K3352" t="s">
        <v>21</v>
      </c>
      <c r="L3352">
        <f t="shared" si="315"/>
        <v>43</v>
      </c>
      <c r="M3352">
        <f t="shared" si="317"/>
        <v>11</v>
      </c>
      <c r="N3352" t="s">
        <v>112</v>
      </c>
      <c r="O3352" t="s">
        <v>114</v>
      </c>
    </row>
    <row r="3353" spans="1:15" x14ac:dyDescent="0.3">
      <c r="A3353">
        <f t="shared" si="316"/>
        <v>7777898752</v>
      </c>
      <c r="B3353" s="1">
        <v>42600</v>
      </c>
      <c r="C3353" t="str">
        <f t="shared" si="312"/>
        <v>Thursday</v>
      </c>
      <c r="D3353" t="str">
        <f t="shared" si="313"/>
        <v>August</v>
      </c>
      <c r="E3353">
        <v>12</v>
      </c>
      <c r="F3353" t="s">
        <v>27</v>
      </c>
      <c r="G3353" t="s">
        <v>8</v>
      </c>
      <c r="H3353">
        <f t="shared" si="314"/>
        <v>15</v>
      </c>
      <c r="I3353">
        <v>7</v>
      </c>
      <c r="J3353" t="s">
        <v>52</v>
      </c>
      <c r="K3353" t="s">
        <v>53</v>
      </c>
      <c r="L3353">
        <f t="shared" si="315"/>
        <v>105</v>
      </c>
      <c r="M3353">
        <f t="shared" si="317"/>
        <v>21</v>
      </c>
      <c r="N3353" t="s">
        <v>111</v>
      </c>
      <c r="O3353" t="s">
        <v>115</v>
      </c>
    </row>
    <row r="3354" spans="1:15" x14ac:dyDescent="0.3">
      <c r="A3354">
        <f t="shared" si="316"/>
        <v>7777898753</v>
      </c>
      <c r="B3354" s="1">
        <v>42600</v>
      </c>
      <c r="C3354" t="str">
        <f t="shared" si="312"/>
        <v>Thursday</v>
      </c>
      <c r="D3354" t="str">
        <f t="shared" si="313"/>
        <v>August</v>
      </c>
      <c r="E3354">
        <v>16.75</v>
      </c>
      <c r="F3354" t="s">
        <v>7</v>
      </c>
      <c r="G3354" t="s">
        <v>22</v>
      </c>
      <c r="H3354">
        <f t="shared" si="314"/>
        <v>23.25</v>
      </c>
      <c r="I3354">
        <v>8</v>
      </c>
      <c r="J3354" t="s">
        <v>72</v>
      </c>
      <c r="K3354" t="s">
        <v>73</v>
      </c>
      <c r="L3354">
        <f t="shared" si="315"/>
        <v>186</v>
      </c>
      <c r="M3354">
        <f t="shared" si="317"/>
        <v>52</v>
      </c>
      <c r="N3354" t="s">
        <v>112</v>
      </c>
      <c r="O3354" t="s">
        <v>115</v>
      </c>
    </row>
    <row r="3355" spans="1:15" x14ac:dyDescent="0.3">
      <c r="A3355">
        <f t="shared" si="316"/>
        <v>7777898754</v>
      </c>
      <c r="B3355" s="1">
        <v>42601</v>
      </c>
      <c r="C3355" t="str">
        <f t="shared" si="312"/>
        <v>Friday</v>
      </c>
      <c r="D3355" t="str">
        <f t="shared" si="313"/>
        <v>August</v>
      </c>
      <c r="E3355">
        <v>16</v>
      </c>
      <c r="F3355" t="s">
        <v>7</v>
      </c>
      <c r="G3355" t="s">
        <v>14</v>
      </c>
      <c r="H3355">
        <f t="shared" si="314"/>
        <v>21.5</v>
      </c>
      <c r="I3355">
        <v>10</v>
      </c>
      <c r="J3355" t="s">
        <v>20</v>
      </c>
      <c r="K3355" t="s">
        <v>21</v>
      </c>
      <c r="L3355">
        <f t="shared" si="315"/>
        <v>215</v>
      </c>
      <c r="M3355">
        <f t="shared" si="317"/>
        <v>55</v>
      </c>
      <c r="N3355" t="s">
        <v>112</v>
      </c>
      <c r="O3355" t="s">
        <v>114</v>
      </c>
    </row>
    <row r="3356" spans="1:15" x14ac:dyDescent="0.3">
      <c r="A3356">
        <f t="shared" si="316"/>
        <v>7777898755</v>
      </c>
      <c r="B3356" s="1">
        <v>42601</v>
      </c>
      <c r="C3356" t="str">
        <f t="shared" si="312"/>
        <v>Friday</v>
      </c>
      <c r="D3356" t="str">
        <f t="shared" si="313"/>
        <v>August</v>
      </c>
      <c r="E3356">
        <v>12</v>
      </c>
      <c r="F3356" t="s">
        <v>27</v>
      </c>
      <c r="G3356" t="s">
        <v>8</v>
      </c>
      <c r="H3356">
        <f t="shared" si="314"/>
        <v>15</v>
      </c>
      <c r="I3356">
        <v>11</v>
      </c>
      <c r="J3356" t="s">
        <v>52</v>
      </c>
      <c r="K3356" t="s">
        <v>53</v>
      </c>
      <c r="L3356">
        <f t="shared" si="315"/>
        <v>165</v>
      </c>
      <c r="M3356">
        <f t="shared" si="317"/>
        <v>33</v>
      </c>
      <c r="N3356" t="s">
        <v>112</v>
      </c>
      <c r="O3356" t="s">
        <v>114</v>
      </c>
    </row>
    <row r="3357" spans="1:15" x14ac:dyDescent="0.3">
      <c r="A3357">
        <f t="shared" si="316"/>
        <v>7777898756</v>
      </c>
      <c r="B3357" s="1">
        <v>42601</v>
      </c>
      <c r="C3357" t="str">
        <f t="shared" si="312"/>
        <v>Friday</v>
      </c>
      <c r="D3357" t="str">
        <f t="shared" si="313"/>
        <v>August</v>
      </c>
      <c r="E3357">
        <v>16.75</v>
      </c>
      <c r="F3357" t="s">
        <v>7</v>
      </c>
      <c r="G3357" t="s">
        <v>22</v>
      </c>
      <c r="H3357">
        <f t="shared" si="314"/>
        <v>23.25</v>
      </c>
      <c r="I3357">
        <v>5</v>
      </c>
      <c r="J3357" t="s">
        <v>46</v>
      </c>
      <c r="K3357" t="s">
        <v>47</v>
      </c>
      <c r="L3357">
        <f t="shared" si="315"/>
        <v>116.25</v>
      </c>
      <c r="M3357">
        <f t="shared" si="317"/>
        <v>32.5</v>
      </c>
      <c r="N3357" t="s">
        <v>112</v>
      </c>
      <c r="O3357" t="s">
        <v>114</v>
      </c>
    </row>
    <row r="3358" spans="1:15" x14ac:dyDescent="0.3">
      <c r="A3358">
        <f t="shared" si="316"/>
        <v>7777898757</v>
      </c>
      <c r="B3358" s="1">
        <v>42601</v>
      </c>
      <c r="C3358" t="str">
        <f t="shared" si="312"/>
        <v>Friday</v>
      </c>
      <c r="D3358" t="str">
        <f t="shared" si="313"/>
        <v>August</v>
      </c>
      <c r="E3358">
        <v>12.75</v>
      </c>
      <c r="F3358" t="s">
        <v>27</v>
      </c>
      <c r="G3358" t="s">
        <v>22</v>
      </c>
      <c r="H3358">
        <f t="shared" si="314"/>
        <v>17.75</v>
      </c>
      <c r="I3358">
        <v>8</v>
      </c>
      <c r="J3358" t="s">
        <v>23</v>
      </c>
      <c r="K3358" t="s">
        <v>24</v>
      </c>
      <c r="L3358">
        <f t="shared" si="315"/>
        <v>142</v>
      </c>
      <c r="M3358">
        <f t="shared" si="317"/>
        <v>40</v>
      </c>
      <c r="N3358" t="s">
        <v>111</v>
      </c>
      <c r="O3358" t="s">
        <v>114</v>
      </c>
    </row>
    <row r="3359" spans="1:15" x14ac:dyDescent="0.3">
      <c r="A3359">
        <f t="shared" si="316"/>
        <v>7777898758</v>
      </c>
      <c r="B3359" s="1">
        <v>42601</v>
      </c>
      <c r="C3359" t="str">
        <f t="shared" si="312"/>
        <v>Friday</v>
      </c>
      <c r="D3359" t="str">
        <f t="shared" si="313"/>
        <v>August</v>
      </c>
      <c r="E3359">
        <v>23.65</v>
      </c>
      <c r="F3359" t="s">
        <v>27</v>
      </c>
      <c r="G3359" t="s">
        <v>17</v>
      </c>
      <c r="H3359">
        <f t="shared" si="314"/>
        <v>30.65</v>
      </c>
      <c r="I3359">
        <v>6</v>
      </c>
      <c r="J3359" t="s">
        <v>77</v>
      </c>
      <c r="K3359" t="s">
        <v>78</v>
      </c>
      <c r="L3359">
        <f t="shared" si="315"/>
        <v>183.89999999999998</v>
      </c>
      <c r="M3359">
        <f t="shared" si="317"/>
        <v>42</v>
      </c>
      <c r="N3359" t="s">
        <v>112</v>
      </c>
      <c r="O3359" t="s">
        <v>115</v>
      </c>
    </row>
    <row r="3360" spans="1:15" x14ac:dyDescent="0.3">
      <c r="A3360">
        <f t="shared" si="316"/>
        <v>7777898759</v>
      </c>
      <c r="B3360" s="1">
        <v>42602</v>
      </c>
      <c r="C3360" t="str">
        <f t="shared" si="312"/>
        <v>Saturday</v>
      </c>
      <c r="D3360" t="str">
        <f t="shared" si="313"/>
        <v>August</v>
      </c>
      <c r="E3360">
        <v>16</v>
      </c>
      <c r="F3360" t="s">
        <v>7</v>
      </c>
      <c r="G3360" t="s">
        <v>14</v>
      </c>
      <c r="H3360">
        <f t="shared" si="314"/>
        <v>21.5</v>
      </c>
      <c r="I3360">
        <v>4</v>
      </c>
      <c r="J3360" t="s">
        <v>68</v>
      </c>
      <c r="K3360" t="s">
        <v>69</v>
      </c>
      <c r="L3360">
        <f t="shared" si="315"/>
        <v>86</v>
      </c>
      <c r="M3360">
        <f t="shared" si="317"/>
        <v>22</v>
      </c>
      <c r="N3360" t="s">
        <v>112</v>
      </c>
      <c r="O3360" t="s">
        <v>114</v>
      </c>
    </row>
    <row r="3361" spans="1:15" x14ac:dyDescent="0.3">
      <c r="A3361">
        <f t="shared" si="316"/>
        <v>7777898760</v>
      </c>
      <c r="B3361" s="1">
        <v>42602</v>
      </c>
      <c r="C3361" t="str">
        <f t="shared" si="312"/>
        <v>Saturday</v>
      </c>
      <c r="D3361" t="str">
        <f t="shared" si="313"/>
        <v>August</v>
      </c>
      <c r="E3361">
        <v>16.75</v>
      </c>
      <c r="F3361" t="s">
        <v>7</v>
      </c>
      <c r="G3361" t="s">
        <v>14</v>
      </c>
      <c r="H3361">
        <f t="shared" si="314"/>
        <v>22.25</v>
      </c>
      <c r="I3361">
        <v>12</v>
      </c>
      <c r="J3361" t="s">
        <v>62</v>
      </c>
      <c r="K3361" t="s">
        <v>63</v>
      </c>
      <c r="L3361">
        <f t="shared" si="315"/>
        <v>267</v>
      </c>
      <c r="M3361">
        <f t="shared" si="317"/>
        <v>66</v>
      </c>
      <c r="N3361" t="s">
        <v>111</v>
      </c>
      <c r="O3361" t="s">
        <v>114</v>
      </c>
    </row>
    <row r="3362" spans="1:15" x14ac:dyDescent="0.3">
      <c r="A3362">
        <f t="shared" si="316"/>
        <v>7777898761</v>
      </c>
      <c r="B3362" s="1">
        <v>42602</v>
      </c>
      <c r="C3362" t="str">
        <f t="shared" si="312"/>
        <v>Saturday</v>
      </c>
      <c r="D3362" t="str">
        <f t="shared" si="313"/>
        <v>August</v>
      </c>
      <c r="E3362">
        <v>12.5</v>
      </c>
      <c r="F3362" t="s">
        <v>27</v>
      </c>
      <c r="G3362" t="s">
        <v>17</v>
      </c>
      <c r="H3362">
        <f t="shared" si="314"/>
        <v>19.5</v>
      </c>
      <c r="I3362">
        <v>10</v>
      </c>
      <c r="J3362" t="s">
        <v>66</v>
      </c>
      <c r="K3362" t="s">
        <v>67</v>
      </c>
      <c r="L3362">
        <f t="shared" si="315"/>
        <v>195</v>
      </c>
      <c r="M3362">
        <f t="shared" si="317"/>
        <v>70</v>
      </c>
      <c r="N3362" t="s">
        <v>111</v>
      </c>
      <c r="O3362" t="s">
        <v>115</v>
      </c>
    </row>
    <row r="3363" spans="1:15" x14ac:dyDescent="0.3">
      <c r="A3363">
        <f t="shared" si="316"/>
        <v>7777898762</v>
      </c>
      <c r="B3363" s="1">
        <v>42602</v>
      </c>
      <c r="C3363" t="str">
        <f t="shared" si="312"/>
        <v>Saturday</v>
      </c>
      <c r="D3363" t="str">
        <f t="shared" si="313"/>
        <v>August</v>
      </c>
      <c r="E3363">
        <v>11</v>
      </c>
      <c r="F3363" t="s">
        <v>27</v>
      </c>
      <c r="G3363" t="s">
        <v>8</v>
      </c>
      <c r="H3363">
        <f t="shared" si="314"/>
        <v>14</v>
      </c>
      <c r="I3363">
        <v>2</v>
      </c>
      <c r="J3363" t="s">
        <v>74</v>
      </c>
      <c r="K3363" t="s">
        <v>75</v>
      </c>
      <c r="L3363">
        <f t="shared" si="315"/>
        <v>28</v>
      </c>
      <c r="M3363">
        <f t="shared" si="317"/>
        <v>6</v>
      </c>
      <c r="N3363" t="s">
        <v>111</v>
      </c>
      <c r="O3363" t="s">
        <v>114</v>
      </c>
    </row>
    <row r="3364" spans="1:15" x14ac:dyDescent="0.3">
      <c r="A3364">
        <f t="shared" si="316"/>
        <v>7777898763</v>
      </c>
      <c r="B3364" s="1">
        <v>42602</v>
      </c>
      <c r="C3364" t="str">
        <f t="shared" si="312"/>
        <v>Saturday</v>
      </c>
      <c r="D3364" t="str">
        <f t="shared" si="313"/>
        <v>August</v>
      </c>
      <c r="E3364">
        <v>20.25</v>
      </c>
      <c r="F3364" t="s">
        <v>13</v>
      </c>
      <c r="G3364" t="s">
        <v>14</v>
      </c>
      <c r="H3364">
        <f t="shared" si="314"/>
        <v>27.25</v>
      </c>
      <c r="I3364">
        <v>9</v>
      </c>
      <c r="J3364" t="s">
        <v>68</v>
      </c>
      <c r="K3364" t="s">
        <v>69</v>
      </c>
      <c r="L3364">
        <f t="shared" si="315"/>
        <v>245.25</v>
      </c>
      <c r="M3364">
        <f t="shared" si="317"/>
        <v>63</v>
      </c>
      <c r="N3364" t="s">
        <v>112</v>
      </c>
      <c r="O3364" t="s">
        <v>114</v>
      </c>
    </row>
    <row r="3365" spans="1:15" x14ac:dyDescent="0.3">
      <c r="A3365">
        <f t="shared" si="316"/>
        <v>7777898764</v>
      </c>
      <c r="B3365" s="1">
        <v>42603</v>
      </c>
      <c r="C3365" t="str">
        <f t="shared" si="312"/>
        <v>Sunday</v>
      </c>
      <c r="D3365" t="str">
        <f t="shared" si="313"/>
        <v>August</v>
      </c>
      <c r="E3365">
        <v>9.75</v>
      </c>
      <c r="F3365" t="s">
        <v>27</v>
      </c>
      <c r="G3365" t="s">
        <v>8</v>
      </c>
      <c r="H3365">
        <f t="shared" si="314"/>
        <v>12.75</v>
      </c>
      <c r="I3365">
        <v>8</v>
      </c>
      <c r="J3365" t="s">
        <v>48</v>
      </c>
      <c r="K3365" t="s">
        <v>49</v>
      </c>
      <c r="L3365">
        <f t="shared" si="315"/>
        <v>102</v>
      </c>
      <c r="M3365">
        <f t="shared" si="317"/>
        <v>24</v>
      </c>
      <c r="N3365" t="s">
        <v>112</v>
      </c>
      <c r="O3365" t="s">
        <v>115</v>
      </c>
    </row>
    <row r="3366" spans="1:15" x14ac:dyDescent="0.3">
      <c r="A3366">
        <f t="shared" si="316"/>
        <v>7777898765</v>
      </c>
      <c r="B3366" s="1">
        <v>42603</v>
      </c>
      <c r="C3366" t="str">
        <f t="shared" si="312"/>
        <v>Sunday</v>
      </c>
      <c r="D3366" t="str">
        <f t="shared" si="313"/>
        <v>August</v>
      </c>
      <c r="E3366">
        <v>14.75</v>
      </c>
      <c r="F3366" t="s">
        <v>7</v>
      </c>
      <c r="G3366" t="s">
        <v>14</v>
      </c>
      <c r="H3366">
        <f t="shared" si="314"/>
        <v>20.25</v>
      </c>
      <c r="I3366">
        <v>9</v>
      </c>
      <c r="J3366" t="s">
        <v>56</v>
      </c>
      <c r="K3366" t="s">
        <v>57</v>
      </c>
      <c r="L3366">
        <f t="shared" si="315"/>
        <v>182.25</v>
      </c>
      <c r="M3366">
        <f t="shared" si="317"/>
        <v>49.5</v>
      </c>
      <c r="N3366" t="s">
        <v>112</v>
      </c>
      <c r="O3366" t="s">
        <v>115</v>
      </c>
    </row>
    <row r="3367" spans="1:15" x14ac:dyDescent="0.3">
      <c r="A3367">
        <f t="shared" si="316"/>
        <v>7777898766</v>
      </c>
      <c r="B3367" s="1">
        <v>42603</v>
      </c>
      <c r="C3367" t="str">
        <f t="shared" si="312"/>
        <v>Sunday</v>
      </c>
      <c r="D3367" t="str">
        <f t="shared" si="313"/>
        <v>August</v>
      </c>
      <c r="E3367">
        <v>20.25</v>
      </c>
      <c r="F3367" t="s">
        <v>13</v>
      </c>
      <c r="G3367" t="s">
        <v>14</v>
      </c>
      <c r="H3367">
        <f t="shared" si="314"/>
        <v>27.25</v>
      </c>
      <c r="I3367">
        <v>1</v>
      </c>
      <c r="J3367" t="s">
        <v>64</v>
      </c>
      <c r="K3367" t="s">
        <v>65</v>
      </c>
      <c r="L3367">
        <f t="shared" si="315"/>
        <v>27.25</v>
      </c>
      <c r="M3367">
        <f t="shared" si="317"/>
        <v>7</v>
      </c>
      <c r="N3367" t="s">
        <v>111</v>
      </c>
      <c r="O3367" t="s">
        <v>114</v>
      </c>
    </row>
    <row r="3368" spans="1:15" x14ac:dyDescent="0.3">
      <c r="A3368">
        <f t="shared" si="316"/>
        <v>7777898767</v>
      </c>
      <c r="B3368" s="1">
        <v>42603</v>
      </c>
      <c r="C3368" t="str">
        <f t="shared" si="312"/>
        <v>Sunday</v>
      </c>
      <c r="D3368" t="str">
        <f t="shared" si="313"/>
        <v>August</v>
      </c>
      <c r="E3368">
        <v>12</v>
      </c>
      <c r="F3368" t="s">
        <v>27</v>
      </c>
      <c r="G3368" t="s">
        <v>8</v>
      </c>
      <c r="H3368">
        <f t="shared" si="314"/>
        <v>15</v>
      </c>
      <c r="I3368">
        <v>8</v>
      </c>
      <c r="J3368" t="s">
        <v>30</v>
      </c>
      <c r="K3368" t="s">
        <v>31</v>
      </c>
      <c r="L3368">
        <f t="shared" si="315"/>
        <v>120</v>
      </c>
      <c r="M3368">
        <f t="shared" si="317"/>
        <v>24</v>
      </c>
      <c r="N3368" t="s">
        <v>111</v>
      </c>
      <c r="O3368" t="s">
        <v>114</v>
      </c>
    </row>
    <row r="3369" spans="1:15" x14ac:dyDescent="0.3">
      <c r="A3369">
        <f t="shared" si="316"/>
        <v>7777898768</v>
      </c>
      <c r="B3369" s="1">
        <v>42603</v>
      </c>
      <c r="C3369" t="str">
        <f t="shared" si="312"/>
        <v>Sunday</v>
      </c>
      <c r="D3369" t="str">
        <f t="shared" si="313"/>
        <v>August</v>
      </c>
      <c r="E3369">
        <v>16</v>
      </c>
      <c r="F3369" t="s">
        <v>7</v>
      </c>
      <c r="G3369" t="s">
        <v>14</v>
      </c>
      <c r="H3369">
        <f t="shared" si="314"/>
        <v>21.5</v>
      </c>
      <c r="I3369">
        <v>10</v>
      </c>
      <c r="J3369" t="s">
        <v>42</v>
      </c>
      <c r="K3369" t="s">
        <v>43</v>
      </c>
      <c r="L3369">
        <f t="shared" si="315"/>
        <v>215</v>
      </c>
      <c r="M3369">
        <f t="shared" si="317"/>
        <v>55</v>
      </c>
      <c r="N3369" t="s">
        <v>112</v>
      </c>
      <c r="O3369" t="s">
        <v>114</v>
      </c>
    </row>
    <row r="3370" spans="1:15" x14ac:dyDescent="0.3">
      <c r="A3370">
        <f t="shared" si="316"/>
        <v>7777898769</v>
      </c>
      <c r="B3370" s="1">
        <v>42604</v>
      </c>
      <c r="C3370" t="str">
        <f t="shared" si="312"/>
        <v>Monday</v>
      </c>
      <c r="D3370" t="str">
        <f t="shared" si="313"/>
        <v>August</v>
      </c>
      <c r="E3370">
        <v>12</v>
      </c>
      <c r="F3370" t="s">
        <v>27</v>
      </c>
      <c r="G3370" t="s">
        <v>8</v>
      </c>
      <c r="H3370">
        <f t="shared" si="314"/>
        <v>15</v>
      </c>
      <c r="I3370">
        <v>7</v>
      </c>
      <c r="J3370" t="s">
        <v>52</v>
      </c>
      <c r="K3370" t="s">
        <v>53</v>
      </c>
      <c r="L3370">
        <f t="shared" si="315"/>
        <v>105</v>
      </c>
      <c r="M3370">
        <f t="shared" si="317"/>
        <v>21</v>
      </c>
      <c r="N3370" t="s">
        <v>112</v>
      </c>
      <c r="O3370" t="s">
        <v>115</v>
      </c>
    </row>
    <row r="3371" spans="1:15" x14ac:dyDescent="0.3">
      <c r="A3371">
        <f t="shared" si="316"/>
        <v>7777898770</v>
      </c>
      <c r="B3371" s="1">
        <v>42604</v>
      </c>
      <c r="C3371" t="str">
        <f t="shared" si="312"/>
        <v>Monday</v>
      </c>
      <c r="D3371" t="str">
        <f t="shared" si="313"/>
        <v>August</v>
      </c>
      <c r="E3371">
        <v>20.75</v>
      </c>
      <c r="F3371" t="s">
        <v>13</v>
      </c>
      <c r="G3371" t="s">
        <v>22</v>
      </c>
      <c r="H3371">
        <f t="shared" si="314"/>
        <v>28.75</v>
      </c>
      <c r="I3371">
        <v>4</v>
      </c>
      <c r="J3371" t="s">
        <v>28</v>
      </c>
      <c r="K3371" t="s">
        <v>29</v>
      </c>
      <c r="L3371">
        <f t="shared" si="315"/>
        <v>115</v>
      </c>
      <c r="M3371">
        <f t="shared" si="317"/>
        <v>32</v>
      </c>
      <c r="N3371" t="s">
        <v>111</v>
      </c>
      <c r="O3371" t="s">
        <v>115</v>
      </c>
    </row>
    <row r="3372" spans="1:15" x14ac:dyDescent="0.3">
      <c r="A3372">
        <f t="shared" si="316"/>
        <v>7777898771</v>
      </c>
      <c r="B3372" s="1">
        <v>42604</v>
      </c>
      <c r="C3372" t="str">
        <f t="shared" si="312"/>
        <v>Monday</v>
      </c>
      <c r="D3372" t="str">
        <f t="shared" si="313"/>
        <v>August</v>
      </c>
      <c r="E3372">
        <v>16.5</v>
      </c>
      <c r="F3372" t="s">
        <v>13</v>
      </c>
      <c r="G3372" t="s">
        <v>8</v>
      </c>
      <c r="H3372">
        <f t="shared" si="314"/>
        <v>22.5</v>
      </c>
      <c r="I3372">
        <v>12</v>
      </c>
      <c r="J3372" t="s">
        <v>9</v>
      </c>
      <c r="K3372" t="s">
        <v>10</v>
      </c>
      <c r="L3372">
        <f t="shared" si="315"/>
        <v>270</v>
      </c>
      <c r="M3372">
        <f t="shared" si="317"/>
        <v>72</v>
      </c>
      <c r="N3372" t="s">
        <v>112</v>
      </c>
      <c r="O3372" t="s">
        <v>114</v>
      </c>
    </row>
    <row r="3373" spans="1:15" x14ac:dyDescent="0.3">
      <c r="A3373">
        <f t="shared" si="316"/>
        <v>7777898772</v>
      </c>
      <c r="B3373" s="1">
        <v>42605</v>
      </c>
      <c r="C3373" t="str">
        <f t="shared" si="312"/>
        <v>Tuesday</v>
      </c>
      <c r="D3373" t="str">
        <f t="shared" si="313"/>
        <v>August</v>
      </c>
      <c r="E3373">
        <v>16</v>
      </c>
      <c r="F3373" t="s">
        <v>7</v>
      </c>
      <c r="G3373" t="s">
        <v>8</v>
      </c>
      <c r="H3373">
        <f t="shared" si="314"/>
        <v>20.5</v>
      </c>
      <c r="I3373">
        <v>11</v>
      </c>
      <c r="J3373" t="s">
        <v>58</v>
      </c>
      <c r="K3373" t="s">
        <v>59</v>
      </c>
      <c r="L3373">
        <f t="shared" si="315"/>
        <v>225.5</v>
      </c>
      <c r="M3373">
        <f t="shared" si="317"/>
        <v>49.5</v>
      </c>
      <c r="N3373" t="s">
        <v>111</v>
      </c>
      <c r="O3373" t="s">
        <v>114</v>
      </c>
    </row>
    <row r="3374" spans="1:15" x14ac:dyDescent="0.3">
      <c r="A3374">
        <f t="shared" si="316"/>
        <v>7777898773</v>
      </c>
      <c r="B3374" s="1">
        <v>42605</v>
      </c>
      <c r="C3374" t="str">
        <f t="shared" si="312"/>
        <v>Tuesday</v>
      </c>
      <c r="D3374" t="str">
        <f t="shared" si="313"/>
        <v>August</v>
      </c>
      <c r="E3374">
        <v>9.75</v>
      </c>
      <c r="F3374" t="s">
        <v>27</v>
      </c>
      <c r="G3374" t="s">
        <v>8</v>
      </c>
      <c r="H3374">
        <f t="shared" si="314"/>
        <v>12.75</v>
      </c>
      <c r="I3374">
        <v>9</v>
      </c>
      <c r="J3374" t="s">
        <v>48</v>
      </c>
      <c r="K3374" t="s">
        <v>49</v>
      </c>
      <c r="L3374">
        <f t="shared" si="315"/>
        <v>114.75</v>
      </c>
      <c r="M3374">
        <f t="shared" si="317"/>
        <v>27</v>
      </c>
      <c r="N3374" t="s">
        <v>112</v>
      </c>
      <c r="O3374" t="s">
        <v>115</v>
      </c>
    </row>
    <row r="3375" spans="1:15" x14ac:dyDescent="0.3">
      <c r="A3375">
        <f t="shared" si="316"/>
        <v>7777898774</v>
      </c>
      <c r="B3375" s="1">
        <v>42605</v>
      </c>
      <c r="C3375" t="str">
        <f t="shared" si="312"/>
        <v>Tuesday</v>
      </c>
      <c r="D3375" t="str">
        <f t="shared" si="313"/>
        <v>August</v>
      </c>
      <c r="E3375">
        <v>14.75</v>
      </c>
      <c r="F3375" t="s">
        <v>7</v>
      </c>
      <c r="G3375" t="s">
        <v>14</v>
      </c>
      <c r="H3375">
        <f t="shared" si="314"/>
        <v>20.25</v>
      </c>
      <c r="I3375">
        <v>5</v>
      </c>
      <c r="J3375" t="s">
        <v>56</v>
      </c>
      <c r="K3375" t="s">
        <v>57</v>
      </c>
      <c r="L3375">
        <f t="shared" si="315"/>
        <v>101.25</v>
      </c>
      <c r="M3375">
        <f t="shared" si="317"/>
        <v>27.5</v>
      </c>
      <c r="N3375" t="s">
        <v>112</v>
      </c>
      <c r="O3375" t="s">
        <v>114</v>
      </c>
    </row>
    <row r="3376" spans="1:15" x14ac:dyDescent="0.3">
      <c r="A3376">
        <f t="shared" si="316"/>
        <v>7777898775</v>
      </c>
      <c r="B3376" s="1">
        <v>42605</v>
      </c>
      <c r="C3376" t="str">
        <f t="shared" si="312"/>
        <v>Tuesday</v>
      </c>
      <c r="D3376" t="str">
        <f t="shared" si="313"/>
        <v>August</v>
      </c>
      <c r="E3376">
        <v>20.5</v>
      </c>
      <c r="F3376" t="s">
        <v>13</v>
      </c>
      <c r="G3376" t="s">
        <v>8</v>
      </c>
      <c r="H3376">
        <f t="shared" si="314"/>
        <v>26.5</v>
      </c>
      <c r="I3376">
        <v>5</v>
      </c>
      <c r="J3376" t="s">
        <v>58</v>
      </c>
      <c r="K3376" t="s">
        <v>59</v>
      </c>
      <c r="L3376">
        <f t="shared" si="315"/>
        <v>132.5</v>
      </c>
      <c r="M3376">
        <f t="shared" si="317"/>
        <v>30</v>
      </c>
      <c r="N3376" t="s">
        <v>111</v>
      </c>
      <c r="O3376" t="s">
        <v>115</v>
      </c>
    </row>
    <row r="3377" spans="1:15" x14ac:dyDescent="0.3">
      <c r="A3377">
        <f t="shared" si="316"/>
        <v>7777898776</v>
      </c>
      <c r="B3377" s="1">
        <v>42605</v>
      </c>
      <c r="C3377" t="str">
        <f t="shared" si="312"/>
        <v>Tuesday</v>
      </c>
      <c r="D3377" t="str">
        <f t="shared" si="313"/>
        <v>August</v>
      </c>
      <c r="E3377">
        <v>16.25</v>
      </c>
      <c r="F3377" t="s">
        <v>7</v>
      </c>
      <c r="G3377" t="s">
        <v>17</v>
      </c>
      <c r="H3377">
        <f t="shared" si="314"/>
        <v>24.75</v>
      </c>
      <c r="I3377">
        <v>12</v>
      </c>
      <c r="J3377" t="s">
        <v>70</v>
      </c>
      <c r="K3377" t="s">
        <v>71</v>
      </c>
      <c r="L3377">
        <f t="shared" si="315"/>
        <v>297</v>
      </c>
      <c r="M3377">
        <f t="shared" si="317"/>
        <v>102</v>
      </c>
      <c r="N3377" t="s">
        <v>111</v>
      </c>
      <c r="O3377" t="s">
        <v>115</v>
      </c>
    </row>
    <row r="3378" spans="1:15" x14ac:dyDescent="0.3">
      <c r="A3378">
        <f t="shared" si="316"/>
        <v>7777898777</v>
      </c>
      <c r="B3378" s="1">
        <v>42606</v>
      </c>
      <c r="C3378" t="str">
        <f t="shared" si="312"/>
        <v>Wednesday</v>
      </c>
      <c r="D3378" t="str">
        <f t="shared" si="313"/>
        <v>August</v>
      </c>
      <c r="E3378">
        <v>20.25</v>
      </c>
      <c r="F3378" t="s">
        <v>13</v>
      </c>
      <c r="G3378" t="s">
        <v>14</v>
      </c>
      <c r="H3378">
        <f t="shared" si="314"/>
        <v>27.25</v>
      </c>
      <c r="I3378">
        <v>7</v>
      </c>
      <c r="J3378" t="s">
        <v>42</v>
      </c>
      <c r="K3378" t="s">
        <v>43</v>
      </c>
      <c r="L3378">
        <f t="shared" si="315"/>
        <v>190.75</v>
      </c>
      <c r="M3378">
        <f t="shared" si="317"/>
        <v>49</v>
      </c>
      <c r="N3378" t="s">
        <v>112</v>
      </c>
      <c r="O3378" t="s">
        <v>114</v>
      </c>
    </row>
    <row r="3379" spans="1:15" x14ac:dyDescent="0.3">
      <c r="A3379">
        <f t="shared" si="316"/>
        <v>7777898778</v>
      </c>
      <c r="B3379" s="1">
        <v>42606</v>
      </c>
      <c r="C3379" t="str">
        <f t="shared" si="312"/>
        <v>Wednesday</v>
      </c>
      <c r="D3379" t="str">
        <f t="shared" si="313"/>
        <v>August</v>
      </c>
      <c r="E3379">
        <v>12</v>
      </c>
      <c r="F3379" t="s">
        <v>27</v>
      </c>
      <c r="G3379" t="s">
        <v>14</v>
      </c>
      <c r="H3379">
        <f t="shared" si="314"/>
        <v>16</v>
      </c>
      <c r="I3379">
        <v>3</v>
      </c>
      <c r="J3379" t="s">
        <v>20</v>
      </c>
      <c r="K3379" t="s">
        <v>21</v>
      </c>
      <c r="L3379">
        <f t="shared" si="315"/>
        <v>48</v>
      </c>
      <c r="M3379">
        <f t="shared" si="317"/>
        <v>12</v>
      </c>
      <c r="N3379" t="s">
        <v>111</v>
      </c>
      <c r="O3379" t="s">
        <v>115</v>
      </c>
    </row>
    <row r="3380" spans="1:15" x14ac:dyDescent="0.3">
      <c r="A3380">
        <f t="shared" si="316"/>
        <v>7777898779</v>
      </c>
      <c r="B3380" s="1">
        <v>42606</v>
      </c>
      <c r="C3380" t="str">
        <f t="shared" si="312"/>
        <v>Wednesday</v>
      </c>
      <c r="D3380" t="str">
        <f t="shared" si="313"/>
        <v>August</v>
      </c>
      <c r="E3380">
        <v>12.5</v>
      </c>
      <c r="F3380" t="s">
        <v>27</v>
      </c>
      <c r="G3380" t="s">
        <v>17</v>
      </c>
      <c r="H3380">
        <f t="shared" si="314"/>
        <v>19.5</v>
      </c>
      <c r="I3380">
        <v>5</v>
      </c>
      <c r="J3380" t="s">
        <v>38</v>
      </c>
      <c r="K3380" t="s">
        <v>39</v>
      </c>
      <c r="L3380">
        <f t="shared" si="315"/>
        <v>97.5</v>
      </c>
      <c r="M3380">
        <f t="shared" si="317"/>
        <v>35</v>
      </c>
      <c r="N3380" t="s">
        <v>112</v>
      </c>
      <c r="O3380" t="s">
        <v>114</v>
      </c>
    </row>
    <row r="3381" spans="1:15" x14ac:dyDescent="0.3">
      <c r="A3381">
        <f t="shared" si="316"/>
        <v>7777898780</v>
      </c>
      <c r="B3381" s="1">
        <v>42606</v>
      </c>
      <c r="C3381" t="str">
        <f t="shared" si="312"/>
        <v>Wednesday</v>
      </c>
      <c r="D3381" t="str">
        <f t="shared" si="313"/>
        <v>August</v>
      </c>
      <c r="E3381">
        <v>12.5</v>
      </c>
      <c r="F3381" t="s">
        <v>27</v>
      </c>
      <c r="G3381" t="s">
        <v>14</v>
      </c>
      <c r="H3381">
        <f t="shared" si="314"/>
        <v>16.5</v>
      </c>
      <c r="I3381">
        <v>5</v>
      </c>
      <c r="J3381" t="s">
        <v>40</v>
      </c>
      <c r="K3381" t="s">
        <v>41</v>
      </c>
      <c r="L3381">
        <f t="shared" si="315"/>
        <v>82.5</v>
      </c>
      <c r="M3381">
        <f t="shared" si="317"/>
        <v>20</v>
      </c>
      <c r="N3381" t="s">
        <v>112</v>
      </c>
      <c r="O3381" t="s">
        <v>114</v>
      </c>
    </row>
    <row r="3382" spans="1:15" x14ac:dyDescent="0.3">
      <c r="A3382">
        <f t="shared" si="316"/>
        <v>7777898781</v>
      </c>
      <c r="B3382" s="1">
        <v>42607</v>
      </c>
      <c r="C3382" t="str">
        <f t="shared" si="312"/>
        <v>Thursday</v>
      </c>
      <c r="D3382" t="str">
        <f t="shared" si="313"/>
        <v>August</v>
      </c>
      <c r="E3382">
        <v>20.5</v>
      </c>
      <c r="F3382" t="s">
        <v>13</v>
      </c>
      <c r="G3382" t="s">
        <v>8</v>
      </c>
      <c r="H3382">
        <f t="shared" si="314"/>
        <v>26.5</v>
      </c>
      <c r="I3382">
        <v>10</v>
      </c>
      <c r="J3382" t="s">
        <v>58</v>
      </c>
      <c r="K3382" t="s">
        <v>59</v>
      </c>
      <c r="L3382">
        <f t="shared" si="315"/>
        <v>265</v>
      </c>
      <c r="M3382">
        <f t="shared" si="317"/>
        <v>60</v>
      </c>
      <c r="N3382" t="s">
        <v>112</v>
      </c>
      <c r="O3382" t="s">
        <v>115</v>
      </c>
    </row>
    <row r="3383" spans="1:15" x14ac:dyDescent="0.3">
      <c r="A3383">
        <f t="shared" si="316"/>
        <v>7777898782</v>
      </c>
      <c r="B3383" s="1">
        <v>42607</v>
      </c>
      <c r="C3383" t="str">
        <f t="shared" si="312"/>
        <v>Thursday</v>
      </c>
      <c r="D3383" t="str">
        <f t="shared" si="313"/>
        <v>August</v>
      </c>
      <c r="E3383">
        <v>12</v>
      </c>
      <c r="F3383" t="s">
        <v>27</v>
      </c>
      <c r="G3383" t="s">
        <v>8</v>
      </c>
      <c r="H3383">
        <f t="shared" si="314"/>
        <v>15</v>
      </c>
      <c r="I3383">
        <v>1</v>
      </c>
      <c r="J3383" t="s">
        <v>52</v>
      </c>
      <c r="K3383" t="s">
        <v>53</v>
      </c>
      <c r="L3383">
        <f t="shared" si="315"/>
        <v>15</v>
      </c>
      <c r="M3383">
        <f t="shared" si="317"/>
        <v>3</v>
      </c>
      <c r="N3383" t="s">
        <v>112</v>
      </c>
      <c r="O3383" t="s">
        <v>115</v>
      </c>
    </row>
    <row r="3384" spans="1:15" x14ac:dyDescent="0.3">
      <c r="A3384">
        <f t="shared" si="316"/>
        <v>7777898783</v>
      </c>
      <c r="B3384" s="1">
        <v>42607</v>
      </c>
      <c r="C3384" t="str">
        <f t="shared" si="312"/>
        <v>Thursday</v>
      </c>
      <c r="D3384" t="str">
        <f t="shared" si="313"/>
        <v>August</v>
      </c>
      <c r="E3384">
        <v>20.25</v>
      </c>
      <c r="F3384" t="s">
        <v>13</v>
      </c>
      <c r="G3384" t="s">
        <v>17</v>
      </c>
      <c r="H3384">
        <f t="shared" si="314"/>
        <v>30.25</v>
      </c>
      <c r="I3384">
        <v>12</v>
      </c>
      <c r="J3384" t="s">
        <v>60</v>
      </c>
      <c r="K3384" t="s">
        <v>61</v>
      </c>
      <c r="L3384">
        <f t="shared" si="315"/>
        <v>363</v>
      </c>
      <c r="M3384">
        <f t="shared" si="317"/>
        <v>120</v>
      </c>
      <c r="N3384" t="s">
        <v>111</v>
      </c>
      <c r="O3384" t="s">
        <v>115</v>
      </c>
    </row>
    <row r="3385" spans="1:15" x14ac:dyDescent="0.3">
      <c r="A3385">
        <f t="shared" si="316"/>
        <v>7777898784</v>
      </c>
      <c r="B3385" s="1">
        <v>42607</v>
      </c>
      <c r="C3385" t="str">
        <f t="shared" si="312"/>
        <v>Thursday</v>
      </c>
      <c r="D3385" t="str">
        <f t="shared" si="313"/>
        <v>August</v>
      </c>
      <c r="E3385">
        <v>16.5</v>
      </c>
      <c r="F3385" t="s">
        <v>7</v>
      </c>
      <c r="G3385" t="s">
        <v>17</v>
      </c>
      <c r="H3385">
        <f t="shared" si="314"/>
        <v>25</v>
      </c>
      <c r="I3385">
        <v>3</v>
      </c>
      <c r="J3385" t="s">
        <v>18</v>
      </c>
      <c r="K3385" t="s">
        <v>19</v>
      </c>
      <c r="L3385">
        <f t="shared" si="315"/>
        <v>75</v>
      </c>
      <c r="M3385">
        <f t="shared" si="317"/>
        <v>25.5</v>
      </c>
      <c r="N3385" t="s">
        <v>112</v>
      </c>
      <c r="O3385" t="s">
        <v>114</v>
      </c>
    </row>
    <row r="3386" spans="1:15" x14ac:dyDescent="0.3">
      <c r="A3386">
        <f t="shared" si="316"/>
        <v>7777898785</v>
      </c>
      <c r="B3386" s="1">
        <v>42607</v>
      </c>
      <c r="C3386" t="str">
        <f t="shared" si="312"/>
        <v>Thursday</v>
      </c>
      <c r="D3386" t="str">
        <f t="shared" si="313"/>
        <v>August</v>
      </c>
      <c r="E3386">
        <v>20.75</v>
      </c>
      <c r="F3386" t="s">
        <v>13</v>
      </c>
      <c r="G3386" t="s">
        <v>22</v>
      </c>
      <c r="H3386">
        <f t="shared" si="314"/>
        <v>28.75</v>
      </c>
      <c r="I3386">
        <v>8</v>
      </c>
      <c r="J3386" t="s">
        <v>23</v>
      </c>
      <c r="K3386" t="s">
        <v>24</v>
      </c>
      <c r="L3386">
        <f t="shared" si="315"/>
        <v>230</v>
      </c>
      <c r="M3386">
        <f t="shared" si="317"/>
        <v>64</v>
      </c>
      <c r="N3386" t="s">
        <v>112</v>
      </c>
      <c r="O3386" t="s">
        <v>114</v>
      </c>
    </row>
    <row r="3387" spans="1:15" x14ac:dyDescent="0.3">
      <c r="A3387">
        <f t="shared" si="316"/>
        <v>7777898786</v>
      </c>
      <c r="B3387" s="1">
        <v>42608</v>
      </c>
      <c r="C3387" t="str">
        <f t="shared" si="312"/>
        <v>Friday</v>
      </c>
      <c r="D3387" t="str">
        <f t="shared" si="313"/>
        <v>August</v>
      </c>
      <c r="E3387">
        <v>16.5</v>
      </c>
      <c r="F3387" t="s">
        <v>13</v>
      </c>
      <c r="G3387" t="s">
        <v>8</v>
      </c>
      <c r="H3387">
        <f t="shared" si="314"/>
        <v>22.5</v>
      </c>
      <c r="I3387">
        <v>5</v>
      </c>
      <c r="J3387" t="s">
        <v>9</v>
      </c>
      <c r="K3387" t="s">
        <v>10</v>
      </c>
      <c r="L3387">
        <f t="shared" si="315"/>
        <v>112.5</v>
      </c>
      <c r="M3387">
        <f t="shared" si="317"/>
        <v>30</v>
      </c>
      <c r="N3387" t="s">
        <v>111</v>
      </c>
      <c r="O3387" t="s">
        <v>114</v>
      </c>
    </row>
    <row r="3388" spans="1:15" x14ac:dyDescent="0.3">
      <c r="A3388">
        <f t="shared" si="316"/>
        <v>7777898787</v>
      </c>
      <c r="B3388" s="1">
        <v>42608</v>
      </c>
      <c r="C3388" t="str">
        <f t="shared" si="312"/>
        <v>Friday</v>
      </c>
      <c r="D3388" t="str">
        <f t="shared" si="313"/>
        <v>August</v>
      </c>
      <c r="E3388">
        <v>16</v>
      </c>
      <c r="F3388" t="s">
        <v>7</v>
      </c>
      <c r="G3388" t="s">
        <v>8</v>
      </c>
      <c r="H3388">
        <f t="shared" si="314"/>
        <v>20.5</v>
      </c>
      <c r="I3388">
        <v>4</v>
      </c>
      <c r="J3388" t="s">
        <v>11</v>
      </c>
      <c r="K3388" t="s">
        <v>12</v>
      </c>
      <c r="L3388">
        <f t="shared" si="315"/>
        <v>82</v>
      </c>
      <c r="M3388">
        <f t="shared" si="317"/>
        <v>18</v>
      </c>
      <c r="N3388" t="s">
        <v>111</v>
      </c>
      <c r="O3388" t="s">
        <v>115</v>
      </c>
    </row>
    <row r="3389" spans="1:15" x14ac:dyDescent="0.3">
      <c r="A3389">
        <f t="shared" si="316"/>
        <v>7777898788</v>
      </c>
      <c r="B3389" s="1">
        <v>42608</v>
      </c>
      <c r="C3389" t="str">
        <f t="shared" si="312"/>
        <v>Friday</v>
      </c>
      <c r="D3389" t="str">
        <f t="shared" si="313"/>
        <v>August</v>
      </c>
      <c r="E3389">
        <v>20.5</v>
      </c>
      <c r="F3389" t="s">
        <v>13</v>
      </c>
      <c r="G3389" t="s">
        <v>8</v>
      </c>
      <c r="H3389">
        <f t="shared" si="314"/>
        <v>26.5</v>
      </c>
      <c r="I3389">
        <v>10</v>
      </c>
      <c r="J3389" t="s">
        <v>58</v>
      </c>
      <c r="K3389" t="s">
        <v>59</v>
      </c>
      <c r="L3389">
        <f t="shared" si="315"/>
        <v>265</v>
      </c>
      <c r="M3389">
        <f t="shared" si="317"/>
        <v>60</v>
      </c>
      <c r="N3389" t="s">
        <v>111</v>
      </c>
      <c r="O3389" t="s">
        <v>114</v>
      </c>
    </row>
    <row r="3390" spans="1:15" x14ac:dyDescent="0.3">
      <c r="A3390">
        <f t="shared" si="316"/>
        <v>7777898789</v>
      </c>
      <c r="B3390" s="1">
        <v>42608</v>
      </c>
      <c r="C3390" t="str">
        <f t="shared" si="312"/>
        <v>Friday</v>
      </c>
      <c r="D3390" t="str">
        <f t="shared" si="313"/>
        <v>August</v>
      </c>
      <c r="E3390">
        <v>20.25</v>
      </c>
      <c r="F3390" t="s">
        <v>13</v>
      </c>
      <c r="G3390" t="s">
        <v>17</v>
      </c>
      <c r="H3390">
        <f t="shared" si="314"/>
        <v>30.25</v>
      </c>
      <c r="I3390">
        <v>1</v>
      </c>
      <c r="J3390" t="s">
        <v>70</v>
      </c>
      <c r="K3390" t="s">
        <v>71</v>
      </c>
      <c r="L3390">
        <f t="shared" si="315"/>
        <v>30.25</v>
      </c>
      <c r="M3390">
        <f t="shared" si="317"/>
        <v>10</v>
      </c>
      <c r="N3390" t="s">
        <v>111</v>
      </c>
      <c r="O3390" t="s">
        <v>114</v>
      </c>
    </row>
    <row r="3391" spans="1:15" x14ac:dyDescent="0.3">
      <c r="A3391">
        <f t="shared" si="316"/>
        <v>7777898790</v>
      </c>
      <c r="B3391" s="1">
        <v>42609</v>
      </c>
      <c r="C3391" t="str">
        <f t="shared" si="312"/>
        <v>Saturday</v>
      </c>
      <c r="D3391" t="str">
        <f t="shared" si="313"/>
        <v>August</v>
      </c>
      <c r="E3391">
        <v>20.75</v>
      </c>
      <c r="F3391" t="s">
        <v>13</v>
      </c>
      <c r="G3391" t="s">
        <v>17</v>
      </c>
      <c r="H3391">
        <f t="shared" si="314"/>
        <v>30.75</v>
      </c>
      <c r="I3391">
        <v>10</v>
      </c>
      <c r="J3391" t="s">
        <v>38</v>
      </c>
      <c r="K3391" t="s">
        <v>39</v>
      </c>
      <c r="L3391">
        <f t="shared" si="315"/>
        <v>307.5</v>
      </c>
      <c r="M3391">
        <f t="shared" si="317"/>
        <v>100</v>
      </c>
      <c r="N3391" t="s">
        <v>112</v>
      </c>
      <c r="O3391" t="s">
        <v>114</v>
      </c>
    </row>
    <row r="3392" spans="1:15" x14ac:dyDescent="0.3">
      <c r="A3392">
        <f t="shared" si="316"/>
        <v>7777898791</v>
      </c>
      <c r="B3392" s="1">
        <v>42609</v>
      </c>
      <c r="C3392" t="str">
        <f t="shared" si="312"/>
        <v>Saturday</v>
      </c>
      <c r="D3392" t="str">
        <f t="shared" si="313"/>
        <v>August</v>
      </c>
      <c r="E3392">
        <v>16.75</v>
      </c>
      <c r="F3392" t="s">
        <v>7</v>
      </c>
      <c r="G3392" t="s">
        <v>22</v>
      </c>
      <c r="H3392">
        <f t="shared" si="314"/>
        <v>23.25</v>
      </c>
      <c r="I3392">
        <v>8</v>
      </c>
      <c r="J3392" t="s">
        <v>46</v>
      </c>
      <c r="K3392" t="s">
        <v>47</v>
      </c>
      <c r="L3392">
        <f t="shared" si="315"/>
        <v>186</v>
      </c>
      <c r="M3392">
        <f t="shared" si="317"/>
        <v>52</v>
      </c>
      <c r="N3392" t="s">
        <v>112</v>
      </c>
      <c r="O3392" t="s">
        <v>114</v>
      </c>
    </row>
    <row r="3393" spans="1:15" x14ac:dyDescent="0.3">
      <c r="A3393">
        <f t="shared" si="316"/>
        <v>7777898792</v>
      </c>
      <c r="B3393" s="1">
        <v>42609</v>
      </c>
      <c r="C3393" t="str">
        <f t="shared" si="312"/>
        <v>Saturday</v>
      </c>
      <c r="D3393" t="str">
        <f t="shared" si="313"/>
        <v>August</v>
      </c>
      <c r="E3393">
        <v>14.75</v>
      </c>
      <c r="F3393" t="s">
        <v>7</v>
      </c>
      <c r="G3393" t="s">
        <v>14</v>
      </c>
      <c r="H3393">
        <f t="shared" si="314"/>
        <v>20.25</v>
      </c>
      <c r="I3393">
        <v>5</v>
      </c>
      <c r="J3393" t="s">
        <v>56</v>
      </c>
      <c r="K3393" t="s">
        <v>57</v>
      </c>
      <c r="L3393">
        <f t="shared" si="315"/>
        <v>101.25</v>
      </c>
      <c r="M3393">
        <f t="shared" si="317"/>
        <v>27.5</v>
      </c>
      <c r="N3393" t="s">
        <v>111</v>
      </c>
      <c r="O3393" t="s">
        <v>114</v>
      </c>
    </row>
    <row r="3394" spans="1:15" x14ac:dyDescent="0.3">
      <c r="A3394">
        <f t="shared" si="316"/>
        <v>7777898793</v>
      </c>
      <c r="B3394" s="1">
        <v>42609</v>
      </c>
      <c r="C3394" t="str">
        <f t="shared" ref="C3394:C3457" si="318">TEXT(B3394,"dddd")</f>
        <v>Saturday</v>
      </c>
      <c r="D3394" t="str">
        <f t="shared" si="313"/>
        <v>August</v>
      </c>
      <c r="E3394">
        <v>12.5</v>
      </c>
      <c r="F3394" t="s">
        <v>7</v>
      </c>
      <c r="G3394" t="s">
        <v>8</v>
      </c>
      <c r="H3394">
        <f t="shared" si="314"/>
        <v>17</v>
      </c>
      <c r="I3394">
        <v>10</v>
      </c>
      <c r="J3394" t="s">
        <v>48</v>
      </c>
      <c r="K3394" t="s">
        <v>49</v>
      </c>
      <c r="L3394">
        <f t="shared" si="315"/>
        <v>170</v>
      </c>
      <c r="M3394">
        <f t="shared" si="317"/>
        <v>45</v>
      </c>
      <c r="N3394" t="s">
        <v>112</v>
      </c>
      <c r="O3394" t="s">
        <v>114</v>
      </c>
    </row>
    <row r="3395" spans="1:15" x14ac:dyDescent="0.3">
      <c r="A3395">
        <f t="shared" si="316"/>
        <v>7777898794</v>
      </c>
      <c r="B3395" s="1">
        <v>42610</v>
      </c>
      <c r="C3395" t="str">
        <f t="shared" si="318"/>
        <v>Sunday</v>
      </c>
      <c r="D3395" t="str">
        <f t="shared" ref="D3395:D3458" si="319">TEXT(B3395,"mmmm")</f>
        <v>August</v>
      </c>
      <c r="E3395">
        <v>20.75</v>
      </c>
      <c r="F3395" t="s">
        <v>13</v>
      </c>
      <c r="G3395" t="s">
        <v>17</v>
      </c>
      <c r="H3395">
        <f t="shared" ref="H3395:H3458" si="320">E3395 +   IF(F3395="S", 2, IF(F3395="M", 3.5, IF(F3395="L", 5, 0))) +  IF(G3395="Classic", 1, IF(G3395="Veggie", 2, IF(G3395="Chicken", 3, IF(G3395="Supreme",5,0))))</f>
        <v>30.75</v>
      </c>
      <c r="I3395">
        <v>2</v>
      </c>
      <c r="J3395" t="s">
        <v>38</v>
      </c>
      <c r="K3395" t="s">
        <v>39</v>
      </c>
      <c r="L3395">
        <f t="shared" ref="L3395:L3458" si="321">H3395*I3395</f>
        <v>61.5</v>
      </c>
      <c r="M3395">
        <f t="shared" si="317"/>
        <v>20</v>
      </c>
      <c r="N3395" t="s">
        <v>112</v>
      </c>
      <c r="O3395" t="s">
        <v>114</v>
      </c>
    </row>
    <row r="3396" spans="1:15" x14ac:dyDescent="0.3">
      <c r="A3396">
        <f t="shared" ref="A3396:A3459" si="322">A3395+1</f>
        <v>7777898795</v>
      </c>
      <c r="B3396" s="1">
        <v>42610</v>
      </c>
      <c r="C3396" t="str">
        <f t="shared" si="318"/>
        <v>Sunday</v>
      </c>
      <c r="D3396" t="str">
        <f t="shared" si="319"/>
        <v>August</v>
      </c>
      <c r="E3396">
        <v>17.95</v>
      </c>
      <c r="F3396" t="s">
        <v>13</v>
      </c>
      <c r="G3396" t="s">
        <v>14</v>
      </c>
      <c r="H3396">
        <f t="shared" si="320"/>
        <v>24.95</v>
      </c>
      <c r="I3396">
        <v>11</v>
      </c>
      <c r="J3396" t="s">
        <v>56</v>
      </c>
      <c r="K3396" t="s">
        <v>57</v>
      </c>
      <c r="L3396">
        <f t="shared" si="321"/>
        <v>274.45</v>
      </c>
      <c r="M3396">
        <f t="shared" si="317"/>
        <v>77</v>
      </c>
      <c r="N3396" t="s">
        <v>111</v>
      </c>
      <c r="O3396" t="s">
        <v>115</v>
      </c>
    </row>
    <row r="3397" spans="1:15" x14ac:dyDescent="0.3">
      <c r="A3397">
        <f t="shared" si="322"/>
        <v>7777898796</v>
      </c>
      <c r="B3397" s="1">
        <v>42610</v>
      </c>
      <c r="C3397" t="str">
        <f t="shared" si="318"/>
        <v>Sunday</v>
      </c>
      <c r="D3397" t="str">
        <f t="shared" si="319"/>
        <v>August</v>
      </c>
      <c r="E3397">
        <v>25.5</v>
      </c>
      <c r="F3397" t="s">
        <v>76</v>
      </c>
      <c r="G3397" t="s">
        <v>8</v>
      </c>
      <c r="H3397">
        <f t="shared" si="320"/>
        <v>26.5</v>
      </c>
      <c r="I3397">
        <v>9</v>
      </c>
      <c r="J3397" t="s">
        <v>30</v>
      </c>
      <c r="K3397" t="s">
        <v>31</v>
      </c>
      <c r="L3397">
        <f t="shared" si="321"/>
        <v>238.5</v>
      </c>
      <c r="M3397">
        <f t="shared" ref="M3397:M3460" si="323">(H3397-E3397)*I3397</f>
        <v>9</v>
      </c>
      <c r="N3397" t="s">
        <v>112</v>
      </c>
      <c r="O3397" t="s">
        <v>114</v>
      </c>
    </row>
    <row r="3398" spans="1:15" x14ac:dyDescent="0.3">
      <c r="A3398">
        <f t="shared" si="322"/>
        <v>7777898797</v>
      </c>
      <c r="B3398" s="1">
        <v>42610</v>
      </c>
      <c r="C3398" t="str">
        <f t="shared" si="318"/>
        <v>Sunday</v>
      </c>
      <c r="D3398" t="str">
        <f t="shared" si="319"/>
        <v>August</v>
      </c>
      <c r="E3398">
        <v>20.75</v>
      </c>
      <c r="F3398" t="s">
        <v>13</v>
      </c>
      <c r="G3398" t="s">
        <v>17</v>
      </c>
      <c r="H3398">
        <f t="shared" si="320"/>
        <v>30.75</v>
      </c>
      <c r="I3398">
        <v>12</v>
      </c>
      <c r="J3398" t="s">
        <v>18</v>
      </c>
      <c r="K3398" t="s">
        <v>19</v>
      </c>
      <c r="L3398">
        <f t="shared" si="321"/>
        <v>369</v>
      </c>
      <c r="M3398">
        <f t="shared" si="323"/>
        <v>120</v>
      </c>
      <c r="N3398" t="s">
        <v>111</v>
      </c>
      <c r="O3398" t="s">
        <v>115</v>
      </c>
    </row>
    <row r="3399" spans="1:15" x14ac:dyDescent="0.3">
      <c r="A3399">
        <f t="shared" si="322"/>
        <v>7777898798</v>
      </c>
      <c r="B3399" s="1">
        <v>42610</v>
      </c>
      <c r="C3399" t="str">
        <f t="shared" si="318"/>
        <v>Sunday</v>
      </c>
      <c r="D3399" t="str">
        <f t="shared" si="319"/>
        <v>August</v>
      </c>
      <c r="E3399">
        <v>12</v>
      </c>
      <c r="F3399" t="s">
        <v>27</v>
      </c>
      <c r="G3399" t="s">
        <v>8</v>
      </c>
      <c r="H3399">
        <f t="shared" si="320"/>
        <v>15</v>
      </c>
      <c r="I3399">
        <v>2</v>
      </c>
      <c r="J3399" t="s">
        <v>52</v>
      </c>
      <c r="K3399" t="s">
        <v>53</v>
      </c>
      <c r="L3399">
        <f t="shared" si="321"/>
        <v>30</v>
      </c>
      <c r="M3399">
        <f t="shared" si="323"/>
        <v>6</v>
      </c>
      <c r="N3399" t="s">
        <v>111</v>
      </c>
      <c r="O3399" t="s">
        <v>114</v>
      </c>
    </row>
    <row r="3400" spans="1:15" x14ac:dyDescent="0.3">
      <c r="A3400">
        <f t="shared" si="322"/>
        <v>7777898799</v>
      </c>
      <c r="B3400" s="1">
        <v>42611</v>
      </c>
      <c r="C3400" t="str">
        <f t="shared" si="318"/>
        <v>Monday</v>
      </c>
      <c r="D3400" t="str">
        <f t="shared" si="319"/>
        <v>August</v>
      </c>
      <c r="E3400">
        <v>20.75</v>
      </c>
      <c r="F3400" t="s">
        <v>13</v>
      </c>
      <c r="G3400" t="s">
        <v>22</v>
      </c>
      <c r="H3400">
        <f t="shared" si="320"/>
        <v>28.75</v>
      </c>
      <c r="I3400">
        <v>1</v>
      </c>
      <c r="J3400" t="s">
        <v>46</v>
      </c>
      <c r="K3400" t="s">
        <v>47</v>
      </c>
      <c r="L3400">
        <f t="shared" si="321"/>
        <v>28.75</v>
      </c>
      <c r="M3400">
        <f t="shared" si="323"/>
        <v>8</v>
      </c>
      <c r="N3400" t="s">
        <v>111</v>
      </c>
      <c r="O3400" t="s">
        <v>115</v>
      </c>
    </row>
    <row r="3401" spans="1:15" x14ac:dyDescent="0.3">
      <c r="A3401">
        <f t="shared" si="322"/>
        <v>7777898800</v>
      </c>
      <c r="B3401" s="1">
        <v>42611</v>
      </c>
      <c r="C3401" t="str">
        <f t="shared" si="318"/>
        <v>Monday</v>
      </c>
      <c r="D3401" t="str">
        <f t="shared" si="319"/>
        <v>August</v>
      </c>
      <c r="E3401">
        <v>12.75</v>
      </c>
      <c r="F3401" t="s">
        <v>27</v>
      </c>
      <c r="G3401" t="s">
        <v>22</v>
      </c>
      <c r="H3401">
        <f t="shared" si="320"/>
        <v>17.75</v>
      </c>
      <c r="I3401">
        <v>1</v>
      </c>
      <c r="J3401" t="s">
        <v>46</v>
      </c>
      <c r="K3401" t="s">
        <v>47</v>
      </c>
      <c r="L3401">
        <f t="shared" si="321"/>
        <v>17.75</v>
      </c>
      <c r="M3401">
        <f t="shared" si="323"/>
        <v>5</v>
      </c>
      <c r="N3401" t="s">
        <v>111</v>
      </c>
      <c r="O3401" t="s">
        <v>115</v>
      </c>
    </row>
    <row r="3402" spans="1:15" x14ac:dyDescent="0.3">
      <c r="A3402">
        <f t="shared" si="322"/>
        <v>7777898801</v>
      </c>
      <c r="B3402" s="1">
        <v>42611</v>
      </c>
      <c r="C3402" t="str">
        <f t="shared" si="318"/>
        <v>Monday</v>
      </c>
      <c r="D3402" t="str">
        <f t="shared" si="319"/>
        <v>August</v>
      </c>
      <c r="E3402">
        <v>16</v>
      </c>
      <c r="F3402" t="s">
        <v>7</v>
      </c>
      <c r="G3402" t="s">
        <v>14</v>
      </c>
      <c r="H3402">
        <f t="shared" si="320"/>
        <v>21.5</v>
      </c>
      <c r="I3402">
        <v>10</v>
      </c>
      <c r="J3402" t="s">
        <v>34</v>
      </c>
      <c r="K3402" t="s">
        <v>35</v>
      </c>
      <c r="L3402">
        <f t="shared" si="321"/>
        <v>215</v>
      </c>
      <c r="M3402">
        <f t="shared" si="323"/>
        <v>55</v>
      </c>
      <c r="N3402" t="s">
        <v>111</v>
      </c>
      <c r="O3402" t="s">
        <v>115</v>
      </c>
    </row>
    <row r="3403" spans="1:15" x14ac:dyDescent="0.3">
      <c r="A3403">
        <f t="shared" si="322"/>
        <v>7777898802</v>
      </c>
      <c r="B3403" s="1">
        <v>42611</v>
      </c>
      <c r="C3403" t="str">
        <f t="shared" si="318"/>
        <v>Monday</v>
      </c>
      <c r="D3403" t="str">
        <f t="shared" si="319"/>
        <v>August</v>
      </c>
      <c r="E3403">
        <v>20.25</v>
      </c>
      <c r="F3403" t="s">
        <v>13</v>
      </c>
      <c r="G3403" t="s">
        <v>14</v>
      </c>
      <c r="H3403">
        <f t="shared" si="320"/>
        <v>27.25</v>
      </c>
      <c r="I3403">
        <v>9</v>
      </c>
      <c r="J3403" t="s">
        <v>64</v>
      </c>
      <c r="K3403" t="s">
        <v>65</v>
      </c>
      <c r="L3403">
        <f t="shared" si="321"/>
        <v>245.25</v>
      </c>
      <c r="M3403">
        <f t="shared" si="323"/>
        <v>63</v>
      </c>
      <c r="N3403" t="s">
        <v>112</v>
      </c>
      <c r="O3403" t="s">
        <v>114</v>
      </c>
    </row>
    <row r="3404" spans="1:15" x14ac:dyDescent="0.3">
      <c r="A3404">
        <f t="shared" si="322"/>
        <v>7777898803</v>
      </c>
      <c r="B3404" s="1">
        <v>42611</v>
      </c>
      <c r="C3404" t="str">
        <f t="shared" si="318"/>
        <v>Monday</v>
      </c>
      <c r="D3404" t="str">
        <f t="shared" si="319"/>
        <v>August</v>
      </c>
      <c r="E3404">
        <v>15.25</v>
      </c>
      <c r="F3404" t="s">
        <v>13</v>
      </c>
      <c r="G3404" t="s">
        <v>8</v>
      </c>
      <c r="H3404">
        <f t="shared" si="320"/>
        <v>21.25</v>
      </c>
      <c r="I3404">
        <v>8</v>
      </c>
      <c r="J3404" t="s">
        <v>48</v>
      </c>
      <c r="K3404" t="s">
        <v>49</v>
      </c>
      <c r="L3404">
        <f t="shared" si="321"/>
        <v>170</v>
      </c>
      <c r="M3404">
        <f t="shared" si="323"/>
        <v>48</v>
      </c>
      <c r="N3404" t="s">
        <v>112</v>
      </c>
      <c r="O3404" t="s">
        <v>114</v>
      </c>
    </row>
    <row r="3405" spans="1:15" x14ac:dyDescent="0.3">
      <c r="A3405">
        <f t="shared" si="322"/>
        <v>7777898804</v>
      </c>
      <c r="B3405" s="1">
        <v>42611</v>
      </c>
      <c r="C3405" t="str">
        <f t="shared" si="318"/>
        <v>Monday</v>
      </c>
      <c r="D3405" t="str">
        <f t="shared" si="319"/>
        <v>August</v>
      </c>
      <c r="E3405">
        <v>12.5</v>
      </c>
      <c r="F3405" t="s">
        <v>7</v>
      </c>
      <c r="G3405" t="s">
        <v>8</v>
      </c>
      <c r="H3405">
        <f t="shared" si="320"/>
        <v>17</v>
      </c>
      <c r="I3405">
        <v>12</v>
      </c>
      <c r="J3405" t="s">
        <v>48</v>
      </c>
      <c r="K3405" t="s">
        <v>49</v>
      </c>
      <c r="L3405">
        <f t="shared" si="321"/>
        <v>204</v>
      </c>
      <c r="M3405">
        <f t="shared" si="323"/>
        <v>54</v>
      </c>
      <c r="N3405" t="s">
        <v>112</v>
      </c>
      <c r="O3405" t="s">
        <v>114</v>
      </c>
    </row>
    <row r="3406" spans="1:15" x14ac:dyDescent="0.3">
      <c r="A3406">
        <f t="shared" si="322"/>
        <v>7777898805</v>
      </c>
      <c r="B3406" s="1">
        <v>42611</v>
      </c>
      <c r="C3406" t="str">
        <f t="shared" si="318"/>
        <v>Monday</v>
      </c>
      <c r="D3406" t="str">
        <f t="shared" si="319"/>
        <v>August</v>
      </c>
      <c r="E3406">
        <v>20.75</v>
      </c>
      <c r="F3406" t="s">
        <v>13</v>
      </c>
      <c r="G3406" t="s">
        <v>22</v>
      </c>
      <c r="H3406">
        <f t="shared" si="320"/>
        <v>28.75</v>
      </c>
      <c r="I3406">
        <v>7</v>
      </c>
      <c r="J3406" t="s">
        <v>44</v>
      </c>
      <c r="K3406" t="s">
        <v>45</v>
      </c>
      <c r="L3406">
        <f t="shared" si="321"/>
        <v>201.25</v>
      </c>
      <c r="M3406">
        <f t="shared" si="323"/>
        <v>56</v>
      </c>
      <c r="N3406" t="s">
        <v>111</v>
      </c>
      <c r="O3406" t="s">
        <v>114</v>
      </c>
    </row>
    <row r="3407" spans="1:15" x14ac:dyDescent="0.3">
      <c r="A3407">
        <f t="shared" si="322"/>
        <v>7777898806</v>
      </c>
      <c r="B3407" s="1">
        <v>42612</v>
      </c>
      <c r="C3407" t="str">
        <f t="shared" si="318"/>
        <v>Tuesday</v>
      </c>
      <c r="D3407" t="str">
        <f t="shared" si="319"/>
        <v>August</v>
      </c>
      <c r="E3407">
        <v>20.75</v>
      </c>
      <c r="F3407" t="s">
        <v>13</v>
      </c>
      <c r="G3407" t="s">
        <v>14</v>
      </c>
      <c r="H3407">
        <f t="shared" si="320"/>
        <v>27.75</v>
      </c>
      <c r="I3407">
        <v>10</v>
      </c>
      <c r="J3407" t="s">
        <v>40</v>
      </c>
      <c r="K3407" t="s">
        <v>41</v>
      </c>
      <c r="L3407">
        <f t="shared" si="321"/>
        <v>277.5</v>
      </c>
      <c r="M3407">
        <f t="shared" si="323"/>
        <v>70</v>
      </c>
      <c r="N3407" t="s">
        <v>112</v>
      </c>
      <c r="O3407" t="s">
        <v>114</v>
      </c>
    </row>
    <row r="3408" spans="1:15" x14ac:dyDescent="0.3">
      <c r="A3408">
        <f t="shared" si="322"/>
        <v>7777898807</v>
      </c>
      <c r="B3408" s="1">
        <v>42612</v>
      </c>
      <c r="C3408" t="str">
        <f t="shared" si="318"/>
        <v>Tuesday</v>
      </c>
      <c r="D3408" t="str">
        <f t="shared" si="319"/>
        <v>August</v>
      </c>
      <c r="E3408">
        <v>20.75</v>
      </c>
      <c r="F3408" t="s">
        <v>13</v>
      </c>
      <c r="G3408" t="s">
        <v>22</v>
      </c>
      <c r="H3408">
        <f t="shared" si="320"/>
        <v>28.75</v>
      </c>
      <c r="I3408">
        <v>3</v>
      </c>
      <c r="J3408" t="s">
        <v>23</v>
      </c>
      <c r="K3408" t="s">
        <v>24</v>
      </c>
      <c r="L3408">
        <f t="shared" si="321"/>
        <v>86.25</v>
      </c>
      <c r="M3408">
        <f t="shared" si="323"/>
        <v>24</v>
      </c>
      <c r="N3408" t="s">
        <v>112</v>
      </c>
      <c r="O3408" t="s">
        <v>115</v>
      </c>
    </row>
    <row r="3409" spans="1:15" x14ac:dyDescent="0.3">
      <c r="A3409">
        <f t="shared" si="322"/>
        <v>7777898808</v>
      </c>
      <c r="B3409" s="1">
        <v>42612</v>
      </c>
      <c r="C3409" t="str">
        <f t="shared" si="318"/>
        <v>Tuesday</v>
      </c>
      <c r="D3409" t="str">
        <f t="shared" si="319"/>
        <v>August</v>
      </c>
      <c r="E3409">
        <v>23.65</v>
      </c>
      <c r="F3409" t="s">
        <v>27</v>
      </c>
      <c r="G3409" t="s">
        <v>17</v>
      </c>
      <c r="H3409">
        <f t="shared" si="320"/>
        <v>30.65</v>
      </c>
      <c r="I3409">
        <v>5</v>
      </c>
      <c r="J3409" t="s">
        <v>77</v>
      </c>
      <c r="K3409" t="s">
        <v>78</v>
      </c>
      <c r="L3409">
        <f t="shared" si="321"/>
        <v>153.25</v>
      </c>
      <c r="M3409">
        <f t="shared" si="323"/>
        <v>35</v>
      </c>
      <c r="N3409" t="s">
        <v>112</v>
      </c>
      <c r="O3409" t="s">
        <v>115</v>
      </c>
    </row>
    <row r="3410" spans="1:15" x14ac:dyDescent="0.3">
      <c r="A3410">
        <f t="shared" si="322"/>
        <v>7777898809</v>
      </c>
      <c r="B3410" s="1">
        <v>42612</v>
      </c>
      <c r="C3410" t="str">
        <f t="shared" si="318"/>
        <v>Tuesday</v>
      </c>
      <c r="D3410" t="str">
        <f t="shared" si="319"/>
        <v>August</v>
      </c>
      <c r="E3410">
        <v>20.75</v>
      </c>
      <c r="F3410" t="s">
        <v>13</v>
      </c>
      <c r="G3410" t="s">
        <v>22</v>
      </c>
      <c r="H3410">
        <f t="shared" si="320"/>
        <v>28.75</v>
      </c>
      <c r="I3410">
        <v>6</v>
      </c>
      <c r="J3410" t="s">
        <v>46</v>
      </c>
      <c r="K3410" t="s">
        <v>47</v>
      </c>
      <c r="L3410">
        <f t="shared" si="321"/>
        <v>172.5</v>
      </c>
      <c r="M3410">
        <f t="shared" si="323"/>
        <v>48</v>
      </c>
      <c r="N3410" t="s">
        <v>112</v>
      </c>
      <c r="O3410" t="s">
        <v>115</v>
      </c>
    </row>
    <row r="3411" spans="1:15" x14ac:dyDescent="0.3">
      <c r="A3411">
        <f t="shared" si="322"/>
        <v>7777898810</v>
      </c>
      <c r="B3411" s="1">
        <v>42612</v>
      </c>
      <c r="C3411" t="str">
        <f t="shared" si="318"/>
        <v>Tuesday</v>
      </c>
      <c r="D3411" t="str">
        <f t="shared" si="319"/>
        <v>August</v>
      </c>
      <c r="E3411">
        <v>20.5</v>
      </c>
      <c r="F3411" t="s">
        <v>13</v>
      </c>
      <c r="G3411" t="s">
        <v>8</v>
      </c>
      <c r="H3411">
        <f t="shared" si="320"/>
        <v>26.5</v>
      </c>
      <c r="I3411">
        <v>8</v>
      </c>
      <c r="J3411" t="s">
        <v>11</v>
      </c>
      <c r="K3411" t="s">
        <v>12</v>
      </c>
      <c r="L3411">
        <f t="shared" si="321"/>
        <v>212</v>
      </c>
      <c r="M3411">
        <f t="shared" si="323"/>
        <v>48</v>
      </c>
      <c r="N3411" t="s">
        <v>111</v>
      </c>
      <c r="O3411" t="s">
        <v>115</v>
      </c>
    </row>
    <row r="3412" spans="1:15" x14ac:dyDescent="0.3">
      <c r="A3412">
        <f t="shared" si="322"/>
        <v>7777898811</v>
      </c>
      <c r="B3412" s="1">
        <v>42612</v>
      </c>
      <c r="C3412" t="str">
        <f t="shared" si="318"/>
        <v>Tuesday</v>
      </c>
      <c r="D3412" t="str">
        <f t="shared" si="319"/>
        <v>August</v>
      </c>
      <c r="E3412">
        <v>16</v>
      </c>
      <c r="F3412" t="s">
        <v>7</v>
      </c>
      <c r="G3412" t="s">
        <v>14</v>
      </c>
      <c r="H3412">
        <f t="shared" si="320"/>
        <v>21.5</v>
      </c>
      <c r="I3412">
        <v>8</v>
      </c>
      <c r="J3412" t="s">
        <v>42</v>
      </c>
      <c r="K3412" t="s">
        <v>43</v>
      </c>
      <c r="L3412">
        <f t="shared" si="321"/>
        <v>172</v>
      </c>
      <c r="M3412">
        <f t="shared" si="323"/>
        <v>44</v>
      </c>
      <c r="N3412" t="s">
        <v>111</v>
      </c>
      <c r="O3412" t="s">
        <v>115</v>
      </c>
    </row>
    <row r="3413" spans="1:15" x14ac:dyDescent="0.3">
      <c r="A3413">
        <f t="shared" si="322"/>
        <v>7777898812</v>
      </c>
      <c r="B3413" s="1">
        <v>42613</v>
      </c>
      <c r="C3413" t="str">
        <f t="shared" si="318"/>
        <v>Wednesday</v>
      </c>
      <c r="D3413" t="str">
        <f t="shared" si="319"/>
        <v>August</v>
      </c>
      <c r="E3413">
        <v>12</v>
      </c>
      <c r="F3413" t="s">
        <v>27</v>
      </c>
      <c r="G3413" t="s">
        <v>8</v>
      </c>
      <c r="H3413">
        <f t="shared" si="320"/>
        <v>15</v>
      </c>
      <c r="I3413">
        <v>4</v>
      </c>
      <c r="J3413" t="s">
        <v>30</v>
      </c>
      <c r="K3413" t="s">
        <v>31</v>
      </c>
      <c r="L3413">
        <f t="shared" si="321"/>
        <v>60</v>
      </c>
      <c r="M3413">
        <f t="shared" si="323"/>
        <v>12</v>
      </c>
      <c r="N3413" t="s">
        <v>111</v>
      </c>
      <c r="O3413" t="s">
        <v>115</v>
      </c>
    </row>
    <row r="3414" spans="1:15" x14ac:dyDescent="0.3">
      <c r="A3414">
        <f t="shared" si="322"/>
        <v>7777898813</v>
      </c>
      <c r="B3414" s="1">
        <v>42613</v>
      </c>
      <c r="C3414" t="str">
        <f t="shared" si="318"/>
        <v>Wednesday</v>
      </c>
      <c r="D3414" t="str">
        <f t="shared" si="319"/>
        <v>August</v>
      </c>
      <c r="E3414">
        <v>12.5</v>
      </c>
      <c r="F3414" t="s">
        <v>27</v>
      </c>
      <c r="G3414" t="s">
        <v>17</v>
      </c>
      <c r="H3414">
        <f t="shared" si="320"/>
        <v>19.5</v>
      </c>
      <c r="I3414">
        <v>10</v>
      </c>
      <c r="J3414" t="s">
        <v>25</v>
      </c>
      <c r="K3414" t="s">
        <v>26</v>
      </c>
      <c r="L3414">
        <f t="shared" si="321"/>
        <v>195</v>
      </c>
      <c r="M3414">
        <f t="shared" si="323"/>
        <v>70</v>
      </c>
      <c r="N3414" t="s">
        <v>111</v>
      </c>
      <c r="O3414" t="s">
        <v>114</v>
      </c>
    </row>
    <row r="3415" spans="1:15" x14ac:dyDescent="0.3">
      <c r="A3415">
        <f t="shared" si="322"/>
        <v>7777898814</v>
      </c>
      <c r="B3415" s="1">
        <v>42613</v>
      </c>
      <c r="C3415" t="str">
        <f t="shared" si="318"/>
        <v>Wednesday</v>
      </c>
      <c r="D3415" t="str">
        <f t="shared" si="319"/>
        <v>August</v>
      </c>
      <c r="E3415">
        <v>18.5</v>
      </c>
      <c r="F3415" t="s">
        <v>13</v>
      </c>
      <c r="G3415" t="s">
        <v>14</v>
      </c>
      <c r="H3415">
        <f t="shared" si="320"/>
        <v>25.5</v>
      </c>
      <c r="I3415">
        <v>4</v>
      </c>
      <c r="J3415" t="s">
        <v>15</v>
      </c>
      <c r="K3415" t="s">
        <v>16</v>
      </c>
      <c r="L3415">
        <f t="shared" si="321"/>
        <v>102</v>
      </c>
      <c r="M3415">
        <f t="shared" si="323"/>
        <v>28</v>
      </c>
      <c r="N3415" t="s">
        <v>112</v>
      </c>
      <c r="O3415" t="s">
        <v>114</v>
      </c>
    </row>
    <row r="3416" spans="1:15" x14ac:dyDescent="0.3">
      <c r="A3416">
        <f t="shared" si="322"/>
        <v>7777898815</v>
      </c>
      <c r="B3416" s="1">
        <v>42613</v>
      </c>
      <c r="C3416" t="str">
        <f t="shared" si="318"/>
        <v>Wednesday</v>
      </c>
      <c r="D3416" t="str">
        <f t="shared" si="319"/>
        <v>August</v>
      </c>
      <c r="E3416">
        <v>12.75</v>
      </c>
      <c r="F3416" t="s">
        <v>27</v>
      </c>
      <c r="G3416" t="s">
        <v>22</v>
      </c>
      <c r="H3416">
        <f t="shared" si="320"/>
        <v>17.75</v>
      </c>
      <c r="I3416">
        <v>3</v>
      </c>
      <c r="J3416" t="s">
        <v>46</v>
      </c>
      <c r="K3416" t="s">
        <v>47</v>
      </c>
      <c r="L3416">
        <f t="shared" si="321"/>
        <v>53.25</v>
      </c>
      <c r="M3416">
        <f t="shared" si="323"/>
        <v>15</v>
      </c>
      <c r="N3416" t="s">
        <v>111</v>
      </c>
      <c r="O3416" t="s">
        <v>114</v>
      </c>
    </row>
    <row r="3417" spans="1:15" x14ac:dyDescent="0.3">
      <c r="A3417">
        <f t="shared" si="322"/>
        <v>7777898816</v>
      </c>
      <c r="B3417" s="1">
        <v>42613</v>
      </c>
      <c r="C3417" t="str">
        <f t="shared" si="318"/>
        <v>Wednesday</v>
      </c>
      <c r="D3417" t="str">
        <f t="shared" si="319"/>
        <v>August</v>
      </c>
      <c r="E3417">
        <v>12</v>
      </c>
      <c r="F3417" t="s">
        <v>27</v>
      </c>
      <c r="G3417" t="s">
        <v>14</v>
      </c>
      <c r="H3417">
        <f t="shared" si="320"/>
        <v>16</v>
      </c>
      <c r="I3417">
        <v>11</v>
      </c>
      <c r="J3417" t="s">
        <v>34</v>
      </c>
      <c r="K3417" t="s">
        <v>35</v>
      </c>
      <c r="L3417">
        <f t="shared" si="321"/>
        <v>176</v>
      </c>
      <c r="M3417">
        <f t="shared" si="323"/>
        <v>44</v>
      </c>
      <c r="N3417" t="s">
        <v>111</v>
      </c>
      <c r="O3417" t="s">
        <v>115</v>
      </c>
    </row>
    <row r="3418" spans="1:15" x14ac:dyDescent="0.3">
      <c r="A3418">
        <f t="shared" si="322"/>
        <v>7777898817</v>
      </c>
      <c r="B3418" s="1">
        <v>42613</v>
      </c>
      <c r="C3418" t="str">
        <f t="shared" si="318"/>
        <v>Wednesday</v>
      </c>
      <c r="D3418" t="str">
        <f t="shared" si="319"/>
        <v>August</v>
      </c>
      <c r="E3418">
        <v>12.75</v>
      </c>
      <c r="F3418" t="s">
        <v>27</v>
      </c>
      <c r="G3418" t="s">
        <v>14</v>
      </c>
      <c r="H3418">
        <f t="shared" si="320"/>
        <v>16.75</v>
      </c>
      <c r="I3418">
        <v>3</v>
      </c>
      <c r="J3418" t="s">
        <v>62</v>
      </c>
      <c r="K3418" t="s">
        <v>63</v>
      </c>
      <c r="L3418">
        <f t="shared" si="321"/>
        <v>50.25</v>
      </c>
      <c r="M3418">
        <f t="shared" si="323"/>
        <v>12</v>
      </c>
      <c r="N3418" t="s">
        <v>111</v>
      </c>
      <c r="O3418" t="s">
        <v>114</v>
      </c>
    </row>
    <row r="3419" spans="1:15" x14ac:dyDescent="0.3">
      <c r="A3419">
        <f t="shared" si="322"/>
        <v>7777898818</v>
      </c>
      <c r="B3419" s="1">
        <v>42614</v>
      </c>
      <c r="C3419" t="str">
        <f t="shared" si="318"/>
        <v>Thursday</v>
      </c>
      <c r="D3419" t="str">
        <f t="shared" si="319"/>
        <v>September</v>
      </c>
      <c r="E3419">
        <v>11</v>
      </c>
      <c r="F3419" t="s">
        <v>27</v>
      </c>
      <c r="G3419" t="s">
        <v>8</v>
      </c>
      <c r="H3419">
        <f t="shared" si="320"/>
        <v>14</v>
      </c>
      <c r="I3419">
        <v>9</v>
      </c>
      <c r="J3419" t="s">
        <v>74</v>
      </c>
      <c r="K3419" t="s">
        <v>75</v>
      </c>
      <c r="L3419">
        <f t="shared" si="321"/>
        <v>126</v>
      </c>
      <c r="M3419">
        <f t="shared" si="323"/>
        <v>27</v>
      </c>
      <c r="N3419" t="s">
        <v>112</v>
      </c>
      <c r="O3419" t="s">
        <v>115</v>
      </c>
    </row>
    <row r="3420" spans="1:15" x14ac:dyDescent="0.3">
      <c r="A3420">
        <f t="shared" si="322"/>
        <v>7777898819</v>
      </c>
      <c r="B3420" s="1">
        <v>42614</v>
      </c>
      <c r="C3420" t="str">
        <f t="shared" si="318"/>
        <v>Thursday</v>
      </c>
      <c r="D3420" t="str">
        <f t="shared" si="319"/>
        <v>September</v>
      </c>
      <c r="E3420">
        <v>12.25</v>
      </c>
      <c r="F3420" t="s">
        <v>27</v>
      </c>
      <c r="G3420" t="s">
        <v>17</v>
      </c>
      <c r="H3420">
        <f t="shared" si="320"/>
        <v>19.25</v>
      </c>
      <c r="I3420">
        <v>3</v>
      </c>
      <c r="J3420" t="s">
        <v>70</v>
      </c>
      <c r="K3420" t="s">
        <v>71</v>
      </c>
      <c r="L3420">
        <f t="shared" si="321"/>
        <v>57.75</v>
      </c>
      <c r="M3420">
        <f t="shared" si="323"/>
        <v>21</v>
      </c>
      <c r="N3420" t="s">
        <v>112</v>
      </c>
      <c r="O3420" t="s">
        <v>115</v>
      </c>
    </row>
    <row r="3421" spans="1:15" x14ac:dyDescent="0.3">
      <c r="A3421">
        <f t="shared" si="322"/>
        <v>7777898820</v>
      </c>
      <c r="B3421" s="1">
        <v>42614</v>
      </c>
      <c r="C3421" t="str">
        <f t="shared" si="318"/>
        <v>Thursday</v>
      </c>
      <c r="D3421" t="str">
        <f t="shared" si="319"/>
        <v>September</v>
      </c>
      <c r="E3421">
        <v>17.95</v>
      </c>
      <c r="F3421" t="s">
        <v>13</v>
      </c>
      <c r="G3421" t="s">
        <v>14</v>
      </c>
      <c r="H3421">
        <f t="shared" si="320"/>
        <v>24.95</v>
      </c>
      <c r="I3421">
        <v>12</v>
      </c>
      <c r="J3421" t="s">
        <v>56</v>
      </c>
      <c r="K3421" t="s">
        <v>57</v>
      </c>
      <c r="L3421">
        <f t="shared" si="321"/>
        <v>299.39999999999998</v>
      </c>
      <c r="M3421">
        <f t="shared" si="323"/>
        <v>84</v>
      </c>
      <c r="N3421" t="s">
        <v>112</v>
      </c>
      <c r="O3421" t="s">
        <v>114</v>
      </c>
    </row>
    <row r="3422" spans="1:15" x14ac:dyDescent="0.3">
      <c r="A3422">
        <f t="shared" si="322"/>
        <v>7777898821</v>
      </c>
      <c r="B3422" s="1">
        <v>42614</v>
      </c>
      <c r="C3422" t="str">
        <f t="shared" si="318"/>
        <v>Thursday</v>
      </c>
      <c r="D3422" t="str">
        <f t="shared" si="319"/>
        <v>September</v>
      </c>
      <c r="E3422">
        <v>18.5</v>
      </c>
      <c r="F3422" t="s">
        <v>13</v>
      </c>
      <c r="G3422" t="s">
        <v>14</v>
      </c>
      <c r="H3422">
        <f t="shared" si="320"/>
        <v>25.5</v>
      </c>
      <c r="I3422">
        <v>2</v>
      </c>
      <c r="J3422" t="s">
        <v>15</v>
      </c>
      <c r="K3422" t="s">
        <v>16</v>
      </c>
      <c r="L3422">
        <f t="shared" si="321"/>
        <v>51</v>
      </c>
      <c r="M3422">
        <f t="shared" si="323"/>
        <v>14</v>
      </c>
      <c r="N3422" t="s">
        <v>112</v>
      </c>
      <c r="O3422" t="s">
        <v>115</v>
      </c>
    </row>
    <row r="3423" spans="1:15" x14ac:dyDescent="0.3">
      <c r="A3423">
        <f t="shared" si="322"/>
        <v>7777898822</v>
      </c>
      <c r="B3423" s="1">
        <v>42614</v>
      </c>
      <c r="C3423" t="str">
        <f t="shared" si="318"/>
        <v>Thursday</v>
      </c>
      <c r="D3423" t="str">
        <f t="shared" si="319"/>
        <v>September</v>
      </c>
      <c r="E3423">
        <v>16.5</v>
      </c>
      <c r="F3423" t="s">
        <v>7</v>
      </c>
      <c r="G3423" t="s">
        <v>17</v>
      </c>
      <c r="H3423">
        <f t="shared" si="320"/>
        <v>25</v>
      </c>
      <c r="I3423">
        <v>8</v>
      </c>
      <c r="J3423" t="s">
        <v>25</v>
      </c>
      <c r="K3423" t="s">
        <v>26</v>
      </c>
      <c r="L3423">
        <f t="shared" si="321"/>
        <v>200</v>
      </c>
      <c r="M3423">
        <f t="shared" si="323"/>
        <v>68</v>
      </c>
      <c r="N3423" t="s">
        <v>112</v>
      </c>
      <c r="O3423" t="s">
        <v>115</v>
      </c>
    </row>
    <row r="3424" spans="1:15" x14ac:dyDescent="0.3">
      <c r="A3424">
        <f t="shared" si="322"/>
        <v>7777898823</v>
      </c>
      <c r="B3424" s="1">
        <v>42614</v>
      </c>
      <c r="C3424" t="str">
        <f t="shared" si="318"/>
        <v>Thursday</v>
      </c>
      <c r="D3424" t="str">
        <f t="shared" si="319"/>
        <v>September</v>
      </c>
      <c r="E3424">
        <v>12.5</v>
      </c>
      <c r="F3424" t="s">
        <v>7</v>
      </c>
      <c r="G3424" t="s">
        <v>8</v>
      </c>
      <c r="H3424">
        <f t="shared" si="320"/>
        <v>17</v>
      </c>
      <c r="I3424">
        <v>10</v>
      </c>
      <c r="J3424" t="s">
        <v>48</v>
      </c>
      <c r="K3424" t="s">
        <v>49</v>
      </c>
      <c r="L3424">
        <f t="shared" si="321"/>
        <v>170</v>
      </c>
      <c r="M3424">
        <f t="shared" si="323"/>
        <v>45</v>
      </c>
      <c r="N3424" t="s">
        <v>111</v>
      </c>
      <c r="O3424" t="s">
        <v>115</v>
      </c>
    </row>
    <row r="3425" spans="1:15" x14ac:dyDescent="0.3">
      <c r="A3425">
        <f t="shared" si="322"/>
        <v>7777898824</v>
      </c>
      <c r="B3425" s="1">
        <v>42615</v>
      </c>
      <c r="C3425" t="str">
        <f t="shared" si="318"/>
        <v>Friday</v>
      </c>
      <c r="D3425" t="str">
        <f t="shared" si="319"/>
        <v>September</v>
      </c>
      <c r="E3425">
        <v>9.75</v>
      </c>
      <c r="F3425" t="s">
        <v>27</v>
      </c>
      <c r="G3425" t="s">
        <v>8</v>
      </c>
      <c r="H3425">
        <f t="shared" si="320"/>
        <v>12.75</v>
      </c>
      <c r="I3425">
        <v>3</v>
      </c>
      <c r="J3425" t="s">
        <v>48</v>
      </c>
      <c r="K3425" t="s">
        <v>49</v>
      </c>
      <c r="L3425">
        <f t="shared" si="321"/>
        <v>38.25</v>
      </c>
      <c r="M3425">
        <f t="shared" si="323"/>
        <v>9</v>
      </c>
      <c r="N3425" t="s">
        <v>112</v>
      </c>
      <c r="O3425" t="s">
        <v>115</v>
      </c>
    </row>
    <row r="3426" spans="1:15" x14ac:dyDescent="0.3">
      <c r="A3426">
        <f t="shared" si="322"/>
        <v>7777898825</v>
      </c>
      <c r="B3426" s="1">
        <v>42615</v>
      </c>
      <c r="C3426" t="str">
        <f t="shared" si="318"/>
        <v>Friday</v>
      </c>
      <c r="D3426" t="str">
        <f t="shared" si="319"/>
        <v>September</v>
      </c>
      <c r="E3426">
        <v>12</v>
      </c>
      <c r="F3426" t="s">
        <v>27</v>
      </c>
      <c r="G3426" t="s">
        <v>8</v>
      </c>
      <c r="H3426">
        <f t="shared" si="320"/>
        <v>15</v>
      </c>
      <c r="I3426">
        <v>3</v>
      </c>
      <c r="J3426" t="s">
        <v>52</v>
      </c>
      <c r="K3426" t="s">
        <v>53</v>
      </c>
      <c r="L3426">
        <f t="shared" si="321"/>
        <v>45</v>
      </c>
      <c r="M3426">
        <f t="shared" si="323"/>
        <v>9</v>
      </c>
      <c r="N3426" t="s">
        <v>112</v>
      </c>
      <c r="O3426" t="s">
        <v>114</v>
      </c>
    </row>
    <row r="3427" spans="1:15" x14ac:dyDescent="0.3">
      <c r="A3427">
        <f t="shared" si="322"/>
        <v>7777898826</v>
      </c>
      <c r="B3427" s="1">
        <v>42615</v>
      </c>
      <c r="C3427" t="str">
        <f t="shared" si="318"/>
        <v>Friday</v>
      </c>
      <c r="D3427" t="str">
        <f t="shared" si="319"/>
        <v>September</v>
      </c>
      <c r="E3427">
        <v>16.25</v>
      </c>
      <c r="F3427" t="s">
        <v>7</v>
      </c>
      <c r="G3427" t="s">
        <v>17</v>
      </c>
      <c r="H3427">
        <f t="shared" si="320"/>
        <v>24.75</v>
      </c>
      <c r="I3427">
        <v>2</v>
      </c>
      <c r="J3427" t="s">
        <v>70</v>
      </c>
      <c r="K3427" t="s">
        <v>71</v>
      </c>
      <c r="L3427">
        <f t="shared" si="321"/>
        <v>49.5</v>
      </c>
      <c r="M3427">
        <f t="shared" si="323"/>
        <v>17</v>
      </c>
      <c r="N3427" t="s">
        <v>111</v>
      </c>
      <c r="O3427" t="s">
        <v>115</v>
      </c>
    </row>
    <row r="3428" spans="1:15" x14ac:dyDescent="0.3">
      <c r="A3428">
        <f t="shared" si="322"/>
        <v>7777898827</v>
      </c>
      <c r="B3428" s="1">
        <v>42615</v>
      </c>
      <c r="C3428" t="str">
        <f t="shared" si="318"/>
        <v>Friday</v>
      </c>
      <c r="D3428" t="str">
        <f t="shared" si="319"/>
        <v>September</v>
      </c>
      <c r="E3428">
        <v>16</v>
      </c>
      <c r="F3428" t="s">
        <v>7</v>
      </c>
      <c r="G3428" t="s">
        <v>14</v>
      </c>
      <c r="H3428">
        <f t="shared" si="320"/>
        <v>21.5</v>
      </c>
      <c r="I3428">
        <v>12</v>
      </c>
      <c r="J3428" t="s">
        <v>20</v>
      </c>
      <c r="K3428" t="s">
        <v>21</v>
      </c>
      <c r="L3428">
        <f t="shared" si="321"/>
        <v>258</v>
      </c>
      <c r="M3428">
        <f t="shared" si="323"/>
        <v>66</v>
      </c>
      <c r="N3428" t="s">
        <v>111</v>
      </c>
      <c r="O3428" t="s">
        <v>115</v>
      </c>
    </row>
    <row r="3429" spans="1:15" x14ac:dyDescent="0.3">
      <c r="A3429">
        <f t="shared" si="322"/>
        <v>7777898828</v>
      </c>
      <c r="B3429" s="1">
        <v>42615</v>
      </c>
      <c r="C3429" t="str">
        <f t="shared" si="318"/>
        <v>Friday</v>
      </c>
      <c r="D3429" t="str">
        <f t="shared" si="319"/>
        <v>September</v>
      </c>
      <c r="E3429">
        <v>9.75</v>
      </c>
      <c r="F3429" t="s">
        <v>27</v>
      </c>
      <c r="G3429" t="s">
        <v>8</v>
      </c>
      <c r="H3429">
        <f t="shared" si="320"/>
        <v>12.75</v>
      </c>
      <c r="I3429">
        <v>3</v>
      </c>
      <c r="J3429" t="s">
        <v>48</v>
      </c>
      <c r="K3429" t="s">
        <v>49</v>
      </c>
      <c r="L3429">
        <f t="shared" si="321"/>
        <v>38.25</v>
      </c>
      <c r="M3429">
        <f t="shared" si="323"/>
        <v>9</v>
      </c>
      <c r="N3429" t="s">
        <v>112</v>
      </c>
      <c r="O3429" t="s">
        <v>114</v>
      </c>
    </row>
    <row r="3430" spans="1:15" x14ac:dyDescent="0.3">
      <c r="A3430">
        <f t="shared" si="322"/>
        <v>7777898829</v>
      </c>
      <c r="B3430" s="1">
        <v>42615</v>
      </c>
      <c r="C3430" t="str">
        <f t="shared" si="318"/>
        <v>Friday</v>
      </c>
      <c r="D3430" t="str">
        <f t="shared" si="319"/>
        <v>September</v>
      </c>
      <c r="E3430">
        <v>20.25</v>
      </c>
      <c r="F3430" t="s">
        <v>13</v>
      </c>
      <c r="G3430" t="s">
        <v>17</v>
      </c>
      <c r="H3430">
        <f t="shared" si="320"/>
        <v>30.25</v>
      </c>
      <c r="I3430">
        <v>11</v>
      </c>
      <c r="J3430" t="s">
        <v>70</v>
      </c>
      <c r="K3430" t="s">
        <v>71</v>
      </c>
      <c r="L3430">
        <f t="shared" si="321"/>
        <v>332.75</v>
      </c>
      <c r="M3430">
        <f t="shared" si="323"/>
        <v>110</v>
      </c>
      <c r="N3430" t="s">
        <v>111</v>
      </c>
      <c r="O3430" t="s">
        <v>115</v>
      </c>
    </row>
    <row r="3431" spans="1:15" x14ac:dyDescent="0.3">
      <c r="A3431">
        <f t="shared" si="322"/>
        <v>7777898830</v>
      </c>
      <c r="B3431" s="1">
        <v>42615</v>
      </c>
      <c r="C3431" t="str">
        <f t="shared" si="318"/>
        <v>Friday</v>
      </c>
      <c r="D3431" t="str">
        <f t="shared" si="319"/>
        <v>September</v>
      </c>
      <c r="E3431">
        <v>20.75</v>
      </c>
      <c r="F3431" t="s">
        <v>13</v>
      </c>
      <c r="G3431" t="s">
        <v>22</v>
      </c>
      <c r="H3431">
        <f t="shared" si="320"/>
        <v>28.75</v>
      </c>
      <c r="I3431">
        <v>1</v>
      </c>
      <c r="J3431" t="s">
        <v>44</v>
      </c>
      <c r="K3431" t="s">
        <v>45</v>
      </c>
      <c r="L3431">
        <f t="shared" si="321"/>
        <v>28.75</v>
      </c>
      <c r="M3431">
        <f t="shared" si="323"/>
        <v>8</v>
      </c>
      <c r="N3431" t="s">
        <v>112</v>
      </c>
      <c r="O3431" t="s">
        <v>114</v>
      </c>
    </row>
    <row r="3432" spans="1:15" x14ac:dyDescent="0.3">
      <c r="A3432">
        <f t="shared" si="322"/>
        <v>7777898831</v>
      </c>
      <c r="B3432" s="1">
        <v>42616</v>
      </c>
      <c r="C3432" t="str">
        <f t="shared" si="318"/>
        <v>Saturday</v>
      </c>
      <c r="D3432" t="str">
        <f t="shared" si="319"/>
        <v>September</v>
      </c>
      <c r="E3432">
        <v>20.75</v>
      </c>
      <c r="F3432" t="s">
        <v>13</v>
      </c>
      <c r="G3432" t="s">
        <v>17</v>
      </c>
      <c r="H3432">
        <f t="shared" si="320"/>
        <v>30.75</v>
      </c>
      <c r="I3432">
        <v>8</v>
      </c>
      <c r="J3432" t="s">
        <v>18</v>
      </c>
      <c r="K3432" t="s">
        <v>19</v>
      </c>
      <c r="L3432">
        <f t="shared" si="321"/>
        <v>246</v>
      </c>
      <c r="M3432">
        <f t="shared" si="323"/>
        <v>80</v>
      </c>
      <c r="N3432" t="s">
        <v>112</v>
      </c>
      <c r="O3432" t="s">
        <v>115</v>
      </c>
    </row>
    <row r="3433" spans="1:15" x14ac:dyDescent="0.3">
      <c r="A3433">
        <f t="shared" si="322"/>
        <v>7777898832</v>
      </c>
      <c r="B3433" s="1">
        <v>42616</v>
      </c>
      <c r="C3433" t="str">
        <f t="shared" si="318"/>
        <v>Saturday</v>
      </c>
      <c r="D3433" t="str">
        <f t="shared" si="319"/>
        <v>September</v>
      </c>
      <c r="E3433">
        <v>16</v>
      </c>
      <c r="F3433" t="s">
        <v>7</v>
      </c>
      <c r="G3433" t="s">
        <v>8</v>
      </c>
      <c r="H3433">
        <f t="shared" si="320"/>
        <v>20.5</v>
      </c>
      <c r="I3433">
        <v>3</v>
      </c>
      <c r="J3433" t="s">
        <v>30</v>
      </c>
      <c r="K3433" t="s">
        <v>31</v>
      </c>
      <c r="L3433">
        <f t="shared" si="321"/>
        <v>61.5</v>
      </c>
      <c r="M3433">
        <f t="shared" si="323"/>
        <v>13.5</v>
      </c>
      <c r="N3433" t="s">
        <v>112</v>
      </c>
      <c r="O3433" t="s">
        <v>114</v>
      </c>
    </row>
    <row r="3434" spans="1:15" x14ac:dyDescent="0.3">
      <c r="A3434">
        <f t="shared" si="322"/>
        <v>7777898833</v>
      </c>
      <c r="B3434" s="1">
        <v>42616</v>
      </c>
      <c r="C3434" t="str">
        <f t="shared" si="318"/>
        <v>Saturday</v>
      </c>
      <c r="D3434" t="str">
        <f t="shared" si="319"/>
        <v>September</v>
      </c>
      <c r="E3434">
        <v>20.75</v>
      </c>
      <c r="F3434" t="s">
        <v>13</v>
      </c>
      <c r="G3434" t="s">
        <v>22</v>
      </c>
      <c r="H3434">
        <f t="shared" si="320"/>
        <v>28.75</v>
      </c>
      <c r="I3434">
        <v>3</v>
      </c>
      <c r="J3434" t="s">
        <v>46</v>
      </c>
      <c r="K3434" t="s">
        <v>47</v>
      </c>
      <c r="L3434">
        <f t="shared" si="321"/>
        <v>86.25</v>
      </c>
      <c r="M3434">
        <f t="shared" si="323"/>
        <v>24</v>
      </c>
      <c r="N3434" t="s">
        <v>112</v>
      </c>
      <c r="O3434" t="s">
        <v>114</v>
      </c>
    </row>
    <row r="3435" spans="1:15" x14ac:dyDescent="0.3">
      <c r="A3435">
        <f t="shared" si="322"/>
        <v>7777898834</v>
      </c>
      <c r="B3435" s="1">
        <v>42617</v>
      </c>
      <c r="C3435" t="str">
        <f t="shared" si="318"/>
        <v>Sunday</v>
      </c>
      <c r="D3435" t="str">
        <f t="shared" si="319"/>
        <v>September</v>
      </c>
      <c r="E3435">
        <v>16.75</v>
      </c>
      <c r="F3435" t="s">
        <v>7</v>
      </c>
      <c r="G3435" t="s">
        <v>22</v>
      </c>
      <c r="H3435">
        <f t="shared" si="320"/>
        <v>23.25</v>
      </c>
      <c r="I3435">
        <v>9</v>
      </c>
      <c r="J3435" t="s">
        <v>72</v>
      </c>
      <c r="K3435" t="s">
        <v>73</v>
      </c>
      <c r="L3435">
        <f t="shared" si="321"/>
        <v>209.25</v>
      </c>
      <c r="M3435">
        <f t="shared" si="323"/>
        <v>58.5</v>
      </c>
      <c r="N3435" t="s">
        <v>111</v>
      </c>
      <c r="O3435" t="s">
        <v>114</v>
      </c>
    </row>
    <row r="3436" spans="1:15" x14ac:dyDescent="0.3">
      <c r="A3436">
        <f t="shared" si="322"/>
        <v>7777898835</v>
      </c>
      <c r="B3436" s="1">
        <v>42617</v>
      </c>
      <c r="C3436" t="str">
        <f t="shared" si="318"/>
        <v>Sunday</v>
      </c>
      <c r="D3436" t="str">
        <f t="shared" si="319"/>
        <v>September</v>
      </c>
      <c r="E3436">
        <v>16.5</v>
      </c>
      <c r="F3436" t="s">
        <v>13</v>
      </c>
      <c r="G3436" t="s">
        <v>8</v>
      </c>
      <c r="H3436">
        <f t="shared" si="320"/>
        <v>22.5</v>
      </c>
      <c r="I3436">
        <v>7</v>
      </c>
      <c r="J3436" t="s">
        <v>9</v>
      </c>
      <c r="K3436" t="s">
        <v>10</v>
      </c>
      <c r="L3436">
        <f t="shared" si="321"/>
        <v>157.5</v>
      </c>
      <c r="M3436">
        <f t="shared" si="323"/>
        <v>42</v>
      </c>
      <c r="N3436" t="s">
        <v>111</v>
      </c>
      <c r="O3436" t="s">
        <v>115</v>
      </c>
    </row>
    <row r="3437" spans="1:15" x14ac:dyDescent="0.3">
      <c r="A3437">
        <f t="shared" si="322"/>
        <v>7777898836</v>
      </c>
      <c r="B3437" s="1">
        <v>42617</v>
      </c>
      <c r="C3437" t="str">
        <f t="shared" si="318"/>
        <v>Sunday</v>
      </c>
      <c r="D3437" t="str">
        <f t="shared" si="319"/>
        <v>September</v>
      </c>
      <c r="E3437">
        <v>20.25</v>
      </c>
      <c r="F3437" t="s">
        <v>13</v>
      </c>
      <c r="G3437" t="s">
        <v>17</v>
      </c>
      <c r="H3437">
        <f t="shared" si="320"/>
        <v>30.25</v>
      </c>
      <c r="I3437">
        <v>9</v>
      </c>
      <c r="J3437" t="s">
        <v>70</v>
      </c>
      <c r="K3437" t="s">
        <v>71</v>
      </c>
      <c r="L3437">
        <f t="shared" si="321"/>
        <v>272.25</v>
      </c>
      <c r="M3437">
        <f t="shared" si="323"/>
        <v>90</v>
      </c>
      <c r="N3437" t="s">
        <v>111</v>
      </c>
      <c r="O3437" t="s">
        <v>114</v>
      </c>
    </row>
    <row r="3438" spans="1:15" x14ac:dyDescent="0.3">
      <c r="A3438">
        <f t="shared" si="322"/>
        <v>7777898837</v>
      </c>
      <c r="B3438" s="1">
        <v>42618</v>
      </c>
      <c r="C3438" t="str">
        <f t="shared" si="318"/>
        <v>Monday</v>
      </c>
      <c r="D3438" t="str">
        <f t="shared" si="319"/>
        <v>September</v>
      </c>
      <c r="E3438">
        <v>12</v>
      </c>
      <c r="F3438" t="s">
        <v>27</v>
      </c>
      <c r="G3438" t="s">
        <v>8</v>
      </c>
      <c r="H3438">
        <f t="shared" si="320"/>
        <v>15</v>
      </c>
      <c r="I3438">
        <v>3</v>
      </c>
      <c r="J3438" t="s">
        <v>52</v>
      </c>
      <c r="K3438" t="s">
        <v>53</v>
      </c>
      <c r="L3438">
        <f t="shared" si="321"/>
        <v>45</v>
      </c>
      <c r="M3438">
        <f t="shared" si="323"/>
        <v>9</v>
      </c>
      <c r="N3438" t="s">
        <v>112</v>
      </c>
      <c r="O3438" t="s">
        <v>115</v>
      </c>
    </row>
    <row r="3439" spans="1:15" x14ac:dyDescent="0.3">
      <c r="A3439">
        <f t="shared" si="322"/>
        <v>7777898838</v>
      </c>
      <c r="B3439" s="1">
        <v>42618</v>
      </c>
      <c r="C3439" t="str">
        <f t="shared" si="318"/>
        <v>Monday</v>
      </c>
      <c r="D3439" t="str">
        <f t="shared" si="319"/>
        <v>September</v>
      </c>
      <c r="E3439">
        <v>16</v>
      </c>
      <c r="F3439" t="s">
        <v>7</v>
      </c>
      <c r="G3439" t="s">
        <v>8</v>
      </c>
      <c r="H3439">
        <f t="shared" si="320"/>
        <v>20.5</v>
      </c>
      <c r="I3439">
        <v>8</v>
      </c>
      <c r="J3439" t="s">
        <v>11</v>
      </c>
      <c r="K3439" t="s">
        <v>12</v>
      </c>
      <c r="L3439">
        <f t="shared" si="321"/>
        <v>164</v>
      </c>
      <c r="M3439">
        <f t="shared" si="323"/>
        <v>36</v>
      </c>
      <c r="N3439" t="s">
        <v>111</v>
      </c>
      <c r="O3439" t="s">
        <v>114</v>
      </c>
    </row>
    <row r="3440" spans="1:15" x14ac:dyDescent="0.3">
      <c r="A3440">
        <f t="shared" si="322"/>
        <v>7777898839</v>
      </c>
      <c r="B3440" s="1">
        <v>42618</v>
      </c>
      <c r="C3440" t="str">
        <f t="shared" si="318"/>
        <v>Monday</v>
      </c>
      <c r="D3440" t="str">
        <f t="shared" si="319"/>
        <v>September</v>
      </c>
      <c r="E3440">
        <v>12</v>
      </c>
      <c r="F3440" t="s">
        <v>27</v>
      </c>
      <c r="G3440" t="s">
        <v>8</v>
      </c>
      <c r="H3440">
        <f t="shared" si="320"/>
        <v>15</v>
      </c>
      <c r="I3440">
        <v>7</v>
      </c>
      <c r="J3440" t="s">
        <v>11</v>
      </c>
      <c r="K3440" t="s">
        <v>12</v>
      </c>
      <c r="L3440">
        <f t="shared" si="321"/>
        <v>105</v>
      </c>
      <c r="M3440">
        <f t="shared" si="323"/>
        <v>21</v>
      </c>
      <c r="N3440" t="s">
        <v>111</v>
      </c>
      <c r="O3440" t="s">
        <v>115</v>
      </c>
    </row>
    <row r="3441" spans="1:15" x14ac:dyDescent="0.3">
      <c r="A3441">
        <f t="shared" si="322"/>
        <v>7777898840</v>
      </c>
      <c r="B3441" s="1">
        <v>42618</v>
      </c>
      <c r="C3441" t="str">
        <f t="shared" si="318"/>
        <v>Monday</v>
      </c>
      <c r="D3441" t="str">
        <f t="shared" si="319"/>
        <v>September</v>
      </c>
      <c r="E3441">
        <v>12.5</v>
      </c>
      <c r="F3441" t="s">
        <v>27</v>
      </c>
      <c r="G3441" t="s">
        <v>17</v>
      </c>
      <c r="H3441">
        <f t="shared" si="320"/>
        <v>19.5</v>
      </c>
      <c r="I3441">
        <v>3</v>
      </c>
      <c r="J3441" t="s">
        <v>18</v>
      </c>
      <c r="K3441" t="s">
        <v>19</v>
      </c>
      <c r="L3441">
        <f t="shared" si="321"/>
        <v>58.5</v>
      </c>
      <c r="M3441">
        <f t="shared" si="323"/>
        <v>21</v>
      </c>
      <c r="N3441" t="s">
        <v>112</v>
      </c>
      <c r="O3441" t="s">
        <v>115</v>
      </c>
    </row>
    <row r="3442" spans="1:15" x14ac:dyDescent="0.3">
      <c r="A3442">
        <f t="shared" si="322"/>
        <v>7777898841</v>
      </c>
      <c r="B3442" s="1">
        <v>42618</v>
      </c>
      <c r="C3442" t="str">
        <f t="shared" si="318"/>
        <v>Monday</v>
      </c>
      <c r="D3442" t="str">
        <f t="shared" si="319"/>
        <v>September</v>
      </c>
      <c r="E3442">
        <v>20.75</v>
      </c>
      <c r="F3442" t="s">
        <v>13</v>
      </c>
      <c r="G3442" t="s">
        <v>17</v>
      </c>
      <c r="H3442">
        <f t="shared" si="320"/>
        <v>30.75</v>
      </c>
      <c r="I3442">
        <v>10</v>
      </c>
      <c r="J3442" t="s">
        <v>25</v>
      </c>
      <c r="K3442" t="s">
        <v>26</v>
      </c>
      <c r="L3442">
        <f t="shared" si="321"/>
        <v>307.5</v>
      </c>
      <c r="M3442">
        <f t="shared" si="323"/>
        <v>100</v>
      </c>
      <c r="N3442" t="s">
        <v>111</v>
      </c>
      <c r="O3442" t="s">
        <v>115</v>
      </c>
    </row>
    <row r="3443" spans="1:15" x14ac:dyDescent="0.3">
      <c r="A3443">
        <f t="shared" si="322"/>
        <v>7777898842</v>
      </c>
      <c r="B3443" s="1">
        <v>42618</v>
      </c>
      <c r="C3443" t="str">
        <f t="shared" si="318"/>
        <v>Monday</v>
      </c>
      <c r="D3443" t="str">
        <f t="shared" si="319"/>
        <v>September</v>
      </c>
      <c r="E3443">
        <v>16</v>
      </c>
      <c r="F3443" t="s">
        <v>7</v>
      </c>
      <c r="G3443" t="s">
        <v>14</v>
      </c>
      <c r="H3443">
        <f t="shared" si="320"/>
        <v>21.5</v>
      </c>
      <c r="I3443">
        <v>8</v>
      </c>
      <c r="J3443" t="s">
        <v>42</v>
      </c>
      <c r="K3443" t="s">
        <v>43</v>
      </c>
      <c r="L3443">
        <f t="shared" si="321"/>
        <v>172</v>
      </c>
      <c r="M3443">
        <f t="shared" si="323"/>
        <v>44</v>
      </c>
      <c r="N3443" t="s">
        <v>111</v>
      </c>
      <c r="O3443" t="s">
        <v>114</v>
      </c>
    </row>
    <row r="3444" spans="1:15" x14ac:dyDescent="0.3">
      <c r="A3444">
        <f t="shared" si="322"/>
        <v>7777898843</v>
      </c>
      <c r="B3444" s="1">
        <v>42618</v>
      </c>
      <c r="C3444" t="str">
        <f t="shared" si="318"/>
        <v>Monday</v>
      </c>
      <c r="D3444" t="str">
        <f t="shared" si="319"/>
        <v>September</v>
      </c>
      <c r="E3444">
        <v>20.75</v>
      </c>
      <c r="F3444" t="s">
        <v>13</v>
      </c>
      <c r="G3444" t="s">
        <v>17</v>
      </c>
      <c r="H3444">
        <f t="shared" si="320"/>
        <v>30.75</v>
      </c>
      <c r="I3444">
        <v>12</v>
      </c>
      <c r="J3444" t="s">
        <v>66</v>
      </c>
      <c r="K3444" t="s">
        <v>67</v>
      </c>
      <c r="L3444">
        <f t="shared" si="321"/>
        <v>369</v>
      </c>
      <c r="M3444">
        <f t="shared" si="323"/>
        <v>120</v>
      </c>
      <c r="N3444" t="s">
        <v>112</v>
      </c>
      <c r="O3444" t="s">
        <v>114</v>
      </c>
    </row>
    <row r="3445" spans="1:15" x14ac:dyDescent="0.3">
      <c r="A3445">
        <f t="shared" si="322"/>
        <v>7777898844</v>
      </c>
      <c r="B3445" s="1">
        <v>42619</v>
      </c>
      <c r="C3445" t="str">
        <f t="shared" si="318"/>
        <v>Tuesday</v>
      </c>
      <c r="D3445" t="str">
        <f t="shared" si="319"/>
        <v>September</v>
      </c>
      <c r="E3445">
        <v>20.75</v>
      </c>
      <c r="F3445" t="s">
        <v>13</v>
      </c>
      <c r="G3445" t="s">
        <v>22</v>
      </c>
      <c r="H3445">
        <f t="shared" si="320"/>
        <v>28.75</v>
      </c>
      <c r="I3445">
        <v>5</v>
      </c>
      <c r="J3445" t="s">
        <v>23</v>
      </c>
      <c r="K3445" t="s">
        <v>24</v>
      </c>
      <c r="L3445">
        <f t="shared" si="321"/>
        <v>143.75</v>
      </c>
      <c r="M3445">
        <f t="shared" si="323"/>
        <v>40</v>
      </c>
      <c r="N3445" t="s">
        <v>111</v>
      </c>
      <c r="O3445" t="s">
        <v>115</v>
      </c>
    </row>
    <row r="3446" spans="1:15" x14ac:dyDescent="0.3">
      <c r="A3446">
        <f t="shared" si="322"/>
        <v>7777898845</v>
      </c>
      <c r="B3446" s="1">
        <v>42619</v>
      </c>
      <c r="C3446" t="str">
        <f t="shared" si="318"/>
        <v>Tuesday</v>
      </c>
      <c r="D3446" t="str">
        <f t="shared" si="319"/>
        <v>September</v>
      </c>
      <c r="E3446">
        <v>16.25</v>
      </c>
      <c r="F3446" t="s">
        <v>7</v>
      </c>
      <c r="G3446" t="s">
        <v>17</v>
      </c>
      <c r="H3446">
        <f t="shared" si="320"/>
        <v>24.75</v>
      </c>
      <c r="I3446">
        <v>10</v>
      </c>
      <c r="J3446" t="s">
        <v>60</v>
      </c>
      <c r="K3446" t="s">
        <v>61</v>
      </c>
      <c r="L3446">
        <f t="shared" si="321"/>
        <v>247.5</v>
      </c>
      <c r="M3446">
        <f t="shared" si="323"/>
        <v>85</v>
      </c>
      <c r="N3446" t="s">
        <v>111</v>
      </c>
      <c r="O3446" t="s">
        <v>114</v>
      </c>
    </row>
    <row r="3447" spans="1:15" x14ac:dyDescent="0.3">
      <c r="A3447">
        <f t="shared" si="322"/>
        <v>7777898846</v>
      </c>
      <c r="B3447" s="1">
        <v>42619</v>
      </c>
      <c r="C3447" t="str">
        <f t="shared" si="318"/>
        <v>Tuesday</v>
      </c>
      <c r="D3447" t="str">
        <f t="shared" si="319"/>
        <v>September</v>
      </c>
      <c r="E3447">
        <v>16</v>
      </c>
      <c r="F3447" t="s">
        <v>7</v>
      </c>
      <c r="G3447" t="s">
        <v>14</v>
      </c>
      <c r="H3447">
        <f t="shared" si="320"/>
        <v>21.5</v>
      </c>
      <c r="I3447">
        <v>4</v>
      </c>
      <c r="J3447" t="s">
        <v>34</v>
      </c>
      <c r="K3447" t="s">
        <v>35</v>
      </c>
      <c r="L3447">
        <f t="shared" si="321"/>
        <v>86</v>
      </c>
      <c r="M3447">
        <f t="shared" si="323"/>
        <v>22</v>
      </c>
      <c r="N3447" t="s">
        <v>112</v>
      </c>
      <c r="O3447" t="s">
        <v>114</v>
      </c>
    </row>
    <row r="3448" spans="1:15" x14ac:dyDescent="0.3">
      <c r="A3448">
        <f t="shared" si="322"/>
        <v>7777898847</v>
      </c>
      <c r="B3448" s="1">
        <v>42619</v>
      </c>
      <c r="C3448" t="str">
        <f t="shared" si="318"/>
        <v>Tuesday</v>
      </c>
      <c r="D3448" t="str">
        <f t="shared" si="319"/>
        <v>September</v>
      </c>
      <c r="E3448">
        <v>35.950000000000003</v>
      </c>
      <c r="F3448" t="s">
        <v>84</v>
      </c>
      <c r="G3448" t="s">
        <v>8</v>
      </c>
      <c r="H3448">
        <f t="shared" si="320"/>
        <v>36.950000000000003</v>
      </c>
      <c r="I3448">
        <v>8</v>
      </c>
      <c r="J3448" t="s">
        <v>30</v>
      </c>
      <c r="K3448" t="s">
        <v>31</v>
      </c>
      <c r="L3448">
        <f t="shared" si="321"/>
        <v>295.60000000000002</v>
      </c>
      <c r="M3448">
        <f t="shared" si="323"/>
        <v>8</v>
      </c>
      <c r="N3448" t="s">
        <v>111</v>
      </c>
      <c r="O3448" t="s">
        <v>114</v>
      </c>
    </row>
    <row r="3449" spans="1:15" x14ac:dyDescent="0.3">
      <c r="A3449">
        <f t="shared" si="322"/>
        <v>7777898848</v>
      </c>
      <c r="B3449" s="1">
        <v>42619</v>
      </c>
      <c r="C3449" t="str">
        <f t="shared" si="318"/>
        <v>Tuesday</v>
      </c>
      <c r="D3449" t="str">
        <f t="shared" si="319"/>
        <v>September</v>
      </c>
      <c r="E3449">
        <v>20.75</v>
      </c>
      <c r="F3449" t="s">
        <v>13</v>
      </c>
      <c r="G3449" t="s">
        <v>17</v>
      </c>
      <c r="H3449">
        <f t="shared" si="320"/>
        <v>30.75</v>
      </c>
      <c r="I3449">
        <v>5</v>
      </c>
      <c r="J3449" t="s">
        <v>66</v>
      </c>
      <c r="K3449" t="s">
        <v>67</v>
      </c>
      <c r="L3449">
        <f t="shared" si="321"/>
        <v>153.75</v>
      </c>
      <c r="M3449">
        <f t="shared" si="323"/>
        <v>50</v>
      </c>
      <c r="N3449" t="s">
        <v>112</v>
      </c>
      <c r="O3449" t="s">
        <v>114</v>
      </c>
    </row>
    <row r="3450" spans="1:15" x14ac:dyDescent="0.3">
      <c r="A3450">
        <f t="shared" si="322"/>
        <v>7777898849</v>
      </c>
      <c r="B3450" s="1">
        <v>42619</v>
      </c>
      <c r="C3450" t="str">
        <f t="shared" si="318"/>
        <v>Tuesday</v>
      </c>
      <c r="D3450" t="str">
        <f t="shared" si="319"/>
        <v>September</v>
      </c>
      <c r="E3450">
        <v>12</v>
      </c>
      <c r="F3450" t="s">
        <v>27</v>
      </c>
      <c r="G3450" t="s">
        <v>8</v>
      </c>
      <c r="H3450">
        <f t="shared" si="320"/>
        <v>15</v>
      </c>
      <c r="I3450">
        <v>10</v>
      </c>
      <c r="J3450" t="s">
        <v>30</v>
      </c>
      <c r="K3450" t="s">
        <v>31</v>
      </c>
      <c r="L3450">
        <f t="shared" si="321"/>
        <v>150</v>
      </c>
      <c r="M3450">
        <f t="shared" si="323"/>
        <v>30</v>
      </c>
      <c r="N3450" t="s">
        <v>112</v>
      </c>
      <c r="O3450" t="s">
        <v>114</v>
      </c>
    </row>
    <row r="3451" spans="1:15" x14ac:dyDescent="0.3">
      <c r="A3451">
        <f t="shared" si="322"/>
        <v>7777898850</v>
      </c>
      <c r="B3451" s="1">
        <v>42619</v>
      </c>
      <c r="C3451" t="str">
        <f t="shared" si="318"/>
        <v>Tuesday</v>
      </c>
      <c r="D3451" t="str">
        <f t="shared" si="319"/>
        <v>September</v>
      </c>
      <c r="E3451">
        <v>17.95</v>
      </c>
      <c r="F3451" t="s">
        <v>13</v>
      </c>
      <c r="G3451" t="s">
        <v>14</v>
      </c>
      <c r="H3451">
        <f t="shared" si="320"/>
        <v>24.95</v>
      </c>
      <c r="I3451">
        <v>2</v>
      </c>
      <c r="J3451" t="s">
        <v>56</v>
      </c>
      <c r="K3451" t="s">
        <v>57</v>
      </c>
      <c r="L3451">
        <f t="shared" si="321"/>
        <v>49.9</v>
      </c>
      <c r="M3451">
        <f t="shared" si="323"/>
        <v>14</v>
      </c>
      <c r="N3451" t="s">
        <v>111</v>
      </c>
      <c r="O3451" t="s">
        <v>114</v>
      </c>
    </row>
    <row r="3452" spans="1:15" x14ac:dyDescent="0.3">
      <c r="A3452">
        <f t="shared" si="322"/>
        <v>7777898851</v>
      </c>
      <c r="B3452" s="1">
        <v>42619</v>
      </c>
      <c r="C3452" t="str">
        <f t="shared" si="318"/>
        <v>Tuesday</v>
      </c>
      <c r="D3452" t="str">
        <f t="shared" si="319"/>
        <v>September</v>
      </c>
      <c r="E3452">
        <v>12</v>
      </c>
      <c r="F3452" t="s">
        <v>27</v>
      </c>
      <c r="G3452" t="s">
        <v>14</v>
      </c>
      <c r="H3452">
        <f t="shared" si="320"/>
        <v>16</v>
      </c>
      <c r="I3452">
        <v>5</v>
      </c>
      <c r="J3452" t="s">
        <v>64</v>
      </c>
      <c r="K3452" t="s">
        <v>65</v>
      </c>
      <c r="L3452">
        <f t="shared" si="321"/>
        <v>80</v>
      </c>
      <c r="M3452">
        <f t="shared" si="323"/>
        <v>20</v>
      </c>
      <c r="N3452" t="s">
        <v>112</v>
      </c>
      <c r="O3452" t="s">
        <v>114</v>
      </c>
    </row>
    <row r="3453" spans="1:15" x14ac:dyDescent="0.3">
      <c r="A3453">
        <f t="shared" si="322"/>
        <v>7777898852</v>
      </c>
      <c r="B3453" s="1">
        <v>42619</v>
      </c>
      <c r="C3453" t="str">
        <f t="shared" si="318"/>
        <v>Tuesday</v>
      </c>
      <c r="D3453" t="str">
        <f t="shared" si="319"/>
        <v>September</v>
      </c>
      <c r="E3453">
        <v>10.5</v>
      </c>
      <c r="F3453" t="s">
        <v>27</v>
      </c>
      <c r="G3453" t="s">
        <v>8</v>
      </c>
      <c r="H3453">
        <f t="shared" si="320"/>
        <v>13.5</v>
      </c>
      <c r="I3453">
        <v>7</v>
      </c>
      <c r="J3453" t="s">
        <v>9</v>
      </c>
      <c r="K3453" t="s">
        <v>10</v>
      </c>
      <c r="L3453">
        <f t="shared" si="321"/>
        <v>94.5</v>
      </c>
      <c r="M3453">
        <f t="shared" si="323"/>
        <v>21</v>
      </c>
      <c r="N3453" t="s">
        <v>111</v>
      </c>
      <c r="O3453" t="s">
        <v>115</v>
      </c>
    </row>
    <row r="3454" spans="1:15" x14ac:dyDescent="0.3">
      <c r="A3454">
        <f t="shared" si="322"/>
        <v>7777898853</v>
      </c>
      <c r="B3454" s="1">
        <v>42620</v>
      </c>
      <c r="C3454" t="str">
        <f t="shared" si="318"/>
        <v>Wednesday</v>
      </c>
      <c r="D3454" t="str">
        <f t="shared" si="319"/>
        <v>September</v>
      </c>
      <c r="E3454">
        <v>12</v>
      </c>
      <c r="F3454" t="s">
        <v>27</v>
      </c>
      <c r="G3454" t="s">
        <v>8</v>
      </c>
      <c r="H3454">
        <f t="shared" si="320"/>
        <v>15</v>
      </c>
      <c r="I3454">
        <v>4</v>
      </c>
      <c r="J3454" t="s">
        <v>52</v>
      </c>
      <c r="K3454" t="s">
        <v>53</v>
      </c>
      <c r="L3454">
        <f t="shared" si="321"/>
        <v>60</v>
      </c>
      <c r="M3454">
        <f t="shared" si="323"/>
        <v>12</v>
      </c>
      <c r="N3454" t="s">
        <v>112</v>
      </c>
      <c r="O3454" t="s">
        <v>114</v>
      </c>
    </row>
    <row r="3455" spans="1:15" x14ac:dyDescent="0.3">
      <c r="A3455">
        <f t="shared" si="322"/>
        <v>7777898854</v>
      </c>
      <c r="B3455" s="1">
        <v>42620</v>
      </c>
      <c r="C3455" t="str">
        <f t="shared" si="318"/>
        <v>Wednesday</v>
      </c>
      <c r="D3455" t="str">
        <f t="shared" si="319"/>
        <v>September</v>
      </c>
      <c r="E3455">
        <v>9.75</v>
      </c>
      <c r="F3455" t="s">
        <v>27</v>
      </c>
      <c r="G3455" t="s">
        <v>8</v>
      </c>
      <c r="H3455">
        <f t="shared" si="320"/>
        <v>12.75</v>
      </c>
      <c r="I3455">
        <v>11</v>
      </c>
      <c r="J3455" t="s">
        <v>48</v>
      </c>
      <c r="K3455" t="s">
        <v>49</v>
      </c>
      <c r="L3455">
        <f t="shared" si="321"/>
        <v>140.25</v>
      </c>
      <c r="M3455">
        <f t="shared" si="323"/>
        <v>33</v>
      </c>
      <c r="N3455" t="s">
        <v>112</v>
      </c>
      <c r="O3455" t="s">
        <v>114</v>
      </c>
    </row>
    <row r="3456" spans="1:15" x14ac:dyDescent="0.3">
      <c r="A3456">
        <f t="shared" si="322"/>
        <v>7777898855</v>
      </c>
      <c r="B3456" s="1">
        <v>42620</v>
      </c>
      <c r="C3456" t="str">
        <f t="shared" si="318"/>
        <v>Wednesday</v>
      </c>
      <c r="D3456" t="str">
        <f t="shared" si="319"/>
        <v>September</v>
      </c>
      <c r="E3456">
        <v>20.75</v>
      </c>
      <c r="F3456" t="s">
        <v>13</v>
      </c>
      <c r="G3456" t="s">
        <v>22</v>
      </c>
      <c r="H3456">
        <f t="shared" si="320"/>
        <v>28.75</v>
      </c>
      <c r="I3456">
        <v>6</v>
      </c>
      <c r="J3456" t="s">
        <v>28</v>
      </c>
      <c r="K3456" t="s">
        <v>29</v>
      </c>
      <c r="L3456">
        <f t="shared" si="321"/>
        <v>172.5</v>
      </c>
      <c r="M3456">
        <f t="shared" si="323"/>
        <v>48</v>
      </c>
      <c r="N3456" t="s">
        <v>112</v>
      </c>
      <c r="O3456" t="s">
        <v>115</v>
      </c>
    </row>
    <row r="3457" spans="1:15" x14ac:dyDescent="0.3">
      <c r="A3457">
        <f t="shared" si="322"/>
        <v>7777898856</v>
      </c>
      <c r="B3457" s="1">
        <v>42620</v>
      </c>
      <c r="C3457" t="str">
        <f t="shared" si="318"/>
        <v>Wednesday</v>
      </c>
      <c r="D3457" t="str">
        <f t="shared" si="319"/>
        <v>September</v>
      </c>
      <c r="E3457">
        <v>14.5</v>
      </c>
      <c r="F3457" t="s">
        <v>7</v>
      </c>
      <c r="G3457" t="s">
        <v>8</v>
      </c>
      <c r="H3457">
        <f t="shared" si="320"/>
        <v>19</v>
      </c>
      <c r="I3457">
        <v>6</v>
      </c>
      <c r="J3457" t="s">
        <v>74</v>
      </c>
      <c r="K3457" t="s">
        <v>75</v>
      </c>
      <c r="L3457">
        <f t="shared" si="321"/>
        <v>114</v>
      </c>
      <c r="M3457">
        <f t="shared" si="323"/>
        <v>27</v>
      </c>
      <c r="N3457" t="s">
        <v>112</v>
      </c>
      <c r="O3457" t="s">
        <v>114</v>
      </c>
    </row>
    <row r="3458" spans="1:15" x14ac:dyDescent="0.3">
      <c r="A3458">
        <f t="shared" si="322"/>
        <v>7777898857</v>
      </c>
      <c r="B3458" s="1">
        <v>42620</v>
      </c>
      <c r="C3458" t="str">
        <f t="shared" ref="C3458:C3521" si="324">TEXT(B3458,"dddd")</f>
        <v>Wednesday</v>
      </c>
      <c r="D3458" t="str">
        <f t="shared" si="319"/>
        <v>September</v>
      </c>
      <c r="E3458">
        <v>12</v>
      </c>
      <c r="F3458" t="s">
        <v>27</v>
      </c>
      <c r="G3458" t="s">
        <v>14</v>
      </c>
      <c r="H3458">
        <f t="shared" si="320"/>
        <v>16</v>
      </c>
      <c r="I3458">
        <v>10</v>
      </c>
      <c r="J3458" t="s">
        <v>64</v>
      </c>
      <c r="K3458" t="s">
        <v>65</v>
      </c>
      <c r="L3458">
        <f t="shared" si="321"/>
        <v>160</v>
      </c>
      <c r="M3458">
        <f t="shared" si="323"/>
        <v>40</v>
      </c>
      <c r="N3458" t="s">
        <v>111</v>
      </c>
      <c r="O3458" t="s">
        <v>114</v>
      </c>
    </row>
    <row r="3459" spans="1:15" x14ac:dyDescent="0.3">
      <c r="A3459">
        <f t="shared" si="322"/>
        <v>7777898858</v>
      </c>
      <c r="B3459" s="1">
        <v>42620</v>
      </c>
      <c r="C3459" t="str">
        <f t="shared" si="324"/>
        <v>Wednesday</v>
      </c>
      <c r="D3459" t="str">
        <f t="shared" ref="D3459:D3522" si="325">TEXT(B3459,"mmmm")</f>
        <v>September</v>
      </c>
      <c r="E3459">
        <v>20.75</v>
      </c>
      <c r="F3459" t="s">
        <v>13</v>
      </c>
      <c r="G3459" t="s">
        <v>14</v>
      </c>
      <c r="H3459">
        <f t="shared" ref="H3459:H3522" si="326">E3459 +   IF(F3459="S", 2, IF(F3459="M", 3.5, IF(F3459="L", 5, 0))) +  IF(G3459="Classic", 1, IF(G3459="Veggie", 2, IF(G3459="Chicken", 3, IF(G3459="Supreme",5,0))))</f>
        <v>27.75</v>
      </c>
      <c r="I3459">
        <v>7</v>
      </c>
      <c r="J3459" t="s">
        <v>40</v>
      </c>
      <c r="K3459" t="s">
        <v>41</v>
      </c>
      <c r="L3459">
        <f t="shared" ref="L3459:L3522" si="327">H3459*I3459</f>
        <v>194.25</v>
      </c>
      <c r="M3459">
        <f t="shared" si="323"/>
        <v>49</v>
      </c>
      <c r="N3459" t="s">
        <v>112</v>
      </c>
      <c r="O3459" t="s">
        <v>115</v>
      </c>
    </row>
    <row r="3460" spans="1:15" x14ac:dyDescent="0.3">
      <c r="A3460">
        <f t="shared" ref="A3460:A3523" si="328">A3459+1</f>
        <v>7777898859</v>
      </c>
      <c r="B3460" s="1">
        <v>42620</v>
      </c>
      <c r="C3460" t="str">
        <f t="shared" si="324"/>
        <v>Wednesday</v>
      </c>
      <c r="D3460" t="str">
        <f t="shared" si="325"/>
        <v>September</v>
      </c>
      <c r="E3460">
        <v>20.5</v>
      </c>
      <c r="F3460" t="s">
        <v>13</v>
      </c>
      <c r="G3460" t="s">
        <v>8</v>
      </c>
      <c r="H3460">
        <f t="shared" si="326"/>
        <v>26.5</v>
      </c>
      <c r="I3460">
        <v>2</v>
      </c>
      <c r="J3460" t="s">
        <v>30</v>
      </c>
      <c r="K3460" t="s">
        <v>31</v>
      </c>
      <c r="L3460">
        <f t="shared" si="327"/>
        <v>53</v>
      </c>
      <c r="M3460">
        <f t="shared" si="323"/>
        <v>12</v>
      </c>
      <c r="N3460" t="s">
        <v>111</v>
      </c>
      <c r="O3460" t="s">
        <v>115</v>
      </c>
    </row>
    <row r="3461" spans="1:15" x14ac:dyDescent="0.3">
      <c r="A3461">
        <f t="shared" si="328"/>
        <v>7777898860</v>
      </c>
      <c r="B3461" s="1">
        <v>42621</v>
      </c>
      <c r="C3461" t="str">
        <f t="shared" si="324"/>
        <v>Thursday</v>
      </c>
      <c r="D3461" t="str">
        <f t="shared" si="325"/>
        <v>September</v>
      </c>
      <c r="E3461">
        <v>16.75</v>
      </c>
      <c r="F3461" t="s">
        <v>7</v>
      </c>
      <c r="G3461" t="s">
        <v>22</v>
      </c>
      <c r="H3461">
        <f t="shared" si="326"/>
        <v>23.25</v>
      </c>
      <c r="I3461">
        <v>9</v>
      </c>
      <c r="J3461" t="s">
        <v>28</v>
      </c>
      <c r="K3461" t="s">
        <v>29</v>
      </c>
      <c r="L3461">
        <f t="shared" si="327"/>
        <v>209.25</v>
      </c>
      <c r="M3461">
        <f t="shared" ref="M3461:M3524" si="329">(H3461-E3461)*I3461</f>
        <v>58.5</v>
      </c>
      <c r="N3461" t="s">
        <v>112</v>
      </c>
      <c r="O3461" t="s">
        <v>114</v>
      </c>
    </row>
    <row r="3462" spans="1:15" x14ac:dyDescent="0.3">
      <c r="A3462">
        <f t="shared" si="328"/>
        <v>7777898861</v>
      </c>
      <c r="B3462" s="1">
        <v>42621</v>
      </c>
      <c r="C3462" t="str">
        <f t="shared" si="324"/>
        <v>Thursday</v>
      </c>
      <c r="D3462" t="str">
        <f t="shared" si="325"/>
        <v>September</v>
      </c>
      <c r="E3462">
        <v>17.95</v>
      </c>
      <c r="F3462" t="s">
        <v>13</v>
      </c>
      <c r="G3462" t="s">
        <v>14</v>
      </c>
      <c r="H3462">
        <f t="shared" si="326"/>
        <v>24.95</v>
      </c>
      <c r="I3462">
        <v>4</v>
      </c>
      <c r="J3462" t="s">
        <v>56</v>
      </c>
      <c r="K3462" t="s">
        <v>57</v>
      </c>
      <c r="L3462">
        <f t="shared" si="327"/>
        <v>99.8</v>
      </c>
      <c r="M3462">
        <f t="shared" si="329"/>
        <v>28</v>
      </c>
      <c r="N3462" t="s">
        <v>111</v>
      </c>
      <c r="O3462" t="s">
        <v>115</v>
      </c>
    </row>
    <row r="3463" spans="1:15" x14ac:dyDescent="0.3">
      <c r="A3463">
        <f t="shared" si="328"/>
        <v>7777898862</v>
      </c>
      <c r="B3463" s="1">
        <v>42621</v>
      </c>
      <c r="C3463" t="str">
        <f t="shared" si="324"/>
        <v>Thursday</v>
      </c>
      <c r="D3463" t="str">
        <f t="shared" si="325"/>
        <v>September</v>
      </c>
      <c r="E3463">
        <v>16.75</v>
      </c>
      <c r="F3463" t="s">
        <v>7</v>
      </c>
      <c r="G3463" t="s">
        <v>14</v>
      </c>
      <c r="H3463">
        <f t="shared" si="326"/>
        <v>22.25</v>
      </c>
      <c r="I3463">
        <v>6</v>
      </c>
      <c r="J3463" t="s">
        <v>62</v>
      </c>
      <c r="K3463" t="s">
        <v>63</v>
      </c>
      <c r="L3463">
        <f t="shared" si="327"/>
        <v>133.5</v>
      </c>
      <c r="M3463">
        <f t="shared" si="329"/>
        <v>33</v>
      </c>
      <c r="N3463" t="s">
        <v>111</v>
      </c>
      <c r="O3463" t="s">
        <v>115</v>
      </c>
    </row>
    <row r="3464" spans="1:15" x14ac:dyDescent="0.3">
      <c r="A3464">
        <f t="shared" si="328"/>
        <v>7777898863</v>
      </c>
      <c r="B3464" s="1">
        <v>42621</v>
      </c>
      <c r="C3464" t="str">
        <f t="shared" si="324"/>
        <v>Thursday</v>
      </c>
      <c r="D3464" t="str">
        <f t="shared" si="325"/>
        <v>September</v>
      </c>
      <c r="E3464">
        <v>20.25</v>
      </c>
      <c r="F3464" t="s">
        <v>13</v>
      </c>
      <c r="G3464" t="s">
        <v>14</v>
      </c>
      <c r="H3464">
        <f t="shared" si="326"/>
        <v>27.25</v>
      </c>
      <c r="I3464">
        <v>2</v>
      </c>
      <c r="J3464" t="s">
        <v>68</v>
      </c>
      <c r="K3464" t="s">
        <v>69</v>
      </c>
      <c r="L3464">
        <f t="shared" si="327"/>
        <v>54.5</v>
      </c>
      <c r="M3464">
        <f t="shared" si="329"/>
        <v>14</v>
      </c>
      <c r="N3464" t="s">
        <v>111</v>
      </c>
      <c r="O3464" t="s">
        <v>114</v>
      </c>
    </row>
    <row r="3465" spans="1:15" x14ac:dyDescent="0.3">
      <c r="A3465">
        <f t="shared" si="328"/>
        <v>7777898864</v>
      </c>
      <c r="B3465" s="1">
        <v>42621</v>
      </c>
      <c r="C3465" t="str">
        <f t="shared" si="324"/>
        <v>Thursday</v>
      </c>
      <c r="D3465" t="str">
        <f t="shared" si="325"/>
        <v>September</v>
      </c>
      <c r="E3465">
        <v>16.25</v>
      </c>
      <c r="F3465" t="s">
        <v>7</v>
      </c>
      <c r="G3465" t="s">
        <v>17</v>
      </c>
      <c r="H3465">
        <f t="shared" si="326"/>
        <v>24.75</v>
      </c>
      <c r="I3465">
        <v>9</v>
      </c>
      <c r="J3465" t="s">
        <v>60</v>
      </c>
      <c r="K3465" t="s">
        <v>61</v>
      </c>
      <c r="L3465">
        <f t="shared" si="327"/>
        <v>222.75</v>
      </c>
      <c r="M3465">
        <f t="shared" si="329"/>
        <v>76.5</v>
      </c>
      <c r="N3465" t="s">
        <v>111</v>
      </c>
      <c r="O3465" t="s">
        <v>115</v>
      </c>
    </row>
    <row r="3466" spans="1:15" x14ac:dyDescent="0.3">
      <c r="A3466">
        <f t="shared" si="328"/>
        <v>7777898865</v>
      </c>
      <c r="B3466" s="1">
        <v>42621</v>
      </c>
      <c r="C3466" t="str">
        <f t="shared" si="324"/>
        <v>Thursday</v>
      </c>
      <c r="D3466" t="str">
        <f t="shared" si="325"/>
        <v>September</v>
      </c>
      <c r="E3466">
        <v>9.75</v>
      </c>
      <c r="F3466" t="s">
        <v>27</v>
      </c>
      <c r="G3466" t="s">
        <v>8</v>
      </c>
      <c r="H3466">
        <f t="shared" si="326"/>
        <v>12.75</v>
      </c>
      <c r="I3466">
        <v>4</v>
      </c>
      <c r="J3466" t="s">
        <v>48</v>
      </c>
      <c r="K3466" t="s">
        <v>49</v>
      </c>
      <c r="L3466">
        <f t="shared" si="327"/>
        <v>51</v>
      </c>
      <c r="M3466">
        <f t="shared" si="329"/>
        <v>12</v>
      </c>
      <c r="N3466" t="s">
        <v>112</v>
      </c>
      <c r="O3466" t="s">
        <v>115</v>
      </c>
    </row>
    <row r="3467" spans="1:15" x14ac:dyDescent="0.3">
      <c r="A3467">
        <f t="shared" si="328"/>
        <v>7777898866</v>
      </c>
      <c r="B3467" s="1">
        <v>42621</v>
      </c>
      <c r="C3467" t="str">
        <f t="shared" si="324"/>
        <v>Thursday</v>
      </c>
      <c r="D3467" t="str">
        <f t="shared" si="325"/>
        <v>September</v>
      </c>
      <c r="E3467">
        <v>12.25</v>
      </c>
      <c r="F3467" t="s">
        <v>27</v>
      </c>
      <c r="G3467" t="s">
        <v>17</v>
      </c>
      <c r="H3467">
        <f t="shared" si="326"/>
        <v>19.25</v>
      </c>
      <c r="I3467">
        <v>3</v>
      </c>
      <c r="J3467" t="s">
        <v>70</v>
      </c>
      <c r="K3467" t="s">
        <v>71</v>
      </c>
      <c r="L3467">
        <f t="shared" si="327"/>
        <v>57.75</v>
      </c>
      <c r="M3467">
        <f t="shared" si="329"/>
        <v>21</v>
      </c>
      <c r="N3467" t="s">
        <v>111</v>
      </c>
      <c r="O3467" t="s">
        <v>115</v>
      </c>
    </row>
    <row r="3468" spans="1:15" x14ac:dyDescent="0.3">
      <c r="A3468">
        <f t="shared" si="328"/>
        <v>7777898867</v>
      </c>
      <c r="B3468" s="1">
        <v>42621</v>
      </c>
      <c r="C3468" t="str">
        <f t="shared" si="324"/>
        <v>Thursday</v>
      </c>
      <c r="D3468" t="str">
        <f t="shared" si="325"/>
        <v>September</v>
      </c>
      <c r="E3468">
        <v>20.75</v>
      </c>
      <c r="F3468" t="s">
        <v>13</v>
      </c>
      <c r="G3468" t="s">
        <v>22</v>
      </c>
      <c r="H3468">
        <f t="shared" si="326"/>
        <v>28.75</v>
      </c>
      <c r="I3468">
        <v>12</v>
      </c>
      <c r="J3468" t="s">
        <v>50</v>
      </c>
      <c r="K3468" t="s">
        <v>51</v>
      </c>
      <c r="L3468">
        <f t="shared" si="327"/>
        <v>345</v>
      </c>
      <c r="M3468">
        <f t="shared" si="329"/>
        <v>96</v>
      </c>
      <c r="N3468" t="s">
        <v>112</v>
      </c>
      <c r="O3468" t="s">
        <v>115</v>
      </c>
    </row>
    <row r="3469" spans="1:15" x14ac:dyDescent="0.3">
      <c r="A3469">
        <f t="shared" si="328"/>
        <v>7777898868</v>
      </c>
      <c r="B3469" s="1">
        <v>42622</v>
      </c>
      <c r="C3469" t="str">
        <f t="shared" si="324"/>
        <v>Friday</v>
      </c>
      <c r="D3469" t="str">
        <f t="shared" si="325"/>
        <v>September</v>
      </c>
      <c r="E3469">
        <v>20.75</v>
      </c>
      <c r="F3469" t="s">
        <v>13</v>
      </c>
      <c r="G3469" t="s">
        <v>22</v>
      </c>
      <c r="H3469">
        <f t="shared" si="326"/>
        <v>28.75</v>
      </c>
      <c r="I3469">
        <v>10</v>
      </c>
      <c r="J3469" t="s">
        <v>72</v>
      </c>
      <c r="K3469" t="s">
        <v>73</v>
      </c>
      <c r="L3469">
        <f t="shared" si="327"/>
        <v>287.5</v>
      </c>
      <c r="M3469">
        <f t="shared" si="329"/>
        <v>80</v>
      </c>
      <c r="N3469" t="s">
        <v>112</v>
      </c>
      <c r="O3469" t="s">
        <v>114</v>
      </c>
    </row>
    <row r="3470" spans="1:15" x14ac:dyDescent="0.3">
      <c r="A3470">
        <f t="shared" si="328"/>
        <v>7777898869</v>
      </c>
      <c r="B3470" s="1">
        <v>42622</v>
      </c>
      <c r="C3470" t="str">
        <f t="shared" si="324"/>
        <v>Friday</v>
      </c>
      <c r="D3470" t="str">
        <f t="shared" si="325"/>
        <v>September</v>
      </c>
      <c r="E3470">
        <v>12.5</v>
      </c>
      <c r="F3470" t="s">
        <v>27</v>
      </c>
      <c r="G3470" t="s">
        <v>14</v>
      </c>
      <c r="H3470">
        <f t="shared" si="326"/>
        <v>16.5</v>
      </c>
      <c r="I3470">
        <v>7</v>
      </c>
      <c r="J3470" t="s">
        <v>40</v>
      </c>
      <c r="K3470" t="s">
        <v>41</v>
      </c>
      <c r="L3470">
        <f t="shared" si="327"/>
        <v>115.5</v>
      </c>
      <c r="M3470">
        <f t="shared" si="329"/>
        <v>28</v>
      </c>
      <c r="N3470" t="s">
        <v>112</v>
      </c>
      <c r="O3470" t="s">
        <v>114</v>
      </c>
    </row>
    <row r="3471" spans="1:15" x14ac:dyDescent="0.3">
      <c r="A3471">
        <f t="shared" si="328"/>
        <v>7777898870</v>
      </c>
      <c r="B3471" s="1">
        <v>42623</v>
      </c>
      <c r="C3471" t="str">
        <f t="shared" si="324"/>
        <v>Saturday</v>
      </c>
      <c r="D3471" t="str">
        <f t="shared" si="325"/>
        <v>September</v>
      </c>
      <c r="E3471">
        <v>12</v>
      </c>
      <c r="F3471" t="s">
        <v>27</v>
      </c>
      <c r="G3471" t="s">
        <v>14</v>
      </c>
      <c r="H3471">
        <f t="shared" si="326"/>
        <v>16</v>
      </c>
      <c r="I3471">
        <v>4</v>
      </c>
      <c r="J3471" t="s">
        <v>68</v>
      </c>
      <c r="K3471" t="s">
        <v>69</v>
      </c>
      <c r="L3471">
        <f t="shared" si="327"/>
        <v>64</v>
      </c>
      <c r="M3471">
        <f t="shared" si="329"/>
        <v>16</v>
      </c>
      <c r="N3471" t="s">
        <v>111</v>
      </c>
      <c r="O3471" t="s">
        <v>115</v>
      </c>
    </row>
    <row r="3472" spans="1:15" x14ac:dyDescent="0.3">
      <c r="A3472">
        <f t="shared" si="328"/>
        <v>7777898871</v>
      </c>
      <c r="B3472" s="1">
        <v>42623</v>
      </c>
      <c r="C3472" t="str">
        <f t="shared" si="324"/>
        <v>Saturday</v>
      </c>
      <c r="D3472" t="str">
        <f t="shared" si="325"/>
        <v>September</v>
      </c>
      <c r="E3472">
        <v>18.5</v>
      </c>
      <c r="F3472" t="s">
        <v>13</v>
      </c>
      <c r="G3472" t="s">
        <v>14</v>
      </c>
      <c r="H3472">
        <f t="shared" si="326"/>
        <v>25.5</v>
      </c>
      <c r="I3472">
        <v>12</v>
      </c>
      <c r="J3472" t="s">
        <v>15</v>
      </c>
      <c r="K3472" t="s">
        <v>16</v>
      </c>
      <c r="L3472">
        <f t="shared" si="327"/>
        <v>306</v>
      </c>
      <c r="M3472">
        <f t="shared" si="329"/>
        <v>84</v>
      </c>
      <c r="N3472" t="s">
        <v>112</v>
      </c>
      <c r="O3472" t="s">
        <v>115</v>
      </c>
    </row>
    <row r="3473" spans="1:15" x14ac:dyDescent="0.3">
      <c r="A3473">
        <f t="shared" si="328"/>
        <v>7777898872</v>
      </c>
      <c r="B3473" s="1">
        <v>42623</v>
      </c>
      <c r="C3473" t="str">
        <f t="shared" si="324"/>
        <v>Saturday</v>
      </c>
      <c r="D3473" t="str">
        <f t="shared" si="325"/>
        <v>September</v>
      </c>
      <c r="E3473">
        <v>16.5</v>
      </c>
      <c r="F3473" t="s">
        <v>7</v>
      </c>
      <c r="G3473" t="s">
        <v>17</v>
      </c>
      <c r="H3473">
        <f t="shared" si="326"/>
        <v>25</v>
      </c>
      <c r="I3473">
        <v>1</v>
      </c>
      <c r="J3473" t="s">
        <v>18</v>
      </c>
      <c r="K3473" t="s">
        <v>19</v>
      </c>
      <c r="L3473">
        <f t="shared" si="327"/>
        <v>25</v>
      </c>
      <c r="M3473">
        <f t="shared" si="329"/>
        <v>8.5</v>
      </c>
      <c r="N3473" t="s">
        <v>112</v>
      </c>
      <c r="O3473" t="s">
        <v>115</v>
      </c>
    </row>
    <row r="3474" spans="1:15" x14ac:dyDescent="0.3">
      <c r="A3474">
        <f t="shared" si="328"/>
        <v>7777898873</v>
      </c>
      <c r="B3474" s="1">
        <v>42623</v>
      </c>
      <c r="C3474" t="str">
        <f t="shared" si="324"/>
        <v>Saturday</v>
      </c>
      <c r="D3474" t="str">
        <f t="shared" si="325"/>
        <v>September</v>
      </c>
      <c r="E3474">
        <v>20.75</v>
      </c>
      <c r="F3474" t="s">
        <v>13</v>
      </c>
      <c r="G3474" t="s">
        <v>22</v>
      </c>
      <c r="H3474">
        <f t="shared" si="326"/>
        <v>28.75</v>
      </c>
      <c r="I3474">
        <v>4</v>
      </c>
      <c r="J3474" t="s">
        <v>23</v>
      </c>
      <c r="K3474" t="s">
        <v>24</v>
      </c>
      <c r="L3474">
        <f t="shared" si="327"/>
        <v>115</v>
      </c>
      <c r="M3474">
        <f t="shared" si="329"/>
        <v>32</v>
      </c>
      <c r="N3474" t="s">
        <v>112</v>
      </c>
      <c r="O3474" t="s">
        <v>114</v>
      </c>
    </row>
    <row r="3475" spans="1:15" x14ac:dyDescent="0.3">
      <c r="A3475">
        <f t="shared" si="328"/>
        <v>7777898874</v>
      </c>
      <c r="B3475" s="1">
        <v>42624</v>
      </c>
      <c r="C3475" t="str">
        <f t="shared" si="324"/>
        <v>Sunday</v>
      </c>
      <c r="D3475" t="str">
        <f t="shared" si="325"/>
        <v>September</v>
      </c>
      <c r="E3475">
        <v>21</v>
      </c>
      <c r="F3475" t="s">
        <v>13</v>
      </c>
      <c r="G3475" t="s">
        <v>14</v>
      </c>
      <c r="H3475">
        <f t="shared" si="326"/>
        <v>28</v>
      </c>
      <c r="I3475">
        <v>12</v>
      </c>
      <c r="J3475" t="s">
        <v>62</v>
      </c>
      <c r="K3475" t="s">
        <v>63</v>
      </c>
      <c r="L3475">
        <f t="shared" si="327"/>
        <v>336</v>
      </c>
      <c r="M3475">
        <f t="shared" si="329"/>
        <v>84</v>
      </c>
      <c r="N3475" t="s">
        <v>111</v>
      </c>
      <c r="O3475" t="s">
        <v>114</v>
      </c>
    </row>
    <row r="3476" spans="1:15" x14ac:dyDescent="0.3">
      <c r="A3476">
        <f t="shared" si="328"/>
        <v>7777898875</v>
      </c>
      <c r="B3476" s="1">
        <v>42624</v>
      </c>
      <c r="C3476" t="str">
        <f t="shared" si="324"/>
        <v>Sunday</v>
      </c>
      <c r="D3476" t="str">
        <f t="shared" si="325"/>
        <v>September</v>
      </c>
      <c r="E3476">
        <v>12.5</v>
      </c>
      <c r="F3476" t="s">
        <v>27</v>
      </c>
      <c r="G3476" t="s">
        <v>17</v>
      </c>
      <c r="H3476">
        <f t="shared" si="326"/>
        <v>19.5</v>
      </c>
      <c r="I3476">
        <v>4</v>
      </c>
      <c r="J3476" t="s">
        <v>54</v>
      </c>
      <c r="K3476" t="s">
        <v>55</v>
      </c>
      <c r="L3476">
        <f t="shared" si="327"/>
        <v>78</v>
      </c>
      <c r="M3476">
        <f t="shared" si="329"/>
        <v>28</v>
      </c>
      <c r="N3476" t="s">
        <v>111</v>
      </c>
      <c r="O3476" t="s">
        <v>114</v>
      </c>
    </row>
    <row r="3477" spans="1:15" x14ac:dyDescent="0.3">
      <c r="A3477">
        <f t="shared" si="328"/>
        <v>7777898876</v>
      </c>
      <c r="B3477" s="1">
        <v>42624</v>
      </c>
      <c r="C3477" t="str">
        <f t="shared" si="324"/>
        <v>Sunday</v>
      </c>
      <c r="D3477" t="str">
        <f t="shared" si="325"/>
        <v>September</v>
      </c>
      <c r="E3477">
        <v>16.75</v>
      </c>
      <c r="F3477" t="s">
        <v>7</v>
      </c>
      <c r="G3477" t="s">
        <v>22</v>
      </c>
      <c r="H3477">
        <f t="shared" si="326"/>
        <v>23.25</v>
      </c>
      <c r="I3477">
        <v>4</v>
      </c>
      <c r="J3477" t="s">
        <v>23</v>
      </c>
      <c r="K3477" t="s">
        <v>24</v>
      </c>
      <c r="L3477">
        <f t="shared" si="327"/>
        <v>93</v>
      </c>
      <c r="M3477">
        <f t="shared" si="329"/>
        <v>26</v>
      </c>
      <c r="N3477" t="s">
        <v>111</v>
      </c>
      <c r="O3477" t="s">
        <v>115</v>
      </c>
    </row>
    <row r="3478" spans="1:15" x14ac:dyDescent="0.3">
      <c r="A3478">
        <f t="shared" si="328"/>
        <v>7777898877</v>
      </c>
      <c r="B3478" s="1">
        <v>42624</v>
      </c>
      <c r="C3478" t="str">
        <f t="shared" si="324"/>
        <v>Sunday</v>
      </c>
      <c r="D3478" t="str">
        <f t="shared" si="325"/>
        <v>September</v>
      </c>
      <c r="E3478">
        <v>20.25</v>
      </c>
      <c r="F3478" t="s">
        <v>13</v>
      </c>
      <c r="G3478" t="s">
        <v>17</v>
      </c>
      <c r="H3478">
        <f t="shared" si="326"/>
        <v>30.25</v>
      </c>
      <c r="I3478">
        <v>11</v>
      </c>
      <c r="J3478" t="s">
        <v>60</v>
      </c>
      <c r="K3478" t="s">
        <v>61</v>
      </c>
      <c r="L3478">
        <f t="shared" si="327"/>
        <v>332.75</v>
      </c>
      <c r="M3478">
        <f t="shared" si="329"/>
        <v>110</v>
      </c>
      <c r="N3478" t="s">
        <v>112</v>
      </c>
      <c r="O3478" t="s">
        <v>115</v>
      </c>
    </row>
    <row r="3479" spans="1:15" x14ac:dyDescent="0.3">
      <c r="A3479">
        <f t="shared" si="328"/>
        <v>7777898878</v>
      </c>
      <c r="B3479" s="1">
        <v>42624</v>
      </c>
      <c r="C3479" t="str">
        <f t="shared" si="324"/>
        <v>Sunday</v>
      </c>
      <c r="D3479" t="str">
        <f t="shared" si="325"/>
        <v>September</v>
      </c>
      <c r="E3479">
        <v>12.5</v>
      </c>
      <c r="F3479" t="s">
        <v>27</v>
      </c>
      <c r="G3479" t="s">
        <v>14</v>
      </c>
      <c r="H3479">
        <f t="shared" si="326"/>
        <v>16.5</v>
      </c>
      <c r="I3479">
        <v>10</v>
      </c>
      <c r="J3479" t="s">
        <v>40</v>
      </c>
      <c r="K3479" t="s">
        <v>41</v>
      </c>
      <c r="L3479">
        <f t="shared" si="327"/>
        <v>165</v>
      </c>
      <c r="M3479">
        <f t="shared" si="329"/>
        <v>40</v>
      </c>
      <c r="N3479" t="s">
        <v>111</v>
      </c>
      <c r="O3479" t="s">
        <v>114</v>
      </c>
    </row>
    <row r="3480" spans="1:15" x14ac:dyDescent="0.3">
      <c r="A3480">
        <f t="shared" si="328"/>
        <v>7777898879</v>
      </c>
      <c r="B3480" s="1">
        <v>42625</v>
      </c>
      <c r="C3480" t="str">
        <f t="shared" si="324"/>
        <v>Monday</v>
      </c>
      <c r="D3480" t="str">
        <f t="shared" si="325"/>
        <v>September</v>
      </c>
      <c r="E3480">
        <v>12.5</v>
      </c>
      <c r="F3480" t="s">
        <v>27</v>
      </c>
      <c r="G3480" t="s">
        <v>17</v>
      </c>
      <c r="H3480">
        <f t="shared" si="326"/>
        <v>19.5</v>
      </c>
      <c r="I3480">
        <v>6</v>
      </c>
      <c r="J3480" t="s">
        <v>32</v>
      </c>
      <c r="K3480" t="s">
        <v>33</v>
      </c>
      <c r="L3480">
        <f t="shared" si="327"/>
        <v>117</v>
      </c>
      <c r="M3480">
        <f t="shared" si="329"/>
        <v>42</v>
      </c>
      <c r="N3480" t="s">
        <v>112</v>
      </c>
      <c r="O3480" t="s">
        <v>115</v>
      </c>
    </row>
    <row r="3481" spans="1:15" x14ac:dyDescent="0.3">
      <c r="A3481">
        <f t="shared" si="328"/>
        <v>7777898880</v>
      </c>
      <c r="B3481" s="1">
        <v>42625</v>
      </c>
      <c r="C3481" t="str">
        <f t="shared" si="324"/>
        <v>Monday</v>
      </c>
      <c r="D3481" t="str">
        <f t="shared" si="325"/>
        <v>September</v>
      </c>
      <c r="E3481">
        <v>16.75</v>
      </c>
      <c r="F3481" t="s">
        <v>7</v>
      </c>
      <c r="G3481" t="s">
        <v>22</v>
      </c>
      <c r="H3481">
        <f t="shared" si="326"/>
        <v>23.25</v>
      </c>
      <c r="I3481">
        <v>4</v>
      </c>
      <c r="J3481" t="s">
        <v>23</v>
      </c>
      <c r="K3481" t="s">
        <v>24</v>
      </c>
      <c r="L3481">
        <f t="shared" si="327"/>
        <v>93</v>
      </c>
      <c r="M3481">
        <f t="shared" si="329"/>
        <v>26</v>
      </c>
      <c r="N3481" t="s">
        <v>111</v>
      </c>
      <c r="O3481" t="s">
        <v>115</v>
      </c>
    </row>
    <row r="3482" spans="1:15" x14ac:dyDescent="0.3">
      <c r="A3482">
        <f t="shared" si="328"/>
        <v>7777898881</v>
      </c>
      <c r="B3482" s="1">
        <v>42625</v>
      </c>
      <c r="C3482" t="str">
        <f t="shared" si="324"/>
        <v>Monday</v>
      </c>
      <c r="D3482" t="str">
        <f t="shared" si="325"/>
        <v>September</v>
      </c>
      <c r="E3482">
        <v>18.5</v>
      </c>
      <c r="F3482" t="s">
        <v>13</v>
      </c>
      <c r="G3482" t="s">
        <v>14</v>
      </c>
      <c r="H3482">
        <f t="shared" si="326"/>
        <v>25.5</v>
      </c>
      <c r="I3482">
        <v>2</v>
      </c>
      <c r="J3482" t="s">
        <v>15</v>
      </c>
      <c r="K3482" t="s">
        <v>16</v>
      </c>
      <c r="L3482">
        <f t="shared" si="327"/>
        <v>51</v>
      </c>
      <c r="M3482">
        <f t="shared" si="329"/>
        <v>14</v>
      </c>
      <c r="N3482" t="s">
        <v>111</v>
      </c>
      <c r="O3482" t="s">
        <v>115</v>
      </c>
    </row>
    <row r="3483" spans="1:15" x14ac:dyDescent="0.3">
      <c r="A3483">
        <f t="shared" si="328"/>
        <v>7777898882</v>
      </c>
      <c r="B3483" s="1">
        <v>42626</v>
      </c>
      <c r="C3483" t="str">
        <f t="shared" si="324"/>
        <v>Tuesday</v>
      </c>
      <c r="D3483" t="str">
        <f t="shared" si="325"/>
        <v>September</v>
      </c>
      <c r="E3483">
        <v>20.75</v>
      </c>
      <c r="F3483" t="s">
        <v>13</v>
      </c>
      <c r="G3483" t="s">
        <v>22</v>
      </c>
      <c r="H3483">
        <f t="shared" si="326"/>
        <v>28.75</v>
      </c>
      <c r="I3483">
        <v>9</v>
      </c>
      <c r="J3483" t="s">
        <v>23</v>
      </c>
      <c r="K3483" t="s">
        <v>24</v>
      </c>
      <c r="L3483">
        <f t="shared" si="327"/>
        <v>258.75</v>
      </c>
      <c r="M3483">
        <f t="shared" si="329"/>
        <v>72</v>
      </c>
      <c r="N3483" t="s">
        <v>112</v>
      </c>
      <c r="O3483" t="s">
        <v>114</v>
      </c>
    </row>
    <row r="3484" spans="1:15" x14ac:dyDescent="0.3">
      <c r="A3484">
        <f t="shared" si="328"/>
        <v>7777898883</v>
      </c>
      <c r="B3484" s="1">
        <v>42626</v>
      </c>
      <c r="C3484" t="str">
        <f t="shared" si="324"/>
        <v>Tuesday</v>
      </c>
      <c r="D3484" t="str">
        <f t="shared" si="325"/>
        <v>September</v>
      </c>
      <c r="E3484">
        <v>12</v>
      </c>
      <c r="F3484" t="s">
        <v>27</v>
      </c>
      <c r="G3484" t="s">
        <v>8</v>
      </c>
      <c r="H3484">
        <f t="shared" si="326"/>
        <v>15</v>
      </c>
      <c r="I3484">
        <v>8</v>
      </c>
      <c r="J3484" t="s">
        <v>58</v>
      </c>
      <c r="K3484" t="s">
        <v>59</v>
      </c>
      <c r="L3484">
        <f t="shared" si="327"/>
        <v>120</v>
      </c>
      <c r="M3484">
        <f t="shared" si="329"/>
        <v>24</v>
      </c>
      <c r="N3484" t="s">
        <v>112</v>
      </c>
      <c r="O3484" t="s">
        <v>114</v>
      </c>
    </row>
    <row r="3485" spans="1:15" x14ac:dyDescent="0.3">
      <c r="A3485">
        <f t="shared" si="328"/>
        <v>7777898884</v>
      </c>
      <c r="B3485" s="1">
        <v>42626</v>
      </c>
      <c r="C3485" t="str">
        <f t="shared" si="324"/>
        <v>Tuesday</v>
      </c>
      <c r="D3485" t="str">
        <f t="shared" si="325"/>
        <v>September</v>
      </c>
      <c r="E3485">
        <v>16.5</v>
      </c>
      <c r="F3485" t="s">
        <v>7</v>
      </c>
      <c r="G3485" t="s">
        <v>17</v>
      </c>
      <c r="H3485">
        <f t="shared" si="326"/>
        <v>25</v>
      </c>
      <c r="I3485">
        <v>12</v>
      </c>
      <c r="J3485" t="s">
        <v>38</v>
      </c>
      <c r="K3485" t="s">
        <v>39</v>
      </c>
      <c r="L3485">
        <f t="shared" si="327"/>
        <v>300</v>
      </c>
      <c r="M3485">
        <f t="shared" si="329"/>
        <v>102</v>
      </c>
      <c r="N3485" t="s">
        <v>112</v>
      </c>
      <c r="O3485" t="s">
        <v>114</v>
      </c>
    </row>
    <row r="3486" spans="1:15" x14ac:dyDescent="0.3">
      <c r="A3486">
        <f t="shared" si="328"/>
        <v>7777898885</v>
      </c>
      <c r="B3486" s="1">
        <v>42626</v>
      </c>
      <c r="C3486" t="str">
        <f t="shared" si="324"/>
        <v>Tuesday</v>
      </c>
      <c r="D3486" t="str">
        <f t="shared" si="325"/>
        <v>September</v>
      </c>
      <c r="E3486">
        <v>16.5</v>
      </c>
      <c r="F3486" t="s">
        <v>13</v>
      </c>
      <c r="G3486" t="s">
        <v>8</v>
      </c>
      <c r="H3486">
        <f t="shared" si="326"/>
        <v>22.5</v>
      </c>
      <c r="I3486">
        <v>9</v>
      </c>
      <c r="J3486" t="s">
        <v>9</v>
      </c>
      <c r="K3486" t="s">
        <v>10</v>
      </c>
      <c r="L3486">
        <f t="shared" si="327"/>
        <v>202.5</v>
      </c>
      <c r="M3486">
        <f t="shared" si="329"/>
        <v>54</v>
      </c>
      <c r="N3486" t="s">
        <v>111</v>
      </c>
      <c r="O3486" t="s">
        <v>115</v>
      </c>
    </row>
    <row r="3487" spans="1:15" x14ac:dyDescent="0.3">
      <c r="A3487">
        <f t="shared" si="328"/>
        <v>7777898886</v>
      </c>
      <c r="B3487" s="1">
        <v>42626</v>
      </c>
      <c r="C3487" t="str">
        <f t="shared" si="324"/>
        <v>Tuesday</v>
      </c>
      <c r="D3487" t="str">
        <f t="shared" si="325"/>
        <v>September</v>
      </c>
      <c r="E3487">
        <v>16.75</v>
      </c>
      <c r="F3487" t="s">
        <v>7</v>
      </c>
      <c r="G3487" t="s">
        <v>22</v>
      </c>
      <c r="H3487">
        <f t="shared" si="326"/>
        <v>23.25</v>
      </c>
      <c r="I3487">
        <v>5</v>
      </c>
      <c r="J3487" t="s">
        <v>44</v>
      </c>
      <c r="K3487" t="s">
        <v>45</v>
      </c>
      <c r="L3487">
        <f t="shared" si="327"/>
        <v>116.25</v>
      </c>
      <c r="M3487">
        <f t="shared" si="329"/>
        <v>32.5</v>
      </c>
      <c r="N3487" t="s">
        <v>111</v>
      </c>
      <c r="O3487" t="s">
        <v>114</v>
      </c>
    </row>
    <row r="3488" spans="1:15" x14ac:dyDescent="0.3">
      <c r="A3488">
        <f t="shared" si="328"/>
        <v>7777898887</v>
      </c>
      <c r="B3488" s="1">
        <v>42626</v>
      </c>
      <c r="C3488" t="str">
        <f t="shared" si="324"/>
        <v>Tuesday</v>
      </c>
      <c r="D3488" t="str">
        <f t="shared" si="325"/>
        <v>September</v>
      </c>
      <c r="E3488">
        <v>20.5</v>
      </c>
      <c r="F3488" t="s">
        <v>13</v>
      </c>
      <c r="G3488" t="s">
        <v>8</v>
      </c>
      <c r="H3488">
        <f t="shared" si="326"/>
        <v>26.5</v>
      </c>
      <c r="I3488">
        <v>9</v>
      </c>
      <c r="J3488" t="s">
        <v>36</v>
      </c>
      <c r="K3488" t="s">
        <v>37</v>
      </c>
      <c r="L3488">
        <f t="shared" si="327"/>
        <v>238.5</v>
      </c>
      <c r="M3488">
        <f t="shared" si="329"/>
        <v>54</v>
      </c>
      <c r="N3488" t="s">
        <v>112</v>
      </c>
      <c r="O3488" t="s">
        <v>115</v>
      </c>
    </row>
    <row r="3489" spans="1:15" x14ac:dyDescent="0.3">
      <c r="A3489">
        <f t="shared" si="328"/>
        <v>7777898888</v>
      </c>
      <c r="B3489" s="1">
        <v>42626</v>
      </c>
      <c r="C3489" t="str">
        <f t="shared" si="324"/>
        <v>Tuesday</v>
      </c>
      <c r="D3489" t="str">
        <f t="shared" si="325"/>
        <v>September</v>
      </c>
      <c r="E3489">
        <v>16</v>
      </c>
      <c r="F3489" t="s">
        <v>7</v>
      </c>
      <c r="G3489" t="s">
        <v>14</v>
      </c>
      <c r="H3489">
        <f t="shared" si="326"/>
        <v>21.5</v>
      </c>
      <c r="I3489">
        <v>4</v>
      </c>
      <c r="J3489" t="s">
        <v>68</v>
      </c>
      <c r="K3489" t="s">
        <v>69</v>
      </c>
      <c r="L3489">
        <f t="shared" si="327"/>
        <v>86</v>
      </c>
      <c r="M3489">
        <f t="shared" si="329"/>
        <v>22</v>
      </c>
      <c r="N3489" t="s">
        <v>112</v>
      </c>
      <c r="O3489" t="s">
        <v>115</v>
      </c>
    </row>
    <row r="3490" spans="1:15" x14ac:dyDescent="0.3">
      <c r="A3490">
        <f t="shared" si="328"/>
        <v>7777898889</v>
      </c>
      <c r="B3490" s="1">
        <v>42626</v>
      </c>
      <c r="C3490" t="str">
        <f t="shared" si="324"/>
        <v>Tuesday</v>
      </c>
      <c r="D3490" t="str">
        <f t="shared" si="325"/>
        <v>September</v>
      </c>
      <c r="E3490">
        <v>16</v>
      </c>
      <c r="F3490" t="s">
        <v>7</v>
      </c>
      <c r="G3490" t="s">
        <v>8</v>
      </c>
      <c r="H3490">
        <f t="shared" si="326"/>
        <v>20.5</v>
      </c>
      <c r="I3490">
        <v>3</v>
      </c>
      <c r="J3490" t="s">
        <v>36</v>
      </c>
      <c r="K3490" t="s">
        <v>37</v>
      </c>
      <c r="L3490">
        <f t="shared" si="327"/>
        <v>61.5</v>
      </c>
      <c r="M3490">
        <f t="shared" si="329"/>
        <v>13.5</v>
      </c>
      <c r="N3490" t="s">
        <v>112</v>
      </c>
      <c r="O3490" t="s">
        <v>115</v>
      </c>
    </row>
    <row r="3491" spans="1:15" x14ac:dyDescent="0.3">
      <c r="A3491">
        <f t="shared" si="328"/>
        <v>7777898890</v>
      </c>
      <c r="B3491" s="1">
        <v>42626</v>
      </c>
      <c r="C3491" t="str">
        <f t="shared" si="324"/>
        <v>Tuesday</v>
      </c>
      <c r="D3491" t="str">
        <f t="shared" si="325"/>
        <v>September</v>
      </c>
      <c r="E3491">
        <v>16.75</v>
      </c>
      <c r="F3491" t="s">
        <v>7</v>
      </c>
      <c r="G3491" t="s">
        <v>22</v>
      </c>
      <c r="H3491">
        <f t="shared" si="326"/>
        <v>23.25</v>
      </c>
      <c r="I3491">
        <v>10</v>
      </c>
      <c r="J3491" t="s">
        <v>44</v>
      </c>
      <c r="K3491" t="s">
        <v>45</v>
      </c>
      <c r="L3491">
        <f t="shared" si="327"/>
        <v>232.5</v>
      </c>
      <c r="M3491">
        <f t="shared" si="329"/>
        <v>65</v>
      </c>
      <c r="N3491" t="s">
        <v>111</v>
      </c>
      <c r="O3491" t="s">
        <v>114</v>
      </c>
    </row>
    <row r="3492" spans="1:15" x14ac:dyDescent="0.3">
      <c r="A3492">
        <f t="shared" si="328"/>
        <v>7777898891</v>
      </c>
      <c r="B3492" s="1">
        <v>42626</v>
      </c>
      <c r="C3492" t="str">
        <f t="shared" si="324"/>
        <v>Tuesday</v>
      </c>
      <c r="D3492" t="str">
        <f t="shared" si="325"/>
        <v>September</v>
      </c>
      <c r="E3492">
        <v>20.75</v>
      </c>
      <c r="F3492" t="s">
        <v>13</v>
      </c>
      <c r="G3492" t="s">
        <v>22</v>
      </c>
      <c r="H3492">
        <f t="shared" si="326"/>
        <v>28.75</v>
      </c>
      <c r="I3492">
        <v>12</v>
      </c>
      <c r="J3492" t="s">
        <v>44</v>
      </c>
      <c r="K3492" t="s">
        <v>45</v>
      </c>
      <c r="L3492">
        <f t="shared" si="327"/>
        <v>345</v>
      </c>
      <c r="M3492">
        <f t="shared" si="329"/>
        <v>96</v>
      </c>
      <c r="N3492" t="s">
        <v>112</v>
      </c>
      <c r="O3492" t="s">
        <v>114</v>
      </c>
    </row>
    <row r="3493" spans="1:15" x14ac:dyDescent="0.3">
      <c r="A3493">
        <f t="shared" si="328"/>
        <v>7777898892</v>
      </c>
      <c r="B3493" s="1">
        <v>42626</v>
      </c>
      <c r="C3493" t="str">
        <f t="shared" si="324"/>
        <v>Tuesday</v>
      </c>
      <c r="D3493" t="str">
        <f t="shared" si="325"/>
        <v>September</v>
      </c>
      <c r="E3493">
        <v>12</v>
      </c>
      <c r="F3493" t="s">
        <v>27</v>
      </c>
      <c r="G3493" t="s">
        <v>8</v>
      </c>
      <c r="H3493">
        <f t="shared" si="326"/>
        <v>15</v>
      </c>
      <c r="I3493">
        <v>12</v>
      </c>
      <c r="J3493" t="s">
        <v>52</v>
      </c>
      <c r="K3493" t="s">
        <v>53</v>
      </c>
      <c r="L3493">
        <f t="shared" si="327"/>
        <v>180</v>
      </c>
      <c r="M3493">
        <f t="shared" si="329"/>
        <v>36</v>
      </c>
      <c r="N3493" t="s">
        <v>111</v>
      </c>
      <c r="O3493" t="s">
        <v>115</v>
      </c>
    </row>
    <row r="3494" spans="1:15" x14ac:dyDescent="0.3">
      <c r="A3494">
        <f t="shared" si="328"/>
        <v>7777898893</v>
      </c>
      <c r="B3494" s="1">
        <v>42627</v>
      </c>
      <c r="C3494" t="str">
        <f t="shared" si="324"/>
        <v>Wednesday</v>
      </c>
      <c r="D3494" t="str">
        <f t="shared" si="325"/>
        <v>September</v>
      </c>
      <c r="E3494">
        <v>12.5</v>
      </c>
      <c r="F3494" t="s">
        <v>27</v>
      </c>
      <c r="G3494" t="s">
        <v>17</v>
      </c>
      <c r="H3494">
        <f t="shared" si="326"/>
        <v>19.5</v>
      </c>
      <c r="I3494">
        <v>3</v>
      </c>
      <c r="J3494" t="s">
        <v>66</v>
      </c>
      <c r="K3494" t="s">
        <v>67</v>
      </c>
      <c r="L3494">
        <f t="shared" si="327"/>
        <v>58.5</v>
      </c>
      <c r="M3494">
        <f t="shared" si="329"/>
        <v>21</v>
      </c>
      <c r="N3494" t="s">
        <v>111</v>
      </c>
      <c r="O3494" t="s">
        <v>114</v>
      </c>
    </row>
    <row r="3495" spans="1:15" x14ac:dyDescent="0.3">
      <c r="A3495">
        <f t="shared" si="328"/>
        <v>7777898894</v>
      </c>
      <c r="B3495" s="1">
        <v>42627</v>
      </c>
      <c r="C3495" t="str">
        <f t="shared" si="324"/>
        <v>Wednesday</v>
      </c>
      <c r="D3495" t="str">
        <f t="shared" si="325"/>
        <v>September</v>
      </c>
      <c r="E3495">
        <v>12.5</v>
      </c>
      <c r="F3495" t="s">
        <v>27</v>
      </c>
      <c r="G3495" t="s">
        <v>14</v>
      </c>
      <c r="H3495">
        <f t="shared" si="326"/>
        <v>16.5</v>
      </c>
      <c r="I3495">
        <v>12</v>
      </c>
      <c r="J3495" t="s">
        <v>40</v>
      </c>
      <c r="K3495" t="s">
        <v>41</v>
      </c>
      <c r="L3495">
        <f t="shared" si="327"/>
        <v>198</v>
      </c>
      <c r="M3495">
        <f t="shared" si="329"/>
        <v>48</v>
      </c>
      <c r="N3495" t="s">
        <v>111</v>
      </c>
      <c r="O3495" t="s">
        <v>115</v>
      </c>
    </row>
    <row r="3496" spans="1:15" x14ac:dyDescent="0.3">
      <c r="A3496">
        <f t="shared" si="328"/>
        <v>7777898895</v>
      </c>
      <c r="B3496" s="1">
        <v>42627</v>
      </c>
      <c r="C3496" t="str">
        <f t="shared" si="324"/>
        <v>Wednesday</v>
      </c>
      <c r="D3496" t="str">
        <f t="shared" si="325"/>
        <v>September</v>
      </c>
      <c r="E3496">
        <v>16</v>
      </c>
      <c r="F3496" t="s">
        <v>7</v>
      </c>
      <c r="G3496" t="s">
        <v>8</v>
      </c>
      <c r="H3496">
        <f t="shared" si="326"/>
        <v>20.5</v>
      </c>
      <c r="I3496">
        <v>2</v>
      </c>
      <c r="J3496" t="s">
        <v>36</v>
      </c>
      <c r="K3496" t="s">
        <v>37</v>
      </c>
      <c r="L3496">
        <f t="shared" si="327"/>
        <v>41</v>
      </c>
      <c r="M3496">
        <f t="shared" si="329"/>
        <v>9</v>
      </c>
      <c r="N3496" t="s">
        <v>111</v>
      </c>
      <c r="O3496" t="s">
        <v>114</v>
      </c>
    </row>
    <row r="3497" spans="1:15" x14ac:dyDescent="0.3">
      <c r="A3497">
        <f t="shared" si="328"/>
        <v>7777898896</v>
      </c>
      <c r="B3497" s="1">
        <v>42627</v>
      </c>
      <c r="C3497" t="str">
        <f t="shared" si="324"/>
        <v>Wednesday</v>
      </c>
      <c r="D3497" t="str">
        <f t="shared" si="325"/>
        <v>September</v>
      </c>
      <c r="E3497">
        <v>16.25</v>
      </c>
      <c r="F3497" t="s">
        <v>7</v>
      </c>
      <c r="G3497" t="s">
        <v>17</v>
      </c>
      <c r="H3497">
        <f t="shared" si="326"/>
        <v>24.75</v>
      </c>
      <c r="I3497">
        <v>2</v>
      </c>
      <c r="J3497" t="s">
        <v>60</v>
      </c>
      <c r="K3497" t="s">
        <v>61</v>
      </c>
      <c r="L3497">
        <f t="shared" si="327"/>
        <v>49.5</v>
      </c>
      <c r="M3497">
        <f t="shared" si="329"/>
        <v>17</v>
      </c>
      <c r="N3497" t="s">
        <v>112</v>
      </c>
      <c r="O3497" t="s">
        <v>114</v>
      </c>
    </row>
    <row r="3498" spans="1:15" x14ac:dyDescent="0.3">
      <c r="A3498">
        <f t="shared" si="328"/>
        <v>7777898897</v>
      </c>
      <c r="B3498" s="1">
        <v>42627</v>
      </c>
      <c r="C3498" t="str">
        <f t="shared" si="324"/>
        <v>Wednesday</v>
      </c>
      <c r="D3498" t="str">
        <f t="shared" si="325"/>
        <v>September</v>
      </c>
      <c r="E3498">
        <v>21</v>
      </c>
      <c r="F3498" t="s">
        <v>13</v>
      </c>
      <c r="G3498" t="s">
        <v>14</v>
      </c>
      <c r="H3498">
        <f t="shared" si="326"/>
        <v>28</v>
      </c>
      <c r="I3498">
        <v>2</v>
      </c>
      <c r="J3498" t="s">
        <v>62</v>
      </c>
      <c r="K3498" t="s">
        <v>63</v>
      </c>
      <c r="L3498">
        <f t="shared" si="327"/>
        <v>56</v>
      </c>
      <c r="M3498">
        <f t="shared" si="329"/>
        <v>14</v>
      </c>
      <c r="N3498" t="s">
        <v>112</v>
      </c>
      <c r="O3498" t="s">
        <v>115</v>
      </c>
    </row>
    <row r="3499" spans="1:15" x14ac:dyDescent="0.3">
      <c r="A3499">
        <f t="shared" si="328"/>
        <v>7777898898</v>
      </c>
      <c r="B3499" s="1">
        <v>42627</v>
      </c>
      <c r="C3499" t="str">
        <f t="shared" si="324"/>
        <v>Wednesday</v>
      </c>
      <c r="D3499" t="str">
        <f t="shared" si="325"/>
        <v>September</v>
      </c>
      <c r="E3499">
        <v>20.75</v>
      </c>
      <c r="F3499" t="s">
        <v>13</v>
      </c>
      <c r="G3499" t="s">
        <v>17</v>
      </c>
      <c r="H3499">
        <f t="shared" si="326"/>
        <v>30.75</v>
      </c>
      <c r="I3499">
        <v>5</v>
      </c>
      <c r="J3499" t="s">
        <v>66</v>
      </c>
      <c r="K3499" t="s">
        <v>67</v>
      </c>
      <c r="L3499">
        <f t="shared" si="327"/>
        <v>153.75</v>
      </c>
      <c r="M3499">
        <f t="shared" si="329"/>
        <v>50</v>
      </c>
      <c r="N3499" t="s">
        <v>111</v>
      </c>
      <c r="O3499" t="s">
        <v>114</v>
      </c>
    </row>
    <row r="3500" spans="1:15" x14ac:dyDescent="0.3">
      <c r="A3500">
        <f t="shared" si="328"/>
        <v>7777898899</v>
      </c>
      <c r="B3500" s="1">
        <v>42627</v>
      </c>
      <c r="C3500" t="str">
        <f t="shared" si="324"/>
        <v>Wednesday</v>
      </c>
      <c r="D3500" t="str">
        <f t="shared" si="325"/>
        <v>September</v>
      </c>
      <c r="E3500">
        <v>20.75</v>
      </c>
      <c r="F3500" t="s">
        <v>13</v>
      </c>
      <c r="G3500" t="s">
        <v>17</v>
      </c>
      <c r="H3500">
        <f t="shared" si="326"/>
        <v>30.75</v>
      </c>
      <c r="I3500">
        <v>9</v>
      </c>
      <c r="J3500" t="s">
        <v>25</v>
      </c>
      <c r="K3500" t="s">
        <v>26</v>
      </c>
      <c r="L3500">
        <f t="shared" si="327"/>
        <v>276.75</v>
      </c>
      <c r="M3500">
        <f t="shared" si="329"/>
        <v>90</v>
      </c>
      <c r="N3500" t="s">
        <v>111</v>
      </c>
      <c r="O3500" t="s">
        <v>115</v>
      </c>
    </row>
    <row r="3501" spans="1:15" x14ac:dyDescent="0.3">
      <c r="A3501">
        <f t="shared" si="328"/>
        <v>7777898900</v>
      </c>
      <c r="B3501" s="1">
        <v>42627</v>
      </c>
      <c r="C3501" t="str">
        <f t="shared" si="324"/>
        <v>Wednesday</v>
      </c>
      <c r="D3501" t="str">
        <f t="shared" si="325"/>
        <v>September</v>
      </c>
      <c r="E3501">
        <v>20.25</v>
      </c>
      <c r="F3501" t="s">
        <v>13</v>
      </c>
      <c r="G3501" t="s">
        <v>14</v>
      </c>
      <c r="H3501">
        <f t="shared" si="326"/>
        <v>27.25</v>
      </c>
      <c r="I3501">
        <v>11</v>
      </c>
      <c r="J3501" t="s">
        <v>42</v>
      </c>
      <c r="K3501" t="s">
        <v>43</v>
      </c>
      <c r="L3501">
        <f t="shared" si="327"/>
        <v>299.75</v>
      </c>
      <c r="M3501">
        <f t="shared" si="329"/>
        <v>77</v>
      </c>
      <c r="N3501" t="s">
        <v>111</v>
      </c>
      <c r="O3501" t="s">
        <v>114</v>
      </c>
    </row>
    <row r="3502" spans="1:15" x14ac:dyDescent="0.3">
      <c r="A3502">
        <f t="shared" si="328"/>
        <v>7777898901</v>
      </c>
      <c r="B3502" s="1">
        <v>42627</v>
      </c>
      <c r="C3502" t="str">
        <f t="shared" si="324"/>
        <v>Wednesday</v>
      </c>
      <c r="D3502" t="str">
        <f t="shared" si="325"/>
        <v>September</v>
      </c>
      <c r="E3502">
        <v>20.25</v>
      </c>
      <c r="F3502" t="s">
        <v>13</v>
      </c>
      <c r="G3502" t="s">
        <v>14</v>
      </c>
      <c r="H3502">
        <f t="shared" si="326"/>
        <v>27.25</v>
      </c>
      <c r="I3502">
        <v>3</v>
      </c>
      <c r="J3502" t="s">
        <v>20</v>
      </c>
      <c r="K3502" t="s">
        <v>21</v>
      </c>
      <c r="L3502">
        <f t="shared" si="327"/>
        <v>81.75</v>
      </c>
      <c r="M3502">
        <f t="shared" si="329"/>
        <v>21</v>
      </c>
      <c r="N3502" t="s">
        <v>111</v>
      </c>
      <c r="O3502" t="s">
        <v>114</v>
      </c>
    </row>
    <row r="3503" spans="1:15" x14ac:dyDescent="0.3">
      <c r="A3503">
        <f t="shared" si="328"/>
        <v>7777898902</v>
      </c>
      <c r="B3503" s="1">
        <v>42628</v>
      </c>
      <c r="C3503" t="str">
        <f t="shared" si="324"/>
        <v>Thursday</v>
      </c>
      <c r="D3503" t="str">
        <f t="shared" si="325"/>
        <v>September</v>
      </c>
      <c r="E3503">
        <v>16.75</v>
      </c>
      <c r="F3503" t="s">
        <v>7</v>
      </c>
      <c r="G3503" t="s">
        <v>22</v>
      </c>
      <c r="H3503">
        <f t="shared" si="326"/>
        <v>23.25</v>
      </c>
      <c r="I3503">
        <v>7</v>
      </c>
      <c r="J3503" t="s">
        <v>44</v>
      </c>
      <c r="K3503" t="s">
        <v>45</v>
      </c>
      <c r="L3503">
        <f t="shared" si="327"/>
        <v>162.75</v>
      </c>
      <c r="M3503">
        <f t="shared" si="329"/>
        <v>45.5</v>
      </c>
      <c r="N3503" t="s">
        <v>111</v>
      </c>
      <c r="O3503" t="s">
        <v>115</v>
      </c>
    </row>
    <row r="3504" spans="1:15" x14ac:dyDescent="0.3">
      <c r="A3504">
        <f t="shared" si="328"/>
        <v>7777898903</v>
      </c>
      <c r="B3504" s="1">
        <v>42628</v>
      </c>
      <c r="C3504" t="str">
        <f t="shared" si="324"/>
        <v>Thursday</v>
      </c>
      <c r="D3504" t="str">
        <f t="shared" si="325"/>
        <v>September</v>
      </c>
      <c r="E3504">
        <v>16.5</v>
      </c>
      <c r="F3504" t="s">
        <v>13</v>
      </c>
      <c r="G3504" t="s">
        <v>8</v>
      </c>
      <c r="H3504">
        <f t="shared" si="326"/>
        <v>22.5</v>
      </c>
      <c r="I3504">
        <v>10</v>
      </c>
      <c r="J3504" t="s">
        <v>9</v>
      </c>
      <c r="K3504" t="s">
        <v>10</v>
      </c>
      <c r="L3504">
        <f t="shared" si="327"/>
        <v>225</v>
      </c>
      <c r="M3504">
        <f t="shared" si="329"/>
        <v>60</v>
      </c>
      <c r="N3504" t="s">
        <v>111</v>
      </c>
      <c r="O3504" t="s">
        <v>115</v>
      </c>
    </row>
    <row r="3505" spans="1:15" x14ac:dyDescent="0.3">
      <c r="A3505">
        <f t="shared" si="328"/>
        <v>7777898904</v>
      </c>
      <c r="B3505" s="1">
        <v>42628</v>
      </c>
      <c r="C3505" t="str">
        <f t="shared" si="324"/>
        <v>Thursday</v>
      </c>
      <c r="D3505" t="str">
        <f t="shared" si="325"/>
        <v>September</v>
      </c>
      <c r="E3505">
        <v>21</v>
      </c>
      <c r="F3505" t="s">
        <v>13</v>
      </c>
      <c r="G3505" t="s">
        <v>14</v>
      </c>
      <c r="H3505">
        <f t="shared" si="326"/>
        <v>28</v>
      </c>
      <c r="I3505">
        <v>4</v>
      </c>
      <c r="J3505" t="s">
        <v>62</v>
      </c>
      <c r="K3505" t="s">
        <v>63</v>
      </c>
      <c r="L3505">
        <f t="shared" si="327"/>
        <v>112</v>
      </c>
      <c r="M3505">
        <f t="shared" si="329"/>
        <v>28</v>
      </c>
      <c r="N3505" t="s">
        <v>111</v>
      </c>
      <c r="O3505" t="s">
        <v>114</v>
      </c>
    </row>
    <row r="3506" spans="1:15" x14ac:dyDescent="0.3">
      <c r="A3506">
        <f t="shared" si="328"/>
        <v>7777898905</v>
      </c>
      <c r="B3506" s="1">
        <v>42628</v>
      </c>
      <c r="C3506" t="str">
        <f t="shared" si="324"/>
        <v>Thursday</v>
      </c>
      <c r="D3506" t="str">
        <f t="shared" si="325"/>
        <v>September</v>
      </c>
      <c r="E3506">
        <v>20.25</v>
      </c>
      <c r="F3506" t="s">
        <v>13</v>
      </c>
      <c r="G3506" t="s">
        <v>14</v>
      </c>
      <c r="H3506">
        <f t="shared" si="326"/>
        <v>27.25</v>
      </c>
      <c r="I3506">
        <v>5</v>
      </c>
      <c r="J3506" t="s">
        <v>42</v>
      </c>
      <c r="K3506" t="s">
        <v>43</v>
      </c>
      <c r="L3506">
        <f t="shared" si="327"/>
        <v>136.25</v>
      </c>
      <c r="M3506">
        <f t="shared" si="329"/>
        <v>35</v>
      </c>
      <c r="N3506" t="s">
        <v>111</v>
      </c>
      <c r="O3506" t="s">
        <v>114</v>
      </c>
    </row>
    <row r="3507" spans="1:15" x14ac:dyDescent="0.3">
      <c r="A3507">
        <f t="shared" si="328"/>
        <v>7777898906</v>
      </c>
      <c r="B3507" s="1">
        <v>42628</v>
      </c>
      <c r="C3507" t="str">
        <f t="shared" si="324"/>
        <v>Thursday</v>
      </c>
      <c r="D3507" t="str">
        <f t="shared" si="325"/>
        <v>September</v>
      </c>
      <c r="E3507">
        <v>13.25</v>
      </c>
      <c r="F3507" t="s">
        <v>7</v>
      </c>
      <c r="G3507" t="s">
        <v>8</v>
      </c>
      <c r="H3507">
        <f t="shared" si="326"/>
        <v>17.75</v>
      </c>
      <c r="I3507">
        <v>6</v>
      </c>
      <c r="J3507" t="s">
        <v>9</v>
      </c>
      <c r="K3507" t="s">
        <v>10</v>
      </c>
      <c r="L3507">
        <f t="shared" si="327"/>
        <v>106.5</v>
      </c>
      <c r="M3507">
        <f t="shared" si="329"/>
        <v>27</v>
      </c>
      <c r="N3507" t="s">
        <v>112</v>
      </c>
      <c r="O3507" t="s">
        <v>115</v>
      </c>
    </row>
    <row r="3508" spans="1:15" x14ac:dyDescent="0.3">
      <c r="A3508">
        <f t="shared" si="328"/>
        <v>7777898907</v>
      </c>
      <c r="B3508" s="1">
        <v>42629</v>
      </c>
      <c r="C3508" t="str">
        <f t="shared" si="324"/>
        <v>Friday</v>
      </c>
      <c r="D3508" t="str">
        <f t="shared" si="325"/>
        <v>September</v>
      </c>
      <c r="E3508">
        <v>20.75</v>
      </c>
      <c r="F3508" t="s">
        <v>13</v>
      </c>
      <c r="G3508" t="s">
        <v>17</v>
      </c>
      <c r="H3508">
        <f t="shared" si="326"/>
        <v>30.75</v>
      </c>
      <c r="I3508">
        <v>1</v>
      </c>
      <c r="J3508" t="s">
        <v>18</v>
      </c>
      <c r="K3508" t="s">
        <v>19</v>
      </c>
      <c r="L3508">
        <f t="shared" si="327"/>
        <v>30.75</v>
      </c>
      <c r="M3508">
        <f t="shared" si="329"/>
        <v>10</v>
      </c>
      <c r="N3508" t="s">
        <v>112</v>
      </c>
      <c r="O3508" t="s">
        <v>115</v>
      </c>
    </row>
    <row r="3509" spans="1:15" x14ac:dyDescent="0.3">
      <c r="A3509">
        <f t="shared" si="328"/>
        <v>7777898908</v>
      </c>
      <c r="B3509" s="1">
        <v>42629</v>
      </c>
      <c r="C3509" t="str">
        <f t="shared" si="324"/>
        <v>Friday</v>
      </c>
      <c r="D3509" t="str">
        <f t="shared" si="325"/>
        <v>September</v>
      </c>
      <c r="E3509">
        <v>20.5</v>
      </c>
      <c r="F3509" t="s">
        <v>13</v>
      </c>
      <c r="G3509" t="s">
        <v>8</v>
      </c>
      <c r="H3509">
        <f t="shared" si="326"/>
        <v>26.5</v>
      </c>
      <c r="I3509">
        <v>10</v>
      </c>
      <c r="J3509" t="s">
        <v>58</v>
      </c>
      <c r="K3509" t="s">
        <v>59</v>
      </c>
      <c r="L3509">
        <f t="shared" si="327"/>
        <v>265</v>
      </c>
      <c r="M3509">
        <f t="shared" si="329"/>
        <v>60</v>
      </c>
      <c r="N3509" t="s">
        <v>111</v>
      </c>
      <c r="O3509" t="s">
        <v>114</v>
      </c>
    </row>
    <row r="3510" spans="1:15" x14ac:dyDescent="0.3">
      <c r="A3510">
        <f t="shared" si="328"/>
        <v>7777898909</v>
      </c>
      <c r="B3510" s="1">
        <v>42629</v>
      </c>
      <c r="C3510" t="str">
        <f t="shared" si="324"/>
        <v>Friday</v>
      </c>
      <c r="D3510" t="str">
        <f t="shared" si="325"/>
        <v>September</v>
      </c>
      <c r="E3510">
        <v>20.75</v>
      </c>
      <c r="F3510" t="s">
        <v>13</v>
      </c>
      <c r="G3510" t="s">
        <v>22</v>
      </c>
      <c r="H3510">
        <f t="shared" si="326"/>
        <v>28.75</v>
      </c>
      <c r="I3510">
        <v>12</v>
      </c>
      <c r="J3510" t="s">
        <v>72</v>
      </c>
      <c r="K3510" t="s">
        <v>73</v>
      </c>
      <c r="L3510">
        <f t="shared" si="327"/>
        <v>345</v>
      </c>
      <c r="M3510">
        <f t="shared" si="329"/>
        <v>96</v>
      </c>
      <c r="N3510" t="s">
        <v>112</v>
      </c>
      <c r="O3510" t="s">
        <v>114</v>
      </c>
    </row>
    <row r="3511" spans="1:15" x14ac:dyDescent="0.3">
      <c r="A3511">
        <f t="shared" si="328"/>
        <v>7777898910</v>
      </c>
      <c r="B3511" s="1">
        <v>42629</v>
      </c>
      <c r="C3511" t="str">
        <f t="shared" si="324"/>
        <v>Friday</v>
      </c>
      <c r="D3511" t="str">
        <f t="shared" si="325"/>
        <v>September</v>
      </c>
      <c r="E3511">
        <v>16</v>
      </c>
      <c r="F3511" t="s">
        <v>7</v>
      </c>
      <c r="G3511" t="s">
        <v>8</v>
      </c>
      <c r="H3511">
        <f t="shared" si="326"/>
        <v>20.5</v>
      </c>
      <c r="I3511">
        <v>7</v>
      </c>
      <c r="J3511" t="s">
        <v>11</v>
      </c>
      <c r="K3511" t="s">
        <v>12</v>
      </c>
      <c r="L3511">
        <f t="shared" si="327"/>
        <v>143.5</v>
      </c>
      <c r="M3511">
        <f t="shared" si="329"/>
        <v>31.5</v>
      </c>
      <c r="N3511" t="s">
        <v>111</v>
      </c>
      <c r="O3511" t="s">
        <v>114</v>
      </c>
    </row>
    <row r="3512" spans="1:15" x14ac:dyDescent="0.3">
      <c r="A3512">
        <f t="shared" si="328"/>
        <v>7777898911</v>
      </c>
      <c r="B3512" s="1">
        <v>42629</v>
      </c>
      <c r="C3512" t="str">
        <f t="shared" si="324"/>
        <v>Friday</v>
      </c>
      <c r="D3512" t="str">
        <f t="shared" si="325"/>
        <v>September</v>
      </c>
      <c r="E3512">
        <v>20.5</v>
      </c>
      <c r="F3512" t="s">
        <v>13</v>
      </c>
      <c r="G3512" t="s">
        <v>8</v>
      </c>
      <c r="H3512">
        <f t="shared" si="326"/>
        <v>26.5</v>
      </c>
      <c r="I3512">
        <v>7</v>
      </c>
      <c r="J3512" t="s">
        <v>11</v>
      </c>
      <c r="K3512" t="s">
        <v>12</v>
      </c>
      <c r="L3512">
        <f t="shared" si="327"/>
        <v>185.5</v>
      </c>
      <c r="M3512">
        <f t="shared" si="329"/>
        <v>42</v>
      </c>
      <c r="N3512" t="s">
        <v>111</v>
      </c>
      <c r="O3512" t="s">
        <v>115</v>
      </c>
    </row>
    <row r="3513" spans="1:15" x14ac:dyDescent="0.3">
      <c r="A3513">
        <f t="shared" si="328"/>
        <v>7777898912</v>
      </c>
      <c r="B3513" s="1">
        <v>42630</v>
      </c>
      <c r="C3513" t="str">
        <f t="shared" si="324"/>
        <v>Saturday</v>
      </c>
      <c r="D3513" t="str">
        <f t="shared" si="325"/>
        <v>September</v>
      </c>
      <c r="E3513">
        <v>12</v>
      </c>
      <c r="F3513" t="s">
        <v>27</v>
      </c>
      <c r="G3513" t="s">
        <v>8</v>
      </c>
      <c r="H3513">
        <f t="shared" si="326"/>
        <v>15</v>
      </c>
      <c r="I3513">
        <v>6</v>
      </c>
      <c r="J3513" t="s">
        <v>36</v>
      </c>
      <c r="K3513" t="s">
        <v>37</v>
      </c>
      <c r="L3513">
        <f t="shared" si="327"/>
        <v>90</v>
      </c>
      <c r="M3513">
        <f t="shared" si="329"/>
        <v>18</v>
      </c>
      <c r="N3513" t="s">
        <v>111</v>
      </c>
      <c r="O3513" t="s">
        <v>114</v>
      </c>
    </row>
    <row r="3514" spans="1:15" x14ac:dyDescent="0.3">
      <c r="A3514">
        <f t="shared" si="328"/>
        <v>7777898913</v>
      </c>
      <c r="B3514" s="1">
        <v>42630</v>
      </c>
      <c r="C3514" t="str">
        <f t="shared" si="324"/>
        <v>Saturday</v>
      </c>
      <c r="D3514" t="str">
        <f t="shared" si="325"/>
        <v>September</v>
      </c>
      <c r="E3514">
        <v>18.5</v>
      </c>
      <c r="F3514" t="s">
        <v>13</v>
      </c>
      <c r="G3514" t="s">
        <v>14</v>
      </c>
      <c r="H3514">
        <f t="shared" si="326"/>
        <v>25.5</v>
      </c>
      <c r="I3514">
        <v>5</v>
      </c>
      <c r="J3514" t="s">
        <v>15</v>
      </c>
      <c r="K3514" t="s">
        <v>16</v>
      </c>
      <c r="L3514">
        <f t="shared" si="327"/>
        <v>127.5</v>
      </c>
      <c r="M3514">
        <f t="shared" si="329"/>
        <v>35</v>
      </c>
      <c r="N3514" t="s">
        <v>112</v>
      </c>
      <c r="O3514" t="s">
        <v>115</v>
      </c>
    </row>
    <row r="3515" spans="1:15" x14ac:dyDescent="0.3">
      <c r="A3515">
        <f t="shared" si="328"/>
        <v>7777898914</v>
      </c>
      <c r="B3515" s="1">
        <v>42630</v>
      </c>
      <c r="C3515" t="str">
        <f t="shared" si="324"/>
        <v>Saturday</v>
      </c>
      <c r="D3515" t="str">
        <f t="shared" si="325"/>
        <v>September</v>
      </c>
      <c r="E3515">
        <v>16.5</v>
      </c>
      <c r="F3515" t="s">
        <v>13</v>
      </c>
      <c r="G3515" t="s">
        <v>8</v>
      </c>
      <c r="H3515">
        <f t="shared" si="326"/>
        <v>22.5</v>
      </c>
      <c r="I3515">
        <v>3</v>
      </c>
      <c r="J3515" t="s">
        <v>9</v>
      </c>
      <c r="K3515" t="s">
        <v>10</v>
      </c>
      <c r="L3515">
        <f t="shared" si="327"/>
        <v>67.5</v>
      </c>
      <c r="M3515">
        <f t="shared" si="329"/>
        <v>18</v>
      </c>
      <c r="N3515" t="s">
        <v>112</v>
      </c>
      <c r="O3515" t="s">
        <v>114</v>
      </c>
    </row>
    <row r="3516" spans="1:15" x14ac:dyDescent="0.3">
      <c r="A3516">
        <f t="shared" si="328"/>
        <v>7777898915</v>
      </c>
      <c r="B3516" s="1">
        <v>42630</v>
      </c>
      <c r="C3516" t="str">
        <f t="shared" si="324"/>
        <v>Saturday</v>
      </c>
      <c r="D3516" t="str">
        <f t="shared" si="325"/>
        <v>September</v>
      </c>
      <c r="E3516">
        <v>20.25</v>
      </c>
      <c r="F3516" t="s">
        <v>13</v>
      </c>
      <c r="G3516" t="s">
        <v>14</v>
      </c>
      <c r="H3516">
        <f t="shared" si="326"/>
        <v>27.25</v>
      </c>
      <c r="I3516">
        <v>10</v>
      </c>
      <c r="J3516" t="s">
        <v>20</v>
      </c>
      <c r="K3516" t="s">
        <v>21</v>
      </c>
      <c r="L3516">
        <f t="shared" si="327"/>
        <v>272.5</v>
      </c>
      <c r="M3516">
        <f t="shared" si="329"/>
        <v>70</v>
      </c>
      <c r="N3516" t="s">
        <v>111</v>
      </c>
      <c r="O3516" t="s">
        <v>114</v>
      </c>
    </row>
    <row r="3517" spans="1:15" x14ac:dyDescent="0.3">
      <c r="A3517">
        <f t="shared" si="328"/>
        <v>7777898916</v>
      </c>
      <c r="B3517" s="1">
        <v>42630</v>
      </c>
      <c r="C3517" t="str">
        <f t="shared" si="324"/>
        <v>Saturday</v>
      </c>
      <c r="D3517" t="str">
        <f t="shared" si="325"/>
        <v>September</v>
      </c>
      <c r="E3517">
        <v>15.25</v>
      </c>
      <c r="F3517" t="s">
        <v>13</v>
      </c>
      <c r="G3517" t="s">
        <v>8</v>
      </c>
      <c r="H3517">
        <f t="shared" si="326"/>
        <v>21.25</v>
      </c>
      <c r="I3517">
        <v>2</v>
      </c>
      <c r="J3517" t="s">
        <v>48</v>
      </c>
      <c r="K3517" t="s">
        <v>49</v>
      </c>
      <c r="L3517">
        <f t="shared" si="327"/>
        <v>42.5</v>
      </c>
      <c r="M3517">
        <f t="shared" si="329"/>
        <v>12</v>
      </c>
      <c r="N3517" t="s">
        <v>111</v>
      </c>
      <c r="O3517" t="s">
        <v>115</v>
      </c>
    </row>
    <row r="3518" spans="1:15" x14ac:dyDescent="0.3">
      <c r="A3518">
        <f t="shared" si="328"/>
        <v>7777898917</v>
      </c>
      <c r="B3518" s="1">
        <v>42630</v>
      </c>
      <c r="C3518" t="str">
        <f t="shared" si="324"/>
        <v>Saturday</v>
      </c>
      <c r="D3518" t="str">
        <f t="shared" si="325"/>
        <v>September</v>
      </c>
      <c r="E3518">
        <v>20.75</v>
      </c>
      <c r="F3518" t="s">
        <v>13</v>
      </c>
      <c r="G3518" t="s">
        <v>22</v>
      </c>
      <c r="H3518">
        <f t="shared" si="326"/>
        <v>28.75</v>
      </c>
      <c r="I3518">
        <v>2</v>
      </c>
      <c r="J3518" t="s">
        <v>28</v>
      </c>
      <c r="K3518" t="s">
        <v>29</v>
      </c>
      <c r="L3518">
        <f t="shared" si="327"/>
        <v>57.5</v>
      </c>
      <c r="M3518">
        <f t="shared" si="329"/>
        <v>16</v>
      </c>
      <c r="N3518" t="s">
        <v>112</v>
      </c>
      <c r="O3518" t="s">
        <v>114</v>
      </c>
    </row>
    <row r="3519" spans="1:15" x14ac:dyDescent="0.3">
      <c r="A3519">
        <f t="shared" si="328"/>
        <v>7777898918</v>
      </c>
      <c r="B3519" s="1">
        <v>42631</v>
      </c>
      <c r="C3519" t="str">
        <f t="shared" si="324"/>
        <v>Sunday</v>
      </c>
      <c r="D3519" t="str">
        <f t="shared" si="325"/>
        <v>September</v>
      </c>
      <c r="E3519">
        <v>12.75</v>
      </c>
      <c r="F3519" t="s">
        <v>27</v>
      </c>
      <c r="G3519" t="s">
        <v>22</v>
      </c>
      <c r="H3519">
        <f t="shared" si="326"/>
        <v>17.75</v>
      </c>
      <c r="I3519">
        <v>7</v>
      </c>
      <c r="J3519" t="s">
        <v>46</v>
      </c>
      <c r="K3519" t="s">
        <v>47</v>
      </c>
      <c r="L3519">
        <f t="shared" si="327"/>
        <v>124.25</v>
      </c>
      <c r="M3519">
        <f t="shared" si="329"/>
        <v>35</v>
      </c>
      <c r="N3519" t="s">
        <v>111</v>
      </c>
      <c r="O3519" t="s">
        <v>114</v>
      </c>
    </row>
    <row r="3520" spans="1:15" x14ac:dyDescent="0.3">
      <c r="A3520">
        <f t="shared" si="328"/>
        <v>7777898919</v>
      </c>
      <c r="B3520" s="1">
        <v>42631</v>
      </c>
      <c r="C3520" t="str">
        <f t="shared" si="324"/>
        <v>Sunday</v>
      </c>
      <c r="D3520" t="str">
        <f t="shared" si="325"/>
        <v>September</v>
      </c>
      <c r="E3520">
        <v>16</v>
      </c>
      <c r="F3520" t="s">
        <v>7</v>
      </c>
      <c r="G3520" t="s">
        <v>8</v>
      </c>
      <c r="H3520">
        <f t="shared" si="326"/>
        <v>20.5</v>
      </c>
      <c r="I3520">
        <v>4</v>
      </c>
      <c r="J3520" t="s">
        <v>36</v>
      </c>
      <c r="K3520" t="s">
        <v>37</v>
      </c>
      <c r="L3520">
        <f t="shared" si="327"/>
        <v>82</v>
      </c>
      <c r="M3520">
        <f t="shared" si="329"/>
        <v>18</v>
      </c>
      <c r="N3520" t="s">
        <v>111</v>
      </c>
      <c r="O3520" t="s">
        <v>115</v>
      </c>
    </row>
    <row r="3521" spans="1:15" x14ac:dyDescent="0.3">
      <c r="A3521">
        <f t="shared" si="328"/>
        <v>7777898920</v>
      </c>
      <c r="B3521" s="1">
        <v>42632</v>
      </c>
      <c r="C3521" t="str">
        <f t="shared" si="324"/>
        <v>Monday</v>
      </c>
      <c r="D3521" t="str">
        <f t="shared" si="325"/>
        <v>September</v>
      </c>
      <c r="E3521">
        <v>12</v>
      </c>
      <c r="F3521" t="s">
        <v>27</v>
      </c>
      <c r="G3521" t="s">
        <v>8</v>
      </c>
      <c r="H3521">
        <f t="shared" si="326"/>
        <v>15</v>
      </c>
      <c r="I3521">
        <v>2</v>
      </c>
      <c r="J3521" t="s">
        <v>36</v>
      </c>
      <c r="K3521" t="s">
        <v>37</v>
      </c>
      <c r="L3521">
        <f t="shared" si="327"/>
        <v>30</v>
      </c>
      <c r="M3521">
        <f t="shared" si="329"/>
        <v>6</v>
      </c>
      <c r="N3521" t="s">
        <v>111</v>
      </c>
      <c r="O3521" t="s">
        <v>115</v>
      </c>
    </row>
    <row r="3522" spans="1:15" x14ac:dyDescent="0.3">
      <c r="A3522">
        <f t="shared" si="328"/>
        <v>7777898921</v>
      </c>
      <c r="B3522" s="1">
        <v>42632</v>
      </c>
      <c r="C3522" t="str">
        <f t="shared" ref="C3522:C3585" si="330">TEXT(B3522,"dddd")</f>
        <v>Monday</v>
      </c>
      <c r="D3522" t="str">
        <f t="shared" si="325"/>
        <v>September</v>
      </c>
      <c r="E3522">
        <v>20.25</v>
      </c>
      <c r="F3522" t="s">
        <v>13</v>
      </c>
      <c r="G3522" t="s">
        <v>14</v>
      </c>
      <c r="H3522">
        <f t="shared" si="326"/>
        <v>27.25</v>
      </c>
      <c r="I3522">
        <v>1</v>
      </c>
      <c r="J3522" t="s">
        <v>68</v>
      </c>
      <c r="K3522" t="s">
        <v>69</v>
      </c>
      <c r="L3522">
        <f t="shared" si="327"/>
        <v>27.25</v>
      </c>
      <c r="M3522">
        <f t="shared" si="329"/>
        <v>7</v>
      </c>
      <c r="N3522" t="s">
        <v>111</v>
      </c>
      <c r="O3522" t="s">
        <v>114</v>
      </c>
    </row>
    <row r="3523" spans="1:15" x14ac:dyDescent="0.3">
      <c r="A3523">
        <f t="shared" si="328"/>
        <v>7777898922</v>
      </c>
      <c r="B3523" s="1">
        <v>42632</v>
      </c>
      <c r="C3523" t="str">
        <f t="shared" si="330"/>
        <v>Monday</v>
      </c>
      <c r="D3523" t="str">
        <f t="shared" ref="D3523:D3586" si="331">TEXT(B3523,"mmmm")</f>
        <v>September</v>
      </c>
      <c r="E3523">
        <v>10.5</v>
      </c>
      <c r="F3523" t="s">
        <v>27</v>
      </c>
      <c r="G3523" t="s">
        <v>8</v>
      </c>
      <c r="H3523">
        <f t="shared" ref="H3523:H3586" si="332">E3523 +   IF(F3523="S", 2, IF(F3523="M", 3.5, IF(F3523="L", 5, 0))) +  IF(G3523="Classic", 1, IF(G3523="Veggie", 2, IF(G3523="Chicken", 3, IF(G3523="Supreme",5,0))))</f>
        <v>13.5</v>
      </c>
      <c r="I3523">
        <v>3</v>
      </c>
      <c r="J3523" t="s">
        <v>9</v>
      </c>
      <c r="K3523" t="s">
        <v>10</v>
      </c>
      <c r="L3523">
        <f t="shared" ref="L3523:L3586" si="333">H3523*I3523</f>
        <v>40.5</v>
      </c>
      <c r="M3523">
        <f t="shared" si="329"/>
        <v>9</v>
      </c>
      <c r="N3523" t="s">
        <v>112</v>
      </c>
      <c r="O3523" t="s">
        <v>115</v>
      </c>
    </row>
    <row r="3524" spans="1:15" x14ac:dyDescent="0.3">
      <c r="A3524">
        <f t="shared" ref="A3524:A3587" si="334">A3523+1</f>
        <v>7777898923</v>
      </c>
      <c r="B3524" s="1">
        <v>42632</v>
      </c>
      <c r="C3524" t="str">
        <f t="shared" si="330"/>
        <v>Monday</v>
      </c>
      <c r="D3524" t="str">
        <f t="shared" si="331"/>
        <v>September</v>
      </c>
      <c r="E3524">
        <v>20.25</v>
      </c>
      <c r="F3524" t="s">
        <v>13</v>
      </c>
      <c r="G3524" t="s">
        <v>14</v>
      </c>
      <c r="H3524">
        <f t="shared" si="332"/>
        <v>27.25</v>
      </c>
      <c r="I3524">
        <v>4</v>
      </c>
      <c r="J3524" t="s">
        <v>20</v>
      </c>
      <c r="K3524" t="s">
        <v>21</v>
      </c>
      <c r="L3524">
        <f t="shared" si="333"/>
        <v>109</v>
      </c>
      <c r="M3524">
        <f t="shared" si="329"/>
        <v>28</v>
      </c>
      <c r="N3524" t="s">
        <v>112</v>
      </c>
      <c r="O3524" t="s">
        <v>114</v>
      </c>
    </row>
    <row r="3525" spans="1:15" x14ac:dyDescent="0.3">
      <c r="A3525">
        <f t="shared" si="334"/>
        <v>7777898924</v>
      </c>
      <c r="B3525" s="1">
        <v>42632</v>
      </c>
      <c r="C3525" t="str">
        <f t="shared" si="330"/>
        <v>Monday</v>
      </c>
      <c r="D3525" t="str">
        <f t="shared" si="331"/>
        <v>September</v>
      </c>
      <c r="E3525">
        <v>20.75</v>
      </c>
      <c r="F3525" t="s">
        <v>13</v>
      </c>
      <c r="G3525" t="s">
        <v>17</v>
      </c>
      <c r="H3525">
        <f t="shared" si="332"/>
        <v>30.75</v>
      </c>
      <c r="I3525">
        <v>2</v>
      </c>
      <c r="J3525" t="s">
        <v>25</v>
      </c>
      <c r="K3525" t="s">
        <v>26</v>
      </c>
      <c r="L3525">
        <f t="shared" si="333"/>
        <v>61.5</v>
      </c>
      <c r="M3525">
        <f t="shared" ref="M3525:M3588" si="335">(H3525-E3525)*I3525</f>
        <v>20</v>
      </c>
      <c r="N3525" t="s">
        <v>111</v>
      </c>
      <c r="O3525" t="s">
        <v>115</v>
      </c>
    </row>
    <row r="3526" spans="1:15" x14ac:dyDescent="0.3">
      <c r="A3526">
        <f t="shared" si="334"/>
        <v>7777898925</v>
      </c>
      <c r="B3526" s="1">
        <v>42632</v>
      </c>
      <c r="C3526" t="str">
        <f t="shared" si="330"/>
        <v>Monday</v>
      </c>
      <c r="D3526" t="str">
        <f t="shared" si="331"/>
        <v>September</v>
      </c>
      <c r="E3526">
        <v>12.75</v>
      </c>
      <c r="F3526" t="s">
        <v>27</v>
      </c>
      <c r="G3526" t="s">
        <v>22</v>
      </c>
      <c r="H3526">
        <f t="shared" si="332"/>
        <v>17.75</v>
      </c>
      <c r="I3526">
        <v>6</v>
      </c>
      <c r="J3526" t="s">
        <v>46</v>
      </c>
      <c r="K3526" t="s">
        <v>47</v>
      </c>
      <c r="L3526">
        <f t="shared" si="333"/>
        <v>106.5</v>
      </c>
      <c r="M3526">
        <f t="shared" si="335"/>
        <v>30</v>
      </c>
      <c r="N3526" t="s">
        <v>112</v>
      </c>
      <c r="O3526" t="s">
        <v>114</v>
      </c>
    </row>
    <row r="3527" spans="1:15" x14ac:dyDescent="0.3">
      <c r="A3527">
        <f t="shared" si="334"/>
        <v>7777898926</v>
      </c>
      <c r="B3527" s="1">
        <v>42632</v>
      </c>
      <c r="C3527" t="str">
        <f t="shared" si="330"/>
        <v>Monday</v>
      </c>
      <c r="D3527" t="str">
        <f t="shared" si="331"/>
        <v>September</v>
      </c>
      <c r="E3527">
        <v>16</v>
      </c>
      <c r="F3527" t="s">
        <v>7</v>
      </c>
      <c r="G3527" t="s">
        <v>8</v>
      </c>
      <c r="H3527">
        <f t="shared" si="332"/>
        <v>20.5</v>
      </c>
      <c r="I3527">
        <v>6</v>
      </c>
      <c r="J3527" t="s">
        <v>11</v>
      </c>
      <c r="K3527" t="s">
        <v>12</v>
      </c>
      <c r="L3527">
        <f t="shared" si="333"/>
        <v>123</v>
      </c>
      <c r="M3527">
        <f t="shared" si="335"/>
        <v>27</v>
      </c>
      <c r="N3527" t="s">
        <v>111</v>
      </c>
      <c r="O3527" t="s">
        <v>115</v>
      </c>
    </row>
    <row r="3528" spans="1:15" x14ac:dyDescent="0.3">
      <c r="A3528">
        <f t="shared" si="334"/>
        <v>7777898927</v>
      </c>
      <c r="B3528" s="1">
        <v>42632</v>
      </c>
      <c r="C3528" t="str">
        <f t="shared" si="330"/>
        <v>Monday</v>
      </c>
      <c r="D3528" t="str">
        <f t="shared" si="331"/>
        <v>September</v>
      </c>
      <c r="E3528">
        <v>12.75</v>
      </c>
      <c r="F3528" t="s">
        <v>27</v>
      </c>
      <c r="G3528" t="s">
        <v>14</v>
      </c>
      <c r="H3528">
        <f t="shared" si="332"/>
        <v>16.75</v>
      </c>
      <c r="I3528">
        <v>11</v>
      </c>
      <c r="J3528" t="s">
        <v>62</v>
      </c>
      <c r="K3528" t="s">
        <v>63</v>
      </c>
      <c r="L3528">
        <f t="shared" si="333"/>
        <v>184.25</v>
      </c>
      <c r="M3528">
        <f t="shared" si="335"/>
        <v>44</v>
      </c>
      <c r="N3528" t="s">
        <v>112</v>
      </c>
      <c r="O3528" t="s">
        <v>114</v>
      </c>
    </row>
    <row r="3529" spans="1:15" x14ac:dyDescent="0.3">
      <c r="A3529">
        <f t="shared" si="334"/>
        <v>7777898928</v>
      </c>
      <c r="B3529" s="1">
        <v>42633</v>
      </c>
      <c r="C3529" t="str">
        <f t="shared" si="330"/>
        <v>Tuesday</v>
      </c>
      <c r="D3529" t="str">
        <f t="shared" si="331"/>
        <v>September</v>
      </c>
      <c r="E3529">
        <v>20.25</v>
      </c>
      <c r="F3529" t="s">
        <v>13</v>
      </c>
      <c r="G3529" t="s">
        <v>14</v>
      </c>
      <c r="H3529">
        <f t="shared" si="332"/>
        <v>27.25</v>
      </c>
      <c r="I3529">
        <v>9</v>
      </c>
      <c r="J3529" t="s">
        <v>68</v>
      </c>
      <c r="K3529" t="s">
        <v>69</v>
      </c>
      <c r="L3529">
        <f t="shared" si="333"/>
        <v>245.25</v>
      </c>
      <c r="M3529">
        <f t="shared" si="335"/>
        <v>63</v>
      </c>
      <c r="N3529" t="s">
        <v>112</v>
      </c>
      <c r="O3529" t="s">
        <v>115</v>
      </c>
    </row>
    <row r="3530" spans="1:15" x14ac:dyDescent="0.3">
      <c r="A3530">
        <f t="shared" si="334"/>
        <v>7777898929</v>
      </c>
      <c r="B3530" s="1">
        <v>42633</v>
      </c>
      <c r="C3530" t="str">
        <f t="shared" si="330"/>
        <v>Tuesday</v>
      </c>
      <c r="D3530" t="str">
        <f t="shared" si="331"/>
        <v>September</v>
      </c>
      <c r="E3530">
        <v>20.75</v>
      </c>
      <c r="F3530" t="s">
        <v>13</v>
      </c>
      <c r="G3530" t="s">
        <v>22</v>
      </c>
      <c r="H3530">
        <f t="shared" si="332"/>
        <v>28.75</v>
      </c>
      <c r="I3530">
        <v>6</v>
      </c>
      <c r="J3530" t="s">
        <v>28</v>
      </c>
      <c r="K3530" t="s">
        <v>29</v>
      </c>
      <c r="L3530">
        <f t="shared" si="333"/>
        <v>172.5</v>
      </c>
      <c r="M3530">
        <f t="shared" si="335"/>
        <v>48</v>
      </c>
      <c r="N3530" t="s">
        <v>112</v>
      </c>
      <c r="O3530" t="s">
        <v>114</v>
      </c>
    </row>
    <row r="3531" spans="1:15" x14ac:dyDescent="0.3">
      <c r="A3531">
        <f t="shared" si="334"/>
        <v>7777898930</v>
      </c>
      <c r="B3531" s="1">
        <v>42633</v>
      </c>
      <c r="C3531" t="str">
        <f t="shared" si="330"/>
        <v>Tuesday</v>
      </c>
      <c r="D3531" t="str">
        <f t="shared" si="331"/>
        <v>September</v>
      </c>
      <c r="E3531">
        <v>23.65</v>
      </c>
      <c r="F3531" t="s">
        <v>27</v>
      </c>
      <c r="G3531" t="s">
        <v>17</v>
      </c>
      <c r="H3531">
        <f t="shared" si="332"/>
        <v>30.65</v>
      </c>
      <c r="I3531">
        <v>3</v>
      </c>
      <c r="J3531" t="s">
        <v>77</v>
      </c>
      <c r="K3531" t="s">
        <v>78</v>
      </c>
      <c r="L3531">
        <f t="shared" si="333"/>
        <v>91.949999999999989</v>
      </c>
      <c r="M3531">
        <f t="shared" si="335"/>
        <v>21</v>
      </c>
      <c r="N3531" t="s">
        <v>111</v>
      </c>
      <c r="O3531" t="s">
        <v>114</v>
      </c>
    </row>
    <row r="3532" spans="1:15" x14ac:dyDescent="0.3">
      <c r="A3532">
        <f t="shared" si="334"/>
        <v>7777898931</v>
      </c>
      <c r="B3532" s="1">
        <v>42633</v>
      </c>
      <c r="C3532" t="str">
        <f t="shared" si="330"/>
        <v>Tuesday</v>
      </c>
      <c r="D3532" t="str">
        <f t="shared" si="331"/>
        <v>September</v>
      </c>
      <c r="E3532">
        <v>16.5</v>
      </c>
      <c r="F3532" t="s">
        <v>13</v>
      </c>
      <c r="G3532" t="s">
        <v>8</v>
      </c>
      <c r="H3532">
        <f t="shared" si="332"/>
        <v>22.5</v>
      </c>
      <c r="I3532">
        <v>5</v>
      </c>
      <c r="J3532" t="s">
        <v>9</v>
      </c>
      <c r="K3532" t="s">
        <v>10</v>
      </c>
      <c r="L3532">
        <f t="shared" si="333"/>
        <v>112.5</v>
      </c>
      <c r="M3532">
        <f t="shared" si="335"/>
        <v>30</v>
      </c>
      <c r="N3532" t="s">
        <v>111</v>
      </c>
      <c r="O3532" t="s">
        <v>115</v>
      </c>
    </row>
    <row r="3533" spans="1:15" x14ac:dyDescent="0.3">
      <c r="A3533">
        <f t="shared" si="334"/>
        <v>7777898932</v>
      </c>
      <c r="B3533" s="1">
        <v>42634</v>
      </c>
      <c r="C3533" t="str">
        <f t="shared" si="330"/>
        <v>Wednesday</v>
      </c>
      <c r="D3533" t="str">
        <f t="shared" si="331"/>
        <v>September</v>
      </c>
      <c r="E3533">
        <v>16</v>
      </c>
      <c r="F3533" t="s">
        <v>7</v>
      </c>
      <c r="G3533" t="s">
        <v>8</v>
      </c>
      <c r="H3533">
        <f t="shared" si="332"/>
        <v>20.5</v>
      </c>
      <c r="I3533">
        <v>8</v>
      </c>
      <c r="J3533" t="s">
        <v>36</v>
      </c>
      <c r="K3533" t="s">
        <v>37</v>
      </c>
      <c r="L3533">
        <f t="shared" si="333"/>
        <v>164</v>
      </c>
      <c r="M3533">
        <f t="shared" si="335"/>
        <v>36</v>
      </c>
      <c r="N3533" t="s">
        <v>111</v>
      </c>
      <c r="O3533" t="s">
        <v>114</v>
      </c>
    </row>
    <row r="3534" spans="1:15" x14ac:dyDescent="0.3">
      <c r="A3534">
        <f t="shared" si="334"/>
        <v>7777898933</v>
      </c>
      <c r="B3534" s="1">
        <v>42634</v>
      </c>
      <c r="C3534" t="str">
        <f t="shared" si="330"/>
        <v>Wednesday</v>
      </c>
      <c r="D3534" t="str">
        <f t="shared" si="331"/>
        <v>September</v>
      </c>
      <c r="E3534">
        <v>20.5</v>
      </c>
      <c r="F3534" t="s">
        <v>13</v>
      </c>
      <c r="G3534" t="s">
        <v>8</v>
      </c>
      <c r="H3534">
        <f t="shared" si="332"/>
        <v>26.5</v>
      </c>
      <c r="I3534">
        <v>4</v>
      </c>
      <c r="J3534" t="s">
        <v>58</v>
      </c>
      <c r="K3534" t="s">
        <v>59</v>
      </c>
      <c r="L3534">
        <f t="shared" si="333"/>
        <v>106</v>
      </c>
      <c r="M3534">
        <f t="shared" si="335"/>
        <v>24</v>
      </c>
      <c r="N3534" t="s">
        <v>112</v>
      </c>
      <c r="O3534" t="s">
        <v>115</v>
      </c>
    </row>
    <row r="3535" spans="1:15" x14ac:dyDescent="0.3">
      <c r="A3535">
        <f t="shared" si="334"/>
        <v>7777898934</v>
      </c>
      <c r="B3535" s="1">
        <v>42634</v>
      </c>
      <c r="C3535" t="str">
        <f t="shared" si="330"/>
        <v>Wednesday</v>
      </c>
      <c r="D3535" t="str">
        <f t="shared" si="331"/>
        <v>September</v>
      </c>
      <c r="E3535">
        <v>12.5</v>
      </c>
      <c r="F3535" t="s">
        <v>7</v>
      </c>
      <c r="G3535" t="s">
        <v>8</v>
      </c>
      <c r="H3535">
        <f t="shared" si="332"/>
        <v>17</v>
      </c>
      <c r="I3535">
        <v>11</v>
      </c>
      <c r="J3535" t="s">
        <v>48</v>
      </c>
      <c r="K3535" t="s">
        <v>49</v>
      </c>
      <c r="L3535">
        <f t="shared" si="333"/>
        <v>187</v>
      </c>
      <c r="M3535">
        <f t="shared" si="335"/>
        <v>49.5</v>
      </c>
      <c r="N3535" t="s">
        <v>111</v>
      </c>
      <c r="O3535" t="s">
        <v>114</v>
      </c>
    </row>
    <row r="3536" spans="1:15" x14ac:dyDescent="0.3">
      <c r="A3536">
        <f t="shared" si="334"/>
        <v>7777898935</v>
      </c>
      <c r="B3536" s="1">
        <v>42634</v>
      </c>
      <c r="C3536" t="str">
        <f t="shared" si="330"/>
        <v>Wednesday</v>
      </c>
      <c r="D3536" t="str">
        <f t="shared" si="331"/>
        <v>September</v>
      </c>
      <c r="E3536">
        <v>9.75</v>
      </c>
      <c r="F3536" t="s">
        <v>27</v>
      </c>
      <c r="G3536" t="s">
        <v>8</v>
      </c>
      <c r="H3536">
        <f t="shared" si="332"/>
        <v>12.75</v>
      </c>
      <c r="I3536">
        <v>2</v>
      </c>
      <c r="J3536" t="s">
        <v>48</v>
      </c>
      <c r="K3536" t="s">
        <v>49</v>
      </c>
      <c r="L3536">
        <f t="shared" si="333"/>
        <v>25.5</v>
      </c>
      <c r="M3536">
        <f t="shared" si="335"/>
        <v>6</v>
      </c>
      <c r="N3536" t="s">
        <v>111</v>
      </c>
      <c r="O3536" t="s">
        <v>115</v>
      </c>
    </row>
    <row r="3537" spans="1:15" x14ac:dyDescent="0.3">
      <c r="A3537">
        <f t="shared" si="334"/>
        <v>7777898936</v>
      </c>
      <c r="B3537" s="1">
        <v>42634</v>
      </c>
      <c r="C3537" t="str">
        <f t="shared" si="330"/>
        <v>Wednesday</v>
      </c>
      <c r="D3537" t="str">
        <f t="shared" si="331"/>
        <v>September</v>
      </c>
      <c r="E3537">
        <v>20.75</v>
      </c>
      <c r="F3537" t="s">
        <v>13</v>
      </c>
      <c r="G3537" t="s">
        <v>17</v>
      </c>
      <c r="H3537">
        <f t="shared" si="332"/>
        <v>30.75</v>
      </c>
      <c r="I3537">
        <v>8</v>
      </c>
      <c r="J3537" t="s">
        <v>66</v>
      </c>
      <c r="K3537" t="s">
        <v>67</v>
      </c>
      <c r="L3537">
        <f t="shared" si="333"/>
        <v>246</v>
      </c>
      <c r="M3537">
        <f t="shared" si="335"/>
        <v>80</v>
      </c>
      <c r="N3537" t="s">
        <v>111</v>
      </c>
      <c r="O3537" t="s">
        <v>115</v>
      </c>
    </row>
    <row r="3538" spans="1:15" x14ac:dyDescent="0.3">
      <c r="A3538">
        <f t="shared" si="334"/>
        <v>7777898937</v>
      </c>
      <c r="B3538" s="1">
        <v>42635</v>
      </c>
      <c r="C3538" t="str">
        <f t="shared" si="330"/>
        <v>Thursday</v>
      </c>
      <c r="D3538" t="str">
        <f t="shared" si="331"/>
        <v>September</v>
      </c>
      <c r="E3538">
        <v>12.5</v>
      </c>
      <c r="F3538" t="s">
        <v>27</v>
      </c>
      <c r="G3538" t="s">
        <v>17</v>
      </c>
      <c r="H3538">
        <f t="shared" si="332"/>
        <v>19.5</v>
      </c>
      <c r="I3538">
        <v>7</v>
      </c>
      <c r="J3538" t="s">
        <v>54</v>
      </c>
      <c r="K3538" t="s">
        <v>55</v>
      </c>
      <c r="L3538">
        <f t="shared" si="333"/>
        <v>136.5</v>
      </c>
      <c r="M3538">
        <f t="shared" si="335"/>
        <v>49</v>
      </c>
      <c r="N3538" t="s">
        <v>112</v>
      </c>
      <c r="O3538" t="s">
        <v>115</v>
      </c>
    </row>
    <row r="3539" spans="1:15" x14ac:dyDescent="0.3">
      <c r="A3539">
        <f t="shared" si="334"/>
        <v>7777898938</v>
      </c>
      <c r="B3539" s="1">
        <v>42635</v>
      </c>
      <c r="C3539" t="str">
        <f t="shared" si="330"/>
        <v>Thursday</v>
      </c>
      <c r="D3539" t="str">
        <f t="shared" si="331"/>
        <v>September</v>
      </c>
      <c r="E3539">
        <v>12.75</v>
      </c>
      <c r="F3539" t="s">
        <v>27</v>
      </c>
      <c r="G3539" t="s">
        <v>22</v>
      </c>
      <c r="H3539">
        <f t="shared" si="332"/>
        <v>17.75</v>
      </c>
      <c r="I3539">
        <v>3</v>
      </c>
      <c r="J3539" t="s">
        <v>44</v>
      </c>
      <c r="K3539" t="s">
        <v>45</v>
      </c>
      <c r="L3539">
        <f t="shared" si="333"/>
        <v>53.25</v>
      </c>
      <c r="M3539">
        <f t="shared" si="335"/>
        <v>15</v>
      </c>
      <c r="N3539" t="s">
        <v>111</v>
      </c>
      <c r="O3539" t="s">
        <v>115</v>
      </c>
    </row>
    <row r="3540" spans="1:15" x14ac:dyDescent="0.3">
      <c r="A3540">
        <f t="shared" si="334"/>
        <v>7777898939</v>
      </c>
      <c r="B3540" s="1">
        <v>42635</v>
      </c>
      <c r="C3540" t="str">
        <f t="shared" si="330"/>
        <v>Thursday</v>
      </c>
      <c r="D3540" t="str">
        <f t="shared" si="331"/>
        <v>September</v>
      </c>
      <c r="E3540">
        <v>12.5</v>
      </c>
      <c r="F3540" t="s">
        <v>27</v>
      </c>
      <c r="G3540" t="s">
        <v>17</v>
      </c>
      <c r="H3540">
        <f t="shared" si="332"/>
        <v>19.5</v>
      </c>
      <c r="I3540">
        <v>5</v>
      </c>
      <c r="J3540" t="s">
        <v>38</v>
      </c>
      <c r="K3540" t="s">
        <v>39</v>
      </c>
      <c r="L3540">
        <f t="shared" si="333"/>
        <v>97.5</v>
      </c>
      <c r="M3540">
        <f t="shared" si="335"/>
        <v>35</v>
      </c>
      <c r="N3540" t="s">
        <v>112</v>
      </c>
      <c r="O3540" t="s">
        <v>115</v>
      </c>
    </row>
    <row r="3541" spans="1:15" x14ac:dyDescent="0.3">
      <c r="A3541">
        <f t="shared" si="334"/>
        <v>7777898940</v>
      </c>
      <c r="B3541" s="1">
        <v>42635</v>
      </c>
      <c r="C3541" t="str">
        <f t="shared" si="330"/>
        <v>Thursday</v>
      </c>
      <c r="D3541" t="str">
        <f t="shared" si="331"/>
        <v>September</v>
      </c>
      <c r="E3541">
        <v>12.5</v>
      </c>
      <c r="F3541" t="s">
        <v>27</v>
      </c>
      <c r="G3541" t="s">
        <v>17</v>
      </c>
      <c r="H3541">
        <f t="shared" si="332"/>
        <v>19.5</v>
      </c>
      <c r="I3541">
        <v>6</v>
      </c>
      <c r="J3541" t="s">
        <v>32</v>
      </c>
      <c r="K3541" t="s">
        <v>33</v>
      </c>
      <c r="L3541">
        <f t="shared" si="333"/>
        <v>117</v>
      </c>
      <c r="M3541">
        <f t="shared" si="335"/>
        <v>42</v>
      </c>
      <c r="N3541" t="s">
        <v>111</v>
      </c>
      <c r="O3541" t="s">
        <v>114</v>
      </c>
    </row>
    <row r="3542" spans="1:15" x14ac:dyDescent="0.3">
      <c r="A3542">
        <f t="shared" si="334"/>
        <v>7777898941</v>
      </c>
      <c r="B3542" s="1">
        <v>42635</v>
      </c>
      <c r="C3542" t="str">
        <f t="shared" si="330"/>
        <v>Thursday</v>
      </c>
      <c r="D3542" t="str">
        <f t="shared" si="331"/>
        <v>September</v>
      </c>
      <c r="E3542">
        <v>20.75</v>
      </c>
      <c r="F3542" t="s">
        <v>13</v>
      </c>
      <c r="G3542" t="s">
        <v>22</v>
      </c>
      <c r="H3542">
        <f t="shared" si="332"/>
        <v>28.75</v>
      </c>
      <c r="I3542">
        <v>4</v>
      </c>
      <c r="J3542" t="s">
        <v>23</v>
      </c>
      <c r="K3542" t="s">
        <v>24</v>
      </c>
      <c r="L3542">
        <f t="shared" si="333"/>
        <v>115</v>
      </c>
      <c r="M3542">
        <f t="shared" si="335"/>
        <v>32</v>
      </c>
      <c r="N3542" t="s">
        <v>112</v>
      </c>
      <c r="O3542" t="s">
        <v>114</v>
      </c>
    </row>
    <row r="3543" spans="1:15" x14ac:dyDescent="0.3">
      <c r="A3543">
        <f t="shared" si="334"/>
        <v>7777898942</v>
      </c>
      <c r="B3543" s="1">
        <v>42635</v>
      </c>
      <c r="C3543" t="str">
        <f t="shared" si="330"/>
        <v>Thursday</v>
      </c>
      <c r="D3543" t="str">
        <f t="shared" si="331"/>
        <v>September</v>
      </c>
      <c r="E3543">
        <v>16.75</v>
      </c>
      <c r="F3543" t="s">
        <v>7</v>
      </c>
      <c r="G3543" t="s">
        <v>22</v>
      </c>
      <c r="H3543">
        <f t="shared" si="332"/>
        <v>23.25</v>
      </c>
      <c r="I3543">
        <v>5</v>
      </c>
      <c r="J3543" t="s">
        <v>46</v>
      </c>
      <c r="K3543" t="s">
        <v>47</v>
      </c>
      <c r="L3543">
        <f t="shared" si="333"/>
        <v>116.25</v>
      </c>
      <c r="M3543">
        <f t="shared" si="335"/>
        <v>32.5</v>
      </c>
      <c r="N3543" t="s">
        <v>111</v>
      </c>
      <c r="O3543" t="s">
        <v>115</v>
      </c>
    </row>
    <row r="3544" spans="1:15" x14ac:dyDescent="0.3">
      <c r="A3544">
        <f t="shared" si="334"/>
        <v>7777898943</v>
      </c>
      <c r="B3544" s="1">
        <v>42635</v>
      </c>
      <c r="C3544" t="str">
        <f t="shared" si="330"/>
        <v>Thursday</v>
      </c>
      <c r="D3544" t="str">
        <f t="shared" si="331"/>
        <v>September</v>
      </c>
      <c r="E3544">
        <v>16.75</v>
      </c>
      <c r="F3544" t="s">
        <v>7</v>
      </c>
      <c r="G3544" t="s">
        <v>22</v>
      </c>
      <c r="H3544">
        <f t="shared" si="332"/>
        <v>23.25</v>
      </c>
      <c r="I3544">
        <v>12</v>
      </c>
      <c r="J3544" t="s">
        <v>28</v>
      </c>
      <c r="K3544" t="s">
        <v>29</v>
      </c>
      <c r="L3544">
        <f t="shared" si="333"/>
        <v>279</v>
      </c>
      <c r="M3544">
        <f t="shared" si="335"/>
        <v>78</v>
      </c>
      <c r="N3544" t="s">
        <v>111</v>
      </c>
      <c r="O3544" t="s">
        <v>114</v>
      </c>
    </row>
    <row r="3545" spans="1:15" x14ac:dyDescent="0.3">
      <c r="A3545">
        <f t="shared" si="334"/>
        <v>7777898944</v>
      </c>
      <c r="B3545" s="1">
        <v>42636</v>
      </c>
      <c r="C3545" t="str">
        <f t="shared" si="330"/>
        <v>Friday</v>
      </c>
      <c r="D3545" t="str">
        <f t="shared" si="331"/>
        <v>September</v>
      </c>
      <c r="E3545">
        <v>16.25</v>
      </c>
      <c r="F3545" t="s">
        <v>7</v>
      </c>
      <c r="G3545" t="s">
        <v>17</v>
      </c>
      <c r="H3545">
        <f t="shared" si="332"/>
        <v>24.75</v>
      </c>
      <c r="I3545">
        <v>3</v>
      </c>
      <c r="J3545" t="s">
        <v>70</v>
      </c>
      <c r="K3545" t="s">
        <v>71</v>
      </c>
      <c r="L3545">
        <f t="shared" si="333"/>
        <v>74.25</v>
      </c>
      <c r="M3545">
        <f t="shared" si="335"/>
        <v>25.5</v>
      </c>
      <c r="N3545" t="s">
        <v>112</v>
      </c>
      <c r="O3545" t="s">
        <v>115</v>
      </c>
    </row>
    <row r="3546" spans="1:15" x14ac:dyDescent="0.3">
      <c r="A3546">
        <f t="shared" si="334"/>
        <v>7777898945</v>
      </c>
      <c r="B3546" s="1">
        <v>42636</v>
      </c>
      <c r="C3546" t="str">
        <f t="shared" si="330"/>
        <v>Friday</v>
      </c>
      <c r="D3546" t="str">
        <f t="shared" si="331"/>
        <v>September</v>
      </c>
      <c r="E3546">
        <v>12.5</v>
      </c>
      <c r="F3546" t="s">
        <v>27</v>
      </c>
      <c r="G3546" t="s">
        <v>17</v>
      </c>
      <c r="H3546">
        <f t="shared" si="332"/>
        <v>19.5</v>
      </c>
      <c r="I3546">
        <v>6</v>
      </c>
      <c r="J3546" t="s">
        <v>32</v>
      </c>
      <c r="K3546" t="s">
        <v>33</v>
      </c>
      <c r="L3546">
        <f t="shared" si="333"/>
        <v>117</v>
      </c>
      <c r="M3546">
        <f t="shared" si="335"/>
        <v>42</v>
      </c>
      <c r="N3546" t="s">
        <v>112</v>
      </c>
      <c r="O3546" t="s">
        <v>115</v>
      </c>
    </row>
    <row r="3547" spans="1:15" x14ac:dyDescent="0.3">
      <c r="A3547">
        <f t="shared" si="334"/>
        <v>7777898946</v>
      </c>
      <c r="B3547" s="1">
        <v>42636</v>
      </c>
      <c r="C3547" t="str">
        <f t="shared" si="330"/>
        <v>Friday</v>
      </c>
      <c r="D3547" t="str">
        <f t="shared" si="331"/>
        <v>September</v>
      </c>
      <c r="E3547">
        <v>20.75</v>
      </c>
      <c r="F3547" t="s">
        <v>13</v>
      </c>
      <c r="G3547" t="s">
        <v>22</v>
      </c>
      <c r="H3547">
        <f t="shared" si="332"/>
        <v>28.75</v>
      </c>
      <c r="I3547">
        <v>1</v>
      </c>
      <c r="J3547" t="s">
        <v>23</v>
      </c>
      <c r="K3547" t="s">
        <v>24</v>
      </c>
      <c r="L3547">
        <f t="shared" si="333"/>
        <v>28.75</v>
      </c>
      <c r="M3547">
        <f t="shared" si="335"/>
        <v>8</v>
      </c>
      <c r="N3547" t="s">
        <v>111</v>
      </c>
      <c r="O3547" t="s">
        <v>114</v>
      </c>
    </row>
    <row r="3548" spans="1:15" x14ac:dyDescent="0.3">
      <c r="A3548">
        <f t="shared" si="334"/>
        <v>7777898947</v>
      </c>
      <c r="B3548" s="1">
        <v>42636</v>
      </c>
      <c r="C3548" t="str">
        <f t="shared" si="330"/>
        <v>Friday</v>
      </c>
      <c r="D3548" t="str">
        <f t="shared" si="331"/>
        <v>September</v>
      </c>
      <c r="E3548">
        <v>16.75</v>
      </c>
      <c r="F3548" t="s">
        <v>7</v>
      </c>
      <c r="G3548" t="s">
        <v>22</v>
      </c>
      <c r="H3548">
        <f t="shared" si="332"/>
        <v>23.25</v>
      </c>
      <c r="I3548">
        <v>6</v>
      </c>
      <c r="J3548" t="s">
        <v>23</v>
      </c>
      <c r="K3548" t="s">
        <v>24</v>
      </c>
      <c r="L3548">
        <f t="shared" si="333"/>
        <v>139.5</v>
      </c>
      <c r="M3548">
        <f t="shared" si="335"/>
        <v>39</v>
      </c>
      <c r="N3548" t="s">
        <v>111</v>
      </c>
      <c r="O3548" t="s">
        <v>114</v>
      </c>
    </row>
    <row r="3549" spans="1:15" x14ac:dyDescent="0.3">
      <c r="A3549">
        <f t="shared" si="334"/>
        <v>7777898948</v>
      </c>
      <c r="B3549" s="1">
        <v>42636</v>
      </c>
      <c r="C3549" t="str">
        <f t="shared" si="330"/>
        <v>Friday</v>
      </c>
      <c r="D3549" t="str">
        <f t="shared" si="331"/>
        <v>September</v>
      </c>
      <c r="E3549">
        <v>20.75</v>
      </c>
      <c r="F3549" t="s">
        <v>13</v>
      </c>
      <c r="G3549" t="s">
        <v>22</v>
      </c>
      <c r="H3549">
        <f t="shared" si="332"/>
        <v>28.75</v>
      </c>
      <c r="I3549">
        <v>4</v>
      </c>
      <c r="J3549" t="s">
        <v>28</v>
      </c>
      <c r="K3549" t="s">
        <v>29</v>
      </c>
      <c r="L3549">
        <f t="shared" si="333"/>
        <v>115</v>
      </c>
      <c r="M3549">
        <f t="shared" si="335"/>
        <v>32</v>
      </c>
      <c r="N3549" t="s">
        <v>112</v>
      </c>
      <c r="O3549" t="s">
        <v>115</v>
      </c>
    </row>
    <row r="3550" spans="1:15" x14ac:dyDescent="0.3">
      <c r="A3550">
        <f t="shared" si="334"/>
        <v>7777898949</v>
      </c>
      <c r="B3550" s="1">
        <v>42637</v>
      </c>
      <c r="C3550" t="str">
        <f t="shared" si="330"/>
        <v>Saturday</v>
      </c>
      <c r="D3550" t="str">
        <f t="shared" si="331"/>
        <v>September</v>
      </c>
      <c r="E3550">
        <v>20.75</v>
      </c>
      <c r="F3550" t="s">
        <v>13</v>
      </c>
      <c r="G3550" t="s">
        <v>17</v>
      </c>
      <c r="H3550">
        <f t="shared" si="332"/>
        <v>30.75</v>
      </c>
      <c r="I3550">
        <v>10</v>
      </c>
      <c r="J3550" t="s">
        <v>66</v>
      </c>
      <c r="K3550" t="s">
        <v>67</v>
      </c>
      <c r="L3550">
        <f t="shared" si="333"/>
        <v>307.5</v>
      </c>
      <c r="M3550">
        <f t="shared" si="335"/>
        <v>100</v>
      </c>
      <c r="N3550" t="s">
        <v>112</v>
      </c>
      <c r="O3550" t="s">
        <v>114</v>
      </c>
    </row>
    <row r="3551" spans="1:15" x14ac:dyDescent="0.3">
      <c r="A3551">
        <f t="shared" si="334"/>
        <v>7777898950</v>
      </c>
      <c r="B3551" s="1">
        <v>42637</v>
      </c>
      <c r="C3551" t="str">
        <f t="shared" si="330"/>
        <v>Saturday</v>
      </c>
      <c r="D3551" t="str">
        <f t="shared" si="331"/>
        <v>September</v>
      </c>
      <c r="E3551">
        <v>12</v>
      </c>
      <c r="F3551" t="s">
        <v>27</v>
      </c>
      <c r="G3551" t="s">
        <v>14</v>
      </c>
      <c r="H3551">
        <f t="shared" si="332"/>
        <v>16</v>
      </c>
      <c r="I3551">
        <v>5</v>
      </c>
      <c r="J3551" t="s">
        <v>68</v>
      </c>
      <c r="K3551" t="s">
        <v>69</v>
      </c>
      <c r="L3551">
        <f t="shared" si="333"/>
        <v>80</v>
      </c>
      <c r="M3551">
        <f t="shared" si="335"/>
        <v>20</v>
      </c>
      <c r="N3551" t="s">
        <v>111</v>
      </c>
      <c r="O3551" t="s">
        <v>115</v>
      </c>
    </row>
    <row r="3552" spans="1:15" x14ac:dyDescent="0.3">
      <c r="A3552">
        <f t="shared" si="334"/>
        <v>7777898951</v>
      </c>
      <c r="B3552" s="1">
        <v>42638</v>
      </c>
      <c r="C3552" t="str">
        <f t="shared" si="330"/>
        <v>Sunday</v>
      </c>
      <c r="D3552" t="str">
        <f t="shared" si="331"/>
        <v>September</v>
      </c>
      <c r="E3552">
        <v>11</v>
      </c>
      <c r="F3552" t="s">
        <v>27</v>
      </c>
      <c r="G3552" t="s">
        <v>8</v>
      </c>
      <c r="H3552">
        <f t="shared" si="332"/>
        <v>14</v>
      </c>
      <c r="I3552">
        <v>12</v>
      </c>
      <c r="J3552" t="s">
        <v>74</v>
      </c>
      <c r="K3552" t="s">
        <v>75</v>
      </c>
      <c r="L3552">
        <f t="shared" si="333"/>
        <v>168</v>
      </c>
      <c r="M3552">
        <f t="shared" si="335"/>
        <v>36</v>
      </c>
      <c r="N3552" t="s">
        <v>111</v>
      </c>
      <c r="O3552" t="s">
        <v>115</v>
      </c>
    </row>
    <row r="3553" spans="1:15" x14ac:dyDescent="0.3">
      <c r="A3553">
        <f t="shared" si="334"/>
        <v>7777898952</v>
      </c>
      <c r="B3553" s="1">
        <v>42638</v>
      </c>
      <c r="C3553" t="str">
        <f t="shared" si="330"/>
        <v>Sunday</v>
      </c>
      <c r="D3553" t="str">
        <f t="shared" si="331"/>
        <v>September</v>
      </c>
      <c r="E3553">
        <v>16.5</v>
      </c>
      <c r="F3553" t="s">
        <v>7</v>
      </c>
      <c r="G3553" t="s">
        <v>17</v>
      </c>
      <c r="H3553">
        <f t="shared" si="332"/>
        <v>25</v>
      </c>
      <c r="I3553">
        <v>4</v>
      </c>
      <c r="J3553" t="s">
        <v>54</v>
      </c>
      <c r="K3553" t="s">
        <v>55</v>
      </c>
      <c r="L3553">
        <f t="shared" si="333"/>
        <v>100</v>
      </c>
      <c r="M3553">
        <f t="shared" si="335"/>
        <v>34</v>
      </c>
      <c r="N3553" t="s">
        <v>111</v>
      </c>
      <c r="O3553" t="s">
        <v>115</v>
      </c>
    </row>
    <row r="3554" spans="1:15" x14ac:dyDescent="0.3">
      <c r="A3554">
        <f t="shared" si="334"/>
        <v>7777898953</v>
      </c>
      <c r="B3554" s="1">
        <v>42638</v>
      </c>
      <c r="C3554" t="str">
        <f t="shared" si="330"/>
        <v>Sunday</v>
      </c>
      <c r="D3554" t="str">
        <f t="shared" si="331"/>
        <v>September</v>
      </c>
      <c r="E3554">
        <v>20.5</v>
      </c>
      <c r="F3554" t="s">
        <v>13</v>
      </c>
      <c r="G3554" t="s">
        <v>8</v>
      </c>
      <c r="H3554">
        <f t="shared" si="332"/>
        <v>26.5</v>
      </c>
      <c r="I3554">
        <v>8</v>
      </c>
      <c r="J3554" t="s">
        <v>30</v>
      </c>
      <c r="K3554" t="s">
        <v>31</v>
      </c>
      <c r="L3554">
        <f t="shared" si="333"/>
        <v>212</v>
      </c>
      <c r="M3554">
        <f t="shared" si="335"/>
        <v>48</v>
      </c>
      <c r="N3554" t="s">
        <v>111</v>
      </c>
      <c r="O3554" t="s">
        <v>115</v>
      </c>
    </row>
    <row r="3555" spans="1:15" x14ac:dyDescent="0.3">
      <c r="A3555">
        <f t="shared" si="334"/>
        <v>7777898954</v>
      </c>
      <c r="B3555" s="1">
        <v>42638</v>
      </c>
      <c r="C3555" t="str">
        <f t="shared" si="330"/>
        <v>Sunday</v>
      </c>
      <c r="D3555" t="str">
        <f t="shared" si="331"/>
        <v>September</v>
      </c>
      <c r="E3555">
        <v>11</v>
      </c>
      <c r="F3555" t="s">
        <v>27</v>
      </c>
      <c r="G3555" t="s">
        <v>8</v>
      </c>
      <c r="H3555">
        <f t="shared" si="332"/>
        <v>14</v>
      </c>
      <c r="I3555">
        <v>6</v>
      </c>
      <c r="J3555" t="s">
        <v>74</v>
      </c>
      <c r="K3555" t="s">
        <v>75</v>
      </c>
      <c r="L3555">
        <f t="shared" si="333"/>
        <v>84</v>
      </c>
      <c r="M3555">
        <f t="shared" si="335"/>
        <v>18</v>
      </c>
      <c r="N3555" t="s">
        <v>112</v>
      </c>
      <c r="O3555" t="s">
        <v>115</v>
      </c>
    </row>
    <row r="3556" spans="1:15" x14ac:dyDescent="0.3">
      <c r="A3556">
        <f t="shared" si="334"/>
        <v>7777898955</v>
      </c>
      <c r="B3556" s="1">
        <v>42638</v>
      </c>
      <c r="C3556" t="str">
        <f t="shared" si="330"/>
        <v>Sunday</v>
      </c>
      <c r="D3556" t="str">
        <f t="shared" si="331"/>
        <v>September</v>
      </c>
      <c r="E3556">
        <v>17.95</v>
      </c>
      <c r="F3556" t="s">
        <v>13</v>
      </c>
      <c r="G3556" t="s">
        <v>14</v>
      </c>
      <c r="H3556">
        <f t="shared" si="332"/>
        <v>24.95</v>
      </c>
      <c r="I3556">
        <v>11</v>
      </c>
      <c r="J3556" t="s">
        <v>56</v>
      </c>
      <c r="K3556" t="s">
        <v>57</v>
      </c>
      <c r="L3556">
        <f t="shared" si="333"/>
        <v>274.45</v>
      </c>
      <c r="M3556">
        <f t="shared" si="335"/>
        <v>77</v>
      </c>
      <c r="N3556" t="s">
        <v>111</v>
      </c>
      <c r="O3556" t="s">
        <v>115</v>
      </c>
    </row>
    <row r="3557" spans="1:15" x14ac:dyDescent="0.3">
      <c r="A3557">
        <f t="shared" si="334"/>
        <v>7777898956</v>
      </c>
      <c r="B3557" s="1">
        <v>42638</v>
      </c>
      <c r="C3557" t="str">
        <f t="shared" si="330"/>
        <v>Sunday</v>
      </c>
      <c r="D3557" t="str">
        <f t="shared" si="331"/>
        <v>September</v>
      </c>
      <c r="E3557">
        <v>20.25</v>
      </c>
      <c r="F3557" t="s">
        <v>13</v>
      </c>
      <c r="G3557" t="s">
        <v>14</v>
      </c>
      <c r="H3557">
        <f t="shared" si="332"/>
        <v>27.25</v>
      </c>
      <c r="I3557">
        <v>7</v>
      </c>
      <c r="J3557" t="s">
        <v>20</v>
      </c>
      <c r="K3557" t="s">
        <v>21</v>
      </c>
      <c r="L3557">
        <f t="shared" si="333"/>
        <v>190.75</v>
      </c>
      <c r="M3557">
        <f t="shared" si="335"/>
        <v>49</v>
      </c>
      <c r="N3557" t="s">
        <v>112</v>
      </c>
      <c r="O3557" t="s">
        <v>114</v>
      </c>
    </row>
    <row r="3558" spans="1:15" x14ac:dyDescent="0.3">
      <c r="A3558">
        <f t="shared" si="334"/>
        <v>7777898957</v>
      </c>
      <c r="B3558" s="1">
        <v>42638</v>
      </c>
      <c r="C3558" t="str">
        <f t="shared" si="330"/>
        <v>Sunday</v>
      </c>
      <c r="D3558" t="str">
        <f t="shared" si="331"/>
        <v>September</v>
      </c>
      <c r="E3558">
        <v>15.25</v>
      </c>
      <c r="F3558" t="s">
        <v>13</v>
      </c>
      <c r="G3558" t="s">
        <v>8</v>
      </c>
      <c r="H3558">
        <f t="shared" si="332"/>
        <v>21.25</v>
      </c>
      <c r="I3558">
        <v>5</v>
      </c>
      <c r="J3558" t="s">
        <v>48</v>
      </c>
      <c r="K3558" t="s">
        <v>49</v>
      </c>
      <c r="L3558">
        <f t="shared" si="333"/>
        <v>106.25</v>
      </c>
      <c r="M3558">
        <f t="shared" si="335"/>
        <v>30</v>
      </c>
      <c r="N3558" t="s">
        <v>111</v>
      </c>
      <c r="O3558" t="s">
        <v>114</v>
      </c>
    </row>
    <row r="3559" spans="1:15" x14ac:dyDescent="0.3">
      <c r="A3559">
        <f t="shared" si="334"/>
        <v>7777898958</v>
      </c>
      <c r="B3559" s="1">
        <v>42638</v>
      </c>
      <c r="C3559" t="str">
        <f t="shared" si="330"/>
        <v>Sunday</v>
      </c>
      <c r="D3559" t="str">
        <f t="shared" si="331"/>
        <v>September</v>
      </c>
      <c r="E3559">
        <v>25.5</v>
      </c>
      <c r="F3559" t="s">
        <v>76</v>
      </c>
      <c r="G3559" t="s">
        <v>8</v>
      </c>
      <c r="H3559">
        <f t="shared" si="332"/>
        <v>26.5</v>
      </c>
      <c r="I3559">
        <v>4</v>
      </c>
      <c r="J3559" t="s">
        <v>30</v>
      </c>
      <c r="K3559" t="s">
        <v>31</v>
      </c>
      <c r="L3559">
        <f t="shared" si="333"/>
        <v>106</v>
      </c>
      <c r="M3559">
        <f t="shared" si="335"/>
        <v>4</v>
      </c>
      <c r="N3559" t="s">
        <v>111</v>
      </c>
      <c r="O3559" t="s">
        <v>114</v>
      </c>
    </row>
    <row r="3560" spans="1:15" x14ac:dyDescent="0.3">
      <c r="A3560">
        <f t="shared" si="334"/>
        <v>7777898959</v>
      </c>
      <c r="B3560" s="1">
        <v>42638</v>
      </c>
      <c r="C3560" t="str">
        <f t="shared" si="330"/>
        <v>Sunday</v>
      </c>
      <c r="D3560" t="str">
        <f t="shared" si="331"/>
        <v>September</v>
      </c>
      <c r="E3560">
        <v>16</v>
      </c>
      <c r="F3560" t="s">
        <v>7</v>
      </c>
      <c r="G3560" t="s">
        <v>8</v>
      </c>
      <c r="H3560">
        <f t="shared" si="332"/>
        <v>20.5</v>
      </c>
      <c r="I3560">
        <v>9</v>
      </c>
      <c r="J3560" t="s">
        <v>11</v>
      </c>
      <c r="K3560" t="s">
        <v>12</v>
      </c>
      <c r="L3560">
        <f t="shared" si="333"/>
        <v>184.5</v>
      </c>
      <c r="M3560">
        <f t="shared" si="335"/>
        <v>40.5</v>
      </c>
      <c r="N3560" t="s">
        <v>112</v>
      </c>
      <c r="O3560" t="s">
        <v>115</v>
      </c>
    </row>
    <row r="3561" spans="1:15" x14ac:dyDescent="0.3">
      <c r="A3561">
        <f t="shared" si="334"/>
        <v>7777898960</v>
      </c>
      <c r="B3561" s="1">
        <v>42639</v>
      </c>
      <c r="C3561" t="str">
        <f t="shared" si="330"/>
        <v>Monday</v>
      </c>
      <c r="D3561" t="str">
        <f t="shared" si="331"/>
        <v>September</v>
      </c>
      <c r="E3561">
        <v>20.75</v>
      </c>
      <c r="F3561" t="s">
        <v>13</v>
      </c>
      <c r="G3561" t="s">
        <v>17</v>
      </c>
      <c r="H3561">
        <f t="shared" si="332"/>
        <v>30.75</v>
      </c>
      <c r="I3561">
        <v>9</v>
      </c>
      <c r="J3561" t="s">
        <v>38</v>
      </c>
      <c r="K3561" t="s">
        <v>39</v>
      </c>
      <c r="L3561">
        <f t="shared" si="333"/>
        <v>276.75</v>
      </c>
      <c r="M3561">
        <f t="shared" si="335"/>
        <v>90</v>
      </c>
      <c r="N3561" t="s">
        <v>112</v>
      </c>
      <c r="O3561" t="s">
        <v>115</v>
      </c>
    </row>
    <row r="3562" spans="1:15" x14ac:dyDescent="0.3">
      <c r="A3562">
        <f t="shared" si="334"/>
        <v>7777898961</v>
      </c>
      <c r="B3562" s="1">
        <v>42639</v>
      </c>
      <c r="C3562" t="str">
        <f t="shared" si="330"/>
        <v>Monday</v>
      </c>
      <c r="D3562" t="str">
        <f t="shared" si="331"/>
        <v>September</v>
      </c>
      <c r="E3562">
        <v>12</v>
      </c>
      <c r="F3562" t="s">
        <v>27</v>
      </c>
      <c r="G3562" t="s">
        <v>14</v>
      </c>
      <c r="H3562">
        <f t="shared" si="332"/>
        <v>16</v>
      </c>
      <c r="I3562">
        <v>11</v>
      </c>
      <c r="J3562" t="s">
        <v>34</v>
      </c>
      <c r="K3562" t="s">
        <v>35</v>
      </c>
      <c r="L3562">
        <f t="shared" si="333"/>
        <v>176</v>
      </c>
      <c r="M3562">
        <f t="shared" si="335"/>
        <v>44</v>
      </c>
      <c r="N3562" t="s">
        <v>111</v>
      </c>
      <c r="O3562" t="s">
        <v>115</v>
      </c>
    </row>
    <row r="3563" spans="1:15" x14ac:dyDescent="0.3">
      <c r="A3563">
        <f t="shared" si="334"/>
        <v>7777898962</v>
      </c>
      <c r="B3563" s="1">
        <v>42640</v>
      </c>
      <c r="C3563" t="str">
        <f t="shared" si="330"/>
        <v>Tuesday</v>
      </c>
      <c r="D3563" t="str">
        <f t="shared" si="331"/>
        <v>September</v>
      </c>
      <c r="E3563">
        <v>20.25</v>
      </c>
      <c r="F3563" t="s">
        <v>13</v>
      </c>
      <c r="G3563" t="s">
        <v>14</v>
      </c>
      <c r="H3563">
        <f t="shared" si="332"/>
        <v>27.25</v>
      </c>
      <c r="I3563">
        <v>4</v>
      </c>
      <c r="J3563" t="s">
        <v>42</v>
      </c>
      <c r="K3563" t="s">
        <v>43</v>
      </c>
      <c r="L3563">
        <f t="shared" si="333"/>
        <v>109</v>
      </c>
      <c r="M3563">
        <f t="shared" si="335"/>
        <v>28</v>
      </c>
      <c r="N3563" t="s">
        <v>112</v>
      </c>
      <c r="O3563" t="s">
        <v>115</v>
      </c>
    </row>
    <row r="3564" spans="1:15" x14ac:dyDescent="0.3">
      <c r="A3564">
        <f t="shared" si="334"/>
        <v>7777898963</v>
      </c>
      <c r="B3564" s="1">
        <v>42640</v>
      </c>
      <c r="C3564" t="str">
        <f t="shared" si="330"/>
        <v>Tuesday</v>
      </c>
      <c r="D3564" t="str">
        <f t="shared" si="331"/>
        <v>September</v>
      </c>
      <c r="E3564">
        <v>35.950000000000003</v>
      </c>
      <c r="F3564" t="s">
        <v>84</v>
      </c>
      <c r="G3564" t="s">
        <v>8</v>
      </c>
      <c r="H3564">
        <f t="shared" si="332"/>
        <v>36.950000000000003</v>
      </c>
      <c r="I3564">
        <v>8</v>
      </c>
      <c r="J3564" t="s">
        <v>30</v>
      </c>
      <c r="K3564" t="s">
        <v>31</v>
      </c>
      <c r="L3564">
        <f t="shared" si="333"/>
        <v>295.60000000000002</v>
      </c>
      <c r="M3564">
        <f t="shared" si="335"/>
        <v>8</v>
      </c>
      <c r="N3564" t="s">
        <v>112</v>
      </c>
      <c r="O3564" t="s">
        <v>114</v>
      </c>
    </row>
    <row r="3565" spans="1:15" x14ac:dyDescent="0.3">
      <c r="A3565">
        <f t="shared" si="334"/>
        <v>7777898964</v>
      </c>
      <c r="B3565" s="1">
        <v>42640</v>
      </c>
      <c r="C3565" t="str">
        <f t="shared" si="330"/>
        <v>Tuesday</v>
      </c>
      <c r="D3565" t="str">
        <f t="shared" si="331"/>
        <v>September</v>
      </c>
      <c r="E3565">
        <v>20.75</v>
      </c>
      <c r="F3565" t="s">
        <v>13</v>
      </c>
      <c r="G3565" t="s">
        <v>22</v>
      </c>
      <c r="H3565">
        <f t="shared" si="332"/>
        <v>28.75</v>
      </c>
      <c r="I3565">
        <v>9</v>
      </c>
      <c r="J3565" t="s">
        <v>46</v>
      </c>
      <c r="K3565" t="s">
        <v>47</v>
      </c>
      <c r="L3565">
        <f t="shared" si="333"/>
        <v>258.75</v>
      </c>
      <c r="M3565">
        <f t="shared" si="335"/>
        <v>72</v>
      </c>
      <c r="N3565" t="s">
        <v>111</v>
      </c>
      <c r="O3565" t="s">
        <v>114</v>
      </c>
    </row>
    <row r="3566" spans="1:15" x14ac:dyDescent="0.3">
      <c r="A3566">
        <f t="shared" si="334"/>
        <v>7777898965</v>
      </c>
      <c r="B3566" s="1">
        <v>42640</v>
      </c>
      <c r="C3566" t="str">
        <f t="shared" si="330"/>
        <v>Tuesday</v>
      </c>
      <c r="D3566" t="str">
        <f t="shared" si="331"/>
        <v>September</v>
      </c>
      <c r="E3566">
        <v>10.5</v>
      </c>
      <c r="F3566" t="s">
        <v>27</v>
      </c>
      <c r="G3566" t="s">
        <v>8</v>
      </c>
      <c r="H3566">
        <f t="shared" si="332"/>
        <v>13.5</v>
      </c>
      <c r="I3566">
        <v>8</v>
      </c>
      <c r="J3566" t="s">
        <v>9</v>
      </c>
      <c r="K3566" t="s">
        <v>10</v>
      </c>
      <c r="L3566">
        <f t="shared" si="333"/>
        <v>108</v>
      </c>
      <c r="M3566">
        <f t="shared" si="335"/>
        <v>24</v>
      </c>
      <c r="N3566" t="s">
        <v>111</v>
      </c>
      <c r="O3566" t="s">
        <v>115</v>
      </c>
    </row>
    <row r="3567" spans="1:15" x14ac:dyDescent="0.3">
      <c r="A3567">
        <f t="shared" si="334"/>
        <v>7777898966</v>
      </c>
      <c r="B3567" s="1">
        <v>42640</v>
      </c>
      <c r="C3567" t="str">
        <f t="shared" si="330"/>
        <v>Tuesday</v>
      </c>
      <c r="D3567" t="str">
        <f t="shared" si="331"/>
        <v>September</v>
      </c>
      <c r="E3567">
        <v>20.75</v>
      </c>
      <c r="F3567" t="s">
        <v>13</v>
      </c>
      <c r="G3567" t="s">
        <v>17</v>
      </c>
      <c r="H3567">
        <f t="shared" si="332"/>
        <v>30.75</v>
      </c>
      <c r="I3567">
        <v>1</v>
      </c>
      <c r="J3567" t="s">
        <v>54</v>
      </c>
      <c r="K3567" t="s">
        <v>55</v>
      </c>
      <c r="L3567">
        <f t="shared" si="333"/>
        <v>30.75</v>
      </c>
      <c r="M3567">
        <f t="shared" si="335"/>
        <v>10</v>
      </c>
      <c r="N3567" t="s">
        <v>111</v>
      </c>
      <c r="O3567" t="s">
        <v>115</v>
      </c>
    </row>
    <row r="3568" spans="1:15" x14ac:dyDescent="0.3">
      <c r="A3568">
        <f t="shared" si="334"/>
        <v>7777898967</v>
      </c>
      <c r="B3568" s="1">
        <v>42640</v>
      </c>
      <c r="C3568" t="str">
        <f t="shared" si="330"/>
        <v>Tuesday</v>
      </c>
      <c r="D3568" t="str">
        <f t="shared" si="331"/>
        <v>September</v>
      </c>
      <c r="E3568">
        <v>16.75</v>
      </c>
      <c r="F3568" t="s">
        <v>7</v>
      </c>
      <c r="G3568" t="s">
        <v>22</v>
      </c>
      <c r="H3568">
        <f t="shared" si="332"/>
        <v>23.25</v>
      </c>
      <c r="I3568">
        <v>10</v>
      </c>
      <c r="J3568" t="s">
        <v>23</v>
      </c>
      <c r="K3568" t="s">
        <v>24</v>
      </c>
      <c r="L3568">
        <f t="shared" si="333"/>
        <v>232.5</v>
      </c>
      <c r="M3568">
        <f t="shared" si="335"/>
        <v>65</v>
      </c>
      <c r="N3568" t="s">
        <v>111</v>
      </c>
      <c r="O3568" t="s">
        <v>115</v>
      </c>
    </row>
    <row r="3569" spans="1:15" x14ac:dyDescent="0.3">
      <c r="A3569">
        <f t="shared" si="334"/>
        <v>7777898968</v>
      </c>
      <c r="B3569" s="1">
        <v>42640</v>
      </c>
      <c r="C3569" t="str">
        <f t="shared" si="330"/>
        <v>Tuesday</v>
      </c>
      <c r="D3569" t="str">
        <f t="shared" si="331"/>
        <v>September</v>
      </c>
      <c r="E3569">
        <v>16.75</v>
      </c>
      <c r="F3569" t="s">
        <v>7</v>
      </c>
      <c r="G3569" t="s">
        <v>22</v>
      </c>
      <c r="H3569">
        <f t="shared" si="332"/>
        <v>23.25</v>
      </c>
      <c r="I3569">
        <v>8</v>
      </c>
      <c r="J3569" t="s">
        <v>72</v>
      </c>
      <c r="K3569" t="s">
        <v>73</v>
      </c>
      <c r="L3569">
        <f t="shared" si="333"/>
        <v>186</v>
      </c>
      <c r="M3569">
        <f t="shared" si="335"/>
        <v>52</v>
      </c>
      <c r="N3569" t="s">
        <v>111</v>
      </c>
      <c r="O3569" t="s">
        <v>114</v>
      </c>
    </row>
    <row r="3570" spans="1:15" x14ac:dyDescent="0.3">
      <c r="A3570">
        <f t="shared" si="334"/>
        <v>7777898969</v>
      </c>
      <c r="B3570" s="1">
        <v>42641</v>
      </c>
      <c r="C3570" t="str">
        <f t="shared" si="330"/>
        <v>Wednesday</v>
      </c>
      <c r="D3570" t="str">
        <f t="shared" si="331"/>
        <v>September</v>
      </c>
      <c r="E3570">
        <v>16.5</v>
      </c>
      <c r="F3570" t="s">
        <v>7</v>
      </c>
      <c r="G3570" t="s">
        <v>17</v>
      </c>
      <c r="H3570">
        <f t="shared" si="332"/>
        <v>25</v>
      </c>
      <c r="I3570">
        <v>8</v>
      </c>
      <c r="J3570" t="s">
        <v>54</v>
      </c>
      <c r="K3570" t="s">
        <v>55</v>
      </c>
      <c r="L3570">
        <f t="shared" si="333"/>
        <v>200</v>
      </c>
      <c r="M3570">
        <f t="shared" si="335"/>
        <v>68</v>
      </c>
      <c r="N3570" t="s">
        <v>112</v>
      </c>
      <c r="O3570" t="s">
        <v>115</v>
      </c>
    </row>
    <row r="3571" spans="1:15" x14ac:dyDescent="0.3">
      <c r="A3571">
        <f t="shared" si="334"/>
        <v>7777898970</v>
      </c>
      <c r="B3571" s="1">
        <v>42641</v>
      </c>
      <c r="C3571" t="str">
        <f t="shared" si="330"/>
        <v>Wednesday</v>
      </c>
      <c r="D3571" t="str">
        <f t="shared" si="331"/>
        <v>September</v>
      </c>
      <c r="E3571">
        <v>14.5</v>
      </c>
      <c r="F3571" t="s">
        <v>7</v>
      </c>
      <c r="G3571" t="s">
        <v>8</v>
      </c>
      <c r="H3571">
        <f t="shared" si="332"/>
        <v>19</v>
      </c>
      <c r="I3571">
        <v>3</v>
      </c>
      <c r="J3571" t="s">
        <v>74</v>
      </c>
      <c r="K3571" t="s">
        <v>75</v>
      </c>
      <c r="L3571">
        <f t="shared" si="333"/>
        <v>57</v>
      </c>
      <c r="M3571">
        <f t="shared" si="335"/>
        <v>13.5</v>
      </c>
      <c r="N3571" t="s">
        <v>112</v>
      </c>
      <c r="O3571" t="s">
        <v>115</v>
      </c>
    </row>
    <row r="3572" spans="1:15" x14ac:dyDescent="0.3">
      <c r="A3572">
        <f t="shared" si="334"/>
        <v>7777898971</v>
      </c>
      <c r="B3572" s="1">
        <v>42641</v>
      </c>
      <c r="C3572" t="str">
        <f t="shared" si="330"/>
        <v>Wednesday</v>
      </c>
      <c r="D3572" t="str">
        <f t="shared" si="331"/>
        <v>September</v>
      </c>
      <c r="E3572">
        <v>16.75</v>
      </c>
      <c r="F3572" t="s">
        <v>7</v>
      </c>
      <c r="G3572" t="s">
        <v>22</v>
      </c>
      <c r="H3572">
        <f t="shared" si="332"/>
        <v>23.25</v>
      </c>
      <c r="I3572">
        <v>11</v>
      </c>
      <c r="J3572" t="s">
        <v>44</v>
      </c>
      <c r="K3572" t="s">
        <v>45</v>
      </c>
      <c r="L3572">
        <f t="shared" si="333"/>
        <v>255.75</v>
      </c>
      <c r="M3572">
        <f t="shared" si="335"/>
        <v>71.5</v>
      </c>
      <c r="N3572" t="s">
        <v>112</v>
      </c>
      <c r="O3572" t="s">
        <v>115</v>
      </c>
    </row>
    <row r="3573" spans="1:15" x14ac:dyDescent="0.3">
      <c r="A3573">
        <f t="shared" si="334"/>
        <v>7777898972</v>
      </c>
      <c r="B3573" s="1">
        <v>42641</v>
      </c>
      <c r="C3573" t="str">
        <f t="shared" si="330"/>
        <v>Wednesday</v>
      </c>
      <c r="D3573" t="str">
        <f t="shared" si="331"/>
        <v>September</v>
      </c>
      <c r="E3573">
        <v>12</v>
      </c>
      <c r="F3573" t="s">
        <v>27</v>
      </c>
      <c r="G3573" t="s">
        <v>8</v>
      </c>
      <c r="H3573">
        <f t="shared" si="332"/>
        <v>15</v>
      </c>
      <c r="I3573">
        <v>3</v>
      </c>
      <c r="J3573" t="s">
        <v>52</v>
      </c>
      <c r="K3573" t="s">
        <v>53</v>
      </c>
      <c r="L3573">
        <f t="shared" si="333"/>
        <v>45</v>
      </c>
      <c r="M3573">
        <f t="shared" si="335"/>
        <v>9</v>
      </c>
      <c r="N3573" t="s">
        <v>111</v>
      </c>
      <c r="O3573" t="s">
        <v>114</v>
      </c>
    </row>
    <row r="3574" spans="1:15" x14ac:dyDescent="0.3">
      <c r="A3574">
        <f t="shared" si="334"/>
        <v>7777898973</v>
      </c>
      <c r="B3574" s="1">
        <v>42641</v>
      </c>
      <c r="C3574" t="str">
        <f t="shared" si="330"/>
        <v>Wednesday</v>
      </c>
      <c r="D3574" t="str">
        <f t="shared" si="331"/>
        <v>September</v>
      </c>
      <c r="E3574">
        <v>12</v>
      </c>
      <c r="F3574" t="s">
        <v>27</v>
      </c>
      <c r="G3574" t="s">
        <v>8</v>
      </c>
      <c r="H3574">
        <f t="shared" si="332"/>
        <v>15</v>
      </c>
      <c r="I3574">
        <v>4</v>
      </c>
      <c r="J3574" t="s">
        <v>36</v>
      </c>
      <c r="K3574" t="s">
        <v>37</v>
      </c>
      <c r="L3574">
        <f t="shared" si="333"/>
        <v>60</v>
      </c>
      <c r="M3574">
        <f t="shared" si="335"/>
        <v>12</v>
      </c>
      <c r="N3574" t="s">
        <v>112</v>
      </c>
      <c r="O3574" t="s">
        <v>115</v>
      </c>
    </row>
    <row r="3575" spans="1:15" x14ac:dyDescent="0.3">
      <c r="A3575">
        <f t="shared" si="334"/>
        <v>7777898974</v>
      </c>
      <c r="B3575" s="1">
        <v>42641</v>
      </c>
      <c r="C3575" t="str">
        <f t="shared" si="330"/>
        <v>Wednesday</v>
      </c>
      <c r="D3575" t="str">
        <f t="shared" si="331"/>
        <v>September</v>
      </c>
      <c r="E3575">
        <v>12.5</v>
      </c>
      <c r="F3575" t="s">
        <v>27</v>
      </c>
      <c r="G3575" t="s">
        <v>17</v>
      </c>
      <c r="H3575">
        <f t="shared" si="332"/>
        <v>19.5</v>
      </c>
      <c r="I3575">
        <v>4</v>
      </c>
      <c r="J3575" t="s">
        <v>25</v>
      </c>
      <c r="K3575" t="s">
        <v>26</v>
      </c>
      <c r="L3575">
        <f t="shared" si="333"/>
        <v>78</v>
      </c>
      <c r="M3575">
        <f t="shared" si="335"/>
        <v>28</v>
      </c>
      <c r="N3575" t="s">
        <v>112</v>
      </c>
      <c r="O3575" t="s">
        <v>115</v>
      </c>
    </row>
    <row r="3576" spans="1:15" x14ac:dyDescent="0.3">
      <c r="A3576">
        <f t="shared" si="334"/>
        <v>7777898975</v>
      </c>
      <c r="B3576" s="1">
        <v>42641</v>
      </c>
      <c r="C3576" t="str">
        <f t="shared" si="330"/>
        <v>Wednesday</v>
      </c>
      <c r="D3576" t="str">
        <f t="shared" si="331"/>
        <v>September</v>
      </c>
      <c r="E3576">
        <v>16</v>
      </c>
      <c r="F3576" t="s">
        <v>7</v>
      </c>
      <c r="G3576" t="s">
        <v>8</v>
      </c>
      <c r="H3576">
        <f t="shared" si="332"/>
        <v>20.5</v>
      </c>
      <c r="I3576">
        <v>12</v>
      </c>
      <c r="J3576" t="s">
        <v>36</v>
      </c>
      <c r="K3576" t="s">
        <v>37</v>
      </c>
      <c r="L3576">
        <f t="shared" si="333"/>
        <v>246</v>
      </c>
      <c r="M3576">
        <f t="shared" si="335"/>
        <v>54</v>
      </c>
      <c r="N3576" t="s">
        <v>112</v>
      </c>
      <c r="O3576" t="s">
        <v>114</v>
      </c>
    </row>
    <row r="3577" spans="1:15" x14ac:dyDescent="0.3">
      <c r="A3577">
        <f t="shared" si="334"/>
        <v>7777898976</v>
      </c>
      <c r="B3577" s="1">
        <v>42641</v>
      </c>
      <c r="C3577" t="str">
        <f t="shared" si="330"/>
        <v>Wednesday</v>
      </c>
      <c r="D3577" t="str">
        <f t="shared" si="331"/>
        <v>September</v>
      </c>
      <c r="E3577">
        <v>20.75</v>
      </c>
      <c r="F3577" t="s">
        <v>13</v>
      </c>
      <c r="G3577" t="s">
        <v>22</v>
      </c>
      <c r="H3577">
        <f t="shared" si="332"/>
        <v>28.75</v>
      </c>
      <c r="I3577">
        <v>5</v>
      </c>
      <c r="J3577" t="s">
        <v>44</v>
      </c>
      <c r="K3577" t="s">
        <v>45</v>
      </c>
      <c r="L3577">
        <f t="shared" si="333"/>
        <v>143.75</v>
      </c>
      <c r="M3577">
        <f t="shared" si="335"/>
        <v>40</v>
      </c>
      <c r="N3577" t="s">
        <v>112</v>
      </c>
      <c r="O3577" t="s">
        <v>115</v>
      </c>
    </row>
    <row r="3578" spans="1:15" x14ac:dyDescent="0.3">
      <c r="A3578">
        <f t="shared" si="334"/>
        <v>7777898977</v>
      </c>
      <c r="B3578" s="1">
        <v>42641</v>
      </c>
      <c r="C3578" t="str">
        <f t="shared" si="330"/>
        <v>Wednesday</v>
      </c>
      <c r="D3578" t="str">
        <f t="shared" si="331"/>
        <v>September</v>
      </c>
      <c r="E3578">
        <v>12</v>
      </c>
      <c r="F3578" t="s">
        <v>27</v>
      </c>
      <c r="G3578" t="s">
        <v>14</v>
      </c>
      <c r="H3578">
        <f t="shared" si="332"/>
        <v>16</v>
      </c>
      <c r="I3578">
        <v>6</v>
      </c>
      <c r="J3578" t="s">
        <v>68</v>
      </c>
      <c r="K3578" t="s">
        <v>69</v>
      </c>
      <c r="L3578">
        <f t="shared" si="333"/>
        <v>96</v>
      </c>
      <c r="M3578">
        <f t="shared" si="335"/>
        <v>24</v>
      </c>
      <c r="N3578" t="s">
        <v>112</v>
      </c>
      <c r="O3578" t="s">
        <v>114</v>
      </c>
    </row>
    <row r="3579" spans="1:15" x14ac:dyDescent="0.3">
      <c r="A3579">
        <f t="shared" si="334"/>
        <v>7777898978</v>
      </c>
      <c r="B3579" s="1">
        <v>42641</v>
      </c>
      <c r="C3579" t="str">
        <f t="shared" si="330"/>
        <v>Wednesday</v>
      </c>
      <c r="D3579" t="str">
        <f t="shared" si="331"/>
        <v>September</v>
      </c>
      <c r="E3579">
        <v>15.25</v>
      </c>
      <c r="F3579" t="s">
        <v>13</v>
      </c>
      <c r="G3579" t="s">
        <v>8</v>
      </c>
      <c r="H3579">
        <f t="shared" si="332"/>
        <v>21.25</v>
      </c>
      <c r="I3579">
        <v>2</v>
      </c>
      <c r="J3579" t="s">
        <v>48</v>
      </c>
      <c r="K3579" t="s">
        <v>49</v>
      </c>
      <c r="L3579">
        <f t="shared" si="333"/>
        <v>42.5</v>
      </c>
      <c r="M3579">
        <f t="shared" si="335"/>
        <v>12</v>
      </c>
      <c r="N3579" t="s">
        <v>112</v>
      </c>
      <c r="O3579" t="s">
        <v>114</v>
      </c>
    </row>
    <row r="3580" spans="1:15" x14ac:dyDescent="0.3">
      <c r="A3580">
        <f t="shared" si="334"/>
        <v>7777898979</v>
      </c>
      <c r="B3580" s="1">
        <v>42641</v>
      </c>
      <c r="C3580" t="str">
        <f t="shared" si="330"/>
        <v>Wednesday</v>
      </c>
      <c r="D3580" t="str">
        <f t="shared" si="331"/>
        <v>September</v>
      </c>
      <c r="E3580">
        <v>12</v>
      </c>
      <c r="F3580" t="s">
        <v>27</v>
      </c>
      <c r="G3580" t="s">
        <v>14</v>
      </c>
      <c r="H3580">
        <f t="shared" si="332"/>
        <v>16</v>
      </c>
      <c r="I3580">
        <v>1</v>
      </c>
      <c r="J3580" t="s">
        <v>68</v>
      </c>
      <c r="K3580" t="s">
        <v>69</v>
      </c>
      <c r="L3580">
        <f t="shared" si="333"/>
        <v>16</v>
      </c>
      <c r="M3580">
        <f t="shared" si="335"/>
        <v>4</v>
      </c>
      <c r="N3580" t="s">
        <v>112</v>
      </c>
      <c r="O3580" t="s">
        <v>115</v>
      </c>
    </row>
    <row r="3581" spans="1:15" x14ac:dyDescent="0.3">
      <c r="A3581">
        <f t="shared" si="334"/>
        <v>7777898980</v>
      </c>
      <c r="B3581" s="1">
        <v>42642</v>
      </c>
      <c r="C3581" t="str">
        <f t="shared" si="330"/>
        <v>Thursday</v>
      </c>
      <c r="D3581" t="str">
        <f t="shared" si="331"/>
        <v>September</v>
      </c>
      <c r="E3581">
        <v>16.5</v>
      </c>
      <c r="F3581" t="s">
        <v>7</v>
      </c>
      <c r="G3581" t="s">
        <v>17</v>
      </c>
      <c r="H3581">
        <f t="shared" si="332"/>
        <v>25</v>
      </c>
      <c r="I3581">
        <v>8</v>
      </c>
      <c r="J3581" t="s">
        <v>32</v>
      </c>
      <c r="K3581" t="s">
        <v>33</v>
      </c>
      <c r="L3581">
        <f t="shared" si="333"/>
        <v>200</v>
      </c>
      <c r="M3581">
        <f t="shared" si="335"/>
        <v>68</v>
      </c>
      <c r="N3581" t="s">
        <v>112</v>
      </c>
      <c r="O3581" t="s">
        <v>114</v>
      </c>
    </row>
    <row r="3582" spans="1:15" x14ac:dyDescent="0.3">
      <c r="A3582">
        <f t="shared" si="334"/>
        <v>7777898981</v>
      </c>
      <c r="B3582" s="1">
        <v>42642</v>
      </c>
      <c r="C3582" t="str">
        <f t="shared" si="330"/>
        <v>Thursday</v>
      </c>
      <c r="D3582" t="str">
        <f t="shared" si="331"/>
        <v>September</v>
      </c>
      <c r="E3582">
        <v>16</v>
      </c>
      <c r="F3582" t="s">
        <v>7</v>
      </c>
      <c r="G3582" t="s">
        <v>14</v>
      </c>
      <c r="H3582">
        <f t="shared" si="332"/>
        <v>21.5</v>
      </c>
      <c r="I3582">
        <v>5</v>
      </c>
      <c r="J3582" t="s">
        <v>64</v>
      </c>
      <c r="K3582" t="s">
        <v>65</v>
      </c>
      <c r="L3582">
        <f t="shared" si="333"/>
        <v>107.5</v>
      </c>
      <c r="M3582">
        <f t="shared" si="335"/>
        <v>27.5</v>
      </c>
      <c r="N3582" t="s">
        <v>111</v>
      </c>
      <c r="O3582" t="s">
        <v>115</v>
      </c>
    </row>
    <row r="3583" spans="1:15" x14ac:dyDescent="0.3">
      <c r="A3583">
        <f t="shared" si="334"/>
        <v>7777898982</v>
      </c>
      <c r="B3583" s="1">
        <v>42642</v>
      </c>
      <c r="C3583" t="str">
        <f t="shared" si="330"/>
        <v>Thursday</v>
      </c>
      <c r="D3583" t="str">
        <f t="shared" si="331"/>
        <v>September</v>
      </c>
      <c r="E3583">
        <v>20.75</v>
      </c>
      <c r="F3583" t="s">
        <v>13</v>
      </c>
      <c r="G3583" t="s">
        <v>17</v>
      </c>
      <c r="H3583">
        <f t="shared" si="332"/>
        <v>30.75</v>
      </c>
      <c r="I3583">
        <v>4</v>
      </c>
      <c r="J3583" t="s">
        <v>54</v>
      </c>
      <c r="K3583" t="s">
        <v>55</v>
      </c>
      <c r="L3583">
        <f t="shared" si="333"/>
        <v>123</v>
      </c>
      <c r="M3583">
        <f t="shared" si="335"/>
        <v>40</v>
      </c>
      <c r="N3583" t="s">
        <v>111</v>
      </c>
      <c r="O3583" t="s">
        <v>114</v>
      </c>
    </row>
    <row r="3584" spans="1:15" x14ac:dyDescent="0.3">
      <c r="A3584">
        <f t="shared" si="334"/>
        <v>7777898983</v>
      </c>
      <c r="B3584" s="1">
        <v>42642</v>
      </c>
      <c r="C3584" t="str">
        <f t="shared" si="330"/>
        <v>Thursday</v>
      </c>
      <c r="D3584" t="str">
        <f t="shared" si="331"/>
        <v>September</v>
      </c>
      <c r="E3584">
        <v>20.75</v>
      </c>
      <c r="F3584" t="s">
        <v>13</v>
      </c>
      <c r="G3584" t="s">
        <v>22</v>
      </c>
      <c r="H3584">
        <f t="shared" si="332"/>
        <v>28.75</v>
      </c>
      <c r="I3584">
        <v>9</v>
      </c>
      <c r="J3584" t="s">
        <v>44</v>
      </c>
      <c r="K3584" t="s">
        <v>45</v>
      </c>
      <c r="L3584">
        <f t="shared" si="333"/>
        <v>258.75</v>
      </c>
      <c r="M3584">
        <f t="shared" si="335"/>
        <v>72</v>
      </c>
      <c r="N3584" t="s">
        <v>111</v>
      </c>
      <c r="O3584" t="s">
        <v>114</v>
      </c>
    </row>
    <row r="3585" spans="1:15" x14ac:dyDescent="0.3">
      <c r="A3585">
        <f t="shared" si="334"/>
        <v>7777898984</v>
      </c>
      <c r="B3585" s="1">
        <v>42643</v>
      </c>
      <c r="C3585" t="str">
        <f t="shared" si="330"/>
        <v>Friday</v>
      </c>
      <c r="D3585" t="str">
        <f t="shared" si="331"/>
        <v>September</v>
      </c>
      <c r="E3585">
        <v>16.75</v>
      </c>
      <c r="F3585" t="s">
        <v>7</v>
      </c>
      <c r="G3585" t="s">
        <v>22</v>
      </c>
      <c r="H3585">
        <f t="shared" si="332"/>
        <v>23.25</v>
      </c>
      <c r="I3585">
        <v>10</v>
      </c>
      <c r="J3585" t="s">
        <v>72</v>
      </c>
      <c r="K3585" t="s">
        <v>73</v>
      </c>
      <c r="L3585">
        <f t="shared" si="333"/>
        <v>232.5</v>
      </c>
      <c r="M3585">
        <f t="shared" si="335"/>
        <v>65</v>
      </c>
      <c r="N3585" t="s">
        <v>111</v>
      </c>
      <c r="O3585" t="s">
        <v>114</v>
      </c>
    </row>
    <row r="3586" spans="1:15" x14ac:dyDescent="0.3">
      <c r="A3586">
        <f t="shared" si="334"/>
        <v>7777898985</v>
      </c>
      <c r="B3586" s="1">
        <v>42643</v>
      </c>
      <c r="C3586" t="str">
        <f t="shared" ref="C3586:C3649" si="336">TEXT(B3586,"dddd")</f>
        <v>Friday</v>
      </c>
      <c r="D3586" t="str">
        <f t="shared" si="331"/>
        <v>September</v>
      </c>
      <c r="E3586">
        <v>20.5</v>
      </c>
      <c r="F3586" t="s">
        <v>13</v>
      </c>
      <c r="G3586" t="s">
        <v>8</v>
      </c>
      <c r="H3586">
        <f t="shared" si="332"/>
        <v>26.5</v>
      </c>
      <c r="I3586">
        <v>6</v>
      </c>
      <c r="J3586" t="s">
        <v>58</v>
      </c>
      <c r="K3586" t="s">
        <v>59</v>
      </c>
      <c r="L3586">
        <f t="shared" si="333"/>
        <v>159</v>
      </c>
      <c r="M3586">
        <f t="shared" si="335"/>
        <v>36</v>
      </c>
      <c r="N3586" t="s">
        <v>112</v>
      </c>
      <c r="O3586" t="s">
        <v>115</v>
      </c>
    </row>
    <row r="3587" spans="1:15" x14ac:dyDescent="0.3">
      <c r="A3587">
        <f t="shared" si="334"/>
        <v>7777898986</v>
      </c>
      <c r="B3587" s="1">
        <v>42643</v>
      </c>
      <c r="C3587" t="str">
        <f t="shared" si="336"/>
        <v>Friday</v>
      </c>
      <c r="D3587" t="str">
        <f t="shared" ref="D3587:D3650" si="337">TEXT(B3587,"mmmm")</f>
        <v>September</v>
      </c>
      <c r="E3587">
        <v>15.25</v>
      </c>
      <c r="F3587" t="s">
        <v>13</v>
      </c>
      <c r="G3587" t="s">
        <v>8</v>
      </c>
      <c r="H3587">
        <f t="shared" ref="H3587:H3650" si="338">E3587 +   IF(F3587="S", 2, IF(F3587="M", 3.5, IF(F3587="L", 5, 0))) +  IF(G3587="Classic", 1, IF(G3587="Veggie", 2, IF(G3587="Chicken", 3, IF(G3587="Supreme",5,0))))</f>
        <v>21.25</v>
      </c>
      <c r="I3587">
        <v>1</v>
      </c>
      <c r="J3587" t="s">
        <v>48</v>
      </c>
      <c r="K3587" t="s">
        <v>49</v>
      </c>
      <c r="L3587">
        <f t="shared" ref="L3587:L3650" si="339">H3587*I3587</f>
        <v>21.25</v>
      </c>
      <c r="M3587">
        <f t="shared" si="335"/>
        <v>6</v>
      </c>
      <c r="N3587" t="s">
        <v>112</v>
      </c>
      <c r="O3587" t="s">
        <v>115</v>
      </c>
    </row>
    <row r="3588" spans="1:15" x14ac:dyDescent="0.3">
      <c r="A3588">
        <f t="shared" ref="A3588:A3651" si="340">A3587+1</f>
        <v>7777898987</v>
      </c>
      <c r="B3588" s="1">
        <v>42643</v>
      </c>
      <c r="C3588" t="str">
        <f t="shared" si="336"/>
        <v>Friday</v>
      </c>
      <c r="D3588" t="str">
        <f t="shared" si="337"/>
        <v>September</v>
      </c>
      <c r="E3588">
        <v>16.5</v>
      </c>
      <c r="F3588" t="s">
        <v>7</v>
      </c>
      <c r="G3588" t="s">
        <v>14</v>
      </c>
      <c r="H3588">
        <f t="shared" si="338"/>
        <v>22</v>
      </c>
      <c r="I3588">
        <v>5</v>
      </c>
      <c r="J3588" t="s">
        <v>40</v>
      </c>
      <c r="K3588" t="s">
        <v>41</v>
      </c>
      <c r="L3588">
        <f t="shared" si="339"/>
        <v>110</v>
      </c>
      <c r="M3588">
        <f t="shared" si="335"/>
        <v>27.5</v>
      </c>
      <c r="N3588" t="s">
        <v>111</v>
      </c>
      <c r="O3588" t="s">
        <v>115</v>
      </c>
    </row>
    <row r="3589" spans="1:15" x14ac:dyDescent="0.3">
      <c r="A3589">
        <f t="shared" si="340"/>
        <v>7777898988</v>
      </c>
      <c r="B3589" s="1">
        <v>42643</v>
      </c>
      <c r="C3589" t="str">
        <f t="shared" si="336"/>
        <v>Friday</v>
      </c>
      <c r="D3589" t="str">
        <f t="shared" si="337"/>
        <v>September</v>
      </c>
      <c r="E3589">
        <v>12</v>
      </c>
      <c r="F3589" t="s">
        <v>27</v>
      </c>
      <c r="G3589" t="s">
        <v>8</v>
      </c>
      <c r="H3589">
        <f t="shared" si="338"/>
        <v>15</v>
      </c>
      <c r="I3589">
        <v>5</v>
      </c>
      <c r="J3589" t="s">
        <v>52</v>
      </c>
      <c r="K3589" t="s">
        <v>53</v>
      </c>
      <c r="L3589">
        <f t="shared" si="339"/>
        <v>75</v>
      </c>
      <c r="M3589">
        <f t="shared" ref="M3589:M3652" si="341">(H3589-E3589)*I3589</f>
        <v>15</v>
      </c>
      <c r="N3589" t="s">
        <v>111</v>
      </c>
      <c r="O3589" t="s">
        <v>114</v>
      </c>
    </row>
    <row r="3590" spans="1:15" x14ac:dyDescent="0.3">
      <c r="A3590">
        <f t="shared" si="340"/>
        <v>7777898989</v>
      </c>
      <c r="B3590" s="1">
        <v>42643</v>
      </c>
      <c r="C3590" t="str">
        <f t="shared" si="336"/>
        <v>Friday</v>
      </c>
      <c r="D3590" t="str">
        <f t="shared" si="337"/>
        <v>September</v>
      </c>
      <c r="E3590">
        <v>16.75</v>
      </c>
      <c r="F3590" t="s">
        <v>7</v>
      </c>
      <c r="G3590" t="s">
        <v>22</v>
      </c>
      <c r="H3590">
        <f t="shared" si="338"/>
        <v>23.25</v>
      </c>
      <c r="I3590">
        <v>3</v>
      </c>
      <c r="J3590" t="s">
        <v>46</v>
      </c>
      <c r="K3590" t="s">
        <v>47</v>
      </c>
      <c r="L3590">
        <f t="shared" si="339"/>
        <v>69.75</v>
      </c>
      <c r="M3590">
        <f t="shared" si="341"/>
        <v>19.5</v>
      </c>
      <c r="N3590" t="s">
        <v>111</v>
      </c>
      <c r="O3590" t="s">
        <v>115</v>
      </c>
    </row>
    <row r="3591" spans="1:15" x14ac:dyDescent="0.3">
      <c r="A3591">
        <f t="shared" si="340"/>
        <v>7777898990</v>
      </c>
      <c r="B3591" s="1">
        <v>42643</v>
      </c>
      <c r="C3591" t="str">
        <f t="shared" si="336"/>
        <v>Friday</v>
      </c>
      <c r="D3591" t="str">
        <f t="shared" si="337"/>
        <v>September</v>
      </c>
      <c r="E3591">
        <v>14.75</v>
      </c>
      <c r="F3591" t="s">
        <v>7</v>
      </c>
      <c r="G3591" t="s">
        <v>14</v>
      </c>
      <c r="H3591">
        <f t="shared" si="338"/>
        <v>20.25</v>
      </c>
      <c r="I3591">
        <v>1</v>
      </c>
      <c r="J3591" t="s">
        <v>56</v>
      </c>
      <c r="K3591" t="s">
        <v>57</v>
      </c>
      <c r="L3591">
        <f t="shared" si="339"/>
        <v>20.25</v>
      </c>
      <c r="M3591">
        <f t="shared" si="341"/>
        <v>5.5</v>
      </c>
      <c r="N3591" t="s">
        <v>111</v>
      </c>
      <c r="O3591" t="s">
        <v>114</v>
      </c>
    </row>
    <row r="3592" spans="1:15" x14ac:dyDescent="0.3">
      <c r="A3592">
        <f t="shared" si="340"/>
        <v>7777898991</v>
      </c>
      <c r="B3592" s="1">
        <v>42644</v>
      </c>
      <c r="C3592" t="str">
        <f t="shared" si="336"/>
        <v>Saturday</v>
      </c>
      <c r="D3592" t="str">
        <f t="shared" si="337"/>
        <v>October</v>
      </c>
      <c r="E3592">
        <v>12.25</v>
      </c>
      <c r="F3592" t="s">
        <v>27</v>
      </c>
      <c r="G3592" t="s">
        <v>17</v>
      </c>
      <c r="H3592">
        <f t="shared" si="338"/>
        <v>19.25</v>
      </c>
      <c r="I3592">
        <v>6</v>
      </c>
      <c r="J3592" t="s">
        <v>70</v>
      </c>
      <c r="K3592" t="s">
        <v>71</v>
      </c>
      <c r="L3592">
        <f t="shared" si="339"/>
        <v>115.5</v>
      </c>
      <c r="M3592">
        <f t="shared" si="341"/>
        <v>42</v>
      </c>
      <c r="N3592" t="s">
        <v>111</v>
      </c>
      <c r="O3592" t="s">
        <v>115</v>
      </c>
    </row>
    <row r="3593" spans="1:15" x14ac:dyDescent="0.3">
      <c r="A3593">
        <f t="shared" si="340"/>
        <v>7777898992</v>
      </c>
      <c r="B3593" s="1">
        <v>42644</v>
      </c>
      <c r="C3593" t="str">
        <f t="shared" si="336"/>
        <v>Saturday</v>
      </c>
      <c r="D3593" t="str">
        <f t="shared" si="337"/>
        <v>October</v>
      </c>
      <c r="E3593">
        <v>16.75</v>
      </c>
      <c r="F3593" t="s">
        <v>7</v>
      </c>
      <c r="G3593" t="s">
        <v>22</v>
      </c>
      <c r="H3593">
        <f t="shared" si="338"/>
        <v>23.25</v>
      </c>
      <c r="I3593">
        <v>7</v>
      </c>
      <c r="J3593" t="s">
        <v>50</v>
      </c>
      <c r="K3593" t="s">
        <v>51</v>
      </c>
      <c r="L3593">
        <f t="shared" si="339"/>
        <v>162.75</v>
      </c>
      <c r="M3593">
        <f t="shared" si="341"/>
        <v>45.5</v>
      </c>
      <c r="N3593" t="s">
        <v>111</v>
      </c>
      <c r="O3593" t="s">
        <v>114</v>
      </c>
    </row>
    <row r="3594" spans="1:15" x14ac:dyDescent="0.3">
      <c r="A3594">
        <f t="shared" si="340"/>
        <v>7777898993</v>
      </c>
      <c r="B3594" s="1">
        <v>42644</v>
      </c>
      <c r="C3594" t="str">
        <f t="shared" si="336"/>
        <v>Saturday</v>
      </c>
      <c r="D3594" t="str">
        <f t="shared" si="337"/>
        <v>October</v>
      </c>
      <c r="E3594">
        <v>16.25</v>
      </c>
      <c r="F3594" t="s">
        <v>7</v>
      </c>
      <c r="G3594" t="s">
        <v>17</v>
      </c>
      <c r="H3594">
        <f t="shared" si="338"/>
        <v>24.75</v>
      </c>
      <c r="I3594">
        <v>5</v>
      </c>
      <c r="J3594" t="s">
        <v>60</v>
      </c>
      <c r="K3594" t="s">
        <v>61</v>
      </c>
      <c r="L3594">
        <f t="shared" si="339"/>
        <v>123.75</v>
      </c>
      <c r="M3594">
        <f t="shared" si="341"/>
        <v>42.5</v>
      </c>
      <c r="N3594" t="s">
        <v>112</v>
      </c>
      <c r="O3594" t="s">
        <v>114</v>
      </c>
    </row>
    <row r="3595" spans="1:15" x14ac:dyDescent="0.3">
      <c r="A3595">
        <f t="shared" si="340"/>
        <v>7777898994</v>
      </c>
      <c r="B3595" s="1">
        <v>42644</v>
      </c>
      <c r="C3595" t="str">
        <f t="shared" si="336"/>
        <v>Saturday</v>
      </c>
      <c r="D3595" t="str">
        <f t="shared" si="337"/>
        <v>October</v>
      </c>
      <c r="E3595">
        <v>16.5</v>
      </c>
      <c r="F3595" t="s">
        <v>7</v>
      </c>
      <c r="G3595" t="s">
        <v>17</v>
      </c>
      <c r="H3595">
        <f t="shared" si="338"/>
        <v>25</v>
      </c>
      <c r="I3595">
        <v>11</v>
      </c>
      <c r="J3595" t="s">
        <v>25</v>
      </c>
      <c r="K3595" t="s">
        <v>26</v>
      </c>
      <c r="L3595">
        <f t="shared" si="339"/>
        <v>275</v>
      </c>
      <c r="M3595">
        <f t="shared" si="341"/>
        <v>93.5</v>
      </c>
      <c r="N3595" t="s">
        <v>112</v>
      </c>
      <c r="O3595" t="s">
        <v>114</v>
      </c>
    </row>
    <row r="3596" spans="1:15" x14ac:dyDescent="0.3">
      <c r="A3596">
        <f t="shared" si="340"/>
        <v>7777898995</v>
      </c>
      <c r="B3596" s="1">
        <v>42645</v>
      </c>
      <c r="C3596" t="str">
        <f t="shared" si="336"/>
        <v>Sunday</v>
      </c>
      <c r="D3596" t="str">
        <f t="shared" si="337"/>
        <v>October</v>
      </c>
      <c r="E3596">
        <v>12.5</v>
      </c>
      <c r="F3596" t="s">
        <v>27</v>
      </c>
      <c r="G3596" t="s">
        <v>17</v>
      </c>
      <c r="H3596">
        <f t="shared" si="338"/>
        <v>19.5</v>
      </c>
      <c r="I3596">
        <v>2</v>
      </c>
      <c r="J3596" t="s">
        <v>38</v>
      </c>
      <c r="K3596" t="s">
        <v>39</v>
      </c>
      <c r="L3596">
        <f t="shared" si="339"/>
        <v>39</v>
      </c>
      <c r="M3596">
        <f t="shared" si="341"/>
        <v>14</v>
      </c>
      <c r="N3596" t="s">
        <v>112</v>
      </c>
      <c r="O3596" t="s">
        <v>114</v>
      </c>
    </row>
    <row r="3597" spans="1:15" x14ac:dyDescent="0.3">
      <c r="A3597">
        <f t="shared" si="340"/>
        <v>7777898996</v>
      </c>
      <c r="B3597" s="1">
        <v>42645</v>
      </c>
      <c r="C3597" t="str">
        <f t="shared" si="336"/>
        <v>Sunday</v>
      </c>
      <c r="D3597" t="str">
        <f t="shared" si="337"/>
        <v>October</v>
      </c>
      <c r="E3597">
        <v>16</v>
      </c>
      <c r="F3597" t="s">
        <v>7</v>
      </c>
      <c r="G3597" t="s">
        <v>8</v>
      </c>
      <c r="H3597">
        <f t="shared" si="338"/>
        <v>20.5</v>
      </c>
      <c r="I3597">
        <v>5</v>
      </c>
      <c r="J3597" t="s">
        <v>30</v>
      </c>
      <c r="K3597" t="s">
        <v>31</v>
      </c>
      <c r="L3597">
        <f t="shared" si="339"/>
        <v>102.5</v>
      </c>
      <c r="M3597">
        <f t="shared" si="341"/>
        <v>22.5</v>
      </c>
      <c r="N3597" t="s">
        <v>112</v>
      </c>
      <c r="O3597" t="s">
        <v>114</v>
      </c>
    </row>
    <row r="3598" spans="1:15" x14ac:dyDescent="0.3">
      <c r="A3598">
        <f t="shared" si="340"/>
        <v>7777898997</v>
      </c>
      <c r="B3598" s="1">
        <v>42645</v>
      </c>
      <c r="C3598" t="str">
        <f t="shared" si="336"/>
        <v>Sunday</v>
      </c>
      <c r="D3598" t="str">
        <f t="shared" si="337"/>
        <v>October</v>
      </c>
      <c r="E3598">
        <v>12.75</v>
      </c>
      <c r="F3598" t="s">
        <v>27</v>
      </c>
      <c r="G3598" t="s">
        <v>22</v>
      </c>
      <c r="H3598">
        <f t="shared" si="338"/>
        <v>17.75</v>
      </c>
      <c r="I3598">
        <v>7</v>
      </c>
      <c r="J3598" t="s">
        <v>50</v>
      </c>
      <c r="K3598" t="s">
        <v>51</v>
      </c>
      <c r="L3598">
        <f t="shared" si="339"/>
        <v>124.25</v>
      </c>
      <c r="M3598">
        <f t="shared" si="341"/>
        <v>35</v>
      </c>
      <c r="N3598" t="s">
        <v>111</v>
      </c>
      <c r="O3598" t="s">
        <v>114</v>
      </c>
    </row>
    <row r="3599" spans="1:15" x14ac:dyDescent="0.3">
      <c r="A3599">
        <f t="shared" si="340"/>
        <v>7777898998</v>
      </c>
      <c r="B3599" s="1">
        <v>42645</v>
      </c>
      <c r="C3599" t="str">
        <f t="shared" si="336"/>
        <v>Sunday</v>
      </c>
      <c r="D3599" t="str">
        <f t="shared" si="337"/>
        <v>October</v>
      </c>
      <c r="E3599">
        <v>20.25</v>
      </c>
      <c r="F3599" t="s">
        <v>13</v>
      </c>
      <c r="G3599" t="s">
        <v>17</v>
      </c>
      <c r="H3599">
        <f t="shared" si="338"/>
        <v>30.25</v>
      </c>
      <c r="I3599">
        <v>4</v>
      </c>
      <c r="J3599" t="s">
        <v>70</v>
      </c>
      <c r="K3599" t="s">
        <v>71</v>
      </c>
      <c r="L3599">
        <f t="shared" si="339"/>
        <v>121</v>
      </c>
      <c r="M3599">
        <f t="shared" si="341"/>
        <v>40</v>
      </c>
      <c r="N3599" t="s">
        <v>111</v>
      </c>
      <c r="O3599" t="s">
        <v>115</v>
      </c>
    </row>
    <row r="3600" spans="1:15" x14ac:dyDescent="0.3">
      <c r="A3600">
        <f t="shared" si="340"/>
        <v>7777898999</v>
      </c>
      <c r="B3600" s="1">
        <v>42645</v>
      </c>
      <c r="C3600" t="str">
        <f t="shared" si="336"/>
        <v>Sunday</v>
      </c>
      <c r="D3600" t="str">
        <f t="shared" si="337"/>
        <v>October</v>
      </c>
      <c r="E3600">
        <v>12</v>
      </c>
      <c r="F3600" t="s">
        <v>27</v>
      </c>
      <c r="G3600" t="s">
        <v>8</v>
      </c>
      <c r="H3600">
        <f t="shared" si="338"/>
        <v>15</v>
      </c>
      <c r="I3600">
        <v>3</v>
      </c>
      <c r="J3600" t="s">
        <v>30</v>
      </c>
      <c r="K3600" t="s">
        <v>31</v>
      </c>
      <c r="L3600">
        <f t="shared" si="339"/>
        <v>45</v>
      </c>
      <c r="M3600">
        <f t="shared" si="341"/>
        <v>9</v>
      </c>
      <c r="N3600" t="s">
        <v>111</v>
      </c>
      <c r="O3600" t="s">
        <v>115</v>
      </c>
    </row>
    <row r="3601" spans="1:15" x14ac:dyDescent="0.3">
      <c r="A3601">
        <f t="shared" si="340"/>
        <v>7777899000</v>
      </c>
      <c r="B3601" s="1">
        <v>42646</v>
      </c>
      <c r="C3601" t="str">
        <f t="shared" si="336"/>
        <v>Monday</v>
      </c>
      <c r="D3601" t="str">
        <f t="shared" si="337"/>
        <v>October</v>
      </c>
      <c r="E3601">
        <v>12.5</v>
      </c>
      <c r="F3601" t="s">
        <v>27</v>
      </c>
      <c r="G3601" t="s">
        <v>17</v>
      </c>
      <c r="H3601">
        <f t="shared" si="338"/>
        <v>19.5</v>
      </c>
      <c r="I3601">
        <v>2</v>
      </c>
      <c r="J3601" t="s">
        <v>54</v>
      </c>
      <c r="K3601" t="s">
        <v>55</v>
      </c>
      <c r="L3601">
        <f t="shared" si="339"/>
        <v>39</v>
      </c>
      <c r="M3601">
        <f t="shared" si="341"/>
        <v>14</v>
      </c>
      <c r="N3601" t="s">
        <v>112</v>
      </c>
      <c r="O3601" t="s">
        <v>114</v>
      </c>
    </row>
    <row r="3602" spans="1:15" x14ac:dyDescent="0.3">
      <c r="A3602">
        <f t="shared" si="340"/>
        <v>7777899001</v>
      </c>
      <c r="B3602" s="1">
        <v>42646</v>
      </c>
      <c r="C3602" t="str">
        <f t="shared" si="336"/>
        <v>Monday</v>
      </c>
      <c r="D3602" t="str">
        <f t="shared" si="337"/>
        <v>October</v>
      </c>
      <c r="E3602">
        <v>20.75</v>
      </c>
      <c r="F3602" t="s">
        <v>13</v>
      </c>
      <c r="G3602" t="s">
        <v>22</v>
      </c>
      <c r="H3602">
        <f t="shared" si="338"/>
        <v>28.75</v>
      </c>
      <c r="I3602">
        <v>7</v>
      </c>
      <c r="J3602" t="s">
        <v>23</v>
      </c>
      <c r="K3602" t="s">
        <v>24</v>
      </c>
      <c r="L3602">
        <f t="shared" si="339"/>
        <v>201.25</v>
      </c>
      <c r="M3602">
        <f t="shared" si="341"/>
        <v>56</v>
      </c>
      <c r="N3602" t="s">
        <v>111</v>
      </c>
      <c r="O3602" t="s">
        <v>114</v>
      </c>
    </row>
    <row r="3603" spans="1:15" x14ac:dyDescent="0.3">
      <c r="A3603">
        <f t="shared" si="340"/>
        <v>7777899002</v>
      </c>
      <c r="B3603" s="1">
        <v>42647</v>
      </c>
      <c r="C3603" t="str">
        <f t="shared" si="336"/>
        <v>Tuesday</v>
      </c>
      <c r="D3603" t="str">
        <f t="shared" si="337"/>
        <v>October</v>
      </c>
      <c r="E3603">
        <v>20.75</v>
      </c>
      <c r="F3603" t="s">
        <v>13</v>
      </c>
      <c r="G3603" t="s">
        <v>22</v>
      </c>
      <c r="H3603">
        <f t="shared" si="338"/>
        <v>28.75</v>
      </c>
      <c r="I3603">
        <v>8</v>
      </c>
      <c r="J3603" t="s">
        <v>44</v>
      </c>
      <c r="K3603" t="s">
        <v>45</v>
      </c>
      <c r="L3603">
        <f t="shared" si="339"/>
        <v>230</v>
      </c>
      <c r="M3603">
        <f t="shared" si="341"/>
        <v>64</v>
      </c>
      <c r="N3603" t="s">
        <v>111</v>
      </c>
      <c r="O3603" t="s">
        <v>114</v>
      </c>
    </row>
    <row r="3604" spans="1:15" x14ac:dyDescent="0.3">
      <c r="A3604">
        <f t="shared" si="340"/>
        <v>7777899003</v>
      </c>
      <c r="B3604" s="1">
        <v>42647</v>
      </c>
      <c r="C3604" t="str">
        <f t="shared" si="336"/>
        <v>Tuesday</v>
      </c>
      <c r="D3604" t="str">
        <f t="shared" si="337"/>
        <v>October</v>
      </c>
      <c r="E3604">
        <v>17.95</v>
      </c>
      <c r="F3604" t="s">
        <v>13</v>
      </c>
      <c r="G3604" t="s">
        <v>14</v>
      </c>
      <c r="H3604">
        <f t="shared" si="338"/>
        <v>24.95</v>
      </c>
      <c r="I3604">
        <v>8</v>
      </c>
      <c r="J3604" t="s">
        <v>56</v>
      </c>
      <c r="K3604" t="s">
        <v>57</v>
      </c>
      <c r="L3604">
        <f t="shared" si="339"/>
        <v>199.6</v>
      </c>
      <c r="M3604">
        <f t="shared" si="341"/>
        <v>56</v>
      </c>
      <c r="N3604" t="s">
        <v>112</v>
      </c>
      <c r="O3604" t="s">
        <v>115</v>
      </c>
    </row>
    <row r="3605" spans="1:15" x14ac:dyDescent="0.3">
      <c r="A3605">
        <f t="shared" si="340"/>
        <v>7777899004</v>
      </c>
      <c r="B3605" s="1">
        <v>42647</v>
      </c>
      <c r="C3605" t="str">
        <f t="shared" si="336"/>
        <v>Tuesday</v>
      </c>
      <c r="D3605" t="str">
        <f t="shared" si="337"/>
        <v>October</v>
      </c>
      <c r="E3605">
        <v>20.75</v>
      </c>
      <c r="F3605" t="s">
        <v>13</v>
      </c>
      <c r="G3605" t="s">
        <v>17</v>
      </c>
      <c r="H3605">
        <f t="shared" si="338"/>
        <v>30.75</v>
      </c>
      <c r="I3605">
        <v>12</v>
      </c>
      <c r="J3605" t="s">
        <v>25</v>
      </c>
      <c r="K3605" t="s">
        <v>26</v>
      </c>
      <c r="L3605">
        <f t="shared" si="339"/>
        <v>369</v>
      </c>
      <c r="M3605">
        <f t="shared" si="341"/>
        <v>120</v>
      </c>
      <c r="N3605" t="s">
        <v>112</v>
      </c>
      <c r="O3605" t="s">
        <v>114</v>
      </c>
    </row>
    <row r="3606" spans="1:15" x14ac:dyDescent="0.3">
      <c r="A3606">
        <f t="shared" si="340"/>
        <v>7777899005</v>
      </c>
      <c r="B3606" s="1">
        <v>42647</v>
      </c>
      <c r="C3606" t="str">
        <f t="shared" si="336"/>
        <v>Tuesday</v>
      </c>
      <c r="D3606" t="str">
        <f t="shared" si="337"/>
        <v>October</v>
      </c>
      <c r="E3606">
        <v>18.5</v>
      </c>
      <c r="F3606" t="s">
        <v>13</v>
      </c>
      <c r="G3606" t="s">
        <v>14</v>
      </c>
      <c r="H3606">
        <f t="shared" si="338"/>
        <v>25.5</v>
      </c>
      <c r="I3606">
        <v>6</v>
      </c>
      <c r="J3606" t="s">
        <v>15</v>
      </c>
      <c r="K3606" t="s">
        <v>16</v>
      </c>
      <c r="L3606">
        <f t="shared" si="339"/>
        <v>153</v>
      </c>
      <c r="M3606">
        <f t="shared" si="341"/>
        <v>42</v>
      </c>
      <c r="N3606" t="s">
        <v>112</v>
      </c>
      <c r="O3606" t="s">
        <v>114</v>
      </c>
    </row>
    <row r="3607" spans="1:15" x14ac:dyDescent="0.3">
      <c r="A3607">
        <f t="shared" si="340"/>
        <v>7777899006</v>
      </c>
      <c r="B3607" s="1">
        <v>42647</v>
      </c>
      <c r="C3607" t="str">
        <f t="shared" si="336"/>
        <v>Tuesday</v>
      </c>
      <c r="D3607" t="str">
        <f t="shared" si="337"/>
        <v>October</v>
      </c>
      <c r="E3607">
        <v>12.5</v>
      </c>
      <c r="F3607" t="s">
        <v>27</v>
      </c>
      <c r="G3607" t="s">
        <v>17</v>
      </c>
      <c r="H3607">
        <f t="shared" si="338"/>
        <v>19.5</v>
      </c>
      <c r="I3607">
        <v>10</v>
      </c>
      <c r="J3607" t="s">
        <v>25</v>
      </c>
      <c r="K3607" t="s">
        <v>26</v>
      </c>
      <c r="L3607">
        <f t="shared" si="339"/>
        <v>195</v>
      </c>
      <c r="M3607">
        <f t="shared" si="341"/>
        <v>70</v>
      </c>
      <c r="N3607" t="s">
        <v>111</v>
      </c>
      <c r="O3607" t="s">
        <v>114</v>
      </c>
    </row>
    <row r="3608" spans="1:15" x14ac:dyDescent="0.3">
      <c r="A3608">
        <f t="shared" si="340"/>
        <v>7777899007</v>
      </c>
      <c r="B3608" s="1">
        <v>42647</v>
      </c>
      <c r="C3608" t="str">
        <f t="shared" si="336"/>
        <v>Tuesday</v>
      </c>
      <c r="D3608" t="str">
        <f t="shared" si="337"/>
        <v>October</v>
      </c>
      <c r="E3608">
        <v>20.5</v>
      </c>
      <c r="F3608" t="s">
        <v>13</v>
      </c>
      <c r="G3608" t="s">
        <v>8</v>
      </c>
      <c r="H3608">
        <f t="shared" si="338"/>
        <v>26.5</v>
      </c>
      <c r="I3608">
        <v>12</v>
      </c>
      <c r="J3608" t="s">
        <v>58</v>
      </c>
      <c r="K3608" t="s">
        <v>59</v>
      </c>
      <c r="L3608">
        <f t="shared" si="339"/>
        <v>318</v>
      </c>
      <c r="M3608">
        <f t="shared" si="341"/>
        <v>72</v>
      </c>
      <c r="N3608" t="s">
        <v>112</v>
      </c>
      <c r="O3608" t="s">
        <v>115</v>
      </c>
    </row>
    <row r="3609" spans="1:15" x14ac:dyDescent="0.3">
      <c r="A3609">
        <f t="shared" si="340"/>
        <v>7777899008</v>
      </c>
      <c r="B3609" s="1">
        <v>42647</v>
      </c>
      <c r="C3609" t="str">
        <f t="shared" si="336"/>
        <v>Tuesday</v>
      </c>
      <c r="D3609" t="str">
        <f t="shared" si="337"/>
        <v>October</v>
      </c>
      <c r="E3609">
        <v>17.5</v>
      </c>
      <c r="F3609" t="s">
        <v>13</v>
      </c>
      <c r="G3609" t="s">
        <v>8</v>
      </c>
      <c r="H3609">
        <f t="shared" si="338"/>
        <v>23.5</v>
      </c>
      <c r="I3609">
        <v>7</v>
      </c>
      <c r="J3609" t="s">
        <v>74</v>
      </c>
      <c r="K3609" t="s">
        <v>75</v>
      </c>
      <c r="L3609">
        <f t="shared" si="339"/>
        <v>164.5</v>
      </c>
      <c r="M3609">
        <f t="shared" si="341"/>
        <v>42</v>
      </c>
      <c r="N3609" t="s">
        <v>111</v>
      </c>
      <c r="O3609" t="s">
        <v>115</v>
      </c>
    </row>
    <row r="3610" spans="1:15" x14ac:dyDescent="0.3">
      <c r="A3610">
        <f t="shared" si="340"/>
        <v>7777899009</v>
      </c>
      <c r="B3610" s="1">
        <v>42647</v>
      </c>
      <c r="C3610" t="str">
        <f t="shared" si="336"/>
        <v>Tuesday</v>
      </c>
      <c r="D3610" t="str">
        <f t="shared" si="337"/>
        <v>October</v>
      </c>
      <c r="E3610">
        <v>16</v>
      </c>
      <c r="F3610" t="s">
        <v>7</v>
      </c>
      <c r="G3610" t="s">
        <v>8</v>
      </c>
      <c r="H3610">
        <f t="shared" si="338"/>
        <v>20.5</v>
      </c>
      <c r="I3610">
        <v>10</v>
      </c>
      <c r="J3610" t="s">
        <v>36</v>
      </c>
      <c r="K3610" t="s">
        <v>37</v>
      </c>
      <c r="L3610">
        <f t="shared" si="339"/>
        <v>205</v>
      </c>
      <c r="M3610">
        <f t="shared" si="341"/>
        <v>45</v>
      </c>
      <c r="N3610" t="s">
        <v>112</v>
      </c>
      <c r="O3610" t="s">
        <v>115</v>
      </c>
    </row>
    <row r="3611" spans="1:15" x14ac:dyDescent="0.3">
      <c r="A3611">
        <f t="shared" si="340"/>
        <v>7777899010</v>
      </c>
      <c r="B3611" s="1">
        <v>42648</v>
      </c>
      <c r="C3611" t="str">
        <f t="shared" si="336"/>
        <v>Wednesday</v>
      </c>
      <c r="D3611" t="str">
        <f t="shared" si="337"/>
        <v>October</v>
      </c>
      <c r="E3611">
        <v>12</v>
      </c>
      <c r="F3611" t="s">
        <v>27</v>
      </c>
      <c r="G3611" t="s">
        <v>8</v>
      </c>
      <c r="H3611">
        <f t="shared" si="338"/>
        <v>15</v>
      </c>
      <c r="I3611">
        <v>9</v>
      </c>
      <c r="J3611" t="s">
        <v>30</v>
      </c>
      <c r="K3611" t="s">
        <v>31</v>
      </c>
      <c r="L3611">
        <f t="shared" si="339"/>
        <v>135</v>
      </c>
      <c r="M3611">
        <f t="shared" si="341"/>
        <v>27</v>
      </c>
      <c r="N3611" t="s">
        <v>112</v>
      </c>
      <c r="O3611" t="s">
        <v>115</v>
      </c>
    </row>
    <row r="3612" spans="1:15" x14ac:dyDescent="0.3">
      <c r="A3612">
        <f t="shared" si="340"/>
        <v>7777899011</v>
      </c>
      <c r="B3612" s="1">
        <v>42648</v>
      </c>
      <c r="C3612" t="str">
        <f t="shared" si="336"/>
        <v>Wednesday</v>
      </c>
      <c r="D3612" t="str">
        <f t="shared" si="337"/>
        <v>October</v>
      </c>
      <c r="E3612">
        <v>20.25</v>
      </c>
      <c r="F3612" t="s">
        <v>13</v>
      </c>
      <c r="G3612" t="s">
        <v>17</v>
      </c>
      <c r="H3612">
        <f t="shared" si="338"/>
        <v>30.25</v>
      </c>
      <c r="I3612">
        <v>10</v>
      </c>
      <c r="J3612" t="s">
        <v>60</v>
      </c>
      <c r="K3612" t="s">
        <v>61</v>
      </c>
      <c r="L3612">
        <f t="shared" si="339"/>
        <v>302.5</v>
      </c>
      <c r="M3612">
        <f t="shared" si="341"/>
        <v>100</v>
      </c>
      <c r="N3612" t="s">
        <v>111</v>
      </c>
      <c r="O3612" t="s">
        <v>115</v>
      </c>
    </row>
    <row r="3613" spans="1:15" x14ac:dyDescent="0.3">
      <c r="A3613">
        <f t="shared" si="340"/>
        <v>7777899012</v>
      </c>
      <c r="B3613" s="1">
        <v>42649</v>
      </c>
      <c r="C3613" t="str">
        <f t="shared" si="336"/>
        <v>Thursday</v>
      </c>
      <c r="D3613" t="str">
        <f t="shared" si="337"/>
        <v>October</v>
      </c>
      <c r="E3613">
        <v>16.75</v>
      </c>
      <c r="F3613" t="s">
        <v>7</v>
      </c>
      <c r="G3613" t="s">
        <v>22</v>
      </c>
      <c r="H3613">
        <f t="shared" si="338"/>
        <v>23.25</v>
      </c>
      <c r="I3613">
        <v>9</v>
      </c>
      <c r="J3613" t="s">
        <v>23</v>
      </c>
      <c r="K3613" t="s">
        <v>24</v>
      </c>
      <c r="L3613">
        <f t="shared" si="339"/>
        <v>209.25</v>
      </c>
      <c r="M3613">
        <f t="shared" si="341"/>
        <v>58.5</v>
      </c>
      <c r="N3613" t="s">
        <v>112</v>
      </c>
      <c r="O3613" t="s">
        <v>114</v>
      </c>
    </row>
    <row r="3614" spans="1:15" x14ac:dyDescent="0.3">
      <c r="A3614">
        <f t="shared" si="340"/>
        <v>7777899013</v>
      </c>
      <c r="B3614" s="1">
        <v>42649</v>
      </c>
      <c r="C3614" t="str">
        <f t="shared" si="336"/>
        <v>Thursday</v>
      </c>
      <c r="D3614" t="str">
        <f t="shared" si="337"/>
        <v>October</v>
      </c>
      <c r="E3614">
        <v>13.25</v>
      </c>
      <c r="F3614" t="s">
        <v>7</v>
      </c>
      <c r="G3614" t="s">
        <v>8</v>
      </c>
      <c r="H3614">
        <f t="shared" si="338"/>
        <v>17.75</v>
      </c>
      <c r="I3614">
        <v>1</v>
      </c>
      <c r="J3614" t="s">
        <v>9</v>
      </c>
      <c r="K3614" t="s">
        <v>10</v>
      </c>
      <c r="L3614">
        <f t="shared" si="339"/>
        <v>17.75</v>
      </c>
      <c r="M3614">
        <f t="shared" si="341"/>
        <v>4.5</v>
      </c>
      <c r="N3614" t="s">
        <v>111</v>
      </c>
      <c r="O3614" t="s">
        <v>115</v>
      </c>
    </row>
    <row r="3615" spans="1:15" x14ac:dyDescent="0.3">
      <c r="A3615">
        <f t="shared" si="340"/>
        <v>7777899014</v>
      </c>
      <c r="B3615" s="1">
        <v>42649</v>
      </c>
      <c r="C3615" t="str">
        <f t="shared" si="336"/>
        <v>Thursday</v>
      </c>
      <c r="D3615" t="str">
        <f t="shared" si="337"/>
        <v>October</v>
      </c>
      <c r="E3615">
        <v>20.25</v>
      </c>
      <c r="F3615" t="s">
        <v>13</v>
      </c>
      <c r="G3615" t="s">
        <v>14</v>
      </c>
      <c r="H3615">
        <f t="shared" si="338"/>
        <v>27.25</v>
      </c>
      <c r="I3615">
        <v>5</v>
      </c>
      <c r="J3615" t="s">
        <v>20</v>
      </c>
      <c r="K3615" t="s">
        <v>21</v>
      </c>
      <c r="L3615">
        <f t="shared" si="339"/>
        <v>136.25</v>
      </c>
      <c r="M3615">
        <f t="shared" si="341"/>
        <v>35</v>
      </c>
      <c r="N3615" t="s">
        <v>111</v>
      </c>
      <c r="O3615" t="s">
        <v>114</v>
      </c>
    </row>
    <row r="3616" spans="1:15" x14ac:dyDescent="0.3">
      <c r="A3616">
        <f t="shared" si="340"/>
        <v>7777899015</v>
      </c>
      <c r="B3616" s="1">
        <v>42649</v>
      </c>
      <c r="C3616" t="str">
        <f t="shared" si="336"/>
        <v>Thursday</v>
      </c>
      <c r="D3616" t="str">
        <f t="shared" si="337"/>
        <v>October</v>
      </c>
      <c r="E3616">
        <v>16</v>
      </c>
      <c r="F3616" t="s">
        <v>7</v>
      </c>
      <c r="G3616" t="s">
        <v>8</v>
      </c>
      <c r="H3616">
        <f t="shared" si="338"/>
        <v>20.5</v>
      </c>
      <c r="I3616">
        <v>2</v>
      </c>
      <c r="J3616" t="s">
        <v>58</v>
      </c>
      <c r="K3616" t="s">
        <v>59</v>
      </c>
      <c r="L3616">
        <f t="shared" si="339"/>
        <v>41</v>
      </c>
      <c r="M3616">
        <f t="shared" si="341"/>
        <v>9</v>
      </c>
      <c r="N3616" t="s">
        <v>111</v>
      </c>
      <c r="O3616" t="s">
        <v>114</v>
      </c>
    </row>
    <row r="3617" spans="1:15" x14ac:dyDescent="0.3">
      <c r="A3617">
        <f t="shared" si="340"/>
        <v>7777899016</v>
      </c>
      <c r="B3617" s="1">
        <v>42650</v>
      </c>
      <c r="C3617" t="str">
        <f t="shared" si="336"/>
        <v>Friday</v>
      </c>
      <c r="D3617" t="str">
        <f t="shared" si="337"/>
        <v>October</v>
      </c>
      <c r="E3617">
        <v>12</v>
      </c>
      <c r="F3617" t="s">
        <v>27</v>
      </c>
      <c r="G3617" t="s">
        <v>8</v>
      </c>
      <c r="H3617">
        <f t="shared" si="338"/>
        <v>15</v>
      </c>
      <c r="I3617">
        <v>8</v>
      </c>
      <c r="J3617" t="s">
        <v>36</v>
      </c>
      <c r="K3617" t="s">
        <v>37</v>
      </c>
      <c r="L3617">
        <f t="shared" si="339"/>
        <v>120</v>
      </c>
      <c r="M3617">
        <f t="shared" si="341"/>
        <v>24</v>
      </c>
      <c r="N3617" t="s">
        <v>112</v>
      </c>
      <c r="O3617" t="s">
        <v>115</v>
      </c>
    </row>
    <row r="3618" spans="1:15" x14ac:dyDescent="0.3">
      <c r="A3618">
        <f t="shared" si="340"/>
        <v>7777899017</v>
      </c>
      <c r="B3618" s="1">
        <v>42650</v>
      </c>
      <c r="C3618" t="str">
        <f t="shared" si="336"/>
        <v>Friday</v>
      </c>
      <c r="D3618" t="str">
        <f t="shared" si="337"/>
        <v>October</v>
      </c>
      <c r="E3618">
        <v>16.75</v>
      </c>
      <c r="F3618" t="s">
        <v>7</v>
      </c>
      <c r="G3618" t="s">
        <v>14</v>
      </c>
      <c r="H3618">
        <f t="shared" si="338"/>
        <v>22.25</v>
      </c>
      <c r="I3618">
        <v>2</v>
      </c>
      <c r="J3618" t="s">
        <v>62</v>
      </c>
      <c r="K3618" t="s">
        <v>63</v>
      </c>
      <c r="L3618">
        <f t="shared" si="339"/>
        <v>44.5</v>
      </c>
      <c r="M3618">
        <f t="shared" si="341"/>
        <v>11</v>
      </c>
      <c r="N3618" t="s">
        <v>112</v>
      </c>
      <c r="O3618" t="s">
        <v>114</v>
      </c>
    </row>
    <row r="3619" spans="1:15" x14ac:dyDescent="0.3">
      <c r="A3619">
        <f t="shared" si="340"/>
        <v>7777899018</v>
      </c>
      <c r="B3619" s="1">
        <v>42650</v>
      </c>
      <c r="C3619" t="str">
        <f t="shared" si="336"/>
        <v>Friday</v>
      </c>
      <c r="D3619" t="str">
        <f t="shared" si="337"/>
        <v>October</v>
      </c>
      <c r="E3619">
        <v>16</v>
      </c>
      <c r="F3619" t="s">
        <v>7</v>
      </c>
      <c r="G3619" t="s">
        <v>14</v>
      </c>
      <c r="H3619">
        <f t="shared" si="338"/>
        <v>21.5</v>
      </c>
      <c r="I3619">
        <v>11</v>
      </c>
      <c r="J3619" t="s">
        <v>64</v>
      </c>
      <c r="K3619" t="s">
        <v>65</v>
      </c>
      <c r="L3619">
        <f t="shared" si="339"/>
        <v>236.5</v>
      </c>
      <c r="M3619">
        <f t="shared" si="341"/>
        <v>60.5</v>
      </c>
      <c r="N3619" t="s">
        <v>112</v>
      </c>
      <c r="O3619" t="s">
        <v>115</v>
      </c>
    </row>
    <row r="3620" spans="1:15" x14ac:dyDescent="0.3">
      <c r="A3620">
        <f t="shared" si="340"/>
        <v>7777899019</v>
      </c>
      <c r="B3620" s="1">
        <v>42650</v>
      </c>
      <c r="C3620" t="str">
        <f t="shared" si="336"/>
        <v>Friday</v>
      </c>
      <c r="D3620" t="str">
        <f t="shared" si="337"/>
        <v>October</v>
      </c>
      <c r="E3620">
        <v>15.25</v>
      </c>
      <c r="F3620" t="s">
        <v>13</v>
      </c>
      <c r="G3620" t="s">
        <v>8</v>
      </c>
      <c r="H3620">
        <f t="shared" si="338"/>
        <v>21.25</v>
      </c>
      <c r="I3620">
        <v>10</v>
      </c>
      <c r="J3620" t="s">
        <v>48</v>
      </c>
      <c r="K3620" t="s">
        <v>49</v>
      </c>
      <c r="L3620">
        <f t="shared" si="339"/>
        <v>212.5</v>
      </c>
      <c r="M3620">
        <f t="shared" si="341"/>
        <v>60</v>
      </c>
      <c r="N3620" t="s">
        <v>112</v>
      </c>
      <c r="O3620" t="s">
        <v>114</v>
      </c>
    </row>
    <row r="3621" spans="1:15" x14ac:dyDescent="0.3">
      <c r="A3621">
        <f t="shared" si="340"/>
        <v>7777899020</v>
      </c>
      <c r="B3621" s="1">
        <v>42650</v>
      </c>
      <c r="C3621" t="str">
        <f t="shared" si="336"/>
        <v>Friday</v>
      </c>
      <c r="D3621" t="str">
        <f t="shared" si="337"/>
        <v>October</v>
      </c>
      <c r="E3621">
        <v>23.65</v>
      </c>
      <c r="F3621" t="s">
        <v>27</v>
      </c>
      <c r="G3621" t="s">
        <v>17</v>
      </c>
      <c r="H3621">
        <f t="shared" si="338"/>
        <v>30.65</v>
      </c>
      <c r="I3621">
        <v>9</v>
      </c>
      <c r="J3621" t="s">
        <v>77</v>
      </c>
      <c r="K3621" t="s">
        <v>78</v>
      </c>
      <c r="L3621">
        <f t="shared" si="339"/>
        <v>275.84999999999997</v>
      </c>
      <c r="M3621">
        <f t="shared" si="341"/>
        <v>63</v>
      </c>
      <c r="N3621" t="s">
        <v>111</v>
      </c>
      <c r="O3621" t="s">
        <v>115</v>
      </c>
    </row>
    <row r="3622" spans="1:15" x14ac:dyDescent="0.3">
      <c r="A3622">
        <f t="shared" si="340"/>
        <v>7777899021</v>
      </c>
      <c r="B3622" s="1">
        <v>42650</v>
      </c>
      <c r="C3622" t="str">
        <f t="shared" si="336"/>
        <v>Friday</v>
      </c>
      <c r="D3622" t="str">
        <f t="shared" si="337"/>
        <v>October</v>
      </c>
      <c r="E3622">
        <v>10.5</v>
      </c>
      <c r="F3622" t="s">
        <v>27</v>
      </c>
      <c r="G3622" t="s">
        <v>8</v>
      </c>
      <c r="H3622">
        <f t="shared" si="338"/>
        <v>13.5</v>
      </c>
      <c r="I3622">
        <v>12</v>
      </c>
      <c r="J3622" t="s">
        <v>9</v>
      </c>
      <c r="K3622" t="s">
        <v>10</v>
      </c>
      <c r="L3622">
        <f t="shared" si="339"/>
        <v>162</v>
      </c>
      <c r="M3622">
        <f t="shared" si="341"/>
        <v>36</v>
      </c>
      <c r="N3622" t="s">
        <v>111</v>
      </c>
      <c r="O3622" t="s">
        <v>114</v>
      </c>
    </row>
    <row r="3623" spans="1:15" x14ac:dyDescent="0.3">
      <c r="A3623">
        <f t="shared" si="340"/>
        <v>7777899022</v>
      </c>
      <c r="B3623" s="1">
        <v>42650</v>
      </c>
      <c r="C3623" t="str">
        <f t="shared" si="336"/>
        <v>Friday</v>
      </c>
      <c r="D3623" t="str">
        <f t="shared" si="337"/>
        <v>October</v>
      </c>
      <c r="E3623">
        <v>16</v>
      </c>
      <c r="F3623" t="s">
        <v>7</v>
      </c>
      <c r="G3623" t="s">
        <v>8</v>
      </c>
      <c r="H3623">
        <f t="shared" si="338"/>
        <v>20.5</v>
      </c>
      <c r="I3623">
        <v>7</v>
      </c>
      <c r="J3623" t="s">
        <v>36</v>
      </c>
      <c r="K3623" t="s">
        <v>37</v>
      </c>
      <c r="L3623">
        <f t="shared" si="339"/>
        <v>143.5</v>
      </c>
      <c r="M3623">
        <f t="shared" si="341"/>
        <v>31.5</v>
      </c>
      <c r="N3623" t="s">
        <v>111</v>
      </c>
      <c r="O3623" t="s">
        <v>115</v>
      </c>
    </row>
    <row r="3624" spans="1:15" x14ac:dyDescent="0.3">
      <c r="A3624">
        <f t="shared" si="340"/>
        <v>7777899023</v>
      </c>
      <c r="B3624" s="1">
        <v>42651</v>
      </c>
      <c r="C3624" t="str">
        <f t="shared" si="336"/>
        <v>Saturday</v>
      </c>
      <c r="D3624" t="str">
        <f t="shared" si="337"/>
        <v>October</v>
      </c>
      <c r="E3624">
        <v>12</v>
      </c>
      <c r="F3624" t="s">
        <v>27</v>
      </c>
      <c r="G3624" t="s">
        <v>14</v>
      </c>
      <c r="H3624">
        <f t="shared" si="338"/>
        <v>16</v>
      </c>
      <c r="I3624">
        <v>4</v>
      </c>
      <c r="J3624" t="s">
        <v>42</v>
      </c>
      <c r="K3624" t="s">
        <v>43</v>
      </c>
      <c r="L3624">
        <f t="shared" si="339"/>
        <v>64</v>
      </c>
      <c r="M3624">
        <f t="shared" si="341"/>
        <v>16</v>
      </c>
      <c r="N3624" t="s">
        <v>111</v>
      </c>
      <c r="O3624" t="s">
        <v>115</v>
      </c>
    </row>
    <row r="3625" spans="1:15" x14ac:dyDescent="0.3">
      <c r="A3625">
        <f t="shared" si="340"/>
        <v>7777899024</v>
      </c>
      <c r="B3625" s="1">
        <v>42651</v>
      </c>
      <c r="C3625" t="str">
        <f t="shared" si="336"/>
        <v>Saturday</v>
      </c>
      <c r="D3625" t="str">
        <f t="shared" si="337"/>
        <v>October</v>
      </c>
      <c r="E3625">
        <v>16.5</v>
      </c>
      <c r="F3625" t="s">
        <v>13</v>
      </c>
      <c r="G3625" t="s">
        <v>8</v>
      </c>
      <c r="H3625">
        <f t="shared" si="338"/>
        <v>22.5</v>
      </c>
      <c r="I3625">
        <v>1</v>
      </c>
      <c r="J3625" t="s">
        <v>9</v>
      </c>
      <c r="K3625" t="s">
        <v>10</v>
      </c>
      <c r="L3625">
        <f t="shared" si="339"/>
        <v>22.5</v>
      </c>
      <c r="M3625">
        <f t="shared" si="341"/>
        <v>6</v>
      </c>
      <c r="N3625" t="s">
        <v>111</v>
      </c>
      <c r="O3625" t="s">
        <v>115</v>
      </c>
    </row>
    <row r="3626" spans="1:15" x14ac:dyDescent="0.3">
      <c r="A3626">
        <f t="shared" si="340"/>
        <v>7777899025</v>
      </c>
      <c r="B3626" s="1">
        <v>42651</v>
      </c>
      <c r="C3626" t="str">
        <f t="shared" si="336"/>
        <v>Saturday</v>
      </c>
      <c r="D3626" t="str">
        <f t="shared" si="337"/>
        <v>October</v>
      </c>
      <c r="E3626">
        <v>20.25</v>
      </c>
      <c r="F3626" t="s">
        <v>13</v>
      </c>
      <c r="G3626" t="s">
        <v>14</v>
      </c>
      <c r="H3626">
        <f t="shared" si="338"/>
        <v>27.25</v>
      </c>
      <c r="I3626">
        <v>6</v>
      </c>
      <c r="J3626" t="s">
        <v>64</v>
      </c>
      <c r="K3626" t="s">
        <v>65</v>
      </c>
      <c r="L3626">
        <f t="shared" si="339"/>
        <v>163.5</v>
      </c>
      <c r="M3626">
        <f t="shared" si="341"/>
        <v>42</v>
      </c>
      <c r="N3626" t="s">
        <v>112</v>
      </c>
      <c r="O3626" t="s">
        <v>114</v>
      </c>
    </row>
    <row r="3627" spans="1:15" x14ac:dyDescent="0.3">
      <c r="A3627">
        <f t="shared" si="340"/>
        <v>7777899026</v>
      </c>
      <c r="B3627" s="1">
        <v>42651</v>
      </c>
      <c r="C3627" t="str">
        <f t="shared" si="336"/>
        <v>Saturday</v>
      </c>
      <c r="D3627" t="str">
        <f t="shared" si="337"/>
        <v>October</v>
      </c>
      <c r="E3627">
        <v>20.75</v>
      </c>
      <c r="F3627" t="s">
        <v>13</v>
      </c>
      <c r="G3627" t="s">
        <v>17</v>
      </c>
      <c r="H3627">
        <f t="shared" si="338"/>
        <v>30.75</v>
      </c>
      <c r="I3627">
        <v>6</v>
      </c>
      <c r="J3627" t="s">
        <v>25</v>
      </c>
      <c r="K3627" t="s">
        <v>26</v>
      </c>
      <c r="L3627">
        <f t="shared" si="339"/>
        <v>184.5</v>
      </c>
      <c r="M3627">
        <f t="shared" si="341"/>
        <v>60</v>
      </c>
      <c r="N3627" t="s">
        <v>111</v>
      </c>
      <c r="O3627" t="s">
        <v>114</v>
      </c>
    </row>
    <row r="3628" spans="1:15" x14ac:dyDescent="0.3">
      <c r="A3628">
        <f t="shared" si="340"/>
        <v>7777899027</v>
      </c>
      <c r="B3628" s="1">
        <v>42651</v>
      </c>
      <c r="C3628" t="str">
        <f t="shared" si="336"/>
        <v>Saturday</v>
      </c>
      <c r="D3628" t="str">
        <f t="shared" si="337"/>
        <v>October</v>
      </c>
      <c r="E3628">
        <v>12</v>
      </c>
      <c r="F3628" t="s">
        <v>27</v>
      </c>
      <c r="G3628" t="s">
        <v>8</v>
      </c>
      <c r="H3628">
        <f t="shared" si="338"/>
        <v>15</v>
      </c>
      <c r="I3628">
        <v>5</v>
      </c>
      <c r="J3628" t="s">
        <v>11</v>
      </c>
      <c r="K3628" t="s">
        <v>12</v>
      </c>
      <c r="L3628">
        <f t="shared" si="339"/>
        <v>75</v>
      </c>
      <c r="M3628">
        <f t="shared" si="341"/>
        <v>15</v>
      </c>
      <c r="N3628" t="s">
        <v>112</v>
      </c>
      <c r="O3628" t="s">
        <v>115</v>
      </c>
    </row>
    <row r="3629" spans="1:15" x14ac:dyDescent="0.3">
      <c r="A3629">
        <f t="shared" si="340"/>
        <v>7777899028</v>
      </c>
      <c r="B3629" s="1">
        <v>42651</v>
      </c>
      <c r="C3629" t="str">
        <f t="shared" si="336"/>
        <v>Saturday</v>
      </c>
      <c r="D3629" t="str">
        <f t="shared" si="337"/>
        <v>October</v>
      </c>
      <c r="E3629">
        <v>14.5</v>
      </c>
      <c r="F3629" t="s">
        <v>7</v>
      </c>
      <c r="G3629" t="s">
        <v>8</v>
      </c>
      <c r="H3629">
        <f t="shared" si="338"/>
        <v>19</v>
      </c>
      <c r="I3629">
        <v>6</v>
      </c>
      <c r="J3629" t="s">
        <v>74</v>
      </c>
      <c r="K3629" t="s">
        <v>75</v>
      </c>
      <c r="L3629">
        <f t="shared" si="339"/>
        <v>114</v>
      </c>
      <c r="M3629">
        <f t="shared" si="341"/>
        <v>27</v>
      </c>
      <c r="N3629" t="s">
        <v>111</v>
      </c>
      <c r="O3629" t="s">
        <v>115</v>
      </c>
    </row>
    <row r="3630" spans="1:15" x14ac:dyDescent="0.3">
      <c r="A3630">
        <f t="shared" si="340"/>
        <v>7777899029</v>
      </c>
      <c r="B3630" s="1">
        <v>42652</v>
      </c>
      <c r="C3630" t="str">
        <f t="shared" si="336"/>
        <v>Sunday</v>
      </c>
      <c r="D3630" t="str">
        <f t="shared" si="337"/>
        <v>October</v>
      </c>
      <c r="E3630">
        <v>9.75</v>
      </c>
      <c r="F3630" t="s">
        <v>27</v>
      </c>
      <c r="G3630" t="s">
        <v>8</v>
      </c>
      <c r="H3630">
        <f t="shared" si="338"/>
        <v>12.75</v>
      </c>
      <c r="I3630">
        <v>11</v>
      </c>
      <c r="J3630" t="s">
        <v>48</v>
      </c>
      <c r="K3630" t="s">
        <v>49</v>
      </c>
      <c r="L3630">
        <f t="shared" si="339"/>
        <v>140.25</v>
      </c>
      <c r="M3630">
        <f t="shared" si="341"/>
        <v>33</v>
      </c>
      <c r="N3630" t="s">
        <v>112</v>
      </c>
      <c r="O3630" t="s">
        <v>114</v>
      </c>
    </row>
    <row r="3631" spans="1:15" x14ac:dyDescent="0.3">
      <c r="A3631">
        <f t="shared" si="340"/>
        <v>7777899030</v>
      </c>
      <c r="B3631" s="1">
        <v>42652</v>
      </c>
      <c r="C3631" t="str">
        <f t="shared" si="336"/>
        <v>Sunday</v>
      </c>
      <c r="D3631" t="str">
        <f t="shared" si="337"/>
        <v>October</v>
      </c>
      <c r="E3631">
        <v>20.75</v>
      </c>
      <c r="F3631" t="s">
        <v>13</v>
      </c>
      <c r="G3631" t="s">
        <v>17</v>
      </c>
      <c r="H3631">
        <f t="shared" si="338"/>
        <v>30.75</v>
      </c>
      <c r="I3631">
        <v>8</v>
      </c>
      <c r="J3631" t="s">
        <v>66</v>
      </c>
      <c r="K3631" t="s">
        <v>67</v>
      </c>
      <c r="L3631">
        <f t="shared" si="339"/>
        <v>246</v>
      </c>
      <c r="M3631">
        <f t="shared" si="341"/>
        <v>80</v>
      </c>
      <c r="N3631" t="s">
        <v>111</v>
      </c>
      <c r="O3631" t="s">
        <v>114</v>
      </c>
    </row>
    <row r="3632" spans="1:15" x14ac:dyDescent="0.3">
      <c r="A3632">
        <f t="shared" si="340"/>
        <v>7777899031</v>
      </c>
      <c r="B3632" s="1">
        <v>42652</v>
      </c>
      <c r="C3632" t="str">
        <f t="shared" si="336"/>
        <v>Sunday</v>
      </c>
      <c r="D3632" t="str">
        <f t="shared" si="337"/>
        <v>October</v>
      </c>
      <c r="E3632">
        <v>20.75</v>
      </c>
      <c r="F3632" t="s">
        <v>13</v>
      </c>
      <c r="G3632" t="s">
        <v>17</v>
      </c>
      <c r="H3632">
        <f t="shared" si="338"/>
        <v>30.75</v>
      </c>
      <c r="I3632">
        <v>9</v>
      </c>
      <c r="J3632" t="s">
        <v>38</v>
      </c>
      <c r="K3632" t="s">
        <v>39</v>
      </c>
      <c r="L3632">
        <f t="shared" si="339"/>
        <v>276.75</v>
      </c>
      <c r="M3632">
        <f t="shared" si="341"/>
        <v>90</v>
      </c>
      <c r="N3632" t="s">
        <v>112</v>
      </c>
      <c r="O3632" t="s">
        <v>114</v>
      </c>
    </row>
    <row r="3633" spans="1:15" x14ac:dyDescent="0.3">
      <c r="A3633">
        <f t="shared" si="340"/>
        <v>7777899032</v>
      </c>
      <c r="B3633" s="1">
        <v>42652</v>
      </c>
      <c r="C3633" t="str">
        <f t="shared" si="336"/>
        <v>Sunday</v>
      </c>
      <c r="D3633" t="str">
        <f t="shared" si="337"/>
        <v>October</v>
      </c>
      <c r="E3633">
        <v>16</v>
      </c>
      <c r="F3633" t="s">
        <v>7</v>
      </c>
      <c r="G3633" t="s">
        <v>8</v>
      </c>
      <c r="H3633">
        <f t="shared" si="338"/>
        <v>20.5</v>
      </c>
      <c r="I3633">
        <v>10</v>
      </c>
      <c r="J3633" t="s">
        <v>30</v>
      </c>
      <c r="K3633" t="s">
        <v>31</v>
      </c>
      <c r="L3633">
        <f t="shared" si="339"/>
        <v>205</v>
      </c>
      <c r="M3633">
        <f t="shared" si="341"/>
        <v>45</v>
      </c>
      <c r="N3633" t="s">
        <v>112</v>
      </c>
      <c r="O3633" t="s">
        <v>114</v>
      </c>
    </row>
    <row r="3634" spans="1:15" x14ac:dyDescent="0.3">
      <c r="A3634">
        <f t="shared" si="340"/>
        <v>7777899033</v>
      </c>
      <c r="B3634" s="1">
        <v>42652</v>
      </c>
      <c r="C3634" t="str">
        <f t="shared" si="336"/>
        <v>Sunday</v>
      </c>
      <c r="D3634" t="str">
        <f t="shared" si="337"/>
        <v>October</v>
      </c>
      <c r="E3634">
        <v>17.95</v>
      </c>
      <c r="F3634" t="s">
        <v>13</v>
      </c>
      <c r="G3634" t="s">
        <v>14</v>
      </c>
      <c r="H3634">
        <f t="shared" si="338"/>
        <v>24.95</v>
      </c>
      <c r="I3634">
        <v>12</v>
      </c>
      <c r="J3634" t="s">
        <v>56</v>
      </c>
      <c r="K3634" t="s">
        <v>57</v>
      </c>
      <c r="L3634">
        <f t="shared" si="339"/>
        <v>299.39999999999998</v>
      </c>
      <c r="M3634">
        <f t="shared" si="341"/>
        <v>84</v>
      </c>
      <c r="N3634" t="s">
        <v>112</v>
      </c>
      <c r="O3634" t="s">
        <v>114</v>
      </c>
    </row>
    <row r="3635" spans="1:15" x14ac:dyDescent="0.3">
      <c r="A3635">
        <f t="shared" si="340"/>
        <v>7777899034</v>
      </c>
      <c r="B3635" s="1">
        <v>42652</v>
      </c>
      <c r="C3635" t="str">
        <f t="shared" si="336"/>
        <v>Sunday</v>
      </c>
      <c r="D3635" t="str">
        <f t="shared" si="337"/>
        <v>October</v>
      </c>
      <c r="E3635">
        <v>16</v>
      </c>
      <c r="F3635" t="s">
        <v>7</v>
      </c>
      <c r="G3635" t="s">
        <v>8</v>
      </c>
      <c r="H3635">
        <f t="shared" si="338"/>
        <v>20.5</v>
      </c>
      <c r="I3635">
        <v>8</v>
      </c>
      <c r="J3635" t="s">
        <v>36</v>
      </c>
      <c r="K3635" t="s">
        <v>37</v>
      </c>
      <c r="L3635">
        <f t="shared" si="339"/>
        <v>164</v>
      </c>
      <c r="M3635">
        <f t="shared" si="341"/>
        <v>36</v>
      </c>
      <c r="N3635" t="s">
        <v>111</v>
      </c>
      <c r="O3635" t="s">
        <v>114</v>
      </c>
    </row>
    <row r="3636" spans="1:15" x14ac:dyDescent="0.3">
      <c r="A3636">
        <f t="shared" si="340"/>
        <v>7777899035</v>
      </c>
      <c r="B3636" s="1">
        <v>42652</v>
      </c>
      <c r="C3636" t="str">
        <f t="shared" si="336"/>
        <v>Sunday</v>
      </c>
      <c r="D3636" t="str">
        <f t="shared" si="337"/>
        <v>October</v>
      </c>
      <c r="E3636">
        <v>16.75</v>
      </c>
      <c r="F3636" t="s">
        <v>7</v>
      </c>
      <c r="G3636" t="s">
        <v>22</v>
      </c>
      <c r="H3636">
        <f t="shared" si="338"/>
        <v>23.25</v>
      </c>
      <c r="I3636">
        <v>2</v>
      </c>
      <c r="J3636" t="s">
        <v>44</v>
      </c>
      <c r="K3636" t="s">
        <v>45</v>
      </c>
      <c r="L3636">
        <f t="shared" si="339"/>
        <v>46.5</v>
      </c>
      <c r="M3636">
        <f t="shared" si="341"/>
        <v>13</v>
      </c>
      <c r="N3636" t="s">
        <v>111</v>
      </c>
      <c r="O3636" t="s">
        <v>114</v>
      </c>
    </row>
    <row r="3637" spans="1:15" x14ac:dyDescent="0.3">
      <c r="A3637">
        <f t="shared" si="340"/>
        <v>7777899036</v>
      </c>
      <c r="B3637" s="1">
        <v>42652</v>
      </c>
      <c r="C3637" t="str">
        <f t="shared" si="336"/>
        <v>Sunday</v>
      </c>
      <c r="D3637" t="str">
        <f t="shared" si="337"/>
        <v>October</v>
      </c>
      <c r="E3637">
        <v>12</v>
      </c>
      <c r="F3637" t="s">
        <v>27</v>
      </c>
      <c r="G3637" t="s">
        <v>14</v>
      </c>
      <c r="H3637">
        <f t="shared" si="338"/>
        <v>16</v>
      </c>
      <c r="I3637">
        <v>6</v>
      </c>
      <c r="J3637" t="s">
        <v>42</v>
      </c>
      <c r="K3637" t="s">
        <v>43</v>
      </c>
      <c r="L3637">
        <f t="shared" si="339"/>
        <v>96</v>
      </c>
      <c r="M3637">
        <f t="shared" si="341"/>
        <v>24</v>
      </c>
      <c r="N3637" t="s">
        <v>111</v>
      </c>
      <c r="O3637" t="s">
        <v>115</v>
      </c>
    </row>
    <row r="3638" spans="1:15" x14ac:dyDescent="0.3">
      <c r="A3638">
        <f t="shared" si="340"/>
        <v>7777899037</v>
      </c>
      <c r="B3638" s="1">
        <v>42653</v>
      </c>
      <c r="C3638" t="str">
        <f t="shared" si="336"/>
        <v>Monday</v>
      </c>
      <c r="D3638" t="str">
        <f t="shared" si="337"/>
        <v>October</v>
      </c>
      <c r="E3638">
        <v>12</v>
      </c>
      <c r="F3638" t="s">
        <v>27</v>
      </c>
      <c r="G3638" t="s">
        <v>8</v>
      </c>
      <c r="H3638">
        <f t="shared" si="338"/>
        <v>15</v>
      </c>
      <c r="I3638">
        <v>11</v>
      </c>
      <c r="J3638" t="s">
        <v>52</v>
      </c>
      <c r="K3638" t="s">
        <v>53</v>
      </c>
      <c r="L3638">
        <f t="shared" si="339"/>
        <v>165</v>
      </c>
      <c r="M3638">
        <f t="shared" si="341"/>
        <v>33</v>
      </c>
      <c r="N3638" t="s">
        <v>112</v>
      </c>
      <c r="O3638" t="s">
        <v>114</v>
      </c>
    </row>
    <row r="3639" spans="1:15" x14ac:dyDescent="0.3">
      <c r="A3639">
        <f t="shared" si="340"/>
        <v>7777899038</v>
      </c>
      <c r="B3639" s="1">
        <v>42653</v>
      </c>
      <c r="C3639" t="str">
        <f t="shared" si="336"/>
        <v>Monday</v>
      </c>
      <c r="D3639" t="str">
        <f t="shared" si="337"/>
        <v>October</v>
      </c>
      <c r="E3639">
        <v>16</v>
      </c>
      <c r="F3639" t="s">
        <v>7</v>
      </c>
      <c r="G3639" t="s">
        <v>8</v>
      </c>
      <c r="H3639">
        <f t="shared" si="338"/>
        <v>20.5</v>
      </c>
      <c r="I3639">
        <v>11</v>
      </c>
      <c r="J3639" t="s">
        <v>58</v>
      </c>
      <c r="K3639" t="s">
        <v>59</v>
      </c>
      <c r="L3639">
        <f t="shared" si="339"/>
        <v>225.5</v>
      </c>
      <c r="M3639">
        <f t="shared" si="341"/>
        <v>49.5</v>
      </c>
      <c r="N3639" t="s">
        <v>111</v>
      </c>
      <c r="O3639" t="s">
        <v>114</v>
      </c>
    </row>
    <row r="3640" spans="1:15" x14ac:dyDescent="0.3">
      <c r="A3640">
        <f t="shared" si="340"/>
        <v>7777899039</v>
      </c>
      <c r="B3640" s="1">
        <v>42653</v>
      </c>
      <c r="C3640" t="str">
        <f t="shared" si="336"/>
        <v>Monday</v>
      </c>
      <c r="D3640" t="str">
        <f t="shared" si="337"/>
        <v>October</v>
      </c>
      <c r="E3640">
        <v>16</v>
      </c>
      <c r="F3640" t="s">
        <v>7</v>
      </c>
      <c r="G3640" t="s">
        <v>8</v>
      </c>
      <c r="H3640">
        <f t="shared" si="338"/>
        <v>20.5</v>
      </c>
      <c r="I3640">
        <v>4</v>
      </c>
      <c r="J3640" t="s">
        <v>58</v>
      </c>
      <c r="K3640" t="s">
        <v>59</v>
      </c>
      <c r="L3640">
        <f t="shared" si="339"/>
        <v>82</v>
      </c>
      <c r="M3640">
        <f t="shared" si="341"/>
        <v>18</v>
      </c>
      <c r="N3640" t="s">
        <v>112</v>
      </c>
      <c r="O3640" t="s">
        <v>115</v>
      </c>
    </row>
    <row r="3641" spans="1:15" x14ac:dyDescent="0.3">
      <c r="A3641">
        <f t="shared" si="340"/>
        <v>7777899040</v>
      </c>
      <c r="B3641" s="1">
        <v>42653</v>
      </c>
      <c r="C3641" t="str">
        <f t="shared" si="336"/>
        <v>Monday</v>
      </c>
      <c r="D3641" t="str">
        <f t="shared" si="337"/>
        <v>October</v>
      </c>
      <c r="E3641">
        <v>9.75</v>
      </c>
      <c r="F3641" t="s">
        <v>27</v>
      </c>
      <c r="G3641" t="s">
        <v>8</v>
      </c>
      <c r="H3641">
        <f t="shared" si="338"/>
        <v>12.75</v>
      </c>
      <c r="I3641">
        <v>6</v>
      </c>
      <c r="J3641" t="s">
        <v>48</v>
      </c>
      <c r="K3641" t="s">
        <v>49</v>
      </c>
      <c r="L3641">
        <f t="shared" si="339"/>
        <v>76.5</v>
      </c>
      <c r="M3641">
        <f t="shared" si="341"/>
        <v>18</v>
      </c>
      <c r="N3641" t="s">
        <v>111</v>
      </c>
      <c r="O3641" t="s">
        <v>115</v>
      </c>
    </row>
    <row r="3642" spans="1:15" x14ac:dyDescent="0.3">
      <c r="A3642">
        <f t="shared" si="340"/>
        <v>7777899041</v>
      </c>
      <c r="B3642" s="1">
        <v>42653</v>
      </c>
      <c r="C3642" t="str">
        <f t="shared" si="336"/>
        <v>Monday</v>
      </c>
      <c r="D3642" t="str">
        <f t="shared" si="337"/>
        <v>October</v>
      </c>
      <c r="E3642">
        <v>12.5</v>
      </c>
      <c r="F3642" t="s">
        <v>27</v>
      </c>
      <c r="G3642" t="s">
        <v>17</v>
      </c>
      <c r="H3642">
        <f t="shared" si="338"/>
        <v>19.5</v>
      </c>
      <c r="I3642">
        <v>4</v>
      </c>
      <c r="J3642" t="s">
        <v>32</v>
      </c>
      <c r="K3642" t="s">
        <v>33</v>
      </c>
      <c r="L3642">
        <f t="shared" si="339"/>
        <v>78</v>
      </c>
      <c r="M3642">
        <f t="shared" si="341"/>
        <v>28</v>
      </c>
      <c r="N3642" t="s">
        <v>111</v>
      </c>
      <c r="O3642" t="s">
        <v>114</v>
      </c>
    </row>
    <row r="3643" spans="1:15" x14ac:dyDescent="0.3">
      <c r="A3643">
        <f t="shared" si="340"/>
        <v>7777899042</v>
      </c>
      <c r="B3643" s="1">
        <v>42653</v>
      </c>
      <c r="C3643" t="str">
        <f t="shared" si="336"/>
        <v>Monday</v>
      </c>
      <c r="D3643" t="str">
        <f t="shared" si="337"/>
        <v>October</v>
      </c>
      <c r="E3643">
        <v>17.95</v>
      </c>
      <c r="F3643" t="s">
        <v>13</v>
      </c>
      <c r="G3643" t="s">
        <v>14</v>
      </c>
      <c r="H3643">
        <f t="shared" si="338"/>
        <v>24.95</v>
      </c>
      <c r="I3643">
        <v>2</v>
      </c>
      <c r="J3643" t="s">
        <v>56</v>
      </c>
      <c r="K3643" t="s">
        <v>57</v>
      </c>
      <c r="L3643">
        <f t="shared" si="339"/>
        <v>49.9</v>
      </c>
      <c r="M3643">
        <f t="shared" si="341"/>
        <v>14</v>
      </c>
      <c r="N3643" t="s">
        <v>111</v>
      </c>
      <c r="O3643" t="s">
        <v>114</v>
      </c>
    </row>
    <row r="3644" spans="1:15" x14ac:dyDescent="0.3">
      <c r="A3644">
        <f t="shared" si="340"/>
        <v>7777899043</v>
      </c>
      <c r="B3644" s="1">
        <v>42653</v>
      </c>
      <c r="C3644" t="str">
        <f t="shared" si="336"/>
        <v>Monday</v>
      </c>
      <c r="D3644" t="str">
        <f t="shared" si="337"/>
        <v>October</v>
      </c>
      <c r="E3644">
        <v>16.5</v>
      </c>
      <c r="F3644" t="s">
        <v>7</v>
      </c>
      <c r="G3644" t="s">
        <v>17</v>
      </c>
      <c r="H3644">
        <f t="shared" si="338"/>
        <v>25</v>
      </c>
      <c r="I3644">
        <v>6</v>
      </c>
      <c r="J3644" t="s">
        <v>66</v>
      </c>
      <c r="K3644" t="s">
        <v>67</v>
      </c>
      <c r="L3644">
        <f t="shared" si="339"/>
        <v>150</v>
      </c>
      <c r="M3644">
        <f t="shared" si="341"/>
        <v>51</v>
      </c>
      <c r="N3644" t="s">
        <v>111</v>
      </c>
      <c r="O3644" t="s">
        <v>115</v>
      </c>
    </row>
    <row r="3645" spans="1:15" x14ac:dyDescent="0.3">
      <c r="A3645">
        <f t="shared" si="340"/>
        <v>7777899044</v>
      </c>
      <c r="B3645" s="1">
        <v>42653</v>
      </c>
      <c r="C3645" t="str">
        <f t="shared" si="336"/>
        <v>Monday</v>
      </c>
      <c r="D3645" t="str">
        <f t="shared" si="337"/>
        <v>October</v>
      </c>
      <c r="E3645">
        <v>12</v>
      </c>
      <c r="F3645" t="s">
        <v>27</v>
      </c>
      <c r="G3645" t="s">
        <v>8</v>
      </c>
      <c r="H3645">
        <f t="shared" si="338"/>
        <v>15</v>
      </c>
      <c r="I3645">
        <v>3</v>
      </c>
      <c r="J3645" t="s">
        <v>52</v>
      </c>
      <c r="K3645" t="s">
        <v>53</v>
      </c>
      <c r="L3645">
        <f t="shared" si="339"/>
        <v>45</v>
      </c>
      <c r="M3645">
        <f t="shared" si="341"/>
        <v>9</v>
      </c>
      <c r="N3645" t="s">
        <v>111</v>
      </c>
      <c r="O3645" t="s">
        <v>115</v>
      </c>
    </row>
    <row r="3646" spans="1:15" x14ac:dyDescent="0.3">
      <c r="A3646">
        <f t="shared" si="340"/>
        <v>7777899045</v>
      </c>
      <c r="B3646" s="1">
        <v>42654</v>
      </c>
      <c r="C3646" t="str">
        <f t="shared" si="336"/>
        <v>Tuesday</v>
      </c>
      <c r="D3646" t="str">
        <f t="shared" si="337"/>
        <v>October</v>
      </c>
      <c r="E3646">
        <v>20.75</v>
      </c>
      <c r="F3646" t="s">
        <v>13</v>
      </c>
      <c r="G3646" t="s">
        <v>22</v>
      </c>
      <c r="H3646">
        <f t="shared" si="338"/>
        <v>28.75</v>
      </c>
      <c r="I3646">
        <v>4</v>
      </c>
      <c r="J3646" t="s">
        <v>50</v>
      </c>
      <c r="K3646" t="s">
        <v>51</v>
      </c>
      <c r="L3646">
        <f t="shared" si="339"/>
        <v>115</v>
      </c>
      <c r="M3646">
        <f t="shared" si="341"/>
        <v>32</v>
      </c>
      <c r="N3646" t="s">
        <v>112</v>
      </c>
      <c r="O3646" t="s">
        <v>114</v>
      </c>
    </row>
    <row r="3647" spans="1:15" x14ac:dyDescent="0.3">
      <c r="A3647">
        <f t="shared" si="340"/>
        <v>7777899046</v>
      </c>
      <c r="B3647" s="1">
        <v>42654</v>
      </c>
      <c r="C3647" t="str">
        <f t="shared" si="336"/>
        <v>Tuesday</v>
      </c>
      <c r="D3647" t="str">
        <f t="shared" si="337"/>
        <v>October</v>
      </c>
      <c r="E3647">
        <v>12.5</v>
      </c>
      <c r="F3647" t="s">
        <v>7</v>
      </c>
      <c r="G3647" t="s">
        <v>8</v>
      </c>
      <c r="H3647">
        <f t="shared" si="338"/>
        <v>17</v>
      </c>
      <c r="I3647">
        <v>1</v>
      </c>
      <c r="J3647" t="s">
        <v>48</v>
      </c>
      <c r="K3647" t="s">
        <v>49</v>
      </c>
      <c r="L3647">
        <f t="shared" si="339"/>
        <v>17</v>
      </c>
      <c r="M3647">
        <f t="shared" si="341"/>
        <v>4.5</v>
      </c>
      <c r="N3647" t="s">
        <v>111</v>
      </c>
      <c r="O3647" t="s">
        <v>114</v>
      </c>
    </row>
    <row r="3648" spans="1:15" x14ac:dyDescent="0.3">
      <c r="A3648">
        <f t="shared" si="340"/>
        <v>7777899047</v>
      </c>
      <c r="B3648" s="1">
        <v>42654</v>
      </c>
      <c r="C3648" t="str">
        <f t="shared" si="336"/>
        <v>Tuesday</v>
      </c>
      <c r="D3648" t="str">
        <f t="shared" si="337"/>
        <v>October</v>
      </c>
      <c r="E3648">
        <v>12.25</v>
      </c>
      <c r="F3648" t="s">
        <v>27</v>
      </c>
      <c r="G3648" t="s">
        <v>17</v>
      </c>
      <c r="H3648">
        <f t="shared" si="338"/>
        <v>19.25</v>
      </c>
      <c r="I3648">
        <v>5</v>
      </c>
      <c r="J3648" t="s">
        <v>70</v>
      </c>
      <c r="K3648" t="s">
        <v>71</v>
      </c>
      <c r="L3648">
        <f t="shared" si="339"/>
        <v>96.25</v>
      </c>
      <c r="M3648">
        <f t="shared" si="341"/>
        <v>35</v>
      </c>
      <c r="N3648" t="s">
        <v>112</v>
      </c>
      <c r="O3648" t="s">
        <v>114</v>
      </c>
    </row>
    <row r="3649" spans="1:15" x14ac:dyDescent="0.3">
      <c r="A3649">
        <f t="shared" si="340"/>
        <v>7777899048</v>
      </c>
      <c r="B3649" s="1">
        <v>42654</v>
      </c>
      <c r="C3649" t="str">
        <f t="shared" si="336"/>
        <v>Tuesday</v>
      </c>
      <c r="D3649" t="str">
        <f t="shared" si="337"/>
        <v>October</v>
      </c>
      <c r="E3649">
        <v>20.75</v>
      </c>
      <c r="F3649" t="s">
        <v>13</v>
      </c>
      <c r="G3649" t="s">
        <v>22</v>
      </c>
      <c r="H3649">
        <f t="shared" si="338"/>
        <v>28.75</v>
      </c>
      <c r="I3649">
        <v>7</v>
      </c>
      <c r="J3649" t="s">
        <v>28</v>
      </c>
      <c r="K3649" t="s">
        <v>29</v>
      </c>
      <c r="L3649">
        <f t="shared" si="339"/>
        <v>201.25</v>
      </c>
      <c r="M3649">
        <f t="shared" si="341"/>
        <v>56</v>
      </c>
      <c r="N3649" t="s">
        <v>111</v>
      </c>
      <c r="O3649" t="s">
        <v>114</v>
      </c>
    </row>
    <row r="3650" spans="1:15" x14ac:dyDescent="0.3">
      <c r="A3650">
        <f t="shared" si="340"/>
        <v>7777899049</v>
      </c>
      <c r="B3650" s="1">
        <v>42654</v>
      </c>
      <c r="C3650" t="str">
        <f t="shared" ref="C3650:C3713" si="342">TEXT(B3650,"dddd")</f>
        <v>Tuesday</v>
      </c>
      <c r="D3650" t="str">
        <f t="shared" si="337"/>
        <v>October</v>
      </c>
      <c r="E3650">
        <v>12</v>
      </c>
      <c r="F3650" t="s">
        <v>27</v>
      </c>
      <c r="G3650" t="s">
        <v>8</v>
      </c>
      <c r="H3650">
        <f t="shared" si="338"/>
        <v>15</v>
      </c>
      <c r="I3650">
        <v>10</v>
      </c>
      <c r="J3650" t="s">
        <v>11</v>
      </c>
      <c r="K3650" t="s">
        <v>12</v>
      </c>
      <c r="L3650">
        <f t="shared" si="339"/>
        <v>150</v>
      </c>
      <c r="M3650">
        <f t="shared" si="341"/>
        <v>30</v>
      </c>
      <c r="N3650" t="s">
        <v>112</v>
      </c>
      <c r="O3650" t="s">
        <v>114</v>
      </c>
    </row>
    <row r="3651" spans="1:15" x14ac:dyDescent="0.3">
      <c r="A3651">
        <f t="shared" si="340"/>
        <v>7777899050</v>
      </c>
      <c r="B3651" s="1">
        <v>42655</v>
      </c>
      <c r="C3651" t="str">
        <f t="shared" si="342"/>
        <v>Wednesday</v>
      </c>
      <c r="D3651" t="str">
        <f t="shared" ref="D3651:D3714" si="343">TEXT(B3651,"mmmm")</f>
        <v>October</v>
      </c>
      <c r="E3651">
        <v>20.75</v>
      </c>
      <c r="F3651" t="s">
        <v>13</v>
      </c>
      <c r="G3651" t="s">
        <v>17</v>
      </c>
      <c r="H3651">
        <f t="shared" ref="H3651:H3714" si="344">E3651 +   IF(F3651="S", 2, IF(F3651="M", 3.5, IF(F3651="L", 5, 0))) +  IF(G3651="Classic", 1, IF(G3651="Veggie", 2, IF(G3651="Chicken", 3, IF(G3651="Supreme",5,0))))</f>
        <v>30.75</v>
      </c>
      <c r="I3651">
        <v>6</v>
      </c>
      <c r="J3651" t="s">
        <v>66</v>
      </c>
      <c r="K3651" t="s">
        <v>67</v>
      </c>
      <c r="L3651">
        <f t="shared" ref="L3651:L3714" si="345">H3651*I3651</f>
        <v>184.5</v>
      </c>
      <c r="M3651">
        <f t="shared" si="341"/>
        <v>60</v>
      </c>
      <c r="N3651" t="s">
        <v>111</v>
      </c>
      <c r="O3651" t="s">
        <v>115</v>
      </c>
    </row>
    <row r="3652" spans="1:15" x14ac:dyDescent="0.3">
      <c r="A3652">
        <f t="shared" ref="A3652:A3715" si="346">A3651+1</f>
        <v>7777899051</v>
      </c>
      <c r="B3652" s="1">
        <v>42655</v>
      </c>
      <c r="C3652" t="str">
        <f t="shared" si="342"/>
        <v>Wednesday</v>
      </c>
      <c r="D3652" t="str">
        <f t="shared" si="343"/>
        <v>October</v>
      </c>
      <c r="E3652">
        <v>20.75</v>
      </c>
      <c r="F3652" t="s">
        <v>13</v>
      </c>
      <c r="G3652" t="s">
        <v>17</v>
      </c>
      <c r="H3652">
        <f t="shared" si="344"/>
        <v>30.75</v>
      </c>
      <c r="I3652">
        <v>7</v>
      </c>
      <c r="J3652" t="s">
        <v>38</v>
      </c>
      <c r="K3652" t="s">
        <v>39</v>
      </c>
      <c r="L3652">
        <f t="shared" si="345"/>
        <v>215.25</v>
      </c>
      <c r="M3652">
        <f t="shared" si="341"/>
        <v>70</v>
      </c>
      <c r="N3652" t="s">
        <v>111</v>
      </c>
      <c r="O3652" t="s">
        <v>115</v>
      </c>
    </row>
    <row r="3653" spans="1:15" x14ac:dyDescent="0.3">
      <c r="A3653">
        <f t="shared" si="346"/>
        <v>7777899052</v>
      </c>
      <c r="B3653" s="1">
        <v>42655</v>
      </c>
      <c r="C3653" t="str">
        <f t="shared" si="342"/>
        <v>Wednesday</v>
      </c>
      <c r="D3653" t="str">
        <f t="shared" si="343"/>
        <v>October</v>
      </c>
      <c r="E3653">
        <v>12</v>
      </c>
      <c r="F3653" t="s">
        <v>27</v>
      </c>
      <c r="G3653" t="s">
        <v>8</v>
      </c>
      <c r="H3653">
        <f t="shared" si="344"/>
        <v>15</v>
      </c>
      <c r="I3653">
        <v>7</v>
      </c>
      <c r="J3653" t="s">
        <v>52</v>
      </c>
      <c r="K3653" t="s">
        <v>53</v>
      </c>
      <c r="L3653">
        <f t="shared" si="345"/>
        <v>105</v>
      </c>
      <c r="M3653">
        <f t="shared" ref="M3653:M3716" si="347">(H3653-E3653)*I3653</f>
        <v>21</v>
      </c>
      <c r="N3653" t="s">
        <v>112</v>
      </c>
      <c r="O3653" t="s">
        <v>114</v>
      </c>
    </row>
    <row r="3654" spans="1:15" x14ac:dyDescent="0.3">
      <c r="A3654">
        <f t="shared" si="346"/>
        <v>7777899053</v>
      </c>
      <c r="B3654" s="1">
        <v>42655</v>
      </c>
      <c r="C3654" t="str">
        <f t="shared" si="342"/>
        <v>Wednesday</v>
      </c>
      <c r="D3654" t="str">
        <f t="shared" si="343"/>
        <v>October</v>
      </c>
      <c r="E3654">
        <v>23.65</v>
      </c>
      <c r="F3654" t="s">
        <v>27</v>
      </c>
      <c r="G3654" t="s">
        <v>17</v>
      </c>
      <c r="H3654">
        <f t="shared" si="344"/>
        <v>30.65</v>
      </c>
      <c r="I3654">
        <v>3</v>
      </c>
      <c r="J3654" t="s">
        <v>77</v>
      </c>
      <c r="K3654" t="s">
        <v>78</v>
      </c>
      <c r="L3654">
        <f t="shared" si="345"/>
        <v>91.949999999999989</v>
      </c>
      <c r="M3654">
        <f t="shared" si="347"/>
        <v>21</v>
      </c>
      <c r="N3654" t="s">
        <v>111</v>
      </c>
      <c r="O3654" t="s">
        <v>114</v>
      </c>
    </row>
    <row r="3655" spans="1:15" x14ac:dyDescent="0.3">
      <c r="A3655">
        <f t="shared" si="346"/>
        <v>7777899054</v>
      </c>
      <c r="B3655" s="1">
        <v>42655</v>
      </c>
      <c r="C3655" t="str">
        <f t="shared" si="342"/>
        <v>Wednesday</v>
      </c>
      <c r="D3655" t="str">
        <f t="shared" si="343"/>
        <v>October</v>
      </c>
      <c r="E3655">
        <v>20.75</v>
      </c>
      <c r="F3655" t="s">
        <v>13</v>
      </c>
      <c r="G3655" t="s">
        <v>17</v>
      </c>
      <c r="H3655">
        <f t="shared" si="344"/>
        <v>30.75</v>
      </c>
      <c r="I3655">
        <v>11</v>
      </c>
      <c r="J3655" t="s">
        <v>38</v>
      </c>
      <c r="K3655" t="s">
        <v>39</v>
      </c>
      <c r="L3655">
        <f t="shared" si="345"/>
        <v>338.25</v>
      </c>
      <c r="M3655">
        <f t="shared" si="347"/>
        <v>110</v>
      </c>
      <c r="N3655" t="s">
        <v>111</v>
      </c>
      <c r="O3655" t="s">
        <v>114</v>
      </c>
    </row>
    <row r="3656" spans="1:15" x14ac:dyDescent="0.3">
      <c r="A3656">
        <f t="shared" si="346"/>
        <v>7777899055</v>
      </c>
      <c r="B3656" s="1">
        <v>42655</v>
      </c>
      <c r="C3656" t="str">
        <f t="shared" si="342"/>
        <v>Wednesday</v>
      </c>
      <c r="D3656" t="str">
        <f t="shared" si="343"/>
        <v>October</v>
      </c>
      <c r="E3656">
        <v>16.5</v>
      </c>
      <c r="F3656" t="s">
        <v>7</v>
      </c>
      <c r="G3656" t="s">
        <v>17</v>
      </c>
      <c r="H3656">
        <f t="shared" si="344"/>
        <v>25</v>
      </c>
      <c r="I3656">
        <v>12</v>
      </c>
      <c r="J3656" t="s">
        <v>18</v>
      </c>
      <c r="K3656" t="s">
        <v>19</v>
      </c>
      <c r="L3656">
        <f t="shared" si="345"/>
        <v>300</v>
      </c>
      <c r="M3656">
        <f t="shared" si="347"/>
        <v>102</v>
      </c>
      <c r="N3656" t="s">
        <v>111</v>
      </c>
      <c r="O3656" t="s">
        <v>115</v>
      </c>
    </row>
    <row r="3657" spans="1:15" x14ac:dyDescent="0.3">
      <c r="A3657">
        <f t="shared" si="346"/>
        <v>7777899056</v>
      </c>
      <c r="B3657" s="1">
        <v>42655</v>
      </c>
      <c r="C3657" t="str">
        <f t="shared" si="342"/>
        <v>Wednesday</v>
      </c>
      <c r="D3657" t="str">
        <f t="shared" si="343"/>
        <v>October</v>
      </c>
      <c r="E3657">
        <v>16.75</v>
      </c>
      <c r="F3657" t="s">
        <v>7</v>
      </c>
      <c r="G3657" t="s">
        <v>22</v>
      </c>
      <c r="H3657">
        <f t="shared" si="344"/>
        <v>23.25</v>
      </c>
      <c r="I3657">
        <v>1</v>
      </c>
      <c r="J3657" t="s">
        <v>46</v>
      </c>
      <c r="K3657" t="s">
        <v>47</v>
      </c>
      <c r="L3657">
        <f t="shared" si="345"/>
        <v>23.25</v>
      </c>
      <c r="M3657">
        <f t="shared" si="347"/>
        <v>6.5</v>
      </c>
      <c r="N3657" t="s">
        <v>112</v>
      </c>
      <c r="O3657" t="s">
        <v>114</v>
      </c>
    </row>
    <row r="3658" spans="1:15" x14ac:dyDescent="0.3">
      <c r="A3658">
        <f t="shared" si="346"/>
        <v>7777899057</v>
      </c>
      <c r="B3658" s="1">
        <v>42655</v>
      </c>
      <c r="C3658" t="str">
        <f t="shared" si="342"/>
        <v>Wednesday</v>
      </c>
      <c r="D3658" t="str">
        <f t="shared" si="343"/>
        <v>October</v>
      </c>
      <c r="E3658">
        <v>20.75</v>
      </c>
      <c r="F3658" t="s">
        <v>13</v>
      </c>
      <c r="G3658" t="s">
        <v>17</v>
      </c>
      <c r="H3658">
        <f t="shared" si="344"/>
        <v>30.75</v>
      </c>
      <c r="I3658">
        <v>4</v>
      </c>
      <c r="J3658" t="s">
        <v>18</v>
      </c>
      <c r="K3658" t="s">
        <v>19</v>
      </c>
      <c r="L3658">
        <f t="shared" si="345"/>
        <v>123</v>
      </c>
      <c r="M3658">
        <f t="shared" si="347"/>
        <v>40</v>
      </c>
      <c r="N3658" t="s">
        <v>112</v>
      </c>
      <c r="O3658" t="s">
        <v>115</v>
      </c>
    </row>
    <row r="3659" spans="1:15" x14ac:dyDescent="0.3">
      <c r="A3659">
        <f t="shared" si="346"/>
        <v>7777899058</v>
      </c>
      <c r="B3659" s="1">
        <v>42656</v>
      </c>
      <c r="C3659" t="str">
        <f t="shared" si="342"/>
        <v>Thursday</v>
      </c>
      <c r="D3659" t="str">
        <f t="shared" si="343"/>
        <v>October</v>
      </c>
      <c r="E3659">
        <v>10.5</v>
      </c>
      <c r="F3659" t="s">
        <v>27</v>
      </c>
      <c r="G3659" t="s">
        <v>8</v>
      </c>
      <c r="H3659">
        <f t="shared" si="344"/>
        <v>13.5</v>
      </c>
      <c r="I3659">
        <v>1</v>
      </c>
      <c r="J3659" t="s">
        <v>9</v>
      </c>
      <c r="K3659" t="s">
        <v>10</v>
      </c>
      <c r="L3659">
        <f t="shared" si="345"/>
        <v>13.5</v>
      </c>
      <c r="M3659">
        <f t="shared" si="347"/>
        <v>3</v>
      </c>
      <c r="N3659" t="s">
        <v>112</v>
      </c>
      <c r="O3659" t="s">
        <v>114</v>
      </c>
    </row>
    <row r="3660" spans="1:15" x14ac:dyDescent="0.3">
      <c r="A3660">
        <f t="shared" si="346"/>
        <v>7777899059</v>
      </c>
      <c r="B3660" s="1">
        <v>42656</v>
      </c>
      <c r="C3660" t="str">
        <f t="shared" si="342"/>
        <v>Thursday</v>
      </c>
      <c r="D3660" t="str">
        <f t="shared" si="343"/>
        <v>October</v>
      </c>
      <c r="E3660">
        <v>20.75</v>
      </c>
      <c r="F3660" t="s">
        <v>13</v>
      </c>
      <c r="G3660" t="s">
        <v>22</v>
      </c>
      <c r="H3660">
        <f t="shared" si="344"/>
        <v>28.75</v>
      </c>
      <c r="I3660">
        <v>12</v>
      </c>
      <c r="J3660" t="s">
        <v>28</v>
      </c>
      <c r="K3660" t="s">
        <v>29</v>
      </c>
      <c r="L3660">
        <f t="shared" si="345"/>
        <v>345</v>
      </c>
      <c r="M3660">
        <f t="shared" si="347"/>
        <v>96</v>
      </c>
      <c r="N3660" t="s">
        <v>111</v>
      </c>
      <c r="O3660" t="s">
        <v>115</v>
      </c>
    </row>
    <row r="3661" spans="1:15" x14ac:dyDescent="0.3">
      <c r="A3661">
        <f t="shared" si="346"/>
        <v>7777899060</v>
      </c>
      <c r="B3661" s="1">
        <v>42656</v>
      </c>
      <c r="C3661" t="str">
        <f t="shared" si="342"/>
        <v>Thursday</v>
      </c>
      <c r="D3661" t="str">
        <f t="shared" si="343"/>
        <v>October</v>
      </c>
      <c r="E3661">
        <v>23.65</v>
      </c>
      <c r="F3661" t="s">
        <v>27</v>
      </c>
      <c r="G3661" t="s">
        <v>17</v>
      </c>
      <c r="H3661">
        <f t="shared" si="344"/>
        <v>30.65</v>
      </c>
      <c r="I3661">
        <v>6</v>
      </c>
      <c r="J3661" t="s">
        <v>77</v>
      </c>
      <c r="K3661" t="s">
        <v>78</v>
      </c>
      <c r="L3661">
        <f t="shared" si="345"/>
        <v>183.89999999999998</v>
      </c>
      <c r="M3661">
        <f t="shared" si="347"/>
        <v>42</v>
      </c>
      <c r="N3661" t="s">
        <v>112</v>
      </c>
      <c r="O3661" t="s">
        <v>114</v>
      </c>
    </row>
    <row r="3662" spans="1:15" x14ac:dyDescent="0.3">
      <c r="A3662">
        <f t="shared" si="346"/>
        <v>7777899061</v>
      </c>
      <c r="B3662" s="1">
        <v>42656</v>
      </c>
      <c r="C3662" t="str">
        <f t="shared" si="342"/>
        <v>Thursday</v>
      </c>
      <c r="D3662" t="str">
        <f t="shared" si="343"/>
        <v>October</v>
      </c>
      <c r="E3662">
        <v>17.95</v>
      </c>
      <c r="F3662" t="s">
        <v>13</v>
      </c>
      <c r="G3662" t="s">
        <v>14</v>
      </c>
      <c r="H3662">
        <f t="shared" si="344"/>
        <v>24.95</v>
      </c>
      <c r="I3662">
        <v>4</v>
      </c>
      <c r="J3662" t="s">
        <v>56</v>
      </c>
      <c r="K3662" t="s">
        <v>57</v>
      </c>
      <c r="L3662">
        <f t="shared" si="345"/>
        <v>99.8</v>
      </c>
      <c r="M3662">
        <f t="shared" si="347"/>
        <v>28</v>
      </c>
      <c r="N3662" t="s">
        <v>111</v>
      </c>
      <c r="O3662" t="s">
        <v>115</v>
      </c>
    </row>
    <row r="3663" spans="1:15" x14ac:dyDescent="0.3">
      <c r="A3663">
        <f t="shared" si="346"/>
        <v>7777899062</v>
      </c>
      <c r="B3663" s="1">
        <v>42657</v>
      </c>
      <c r="C3663" t="str">
        <f t="shared" si="342"/>
        <v>Friday</v>
      </c>
      <c r="D3663" t="str">
        <f t="shared" si="343"/>
        <v>October</v>
      </c>
      <c r="E3663">
        <v>16</v>
      </c>
      <c r="F3663" t="s">
        <v>7</v>
      </c>
      <c r="G3663" t="s">
        <v>14</v>
      </c>
      <c r="H3663">
        <f t="shared" si="344"/>
        <v>21.5</v>
      </c>
      <c r="I3663">
        <v>2</v>
      </c>
      <c r="J3663" t="s">
        <v>68</v>
      </c>
      <c r="K3663" t="s">
        <v>69</v>
      </c>
      <c r="L3663">
        <f t="shared" si="345"/>
        <v>43</v>
      </c>
      <c r="M3663">
        <f t="shared" si="347"/>
        <v>11</v>
      </c>
      <c r="N3663" t="s">
        <v>112</v>
      </c>
      <c r="O3663" t="s">
        <v>115</v>
      </c>
    </row>
    <row r="3664" spans="1:15" x14ac:dyDescent="0.3">
      <c r="A3664">
        <f t="shared" si="346"/>
        <v>7777899063</v>
      </c>
      <c r="B3664" s="1">
        <v>42657</v>
      </c>
      <c r="C3664" t="str">
        <f t="shared" si="342"/>
        <v>Friday</v>
      </c>
      <c r="D3664" t="str">
        <f t="shared" si="343"/>
        <v>October</v>
      </c>
      <c r="E3664">
        <v>12</v>
      </c>
      <c r="F3664" t="s">
        <v>27</v>
      </c>
      <c r="G3664" t="s">
        <v>8</v>
      </c>
      <c r="H3664">
        <f t="shared" si="344"/>
        <v>15</v>
      </c>
      <c r="I3664">
        <v>6</v>
      </c>
      <c r="J3664" t="s">
        <v>11</v>
      </c>
      <c r="K3664" t="s">
        <v>12</v>
      </c>
      <c r="L3664">
        <f t="shared" si="345"/>
        <v>90</v>
      </c>
      <c r="M3664">
        <f t="shared" si="347"/>
        <v>18</v>
      </c>
      <c r="N3664" t="s">
        <v>111</v>
      </c>
      <c r="O3664" t="s">
        <v>115</v>
      </c>
    </row>
    <row r="3665" spans="1:15" x14ac:dyDescent="0.3">
      <c r="A3665">
        <f t="shared" si="346"/>
        <v>7777899064</v>
      </c>
      <c r="B3665" s="1">
        <v>42657</v>
      </c>
      <c r="C3665" t="str">
        <f t="shared" si="342"/>
        <v>Friday</v>
      </c>
      <c r="D3665" t="str">
        <f t="shared" si="343"/>
        <v>October</v>
      </c>
      <c r="E3665">
        <v>20.75</v>
      </c>
      <c r="F3665" t="s">
        <v>13</v>
      </c>
      <c r="G3665" t="s">
        <v>17</v>
      </c>
      <c r="H3665">
        <f t="shared" si="344"/>
        <v>30.75</v>
      </c>
      <c r="I3665">
        <v>4</v>
      </c>
      <c r="J3665" t="s">
        <v>66</v>
      </c>
      <c r="K3665" t="s">
        <v>67</v>
      </c>
      <c r="L3665">
        <f t="shared" si="345"/>
        <v>123</v>
      </c>
      <c r="M3665">
        <f t="shared" si="347"/>
        <v>40</v>
      </c>
      <c r="N3665" t="s">
        <v>111</v>
      </c>
      <c r="O3665" t="s">
        <v>114</v>
      </c>
    </row>
    <row r="3666" spans="1:15" x14ac:dyDescent="0.3">
      <c r="A3666">
        <f t="shared" si="346"/>
        <v>7777899065</v>
      </c>
      <c r="B3666" s="1">
        <v>42657</v>
      </c>
      <c r="C3666" t="str">
        <f t="shared" si="342"/>
        <v>Friday</v>
      </c>
      <c r="D3666" t="str">
        <f t="shared" si="343"/>
        <v>October</v>
      </c>
      <c r="E3666">
        <v>20.75</v>
      </c>
      <c r="F3666" t="s">
        <v>13</v>
      </c>
      <c r="G3666" t="s">
        <v>22</v>
      </c>
      <c r="H3666">
        <f t="shared" si="344"/>
        <v>28.75</v>
      </c>
      <c r="I3666">
        <v>10</v>
      </c>
      <c r="J3666" t="s">
        <v>23</v>
      </c>
      <c r="K3666" t="s">
        <v>24</v>
      </c>
      <c r="L3666">
        <f t="shared" si="345"/>
        <v>287.5</v>
      </c>
      <c r="M3666">
        <f t="shared" si="347"/>
        <v>80</v>
      </c>
      <c r="N3666" t="s">
        <v>111</v>
      </c>
      <c r="O3666" t="s">
        <v>115</v>
      </c>
    </row>
    <row r="3667" spans="1:15" x14ac:dyDescent="0.3">
      <c r="A3667">
        <f t="shared" si="346"/>
        <v>7777899066</v>
      </c>
      <c r="B3667" s="1">
        <v>42657</v>
      </c>
      <c r="C3667" t="str">
        <f t="shared" si="342"/>
        <v>Friday</v>
      </c>
      <c r="D3667" t="str">
        <f t="shared" si="343"/>
        <v>October</v>
      </c>
      <c r="E3667">
        <v>18.5</v>
      </c>
      <c r="F3667" t="s">
        <v>13</v>
      </c>
      <c r="G3667" t="s">
        <v>14</v>
      </c>
      <c r="H3667">
        <f t="shared" si="344"/>
        <v>25.5</v>
      </c>
      <c r="I3667">
        <v>8</v>
      </c>
      <c r="J3667" t="s">
        <v>15</v>
      </c>
      <c r="K3667" t="s">
        <v>16</v>
      </c>
      <c r="L3667">
        <f t="shared" si="345"/>
        <v>204</v>
      </c>
      <c r="M3667">
        <f t="shared" si="347"/>
        <v>56</v>
      </c>
      <c r="N3667" t="s">
        <v>111</v>
      </c>
      <c r="O3667" t="s">
        <v>114</v>
      </c>
    </row>
    <row r="3668" spans="1:15" x14ac:dyDescent="0.3">
      <c r="A3668">
        <f t="shared" si="346"/>
        <v>7777899067</v>
      </c>
      <c r="B3668" s="1">
        <v>42658</v>
      </c>
      <c r="C3668" t="str">
        <f t="shared" si="342"/>
        <v>Saturday</v>
      </c>
      <c r="D3668" t="str">
        <f t="shared" si="343"/>
        <v>October</v>
      </c>
      <c r="E3668">
        <v>12</v>
      </c>
      <c r="F3668" t="s">
        <v>27</v>
      </c>
      <c r="G3668" t="s">
        <v>14</v>
      </c>
      <c r="H3668">
        <f t="shared" si="344"/>
        <v>16</v>
      </c>
      <c r="I3668">
        <v>5</v>
      </c>
      <c r="J3668" t="s">
        <v>34</v>
      </c>
      <c r="K3668" t="s">
        <v>35</v>
      </c>
      <c r="L3668">
        <f t="shared" si="345"/>
        <v>80</v>
      </c>
      <c r="M3668">
        <f t="shared" si="347"/>
        <v>20</v>
      </c>
      <c r="N3668" t="s">
        <v>111</v>
      </c>
      <c r="O3668" t="s">
        <v>114</v>
      </c>
    </row>
    <row r="3669" spans="1:15" x14ac:dyDescent="0.3">
      <c r="A3669">
        <f t="shared" si="346"/>
        <v>7777899068</v>
      </c>
      <c r="B3669" s="1">
        <v>42658</v>
      </c>
      <c r="C3669" t="str">
        <f t="shared" si="342"/>
        <v>Saturday</v>
      </c>
      <c r="D3669" t="str">
        <f t="shared" si="343"/>
        <v>October</v>
      </c>
      <c r="E3669">
        <v>12.5</v>
      </c>
      <c r="F3669" t="s">
        <v>7</v>
      </c>
      <c r="G3669" t="s">
        <v>8</v>
      </c>
      <c r="H3669">
        <f t="shared" si="344"/>
        <v>17</v>
      </c>
      <c r="I3669">
        <v>7</v>
      </c>
      <c r="J3669" t="s">
        <v>48</v>
      </c>
      <c r="K3669" t="s">
        <v>49</v>
      </c>
      <c r="L3669">
        <f t="shared" si="345"/>
        <v>119</v>
      </c>
      <c r="M3669">
        <f t="shared" si="347"/>
        <v>31.5</v>
      </c>
      <c r="N3669" t="s">
        <v>112</v>
      </c>
      <c r="O3669" t="s">
        <v>115</v>
      </c>
    </row>
    <row r="3670" spans="1:15" x14ac:dyDescent="0.3">
      <c r="A3670">
        <f t="shared" si="346"/>
        <v>7777899069</v>
      </c>
      <c r="B3670" s="1">
        <v>42658</v>
      </c>
      <c r="C3670" t="str">
        <f t="shared" si="342"/>
        <v>Saturday</v>
      </c>
      <c r="D3670" t="str">
        <f t="shared" si="343"/>
        <v>October</v>
      </c>
      <c r="E3670">
        <v>12</v>
      </c>
      <c r="F3670" t="s">
        <v>27</v>
      </c>
      <c r="G3670" t="s">
        <v>8</v>
      </c>
      <c r="H3670">
        <f t="shared" si="344"/>
        <v>15</v>
      </c>
      <c r="I3670">
        <v>12</v>
      </c>
      <c r="J3670" t="s">
        <v>11</v>
      </c>
      <c r="K3670" t="s">
        <v>12</v>
      </c>
      <c r="L3670">
        <f t="shared" si="345"/>
        <v>180</v>
      </c>
      <c r="M3670">
        <f t="shared" si="347"/>
        <v>36</v>
      </c>
      <c r="N3670" t="s">
        <v>111</v>
      </c>
      <c r="O3670" t="s">
        <v>115</v>
      </c>
    </row>
    <row r="3671" spans="1:15" x14ac:dyDescent="0.3">
      <c r="A3671">
        <f t="shared" si="346"/>
        <v>7777899070</v>
      </c>
      <c r="B3671" s="1">
        <v>42658</v>
      </c>
      <c r="C3671" t="str">
        <f t="shared" si="342"/>
        <v>Saturday</v>
      </c>
      <c r="D3671" t="str">
        <f t="shared" si="343"/>
        <v>October</v>
      </c>
      <c r="E3671">
        <v>20.25</v>
      </c>
      <c r="F3671" t="s">
        <v>13</v>
      </c>
      <c r="G3671" t="s">
        <v>14</v>
      </c>
      <c r="H3671">
        <f t="shared" si="344"/>
        <v>27.25</v>
      </c>
      <c r="I3671">
        <v>6</v>
      </c>
      <c r="J3671" t="s">
        <v>42</v>
      </c>
      <c r="K3671" t="s">
        <v>43</v>
      </c>
      <c r="L3671">
        <f t="shared" si="345"/>
        <v>163.5</v>
      </c>
      <c r="M3671">
        <f t="shared" si="347"/>
        <v>42</v>
      </c>
      <c r="N3671" t="s">
        <v>111</v>
      </c>
      <c r="O3671" t="s">
        <v>115</v>
      </c>
    </row>
    <row r="3672" spans="1:15" x14ac:dyDescent="0.3">
      <c r="A3672">
        <f t="shared" si="346"/>
        <v>7777899071</v>
      </c>
      <c r="B3672" s="1">
        <v>42659</v>
      </c>
      <c r="C3672" t="str">
        <f t="shared" si="342"/>
        <v>Sunday</v>
      </c>
      <c r="D3672" t="str">
        <f t="shared" si="343"/>
        <v>October</v>
      </c>
      <c r="E3672">
        <v>17.5</v>
      </c>
      <c r="F3672" t="s">
        <v>13</v>
      </c>
      <c r="G3672" t="s">
        <v>8</v>
      </c>
      <c r="H3672">
        <f t="shared" si="344"/>
        <v>23.5</v>
      </c>
      <c r="I3672">
        <v>11</v>
      </c>
      <c r="J3672" t="s">
        <v>74</v>
      </c>
      <c r="K3672" t="s">
        <v>75</v>
      </c>
      <c r="L3672">
        <f t="shared" si="345"/>
        <v>258.5</v>
      </c>
      <c r="M3672">
        <f t="shared" si="347"/>
        <v>66</v>
      </c>
      <c r="N3672" t="s">
        <v>112</v>
      </c>
      <c r="O3672" t="s">
        <v>115</v>
      </c>
    </row>
    <row r="3673" spans="1:15" x14ac:dyDescent="0.3">
      <c r="A3673">
        <f t="shared" si="346"/>
        <v>7777899072</v>
      </c>
      <c r="B3673" s="1">
        <v>42659</v>
      </c>
      <c r="C3673" t="str">
        <f t="shared" si="342"/>
        <v>Sunday</v>
      </c>
      <c r="D3673" t="str">
        <f t="shared" si="343"/>
        <v>October</v>
      </c>
      <c r="E3673">
        <v>20.75</v>
      </c>
      <c r="F3673" t="s">
        <v>13</v>
      </c>
      <c r="G3673" t="s">
        <v>17</v>
      </c>
      <c r="H3673">
        <f t="shared" si="344"/>
        <v>30.75</v>
      </c>
      <c r="I3673">
        <v>4</v>
      </c>
      <c r="J3673" t="s">
        <v>38</v>
      </c>
      <c r="K3673" t="s">
        <v>39</v>
      </c>
      <c r="L3673">
        <f t="shared" si="345"/>
        <v>123</v>
      </c>
      <c r="M3673">
        <f t="shared" si="347"/>
        <v>40</v>
      </c>
      <c r="N3673" t="s">
        <v>111</v>
      </c>
      <c r="O3673" t="s">
        <v>114</v>
      </c>
    </row>
    <row r="3674" spans="1:15" x14ac:dyDescent="0.3">
      <c r="A3674">
        <f t="shared" si="346"/>
        <v>7777899073</v>
      </c>
      <c r="B3674" s="1">
        <v>42659</v>
      </c>
      <c r="C3674" t="str">
        <f t="shared" si="342"/>
        <v>Sunday</v>
      </c>
      <c r="D3674" t="str">
        <f t="shared" si="343"/>
        <v>October</v>
      </c>
      <c r="E3674">
        <v>12</v>
      </c>
      <c r="F3674" t="s">
        <v>27</v>
      </c>
      <c r="G3674" t="s">
        <v>14</v>
      </c>
      <c r="H3674">
        <f t="shared" si="344"/>
        <v>16</v>
      </c>
      <c r="I3674">
        <v>7</v>
      </c>
      <c r="J3674" t="s">
        <v>68</v>
      </c>
      <c r="K3674" t="s">
        <v>69</v>
      </c>
      <c r="L3674">
        <f t="shared" si="345"/>
        <v>112</v>
      </c>
      <c r="M3674">
        <f t="shared" si="347"/>
        <v>28</v>
      </c>
      <c r="N3674" t="s">
        <v>111</v>
      </c>
      <c r="O3674" t="s">
        <v>115</v>
      </c>
    </row>
    <row r="3675" spans="1:15" x14ac:dyDescent="0.3">
      <c r="A3675">
        <f t="shared" si="346"/>
        <v>7777899074</v>
      </c>
      <c r="B3675" s="1">
        <v>42659</v>
      </c>
      <c r="C3675" t="str">
        <f t="shared" si="342"/>
        <v>Sunday</v>
      </c>
      <c r="D3675" t="str">
        <f t="shared" si="343"/>
        <v>October</v>
      </c>
      <c r="E3675">
        <v>12.5</v>
      </c>
      <c r="F3675" t="s">
        <v>7</v>
      </c>
      <c r="G3675" t="s">
        <v>8</v>
      </c>
      <c r="H3675">
        <f t="shared" si="344"/>
        <v>17</v>
      </c>
      <c r="I3675">
        <v>6</v>
      </c>
      <c r="J3675" t="s">
        <v>48</v>
      </c>
      <c r="K3675" t="s">
        <v>49</v>
      </c>
      <c r="L3675">
        <f t="shared" si="345"/>
        <v>102</v>
      </c>
      <c r="M3675">
        <f t="shared" si="347"/>
        <v>27</v>
      </c>
      <c r="N3675" t="s">
        <v>111</v>
      </c>
      <c r="O3675" t="s">
        <v>115</v>
      </c>
    </row>
    <row r="3676" spans="1:15" x14ac:dyDescent="0.3">
      <c r="A3676">
        <f t="shared" si="346"/>
        <v>7777899075</v>
      </c>
      <c r="B3676" s="1">
        <v>42659</v>
      </c>
      <c r="C3676" t="str">
        <f t="shared" si="342"/>
        <v>Sunday</v>
      </c>
      <c r="D3676" t="str">
        <f t="shared" si="343"/>
        <v>October</v>
      </c>
      <c r="E3676">
        <v>16.25</v>
      </c>
      <c r="F3676" t="s">
        <v>7</v>
      </c>
      <c r="G3676" t="s">
        <v>17</v>
      </c>
      <c r="H3676">
        <f t="shared" si="344"/>
        <v>24.75</v>
      </c>
      <c r="I3676">
        <v>11</v>
      </c>
      <c r="J3676" t="s">
        <v>70</v>
      </c>
      <c r="K3676" t="s">
        <v>71</v>
      </c>
      <c r="L3676">
        <f t="shared" si="345"/>
        <v>272.25</v>
      </c>
      <c r="M3676">
        <f t="shared" si="347"/>
        <v>93.5</v>
      </c>
      <c r="N3676" t="s">
        <v>111</v>
      </c>
      <c r="O3676" t="s">
        <v>114</v>
      </c>
    </row>
    <row r="3677" spans="1:15" x14ac:dyDescent="0.3">
      <c r="A3677">
        <f t="shared" si="346"/>
        <v>7777899076</v>
      </c>
      <c r="B3677" s="1">
        <v>42659</v>
      </c>
      <c r="C3677" t="str">
        <f t="shared" si="342"/>
        <v>Sunday</v>
      </c>
      <c r="D3677" t="str">
        <f t="shared" si="343"/>
        <v>October</v>
      </c>
      <c r="E3677">
        <v>16.5</v>
      </c>
      <c r="F3677" t="s">
        <v>7</v>
      </c>
      <c r="G3677" t="s">
        <v>14</v>
      </c>
      <c r="H3677">
        <f t="shared" si="344"/>
        <v>22</v>
      </c>
      <c r="I3677">
        <v>10</v>
      </c>
      <c r="J3677" t="s">
        <v>40</v>
      </c>
      <c r="K3677" t="s">
        <v>41</v>
      </c>
      <c r="L3677">
        <f t="shared" si="345"/>
        <v>220</v>
      </c>
      <c r="M3677">
        <f t="shared" si="347"/>
        <v>55</v>
      </c>
      <c r="N3677" t="s">
        <v>111</v>
      </c>
      <c r="O3677" t="s">
        <v>115</v>
      </c>
    </row>
    <row r="3678" spans="1:15" x14ac:dyDescent="0.3">
      <c r="A3678">
        <f t="shared" si="346"/>
        <v>7777899077</v>
      </c>
      <c r="B3678" s="1">
        <v>42659</v>
      </c>
      <c r="C3678" t="str">
        <f t="shared" si="342"/>
        <v>Sunday</v>
      </c>
      <c r="D3678" t="str">
        <f t="shared" si="343"/>
        <v>October</v>
      </c>
      <c r="E3678">
        <v>12</v>
      </c>
      <c r="F3678" t="s">
        <v>27</v>
      </c>
      <c r="G3678" t="s">
        <v>14</v>
      </c>
      <c r="H3678">
        <f t="shared" si="344"/>
        <v>16</v>
      </c>
      <c r="I3678">
        <v>7</v>
      </c>
      <c r="J3678" t="s">
        <v>34</v>
      </c>
      <c r="K3678" t="s">
        <v>35</v>
      </c>
      <c r="L3678">
        <f t="shared" si="345"/>
        <v>112</v>
      </c>
      <c r="M3678">
        <f t="shared" si="347"/>
        <v>28</v>
      </c>
      <c r="N3678" t="s">
        <v>112</v>
      </c>
      <c r="O3678" t="s">
        <v>115</v>
      </c>
    </row>
    <row r="3679" spans="1:15" x14ac:dyDescent="0.3">
      <c r="A3679">
        <f t="shared" si="346"/>
        <v>7777899078</v>
      </c>
      <c r="B3679" s="1">
        <v>42660</v>
      </c>
      <c r="C3679" t="str">
        <f t="shared" si="342"/>
        <v>Monday</v>
      </c>
      <c r="D3679" t="str">
        <f t="shared" si="343"/>
        <v>October</v>
      </c>
      <c r="E3679">
        <v>12</v>
      </c>
      <c r="F3679" t="s">
        <v>27</v>
      </c>
      <c r="G3679" t="s">
        <v>8</v>
      </c>
      <c r="H3679">
        <f t="shared" si="344"/>
        <v>15</v>
      </c>
      <c r="I3679">
        <v>10</v>
      </c>
      <c r="J3679" t="s">
        <v>52</v>
      </c>
      <c r="K3679" t="s">
        <v>53</v>
      </c>
      <c r="L3679">
        <f t="shared" si="345"/>
        <v>150</v>
      </c>
      <c r="M3679">
        <f t="shared" si="347"/>
        <v>30</v>
      </c>
      <c r="N3679" t="s">
        <v>111</v>
      </c>
      <c r="O3679" t="s">
        <v>115</v>
      </c>
    </row>
    <row r="3680" spans="1:15" x14ac:dyDescent="0.3">
      <c r="A3680">
        <f t="shared" si="346"/>
        <v>7777899079</v>
      </c>
      <c r="B3680" s="1">
        <v>42660</v>
      </c>
      <c r="C3680" t="str">
        <f t="shared" si="342"/>
        <v>Monday</v>
      </c>
      <c r="D3680" t="str">
        <f t="shared" si="343"/>
        <v>October</v>
      </c>
      <c r="E3680">
        <v>12</v>
      </c>
      <c r="F3680" t="s">
        <v>27</v>
      </c>
      <c r="G3680" t="s">
        <v>14</v>
      </c>
      <c r="H3680">
        <f t="shared" si="344"/>
        <v>16</v>
      </c>
      <c r="I3680">
        <v>10</v>
      </c>
      <c r="J3680" t="s">
        <v>42</v>
      </c>
      <c r="K3680" t="s">
        <v>43</v>
      </c>
      <c r="L3680">
        <f t="shared" si="345"/>
        <v>160</v>
      </c>
      <c r="M3680">
        <f t="shared" si="347"/>
        <v>40</v>
      </c>
      <c r="N3680" t="s">
        <v>111</v>
      </c>
      <c r="O3680" t="s">
        <v>114</v>
      </c>
    </row>
    <row r="3681" spans="1:15" x14ac:dyDescent="0.3">
      <c r="A3681">
        <f t="shared" si="346"/>
        <v>7777899080</v>
      </c>
      <c r="B3681" s="1">
        <v>42660</v>
      </c>
      <c r="C3681" t="str">
        <f t="shared" si="342"/>
        <v>Monday</v>
      </c>
      <c r="D3681" t="str">
        <f t="shared" si="343"/>
        <v>October</v>
      </c>
      <c r="E3681">
        <v>20.75</v>
      </c>
      <c r="F3681" t="s">
        <v>13</v>
      </c>
      <c r="G3681" t="s">
        <v>22</v>
      </c>
      <c r="H3681">
        <f t="shared" si="344"/>
        <v>28.75</v>
      </c>
      <c r="I3681">
        <v>4</v>
      </c>
      <c r="J3681" t="s">
        <v>28</v>
      </c>
      <c r="K3681" t="s">
        <v>29</v>
      </c>
      <c r="L3681">
        <f t="shared" si="345"/>
        <v>115</v>
      </c>
      <c r="M3681">
        <f t="shared" si="347"/>
        <v>32</v>
      </c>
      <c r="N3681" t="s">
        <v>111</v>
      </c>
      <c r="O3681" t="s">
        <v>114</v>
      </c>
    </row>
    <row r="3682" spans="1:15" x14ac:dyDescent="0.3">
      <c r="A3682">
        <f t="shared" si="346"/>
        <v>7777899081</v>
      </c>
      <c r="B3682" s="1">
        <v>42660</v>
      </c>
      <c r="C3682" t="str">
        <f t="shared" si="342"/>
        <v>Monday</v>
      </c>
      <c r="D3682" t="str">
        <f t="shared" si="343"/>
        <v>October</v>
      </c>
      <c r="E3682">
        <v>12</v>
      </c>
      <c r="F3682" t="s">
        <v>27</v>
      </c>
      <c r="G3682" t="s">
        <v>8</v>
      </c>
      <c r="H3682">
        <f t="shared" si="344"/>
        <v>15</v>
      </c>
      <c r="I3682">
        <v>4</v>
      </c>
      <c r="J3682" t="s">
        <v>11</v>
      </c>
      <c r="K3682" t="s">
        <v>12</v>
      </c>
      <c r="L3682">
        <f t="shared" si="345"/>
        <v>60</v>
      </c>
      <c r="M3682">
        <f t="shared" si="347"/>
        <v>12</v>
      </c>
      <c r="N3682" t="s">
        <v>112</v>
      </c>
      <c r="O3682" t="s">
        <v>115</v>
      </c>
    </row>
    <row r="3683" spans="1:15" x14ac:dyDescent="0.3">
      <c r="A3683">
        <f t="shared" si="346"/>
        <v>7777899082</v>
      </c>
      <c r="B3683" s="1">
        <v>42660</v>
      </c>
      <c r="C3683" t="str">
        <f t="shared" si="342"/>
        <v>Monday</v>
      </c>
      <c r="D3683" t="str">
        <f t="shared" si="343"/>
        <v>October</v>
      </c>
      <c r="E3683">
        <v>12.25</v>
      </c>
      <c r="F3683" t="s">
        <v>27</v>
      </c>
      <c r="G3683" t="s">
        <v>17</v>
      </c>
      <c r="H3683">
        <f t="shared" si="344"/>
        <v>19.25</v>
      </c>
      <c r="I3683">
        <v>1</v>
      </c>
      <c r="J3683" t="s">
        <v>70</v>
      </c>
      <c r="K3683" t="s">
        <v>71</v>
      </c>
      <c r="L3683">
        <f t="shared" si="345"/>
        <v>19.25</v>
      </c>
      <c r="M3683">
        <f t="shared" si="347"/>
        <v>7</v>
      </c>
      <c r="N3683" t="s">
        <v>112</v>
      </c>
      <c r="O3683" t="s">
        <v>114</v>
      </c>
    </row>
    <row r="3684" spans="1:15" x14ac:dyDescent="0.3">
      <c r="A3684">
        <f t="shared" si="346"/>
        <v>7777899083</v>
      </c>
      <c r="B3684" s="1">
        <v>42661</v>
      </c>
      <c r="C3684" t="str">
        <f t="shared" si="342"/>
        <v>Tuesday</v>
      </c>
      <c r="D3684" t="str">
        <f t="shared" si="343"/>
        <v>October</v>
      </c>
      <c r="E3684">
        <v>12</v>
      </c>
      <c r="F3684" t="s">
        <v>27</v>
      </c>
      <c r="G3684" t="s">
        <v>8</v>
      </c>
      <c r="H3684">
        <f t="shared" si="344"/>
        <v>15</v>
      </c>
      <c r="I3684">
        <v>2</v>
      </c>
      <c r="J3684" t="s">
        <v>36</v>
      </c>
      <c r="K3684" t="s">
        <v>37</v>
      </c>
      <c r="L3684">
        <f t="shared" si="345"/>
        <v>30</v>
      </c>
      <c r="M3684">
        <f t="shared" si="347"/>
        <v>6</v>
      </c>
      <c r="N3684" t="s">
        <v>111</v>
      </c>
      <c r="O3684" t="s">
        <v>114</v>
      </c>
    </row>
    <row r="3685" spans="1:15" x14ac:dyDescent="0.3">
      <c r="A3685">
        <f t="shared" si="346"/>
        <v>7777899084</v>
      </c>
      <c r="B3685" s="1">
        <v>42661</v>
      </c>
      <c r="C3685" t="str">
        <f t="shared" si="342"/>
        <v>Tuesday</v>
      </c>
      <c r="D3685" t="str">
        <f t="shared" si="343"/>
        <v>October</v>
      </c>
      <c r="E3685">
        <v>16</v>
      </c>
      <c r="F3685" t="s">
        <v>7</v>
      </c>
      <c r="G3685" t="s">
        <v>14</v>
      </c>
      <c r="H3685">
        <f t="shared" si="344"/>
        <v>21.5</v>
      </c>
      <c r="I3685">
        <v>3</v>
      </c>
      <c r="J3685" t="s">
        <v>20</v>
      </c>
      <c r="K3685" t="s">
        <v>21</v>
      </c>
      <c r="L3685">
        <f t="shared" si="345"/>
        <v>64.5</v>
      </c>
      <c r="M3685">
        <f t="shared" si="347"/>
        <v>16.5</v>
      </c>
      <c r="N3685" t="s">
        <v>111</v>
      </c>
      <c r="O3685" t="s">
        <v>114</v>
      </c>
    </row>
    <row r="3686" spans="1:15" x14ac:dyDescent="0.3">
      <c r="A3686">
        <f t="shared" si="346"/>
        <v>7777899085</v>
      </c>
      <c r="B3686" s="1">
        <v>42661</v>
      </c>
      <c r="C3686" t="str">
        <f t="shared" si="342"/>
        <v>Tuesday</v>
      </c>
      <c r="D3686" t="str">
        <f t="shared" si="343"/>
        <v>October</v>
      </c>
      <c r="E3686">
        <v>20.25</v>
      </c>
      <c r="F3686" t="s">
        <v>13</v>
      </c>
      <c r="G3686" t="s">
        <v>14</v>
      </c>
      <c r="H3686">
        <f t="shared" si="344"/>
        <v>27.25</v>
      </c>
      <c r="I3686">
        <v>12</v>
      </c>
      <c r="J3686" t="s">
        <v>68</v>
      </c>
      <c r="K3686" t="s">
        <v>69</v>
      </c>
      <c r="L3686">
        <f t="shared" si="345"/>
        <v>327</v>
      </c>
      <c r="M3686">
        <f t="shared" si="347"/>
        <v>84</v>
      </c>
      <c r="N3686" t="s">
        <v>112</v>
      </c>
      <c r="O3686" t="s">
        <v>115</v>
      </c>
    </row>
    <row r="3687" spans="1:15" x14ac:dyDescent="0.3">
      <c r="A3687">
        <f t="shared" si="346"/>
        <v>7777899086</v>
      </c>
      <c r="B3687" s="1">
        <v>42661</v>
      </c>
      <c r="C3687" t="str">
        <f t="shared" si="342"/>
        <v>Tuesday</v>
      </c>
      <c r="D3687" t="str">
        <f t="shared" si="343"/>
        <v>October</v>
      </c>
      <c r="E3687">
        <v>25.5</v>
      </c>
      <c r="F3687" t="s">
        <v>76</v>
      </c>
      <c r="G3687" t="s">
        <v>8</v>
      </c>
      <c r="H3687">
        <f t="shared" si="344"/>
        <v>26.5</v>
      </c>
      <c r="I3687">
        <v>7</v>
      </c>
      <c r="J3687" t="s">
        <v>30</v>
      </c>
      <c r="K3687" t="s">
        <v>31</v>
      </c>
      <c r="L3687">
        <f t="shared" si="345"/>
        <v>185.5</v>
      </c>
      <c r="M3687">
        <f t="shared" si="347"/>
        <v>7</v>
      </c>
      <c r="N3687" t="s">
        <v>111</v>
      </c>
      <c r="O3687" t="s">
        <v>114</v>
      </c>
    </row>
    <row r="3688" spans="1:15" x14ac:dyDescent="0.3">
      <c r="A3688">
        <f t="shared" si="346"/>
        <v>7777899087</v>
      </c>
      <c r="B3688" s="1">
        <v>42661</v>
      </c>
      <c r="C3688" t="str">
        <f t="shared" si="342"/>
        <v>Tuesday</v>
      </c>
      <c r="D3688" t="str">
        <f t="shared" si="343"/>
        <v>October</v>
      </c>
      <c r="E3688">
        <v>20.75</v>
      </c>
      <c r="F3688" t="s">
        <v>13</v>
      </c>
      <c r="G3688" t="s">
        <v>22</v>
      </c>
      <c r="H3688">
        <f t="shared" si="344"/>
        <v>28.75</v>
      </c>
      <c r="I3688">
        <v>8</v>
      </c>
      <c r="J3688" t="s">
        <v>28</v>
      </c>
      <c r="K3688" t="s">
        <v>29</v>
      </c>
      <c r="L3688">
        <f t="shared" si="345"/>
        <v>230</v>
      </c>
      <c r="M3688">
        <f t="shared" si="347"/>
        <v>64</v>
      </c>
      <c r="N3688" t="s">
        <v>112</v>
      </c>
      <c r="O3688" t="s">
        <v>115</v>
      </c>
    </row>
    <row r="3689" spans="1:15" x14ac:dyDescent="0.3">
      <c r="A3689">
        <f t="shared" si="346"/>
        <v>7777899088</v>
      </c>
      <c r="B3689" s="1">
        <v>42661</v>
      </c>
      <c r="C3689" t="str">
        <f t="shared" si="342"/>
        <v>Tuesday</v>
      </c>
      <c r="D3689" t="str">
        <f t="shared" si="343"/>
        <v>October</v>
      </c>
      <c r="E3689">
        <v>16.75</v>
      </c>
      <c r="F3689" t="s">
        <v>7</v>
      </c>
      <c r="G3689" t="s">
        <v>22</v>
      </c>
      <c r="H3689">
        <f t="shared" si="344"/>
        <v>23.25</v>
      </c>
      <c r="I3689">
        <v>12</v>
      </c>
      <c r="J3689" t="s">
        <v>50</v>
      </c>
      <c r="K3689" t="s">
        <v>51</v>
      </c>
      <c r="L3689">
        <f t="shared" si="345"/>
        <v>279</v>
      </c>
      <c r="M3689">
        <f t="shared" si="347"/>
        <v>78</v>
      </c>
      <c r="N3689" t="s">
        <v>112</v>
      </c>
      <c r="O3689" t="s">
        <v>114</v>
      </c>
    </row>
    <row r="3690" spans="1:15" x14ac:dyDescent="0.3">
      <c r="A3690">
        <f t="shared" si="346"/>
        <v>7777899089</v>
      </c>
      <c r="B3690" s="1">
        <v>42661</v>
      </c>
      <c r="C3690" t="str">
        <f t="shared" si="342"/>
        <v>Tuesday</v>
      </c>
      <c r="D3690" t="str">
        <f t="shared" si="343"/>
        <v>October</v>
      </c>
      <c r="E3690">
        <v>16.5</v>
      </c>
      <c r="F3690" t="s">
        <v>13</v>
      </c>
      <c r="G3690" t="s">
        <v>8</v>
      </c>
      <c r="H3690">
        <f t="shared" si="344"/>
        <v>22.5</v>
      </c>
      <c r="I3690">
        <v>11</v>
      </c>
      <c r="J3690" t="s">
        <v>9</v>
      </c>
      <c r="K3690" t="s">
        <v>10</v>
      </c>
      <c r="L3690">
        <f t="shared" si="345"/>
        <v>247.5</v>
      </c>
      <c r="M3690">
        <f t="shared" si="347"/>
        <v>66</v>
      </c>
      <c r="N3690" t="s">
        <v>112</v>
      </c>
      <c r="O3690" t="s">
        <v>115</v>
      </c>
    </row>
    <row r="3691" spans="1:15" x14ac:dyDescent="0.3">
      <c r="A3691">
        <f t="shared" si="346"/>
        <v>7777899090</v>
      </c>
      <c r="B3691" s="1">
        <v>42662</v>
      </c>
      <c r="C3691" t="str">
        <f t="shared" si="342"/>
        <v>Wednesday</v>
      </c>
      <c r="D3691" t="str">
        <f t="shared" si="343"/>
        <v>October</v>
      </c>
      <c r="E3691">
        <v>13.25</v>
      </c>
      <c r="F3691" t="s">
        <v>7</v>
      </c>
      <c r="G3691" t="s">
        <v>8</v>
      </c>
      <c r="H3691">
        <f t="shared" si="344"/>
        <v>17.75</v>
      </c>
      <c r="I3691">
        <v>12</v>
      </c>
      <c r="J3691" t="s">
        <v>9</v>
      </c>
      <c r="K3691" t="s">
        <v>10</v>
      </c>
      <c r="L3691">
        <f t="shared" si="345"/>
        <v>213</v>
      </c>
      <c r="M3691">
        <f t="shared" si="347"/>
        <v>54</v>
      </c>
      <c r="N3691" t="s">
        <v>111</v>
      </c>
      <c r="O3691" t="s">
        <v>115</v>
      </c>
    </row>
    <row r="3692" spans="1:15" x14ac:dyDescent="0.3">
      <c r="A3692">
        <f t="shared" si="346"/>
        <v>7777899091</v>
      </c>
      <c r="B3692" s="1">
        <v>42662</v>
      </c>
      <c r="C3692" t="str">
        <f t="shared" si="342"/>
        <v>Wednesday</v>
      </c>
      <c r="D3692" t="str">
        <f t="shared" si="343"/>
        <v>October</v>
      </c>
      <c r="E3692">
        <v>10.5</v>
      </c>
      <c r="F3692" t="s">
        <v>27</v>
      </c>
      <c r="G3692" t="s">
        <v>8</v>
      </c>
      <c r="H3692">
        <f t="shared" si="344"/>
        <v>13.5</v>
      </c>
      <c r="I3692">
        <v>11</v>
      </c>
      <c r="J3692" t="s">
        <v>9</v>
      </c>
      <c r="K3692" t="s">
        <v>10</v>
      </c>
      <c r="L3692">
        <f t="shared" si="345"/>
        <v>148.5</v>
      </c>
      <c r="M3692">
        <f t="shared" si="347"/>
        <v>33</v>
      </c>
      <c r="N3692" t="s">
        <v>112</v>
      </c>
      <c r="O3692" t="s">
        <v>115</v>
      </c>
    </row>
    <row r="3693" spans="1:15" x14ac:dyDescent="0.3">
      <c r="A3693">
        <f t="shared" si="346"/>
        <v>7777899092</v>
      </c>
      <c r="B3693" s="1">
        <v>42662</v>
      </c>
      <c r="C3693" t="str">
        <f t="shared" si="342"/>
        <v>Wednesday</v>
      </c>
      <c r="D3693" t="str">
        <f t="shared" si="343"/>
        <v>October</v>
      </c>
      <c r="E3693">
        <v>16.5</v>
      </c>
      <c r="F3693" t="s">
        <v>7</v>
      </c>
      <c r="G3693" t="s">
        <v>17</v>
      </c>
      <c r="H3693">
        <f t="shared" si="344"/>
        <v>25</v>
      </c>
      <c r="I3693">
        <v>4</v>
      </c>
      <c r="J3693" t="s">
        <v>66</v>
      </c>
      <c r="K3693" t="s">
        <v>67</v>
      </c>
      <c r="L3693">
        <f t="shared" si="345"/>
        <v>100</v>
      </c>
      <c r="M3693">
        <f t="shared" si="347"/>
        <v>34</v>
      </c>
      <c r="N3693" t="s">
        <v>111</v>
      </c>
      <c r="O3693" t="s">
        <v>115</v>
      </c>
    </row>
    <row r="3694" spans="1:15" x14ac:dyDescent="0.3">
      <c r="A3694">
        <f t="shared" si="346"/>
        <v>7777899093</v>
      </c>
      <c r="B3694" s="1">
        <v>42662</v>
      </c>
      <c r="C3694" t="str">
        <f t="shared" si="342"/>
        <v>Wednesday</v>
      </c>
      <c r="D3694" t="str">
        <f t="shared" si="343"/>
        <v>October</v>
      </c>
      <c r="E3694">
        <v>16.5</v>
      </c>
      <c r="F3694" t="s">
        <v>7</v>
      </c>
      <c r="G3694" t="s">
        <v>17</v>
      </c>
      <c r="H3694">
        <f t="shared" si="344"/>
        <v>25</v>
      </c>
      <c r="I3694">
        <v>7</v>
      </c>
      <c r="J3694" t="s">
        <v>25</v>
      </c>
      <c r="K3694" t="s">
        <v>26</v>
      </c>
      <c r="L3694">
        <f t="shared" si="345"/>
        <v>175</v>
      </c>
      <c r="M3694">
        <f t="shared" si="347"/>
        <v>59.5</v>
      </c>
      <c r="N3694" t="s">
        <v>111</v>
      </c>
      <c r="O3694" t="s">
        <v>115</v>
      </c>
    </row>
    <row r="3695" spans="1:15" x14ac:dyDescent="0.3">
      <c r="A3695">
        <f t="shared" si="346"/>
        <v>7777899094</v>
      </c>
      <c r="B3695" s="1">
        <v>42662</v>
      </c>
      <c r="C3695" t="str">
        <f t="shared" si="342"/>
        <v>Wednesday</v>
      </c>
      <c r="D3695" t="str">
        <f t="shared" si="343"/>
        <v>October</v>
      </c>
      <c r="E3695">
        <v>25.5</v>
      </c>
      <c r="F3695" t="s">
        <v>76</v>
      </c>
      <c r="G3695" t="s">
        <v>8</v>
      </c>
      <c r="H3695">
        <f t="shared" si="344"/>
        <v>26.5</v>
      </c>
      <c r="I3695">
        <v>9</v>
      </c>
      <c r="J3695" t="s">
        <v>30</v>
      </c>
      <c r="K3695" t="s">
        <v>31</v>
      </c>
      <c r="L3695">
        <f t="shared" si="345"/>
        <v>238.5</v>
      </c>
      <c r="M3695">
        <f t="shared" si="347"/>
        <v>9</v>
      </c>
      <c r="N3695" t="s">
        <v>112</v>
      </c>
      <c r="O3695" t="s">
        <v>114</v>
      </c>
    </row>
    <row r="3696" spans="1:15" x14ac:dyDescent="0.3">
      <c r="A3696">
        <f t="shared" si="346"/>
        <v>7777899095</v>
      </c>
      <c r="B3696" s="1">
        <v>42662</v>
      </c>
      <c r="C3696" t="str">
        <f t="shared" si="342"/>
        <v>Wednesday</v>
      </c>
      <c r="D3696" t="str">
        <f t="shared" si="343"/>
        <v>October</v>
      </c>
      <c r="E3696">
        <v>12</v>
      </c>
      <c r="F3696" t="s">
        <v>27</v>
      </c>
      <c r="G3696" t="s">
        <v>14</v>
      </c>
      <c r="H3696">
        <f t="shared" si="344"/>
        <v>16</v>
      </c>
      <c r="I3696">
        <v>10</v>
      </c>
      <c r="J3696" t="s">
        <v>68</v>
      </c>
      <c r="K3696" t="s">
        <v>69</v>
      </c>
      <c r="L3696">
        <f t="shared" si="345"/>
        <v>160</v>
      </c>
      <c r="M3696">
        <f t="shared" si="347"/>
        <v>40</v>
      </c>
      <c r="N3696" t="s">
        <v>111</v>
      </c>
      <c r="O3696" t="s">
        <v>115</v>
      </c>
    </row>
    <row r="3697" spans="1:15" x14ac:dyDescent="0.3">
      <c r="A3697">
        <f t="shared" si="346"/>
        <v>7777899096</v>
      </c>
      <c r="B3697" s="1">
        <v>42662</v>
      </c>
      <c r="C3697" t="str">
        <f t="shared" si="342"/>
        <v>Wednesday</v>
      </c>
      <c r="D3697" t="str">
        <f t="shared" si="343"/>
        <v>October</v>
      </c>
      <c r="E3697">
        <v>16</v>
      </c>
      <c r="F3697" t="s">
        <v>7</v>
      </c>
      <c r="G3697" t="s">
        <v>8</v>
      </c>
      <c r="H3697">
        <f t="shared" si="344"/>
        <v>20.5</v>
      </c>
      <c r="I3697">
        <v>3</v>
      </c>
      <c r="J3697" t="s">
        <v>11</v>
      </c>
      <c r="K3697" t="s">
        <v>12</v>
      </c>
      <c r="L3697">
        <f t="shared" si="345"/>
        <v>61.5</v>
      </c>
      <c r="M3697">
        <f t="shared" si="347"/>
        <v>13.5</v>
      </c>
      <c r="N3697" t="s">
        <v>111</v>
      </c>
      <c r="O3697" t="s">
        <v>114</v>
      </c>
    </row>
    <row r="3698" spans="1:15" x14ac:dyDescent="0.3">
      <c r="A3698">
        <f t="shared" si="346"/>
        <v>7777899097</v>
      </c>
      <c r="B3698" s="1">
        <v>42662</v>
      </c>
      <c r="C3698" t="str">
        <f t="shared" si="342"/>
        <v>Wednesday</v>
      </c>
      <c r="D3698" t="str">
        <f t="shared" si="343"/>
        <v>October</v>
      </c>
      <c r="E3698">
        <v>15.25</v>
      </c>
      <c r="F3698" t="s">
        <v>13</v>
      </c>
      <c r="G3698" t="s">
        <v>8</v>
      </c>
      <c r="H3698">
        <f t="shared" si="344"/>
        <v>21.25</v>
      </c>
      <c r="I3698">
        <v>12</v>
      </c>
      <c r="J3698" t="s">
        <v>48</v>
      </c>
      <c r="K3698" t="s">
        <v>49</v>
      </c>
      <c r="L3698">
        <f t="shared" si="345"/>
        <v>255</v>
      </c>
      <c r="M3698">
        <f t="shared" si="347"/>
        <v>72</v>
      </c>
      <c r="N3698" t="s">
        <v>111</v>
      </c>
      <c r="O3698" t="s">
        <v>115</v>
      </c>
    </row>
    <row r="3699" spans="1:15" x14ac:dyDescent="0.3">
      <c r="A3699">
        <f t="shared" si="346"/>
        <v>7777899098</v>
      </c>
      <c r="B3699" s="1">
        <v>42663</v>
      </c>
      <c r="C3699" t="str">
        <f t="shared" si="342"/>
        <v>Thursday</v>
      </c>
      <c r="D3699" t="str">
        <f t="shared" si="343"/>
        <v>October</v>
      </c>
      <c r="E3699">
        <v>20.75</v>
      </c>
      <c r="F3699" t="s">
        <v>13</v>
      </c>
      <c r="G3699" t="s">
        <v>22</v>
      </c>
      <c r="H3699">
        <f t="shared" si="344"/>
        <v>28.75</v>
      </c>
      <c r="I3699">
        <v>9</v>
      </c>
      <c r="J3699" t="s">
        <v>46</v>
      </c>
      <c r="K3699" t="s">
        <v>47</v>
      </c>
      <c r="L3699">
        <f t="shared" si="345"/>
        <v>258.75</v>
      </c>
      <c r="M3699">
        <f t="shared" si="347"/>
        <v>72</v>
      </c>
      <c r="N3699" t="s">
        <v>112</v>
      </c>
      <c r="O3699" t="s">
        <v>115</v>
      </c>
    </row>
    <row r="3700" spans="1:15" x14ac:dyDescent="0.3">
      <c r="A3700">
        <f t="shared" si="346"/>
        <v>7777899099</v>
      </c>
      <c r="B3700" s="1">
        <v>42663</v>
      </c>
      <c r="C3700" t="str">
        <f t="shared" si="342"/>
        <v>Thursday</v>
      </c>
      <c r="D3700" t="str">
        <f t="shared" si="343"/>
        <v>October</v>
      </c>
      <c r="E3700">
        <v>16</v>
      </c>
      <c r="F3700" t="s">
        <v>7</v>
      </c>
      <c r="G3700" t="s">
        <v>8</v>
      </c>
      <c r="H3700">
        <f t="shared" si="344"/>
        <v>20.5</v>
      </c>
      <c r="I3700">
        <v>3</v>
      </c>
      <c r="J3700" t="s">
        <v>11</v>
      </c>
      <c r="K3700" t="s">
        <v>12</v>
      </c>
      <c r="L3700">
        <f t="shared" si="345"/>
        <v>61.5</v>
      </c>
      <c r="M3700">
        <f t="shared" si="347"/>
        <v>13.5</v>
      </c>
      <c r="N3700" t="s">
        <v>111</v>
      </c>
      <c r="O3700" t="s">
        <v>114</v>
      </c>
    </row>
    <row r="3701" spans="1:15" x14ac:dyDescent="0.3">
      <c r="A3701">
        <f t="shared" si="346"/>
        <v>7777899100</v>
      </c>
      <c r="B3701" s="1">
        <v>42663</v>
      </c>
      <c r="C3701" t="str">
        <f t="shared" si="342"/>
        <v>Thursday</v>
      </c>
      <c r="D3701" t="str">
        <f t="shared" si="343"/>
        <v>October</v>
      </c>
      <c r="E3701">
        <v>20.75</v>
      </c>
      <c r="F3701" t="s">
        <v>13</v>
      </c>
      <c r="G3701" t="s">
        <v>17</v>
      </c>
      <c r="H3701">
        <f t="shared" si="344"/>
        <v>30.75</v>
      </c>
      <c r="I3701">
        <v>4</v>
      </c>
      <c r="J3701" t="s">
        <v>54</v>
      </c>
      <c r="K3701" t="s">
        <v>55</v>
      </c>
      <c r="L3701">
        <f t="shared" si="345"/>
        <v>123</v>
      </c>
      <c r="M3701">
        <f t="shared" si="347"/>
        <v>40</v>
      </c>
      <c r="N3701" t="s">
        <v>111</v>
      </c>
      <c r="O3701" t="s">
        <v>115</v>
      </c>
    </row>
    <row r="3702" spans="1:15" x14ac:dyDescent="0.3">
      <c r="A3702">
        <f t="shared" si="346"/>
        <v>7777899101</v>
      </c>
      <c r="B3702" s="1">
        <v>42663</v>
      </c>
      <c r="C3702" t="str">
        <f t="shared" si="342"/>
        <v>Thursday</v>
      </c>
      <c r="D3702" t="str">
        <f t="shared" si="343"/>
        <v>October</v>
      </c>
      <c r="E3702">
        <v>16.75</v>
      </c>
      <c r="F3702" t="s">
        <v>7</v>
      </c>
      <c r="G3702" t="s">
        <v>22</v>
      </c>
      <c r="H3702">
        <f t="shared" si="344"/>
        <v>23.25</v>
      </c>
      <c r="I3702">
        <v>2</v>
      </c>
      <c r="J3702" t="s">
        <v>44</v>
      </c>
      <c r="K3702" t="s">
        <v>45</v>
      </c>
      <c r="L3702">
        <f t="shared" si="345"/>
        <v>46.5</v>
      </c>
      <c r="M3702">
        <f t="shared" si="347"/>
        <v>13</v>
      </c>
      <c r="N3702" t="s">
        <v>112</v>
      </c>
      <c r="O3702" t="s">
        <v>114</v>
      </c>
    </row>
    <row r="3703" spans="1:15" x14ac:dyDescent="0.3">
      <c r="A3703">
        <f t="shared" si="346"/>
        <v>7777899102</v>
      </c>
      <c r="B3703" s="1">
        <v>42663</v>
      </c>
      <c r="C3703" t="str">
        <f t="shared" si="342"/>
        <v>Thursday</v>
      </c>
      <c r="D3703" t="str">
        <f t="shared" si="343"/>
        <v>October</v>
      </c>
      <c r="E3703">
        <v>16.75</v>
      </c>
      <c r="F3703" t="s">
        <v>7</v>
      </c>
      <c r="G3703" t="s">
        <v>22</v>
      </c>
      <c r="H3703">
        <f t="shared" si="344"/>
        <v>23.25</v>
      </c>
      <c r="I3703">
        <v>3</v>
      </c>
      <c r="J3703" t="s">
        <v>46</v>
      </c>
      <c r="K3703" t="s">
        <v>47</v>
      </c>
      <c r="L3703">
        <f t="shared" si="345"/>
        <v>69.75</v>
      </c>
      <c r="M3703">
        <f t="shared" si="347"/>
        <v>19.5</v>
      </c>
      <c r="N3703" t="s">
        <v>112</v>
      </c>
      <c r="O3703" t="s">
        <v>115</v>
      </c>
    </row>
    <row r="3704" spans="1:15" x14ac:dyDescent="0.3">
      <c r="A3704">
        <f t="shared" si="346"/>
        <v>7777899103</v>
      </c>
      <c r="B3704" s="1">
        <v>42663</v>
      </c>
      <c r="C3704" t="str">
        <f t="shared" si="342"/>
        <v>Thursday</v>
      </c>
      <c r="D3704" t="str">
        <f t="shared" si="343"/>
        <v>October</v>
      </c>
      <c r="E3704">
        <v>16.75</v>
      </c>
      <c r="F3704" t="s">
        <v>7</v>
      </c>
      <c r="G3704" t="s">
        <v>22</v>
      </c>
      <c r="H3704">
        <f t="shared" si="344"/>
        <v>23.25</v>
      </c>
      <c r="I3704">
        <v>10</v>
      </c>
      <c r="J3704" t="s">
        <v>72</v>
      </c>
      <c r="K3704" t="s">
        <v>73</v>
      </c>
      <c r="L3704">
        <f t="shared" si="345"/>
        <v>232.5</v>
      </c>
      <c r="M3704">
        <f t="shared" si="347"/>
        <v>65</v>
      </c>
      <c r="N3704" t="s">
        <v>112</v>
      </c>
      <c r="O3704" t="s">
        <v>115</v>
      </c>
    </row>
    <row r="3705" spans="1:15" x14ac:dyDescent="0.3">
      <c r="A3705">
        <f t="shared" si="346"/>
        <v>7777899104</v>
      </c>
      <c r="B3705" s="1">
        <v>42663</v>
      </c>
      <c r="C3705" t="str">
        <f t="shared" si="342"/>
        <v>Thursday</v>
      </c>
      <c r="D3705" t="str">
        <f t="shared" si="343"/>
        <v>October</v>
      </c>
      <c r="E3705">
        <v>12</v>
      </c>
      <c r="F3705" t="s">
        <v>27</v>
      </c>
      <c r="G3705" t="s">
        <v>8</v>
      </c>
      <c r="H3705">
        <f t="shared" si="344"/>
        <v>15</v>
      </c>
      <c r="I3705">
        <v>5</v>
      </c>
      <c r="J3705" t="s">
        <v>58</v>
      </c>
      <c r="K3705" t="s">
        <v>59</v>
      </c>
      <c r="L3705">
        <f t="shared" si="345"/>
        <v>75</v>
      </c>
      <c r="M3705">
        <f t="shared" si="347"/>
        <v>15</v>
      </c>
      <c r="N3705" t="s">
        <v>112</v>
      </c>
      <c r="O3705" t="s">
        <v>114</v>
      </c>
    </row>
    <row r="3706" spans="1:15" x14ac:dyDescent="0.3">
      <c r="A3706">
        <f t="shared" si="346"/>
        <v>7777899105</v>
      </c>
      <c r="B3706" s="1">
        <v>42663</v>
      </c>
      <c r="C3706" t="str">
        <f t="shared" si="342"/>
        <v>Thursday</v>
      </c>
      <c r="D3706" t="str">
        <f t="shared" si="343"/>
        <v>October</v>
      </c>
      <c r="E3706">
        <v>20.75</v>
      </c>
      <c r="F3706" t="s">
        <v>13</v>
      </c>
      <c r="G3706" t="s">
        <v>22</v>
      </c>
      <c r="H3706">
        <f t="shared" si="344"/>
        <v>28.75</v>
      </c>
      <c r="I3706">
        <v>3</v>
      </c>
      <c r="J3706" t="s">
        <v>28</v>
      </c>
      <c r="K3706" t="s">
        <v>29</v>
      </c>
      <c r="L3706">
        <f t="shared" si="345"/>
        <v>86.25</v>
      </c>
      <c r="M3706">
        <f t="shared" si="347"/>
        <v>24</v>
      </c>
      <c r="N3706" t="s">
        <v>112</v>
      </c>
      <c r="O3706" t="s">
        <v>115</v>
      </c>
    </row>
    <row r="3707" spans="1:15" x14ac:dyDescent="0.3">
      <c r="A3707">
        <f t="shared" si="346"/>
        <v>7777899106</v>
      </c>
      <c r="B3707" s="1">
        <v>42664</v>
      </c>
      <c r="C3707" t="str">
        <f t="shared" si="342"/>
        <v>Friday</v>
      </c>
      <c r="D3707" t="str">
        <f t="shared" si="343"/>
        <v>October</v>
      </c>
      <c r="E3707">
        <v>16.75</v>
      </c>
      <c r="F3707" t="s">
        <v>7</v>
      </c>
      <c r="G3707" t="s">
        <v>22</v>
      </c>
      <c r="H3707">
        <f t="shared" si="344"/>
        <v>23.25</v>
      </c>
      <c r="I3707">
        <v>6</v>
      </c>
      <c r="J3707" t="s">
        <v>28</v>
      </c>
      <c r="K3707" t="s">
        <v>29</v>
      </c>
      <c r="L3707">
        <f t="shared" si="345"/>
        <v>139.5</v>
      </c>
      <c r="M3707">
        <f t="shared" si="347"/>
        <v>39</v>
      </c>
      <c r="N3707" t="s">
        <v>111</v>
      </c>
      <c r="O3707" t="s">
        <v>115</v>
      </c>
    </row>
    <row r="3708" spans="1:15" x14ac:dyDescent="0.3">
      <c r="A3708">
        <f t="shared" si="346"/>
        <v>7777899107</v>
      </c>
      <c r="B3708" s="1">
        <v>42664</v>
      </c>
      <c r="C3708" t="str">
        <f t="shared" si="342"/>
        <v>Friday</v>
      </c>
      <c r="D3708" t="str">
        <f t="shared" si="343"/>
        <v>October</v>
      </c>
      <c r="E3708">
        <v>20.5</v>
      </c>
      <c r="F3708" t="s">
        <v>13</v>
      </c>
      <c r="G3708" t="s">
        <v>8</v>
      </c>
      <c r="H3708">
        <f t="shared" si="344"/>
        <v>26.5</v>
      </c>
      <c r="I3708">
        <v>4</v>
      </c>
      <c r="J3708" t="s">
        <v>11</v>
      </c>
      <c r="K3708" t="s">
        <v>12</v>
      </c>
      <c r="L3708">
        <f t="shared" si="345"/>
        <v>106</v>
      </c>
      <c r="M3708">
        <f t="shared" si="347"/>
        <v>24</v>
      </c>
      <c r="N3708" t="s">
        <v>111</v>
      </c>
      <c r="O3708" t="s">
        <v>114</v>
      </c>
    </row>
    <row r="3709" spans="1:15" x14ac:dyDescent="0.3">
      <c r="A3709">
        <f t="shared" si="346"/>
        <v>7777899108</v>
      </c>
      <c r="B3709" s="1">
        <v>42664</v>
      </c>
      <c r="C3709" t="str">
        <f t="shared" si="342"/>
        <v>Friday</v>
      </c>
      <c r="D3709" t="str">
        <f t="shared" si="343"/>
        <v>October</v>
      </c>
      <c r="E3709">
        <v>16</v>
      </c>
      <c r="F3709" t="s">
        <v>7</v>
      </c>
      <c r="G3709" t="s">
        <v>14</v>
      </c>
      <c r="H3709">
        <f t="shared" si="344"/>
        <v>21.5</v>
      </c>
      <c r="I3709">
        <v>8</v>
      </c>
      <c r="J3709" t="s">
        <v>42</v>
      </c>
      <c r="K3709" t="s">
        <v>43</v>
      </c>
      <c r="L3709">
        <f t="shared" si="345"/>
        <v>172</v>
      </c>
      <c r="M3709">
        <f t="shared" si="347"/>
        <v>44</v>
      </c>
      <c r="N3709" t="s">
        <v>111</v>
      </c>
      <c r="O3709" t="s">
        <v>115</v>
      </c>
    </row>
    <row r="3710" spans="1:15" x14ac:dyDescent="0.3">
      <c r="A3710">
        <f t="shared" si="346"/>
        <v>7777899109</v>
      </c>
      <c r="B3710" s="1">
        <v>42664</v>
      </c>
      <c r="C3710" t="str">
        <f t="shared" si="342"/>
        <v>Friday</v>
      </c>
      <c r="D3710" t="str">
        <f t="shared" si="343"/>
        <v>October</v>
      </c>
      <c r="E3710">
        <v>20.75</v>
      </c>
      <c r="F3710" t="s">
        <v>13</v>
      </c>
      <c r="G3710" t="s">
        <v>22</v>
      </c>
      <c r="H3710">
        <f t="shared" si="344"/>
        <v>28.75</v>
      </c>
      <c r="I3710">
        <v>2</v>
      </c>
      <c r="J3710" t="s">
        <v>28</v>
      </c>
      <c r="K3710" t="s">
        <v>29</v>
      </c>
      <c r="L3710">
        <f t="shared" si="345"/>
        <v>57.5</v>
      </c>
      <c r="M3710">
        <f t="shared" si="347"/>
        <v>16</v>
      </c>
      <c r="N3710" t="s">
        <v>112</v>
      </c>
      <c r="O3710" t="s">
        <v>115</v>
      </c>
    </row>
    <row r="3711" spans="1:15" x14ac:dyDescent="0.3">
      <c r="A3711">
        <f t="shared" si="346"/>
        <v>7777899110</v>
      </c>
      <c r="B3711" s="1">
        <v>42665</v>
      </c>
      <c r="C3711" t="str">
        <f t="shared" si="342"/>
        <v>Saturday</v>
      </c>
      <c r="D3711" t="str">
        <f t="shared" si="343"/>
        <v>October</v>
      </c>
      <c r="E3711">
        <v>20.5</v>
      </c>
      <c r="F3711" t="s">
        <v>13</v>
      </c>
      <c r="G3711" t="s">
        <v>8</v>
      </c>
      <c r="H3711">
        <f t="shared" si="344"/>
        <v>26.5</v>
      </c>
      <c r="I3711">
        <v>10</v>
      </c>
      <c r="J3711" t="s">
        <v>36</v>
      </c>
      <c r="K3711" t="s">
        <v>37</v>
      </c>
      <c r="L3711">
        <f t="shared" si="345"/>
        <v>265</v>
      </c>
      <c r="M3711">
        <f t="shared" si="347"/>
        <v>60</v>
      </c>
      <c r="N3711" t="s">
        <v>112</v>
      </c>
      <c r="O3711" t="s">
        <v>114</v>
      </c>
    </row>
    <row r="3712" spans="1:15" x14ac:dyDescent="0.3">
      <c r="A3712">
        <f t="shared" si="346"/>
        <v>7777899111</v>
      </c>
      <c r="B3712" s="1">
        <v>42665</v>
      </c>
      <c r="C3712" t="str">
        <f t="shared" si="342"/>
        <v>Saturday</v>
      </c>
      <c r="D3712" t="str">
        <f t="shared" si="343"/>
        <v>October</v>
      </c>
      <c r="E3712">
        <v>20.5</v>
      </c>
      <c r="F3712" t="s">
        <v>13</v>
      </c>
      <c r="G3712" t="s">
        <v>8</v>
      </c>
      <c r="H3712">
        <f t="shared" si="344"/>
        <v>26.5</v>
      </c>
      <c r="I3712">
        <v>5</v>
      </c>
      <c r="J3712" t="s">
        <v>58</v>
      </c>
      <c r="K3712" t="s">
        <v>59</v>
      </c>
      <c r="L3712">
        <f t="shared" si="345"/>
        <v>132.5</v>
      </c>
      <c r="M3712">
        <f t="shared" si="347"/>
        <v>30</v>
      </c>
      <c r="N3712" t="s">
        <v>112</v>
      </c>
      <c r="O3712" t="s">
        <v>115</v>
      </c>
    </row>
    <row r="3713" spans="1:15" x14ac:dyDescent="0.3">
      <c r="A3713">
        <f t="shared" si="346"/>
        <v>7777899112</v>
      </c>
      <c r="B3713" s="1">
        <v>42665</v>
      </c>
      <c r="C3713" t="str">
        <f t="shared" si="342"/>
        <v>Saturday</v>
      </c>
      <c r="D3713" t="str">
        <f t="shared" si="343"/>
        <v>October</v>
      </c>
      <c r="E3713">
        <v>14.75</v>
      </c>
      <c r="F3713" t="s">
        <v>7</v>
      </c>
      <c r="G3713" t="s">
        <v>14</v>
      </c>
      <c r="H3713">
        <f t="shared" si="344"/>
        <v>20.25</v>
      </c>
      <c r="I3713">
        <v>9</v>
      </c>
      <c r="J3713" t="s">
        <v>56</v>
      </c>
      <c r="K3713" t="s">
        <v>57</v>
      </c>
      <c r="L3713">
        <f t="shared" si="345"/>
        <v>182.25</v>
      </c>
      <c r="M3713">
        <f t="shared" si="347"/>
        <v>49.5</v>
      </c>
      <c r="N3713" t="s">
        <v>111</v>
      </c>
      <c r="O3713" t="s">
        <v>115</v>
      </c>
    </row>
    <row r="3714" spans="1:15" x14ac:dyDescent="0.3">
      <c r="A3714">
        <f t="shared" si="346"/>
        <v>7777899113</v>
      </c>
      <c r="B3714" s="1">
        <v>42665</v>
      </c>
      <c r="C3714" t="str">
        <f t="shared" ref="C3714:C3777" si="348">TEXT(B3714,"dddd")</f>
        <v>Saturday</v>
      </c>
      <c r="D3714" t="str">
        <f t="shared" si="343"/>
        <v>October</v>
      </c>
      <c r="E3714">
        <v>16.5</v>
      </c>
      <c r="F3714" t="s">
        <v>7</v>
      </c>
      <c r="G3714" t="s">
        <v>17</v>
      </c>
      <c r="H3714">
        <f t="shared" si="344"/>
        <v>25</v>
      </c>
      <c r="I3714">
        <v>3</v>
      </c>
      <c r="J3714" t="s">
        <v>18</v>
      </c>
      <c r="K3714" t="s">
        <v>19</v>
      </c>
      <c r="L3714">
        <f t="shared" si="345"/>
        <v>75</v>
      </c>
      <c r="M3714">
        <f t="shared" si="347"/>
        <v>25.5</v>
      </c>
      <c r="N3714" t="s">
        <v>112</v>
      </c>
      <c r="O3714" t="s">
        <v>114</v>
      </c>
    </row>
    <row r="3715" spans="1:15" x14ac:dyDescent="0.3">
      <c r="A3715">
        <f t="shared" si="346"/>
        <v>7777899114</v>
      </c>
      <c r="B3715" s="1">
        <v>42666</v>
      </c>
      <c r="C3715" t="str">
        <f t="shared" si="348"/>
        <v>Sunday</v>
      </c>
      <c r="D3715" t="str">
        <f t="shared" ref="D3715:D3778" si="349">TEXT(B3715,"mmmm")</f>
        <v>October</v>
      </c>
      <c r="E3715">
        <v>20.25</v>
      </c>
      <c r="F3715" t="s">
        <v>13</v>
      </c>
      <c r="G3715" t="s">
        <v>14</v>
      </c>
      <c r="H3715">
        <f t="shared" ref="H3715:H3778" si="350">E3715 +   IF(F3715="S", 2, IF(F3715="M", 3.5, IF(F3715="L", 5, 0))) +  IF(G3715="Classic", 1, IF(G3715="Veggie", 2, IF(G3715="Chicken", 3, IF(G3715="Supreme",5,0))))</f>
        <v>27.25</v>
      </c>
      <c r="I3715">
        <v>9</v>
      </c>
      <c r="J3715" t="s">
        <v>20</v>
      </c>
      <c r="K3715" t="s">
        <v>21</v>
      </c>
      <c r="L3715">
        <f t="shared" ref="L3715:L3778" si="351">H3715*I3715</f>
        <v>245.25</v>
      </c>
      <c r="M3715">
        <f t="shared" si="347"/>
        <v>63</v>
      </c>
      <c r="N3715" t="s">
        <v>111</v>
      </c>
      <c r="O3715" t="s">
        <v>114</v>
      </c>
    </row>
    <row r="3716" spans="1:15" x14ac:dyDescent="0.3">
      <c r="A3716">
        <f t="shared" ref="A3716:A3779" si="352">A3715+1</f>
        <v>7777899115</v>
      </c>
      <c r="B3716" s="1">
        <v>42666</v>
      </c>
      <c r="C3716" t="str">
        <f t="shared" si="348"/>
        <v>Sunday</v>
      </c>
      <c r="D3716" t="str">
        <f t="shared" si="349"/>
        <v>October</v>
      </c>
      <c r="E3716">
        <v>16.75</v>
      </c>
      <c r="F3716" t="s">
        <v>7</v>
      </c>
      <c r="G3716" t="s">
        <v>22</v>
      </c>
      <c r="H3716">
        <f t="shared" si="350"/>
        <v>23.25</v>
      </c>
      <c r="I3716">
        <v>9</v>
      </c>
      <c r="J3716" t="s">
        <v>44</v>
      </c>
      <c r="K3716" t="s">
        <v>45</v>
      </c>
      <c r="L3716">
        <f t="shared" si="351"/>
        <v>209.25</v>
      </c>
      <c r="M3716">
        <f t="shared" si="347"/>
        <v>58.5</v>
      </c>
      <c r="N3716" t="s">
        <v>112</v>
      </c>
      <c r="O3716" t="s">
        <v>114</v>
      </c>
    </row>
    <row r="3717" spans="1:15" x14ac:dyDescent="0.3">
      <c r="A3717">
        <f t="shared" si="352"/>
        <v>7777899116</v>
      </c>
      <c r="B3717" s="1">
        <v>42666</v>
      </c>
      <c r="C3717" t="str">
        <f t="shared" si="348"/>
        <v>Sunday</v>
      </c>
      <c r="D3717" t="str">
        <f t="shared" si="349"/>
        <v>October</v>
      </c>
      <c r="E3717">
        <v>16.5</v>
      </c>
      <c r="F3717" t="s">
        <v>7</v>
      </c>
      <c r="G3717" t="s">
        <v>17</v>
      </c>
      <c r="H3717">
        <f t="shared" si="350"/>
        <v>25</v>
      </c>
      <c r="I3717">
        <v>5</v>
      </c>
      <c r="J3717" t="s">
        <v>38</v>
      </c>
      <c r="K3717" t="s">
        <v>39</v>
      </c>
      <c r="L3717">
        <f t="shared" si="351"/>
        <v>125</v>
      </c>
      <c r="M3717">
        <f t="shared" ref="M3717:M3780" si="353">(H3717-E3717)*I3717</f>
        <v>42.5</v>
      </c>
      <c r="N3717" t="s">
        <v>112</v>
      </c>
      <c r="O3717" t="s">
        <v>114</v>
      </c>
    </row>
    <row r="3718" spans="1:15" x14ac:dyDescent="0.3">
      <c r="A3718">
        <f t="shared" si="352"/>
        <v>7777899117</v>
      </c>
      <c r="B3718" s="1">
        <v>42666</v>
      </c>
      <c r="C3718" t="str">
        <f t="shared" si="348"/>
        <v>Sunday</v>
      </c>
      <c r="D3718" t="str">
        <f t="shared" si="349"/>
        <v>October</v>
      </c>
      <c r="E3718">
        <v>20.25</v>
      </c>
      <c r="F3718" t="s">
        <v>13</v>
      </c>
      <c r="G3718" t="s">
        <v>17</v>
      </c>
      <c r="H3718">
        <f t="shared" si="350"/>
        <v>30.25</v>
      </c>
      <c r="I3718">
        <v>9</v>
      </c>
      <c r="J3718" t="s">
        <v>60</v>
      </c>
      <c r="K3718" t="s">
        <v>61</v>
      </c>
      <c r="L3718">
        <f t="shared" si="351"/>
        <v>272.25</v>
      </c>
      <c r="M3718">
        <f t="shared" si="353"/>
        <v>90</v>
      </c>
      <c r="N3718" t="s">
        <v>111</v>
      </c>
      <c r="O3718" t="s">
        <v>115</v>
      </c>
    </row>
    <row r="3719" spans="1:15" x14ac:dyDescent="0.3">
      <c r="A3719">
        <f t="shared" si="352"/>
        <v>7777899118</v>
      </c>
      <c r="B3719" s="1">
        <v>42667</v>
      </c>
      <c r="C3719" t="str">
        <f t="shared" si="348"/>
        <v>Monday</v>
      </c>
      <c r="D3719" t="str">
        <f t="shared" si="349"/>
        <v>October</v>
      </c>
      <c r="E3719">
        <v>20.75</v>
      </c>
      <c r="F3719" t="s">
        <v>13</v>
      </c>
      <c r="G3719" t="s">
        <v>22</v>
      </c>
      <c r="H3719">
        <f t="shared" si="350"/>
        <v>28.75</v>
      </c>
      <c r="I3719">
        <v>7</v>
      </c>
      <c r="J3719" t="s">
        <v>28</v>
      </c>
      <c r="K3719" t="s">
        <v>29</v>
      </c>
      <c r="L3719">
        <f t="shared" si="351"/>
        <v>201.25</v>
      </c>
      <c r="M3719">
        <f t="shared" si="353"/>
        <v>56</v>
      </c>
      <c r="N3719" t="s">
        <v>112</v>
      </c>
      <c r="O3719" t="s">
        <v>115</v>
      </c>
    </row>
    <row r="3720" spans="1:15" x14ac:dyDescent="0.3">
      <c r="A3720">
        <f t="shared" si="352"/>
        <v>7777899119</v>
      </c>
      <c r="B3720" s="1">
        <v>42667</v>
      </c>
      <c r="C3720" t="str">
        <f t="shared" si="348"/>
        <v>Monday</v>
      </c>
      <c r="D3720" t="str">
        <f t="shared" si="349"/>
        <v>October</v>
      </c>
      <c r="E3720">
        <v>20.75</v>
      </c>
      <c r="F3720" t="s">
        <v>13</v>
      </c>
      <c r="G3720" t="s">
        <v>22</v>
      </c>
      <c r="H3720">
        <f t="shared" si="350"/>
        <v>28.75</v>
      </c>
      <c r="I3720">
        <v>12</v>
      </c>
      <c r="J3720" t="s">
        <v>46</v>
      </c>
      <c r="K3720" t="s">
        <v>47</v>
      </c>
      <c r="L3720">
        <f t="shared" si="351"/>
        <v>345</v>
      </c>
      <c r="M3720">
        <f t="shared" si="353"/>
        <v>96</v>
      </c>
      <c r="N3720" t="s">
        <v>112</v>
      </c>
      <c r="O3720" t="s">
        <v>114</v>
      </c>
    </row>
    <row r="3721" spans="1:15" x14ac:dyDescent="0.3">
      <c r="A3721">
        <f t="shared" si="352"/>
        <v>7777899120</v>
      </c>
      <c r="B3721" s="1">
        <v>42667</v>
      </c>
      <c r="C3721" t="str">
        <f t="shared" si="348"/>
        <v>Monday</v>
      </c>
      <c r="D3721" t="str">
        <f t="shared" si="349"/>
        <v>October</v>
      </c>
      <c r="E3721">
        <v>16</v>
      </c>
      <c r="F3721" t="s">
        <v>7</v>
      </c>
      <c r="G3721" t="s">
        <v>8</v>
      </c>
      <c r="H3721">
        <f t="shared" si="350"/>
        <v>20.5</v>
      </c>
      <c r="I3721">
        <v>7</v>
      </c>
      <c r="J3721" t="s">
        <v>36</v>
      </c>
      <c r="K3721" t="s">
        <v>37</v>
      </c>
      <c r="L3721">
        <f t="shared" si="351"/>
        <v>143.5</v>
      </c>
      <c r="M3721">
        <f t="shared" si="353"/>
        <v>31.5</v>
      </c>
      <c r="N3721" t="s">
        <v>111</v>
      </c>
      <c r="O3721" t="s">
        <v>115</v>
      </c>
    </row>
    <row r="3722" spans="1:15" x14ac:dyDescent="0.3">
      <c r="A3722">
        <f t="shared" si="352"/>
        <v>7777899121</v>
      </c>
      <c r="B3722" s="1">
        <v>42667</v>
      </c>
      <c r="C3722" t="str">
        <f t="shared" si="348"/>
        <v>Monday</v>
      </c>
      <c r="D3722" t="str">
        <f t="shared" si="349"/>
        <v>October</v>
      </c>
      <c r="E3722">
        <v>12.75</v>
      </c>
      <c r="F3722" t="s">
        <v>27</v>
      </c>
      <c r="G3722" t="s">
        <v>22</v>
      </c>
      <c r="H3722">
        <f t="shared" si="350"/>
        <v>17.75</v>
      </c>
      <c r="I3722">
        <v>4</v>
      </c>
      <c r="J3722" t="s">
        <v>44</v>
      </c>
      <c r="K3722" t="s">
        <v>45</v>
      </c>
      <c r="L3722">
        <f t="shared" si="351"/>
        <v>71</v>
      </c>
      <c r="M3722">
        <f t="shared" si="353"/>
        <v>20</v>
      </c>
      <c r="N3722" t="s">
        <v>112</v>
      </c>
      <c r="O3722" t="s">
        <v>114</v>
      </c>
    </row>
    <row r="3723" spans="1:15" x14ac:dyDescent="0.3">
      <c r="A3723">
        <f t="shared" si="352"/>
        <v>7777899122</v>
      </c>
      <c r="B3723" s="1">
        <v>42667</v>
      </c>
      <c r="C3723" t="str">
        <f t="shared" si="348"/>
        <v>Monday</v>
      </c>
      <c r="D3723" t="str">
        <f t="shared" si="349"/>
        <v>October</v>
      </c>
      <c r="E3723">
        <v>16.75</v>
      </c>
      <c r="F3723" t="s">
        <v>7</v>
      </c>
      <c r="G3723" t="s">
        <v>14</v>
      </c>
      <c r="H3723">
        <f t="shared" si="350"/>
        <v>22.25</v>
      </c>
      <c r="I3723">
        <v>10</v>
      </c>
      <c r="J3723" t="s">
        <v>62</v>
      </c>
      <c r="K3723" t="s">
        <v>63</v>
      </c>
      <c r="L3723">
        <f t="shared" si="351"/>
        <v>222.5</v>
      </c>
      <c r="M3723">
        <f t="shared" si="353"/>
        <v>55</v>
      </c>
      <c r="N3723" t="s">
        <v>112</v>
      </c>
      <c r="O3723" t="s">
        <v>114</v>
      </c>
    </row>
    <row r="3724" spans="1:15" x14ac:dyDescent="0.3">
      <c r="A3724">
        <f t="shared" si="352"/>
        <v>7777899123</v>
      </c>
      <c r="B3724" s="1">
        <v>42667</v>
      </c>
      <c r="C3724" t="str">
        <f t="shared" si="348"/>
        <v>Monday</v>
      </c>
      <c r="D3724" t="str">
        <f t="shared" si="349"/>
        <v>October</v>
      </c>
      <c r="E3724">
        <v>20.75</v>
      </c>
      <c r="F3724" t="s">
        <v>13</v>
      </c>
      <c r="G3724" t="s">
        <v>22</v>
      </c>
      <c r="H3724">
        <f t="shared" si="350"/>
        <v>28.75</v>
      </c>
      <c r="I3724">
        <v>7</v>
      </c>
      <c r="J3724" t="s">
        <v>23</v>
      </c>
      <c r="K3724" t="s">
        <v>24</v>
      </c>
      <c r="L3724">
        <f t="shared" si="351"/>
        <v>201.25</v>
      </c>
      <c r="M3724">
        <f t="shared" si="353"/>
        <v>56</v>
      </c>
      <c r="N3724" t="s">
        <v>112</v>
      </c>
      <c r="O3724" t="s">
        <v>114</v>
      </c>
    </row>
    <row r="3725" spans="1:15" x14ac:dyDescent="0.3">
      <c r="A3725">
        <f t="shared" si="352"/>
        <v>7777899124</v>
      </c>
      <c r="B3725" s="1">
        <v>42668</v>
      </c>
      <c r="C3725" t="str">
        <f t="shared" si="348"/>
        <v>Tuesday</v>
      </c>
      <c r="D3725" t="str">
        <f t="shared" si="349"/>
        <v>October</v>
      </c>
      <c r="E3725">
        <v>16</v>
      </c>
      <c r="F3725" t="s">
        <v>7</v>
      </c>
      <c r="G3725" t="s">
        <v>14</v>
      </c>
      <c r="H3725">
        <f t="shared" si="350"/>
        <v>21.5</v>
      </c>
      <c r="I3725">
        <v>10</v>
      </c>
      <c r="J3725" t="s">
        <v>42</v>
      </c>
      <c r="K3725" t="s">
        <v>43</v>
      </c>
      <c r="L3725">
        <f t="shared" si="351"/>
        <v>215</v>
      </c>
      <c r="M3725">
        <f t="shared" si="353"/>
        <v>55</v>
      </c>
      <c r="N3725" t="s">
        <v>111</v>
      </c>
      <c r="O3725" t="s">
        <v>114</v>
      </c>
    </row>
    <row r="3726" spans="1:15" x14ac:dyDescent="0.3">
      <c r="A3726">
        <f t="shared" si="352"/>
        <v>7777899125</v>
      </c>
      <c r="B3726" s="1">
        <v>42668</v>
      </c>
      <c r="C3726" t="str">
        <f t="shared" si="348"/>
        <v>Tuesday</v>
      </c>
      <c r="D3726" t="str">
        <f t="shared" si="349"/>
        <v>October</v>
      </c>
      <c r="E3726">
        <v>12</v>
      </c>
      <c r="F3726" t="s">
        <v>27</v>
      </c>
      <c r="G3726" t="s">
        <v>8</v>
      </c>
      <c r="H3726">
        <f t="shared" si="350"/>
        <v>15</v>
      </c>
      <c r="I3726">
        <v>6</v>
      </c>
      <c r="J3726" t="s">
        <v>52</v>
      </c>
      <c r="K3726" t="s">
        <v>53</v>
      </c>
      <c r="L3726">
        <f t="shared" si="351"/>
        <v>90</v>
      </c>
      <c r="M3726">
        <f t="shared" si="353"/>
        <v>18</v>
      </c>
      <c r="N3726" t="s">
        <v>111</v>
      </c>
      <c r="O3726" t="s">
        <v>115</v>
      </c>
    </row>
    <row r="3727" spans="1:15" x14ac:dyDescent="0.3">
      <c r="A3727">
        <f t="shared" si="352"/>
        <v>7777899126</v>
      </c>
      <c r="B3727" s="1">
        <v>42668</v>
      </c>
      <c r="C3727" t="str">
        <f t="shared" si="348"/>
        <v>Tuesday</v>
      </c>
      <c r="D3727" t="str">
        <f t="shared" si="349"/>
        <v>October</v>
      </c>
      <c r="E3727">
        <v>20.25</v>
      </c>
      <c r="F3727" t="s">
        <v>13</v>
      </c>
      <c r="G3727" t="s">
        <v>14</v>
      </c>
      <c r="H3727">
        <f t="shared" si="350"/>
        <v>27.25</v>
      </c>
      <c r="I3727">
        <v>2</v>
      </c>
      <c r="J3727" t="s">
        <v>20</v>
      </c>
      <c r="K3727" t="s">
        <v>21</v>
      </c>
      <c r="L3727">
        <f t="shared" si="351"/>
        <v>54.5</v>
      </c>
      <c r="M3727">
        <f t="shared" si="353"/>
        <v>14</v>
      </c>
      <c r="N3727" t="s">
        <v>111</v>
      </c>
      <c r="O3727" t="s">
        <v>115</v>
      </c>
    </row>
    <row r="3728" spans="1:15" x14ac:dyDescent="0.3">
      <c r="A3728">
        <f t="shared" si="352"/>
        <v>7777899127</v>
      </c>
      <c r="B3728" s="1">
        <v>42668</v>
      </c>
      <c r="C3728" t="str">
        <f t="shared" si="348"/>
        <v>Tuesday</v>
      </c>
      <c r="D3728" t="str">
        <f t="shared" si="349"/>
        <v>October</v>
      </c>
      <c r="E3728">
        <v>20.25</v>
      </c>
      <c r="F3728" t="s">
        <v>13</v>
      </c>
      <c r="G3728" t="s">
        <v>17</v>
      </c>
      <c r="H3728">
        <f t="shared" si="350"/>
        <v>30.25</v>
      </c>
      <c r="I3728">
        <v>10</v>
      </c>
      <c r="J3728" t="s">
        <v>70</v>
      </c>
      <c r="K3728" t="s">
        <v>71</v>
      </c>
      <c r="L3728">
        <f t="shared" si="351"/>
        <v>302.5</v>
      </c>
      <c r="M3728">
        <f t="shared" si="353"/>
        <v>100</v>
      </c>
      <c r="N3728" t="s">
        <v>111</v>
      </c>
      <c r="O3728" t="s">
        <v>115</v>
      </c>
    </row>
    <row r="3729" spans="1:15" x14ac:dyDescent="0.3">
      <c r="A3729">
        <f t="shared" si="352"/>
        <v>7777899128</v>
      </c>
      <c r="B3729" s="1">
        <v>42668</v>
      </c>
      <c r="C3729" t="str">
        <f t="shared" si="348"/>
        <v>Tuesday</v>
      </c>
      <c r="D3729" t="str">
        <f t="shared" si="349"/>
        <v>October</v>
      </c>
      <c r="E3729">
        <v>20.75</v>
      </c>
      <c r="F3729" t="s">
        <v>13</v>
      </c>
      <c r="G3729" t="s">
        <v>17</v>
      </c>
      <c r="H3729">
        <f t="shared" si="350"/>
        <v>30.75</v>
      </c>
      <c r="I3729">
        <v>5</v>
      </c>
      <c r="J3729" t="s">
        <v>38</v>
      </c>
      <c r="K3729" t="s">
        <v>39</v>
      </c>
      <c r="L3729">
        <f t="shared" si="351"/>
        <v>153.75</v>
      </c>
      <c r="M3729">
        <f t="shared" si="353"/>
        <v>50</v>
      </c>
      <c r="N3729" t="s">
        <v>112</v>
      </c>
      <c r="O3729" t="s">
        <v>114</v>
      </c>
    </row>
    <row r="3730" spans="1:15" x14ac:dyDescent="0.3">
      <c r="A3730">
        <f t="shared" si="352"/>
        <v>7777899129</v>
      </c>
      <c r="B3730" s="1">
        <v>42668</v>
      </c>
      <c r="C3730" t="str">
        <f t="shared" si="348"/>
        <v>Tuesday</v>
      </c>
      <c r="D3730" t="str">
        <f t="shared" si="349"/>
        <v>October</v>
      </c>
      <c r="E3730">
        <v>16.75</v>
      </c>
      <c r="F3730" t="s">
        <v>7</v>
      </c>
      <c r="G3730" t="s">
        <v>22</v>
      </c>
      <c r="H3730">
        <f t="shared" si="350"/>
        <v>23.25</v>
      </c>
      <c r="I3730">
        <v>4</v>
      </c>
      <c r="J3730" t="s">
        <v>28</v>
      </c>
      <c r="K3730" t="s">
        <v>29</v>
      </c>
      <c r="L3730">
        <f t="shared" si="351"/>
        <v>93</v>
      </c>
      <c r="M3730">
        <f t="shared" si="353"/>
        <v>26</v>
      </c>
      <c r="N3730" t="s">
        <v>112</v>
      </c>
      <c r="O3730" t="s">
        <v>114</v>
      </c>
    </row>
    <row r="3731" spans="1:15" x14ac:dyDescent="0.3">
      <c r="A3731">
        <f t="shared" si="352"/>
        <v>7777899130</v>
      </c>
      <c r="B3731" s="1">
        <v>42669</v>
      </c>
      <c r="C3731" t="str">
        <f t="shared" si="348"/>
        <v>Wednesday</v>
      </c>
      <c r="D3731" t="str">
        <f t="shared" si="349"/>
        <v>October</v>
      </c>
      <c r="E3731">
        <v>20.75</v>
      </c>
      <c r="F3731" t="s">
        <v>13</v>
      </c>
      <c r="G3731" t="s">
        <v>17</v>
      </c>
      <c r="H3731">
        <f t="shared" si="350"/>
        <v>30.75</v>
      </c>
      <c r="I3731">
        <v>8</v>
      </c>
      <c r="J3731" t="s">
        <v>54</v>
      </c>
      <c r="K3731" t="s">
        <v>55</v>
      </c>
      <c r="L3731">
        <f t="shared" si="351"/>
        <v>246</v>
      </c>
      <c r="M3731">
        <f t="shared" si="353"/>
        <v>80</v>
      </c>
      <c r="N3731" t="s">
        <v>112</v>
      </c>
      <c r="O3731" t="s">
        <v>114</v>
      </c>
    </row>
    <row r="3732" spans="1:15" x14ac:dyDescent="0.3">
      <c r="A3732">
        <f t="shared" si="352"/>
        <v>7777899131</v>
      </c>
      <c r="B3732" s="1">
        <v>42669</v>
      </c>
      <c r="C3732" t="str">
        <f t="shared" si="348"/>
        <v>Wednesday</v>
      </c>
      <c r="D3732" t="str">
        <f t="shared" si="349"/>
        <v>October</v>
      </c>
      <c r="E3732">
        <v>16.5</v>
      </c>
      <c r="F3732" t="s">
        <v>7</v>
      </c>
      <c r="G3732" t="s">
        <v>17</v>
      </c>
      <c r="H3732">
        <f t="shared" si="350"/>
        <v>25</v>
      </c>
      <c r="I3732">
        <v>2</v>
      </c>
      <c r="J3732" t="s">
        <v>38</v>
      </c>
      <c r="K3732" t="s">
        <v>39</v>
      </c>
      <c r="L3732">
        <f t="shared" si="351"/>
        <v>50</v>
      </c>
      <c r="M3732">
        <f t="shared" si="353"/>
        <v>17</v>
      </c>
      <c r="N3732" t="s">
        <v>111</v>
      </c>
      <c r="O3732" t="s">
        <v>115</v>
      </c>
    </row>
    <row r="3733" spans="1:15" x14ac:dyDescent="0.3">
      <c r="A3733">
        <f t="shared" si="352"/>
        <v>7777899132</v>
      </c>
      <c r="B3733" s="1">
        <v>42669</v>
      </c>
      <c r="C3733" t="str">
        <f t="shared" si="348"/>
        <v>Wednesday</v>
      </c>
      <c r="D3733" t="str">
        <f t="shared" si="349"/>
        <v>October</v>
      </c>
      <c r="E3733">
        <v>16.5</v>
      </c>
      <c r="F3733" t="s">
        <v>13</v>
      </c>
      <c r="G3733" t="s">
        <v>8</v>
      </c>
      <c r="H3733">
        <f t="shared" si="350"/>
        <v>22.5</v>
      </c>
      <c r="I3733">
        <v>4</v>
      </c>
      <c r="J3733" t="s">
        <v>9</v>
      </c>
      <c r="K3733" t="s">
        <v>10</v>
      </c>
      <c r="L3733">
        <f t="shared" si="351"/>
        <v>90</v>
      </c>
      <c r="M3733">
        <f t="shared" si="353"/>
        <v>24</v>
      </c>
      <c r="N3733" t="s">
        <v>112</v>
      </c>
      <c r="O3733" t="s">
        <v>115</v>
      </c>
    </row>
    <row r="3734" spans="1:15" x14ac:dyDescent="0.3">
      <c r="A3734">
        <f t="shared" si="352"/>
        <v>7777899133</v>
      </c>
      <c r="B3734" s="1">
        <v>42669</v>
      </c>
      <c r="C3734" t="str">
        <f t="shared" si="348"/>
        <v>Wednesday</v>
      </c>
      <c r="D3734" t="str">
        <f t="shared" si="349"/>
        <v>October</v>
      </c>
      <c r="E3734">
        <v>17.5</v>
      </c>
      <c r="F3734" t="s">
        <v>13</v>
      </c>
      <c r="G3734" t="s">
        <v>8</v>
      </c>
      <c r="H3734">
        <f t="shared" si="350"/>
        <v>23.5</v>
      </c>
      <c r="I3734">
        <v>9</v>
      </c>
      <c r="J3734" t="s">
        <v>74</v>
      </c>
      <c r="K3734" t="s">
        <v>75</v>
      </c>
      <c r="L3734">
        <f t="shared" si="351"/>
        <v>211.5</v>
      </c>
      <c r="M3734">
        <f t="shared" si="353"/>
        <v>54</v>
      </c>
      <c r="N3734" t="s">
        <v>111</v>
      </c>
      <c r="O3734" t="s">
        <v>114</v>
      </c>
    </row>
    <row r="3735" spans="1:15" x14ac:dyDescent="0.3">
      <c r="A3735">
        <f t="shared" si="352"/>
        <v>7777899134</v>
      </c>
      <c r="B3735" s="1">
        <v>42669</v>
      </c>
      <c r="C3735" t="str">
        <f t="shared" si="348"/>
        <v>Wednesday</v>
      </c>
      <c r="D3735" t="str">
        <f t="shared" si="349"/>
        <v>October</v>
      </c>
      <c r="E3735">
        <v>20.25</v>
      </c>
      <c r="F3735" t="s">
        <v>13</v>
      </c>
      <c r="G3735" t="s">
        <v>14</v>
      </c>
      <c r="H3735">
        <f t="shared" si="350"/>
        <v>27.25</v>
      </c>
      <c r="I3735">
        <v>2</v>
      </c>
      <c r="J3735" t="s">
        <v>68</v>
      </c>
      <c r="K3735" t="s">
        <v>69</v>
      </c>
      <c r="L3735">
        <f t="shared" si="351"/>
        <v>54.5</v>
      </c>
      <c r="M3735">
        <f t="shared" si="353"/>
        <v>14</v>
      </c>
      <c r="N3735" t="s">
        <v>111</v>
      </c>
      <c r="O3735" t="s">
        <v>115</v>
      </c>
    </row>
    <row r="3736" spans="1:15" x14ac:dyDescent="0.3">
      <c r="A3736">
        <f t="shared" si="352"/>
        <v>7777899135</v>
      </c>
      <c r="B3736" s="1">
        <v>42669</v>
      </c>
      <c r="C3736" t="str">
        <f t="shared" si="348"/>
        <v>Wednesday</v>
      </c>
      <c r="D3736" t="str">
        <f t="shared" si="349"/>
        <v>October</v>
      </c>
      <c r="E3736">
        <v>16</v>
      </c>
      <c r="F3736" t="s">
        <v>7</v>
      </c>
      <c r="G3736" t="s">
        <v>8</v>
      </c>
      <c r="H3736">
        <f t="shared" si="350"/>
        <v>20.5</v>
      </c>
      <c r="I3736">
        <v>8</v>
      </c>
      <c r="J3736" t="s">
        <v>30</v>
      </c>
      <c r="K3736" t="s">
        <v>31</v>
      </c>
      <c r="L3736">
        <f t="shared" si="351"/>
        <v>164</v>
      </c>
      <c r="M3736">
        <f t="shared" si="353"/>
        <v>36</v>
      </c>
      <c r="N3736" t="s">
        <v>111</v>
      </c>
      <c r="O3736" t="s">
        <v>114</v>
      </c>
    </row>
    <row r="3737" spans="1:15" x14ac:dyDescent="0.3">
      <c r="A3737">
        <f t="shared" si="352"/>
        <v>7777899136</v>
      </c>
      <c r="B3737" s="1">
        <v>42669</v>
      </c>
      <c r="C3737" t="str">
        <f t="shared" si="348"/>
        <v>Wednesday</v>
      </c>
      <c r="D3737" t="str">
        <f t="shared" si="349"/>
        <v>October</v>
      </c>
      <c r="E3737">
        <v>20.75</v>
      </c>
      <c r="F3737" t="s">
        <v>13</v>
      </c>
      <c r="G3737" t="s">
        <v>22</v>
      </c>
      <c r="H3737">
        <f t="shared" si="350"/>
        <v>28.75</v>
      </c>
      <c r="I3737">
        <v>4</v>
      </c>
      <c r="J3737" t="s">
        <v>28</v>
      </c>
      <c r="K3737" t="s">
        <v>29</v>
      </c>
      <c r="L3737">
        <f t="shared" si="351"/>
        <v>115</v>
      </c>
      <c r="M3737">
        <f t="shared" si="353"/>
        <v>32</v>
      </c>
      <c r="N3737" t="s">
        <v>111</v>
      </c>
      <c r="O3737" t="s">
        <v>114</v>
      </c>
    </row>
    <row r="3738" spans="1:15" x14ac:dyDescent="0.3">
      <c r="A3738">
        <f t="shared" si="352"/>
        <v>7777899137</v>
      </c>
      <c r="B3738" s="1">
        <v>42670</v>
      </c>
      <c r="C3738" t="str">
        <f t="shared" si="348"/>
        <v>Thursday</v>
      </c>
      <c r="D3738" t="str">
        <f t="shared" si="349"/>
        <v>October</v>
      </c>
      <c r="E3738">
        <v>20.25</v>
      </c>
      <c r="F3738" t="s">
        <v>13</v>
      </c>
      <c r="G3738" t="s">
        <v>14</v>
      </c>
      <c r="H3738">
        <f t="shared" si="350"/>
        <v>27.25</v>
      </c>
      <c r="I3738">
        <v>4</v>
      </c>
      <c r="J3738" t="s">
        <v>68</v>
      </c>
      <c r="K3738" t="s">
        <v>69</v>
      </c>
      <c r="L3738">
        <f t="shared" si="351"/>
        <v>109</v>
      </c>
      <c r="M3738">
        <f t="shared" si="353"/>
        <v>28</v>
      </c>
      <c r="N3738" t="s">
        <v>112</v>
      </c>
      <c r="O3738" t="s">
        <v>115</v>
      </c>
    </row>
    <row r="3739" spans="1:15" x14ac:dyDescent="0.3">
      <c r="A3739">
        <f t="shared" si="352"/>
        <v>7777899138</v>
      </c>
      <c r="B3739" s="1">
        <v>42670</v>
      </c>
      <c r="C3739" t="str">
        <f t="shared" si="348"/>
        <v>Thursday</v>
      </c>
      <c r="D3739" t="str">
        <f t="shared" si="349"/>
        <v>October</v>
      </c>
      <c r="E3739">
        <v>12</v>
      </c>
      <c r="F3739" t="s">
        <v>27</v>
      </c>
      <c r="G3739" t="s">
        <v>8</v>
      </c>
      <c r="H3739">
        <f t="shared" si="350"/>
        <v>15</v>
      </c>
      <c r="I3739">
        <v>3</v>
      </c>
      <c r="J3739" t="s">
        <v>11</v>
      </c>
      <c r="K3739" t="s">
        <v>12</v>
      </c>
      <c r="L3739">
        <f t="shared" si="351"/>
        <v>45</v>
      </c>
      <c r="M3739">
        <f t="shared" si="353"/>
        <v>9</v>
      </c>
      <c r="N3739" t="s">
        <v>112</v>
      </c>
      <c r="O3739" t="s">
        <v>114</v>
      </c>
    </row>
    <row r="3740" spans="1:15" x14ac:dyDescent="0.3">
      <c r="A3740">
        <f t="shared" si="352"/>
        <v>7777899139</v>
      </c>
      <c r="B3740" s="1">
        <v>42670</v>
      </c>
      <c r="C3740" t="str">
        <f t="shared" si="348"/>
        <v>Thursday</v>
      </c>
      <c r="D3740" t="str">
        <f t="shared" si="349"/>
        <v>October</v>
      </c>
      <c r="E3740">
        <v>20.75</v>
      </c>
      <c r="F3740" t="s">
        <v>13</v>
      </c>
      <c r="G3740" t="s">
        <v>17</v>
      </c>
      <c r="H3740">
        <f t="shared" si="350"/>
        <v>30.75</v>
      </c>
      <c r="I3740">
        <v>6</v>
      </c>
      <c r="J3740" t="s">
        <v>54</v>
      </c>
      <c r="K3740" t="s">
        <v>55</v>
      </c>
      <c r="L3740">
        <f t="shared" si="351"/>
        <v>184.5</v>
      </c>
      <c r="M3740">
        <f t="shared" si="353"/>
        <v>60</v>
      </c>
      <c r="N3740" t="s">
        <v>112</v>
      </c>
      <c r="O3740" t="s">
        <v>114</v>
      </c>
    </row>
    <row r="3741" spans="1:15" x14ac:dyDescent="0.3">
      <c r="A3741">
        <f t="shared" si="352"/>
        <v>7777899140</v>
      </c>
      <c r="B3741" s="1">
        <v>42670</v>
      </c>
      <c r="C3741" t="str">
        <f t="shared" si="348"/>
        <v>Thursday</v>
      </c>
      <c r="D3741" t="str">
        <f t="shared" si="349"/>
        <v>October</v>
      </c>
      <c r="E3741">
        <v>18.5</v>
      </c>
      <c r="F3741" t="s">
        <v>13</v>
      </c>
      <c r="G3741" t="s">
        <v>14</v>
      </c>
      <c r="H3741">
        <f t="shared" si="350"/>
        <v>25.5</v>
      </c>
      <c r="I3741">
        <v>3</v>
      </c>
      <c r="J3741" t="s">
        <v>15</v>
      </c>
      <c r="K3741" t="s">
        <v>16</v>
      </c>
      <c r="L3741">
        <f t="shared" si="351"/>
        <v>76.5</v>
      </c>
      <c r="M3741">
        <f t="shared" si="353"/>
        <v>21</v>
      </c>
      <c r="N3741" t="s">
        <v>111</v>
      </c>
      <c r="O3741" t="s">
        <v>115</v>
      </c>
    </row>
    <row r="3742" spans="1:15" x14ac:dyDescent="0.3">
      <c r="A3742">
        <f t="shared" si="352"/>
        <v>7777899141</v>
      </c>
      <c r="B3742" s="1">
        <v>42671</v>
      </c>
      <c r="C3742" t="str">
        <f t="shared" si="348"/>
        <v>Friday</v>
      </c>
      <c r="D3742" t="str">
        <f t="shared" si="349"/>
        <v>October</v>
      </c>
      <c r="E3742">
        <v>12</v>
      </c>
      <c r="F3742" t="s">
        <v>27</v>
      </c>
      <c r="G3742" t="s">
        <v>8</v>
      </c>
      <c r="H3742">
        <f t="shared" si="350"/>
        <v>15</v>
      </c>
      <c r="I3742">
        <v>10</v>
      </c>
      <c r="J3742" t="s">
        <v>36</v>
      </c>
      <c r="K3742" t="s">
        <v>37</v>
      </c>
      <c r="L3742">
        <f t="shared" si="351"/>
        <v>150</v>
      </c>
      <c r="M3742">
        <f t="shared" si="353"/>
        <v>30</v>
      </c>
      <c r="N3742" t="s">
        <v>112</v>
      </c>
      <c r="O3742" t="s">
        <v>114</v>
      </c>
    </row>
    <row r="3743" spans="1:15" x14ac:dyDescent="0.3">
      <c r="A3743">
        <f t="shared" si="352"/>
        <v>7777899142</v>
      </c>
      <c r="B3743" s="1">
        <v>42671</v>
      </c>
      <c r="C3743" t="str">
        <f t="shared" si="348"/>
        <v>Friday</v>
      </c>
      <c r="D3743" t="str">
        <f t="shared" si="349"/>
        <v>October</v>
      </c>
      <c r="E3743">
        <v>17.5</v>
      </c>
      <c r="F3743" t="s">
        <v>13</v>
      </c>
      <c r="G3743" t="s">
        <v>8</v>
      </c>
      <c r="H3743">
        <f t="shared" si="350"/>
        <v>23.5</v>
      </c>
      <c r="I3743">
        <v>3</v>
      </c>
      <c r="J3743" t="s">
        <v>74</v>
      </c>
      <c r="K3743" t="s">
        <v>75</v>
      </c>
      <c r="L3743">
        <f t="shared" si="351"/>
        <v>70.5</v>
      </c>
      <c r="M3743">
        <f t="shared" si="353"/>
        <v>18</v>
      </c>
      <c r="N3743" t="s">
        <v>112</v>
      </c>
      <c r="O3743" t="s">
        <v>114</v>
      </c>
    </row>
    <row r="3744" spans="1:15" x14ac:dyDescent="0.3">
      <c r="A3744">
        <f t="shared" si="352"/>
        <v>7777899143</v>
      </c>
      <c r="B3744" s="1">
        <v>42671</v>
      </c>
      <c r="C3744" t="str">
        <f t="shared" si="348"/>
        <v>Friday</v>
      </c>
      <c r="D3744" t="str">
        <f t="shared" si="349"/>
        <v>October</v>
      </c>
      <c r="E3744">
        <v>20.25</v>
      </c>
      <c r="F3744" t="s">
        <v>13</v>
      </c>
      <c r="G3744" t="s">
        <v>17</v>
      </c>
      <c r="H3744">
        <f t="shared" si="350"/>
        <v>30.25</v>
      </c>
      <c r="I3744">
        <v>2</v>
      </c>
      <c r="J3744" t="s">
        <v>70</v>
      </c>
      <c r="K3744" t="s">
        <v>71</v>
      </c>
      <c r="L3744">
        <f t="shared" si="351"/>
        <v>60.5</v>
      </c>
      <c r="M3744">
        <f t="shared" si="353"/>
        <v>20</v>
      </c>
      <c r="N3744" t="s">
        <v>112</v>
      </c>
      <c r="O3744" t="s">
        <v>115</v>
      </c>
    </row>
    <row r="3745" spans="1:15" x14ac:dyDescent="0.3">
      <c r="A3745">
        <f t="shared" si="352"/>
        <v>7777899144</v>
      </c>
      <c r="B3745" s="1">
        <v>42671</v>
      </c>
      <c r="C3745" t="str">
        <f t="shared" si="348"/>
        <v>Friday</v>
      </c>
      <c r="D3745" t="str">
        <f t="shared" si="349"/>
        <v>October</v>
      </c>
      <c r="E3745">
        <v>12</v>
      </c>
      <c r="F3745" t="s">
        <v>27</v>
      </c>
      <c r="G3745" t="s">
        <v>8</v>
      </c>
      <c r="H3745">
        <f t="shared" si="350"/>
        <v>15</v>
      </c>
      <c r="I3745">
        <v>3</v>
      </c>
      <c r="J3745" t="s">
        <v>52</v>
      </c>
      <c r="K3745" t="s">
        <v>53</v>
      </c>
      <c r="L3745">
        <f t="shared" si="351"/>
        <v>45</v>
      </c>
      <c r="M3745">
        <f t="shared" si="353"/>
        <v>9</v>
      </c>
      <c r="N3745" t="s">
        <v>111</v>
      </c>
      <c r="O3745" t="s">
        <v>114</v>
      </c>
    </row>
    <row r="3746" spans="1:15" x14ac:dyDescent="0.3">
      <c r="A3746">
        <f t="shared" si="352"/>
        <v>7777899145</v>
      </c>
      <c r="B3746" s="1">
        <v>42671</v>
      </c>
      <c r="C3746" t="str">
        <f t="shared" si="348"/>
        <v>Friday</v>
      </c>
      <c r="D3746" t="str">
        <f t="shared" si="349"/>
        <v>October</v>
      </c>
      <c r="E3746">
        <v>16.75</v>
      </c>
      <c r="F3746" t="s">
        <v>7</v>
      </c>
      <c r="G3746" t="s">
        <v>22</v>
      </c>
      <c r="H3746">
        <f t="shared" si="350"/>
        <v>23.25</v>
      </c>
      <c r="I3746">
        <v>1</v>
      </c>
      <c r="J3746" t="s">
        <v>72</v>
      </c>
      <c r="K3746" t="s">
        <v>73</v>
      </c>
      <c r="L3746">
        <f t="shared" si="351"/>
        <v>23.25</v>
      </c>
      <c r="M3746">
        <f t="shared" si="353"/>
        <v>6.5</v>
      </c>
      <c r="N3746" t="s">
        <v>111</v>
      </c>
      <c r="O3746" t="s">
        <v>115</v>
      </c>
    </row>
    <row r="3747" spans="1:15" x14ac:dyDescent="0.3">
      <c r="A3747">
        <f t="shared" si="352"/>
        <v>7777899146</v>
      </c>
      <c r="B3747" s="1">
        <v>42671</v>
      </c>
      <c r="C3747" t="str">
        <f t="shared" si="348"/>
        <v>Friday</v>
      </c>
      <c r="D3747" t="str">
        <f t="shared" si="349"/>
        <v>October</v>
      </c>
      <c r="E3747">
        <v>20.5</v>
      </c>
      <c r="F3747" t="s">
        <v>13</v>
      </c>
      <c r="G3747" t="s">
        <v>8</v>
      </c>
      <c r="H3747">
        <f t="shared" si="350"/>
        <v>26.5</v>
      </c>
      <c r="I3747">
        <v>2</v>
      </c>
      <c r="J3747" t="s">
        <v>58</v>
      </c>
      <c r="K3747" t="s">
        <v>59</v>
      </c>
      <c r="L3747">
        <f t="shared" si="351"/>
        <v>53</v>
      </c>
      <c r="M3747">
        <f t="shared" si="353"/>
        <v>12</v>
      </c>
      <c r="N3747" t="s">
        <v>111</v>
      </c>
      <c r="O3747" t="s">
        <v>114</v>
      </c>
    </row>
    <row r="3748" spans="1:15" x14ac:dyDescent="0.3">
      <c r="A3748">
        <f t="shared" si="352"/>
        <v>7777899147</v>
      </c>
      <c r="B3748" s="1">
        <v>42672</v>
      </c>
      <c r="C3748" t="str">
        <f t="shared" si="348"/>
        <v>Saturday</v>
      </c>
      <c r="D3748" t="str">
        <f t="shared" si="349"/>
        <v>October</v>
      </c>
      <c r="E3748">
        <v>20.5</v>
      </c>
      <c r="F3748" t="s">
        <v>13</v>
      </c>
      <c r="G3748" t="s">
        <v>8</v>
      </c>
      <c r="H3748">
        <f t="shared" si="350"/>
        <v>26.5</v>
      </c>
      <c r="I3748">
        <v>3</v>
      </c>
      <c r="J3748" t="s">
        <v>58</v>
      </c>
      <c r="K3748" t="s">
        <v>59</v>
      </c>
      <c r="L3748">
        <f t="shared" si="351"/>
        <v>79.5</v>
      </c>
      <c r="M3748">
        <f t="shared" si="353"/>
        <v>18</v>
      </c>
      <c r="N3748" t="s">
        <v>111</v>
      </c>
      <c r="O3748" t="s">
        <v>115</v>
      </c>
    </row>
    <row r="3749" spans="1:15" x14ac:dyDescent="0.3">
      <c r="A3749">
        <f t="shared" si="352"/>
        <v>7777899148</v>
      </c>
      <c r="B3749" s="1">
        <v>42672</v>
      </c>
      <c r="C3749" t="str">
        <f t="shared" si="348"/>
        <v>Saturday</v>
      </c>
      <c r="D3749" t="str">
        <f t="shared" si="349"/>
        <v>October</v>
      </c>
      <c r="E3749">
        <v>21</v>
      </c>
      <c r="F3749" t="s">
        <v>13</v>
      </c>
      <c r="G3749" t="s">
        <v>14</v>
      </c>
      <c r="H3749">
        <f t="shared" si="350"/>
        <v>28</v>
      </c>
      <c r="I3749">
        <v>7</v>
      </c>
      <c r="J3749" t="s">
        <v>62</v>
      </c>
      <c r="K3749" t="s">
        <v>63</v>
      </c>
      <c r="L3749">
        <f t="shared" si="351"/>
        <v>196</v>
      </c>
      <c r="M3749">
        <f t="shared" si="353"/>
        <v>49</v>
      </c>
      <c r="N3749" t="s">
        <v>112</v>
      </c>
      <c r="O3749" t="s">
        <v>115</v>
      </c>
    </row>
    <row r="3750" spans="1:15" x14ac:dyDescent="0.3">
      <c r="A3750">
        <f t="shared" si="352"/>
        <v>7777899149</v>
      </c>
      <c r="B3750" s="1">
        <v>42672</v>
      </c>
      <c r="C3750" t="str">
        <f t="shared" si="348"/>
        <v>Saturday</v>
      </c>
      <c r="D3750" t="str">
        <f t="shared" si="349"/>
        <v>October</v>
      </c>
      <c r="E3750">
        <v>16.75</v>
      </c>
      <c r="F3750" t="s">
        <v>7</v>
      </c>
      <c r="G3750" t="s">
        <v>14</v>
      </c>
      <c r="H3750">
        <f t="shared" si="350"/>
        <v>22.25</v>
      </c>
      <c r="I3750">
        <v>1</v>
      </c>
      <c r="J3750" t="s">
        <v>62</v>
      </c>
      <c r="K3750" t="s">
        <v>63</v>
      </c>
      <c r="L3750">
        <f t="shared" si="351"/>
        <v>22.25</v>
      </c>
      <c r="M3750">
        <f t="shared" si="353"/>
        <v>5.5</v>
      </c>
      <c r="N3750" t="s">
        <v>111</v>
      </c>
      <c r="O3750" t="s">
        <v>114</v>
      </c>
    </row>
    <row r="3751" spans="1:15" x14ac:dyDescent="0.3">
      <c r="A3751">
        <f t="shared" si="352"/>
        <v>7777899150</v>
      </c>
      <c r="B3751" s="1">
        <v>42672</v>
      </c>
      <c r="C3751" t="str">
        <f t="shared" si="348"/>
        <v>Saturday</v>
      </c>
      <c r="D3751" t="str">
        <f t="shared" si="349"/>
        <v>October</v>
      </c>
      <c r="E3751">
        <v>16.25</v>
      </c>
      <c r="F3751" t="s">
        <v>7</v>
      </c>
      <c r="G3751" t="s">
        <v>17</v>
      </c>
      <c r="H3751">
        <f t="shared" si="350"/>
        <v>24.75</v>
      </c>
      <c r="I3751">
        <v>10</v>
      </c>
      <c r="J3751" t="s">
        <v>70</v>
      </c>
      <c r="K3751" t="s">
        <v>71</v>
      </c>
      <c r="L3751">
        <f t="shared" si="351"/>
        <v>247.5</v>
      </c>
      <c r="M3751">
        <f t="shared" si="353"/>
        <v>85</v>
      </c>
      <c r="N3751" t="s">
        <v>111</v>
      </c>
      <c r="O3751" t="s">
        <v>114</v>
      </c>
    </row>
    <row r="3752" spans="1:15" x14ac:dyDescent="0.3">
      <c r="A3752">
        <f t="shared" si="352"/>
        <v>7777899151</v>
      </c>
      <c r="B3752" s="1">
        <v>42672</v>
      </c>
      <c r="C3752" t="str">
        <f t="shared" si="348"/>
        <v>Saturday</v>
      </c>
      <c r="D3752" t="str">
        <f t="shared" si="349"/>
        <v>October</v>
      </c>
      <c r="E3752">
        <v>20.75</v>
      </c>
      <c r="F3752" t="s">
        <v>13</v>
      </c>
      <c r="G3752" t="s">
        <v>22</v>
      </c>
      <c r="H3752">
        <f t="shared" si="350"/>
        <v>28.75</v>
      </c>
      <c r="I3752">
        <v>6</v>
      </c>
      <c r="J3752" t="s">
        <v>23</v>
      </c>
      <c r="K3752" t="s">
        <v>24</v>
      </c>
      <c r="L3752">
        <f t="shared" si="351"/>
        <v>172.5</v>
      </c>
      <c r="M3752">
        <f t="shared" si="353"/>
        <v>48</v>
      </c>
      <c r="N3752" t="s">
        <v>112</v>
      </c>
      <c r="O3752" t="s">
        <v>115</v>
      </c>
    </row>
    <row r="3753" spans="1:15" x14ac:dyDescent="0.3">
      <c r="A3753">
        <f t="shared" si="352"/>
        <v>7777899152</v>
      </c>
      <c r="B3753" s="1">
        <v>42672</v>
      </c>
      <c r="C3753" t="str">
        <f t="shared" si="348"/>
        <v>Saturday</v>
      </c>
      <c r="D3753" t="str">
        <f t="shared" si="349"/>
        <v>October</v>
      </c>
      <c r="E3753">
        <v>16</v>
      </c>
      <c r="F3753" t="s">
        <v>7</v>
      </c>
      <c r="G3753" t="s">
        <v>14</v>
      </c>
      <c r="H3753">
        <f t="shared" si="350"/>
        <v>21.5</v>
      </c>
      <c r="I3753">
        <v>9</v>
      </c>
      <c r="J3753" t="s">
        <v>20</v>
      </c>
      <c r="K3753" t="s">
        <v>21</v>
      </c>
      <c r="L3753">
        <f t="shared" si="351"/>
        <v>193.5</v>
      </c>
      <c r="M3753">
        <f t="shared" si="353"/>
        <v>49.5</v>
      </c>
      <c r="N3753" t="s">
        <v>111</v>
      </c>
      <c r="O3753" t="s">
        <v>115</v>
      </c>
    </row>
    <row r="3754" spans="1:15" x14ac:dyDescent="0.3">
      <c r="A3754">
        <f t="shared" si="352"/>
        <v>7777899153</v>
      </c>
      <c r="B3754" s="1">
        <v>42672</v>
      </c>
      <c r="C3754" t="str">
        <f t="shared" si="348"/>
        <v>Saturday</v>
      </c>
      <c r="D3754" t="str">
        <f t="shared" si="349"/>
        <v>October</v>
      </c>
      <c r="E3754">
        <v>16.25</v>
      </c>
      <c r="F3754" t="s">
        <v>7</v>
      </c>
      <c r="G3754" t="s">
        <v>17</v>
      </c>
      <c r="H3754">
        <f t="shared" si="350"/>
        <v>24.75</v>
      </c>
      <c r="I3754">
        <v>11</v>
      </c>
      <c r="J3754" t="s">
        <v>70</v>
      </c>
      <c r="K3754" t="s">
        <v>71</v>
      </c>
      <c r="L3754">
        <f t="shared" si="351"/>
        <v>272.25</v>
      </c>
      <c r="M3754">
        <f t="shared" si="353"/>
        <v>93.5</v>
      </c>
      <c r="N3754" t="s">
        <v>112</v>
      </c>
      <c r="O3754" t="s">
        <v>115</v>
      </c>
    </row>
    <row r="3755" spans="1:15" x14ac:dyDescent="0.3">
      <c r="A3755">
        <f t="shared" si="352"/>
        <v>7777899154</v>
      </c>
      <c r="B3755" s="1">
        <v>42673</v>
      </c>
      <c r="C3755" t="str">
        <f t="shared" si="348"/>
        <v>Sunday</v>
      </c>
      <c r="D3755" t="str">
        <f t="shared" si="349"/>
        <v>October</v>
      </c>
      <c r="E3755">
        <v>20.75</v>
      </c>
      <c r="F3755" t="s">
        <v>13</v>
      </c>
      <c r="G3755" t="s">
        <v>22</v>
      </c>
      <c r="H3755">
        <f t="shared" si="350"/>
        <v>28.75</v>
      </c>
      <c r="I3755">
        <v>12</v>
      </c>
      <c r="J3755" t="s">
        <v>23</v>
      </c>
      <c r="K3755" t="s">
        <v>24</v>
      </c>
      <c r="L3755">
        <f t="shared" si="351"/>
        <v>345</v>
      </c>
      <c r="M3755">
        <f t="shared" si="353"/>
        <v>96</v>
      </c>
      <c r="N3755" t="s">
        <v>111</v>
      </c>
      <c r="O3755" t="s">
        <v>114</v>
      </c>
    </row>
    <row r="3756" spans="1:15" x14ac:dyDescent="0.3">
      <c r="A3756">
        <f t="shared" si="352"/>
        <v>7777899155</v>
      </c>
      <c r="B3756" s="1">
        <v>42673</v>
      </c>
      <c r="C3756" t="str">
        <f t="shared" si="348"/>
        <v>Sunday</v>
      </c>
      <c r="D3756" t="str">
        <f t="shared" si="349"/>
        <v>October</v>
      </c>
      <c r="E3756">
        <v>12.25</v>
      </c>
      <c r="F3756" t="s">
        <v>27</v>
      </c>
      <c r="G3756" t="s">
        <v>17</v>
      </c>
      <c r="H3756">
        <f t="shared" si="350"/>
        <v>19.25</v>
      </c>
      <c r="I3756">
        <v>7</v>
      </c>
      <c r="J3756" t="s">
        <v>70</v>
      </c>
      <c r="K3756" t="s">
        <v>71</v>
      </c>
      <c r="L3756">
        <f t="shared" si="351"/>
        <v>134.75</v>
      </c>
      <c r="M3756">
        <f t="shared" si="353"/>
        <v>49</v>
      </c>
      <c r="N3756" t="s">
        <v>111</v>
      </c>
      <c r="O3756" t="s">
        <v>114</v>
      </c>
    </row>
    <row r="3757" spans="1:15" x14ac:dyDescent="0.3">
      <c r="A3757">
        <f t="shared" si="352"/>
        <v>7777899156</v>
      </c>
      <c r="B3757" s="1">
        <v>42673</v>
      </c>
      <c r="C3757" t="str">
        <f t="shared" si="348"/>
        <v>Sunday</v>
      </c>
      <c r="D3757" t="str">
        <f t="shared" si="349"/>
        <v>October</v>
      </c>
      <c r="E3757">
        <v>12</v>
      </c>
      <c r="F3757" t="s">
        <v>27</v>
      </c>
      <c r="G3757" t="s">
        <v>8</v>
      </c>
      <c r="H3757">
        <f t="shared" si="350"/>
        <v>15</v>
      </c>
      <c r="I3757">
        <v>8</v>
      </c>
      <c r="J3757" t="s">
        <v>58</v>
      </c>
      <c r="K3757" t="s">
        <v>59</v>
      </c>
      <c r="L3757">
        <f t="shared" si="351"/>
        <v>120</v>
      </c>
      <c r="M3757">
        <f t="shared" si="353"/>
        <v>24</v>
      </c>
      <c r="N3757" t="s">
        <v>111</v>
      </c>
      <c r="O3757" t="s">
        <v>114</v>
      </c>
    </row>
    <row r="3758" spans="1:15" x14ac:dyDescent="0.3">
      <c r="A3758">
        <f t="shared" si="352"/>
        <v>7777899157</v>
      </c>
      <c r="B3758" s="1">
        <v>42673</v>
      </c>
      <c r="C3758" t="str">
        <f t="shared" si="348"/>
        <v>Sunday</v>
      </c>
      <c r="D3758" t="str">
        <f t="shared" si="349"/>
        <v>October</v>
      </c>
      <c r="E3758">
        <v>12</v>
      </c>
      <c r="F3758" t="s">
        <v>27</v>
      </c>
      <c r="G3758" t="s">
        <v>8</v>
      </c>
      <c r="H3758">
        <f t="shared" si="350"/>
        <v>15</v>
      </c>
      <c r="I3758">
        <v>12</v>
      </c>
      <c r="J3758" t="s">
        <v>52</v>
      </c>
      <c r="K3758" t="s">
        <v>53</v>
      </c>
      <c r="L3758">
        <f t="shared" si="351"/>
        <v>180</v>
      </c>
      <c r="M3758">
        <f t="shared" si="353"/>
        <v>36</v>
      </c>
      <c r="N3758" t="s">
        <v>111</v>
      </c>
      <c r="O3758" t="s">
        <v>115</v>
      </c>
    </row>
    <row r="3759" spans="1:15" x14ac:dyDescent="0.3">
      <c r="A3759">
        <f t="shared" si="352"/>
        <v>7777899158</v>
      </c>
      <c r="B3759" s="1">
        <v>42674</v>
      </c>
      <c r="C3759" t="str">
        <f t="shared" si="348"/>
        <v>Monday</v>
      </c>
      <c r="D3759" t="str">
        <f t="shared" si="349"/>
        <v>October</v>
      </c>
      <c r="E3759">
        <v>16.5</v>
      </c>
      <c r="F3759" t="s">
        <v>13</v>
      </c>
      <c r="G3759" t="s">
        <v>8</v>
      </c>
      <c r="H3759">
        <f t="shared" si="350"/>
        <v>22.5</v>
      </c>
      <c r="I3759">
        <v>9</v>
      </c>
      <c r="J3759" t="s">
        <v>9</v>
      </c>
      <c r="K3759" t="s">
        <v>10</v>
      </c>
      <c r="L3759">
        <f t="shared" si="351"/>
        <v>202.5</v>
      </c>
      <c r="M3759">
        <f t="shared" si="353"/>
        <v>54</v>
      </c>
      <c r="N3759" t="s">
        <v>111</v>
      </c>
      <c r="O3759" t="s">
        <v>115</v>
      </c>
    </row>
    <row r="3760" spans="1:15" x14ac:dyDescent="0.3">
      <c r="A3760">
        <f t="shared" si="352"/>
        <v>7777899159</v>
      </c>
      <c r="B3760" s="1">
        <v>42674</v>
      </c>
      <c r="C3760" t="str">
        <f t="shared" si="348"/>
        <v>Monday</v>
      </c>
      <c r="D3760" t="str">
        <f t="shared" si="349"/>
        <v>October</v>
      </c>
      <c r="E3760">
        <v>15.25</v>
      </c>
      <c r="F3760" t="s">
        <v>13</v>
      </c>
      <c r="G3760" t="s">
        <v>8</v>
      </c>
      <c r="H3760">
        <f t="shared" si="350"/>
        <v>21.25</v>
      </c>
      <c r="I3760">
        <v>12</v>
      </c>
      <c r="J3760" t="s">
        <v>48</v>
      </c>
      <c r="K3760" t="s">
        <v>49</v>
      </c>
      <c r="L3760">
        <f t="shared" si="351"/>
        <v>255</v>
      </c>
      <c r="M3760">
        <f t="shared" si="353"/>
        <v>72</v>
      </c>
      <c r="N3760" t="s">
        <v>112</v>
      </c>
      <c r="O3760" t="s">
        <v>114</v>
      </c>
    </row>
    <row r="3761" spans="1:15" x14ac:dyDescent="0.3">
      <c r="A3761">
        <f t="shared" si="352"/>
        <v>7777899160</v>
      </c>
      <c r="B3761" s="1">
        <v>42674</v>
      </c>
      <c r="C3761" t="str">
        <f t="shared" si="348"/>
        <v>Monday</v>
      </c>
      <c r="D3761" t="str">
        <f t="shared" si="349"/>
        <v>October</v>
      </c>
      <c r="E3761">
        <v>20.75</v>
      </c>
      <c r="F3761" t="s">
        <v>13</v>
      </c>
      <c r="G3761" t="s">
        <v>22</v>
      </c>
      <c r="H3761">
        <f t="shared" si="350"/>
        <v>28.75</v>
      </c>
      <c r="I3761">
        <v>6</v>
      </c>
      <c r="J3761" t="s">
        <v>50</v>
      </c>
      <c r="K3761" t="s">
        <v>51</v>
      </c>
      <c r="L3761">
        <f t="shared" si="351"/>
        <v>172.5</v>
      </c>
      <c r="M3761">
        <f t="shared" si="353"/>
        <v>48</v>
      </c>
      <c r="N3761" t="s">
        <v>111</v>
      </c>
      <c r="O3761" t="s">
        <v>114</v>
      </c>
    </row>
    <row r="3762" spans="1:15" x14ac:dyDescent="0.3">
      <c r="A3762">
        <f t="shared" si="352"/>
        <v>7777899161</v>
      </c>
      <c r="B3762" s="1">
        <v>42675</v>
      </c>
      <c r="C3762" t="str">
        <f t="shared" si="348"/>
        <v>Tuesday</v>
      </c>
      <c r="D3762" t="str">
        <f t="shared" si="349"/>
        <v>November</v>
      </c>
      <c r="E3762">
        <v>18.5</v>
      </c>
      <c r="F3762" t="s">
        <v>13</v>
      </c>
      <c r="G3762" t="s">
        <v>14</v>
      </c>
      <c r="H3762">
        <f t="shared" si="350"/>
        <v>25.5</v>
      </c>
      <c r="I3762">
        <v>8</v>
      </c>
      <c r="J3762" t="s">
        <v>15</v>
      </c>
      <c r="K3762" t="s">
        <v>16</v>
      </c>
      <c r="L3762">
        <f t="shared" si="351"/>
        <v>204</v>
      </c>
      <c r="M3762">
        <f t="shared" si="353"/>
        <v>56</v>
      </c>
      <c r="N3762" t="s">
        <v>111</v>
      </c>
      <c r="O3762" t="s">
        <v>115</v>
      </c>
    </row>
    <row r="3763" spans="1:15" x14ac:dyDescent="0.3">
      <c r="A3763">
        <f t="shared" si="352"/>
        <v>7777899162</v>
      </c>
      <c r="B3763" s="1">
        <v>42675</v>
      </c>
      <c r="C3763" t="str">
        <f t="shared" si="348"/>
        <v>Tuesday</v>
      </c>
      <c r="D3763" t="str">
        <f t="shared" si="349"/>
        <v>November</v>
      </c>
      <c r="E3763">
        <v>20.75</v>
      </c>
      <c r="F3763" t="s">
        <v>13</v>
      </c>
      <c r="G3763" t="s">
        <v>22</v>
      </c>
      <c r="H3763">
        <f t="shared" si="350"/>
        <v>28.75</v>
      </c>
      <c r="I3763">
        <v>8</v>
      </c>
      <c r="J3763" t="s">
        <v>44</v>
      </c>
      <c r="K3763" t="s">
        <v>45</v>
      </c>
      <c r="L3763">
        <f t="shared" si="351"/>
        <v>230</v>
      </c>
      <c r="M3763">
        <f t="shared" si="353"/>
        <v>64</v>
      </c>
      <c r="N3763" t="s">
        <v>112</v>
      </c>
      <c r="O3763" t="s">
        <v>115</v>
      </c>
    </row>
    <row r="3764" spans="1:15" x14ac:dyDescent="0.3">
      <c r="A3764">
        <f t="shared" si="352"/>
        <v>7777899163</v>
      </c>
      <c r="B3764" s="1">
        <v>42675</v>
      </c>
      <c r="C3764" t="str">
        <f t="shared" si="348"/>
        <v>Tuesday</v>
      </c>
      <c r="D3764" t="str">
        <f t="shared" si="349"/>
        <v>November</v>
      </c>
      <c r="E3764">
        <v>20.75</v>
      </c>
      <c r="F3764" t="s">
        <v>13</v>
      </c>
      <c r="G3764" t="s">
        <v>17</v>
      </c>
      <c r="H3764">
        <f t="shared" si="350"/>
        <v>30.75</v>
      </c>
      <c r="I3764">
        <v>7</v>
      </c>
      <c r="J3764" t="s">
        <v>38</v>
      </c>
      <c r="K3764" t="s">
        <v>39</v>
      </c>
      <c r="L3764">
        <f t="shared" si="351"/>
        <v>215.25</v>
      </c>
      <c r="M3764">
        <f t="shared" si="353"/>
        <v>70</v>
      </c>
      <c r="N3764" t="s">
        <v>112</v>
      </c>
      <c r="O3764" t="s">
        <v>114</v>
      </c>
    </row>
    <row r="3765" spans="1:15" x14ac:dyDescent="0.3">
      <c r="A3765">
        <f t="shared" si="352"/>
        <v>7777899164</v>
      </c>
      <c r="B3765" s="1">
        <v>42675</v>
      </c>
      <c r="C3765" t="str">
        <f t="shared" si="348"/>
        <v>Tuesday</v>
      </c>
      <c r="D3765" t="str">
        <f t="shared" si="349"/>
        <v>November</v>
      </c>
      <c r="E3765">
        <v>20.25</v>
      </c>
      <c r="F3765" t="s">
        <v>13</v>
      </c>
      <c r="G3765" t="s">
        <v>14</v>
      </c>
      <c r="H3765">
        <f t="shared" si="350"/>
        <v>27.25</v>
      </c>
      <c r="I3765">
        <v>11</v>
      </c>
      <c r="J3765" t="s">
        <v>42</v>
      </c>
      <c r="K3765" t="s">
        <v>43</v>
      </c>
      <c r="L3765">
        <f t="shared" si="351"/>
        <v>299.75</v>
      </c>
      <c r="M3765">
        <f t="shared" si="353"/>
        <v>77</v>
      </c>
      <c r="N3765" t="s">
        <v>112</v>
      </c>
      <c r="O3765" t="s">
        <v>115</v>
      </c>
    </row>
    <row r="3766" spans="1:15" x14ac:dyDescent="0.3">
      <c r="A3766">
        <f t="shared" si="352"/>
        <v>7777899165</v>
      </c>
      <c r="B3766" s="1">
        <v>42675</v>
      </c>
      <c r="C3766" t="str">
        <f t="shared" si="348"/>
        <v>Tuesday</v>
      </c>
      <c r="D3766" t="str">
        <f t="shared" si="349"/>
        <v>November</v>
      </c>
      <c r="E3766">
        <v>20.75</v>
      </c>
      <c r="F3766" t="s">
        <v>13</v>
      </c>
      <c r="G3766" t="s">
        <v>22</v>
      </c>
      <c r="H3766">
        <f t="shared" si="350"/>
        <v>28.75</v>
      </c>
      <c r="I3766">
        <v>12</v>
      </c>
      <c r="J3766" t="s">
        <v>28</v>
      </c>
      <c r="K3766" t="s">
        <v>29</v>
      </c>
      <c r="L3766">
        <f t="shared" si="351"/>
        <v>345</v>
      </c>
      <c r="M3766">
        <f t="shared" si="353"/>
        <v>96</v>
      </c>
      <c r="N3766" t="s">
        <v>111</v>
      </c>
      <c r="O3766" t="s">
        <v>115</v>
      </c>
    </row>
    <row r="3767" spans="1:15" x14ac:dyDescent="0.3">
      <c r="A3767">
        <f t="shared" si="352"/>
        <v>7777899166</v>
      </c>
      <c r="B3767" s="1">
        <v>42676</v>
      </c>
      <c r="C3767" t="str">
        <f t="shared" si="348"/>
        <v>Wednesday</v>
      </c>
      <c r="D3767" t="str">
        <f t="shared" si="349"/>
        <v>November</v>
      </c>
      <c r="E3767">
        <v>12.75</v>
      </c>
      <c r="F3767" t="s">
        <v>27</v>
      </c>
      <c r="G3767" t="s">
        <v>22</v>
      </c>
      <c r="H3767">
        <f t="shared" si="350"/>
        <v>17.75</v>
      </c>
      <c r="I3767">
        <v>12</v>
      </c>
      <c r="J3767" t="s">
        <v>46</v>
      </c>
      <c r="K3767" t="s">
        <v>47</v>
      </c>
      <c r="L3767">
        <f t="shared" si="351"/>
        <v>213</v>
      </c>
      <c r="M3767">
        <f t="shared" si="353"/>
        <v>60</v>
      </c>
      <c r="N3767" t="s">
        <v>112</v>
      </c>
      <c r="O3767" t="s">
        <v>115</v>
      </c>
    </row>
    <row r="3768" spans="1:15" x14ac:dyDescent="0.3">
      <c r="A3768">
        <f t="shared" si="352"/>
        <v>7777899167</v>
      </c>
      <c r="B3768" s="1">
        <v>42676</v>
      </c>
      <c r="C3768" t="str">
        <f t="shared" si="348"/>
        <v>Wednesday</v>
      </c>
      <c r="D3768" t="str">
        <f t="shared" si="349"/>
        <v>November</v>
      </c>
      <c r="E3768">
        <v>20.75</v>
      </c>
      <c r="F3768" t="s">
        <v>13</v>
      </c>
      <c r="G3768" t="s">
        <v>14</v>
      </c>
      <c r="H3768">
        <f t="shared" si="350"/>
        <v>27.75</v>
      </c>
      <c r="I3768">
        <v>7</v>
      </c>
      <c r="J3768" t="s">
        <v>40</v>
      </c>
      <c r="K3768" t="s">
        <v>41</v>
      </c>
      <c r="L3768">
        <f t="shared" si="351"/>
        <v>194.25</v>
      </c>
      <c r="M3768">
        <f t="shared" si="353"/>
        <v>49</v>
      </c>
      <c r="N3768" t="s">
        <v>111</v>
      </c>
      <c r="O3768" t="s">
        <v>114</v>
      </c>
    </row>
    <row r="3769" spans="1:15" x14ac:dyDescent="0.3">
      <c r="A3769">
        <f t="shared" si="352"/>
        <v>7777899168</v>
      </c>
      <c r="B3769" s="1">
        <v>42676</v>
      </c>
      <c r="C3769" t="str">
        <f t="shared" si="348"/>
        <v>Wednesday</v>
      </c>
      <c r="D3769" t="str">
        <f t="shared" si="349"/>
        <v>November</v>
      </c>
      <c r="E3769">
        <v>16</v>
      </c>
      <c r="F3769" t="s">
        <v>7</v>
      </c>
      <c r="G3769" t="s">
        <v>14</v>
      </c>
      <c r="H3769">
        <f t="shared" si="350"/>
        <v>21.5</v>
      </c>
      <c r="I3769">
        <v>9</v>
      </c>
      <c r="J3769" t="s">
        <v>20</v>
      </c>
      <c r="K3769" t="s">
        <v>21</v>
      </c>
      <c r="L3769">
        <f t="shared" si="351"/>
        <v>193.5</v>
      </c>
      <c r="M3769">
        <f t="shared" si="353"/>
        <v>49.5</v>
      </c>
      <c r="N3769" t="s">
        <v>111</v>
      </c>
      <c r="O3769" t="s">
        <v>115</v>
      </c>
    </row>
    <row r="3770" spans="1:15" x14ac:dyDescent="0.3">
      <c r="A3770">
        <f t="shared" si="352"/>
        <v>7777899169</v>
      </c>
      <c r="B3770" s="1">
        <v>42676</v>
      </c>
      <c r="C3770" t="str">
        <f t="shared" si="348"/>
        <v>Wednesday</v>
      </c>
      <c r="D3770" t="str">
        <f t="shared" si="349"/>
        <v>November</v>
      </c>
      <c r="E3770">
        <v>18.5</v>
      </c>
      <c r="F3770" t="s">
        <v>13</v>
      </c>
      <c r="G3770" t="s">
        <v>14</v>
      </c>
      <c r="H3770">
        <f t="shared" si="350"/>
        <v>25.5</v>
      </c>
      <c r="I3770">
        <v>12</v>
      </c>
      <c r="J3770" t="s">
        <v>15</v>
      </c>
      <c r="K3770" t="s">
        <v>16</v>
      </c>
      <c r="L3770">
        <f t="shared" si="351"/>
        <v>306</v>
      </c>
      <c r="M3770">
        <f t="shared" si="353"/>
        <v>84</v>
      </c>
      <c r="N3770" t="s">
        <v>111</v>
      </c>
      <c r="O3770" t="s">
        <v>114</v>
      </c>
    </row>
    <row r="3771" spans="1:15" x14ac:dyDescent="0.3">
      <c r="A3771">
        <f t="shared" si="352"/>
        <v>7777899170</v>
      </c>
      <c r="B3771" s="1">
        <v>42676</v>
      </c>
      <c r="C3771" t="str">
        <f t="shared" si="348"/>
        <v>Wednesday</v>
      </c>
      <c r="D3771" t="str">
        <f t="shared" si="349"/>
        <v>November</v>
      </c>
      <c r="E3771">
        <v>13.25</v>
      </c>
      <c r="F3771" t="s">
        <v>7</v>
      </c>
      <c r="G3771" t="s">
        <v>8</v>
      </c>
      <c r="H3771">
        <f t="shared" si="350"/>
        <v>17.75</v>
      </c>
      <c r="I3771">
        <v>3</v>
      </c>
      <c r="J3771" t="s">
        <v>9</v>
      </c>
      <c r="K3771" t="s">
        <v>10</v>
      </c>
      <c r="L3771">
        <f t="shared" si="351"/>
        <v>53.25</v>
      </c>
      <c r="M3771">
        <f t="shared" si="353"/>
        <v>13.5</v>
      </c>
      <c r="N3771" t="s">
        <v>112</v>
      </c>
      <c r="O3771" t="s">
        <v>114</v>
      </c>
    </row>
    <row r="3772" spans="1:15" x14ac:dyDescent="0.3">
      <c r="A3772">
        <f t="shared" si="352"/>
        <v>7777899171</v>
      </c>
      <c r="B3772" s="1">
        <v>42676</v>
      </c>
      <c r="C3772" t="str">
        <f t="shared" si="348"/>
        <v>Wednesday</v>
      </c>
      <c r="D3772" t="str">
        <f t="shared" si="349"/>
        <v>November</v>
      </c>
      <c r="E3772">
        <v>9.75</v>
      </c>
      <c r="F3772" t="s">
        <v>27</v>
      </c>
      <c r="G3772" t="s">
        <v>8</v>
      </c>
      <c r="H3772">
        <f t="shared" si="350"/>
        <v>12.75</v>
      </c>
      <c r="I3772">
        <v>10</v>
      </c>
      <c r="J3772" t="s">
        <v>48</v>
      </c>
      <c r="K3772" t="s">
        <v>49</v>
      </c>
      <c r="L3772">
        <f t="shared" si="351"/>
        <v>127.5</v>
      </c>
      <c r="M3772">
        <f t="shared" si="353"/>
        <v>30</v>
      </c>
      <c r="N3772" t="s">
        <v>112</v>
      </c>
      <c r="O3772" t="s">
        <v>115</v>
      </c>
    </row>
    <row r="3773" spans="1:15" x14ac:dyDescent="0.3">
      <c r="A3773">
        <f t="shared" si="352"/>
        <v>7777899172</v>
      </c>
      <c r="B3773" s="1">
        <v>42676</v>
      </c>
      <c r="C3773" t="str">
        <f t="shared" si="348"/>
        <v>Wednesday</v>
      </c>
      <c r="D3773" t="str">
        <f t="shared" si="349"/>
        <v>November</v>
      </c>
      <c r="E3773">
        <v>20.25</v>
      </c>
      <c r="F3773" t="s">
        <v>13</v>
      </c>
      <c r="G3773" t="s">
        <v>17</v>
      </c>
      <c r="H3773">
        <f t="shared" si="350"/>
        <v>30.25</v>
      </c>
      <c r="I3773">
        <v>2</v>
      </c>
      <c r="J3773" t="s">
        <v>70</v>
      </c>
      <c r="K3773" t="s">
        <v>71</v>
      </c>
      <c r="L3773">
        <f t="shared" si="351"/>
        <v>60.5</v>
      </c>
      <c r="M3773">
        <f t="shared" si="353"/>
        <v>20</v>
      </c>
      <c r="N3773" t="s">
        <v>111</v>
      </c>
      <c r="O3773" t="s">
        <v>114</v>
      </c>
    </row>
    <row r="3774" spans="1:15" x14ac:dyDescent="0.3">
      <c r="A3774">
        <f t="shared" si="352"/>
        <v>7777899173</v>
      </c>
      <c r="B3774" s="1">
        <v>42676</v>
      </c>
      <c r="C3774" t="str">
        <f t="shared" si="348"/>
        <v>Wednesday</v>
      </c>
      <c r="D3774" t="str">
        <f t="shared" si="349"/>
        <v>November</v>
      </c>
      <c r="E3774">
        <v>12.5</v>
      </c>
      <c r="F3774" t="s">
        <v>27</v>
      </c>
      <c r="G3774" t="s">
        <v>17</v>
      </c>
      <c r="H3774">
        <f t="shared" si="350"/>
        <v>19.5</v>
      </c>
      <c r="I3774">
        <v>4</v>
      </c>
      <c r="J3774" t="s">
        <v>38</v>
      </c>
      <c r="K3774" t="s">
        <v>39</v>
      </c>
      <c r="L3774">
        <f t="shared" si="351"/>
        <v>78</v>
      </c>
      <c r="M3774">
        <f t="shared" si="353"/>
        <v>28</v>
      </c>
      <c r="N3774" t="s">
        <v>111</v>
      </c>
      <c r="O3774" t="s">
        <v>114</v>
      </c>
    </row>
    <row r="3775" spans="1:15" x14ac:dyDescent="0.3">
      <c r="A3775">
        <f t="shared" si="352"/>
        <v>7777899174</v>
      </c>
      <c r="B3775" s="1">
        <v>42677</v>
      </c>
      <c r="C3775" t="str">
        <f t="shared" si="348"/>
        <v>Thursday</v>
      </c>
      <c r="D3775" t="str">
        <f t="shared" si="349"/>
        <v>November</v>
      </c>
      <c r="E3775">
        <v>17.95</v>
      </c>
      <c r="F3775" t="s">
        <v>13</v>
      </c>
      <c r="G3775" t="s">
        <v>14</v>
      </c>
      <c r="H3775">
        <f t="shared" si="350"/>
        <v>24.95</v>
      </c>
      <c r="I3775">
        <v>9</v>
      </c>
      <c r="J3775" t="s">
        <v>56</v>
      </c>
      <c r="K3775" t="s">
        <v>57</v>
      </c>
      <c r="L3775">
        <f t="shared" si="351"/>
        <v>224.54999999999998</v>
      </c>
      <c r="M3775">
        <f t="shared" si="353"/>
        <v>63</v>
      </c>
      <c r="N3775" t="s">
        <v>112</v>
      </c>
      <c r="O3775" t="s">
        <v>114</v>
      </c>
    </row>
    <row r="3776" spans="1:15" x14ac:dyDescent="0.3">
      <c r="A3776">
        <f t="shared" si="352"/>
        <v>7777899175</v>
      </c>
      <c r="B3776" s="1">
        <v>42677</v>
      </c>
      <c r="C3776" t="str">
        <f t="shared" si="348"/>
        <v>Thursday</v>
      </c>
      <c r="D3776" t="str">
        <f t="shared" si="349"/>
        <v>November</v>
      </c>
      <c r="E3776">
        <v>20.75</v>
      </c>
      <c r="F3776" t="s">
        <v>13</v>
      </c>
      <c r="G3776" t="s">
        <v>22</v>
      </c>
      <c r="H3776">
        <f t="shared" si="350"/>
        <v>28.75</v>
      </c>
      <c r="I3776">
        <v>7</v>
      </c>
      <c r="J3776" t="s">
        <v>50</v>
      </c>
      <c r="K3776" t="s">
        <v>51</v>
      </c>
      <c r="L3776">
        <f t="shared" si="351"/>
        <v>201.25</v>
      </c>
      <c r="M3776">
        <f t="shared" si="353"/>
        <v>56</v>
      </c>
      <c r="N3776" t="s">
        <v>112</v>
      </c>
      <c r="O3776" t="s">
        <v>115</v>
      </c>
    </row>
    <row r="3777" spans="1:15" x14ac:dyDescent="0.3">
      <c r="A3777">
        <f t="shared" si="352"/>
        <v>7777899176</v>
      </c>
      <c r="B3777" s="1">
        <v>42677</v>
      </c>
      <c r="C3777" t="str">
        <f t="shared" si="348"/>
        <v>Thursday</v>
      </c>
      <c r="D3777" t="str">
        <f t="shared" si="349"/>
        <v>November</v>
      </c>
      <c r="E3777">
        <v>9.75</v>
      </c>
      <c r="F3777" t="s">
        <v>27</v>
      </c>
      <c r="G3777" t="s">
        <v>8</v>
      </c>
      <c r="H3777">
        <f t="shared" si="350"/>
        <v>12.75</v>
      </c>
      <c r="I3777">
        <v>11</v>
      </c>
      <c r="J3777" t="s">
        <v>48</v>
      </c>
      <c r="K3777" t="s">
        <v>49</v>
      </c>
      <c r="L3777">
        <f t="shared" si="351"/>
        <v>140.25</v>
      </c>
      <c r="M3777">
        <f t="shared" si="353"/>
        <v>33</v>
      </c>
      <c r="N3777" t="s">
        <v>111</v>
      </c>
      <c r="O3777" t="s">
        <v>115</v>
      </c>
    </row>
    <row r="3778" spans="1:15" x14ac:dyDescent="0.3">
      <c r="A3778">
        <f t="shared" si="352"/>
        <v>7777899177</v>
      </c>
      <c r="B3778" s="1">
        <v>42677</v>
      </c>
      <c r="C3778" t="str">
        <f t="shared" ref="C3778:C3841" si="354">TEXT(B3778,"dddd")</f>
        <v>Thursday</v>
      </c>
      <c r="D3778" t="str">
        <f t="shared" si="349"/>
        <v>November</v>
      </c>
      <c r="E3778">
        <v>16.25</v>
      </c>
      <c r="F3778" t="s">
        <v>7</v>
      </c>
      <c r="G3778" t="s">
        <v>17</v>
      </c>
      <c r="H3778">
        <f t="shared" si="350"/>
        <v>24.75</v>
      </c>
      <c r="I3778">
        <v>4</v>
      </c>
      <c r="J3778" t="s">
        <v>60</v>
      </c>
      <c r="K3778" t="s">
        <v>61</v>
      </c>
      <c r="L3778">
        <f t="shared" si="351"/>
        <v>99</v>
      </c>
      <c r="M3778">
        <f t="shared" si="353"/>
        <v>34</v>
      </c>
      <c r="N3778" t="s">
        <v>112</v>
      </c>
      <c r="O3778" t="s">
        <v>114</v>
      </c>
    </row>
    <row r="3779" spans="1:15" x14ac:dyDescent="0.3">
      <c r="A3779">
        <f t="shared" si="352"/>
        <v>7777899178</v>
      </c>
      <c r="B3779" s="1">
        <v>42678</v>
      </c>
      <c r="C3779" t="str">
        <f t="shared" si="354"/>
        <v>Friday</v>
      </c>
      <c r="D3779" t="str">
        <f t="shared" ref="D3779:D3842" si="355">TEXT(B3779,"mmmm")</f>
        <v>November</v>
      </c>
      <c r="E3779">
        <v>25.5</v>
      </c>
      <c r="F3779" t="s">
        <v>76</v>
      </c>
      <c r="G3779" t="s">
        <v>8</v>
      </c>
      <c r="H3779">
        <f t="shared" ref="H3779:H3842" si="356">E3779 +   IF(F3779="S", 2, IF(F3779="M", 3.5, IF(F3779="L", 5, 0))) +  IF(G3779="Classic", 1, IF(G3779="Veggie", 2, IF(G3779="Chicken", 3, IF(G3779="Supreme",5,0))))</f>
        <v>26.5</v>
      </c>
      <c r="I3779">
        <v>4</v>
      </c>
      <c r="J3779" t="s">
        <v>30</v>
      </c>
      <c r="K3779" t="s">
        <v>31</v>
      </c>
      <c r="L3779">
        <f t="shared" ref="L3779:L3842" si="357">H3779*I3779</f>
        <v>106</v>
      </c>
      <c r="M3779">
        <f t="shared" si="353"/>
        <v>4</v>
      </c>
      <c r="N3779" t="s">
        <v>111</v>
      </c>
      <c r="O3779" t="s">
        <v>114</v>
      </c>
    </row>
    <row r="3780" spans="1:15" x14ac:dyDescent="0.3">
      <c r="A3780">
        <f t="shared" ref="A3780:A3843" si="358">A3779+1</f>
        <v>7777899179</v>
      </c>
      <c r="B3780" s="1">
        <v>42678</v>
      </c>
      <c r="C3780" t="str">
        <f t="shared" si="354"/>
        <v>Friday</v>
      </c>
      <c r="D3780" t="str">
        <f t="shared" si="355"/>
        <v>November</v>
      </c>
      <c r="E3780">
        <v>20.75</v>
      </c>
      <c r="F3780" t="s">
        <v>13</v>
      </c>
      <c r="G3780" t="s">
        <v>22</v>
      </c>
      <c r="H3780">
        <f t="shared" si="356"/>
        <v>28.75</v>
      </c>
      <c r="I3780">
        <v>9</v>
      </c>
      <c r="J3780" t="s">
        <v>28</v>
      </c>
      <c r="K3780" t="s">
        <v>29</v>
      </c>
      <c r="L3780">
        <f t="shared" si="357"/>
        <v>258.75</v>
      </c>
      <c r="M3780">
        <f t="shared" si="353"/>
        <v>72</v>
      </c>
      <c r="N3780" t="s">
        <v>112</v>
      </c>
      <c r="O3780" t="s">
        <v>114</v>
      </c>
    </row>
    <row r="3781" spans="1:15" x14ac:dyDescent="0.3">
      <c r="A3781">
        <f t="shared" si="358"/>
        <v>7777899180</v>
      </c>
      <c r="B3781" s="1">
        <v>42678</v>
      </c>
      <c r="C3781" t="str">
        <f t="shared" si="354"/>
        <v>Friday</v>
      </c>
      <c r="D3781" t="str">
        <f t="shared" si="355"/>
        <v>November</v>
      </c>
      <c r="E3781">
        <v>16.75</v>
      </c>
      <c r="F3781" t="s">
        <v>7</v>
      </c>
      <c r="G3781" t="s">
        <v>22</v>
      </c>
      <c r="H3781">
        <f t="shared" si="356"/>
        <v>23.25</v>
      </c>
      <c r="I3781">
        <v>7</v>
      </c>
      <c r="J3781" t="s">
        <v>46</v>
      </c>
      <c r="K3781" t="s">
        <v>47</v>
      </c>
      <c r="L3781">
        <f t="shared" si="357"/>
        <v>162.75</v>
      </c>
      <c r="M3781">
        <f t="shared" ref="M3781:M3844" si="359">(H3781-E3781)*I3781</f>
        <v>45.5</v>
      </c>
      <c r="N3781" t="s">
        <v>112</v>
      </c>
      <c r="O3781" t="s">
        <v>114</v>
      </c>
    </row>
    <row r="3782" spans="1:15" x14ac:dyDescent="0.3">
      <c r="A3782">
        <f t="shared" si="358"/>
        <v>7777899181</v>
      </c>
      <c r="B3782" s="1">
        <v>42678</v>
      </c>
      <c r="C3782" t="str">
        <f t="shared" si="354"/>
        <v>Friday</v>
      </c>
      <c r="D3782" t="str">
        <f t="shared" si="355"/>
        <v>November</v>
      </c>
      <c r="E3782">
        <v>16.75</v>
      </c>
      <c r="F3782" t="s">
        <v>7</v>
      </c>
      <c r="G3782" t="s">
        <v>22</v>
      </c>
      <c r="H3782">
        <f t="shared" si="356"/>
        <v>23.25</v>
      </c>
      <c r="I3782">
        <v>12</v>
      </c>
      <c r="J3782" t="s">
        <v>28</v>
      </c>
      <c r="K3782" t="s">
        <v>29</v>
      </c>
      <c r="L3782">
        <f t="shared" si="357"/>
        <v>279</v>
      </c>
      <c r="M3782">
        <f t="shared" si="359"/>
        <v>78</v>
      </c>
      <c r="N3782" t="s">
        <v>112</v>
      </c>
      <c r="O3782" t="s">
        <v>115</v>
      </c>
    </row>
    <row r="3783" spans="1:15" x14ac:dyDescent="0.3">
      <c r="A3783">
        <f t="shared" si="358"/>
        <v>7777899182</v>
      </c>
      <c r="B3783" s="1">
        <v>42678</v>
      </c>
      <c r="C3783" t="str">
        <f t="shared" si="354"/>
        <v>Friday</v>
      </c>
      <c r="D3783" t="str">
        <f t="shared" si="355"/>
        <v>November</v>
      </c>
      <c r="E3783">
        <v>15.25</v>
      </c>
      <c r="F3783" t="s">
        <v>13</v>
      </c>
      <c r="G3783" t="s">
        <v>8</v>
      </c>
      <c r="H3783">
        <f t="shared" si="356"/>
        <v>21.25</v>
      </c>
      <c r="I3783">
        <v>4</v>
      </c>
      <c r="J3783" t="s">
        <v>48</v>
      </c>
      <c r="K3783" t="s">
        <v>49</v>
      </c>
      <c r="L3783">
        <f t="shared" si="357"/>
        <v>85</v>
      </c>
      <c r="M3783">
        <f t="shared" si="359"/>
        <v>24</v>
      </c>
      <c r="N3783" t="s">
        <v>111</v>
      </c>
      <c r="O3783" t="s">
        <v>114</v>
      </c>
    </row>
    <row r="3784" spans="1:15" x14ac:dyDescent="0.3">
      <c r="A3784">
        <f t="shared" si="358"/>
        <v>7777899183</v>
      </c>
      <c r="B3784" s="1">
        <v>42678</v>
      </c>
      <c r="C3784" t="str">
        <f t="shared" si="354"/>
        <v>Friday</v>
      </c>
      <c r="D3784" t="str">
        <f t="shared" si="355"/>
        <v>November</v>
      </c>
      <c r="E3784">
        <v>20.25</v>
      </c>
      <c r="F3784" t="s">
        <v>13</v>
      </c>
      <c r="G3784" t="s">
        <v>14</v>
      </c>
      <c r="H3784">
        <f t="shared" si="356"/>
        <v>27.25</v>
      </c>
      <c r="I3784">
        <v>10</v>
      </c>
      <c r="J3784" t="s">
        <v>20</v>
      </c>
      <c r="K3784" t="s">
        <v>21</v>
      </c>
      <c r="L3784">
        <f t="shared" si="357"/>
        <v>272.5</v>
      </c>
      <c r="M3784">
        <f t="shared" si="359"/>
        <v>70</v>
      </c>
      <c r="N3784" t="s">
        <v>112</v>
      </c>
      <c r="O3784" t="s">
        <v>114</v>
      </c>
    </row>
    <row r="3785" spans="1:15" x14ac:dyDescent="0.3">
      <c r="A3785">
        <f t="shared" si="358"/>
        <v>7777899184</v>
      </c>
      <c r="B3785" s="1">
        <v>42678</v>
      </c>
      <c r="C3785" t="str">
        <f t="shared" si="354"/>
        <v>Friday</v>
      </c>
      <c r="D3785" t="str">
        <f t="shared" si="355"/>
        <v>November</v>
      </c>
      <c r="E3785">
        <v>20.75</v>
      </c>
      <c r="F3785" t="s">
        <v>13</v>
      </c>
      <c r="G3785" t="s">
        <v>22</v>
      </c>
      <c r="H3785">
        <f t="shared" si="356"/>
        <v>28.75</v>
      </c>
      <c r="I3785">
        <v>9</v>
      </c>
      <c r="J3785" t="s">
        <v>28</v>
      </c>
      <c r="K3785" t="s">
        <v>29</v>
      </c>
      <c r="L3785">
        <f t="shared" si="357"/>
        <v>258.75</v>
      </c>
      <c r="M3785">
        <f t="shared" si="359"/>
        <v>72</v>
      </c>
      <c r="N3785" t="s">
        <v>111</v>
      </c>
      <c r="O3785" t="s">
        <v>114</v>
      </c>
    </row>
    <row r="3786" spans="1:15" x14ac:dyDescent="0.3">
      <c r="A3786">
        <f t="shared" si="358"/>
        <v>7777899185</v>
      </c>
      <c r="B3786" s="1">
        <v>42679</v>
      </c>
      <c r="C3786" t="str">
        <f t="shared" si="354"/>
        <v>Saturday</v>
      </c>
      <c r="D3786" t="str">
        <f t="shared" si="355"/>
        <v>November</v>
      </c>
      <c r="E3786">
        <v>12</v>
      </c>
      <c r="F3786" t="s">
        <v>27</v>
      </c>
      <c r="G3786" t="s">
        <v>8</v>
      </c>
      <c r="H3786">
        <f t="shared" si="356"/>
        <v>15</v>
      </c>
      <c r="I3786">
        <v>2</v>
      </c>
      <c r="J3786" t="s">
        <v>52</v>
      </c>
      <c r="K3786" t="s">
        <v>53</v>
      </c>
      <c r="L3786">
        <f t="shared" si="357"/>
        <v>30</v>
      </c>
      <c r="M3786">
        <f t="shared" si="359"/>
        <v>6</v>
      </c>
      <c r="N3786" t="s">
        <v>111</v>
      </c>
      <c r="O3786" t="s">
        <v>115</v>
      </c>
    </row>
    <row r="3787" spans="1:15" x14ac:dyDescent="0.3">
      <c r="A3787">
        <f t="shared" si="358"/>
        <v>7777899186</v>
      </c>
      <c r="B3787" s="1">
        <v>42679</v>
      </c>
      <c r="C3787" t="str">
        <f t="shared" si="354"/>
        <v>Saturday</v>
      </c>
      <c r="D3787" t="str">
        <f t="shared" si="355"/>
        <v>November</v>
      </c>
      <c r="E3787">
        <v>9.75</v>
      </c>
      <c r="F3787" t="s">
        <v>27</v>
      </c>
      <c r="G3787" t="s">
        <v>8</v>
      </c>
      <c r="H3787">
        <f t="shared" si="356"/>
        <v>12.75</v>
      </c>
      <c r="I3787">
        <v>2</v>
      </c>
      <c r="J3787" t="s">
        <v>48</v>
      </c>
      <c r="K3787" t="s">
        <v>49</v>
      </c>
      <c r="L3787">
        <f t="shared" si="357"/>
        <v>25.5</v>
      </c>
      <c r="M3787">
        <f t="shared" si="359"/>
        <v>6</v>
      </c>
      <c r="N3787" t="s">
        <v>111</v>
      </c>
      <c r="O3787" t="s">
        <v>115</v>
      </c>
    </row>
    <row r="3788" spans="1:15" x14ac:dyDescent="0.3">
      <c r="A3788">
        <f t="shared" si="358"/>
        <v>7777899187</v>
      </c>
      <c r="B3788" s="1">
        <v>42679</v>
      </c>
      <c r="C3788" t="str">
        <f t="shared" si="354"/>
        <v>Saturday</v>
      </c>
      <c r="D3788" t="str">
        <f t="shared" si="355"/>
        <v>November</v>
      </c>
      <c r="E3788">
        <v>12.25</v>
      </c>
      <c r="F3788" t="s">
        <v>27</v>
      </c>
      <c r="G3788" t="s">
        <v>17</v>
      </c>
      <c r="H3788">
        <f t="shared" si="356"/>
        <v>19.25</v>
      </c>
      <c r="I3788">
        <v>1</v>
      </c>
      <c r="J3788" t="s">
        <v>70</v>
      </c>
      <c r="K3788" t="s">
        <v>71</v>
      </c>
      <c r="L3788">
        <f t="shared" si="357"/>
        <v>19.25</v>
      </c>
      <c r="M3788">
        <f t="shared" si="359"/>
        <v>7</v>
      </c>
      <c r="N3788" t="s">
        <v>111</v>
      </c>
      <c r="O3788" t="s">
        <v>115</v>
      </c>
    </row>
    <row r="3789" spans="1:15" x14ac:dyDescent="0.3">
      <c r="A3789">
        <f t="shared" si="358"/>
        <v>7777899188</v>
      </c>
      <c r="B3789" s="1">
        <v>42679</v>
      </c>
      <c r="C3789" t="str">
        <f t="shared" si="354"/>
        <v>Saturday</v>
      </c>
      <c r="D3789" t="str">
        <f t="shared" si="355"/>
        <v>November</v>
      </c>
      <c r="E3789">
        <v>20.75</v>
      </c>
      <c r="F3789" t="s">
        <v>13</v>
      </c>
      <c r="G3789" t="s">
        <v>17</v>
      </c>
      <c r="H3789">
        <f t="shared" si="356"/>
        <v>30.75</v>
      </c>
      <c r="I3789">
        <v>4</v>
      </c>
      <c r="J3789" t="s">
        <v>54</v>
      </c>
      <c r="K3789" t="s">
        <v>55</v>
      </c>
      <c r="L3789">
        <f t="shared" si="357"/>
        <v>123</v>
      </c>
      <c r="M3789">
        <f t="shared" si="359"/>
        <v>40</v>
      </c>
      <c r="N3789" t="s">
        <v>111</v>
      </c>
      <c r="O3789" t="s">
        <v>114</v>
      </c>
    </row>
    <row r="3790" spans="1:15" x14ac:dyDescent="0.3">
      <c r="A3790">
        <f t="shared" si="358"/>
        <v>7777899189</v>
      </c>
      <c r="B3790" s="1">
        <v>42679</v>
      </c>
      <c r="C3790" t="str">
        <f t="shared" si="354"/>
        <v>Saturday</v>
      </c>
      <c r="D3790" t="str">
        <f t="shared" si="355"/>
        <v>November</v>
      </c>
      <c r="E3790">
        <v>20.75</v>
      </c>
      <c r="F3790" t="s">
        <v>13</v>
      </c>
      <c r="G3790" t="s">
        <v>22</v>
      </c>
      <c r="H3790">
        <f t="shared" si="356"/>
        <v>28.75</v>
      </c>
      <c r="I3790">
        <v>5</v>
      </c>
      <c r="J3790" t="s">
        <v>23</v>
      </c>
      <c r="K3790" t="s">
        <v>24</v>
      </c>
      <c r="L3790">
        <f t="shared" si="357"/>
        <v>143.75</v>
      </c>
      <c r="M3790">
        <f t="shared" si="359"/>
        <v>40</v>
      </c>
      <c r="N3790" t="s">
        <v>112</v>
      </c>
      <c r="O3790" t="s">
        <v>114</v>
      </c>
    </row>
    <row r="3791" spans="1:15" x14ac:dyDescent="0.3">
      <c r="A3791">
        <f t="shared" si="358"/>
        <v>7777899190</v>
      </c>
      <c r="B3791" s="1">
        <v>42679</v>
      </c>
      <c r="C3791" t="str">
        <f t="shared" si="354"/>
        <v>Saturday</v>
      </c>
      <c r="D3791" t="str">
        <f t="shared" si="355"/>
        <v>November</v>
      </c>
      <c r="E3791">
        <v>20.75</v>
      </c>
      <c r="F3791" t="s">
        <v>13</v>
      </c>
      <c r="G3791" t="s">
        <v>22</v>
      </c>
      <c r="H3791">
        <f t="shared" si="356"/>
        <v>28.75</v>
      </c>
      <c r="I3791">
        <v>1</v>
      </c>
      <c r="J3791" t="s">
        <v>28</v>
      </c>
      <c r="K3791" t="s">
        <v>29</v>
      </c>
      <c r="L3791">
        <f t="shared" si="357"/>
        <v>28.75</v>
      </c>
      <c r="M3791">
        <f t="shared" si="359"/>
        <v>8</v>
      </c>
      <c r="N3791" t="s">
        <v>111</v>
      </c>
      <c r="O3791" t="s">
        <v>114</v>
      </c>
    </row>
    <row r="3792" spans="1:15" x14ac:dyDescent="0.3">
      <c r="A3792">
        <f t="shared" si="358"/>
        <v>7777899191</v>
      </c>
      <c r="B3792" s="1">
        <v>42679</v>
      </c>
      <c r="C3792" t="str">
        <f t="shared" si="354"/>
        <v>Saturday</v>
      </c>
      <c r="D3792" t="str">
        <f t="shared" si="355"/>
        <v>November</v>
      </c>
      <c r="E3792">
        <v>20.75</v>
      </c>
      <c r="F3792" t="s">
        <v>13</v>
      </c>
      <c r="G3792" t="s">
        <v>22</v>
      </c>
      <c r="H3792">
        <f t="shared" si="356"/>
        <v>28.75</v>
      </c>
      <c r="I3792">
        <v>9</v>
      </c>
      <c r="J3792" t="s">
        <v>46</v>
      </c>
      <c r="K3792" t="s">
        <v>47</v>
      </c>
      <c r="L3792">
        <f t="shared" si="357"/>
        <v>258.75</v>
      </c>
      <c r="M3792">
        <f t="shared" si="359"/>
        <v>72</v>
      </c>
      <c r="N3792" t="s">
        <v>111</v>
      </c>
      <c r="O3792" t="s">
        <v>115</v>
      </c>
    </row>
    <row r="3793" spans="1:15" x14ac:dyDescent="0.3">
      <c r="A3793">
        <f t="shared" si="358"/>
        <v>7777899192</v>
      </c>
      <c r="B3793" s="1">
        <v>42679</v>
      </c>
      <c r="C3793" t="str">
        <f t="shared" si="354"/>
        <v>Saturday</v>
      </c>
      <c r="D3793" t="str">
        <f t="shared" si="355"/>
        <v>November</v>
      </c>
      <c r="E3793">
        <v>18.5</v>
      </c>
      <c r="F3793" t="s">
        <v>13</v>
      </c>
      <c r="G3793" t="s">
        <v>14</v>
      </c>
      <c r="H3793">
        <f t="shared" si="356"/>
        <v>25.5</v>
      </c>
      <c r="I3793">
        <v>2</v>
      </c>
      <c r="J3793" t="s">
        <v>15</v>
      </c>
      <c r="K3793" t="s">
        <v>16</v>
      </c>
      <c r="L3793">
        <f t="shared" si="357"/>
        <v>51</v>
      </c>
      <c r="M3793">
        <f t="shared" si="359"/>
        <v>14</v>
      </c>
      <c r="N3793" t="s">
        <v>112</v>
      </c>
      <c r="O3793" t="s">
        <v>115</v>
      </c>
    </row>
    <row r="3794" spans="1:15" x14ac:dyDescent="0.3">
      <c r="A3794">
        <f t="shared" si="358"/>
        <v>7777899193</v>
      </c>
      <c r="B3794" s="1">
        <v>42679</v>
      </c>
      <c r="C3794" t="str">
        <f t="shared" si="354"/>
        <v>Saturday</v>
      </c>
      <c r="D3794" t="str">
        <f t="shared" si="355"/>
        <v>November</v>
      </c>
      <c r="E3794">
        <v>20.5</v>
      </c>
      <c r="F3794" t="s">
        <v>13</v>
      </c>
      <c r="G3794" t="s">
        <v>8</v>
      </c>
      <c r="H3794">
        <f t="shared" si="356"/>
        <v>26.5</v>
      </c>
      <c r="I3794">
        <v>10</v>
      </c>
      <c r="J3794" t="s">
        <v>36</v>
      </c>
      <c r="K3794" t="s">
        <v>37</v>
      </c>
      <c r="L3794">
        <f t="shared" si="357"/>
        <v>265</v>
      </c>
      <c r="M3794">
        <f t="shared" si="359"/>
        <v>60</v>
      </c>
      <c r="N3794" t="s">
        <v>112</v>
      </c>
      <c r="O3794" t="s">
        <v>115</v>
      </c>
    </row>
    <row r="3795" spans="1:15" x14ac:dyDescent="0.3">
      <c r="A3795">
        <f t="shared" si="358"/>
        <v>7777899194</v>
      </c>
      <c r="B3795" s="1">
        <v>42680</v>
      </c>
      <c r="C3795" t="str">
        <f t="shared" si="354"/>
        <v>Sunday</v>
      </c>
      <c r="D3795" t="str">
        <f t="shared" si="355"/>
        <v>November</v>
      </c>
      <c r="E3795">
        <v>16.5</v>
      </c>
      <c r="F3795" t="s">
        <v>7</v>
      </c>
      <c r="G3795" t="s">
        <v>17</v>
      </c>
      <c r="H3795">
        <f t="shared" si="356"/>
        <v>25</v>
      </c>
      <c r="I3795">
        <v>4</v>
      </c>
      <c r="J3795" t="s">
        <v>18</v>
      </c>
      <c r="K3795" t="s">
        <v>19</v>
      </c>
      <c r="L3795">
        <f t="shared" si="357"/>
        <v>100</v>
      </c>
      <c r="M3795">
        <f t="shared" si="359"/>
        <v>34</v>
      </c>
      <c r="N3795" t="s">
        <v>112</v>
      </c>
      <c r="O3795" t="s">
        <v>114</v>
      </c>
    </row>
    <row r="3796" spans="1:15" x14ac:dyDescent="0.3">
      <c r="A3796">
        <f t="shared" si="358"/>
        <v>7777899195</v>
      </c>
      <c r="B3796" s="1">
        <v>42681</v>
      </c>
      <c r="C3796" t="str">
        <f t="shared" si="354"/>
        <v>Monday</v>
      </c>
      <c r="D3796" t="str">
        <f t="shared" si="355"/>
        <v>November</v>
      </c>
      <c r="E3796">
        <v>20.25</v>
      </c>
      <c r="F3796" t="s">
        <v>13</v>
      </c>
      <c r="G3796" t="s">
        <v>14</v>
      </c>
      <c r="H3796">
        <f t="shared" si="356"/>
        <v>27.25</v>
      </c>
      <c r="I3796">
        <v>1</v>
      </c>
      <c r="J3796" t="s">
        <v>64</v>
      </c>
      <c r="K3796" t="s">
        <v>65</v>
      </c>
      <c r="L3796">
        <f t="shared" si="357"/>
        <v>27.25</v>
      </c>
      <c r="M3796">
        <f t="shared" si="359"/>
        <v>7</v>
      </c>
      <c r="N3796" t="s">
        <v>111</v>
      </c>
      <c r="O3796" t="s">
        <v>114</v>
      </c>
    </row>
    <row r="3797" spans="1:15" x14ac:dyDescent="0.3">
      <c r="A3797">
        <f t="shared" si="358"/>
        <v>7777899196</v>
      </c>
      <c r="B3797" s="1">
        <v>42681</v>
      </c>
      <c r="C3797" t="str">
        <f t="shared" si="354"/>
        <v>Monday</v>
      </c>
      <c r="D3797" t="str">
        <f t="shared" si="355"/>
        <v>November</v>
      </c>
      <c r="E3797">
        <v>12</v>
      </c>
      <c r="F3797" t="s">
        <v>27</v>
      </c>
      <c r="G3797" t="s">
        <v>14</v>
      </c>
      <c r="H3797">
        <f t="shared" si="356"/>
        <v>16</v>
      </c>
      <c r="I3797">
        <v>4</v>
      </c>
      <c r="J3797" t="s">
        <v>64</v>
      </c>
      <c r="K3797" t="s">
        <v>65</v>
      </c>
      <c r="L3797">
        <f t="shared" si="357"/>
        <v>64</v>
      </c>
      <c r="M3797">
        <f t="shared" si="359"/>
        <v>16</v>
      </c>
      <c r="N3797" t="s">
        <v>111</v>
      </c>
      <c r="O3797" t="s">
        <v>115</v>
      </c>
    </row>
    <row r="3798" spans="1:15" x14ac:dyDescent="0.3">
      <c r="A3798">
        <f t="shared" si="358"/>
        <v>7777899197</v>
      </c>
      <c r="B3798" s="1">
        <v>42681</v>
      </c>
      <c r="C3798" t="str">
        <f t="shared" si="354"/>
        <v>Monday</v>
      </c>
      <c r="D3798" t="str">
        <f t="shared" si="355"/>
        <v>November</v>
      </c>
      <c r="E3798">
        <v>20.5</v>
      </c>
      <c r="F3798" t="s">
        <v>13</v>
      </c>
      <c r="G3798" t="s">
        <v>8</v>
      </c>
      <c r="H3798">
        <f t="shared" si="356"/>
        <v>26.5</v>
      </c>
      <c r="I3798">
        <v>2</v>
      </c>
      <c r="J3798" t="s">
        <v>58</v>
      </c>
      <c r="K3798" t="s">
        <v>59</v>
      </c>
      <c r="L3798">
        <f t="shared" si="357"/>
        <v>53</v>
      </c>
      <c r="M3798">
        <f t="shared" si="359"/>
        <v>12</v>
      </c>
      <c r="N3798" t="s">
        <v>111</v>
      </c>
      <c r="O3798" t="s">
        <v>114</v>
      </c>
    </row>
    <row r="3799" spans="1:15" x14ac:dyDescent="0.3">
      <c r="A3799">
        <f t="shared" si="358"/>
        <v>7777899198</v>
      </c>
      <c r="B3799" s="1">
        <v>42681</v>
      </c>
      <c r="C3799" t="str">
        <f t="shared" si="354"/>
        <v>Monday</v>
      </c>
      <c r="D3799" t="str">
        <f t="shared" si="355"/>
        <v>November</v>
      </c>
      <c r="E3799">
        <v>16.5</v>
      </c>
      <c r="F3799" t="s">
        <v>7</v>
      </c>
      <c r="G3799" t="s">
        <v>17</v>
      </c>
      <c r="H3799">
        <f t="shared" si="356"/>
        <v>25</v>
      </c>
      <c r="I3799">
        <v>6</v>
      </c>
      <c r="J3799" t="s">
        <v>66</v>
      </c>
      <c r="K3799" t="s">
        <v>67</v>
      </c>
      <c r="L3799">
        <f t="shared" si="357"/>
        <v>150</v>
      </c>
      <c r="M3799">
        <f t="shared" si="359"/>
        <v>51</v>
      </c>
      <c r="N3799" t="s">
        <v>112</v>
      </c>
      <c r="O3799" t="s">
        <v>115</v>
      </c>
    </row>
    <row r="3800" spans="1:15" x14ac:dyDescent="0.3">
      <c r="A3800">
        <f t="shared" si="358"/>
        <v>7777899199</v>
      </c>
      <c r="B3800" s="1">
        <v>42681</v>
      </c>
      <c r="C3800" t="str">
        <f t="shared" si="354"/>
        <v>Monday</v>
      </c>
      <c r="D3800" t="str">
        <f t="shared" si="355"/>
        <v>November</v>
      </c>
      <c r="E3800">
        <v>20.25</v>
      </c>
      <c r="F3800" t="s">
        <v>13</v>
      </c>
      <c r="G3800" t="s">
        <v>17</v>
      </c>
      <c r="H3800">
        <f t="shared" si="356"/>
        <v>30.25</v>
      </c>
      <c r="I3800">
        <v>9</v>
      </c>
      <c r="J3800" t="s">
        <v>70</v>
      </c>
      <c r="K3800" t="s">
        <v>71</v>
      </c>
      <c r="L3800">
        <f t="shared" si="357"/>
        <v>272.25</v>
      </c>
      <c r="M3800">
        <f t="shared" si="359"/>
        <v>90</v>
      </c>
      <c r="N3800" t="s">
        <v>111</v>
      </c>
      <c r="O3800" t="s">
        <v>115</v>
      </c>
    </row>
    <row r="3801" spans="1:15" x14ac:dyDescent="0.3">
      <c r="A3801">
        <f t="shared" si="358"/>
        <v>7777899200</v>
      </c>
      <c r="B3801" s="1">
        <v>42682</v>
      </c>
      <c r="C3801" t="str">
        <f t="shared" si="354"/>
        <v>Tuesday</v>
      </c>
      <c r="D3801" t="str">
        <f t="shared" si="355"/>
        <v>November</v>
      </c>
      <c r="E3801">
        <v>16.25</v>
      </c>
      <c r="F3801" t="s">
        <v>7</v>
      </c>
      <c r="G3801" t="s">
        <v>17</v>
      </c>
      <c r="H3801">
        <f t="shared" si="356"/>
        <v>24.75</v>
      </c>
      <c r="I3801">
        <v>3</v>
      </c>
      <c r="J3801" t="s">
        <v>70</v>
      </c>
      <c r="K3801" t="s">
        <v>71</v>
      </c>
      <c r="L3801">
        <f t="shared" si="357"/>
        <v>74.25</v>
      </c>
      <c r="M3801">
        <f t="shared" si="359"/>
        <v>25.5</v>
      </c>
      <c r="N3801" t="s">
        <v>111</v>
      </c>
      <c r="O3801" t="s">
        <v>115</v>
      </c>
    </row>
    <row r="3802" spans="1:15" x14ac:dyDescent="0.3">
      <c r="A3802">
        <f t="shared" si="358"/>
        <v>7777899201</v>
      </c>
      <c r="B3802" s="1">
        <v>42682</v>
      </c>
      <c r="C3802" t="str">
        <f t="shared" si="354"/>
        <v>Tuesday</v>
      </c>
      <c r="D3802" t="str">
        <f t="shared" si="355"/>
        <v>November</v>
      </c>
      <c r="E3802">
        <v>16.75</v>
      </c>
      <c r="F3802" t="s">
        <v>7</v>
      </c>
      <c r="G3802" t="s">
        <v>22</v>
      </c>
      <c r="H3802">
        <f t="shared" si="356"/>
        <v>23.25</v>
      </c>
      <c r="I3802">
        <v>8</v>
      </c>
      <c r="J3802" t="s">
        <v>44</v>
      </c>
      <c r="K3802" t="s">
        <v>45</v>
      </c>
      <c r="L3802">
        <f t="shared" si="357"/>
        <v>186</v>
      </c>
      <c r="M3802">
        <f t="shared" si="359"/>
        <v>52</v>
      </c>
      <c r="N3802" t="s">
        <v>112</v>
      </c>
      <c r="O3802" t="s">
        <v>115</v>
      </c>
    </row>
    <row r="3803" spans="1:15" x14ac:dyDescent="0.3">
      <c r="A3803">
        <f t="shared" si="358"/>
        <v>7777899202</v>
      </c>
      <c r="B3803" s="1">
        <v>42682</v>
      </c>
      <c r="C3803" t="str">
        <f t="shared" si="354"/>
        <v>Tuesday</v>
      </c>
      <c r="D3803" t="str">
        <f t="shared" si="355"/>
        <v>November</v>
      </c>
      <c r="E3803">
        <v>12.75</v>
      </c>
      <c r="F3803" t="s">
        <v>27</v>
      </c>
      <c r="G3803" t="s">
        <v>22</v>
      </c>
      <c r="H3803">
        <f t="shared" si="356"/>
        <v>17.75</v>
      </c>
      <c r="I3803">
        <v>9</v>
      </c>
      <c r="J3803" t="s">
        <v>23</v>
      </c>
      <c r="K3803" t="s">
        <v>24</v>
      </c>
      <c r="L3803">
        <f t="shared" si="357"/>
        <v>159.75</v>
      </c>
      <c r="M3803">
        <f t="shared" si="359"/>
        <v>45</v>
      </c>
      <c r="N3803" t="s">
        <v>112</v>
      </c>
      <c r="O3803" t="s">
        <v>114</v>
      </c>
    </row>
    <row r="3804" spans="1:15" x14ac:dyDescent="0.3">
      <c r="A3804">
        <f t="shared" si="358"/>
        <v>7777899203</v>
      </c>
      <c r="B3804" s="1">
        <v>42682</v>
      </c>
      <c r="C3804" t="str">
        <f t="shared" si="354"/>
        <v>Tuesday</v>
      </c>
      <c r="D3804" t="str">
        <f t="shared" si="355"/>
        <v>November</v>
      </c>
      <c r="E3804">
        <v>18.5</v>
      </c>
      <c r="F3804" t="s">
        <v>13</v>
      </c>
      <c r="G3804" t="s">
        <v>14</v>
      </c>
      <c r="H3804">
        <f t="shared" si="356"/>
        <v>25.5</v>
      </c>
      <c r="I3804">
        <v>9</v>
      </c>
      <c r="J3804" t="s">
        <v>15</v>
      </c>
      <c r="K3804" t="s">
        <v>16</v>
      </c>
      <c r="L3804">
        <f t="shared" si="357"/>
        <v>229.5</v>
      </c>
      <c r="M3804">
        <f t="shared" si="359"/>
        <v>63</v>
      </c>
      <c r="N3804" t="s">
        <v>111</v>
      </c>
      <c r="O3804" t="s">
        <v>115</v>
      </c>
    </row>
    <row r="3805" spans="1:15" x14ac:dyDescent="0.3">
      <c r="A3805">
        <f t="shared" si="358"/>
        <v>7777899204</v>
      </c>
      <c r="B3805" s="1">
        <v>42682</v>
      </c>
      <c r="C3805" t="str">
        <f t="shared" si="354"/>
        <v>Tuesday</v>
      </c>
      <c r="D3805" t="str">
        <f t="shared" si="355"/>
        <v>November</v>
      </c>
      <c r="E3805">
        <v>20.5</v>
      </c>
      <c r="F3805" t="s">
        <v>13</v>
      </c>
      <c r="G3805" t="s">
        <v>8</v>
      </c>
      <c r="H3805">
        <f t="shared" si="356"/>
        <v>26.5</v>
      </c>
      <c r="I3805">
        <v>6</v>
      </c>
      <c r="J3805" t="s">
        <v>36</v>
      </c>
      <c r="K3805" t="s">
        <v>37</v>
      </c>
      <c r="L3805">
        <f t="shared" si="357"/>
        <v>159</v>
      </c>
      <c r="M3805">
        <f t="shared" si="359"/>
        <v>36</v>
      </c>
      <c r="N3805" t="s">
        <v>112</v>
      </c>
      <c r="O3805" t="s">
        <v>115</v>
      </c>
    </row>
    <row r="3806" spans="1:15" x14ac:dyDescent="0.3">
      <c r="A3806">
        <f t="shared" si="358"/>
        <v>7777899205</v>
      </c>
      <c r="B3806" s="1">
        <v>42682</v>
      </c>
      <c r="C3806" t="str">
        <f t="shared" si="354"/>
        <v>Tuesday</v>
      </c>
      <c r="D3806" t="str">
        <f t="shared" si="355"/>
        <v>November</v>
      </c>
      <c r="E3806">
        <v>16.5</v>
      </c>
      <c r="F3806" t="s">
        <v>7</v>
      </c>
      <c r="G3806" t="s">
        <v>17</v>
      </c>
      <c r="H3806">
        <f t="shared" si="356"/>
        <v>25</v>
      </c>
      <c r="I3806">
        <v>9</v>
      </c>
      <c r="J3806" t="s">
        <v>25</v>
      </c>
      <c r="K3806" t="s">
        <v>26</v>
      </c>
      <c r="L3806">
        <f t="shared" si="357"/>
        <v>225</v>
      </c>
      <c r="M3806">
        <f t="shared" si="359"/>
        <v>76.5</v>
      </c>
      <c r="N3806" t="s">
        <v>111</v>
      </c>
      <c r="O3806" t="s">
        <v>115</v>
      </c>
    </row>
    <row r="3807" spans="1:15" x14ac:dyDescent="0.3">
      <c r="A3807">
        <f t="shared" si="358"/>
        <v>7777899206</v>
      </c>
      <c r="B3807" s="1">
        <v>42683</v>
      </c>
      <c r="C3807" t="str">
        <f t="shared" si="354"/>
        <v>Wednesday</v>
      </c>
      <c r="D3807" t="str">
        <f t="shared" si="355"/>
        <v>November</v>
      </c>
      <c r="E3807">
        <v>12</v>
      </c>
      <c r="F3807" t="s">
        <v>27</v>
      </c>
      <c r="G3807" t="s">
        <v>14</v>
      </c>
      <c r="H3807">
        <f t="shared" si="356"/>
        <v>16</v>
      </c>
      <c r="I3807">
        <v>12</v>
      </c>
      <c r="J3807" t="s">
        <v>42</v>
      </c>
      <c r="K3807" t="s">
        <v>43</v>
      </c>
      <c r="L3807">
        <f t="shared" si="357"/>
        <v>192</v>
      </c>
      <c r="M3807">
        <f t="shared" si="359"/>
        <v>48</v>
      </c>
      <c r="N3807" t="s">
        <v>111</v>
      </c>
      <c r="O3807" t="s">
        <v>115</v>
      </c>
    </row>
    <row r="3808" spans="1:15" x14ac:dyDescent="0.3">
      <c r="A3808">
        <f t="shared" si="358"/>
        <v>7777899207</v>
      </c>
      <c r="B3808" s="1">
        <v>42683</v>
      </c>
      <c r="C3808" t="str">
        <f t="shared" si="354"/>
        <v>Wednesday</v>
      </c>
      <c r="D3808" t="str">
        <f t="shared" si="355"/>
        <v>November</v>
      </c>
      <c r="E3808">
        <v>20.75</v>
      </c>
      <c r="F3808" t="s">
        <v>13</v>
      </c>
      <c r="G3808" t="s">
        <v>17</v>
      </c>
      <c r="H3808">
        <f t="shared" si="356"/>
        <v>30.75</v>
      </c>
      <c r="I3808">
        <v>4</v>
      </c>
      <c r="J3808" t="s">
        <v>66</v>
      </c>
      <c r="K3808" t="s">
        <v>67</v>
      </c>
      <c r="L3808">
        <f t="shared" si="357"/>
        <v>123</v>
      </c>
      <c r="M3808">
        <f t="shared" si="359"/>
        <v>40</v>
      </c>
      <c r="N3808" t="s">
        <v>112</v>
      </c>
      <c r="O3808" t="s">
        <v>115</v>
      </c>
    </row>
    <row r="3809" spans="1:15" x14ac:dyDescent="0.3">
      <c r="A3809">
        <f t="shared" si="358"/>
        <v>7777899208</v>
      </c>
      <c r="B3809" s="1">
        <v>42683</v>
      </c>
      <c r="C3809" t="str">
        <f t="shared" si="354"/>
        <v>Wednesday</v>
      </c>
      <c r="D3809" t="str">
        <f t="shared" si="355"/>
        <v>November</v>
      </c>
      <c r="E3809">
        <v>20.75</v>
      </c>
      <c r="F3809" t="s">
        <v>13</v>
      </c>
      <c r="G3809" t="s">
        <v>22</v>
      </c>
      <c r="H3809">
        <f t="shared" si="356"/>
        <v>28.75</v>
      </c>
      <c r="I3809">
        <v>3</v>
      </c>
      <c r="J3809" t="s">
        <v>23</v>
      </c>
      <c r="K3809" t="s">
        <v>24</v>
      </c>
      <c r="L3809">
        <f t="shared" si="357"/>
        <v>86.25</v>
      </c>
      <c r="M3809">
        <f t="shared" si="359"/>
        <v>24</v>
      </c>
      <c r="N3809" t="s">
        <v>112</v>
      </c>
      <c r="O3809" t="s">
        <v>114</v>
      </c>
    </row>
    <row r="3810" spans="1:15" x14ac:dyDescent="0.3">
      <c r="A3810">
        <f t="shared" si="358"/>
        <v>7777899209</v>
      </c>
      <c r="B3810" s="1">
        <v>42683</v>
      </c>
      <c r="C3810" t="str">
        <f t="shared" si="354"/>
        <v>Wednesday</v>
      </c>
      <c r="D3810" t="str">
        <f t="shared" si="355"/>
        <v>November</v>
      </c>
      <c r="E3810">
        <v>9.75</v>
      </c>
      <c r="F3810" t="s">
        <v>27</v>
      </c>
      <c r="G3810" t="s">
        <v>8</v>
      </c>
      <c r="H3810">
        <f t="shared" si="356"/>
        <v>12.75</v>
      </c>
      <c r="I3810">
        <v>8</v>
      </c>
      <c r="J3810" t="s">
        <v>48</v>
      </c>
      <c r="K3810" t="s">
        <v>49</v>
      </c>
      <c r="L3810">
        <f t="shared" si="357"/>
        <v>102</v>
      </c>
      <c r="M3810">
        <f t="shared" si="359"/>
        <v>24</v>
      </c>
      <c r="N3810" t="s">
        <v>112</v>
      </c>
      <c r="O3810" t="s">
        <v>115</v>
      </c>
    </row>
    <row r="3811" spans="1:15" x14ac:dyDescent="0.3">
      <c r="A3811">
        <f t="shared" si="358"/>
        <v>7777899210</v>
      </c>
      <c r="B3811" s="1">
        <v>42684</v>
      </c>
      <c r="C3811" t="str">
        <f t="shared" si="354"/>
        <v>Thursday</v>
      </c>
      <c r="D3811" t="str">
        <f t="shared" si="355"/>
        <v>November</v>
      </c>
      <c r="E3811">
        <v>20.25</v>
      </c>
      <c r="F3811" t="s">
        <v>13</v>
      </c>
      <c r="G3811" t="s">
        <v>14</v>
      </c>
      <c r="H3811">
        <f t="shared" si="356"/>
        <v>27.25</v>
      </c>
      <c r="I3811">
        <v>2</v>
      </c>
      <c r="J3811" t="s">
        <v>68</v>
      </c>
      <c r="K3811" t="s">
        <v>69</v>
      </c>
      <c r="L3811">
        <f t="shared" si="357"/>
        <v>54.5</v>
      </c>
      <c r="M3811">
        <f t="shared" si="359"/>
        <v>14</v>
      </c>
      <c r="N3811" t="s">
        <v>111</v>
      </c>
      <c r="O3811" t="s">
        <v>114</v>
      </c>
    </row>
    <row r="3812" spans="1:15" x14ac:dyDescent="0.3">
      <c r="A3812">
        <f t="shared" si="358"/>
        <v>7777899211</v>
      </c>
      <c r="B3812" s="1">
        <v>42684</v>
      </c>
      <c r="C3812" t="str">
        <f t="shared" si="354"/>
        <v>Thursday</v>
      </c>
      <c r="D3812" t="str">
        <f t="shared" si="355"/>
        <v>November</v>
      </c>
      <c r="E3812">
        <v>14.75</v>
      </c>
      <c r="F3812" t="s">
        <v>7</v>
      </c>
      <c r="G3812" t="s">
        <v>14</v>
      </c>
      <c r="H3812">
        <f t="shared" si="356"/>
        <v>20.25</v>
      </c>
      <c r="I3812">
        <v>2</v>
      </c>
      <c r="J3812" t="s">
        <v>56</v>
      </c>
      <c r="K3812" t="s">
        <v>57</v>
      </c>
      <c r="L3812">
        <f t="shared" si="357"/>
        <v>40.5</v>
      </c>
      <c r="M3812">
        <f t="shared" si="359"/>
        <v>11</v>
      </c>
      <c r="N3812" t="s">
        <v>111</v>
      </c>
      <c r="O3812" t="s">
        <v>114</v>
      </c>
    </row>
    <row r="3813" spans="1:15" x14ac:dyDescent="0.3">
      <c r="A3813">
        <f t="shared" si="358"/>
        <v>7777899212</v>
      </c>
      <c r="B3813" s="1">
        <v>42684</v>
      </c>
      <c r="C3813" t="str">
        <f t="shared" si="354"/>
        <v>Thursday</v>
      </c>
      <c r="D3813" t="str">
        <f t="shared" si="355"/>
        <v>November</v>
      </c>
      <c r="E3813">
        <v>16</v>
      </c>
      <c r="F3813" t="s">
        <v>7</v>
      </c>
      <c r="G3813" t="s">
        <v>8</v>
      </c>
      <c r="H3813">
        <f t="shared" si="356"/>
        <v>20.5</v>
      </c>
      <c r="I3813">
        <v>10</v>
      </c>
      <c r="J3813" t="s">
        <v>36</v>
      </c>
      <c r="K3813" t="s">
        <v>37</v>
      </c>
      <c r="L3813">
        <f t="shared" si="357"/>
        <v>205</v>
      </c>
      <c r="M3813">
        <f t="shared" si="359"/>
        <v>45</v>
      </c>
      <c r="N3813" t="s">
        <v>111</v>
      </c>
      <c r="O3813" t="s">
        <v>114</v>
      </c>
    </row>
    <row r="3814" spans="1:15" x14ac:dyDescent="0.3">
      <c r="A3814">
        <f t="shared" si="358"/>
        <v>7777899213</v>
      </c>
      <c r="B3814" s="1">
        <v>42684</v>
      </c>
      <c r="C3814" t="str">
        <f t="shared" si="354"/>
        <v>Thursday</v>
      </c>
      <c r="D3814" t="str">
        <f t="shared" si="355"/>
        <v>November</v>
      </c>
      <c r="E3814">
        <v>12.75</v>
      </c>
      <c r="F3814" t="s">
        <v>27</v>
      </c>
      <c r="G3814" t="s">
        <v>14</v>
      </c>
      <c r="H3814">
        <f t="shared" si="356"/>
        <v>16.75</v>
      </c>
      <c r="I3814">
        <v>1</v>
      </c>
      <c r="J3814" t="s">
        <v>62</v>
      </c>
      <c r="K3814" t="s">
        <v>63</v>
      </c>
      <c r="L3814">
        <f t="shared" si="357"/>
        <v>16.75</v>
      </c>
      <c r="M3814">
        <f t="shared" si="359"/>
        <v>4</v>
      </c>
      <c r="N3814" t="s">
        <v>111</v>
      </c>
      <c r="O3814" t="s">
        <v>115</v>
      </c>
    </row>
    <row r="3815" spans="1:15" x14ac:dyDescent="0.3">
      <c r="A3815">
        <f t="shared" si="358"/>
        <v>7777899214</v>
      </c>
      <c r="B3815" s="1">
        <v>42684</v>
      </c>
      <c r="C3815" t="str">
        <f t="shared" si="354"/>
        <v>Thursday</v>
      </c>
      <c r="D3815" t="str">
        <f t="shared" si="355"/>
        <v>November</v>
      </c>
      <c r="E3815">
        <v>12.75</v>
      </c>
      <c r="F3815" t="s">
        <v>27</v>
      </c>
      <c r="G3815" t="s">
        <v>14</v>
      </c>
      <c r="H3815">
        <f t="shared" si="356"/>
        <v>16.75</v>
      </c>
      <c r="I3815">
        <v>6</v>
      </c>
      <c r="J3815" t="s">
        <v>62</v>
      </c>
      <c r="K3815" t="s">
        <v>63</v>
      </c>
      <c r="L3815">
        <f t="shared" si="357"/>
        <v>100.5</v>
      </c>
      <c r="M3815">
        <f t="shared" si="359"/>
        <v>24</v>
      </c>
      <c r="N3815" t="s">
        <v>111</v>
      </c>
      <c r="O3815" t="s">
        <v>114</v>
      </c>
    </row>
    <row r="3816" spans="1:15" x14ac:dyDescent="0.3">
      <c r="A3816">
        <f t="shared" si="358"/>
        <v>7777899215</v>
      </c>
      <c r="B3816" s="1">
        <v>42685</v>
      </c>
      <c r="C3816" t="str">
        <f t="shared" si="354"/>
        <v>Friday</v>
      </c>
      <c r="D3816" t="str">
        <f t="shared" si="355"/>
        <v>November</v>
      </c>
      <c r="E3816">
        <v>20.75</v>
      </c>
      <c r="F3816" t="s">
        <v>13</v>
      </c>
      <c r="G3816" t="s">
        <v>22</v>
      </c>
      <c r="H3816">
        <f t="shared" si="356"/>
        <v>28.75</v>
      </c>
      <c r="I3816">
        <v>10</v>
      </c>
      <c r="J3816" t="s">
        <v>46</v>
      </c>
      <c r="K3816" t="s">
        <v>47</v>
      </c>
      <c r="L3816">
        <f t="shared" si="357"/>
        <v>287.5</v>
      </c>
      <c r="M3816">
        <f t="shared" si="359"/>
        <v>80</v>
      </c>
      <c r="N3816" t="s">
        <v>111</v>
      </c>
      <c r="O3816" t="s">
        <v>114</v>
      </c>
    </row>
    <row r="3817" spans="1:15" x14ac:dyDescent="0.3">
      <c r="A3817">
        <f t="shared" si="358"/>
        <v>7777899216</v>
      </c>
      <c r="B3817" s="1">
        <v>42685</v>
      </c>
      <c r="C3817" t="str">
        <f t="shared" si="354"/>
        <v>Friday</v>
      </c>
      <c r="D3817" t="str">
        <f t="shared" si="355"/>
        <v>November</v>
      </c>
      <c r="E3817">
        <v>16.25</v>
      </c>
      <c r="F3817" t="s">
        <v>7</v>
      </c>
      <c r="G3817" t="s">
        <v>17</v>
      </c>
      <c r="H3817">
        <f t="shared" si="356"/>
        <v>24.75</v>
      </c>
      <c r="I3817">
        <v>12</v>
      </c>
      <c r="J3817" t="s">
        <v>70</v>
      </c>
      <c r="K3817" t="s">
        <v>71</v>
      </c>
      <c r="L3817">
        <f t="shared" si="357"/>
        <v>297</v>
      </c>
      <c r="M3817">
        <f t="shared" si="359"/>
        <v>102</v>
      </c>
      <c r="N3817" t="s">
        <v>112</v>
      </c>
      <c r="O3817" t="s">
        <v>115</v>
      </c>
    </row>
    <row r="3818" spans="1:15" x14ac:dyDescent="0.3">
      <c r="A3818">
        <f t="shared" si="358"/>
        <v>7777899217</v>
      </c>
      <c r="B3818" s="1">
        <v>42685</v>
      </c>
      <c r="C3818" t="str">
        <f t="shared" si="354"/>
        <v>Friday</v>
      </c>
      <c r="D3818" t="str">
        <f t="shared" si="355"/>
        <v>November</v>
      </c>
      <c r="E3818">
        <v>20.75</v>
      </c>
      <c r="F3818" t="s">
        <v>13</v>
      </c>
      <c r="G3818" t="s">
        <v>22</v>
      </c>
      <c r="H3818">
        <f t="shared" si="356"/>
        <v>28.75</v>
      </c>
      <c r="I3818">
        <v>6</v>
      </c>
      <c r="J3818" t="s">
        <v>23</v>
      </c>
      <c r="K3818" t="s">
        <v>24</v>
      </c>
      <c r="L3818">
        <f t="shared" si="357"/>
        <v>172.5</v>
      </c>
      <c r="M3818">
        <f t="shared" si="359"/>
        <v>48</v>
      </c>
      <c r="N3818" t="s">
        <v>111</v>
      </c>
      <c r="O3818" t="s">
        <v>115</v>
      </c>
    </row>
    <row r="3819" spans="1:15" x14ac:dyDescent="0.3">
      <c r="A3819">
        <f t="shared" si="358"/>
        <v>7777899218</v>
      </c>
      <c r="B3819" s="1">
        <v>42685</v>
      </c>
      <c r="C3819" t="str">
        <f t="shared" si="354"/>
        <v>Friday</v>
      </c>
      <c r="D3819" t="str">
        <f t="shared" si="355"/>
        <v>November</v>
      </c>
      <c r="E3819">
        <v>20.75</v>
      </c>
      <c r="F3819" t="s">
        <v>13</v>
      </c>
      <c r="G3819" t="s">
        <v>22</v>
      </c>
      <c r="H3819">
        <f t="shared" si="356"/>
        <v>28.75</v>
      </c>
      <c r="I3819">
        <v>1</v>
      </c>
      <c r="J3819" t="s">
        <v>28</v>
      </c>
      <c r="K3819" t="s">
        <v>29</v>
      </c>
      <c r="L3819">
        <f t="shared" si="357"/>
        <v>28.75</v>
      </c>
      <c r="M3819">
        <f t="shared" si="359"/>
        <v>8</v>
      </c>
      <c r="N3819" t="s">
        <v>112</v>
      </c>
      <c r="O3819" t="s">
        <v>115</v>
      </c>
    </row>
    <row r="3820" spans="1:15" x14ac:dyDescent="0.3">
      <c r="A3820">
        <f t="shared" si="358"/>
        <v>7777899219</v>
      </c>
      <c r="B3820" s="1">
        <v>42685</v>
      </c>
      <c r="C3820" t="str">
        <f t="shared" si="354"/>
        <v>Friday</v>
      </c>
      <c r="D3820" t="str">
        <f t="shared" si="355"/>
        <v>November</v>
      </c>
      <c r="E3820">
        <v>20.25</v>
      </c>
      <c r="F3820" t="s">
        <v>13</v>
      </c>
      <c r="G3820" t="s">
        <v>14</v>
      </c>
      <c r="H3820">
        <f t="shared" si="356"/>
        <v>27.25</v>
      </c>
      <c r="I3820">
        <v>3</v>
      </c>
      <c r="J3820" t="s">
        <v>20</v>
      </c>
      <c r="K3820" t="s">
        <v>21</v>
      </c>
      <c r="L3820">
        <f t="shared" si="357"/>
        <v>81.75</v>
      </c>
      <c r="M3820">
        <f t="shared" si="359"/>
        <v>21</v>
      </c>
      <c r="N3820" t="s">
        <v>111</v>
      </c>
      <c r="O3820" t="s">
        <v>114</v>
      </c>
    </row>
    <row r="3821" spans="1:15" x14ac:dyDescent="0.3">
      <c r="A3821">
        <f t="shared" si="358"/>
        <v>7777899220</v>
      </c>
      <c r="B3821" s="1">
        <v>42685</v>
      </c>
      <c r="C3821" t="str">
        <f t="shared" si="354"/>
        <v>Friday</v>
      </c>
      <c r="D3821" t="str">
        <f t="shared" si="355"/>
        <v>November</v>
      </c>
      <c r="E3821">
        <v>16</v>
      </c>
      <c r="F3821" t="s">
        <v>7</v>
      </c>
      <c r="G3821" t="s">
        <v>8</v>
      </c>
      <c r="H3821">
        <f t="shared" si="356"/>
        <v>20.5</v>
      </c>
      <c r="I3821">
        <v>1</v>
      </c>
      <c r="J3821" t="s">
        <v>11</v>
      </c>
      <c r="K3821" t="s">
        <v>12</v>
      </c>
      <c r="L3821">
        <f t="shared" si="357"/>
        <v>20.5</v>
      </c>
      <c r="M3821">
        <f t="shared" si="359"/>
        <v>4.5</v>
      </c>
      <c r="N3821" t="s">
        <v>112</v>
      </c>
      <c r="O3821" t="s">
        <v>114</v>
      </c>
    </row>
    <row r="3822" spans="1:15" x14ac:dyDescent="0.3">
      <c r="A3822">
        <f t="shared" si="358"/>
        <v>7777899221</v>
      </c>
      <c r="B3822" s="1">
        <v>42685</v>
      </c>
      <c r="C3822" t="str">
        <f t="shared" si="354"/>
        <v>Friday</v>
      </c>
      <c r="D3822" t="str">
        <f t="shared" si="355"/>
        <v>November</v>
      </c>
      <c r="E3822">
        <v>12.5</v>
      </c>
      <c r="F3822" t="s">
        <v>27</v>
      </c>
      <c r="G3822" t="s">
        <v>17</v>
      </c>
      <c r="H3822">
        <f t="shared" si="356"/>
        <v>19.5</v>
      </c>
      <c r="I3822">
        <v>5</v>
      </c>
      <c r="J3822" t="s">
        <v>25</v>
      </c>
      <c r="K3822" t="s">
        <v>26</v>
      </c>
      <c r="L3822">
        <f t="shared" si="357"/>
        <v>97.5</v>
      </c>
      <c r="M3822">
        <f t="shared" si="359"/>
        <v>35</v>
      </c>
      <c r="N3822" t="s">
        <v>111</v>
      </c>
      <c r="O3822" t="s">
        <v>115</v>
      </c>
    </row>
    <row r="3823" spans="1:15" x14ac:dyDescent="0.3">
      <c r="A3823">
        <f t="shared" si="358"/>
        <v>7777899222</v>
      </c>
      <c r="B3823" s="1">
        <v>42686</v>
      </c>
      <c r="C3823" t="str">
        <f t="shared" si="354"/>
        <v>Saturday</v>
      </c>
      <c r="D3823" t="str">
        <f t="shared" si="355"/>
        <v>November</v>
      </c>
      <c r="E3823">
        <v>20.75</v>
      </c>
      <c r="F3823" t="s">
        <v>13</v>
      </c>
      <c r="G3823" t="s">
        <v>17</v>
      </c>
      <c r="H3823">
        <f t="shared" si="356"/>
        <v>30.75</v>
      </c>
      <c r="I3823">
        <v>9</v>
      </c>
      <c r="J3823" t="s">
        <v>18</v>
      </c>
      <c r="K3823" t="s">
        <v>19</v>
      </c>
      <c r="L3823">
        <f t="shared" si="357"/>
        <v>276.75</v>
      </c>
      <c r="M3823">
        <f t="shared" si="359"/>
        <v>90</v>
      </c>
      <c r="N3823" t="s">
        <v>112</v>
      </c>
      <c r="O3823" t="s">
        <v>114</v>
      </c>
    </row>
    <row r="3824" spans="1:15" x14ac:dyDescent="0.3">
      <c r="A3824">
        <f t="shared" si="358"/>
        <v>7777899223</v>
      </c>
      <c r="B3824" s="1">
        <v>42686</v>
      </c>
      <c r="C3824" t="str">
        <f t="shared" si="354"/>
        <v>Saturday</v>
      </c>
      <c r="D3824" t="str">
        <f t="shared" si="355"/>
        <v>November</v>
      </c>
      <c r="E3824">
        <v>20.75</v>
      </c>
      <c r="F3824" t="s">
        <v>13</v>
      </c>
      <c r="G3824" t="s">
        <v>17</v>
      </c>
      <c r="H3824">
        <f t="shared" si="356"/>
        <v>30.75</v>
      </c>
      <c r="I3824">
        <v>11</v>
      </c>
      <c r="J3824" t="s">
        <v>25</v>
      </c>
      <c r="K3824" t="s">
        <v>26</v>
      </c>
      <c r="L3824">
        <f t="shared" si="357"/>
        <v>338.25</v>
      </c>
      <c r="M3824">
        <f t="shared" si="359"/>
        <v>110</v>
      </c>
      <c r="N3824" t="s">
        <v>111</v>
      </c>
      <c r="O3824" t="s">
        <v>115</v>
      </c>
    </row>
    <row r="3825" spans="1:15" x14ac:dyDescent="0.3">
      <c r="A3825">
        <f t="shared" si="358"/>
        <v>7777899224</v>
      </c>
      <c r="B3825" s="1">
        <v>42686</v>
      </c>
      <c r="C3825" t="str">
        <f t="shared" si="354"/>
        <v>Saturday</v>
      </c>
      <c r="D3825" t="str">
        <f t="shared" si="355"/>
        <v>November</v>
      </c>
      <c r="E3825">
        <v>16.25</v>
      </c>
      <c r="F3825" t="s">
        <v>7</v>
      </c>
      <c r="G3825" t="s">
        <v>17</v>
      </c>
      <c r="H3825">
        <f t="shared" si="356"/>
        <v>24.75</v>
      </c>
      <c r="I3825">
        <v>9</v>
      </c>
      <c r="J3825" t="s">
        <v>70</v>
      </c>
      <c r="K3825" t="s">
        <v>71</v>
      </c>
      <c r="L3825">
        <f t="shared" si="357"/>
        <v>222.75</v>
      </c>
      <c r="M3825">
        <f t="shared" si="359"/>
        <v>76.5</v>
      </c>
      <c r="N3825" t="s">
        <v>111</v>
      </c>
      <c r="O3825" t="s">
        <v>115</v>
      </c>
    </row>
    <row r="3826" spans="1:15" x14ac:dyDescent="0.3">
      <c r="A3826">
        <f t="shared" si="358"/>
        <v>7777899225</v>
      </c>
      <c r="B3826" s="1">
        <v>42686</v>
      </c>
      <c r="C3826" t="str">
        <f t="shared" si="354"/>
        <v>Saturday</v>
      </c>
      <c r="D3826" t="str">
        <f t="shared" si="355"/>
        <v>November</v>
      </c>
      <c r="E3826">
        <v>20.75</v>
      </c>
      <c r="F3826" t="s">
        <v>13</v>
      </c>
      <c r="G3826" t="s">
        <v>22</v>
      </c>
      <c r="H3826">
        <f t="shared" si="356"/>
        <v>28.75</v>
      </c>
      <c r="I3826">
        <v>5</v>
      </c>
      <c r="J3826" t="s">
        <v>44</v>
      </c>
      <c r="K3826" t="s">
        <v>45</v>
      </c>
      <c r="L3826">
        <f t="shared" si="357"/>
        <v>143.75</v>
      </c>
      <c r="M3826">
        <f t="shared" si="359"/>
        <v>40</v>
      </c>
      <c r="N3826" t="s">
        <v>112</v>
      </c>
      <c r="O3826" t="s">
        <v>114</v>
      </c>
    </row>
    <row r="3827" spans="1:15" x14ac:dyDescent="0.3">
      <c r="A3827">
        <f t="shared" si="358"/>
        <v>7777899226</v>
      </c>
      <c r="B3827" s="1">
        <v>42686</v>
      </c>
      <c r="C3827" t="str">
        <f t="shared" si="354"/>
        <v>Saturday</v>
      </c>
      <c r="D3827" t="str">
        <f t="shared" si="355"/>
        <v>November</v>
      </c>
      <c r="E3827">
        <v>20.25</v>
      </c>
      <c r="F3827" t="s">
        <v>13</v>
      </c>
      <c r="G3827" t="s">
        <v>17</v>
      </c>
      <c r="H3827">
        <f t="shared" si="356"/>
        <v>30.25</v>
      </c>
      <c r="I3827">
        <v>7</v>
      </c>
      <c r="J3827" t="s">
        <v>60</v>
      </c>
      <c r="K3827" t="s">
        <v>61</v>
      </c>
      <c r="L3827">
        <f t="shared" si="357"/>
        <v>211.75</v>
      </c>
      <c r="M3827">
        <f t="shared" si="359"/>
        <v>70</v>
      </c>
      <c r="N3827" t="s">
        <v>111</v>
      </c>
      <c r="O3827" t="s">
        <v>115</v>
      </c>
    </row>
    <row r="3828" spans="1:15" x14ac:dyDescent="0.3">
      <c r="A3828">
        <f t="shared" si="358"/>
        <v>7777899227</v>
      </c>
      <c r="B3828" s="1">
        <v>42687</v>
      </c>
      <c r="C3828" t="str">
        <f t="shared" si="354"/>
        <v>Sunday</v>
      </c>
      <c r="D3828" t="str">
        <f t="shared" si="355"/>
        <v>November</v>
      </c>
      <c r="E3828">
        <v>16</v>
      </c>
      <c r="F3828" t="s">
        <v>7</v>
      </c>
      <c r="G3828" t="s">
        <v>8</v>
      </c>
      <c r="H3828">
        <f t="shared" si="356"/>
        <v>20.5</v>
      </c>
      <c r="I3828">
        <v>11</v>
      </c>
      <c r="J3828" t="s">
        <v>58</v>
      </c>
      <c r="K3828" t="s">
        <v>59</v>
      </c>
      <c r="L3828">
        <f t="shared" si="357"/>
        <v>225.5</v>
      </c>
      <c r="M3828">
        <f t="shared" si="359"/>
        <v>49.5</v>
      </c>
      <c r="N3828" t="s">
        <v>112</v>
      </c>
      <c r="O3828" t="s">
        <v>114</v>
      </c>
    </row>
    <row r="3829" spans="1:15" x14ac:dyDescent="0.3">
      <c r="A3829">
        <f t="shared" si="358"/>
        <v>7777899228</v>
      </c>
      <c r="B3829" s="1">
        <v>42687</v>
      </c>
      <c r="C3829" t="str">
        <f t="shared" si="354"/>
        <v>Sunday</v>
      </c>
      <c r="D3829" t="str">
        <f t="shared" si="355"/>
        <v>November</v>
      </c>
      <c r="E3829">
        <v>12.75</v>
      </c>
      <c r="F3829" t="s">
        <v>27</v>
      </c>
      <c r="G3829" t="s">
        <v>22</v>
      </c>
      <c r="H3829">
        <f t="shared" si="356"/>
        <v>17.75</v>
      </c>
      <c r="I3829">
        <v>9</v>
      </c>
      <c r="J3829" t="s">
        <v>50</v>
      </c>
      <c r="K3829" t="s">
        <v>51</v>
      </c>
      <c r="L3829">
        <f t="shared" si="357"/>
        <v>159.75</v>
      </c>
      <c r="M3829">
        <f t="shared" si="359"/>
        <v>45</v>
      </c>
      <c r="N3829" t="s">
        <v>111</v>
      </c>
      <c r="O3829" t="s">
        <v>114</v>
      </c>
    </row>
    <row r="3830" spans="1:15" x14ac:dyDescent="0.3">
      <c r="A3830">
        <f t="shared" si="358"/>
        <v>7777899229</v>
      </c>
      <c r="B3830" s="1">
        <v>42687</v>
      </c>
      <c r="C3830" t="str">
        <f t="shared" si="354"/>
        <v>Sunday</v>
      </c>
      <c r="D3830" t="str">
        <f t="shared" si="355"/>
        <v>November</v>
      </c>
      <c r="E3830">
        <v>12.75</v>
      </c>
      <c r="F3830" t="s">
        <v>27</v>
      </c>
      <c r="G3830" t="s">
        <v>22</v>
      </c>
      <c r="H3830">
        <f t="shared" si="356"/>
        <v>17.75</v>
      </c>
      <c r="I3830">
        <v>2</v>
      </c>
      <c r="J3830" t="s">
        <v>28</v>
      </c>
      <c r="K3830" t="s">
        <v>29</v>
      </c>
      <c r="L3830">
        <f t="shared" si="357"/>
        <v>35.5</v>
      </c>
      <c r="M3830">
        <f t="shared" si="359"/>
        <v>10</v>
      </c>
      <c r="N3830" t="s">
        <v>112</v>
      </c>
      <c r="O3830" t="s">
        <v>115</v>
      </c>
    </row>
    <row r="3831" spans="1:15" x14ac:dyDescent="0.3">
      <c r="A3831">
        <f t="shared" si="358"/>
        <v>7777899230</v>
      </c>
      <c r="B3831" s="1">
        <v>42687</v>
      </c>
      <c r="C3831" t="str">
        <f t="shared" si="354"/>
        <v>Sunday</v>
      </c>
      <c r="D3831" t="str">
        <f t="shared" si="355"/>
        <v>November</v>
      </c>
      <c r="E3831">
        <v>16.5</v>
      </c>
      <c r="F3831" t="s">
        <v>7</v>
      </c>
      <c r="G3831" t="s">
        <v>17</v>
      </c>
      <c r="H3831">
        <f t="shared" si="356"/>
        <v>25</v>
      </c>
      <c r="I3831">
        <v>5</v>
      </c>
      <c r="J3831" t="s">
        <v>25</v>
      </c>
      <c r="K3831" t="s">
        <v>26</v>
      </c>
      <c r="L3831">
        <f t="shared" si="357"/>
        <v>125</v>
      </c>
      <c r="M3831">
        <f t="shared" si="359"/>
        <v>42.5</v>
      </c>
      <c r="N3831" t="s">
        <v>111</v>
      </c>
      <c r="O3831" t="s">
        <v>115</v>
      </c>
    </row>
    <row r="3832" spans="1:15" x14ac:dyDescent="0.3">
      <c r="A3832">
        <f t="shared" si="358"/>
        <v>7777899231</v>
      </c>
      <c r="B3832" s="1">
        <v>42687</v>
      </c>
      <c r="C3832" t="str">
        <f t="shared" si="354"/>
        <v>Sunday</v>
      </c>
      <c r="D3832" t="str">
        <f t="shared" si="355"/>
        <v>November</v>
      </c>
      <c r="E3832">
        <v>12.75</v>
      </c>
      <c r="F3832" t="s">
        <v>27</v>
      </c>
      <c r="G3832" t="s">
        <v>22</v>
      </c>
      <c r="H3832">
        <f t="shared" si="356"/>
        <v>17.75</v>
      </c>
      <c r="I3832">
        <v>3</v>
      </c>
      <c r="J3832" t="s">
        <v>72</v>
      </c>
      <c r="K3832" t="s">
        <v>73</v>
      </c>
      <c r="L3832">
        <f t="shared" si="357"/>
        <v>53.25</v>
      </c>
      <c r="M3832">
        <f t="shared" si="359"/>
        <v>15</v>
      </c>
      <c r="N3832" t="s">
        <v>111</v>
      </c>
      <c r="O3832" t="s">
        <v>115</v>
      </c>
    </row>
    <row r="3833" spans="1:15" x14ac:dyDescent="0.3">
      <c r="A3833">
        <f t="shared" si="358"/>
        <v>7777899232</v>
      </c>
      <c r="B3833" s="1">
        <v>42688</v>
      </c>
      <c r="C3833" t="str">
        <f t="shared" si="354"/>
        <v>Monday</v>
      </c>
      <c r="D3833" t="str">
        <f t="shared" si="355"/>
        <v>November</v>
      </c>
      <c r="E3833">
        <v>20.75</v>
      </c>
      <c r="F3833" t="s">
        <v>13</v>
      </c>
      <c r="G3833" t="s">
        <v>17</v>
      </c>
      <c r="H3833">
        <f t="shared" si="356"/>
        <v>30.75</v>
      </c>
      <c r="I3833">
        <v>10</v>
      </c>
      <c r="J3833" t="s">
        <v>18</v>
      </c>
      <c r="K3833" t="s">
        <v>19</v>
      </c>
      <c r="L3833">
        <f t="shared" si="357"/>
        <v>307.5</v>
      </c>
      <c r="M3833">
        <f t="shared" si="359"/>
        <v>100</v>
      </c>
      <c r="N3833" t="s">
        <v>111</v>
      </c>
      <c r="O3833" t="s">
        <v>114</v>
      </c>
    </row>
    <row r="3834" spans="1:15" x14ac:dyDescent="0.3">
      <c r="A3834">
        <f t="shared" si="358"/>
        <v>7777899233</v>
      </c>
      <c r="B3834" s="1">
        <v>42688</v>
      </c>
      <c r="C3834" t="str">
        <f t="shared" si="354"/>
        <v>Monday</v>
      </c>
      <c r="D3834" t="str">
        <f t="shared" si="355"/>
        <v>November</v>
      </c>
      <c r="E3834">
        <v>16.5</v>
      </c>
      <c r="F3834" t="s">
        <v>7</v>
      </c>
      <c r="G3834" t="s">
        <v>17</v>
      </c>
      <c r="H3834">
        <f t="shared" si="356"/>
        <v>25</v>
      </c>
      <c r="I3834">
        <v>1</v>
      </c>
      <c r="J3834" t="s">
        <v>54</v>
      </c>
      <c r="K3834" t="s">
        <v>55</v>
      </c>
      <c r="L3834">
        <f t="shared" si="357"/>
        <v>25</v>
      </c>
      <c r="M3834">
        <f t="shared" si="359"/>
        <v>8.5</v>
      </c>
      <c r="N3834" t="s">
        <v>112</v>
      </c>
      <c r="O3834" t="s">
        <v>114</v>
      </c>
    </row>
    <row r="3835" spans="1:15" x14ac:dyDescent="0.3">
      <c r="A3835">
        <f t="shared" si="358"/>
        <v>7777899234</v>
      </c>
      <c r="B3835" s="1">
        <v>42688</v>
      </c>
      <c r="C3835" t="str">
        <f t="shared" si="354"/>
        <v>Monday</v>
      </c>
      <c r="D3835" t="str">
        <f t="shared" si="355"/>
        <v>November</v>
      </c>
      <c r="E3835">
        <v>12</v>
      </c>
      <c r="F3835" t="s">
        <v>27</v>
      </c>
      <c r="G3835" t="s">
        <v>14</v>
      </c>
      <c r="H3835">
        <f t="shared" si="356"/>
        <v>16</v>
      </c>
      <c r="I3835">
        <v>12</v>
      </c>
      <c r="J3835" t="s">
        <v>42</v>
      </c>
      <c r="K3835" t="s">
        <v>43</v>
      </c>
      <c r="L3835">
        <f t="shared" si="357"/>
        <v>192</v>
      </c>
      <c r="M3835">
        <f t="shared" si="359"/>
        <v>48</v>
      </c>
      <c r="N3835" t="s">
        <v>111</v>
      </c>
      <c r="O3835" t="s">
        <v>115</v>
      </c>
    </row>
    <row r="3836" spans="1:15" x14ac:dyDescent="0.3">
      <c r="A3836">
        <f t="shared" si="358"/>
        <v>7777899235</v>
      </c>
      <c r="B3836" s="1">
        <v>42688</v>
      </c>
      <c r="C3836" t="str">
        <f t="shared" si="354"/>
        <v>Monday</v>
      </c>
      <c r="D3836" t="str">
        <f t="shared" si="355"/>
        <v>November</v>
      </c>
      <c r="E3836">
        <v>20.5</v>
      </c>
      <c r="F3836" t="s">
        <v>13</v>
      </c>
      <c r="G3836" t="s">
        <v>8</v>
      </c>
      <c r="H3836">
        <f t="shared" si="356"/>
        <v>26.5</v>
      </c>
      <c r="I3836">
        <v>2</v>
      </c>
      <c r="J3836" t="s">
        <v>36</v>
      </c>
      <c r="K3836" t="s">
        <v>37</v>
      </c>
      <c r="L3836">
        <f t="shared" si="357"/>
        <v>53</v>
      </c>
      <c r="M3836">
        <f t="shared" si="359"/>
        <v>12</v>
      </c>
      <c r="N3836" t="s">
        <v>112</v>
      </c>
      <c r="O3836" t="s">
        <v>114</v>
      </c>
    </row>
    <row r="3837" spans="1:15" x14ac:dyDescent="0.3">
      <c r="A3837">
        <f t="shared" si="358"/>
        <v>7777899236</v>
      </c>
      <c r="B3837" s="1">
        <v>42688</v>
      </c>
      <c r="C3837" t="str">
        <f t="shared" si="354"/>
        <v>Monday</v>
      </c>
      <c r="D3837" t="str">
        <f t="shared" si="355"/>
        <v>November</v>
      </c>
      <c r="E3837">
        <v>16</v>
      </c>
      <c r="F3837" t="s">
        <v>7</v>
      </c>
      <c r="G3837" t="s">
        <v>14</v>
      </c>
      <c r="H3837">
        <f t="shared" si="356"/>
        <v>21.5</v>
      </c>
      <c r="I3837">
        <v>3</v>
      </c>
      <c r="J3837" t="s">
        <v>20</v>
      </c>
      <c r="K3837" t="s">
        <v>21</v>
      </c>
      <c r="L3837">
        <f t="shared" si="357"/>
        <v>64.5</v>
      </c>
      <c r="M3837">
        <f t="shared" si="359"/>
        <v>16.5</v>
      </c>
      <c r="N3837" t="s">
        <v>111</v>
      </c>
      <c r="O3837" t="s">
        <v>114</v>
      </c>
    </row>
    <row r="3838" spans="1:15" x14ac:dyDescent="0.3">
      <c r="A3838">
        <f t="shared" si="358"/>
        <v>7777899237</v>
      </c>
      <c r="B3838" s="1">
        <v>42688</v>
      </c>
      <c r="C3838" t="str">
        <f t="shared" si="354"/>
        <v>Monday</v>
      </c>
      <c r="D3838" t="str">
        <f t="shared" si="355"/>
        <v>November</v>
      </c>
      <c r="E3838">
        <v>20.25</v>
      </c>
      <c r="F3838" t="s">
        <v>13</v>
      </c>
      <c r="G3838" t="s">
        <v>14</v>
      </c>
      <c r="H3838">
        <f t="shared" si="356"/>
        <v>27.25</v>
      </c>
      <c r="I3838">
        <v>10</v>
      </c>
      <c r="J3838" t="s">
        <v>20</v>
      </c>
      <c r="K3838" t="s">
        <v>21</v>
      </c>
      <c r="L3838">
        <f t="shared" si="357"/>
        <v>272.5</v>
      </c>
      <c r="M3838">
        <f t="shared" si="359"/>
        <v>70</v>
      </c>
      <c r="N3838" t="s">
        <v>112</v>
      </c>
      <c r="O3838" t="s">
        <v>115</v>
      </c>
    </row>
    <row r="3839" spans="1:15" x14ac:dyDescent="0.3">
      <c r="A3839">
        <f t="shared" si="358"/>
        <v>7777899238</v>
      </c>
      <c r="B3839" s="1">
        <v>42688</v>
      </c>
      <c r="C3839" t="str">
        <f t="shared" si="354"/>
        <v>Monday</v>
      </c>
      <c r="D3839" t="str">
        <f t="shared" si="355"/>
        <v>November</v>
      </c>
      <c r="E3839">
        <v>16</v>
      </c>
      <c r="F3839" t="s">
        <v>7</v>
      </c>
      <c r="G3839" t="s">
        <v>8</v>
      </c>
      <c r="H3839">
        <f t="shared" si="356"/>
        <v>20.5</v>
      </c>
      <c r="I3839">
        <v>7</v>
      </c>
      <c r="J3839" t="s">
        <v>36</v>
      </c>
      <c r="K3839" t="s">
        <v>37</v>
      </c>
      <c r="L3839">
        <f t="shared" si="357"/>
        <v>143.5</v>
      </c>
      <c r="M3839">
        <f t="shared" si="359"/>
        <v>31.5</v>
      </c>
      <c r="N3839" t="s">
        <v>112</v>
      </c>
      <c r="O3839" t="s">
        <v>115</v>
      </c>
    </row>
    <row r="3840" spans="1:15" x14ac:dyDescent="0.3">
      <c r="A3840">
        <f t="shared" si="358"/>
        <v>7777899239</v>
      </c>
      <c r="B3840" s="1">
        <v>42688</v>
      </c>
      <c r="C3840" t="str">
        <f t="shared" si="354"/>
        <v>Monday</v>
      </c>
      <c r="D3840" t="str">
        <f t="shared" si="355"/>
        <v>November</v>
      </c>
      <c r="E3840">
        <v>15.25</v>
      </c>
      <c r="F3840" t="s">
        <v>13</v>
      </c>
      <c r="G3840" t="s">
        <v>8</v>
      </c>
      <c r="H3840">
        <f t="shared" si="356"/>
        <v>21.25</v>
      </c>
      <c r="I3840">
        <v>4</v>
      </c>
      <c r="J3840" t="s">
        <v>48</v>
      </c>
      <c r="K3840" t="s">
        <v>49</v>
      </c>
      <c r="L3840">
        <f t="shared" si="357"/>
        <v>85</v>
      </c>
      <c r="M3840">
        <f t="shared" si="359"/>
        <v>24</v>
      </c>
      <c r="N3840" t="s">
        <v>111</v>
      </c>
      <c r="O3840" t="s">
        <v>115</v>
      </c>
    </row>
    <row r="3841" spans="1:15" x14ac:dyDescent="0.3">
      <c r="A3841">
        <f t="shared" si="358"/>
        <v>7777899240</v>
      </c>
      <c r="B3841" s="1">
        <v>42688</v>
      </c>
      <c r="C3841" t="str">
        <f t="shared" si="354"/>
        <v>Monday</v>
      </c>
      <c r="D3841" t="str">
        <f t="shared" si="355"/>
        <v>November</v>
      </c>
      <c r="E3841">
        <v>16.5</v>
      </c>
      <c r="F3841" t="s">
        <v>7</v>
      </c>
      <c r="G3841" t="s">
        <v>17</v>
      </c>
      <c r="H3841">
        <f t="shared" si="356"/>
        <v>25</v>
      </c>
      <c r="I3841">
        <v>3</v>
      </c>
      <c r="J3841" t="s">
        <v>18</v>
      </c>
      <c r="K3841" t="s">
        <v>19</v>
      </c>
      <c r="L3841">
        <f t="shared" si="357"/>
        <v>75</v>
      </c>
      <c r="M3841">
        <f t="shared" si="359"/>
        <v>25.5</v>
      </c>
      <c r="N3841" t="s">
        <v>112</v>
      </c>
      <c r="O3841" t="s">
        <v>114</v>
      </c>
    </row>
    <row r="3842" spans="1:15" x14ac:dyDescent="0.3">
      <c r="A3842">
        <f t="shared" si="358"/>
        <v>7777899241</v>
      </c>
      <c r="B3842" s="1">
        <v>42688</v>
      </c>
      <c r="C3842" t="str">
        <f t="shared" ref="C3842:C3905" si="360">TEXT(B3842,"dddd")</f>
        <v>Monday</v>
      </c>
      <c r="D3842" t="str">
        <f t="shared" si="355"/>
        <v>November</v>
      </c>
      <c r="E3842">
        <v>16.75</v>
      </c>
      <c r="F3842" t="s">
        <v>7</v>
      </c>
      <c r="G3842" t="s">
        <v>22</v>
      </c>
      <c r="H3842">
        <f t="shared" si="356"/>
        <v>23.25</v>
      </c>
      <c r="I3842">
        <v>7</v>
      </c>
      <c r="J3842" t="s">
        <v>28</v>
      </c>
      <c r="K3842" t="s">
        <v>29</v>
      </c>
      <c r="L3842">
        <f t="shared" si="357"/>
        <v>162.75</v>
      </c>
      <c r="M3842">
        <f t="shared" si="359"/>
        <v>45.5</v>
      </c>
      <c r="N3842" t="s">
        <v>112</v>
      </c>
      <c r="O3842" t="s">
        <v>115</v>
      </c>
    </row>
    <row r="3843" spans="1:15" x14ac:dyDescent="0.3">
      <c r="A3843">
        <f t="shared" si="358"/>
        <v>7777899242</v>
      </c>
      <c r="B3843" s="1">
        <v>42688</v>
      </c>
      <c r="C3843" t="str">
        <f t="shared" si="360"/>
        <v>Monday</v>
      </c>
      <c r="D3843" t="str">
        <f t="shared" ref="D3843:D3906" si="361">TEXT(B3843,"mmmm")</f>
        <v>November</v>
      </c>
      <c r="E3843">
        <v>16.5</v>
      </c>
      <c r="F3843" t="s">
        <v>7</v>
      </c>
      <c r="G3843" t="s">
        <v>17</v>
      </c>
      <c r="H3843">
        <f t="shared" ref="H3843:H3906" si="362">E3843 +   IF(F3843="S", 2, IF(F3843="M", 3.5, IF(F3843="L", 5, 0))) +  IF(G3843="Classic", 1, IF(G3843="Veggie", 2, IF(G3843="Chicken", 3, IF(G3843="Supreme",5,0))))</f>
        <v>25</v>
      </c>
      <c r="I3843">
        <v>11</v>
      </c>
      <c r="J3843" t="s">
        <v>66</v>
      </c>
      <c r="K3843" t="s">
        <v>67</v>
      </c>
      <c r="L3843">
        <f t="shared" ref="L3843:L3906" si="363">H3843*I3843</f>
        <v>275</v>
      </c>
      <c r="M3843">
        <f t="shared" si="359"/>
        <v>93.5</v>
      </c>
      <c r="N3843" t="s">
        <v>111</v>
      </c>
      <c r="O3843" t="s">
        <v>114</v>
      </c>
    </row>
    <row r="3844" spans="1:15" x14ac:dyDescent="0.3">
      <c r="A3844">
        <f t="shared" ref="A3844:A3907" si="364">A3843+1</f>
        <v>7777899243</v>
      </c>
      <c r="B3844" s="1">
        <v>42689</v>
      </c>
      <c r="C3844" t="str">
        <f t="shared" si="360"/>
        <v>Tuesday</v>
      </c>
      <c r="D3844" t="str">
        <f t="shared" si="361"/>
        <v>November</v>
      </c>
      <c r="E3844">
        <v>25.5</v>
      </c>
      <c r="F3844" t="s">
        <v>76</v>
      </c>
      <c r="G3844" t="s">
        <v>8</v>
      </c>
      <c r="H3844">
        <f t="shared" si="362"/>
        <v>26.5</v>
      </c>
      <c r="I3844">
        <v>7</v>
      </c>
      <c r="J3844" t="s">
        <v>30</v>
      </c>
      <c r="K3844" t="s">
        <v>31</v>
      </c>
      <c r="L3844">
        <f t="shared" si="363"/>
        <v>185.5</v>
      </c>
      <c r="M3844">
        <f t="shared" si="359"/>
        <v>7</v>
      </c>
      <c r="N3844" t="s">
        <v>111</v>
      </c>
      <c r="O3844" t="s">
        <v>115</v>
      </c>
    </row>
    <row r="3845" spans="1:15" x14ac:dyDescent="0.3">
      <c r="A3845">
        <f t="shared" si="364"/>
        <v>7777899244</v>
      </c>
      <c r="B3845" s="1">
        <v>42689</v>
      </c>
      <c r="C3845" t="str">
        <f t="shared" si="360"/>
        <v>Tuesday</v>
      </c>
      <c r="D3845" t="str">
        <f t="shared" si="361"/>
        <v>November</v>
      </c>
      <c r="E3845">
        <v>12.75</v>
      </c>
      <c r="F3845" t="s">
        <v>27</v>
      </c>
      <c r="G3845" t="s">
        <v>22</v>
      </c>
      <c r="H3845">
        <f t="shared" si="362"/>
        <v>17.75</v>
      </c>
      <c r="I3845">
        <v>1</v>
      </c>
      <c r="J3845" t="s">
        <v>46</v>
      </c>
      <c r="K3845" t="s">
        <v>47</v>
      </c>
      <c r="L3845">
        <f t="shared" si="363"/>
        <v>17.75</v>
      </c>
      <c r="M3845">
        <f t="shared" ref="M3845:M3908" si="365">(H3845-E3845)*I3845</f>
        <v>5</v>
      </c>
      <c r="N3845" t="s">
        <v>111</v>
      </c>
      <c r="O3845" t="s">
        <v>115</v>
      </c>
    </row>
    <row r="3846" spans="1:15" x14ac:dyDescent="0.3">
      <c r="A3846">
        <f t="shared" si="364"/>
        <v>7777899245</v>
      </c>
      <c r="B3846" s="1">
        <v>42689</v>
      </c>
      <c r="C3846" t="str">
        <f t="shared" si="360"/>
        <v>Tuesday</v>
      </c>
      <c r="D3846" t="str">
        <f t="shared" si="361"/>
        <v>November</v>
      </c>
      <c r="E3846">
        <v>14.75</v>
      </c>
      <c r="F3846" t="s">
        <v>7</v>
      </c>
      <c r="G3846" t="s">
        <v>14</v>
      </c>
      <c r="H3846">
        <f t="shared" si="362"/>
        <v>20.25</v>
      </c>
      <c r="I3846">
        <v>3</v>
      </c>
      <c r="J3846" t="s">
        <v>56</v>
      </c>
      <c r="K3846" t="s">
        <v>57</v>
      </c>
      <c r="L3846">
        <f t="shared" si="363"/>
        <v>60.75</v>
      </c>
      <c r="M3846">
        <f t="shared" si="365"/>
        <v>16.5</v>
      </c>
      <c r="N3846" t="s">
        <v>112</v>
      </c>
      <c r="O3846" t="s">
        <v>114</v>
      </c>
    </row>
    <row r="3847" spans="1:15" x14ac:dyDescent="0.3">
      <c r="A3847">
        <f t="shared" si="364"/>
        <v>7777899246</v>
      </c>
      <c r="B3847" s="1">
        <v>42689</v>
      </c>
      <c r="C3847" t="str">
        <f t="shared" si="360"/>
        <v>Tuesday</v>
      </c>
      <c r="D3847" t="str">
        <f t="shared" si="361"/>
        <v>November</v>
      </c>
      <c r="E3847">
        <v>13.25</v>
      </c>
      <c r="F3847" t="s">
        <v>7</v>
      </c>
      <c r="G3847" t="s">
        <v>8</v>
      </c>
      <c r="H3847">
        <f t="shared" si="362"/>
        <v>17.75</v>
      </c>
      <c r="I3847">
        <v>2</v>
      </c>
      <c r="J3847" t="s">
        <v>9</v>
      </c>
      <c r="K3847" t="s">
        <v>10</v>
      </c>
      <c r="L3847">
        <f t="shared" si="363"/>
        <v>35.5</v>
      </c>
      <c r="M3847">
        <f t="shared" si="365"/>
        <v>9</v>
      </c>
      <c r="N3847" t="s">
        <v>112</v>
      </c>
      <c r="O3847" t="s">
        <v>115</v>
      </c>
    </row>
    <row r="3848" spans="1:15" x14ac:dyDescent="0.3">
      <c r="A3848">
        <f t="shared" si="364"/>
        <v>7777899247</v>
      </c>
      <c r="B3848" s="1">
        <v>42689</v>
      </c>
      <c r="C3848" t="str">
        <f t="shared" si="360"/>
        <v>Tuesday</v>
      </c>
      <c r="D3848" t="str">
        <f t="shared" si="361"/>
        <v>November</v>
      </c>
      <c r="E3848">
        <v>17.95</v>
      </c>
      <c r="F3848" t="s">
        <v>13</v>
      </c>
      <c r="G3848" t="s">
        <v>14</v>
      </c>
      <c r="H3848">
        <f t="shared" si="362"/>
        <v>24.95</v>
      </c>
      <c r="I3848">
        <v>10</v>
      </c>
      <c r="J3848" t="s">
        <v>56</v>
      </c>
      <c r="K3848" t="s">
        <v>57</v>
      </c>
      <c r="L3848">
        <f t="shared" si="363"/>
        <v>249.5</v>
      </c>
      <c r="M3848">
        <f t="shared" si="365"/>
        <v>70</v>
      </c>
      <c r="N3848" t="s">
        <v>111</v>
      </c>
      <c r="O3848" t="s">
        <v>115</v>
      </c>
    </row>
    <row r="3849" spans="1:15" x14ac:dyDescent="0.3">
      <c r="A3849">
        <f t="shared" si="364"/>
        <v>7777899248</v>
      </c>
      <c r="B3849" s="1">
        <v>42690</v>
      </c>
      <c r="C3849" t="str">
        <f t="shared" si="360"/>
        <v>Wednesday</v>
      </c>
      <c r="D3849" t="str">
        <f t="shared" si="361"/>
        <v>November</v>
      </c>
      <c r="E3849">
        <v>20.75</v>
      </c>
      <c r="F3849" t="s">
        <v>13</v>
      </c>
      <c r="G3849" t="s">
        <v>22</v>
      </c>
      <c r="H3849">
        <f t="shared" si="362"/>
        <v>28.75</v>
      </c>
      <c r="I3849">
        <v>9</v>
      </c>
      <c r="J3849" t="s">
        <v>46</v>
      </c>
      <c r="K3849" t="s">
        <v>47</v>
      </c>
      <c r="L3849">
        <f t="shared" si="363"/>
        <v>258.75</v>
      </c>
      <c r="M3849">
        <f t="shared" si="365"/>
        <v>72</v>
      </c>
      <c r="N3849" t="s">
        <v>112</v>
      </c>
      <c r="O3849" t="s">
        <v>115</v>
      </c>
    </row>
    <row r="3850" spans="1:15" x14ac:dyDescent="0.3">
      <c r="A3850">
        <f t="shared" si="364"/>
        <v>7777899249</v>
      </c>
      <c r="B3850" s="1">
        <v>42690</v>
      </c>
      <c r="C3850" t="str">
        <f t="shared" si="360"/>
        <v>Wednesday</v>
      </c>
      <c r="D3850" t="str">
        <f t="shared" si="361"/>
        <v>November</v>
      </c>
      <c r="E3850">
        <v>20.75</v>
      </c>
      <c r="F3850" t="s">
        <v>13</v>
      </c>
      <c r="G3850" t="s">
        <v>17</v>
      </c>
      <c r="H3850">
        <f t="shared" si="362"/>
        <v>30.75</v>
      </c>
      <c r="I3850">
        <v>6</v>
      </c>
      <c r="J3850" t="s">
        <v>18</v>
      </c>
      <c r="K3850" t="s">
        <v>19</v>
      </c>
      <c r="L3850">
        <f t="shared" si="363"/>
        <v>184.5</v>
      </c>
      <c r="M3850">
        <f t="shared" si="365"/>
        <v>60</v>
      </c>
      <c r="N3850" t="s">
        <v>111</v>
      </c>
      <c r="O3850" t="s">
        <v>115</v>
      </c>
    </row>
    <row r="3851" spans="1:15" x14ac:dyDescent="0.3">
      <c r="A3851">
        <f t="shared" si="364"/>
        <v>7777899250</v>
      </c>
      <c r="B3851" s="1">
        <v>42690</v>
      </c>
      <c r="C3851" t="str">
        <f t="shared" si="360"/>
        <v>Wednesday</v>
      </c>
      <c r="D3851" t="str">
        <f t="shared" si="361"/>
        <v>November</v>
      </c>
      <c r="E3851">
        <v>12.75</v>
      </c>
      <c r="F3851" t="s">
        <v>27</v>
      </c>
      <c r="G3851" t="s">
        <v>14</v>
      </c>
      <c r="H3851">
        <f t="shared" si="362"/>
        <v>16.75</v>
      </c>
      <c r="I3851">
        <v>4</v>
      </c>
      <c r="J3851" t="s">
        <v>62</v>
      </c>
      <c r="K3851" t="s">
        <v>63</v>
      </c>
      <c r="L3851">
        <f t="shared" si="363"/>
        <v>67</v>
      </c>
      <c r="M3851">
        <f t="shared" si="365"/>
        <v>16</v>
      </c>
      <c r="N3851" t="s">
        <v>112</v>
      </c>
      <c r="O3851" t="s">
        <v>115</v>
      </c>
    </row>
    <row r="3852" spans="1:15" x14ac:dyDescent="0.3">
      <c r="A3852">
        <f t="shared" si="364"/>
        <v>7777899251</v>
      </c>
      <c r="B3852" s="1">
        <v>42690</v>
      </c>
      <c r="C3852" t="str">
        <f t="shared" si="360"/>
        <v>Wednesday</v>
      </c>
      <c r="D3852" t="str">
        <f t="shared" si="361"/>
        <v>November</v>
      </c>
      <c r="E3852">
        <v>17.5</v>
      </c>
      <c r="F3852" t="s">
        <v>13</v>
      </c>
      <c r="G3852" t="s">
        <v>8</v>
      </c>
      <c r="H3852">
        <f t="shared" si="362"/>
        <v>23.5</v>
      </c>
      <c r="I3852">
        <v>7</v>
      </c>
      <c r="J3852" t="s">
        <v>74</v>
      </c>
      <c r="K3852" t="s">
        <v>75</v>
      </c>
      <c r="L3852">
        <f t="shared" si="363"/>
        <v>164.5</v>
      </c>
      <c r="M3852">
        <f t="shared" si="365"/>
        <v>42</v>
      </c>
      <c r="N3852" t="s">
        <v>111</v>
      </c>
      <c r="O3852" t="s">
        <v>115</v>
      </c>
    </row>
    <row r="3853" spans="1:15" x14ac:dyDescent="0.3">
      <c r="A3853">
        <f t="shared" si="364"/>
        <v>7777899252</v>
      </c>
      <c r="B3853" s="1">
        <v>42690</v>
      </c>
      <c r="C3853" t="str">
        <f t="shared" si="360"/>
        <v>Wednesday</v>
      </c>
      <c r="D3853" t="str">
        <f t="shared" si="361"/>
        <v>November</v>
      </c>
      <c r="E3853">
        <v>18.5</v>
      </c>
      <c r="F3853" t="s">
        <v>13</v>
      </c>
      <c r="G3853" t="s">
        <v>14</v>
      </c>
      <c r="H3853">
        <f t="shared" si="362"/>
        <v>25.5</v>
      </c>
      <c r="I3853">
        <v>1</v>
      </c>
      <c r="J3853" t="s">
        <v>15</v>
      </c>
      <c r="K3853" t="s">
        <v>16</v>
      </c>
      <c r="L3853">
        <f t="shared" si="363"/>
        <v>25.5</v>
      </c>
      <c r="M3853">
        <f t="shared" si="365"/>
        <v>7</v>
      </c>
      <c r="N3853" t="s">
        <v>112</v>
      </c>
      <c r="O3853" t="s">
        <v>114</v>
      </c>
    </row>
    <row r="3854" spans="1:15" x14ac:dyDescent="0.3">
      <c r="A3854">
        <f t="shared" si="364"/>
        <v>7777899253</v>
      </c>
      <c r="B3854" s="1">
        <v>42690</v>
      </c>
      <c r="C3854" t="str">
        <f t="shared" si="360"/>
        <v>Wednesday</v>
      </c>
      <c r="D3854" t="str">
        <f t="shared" si="361"/>
        <v>November</v>
      </c>
      <c r="E3854">
        <v>16.5</v>
      </c>
      <c r="F3854" t="s">
        <v>13</v>
      </c>
      <c r="G3854" t="s">
        <v>8</v>
      </c>
      <c r="H3854">
        <f t="shared" si="362"/>
        <v>22.5</v>
      </c>
      <c r="I3854">
        <v>1</v>
      </c>
      <c r="J3854" t="s">
        <v>9</v>
      </c>
      <c r="K3854" t="s">
        <v>10</v>
      </c>
      <c r="L3854">
        <f t="shared" si="363"/>
        <v>22.5</v>
      </c>
      <c r="M3854">
        <f t="shared" si="365"/>
        <v>6</v>
      </c>
      <c r="N3854" t="s">
        <v>111</v>
      </c>
      <c r="O3854" t="s">
        <v>115</v>
      </c>
    </row>
    <row r="3855" spans="1:15" x14ac:dyDescent="0.3">
      <c r="A3855">
        <f t="shared" si="364"/>
        <v>7777899254</v>
      </c>
      <c r="B3855" s="1">
        <v>42690</v>
      </c>
      <c r="C3855" t="str">
        <f t="shared" si="360"/>
        <v>Wednesday</v>
      </c>
      <c r="D3855" t="str">
        <f t="shared" si="361"/>
        <v>November</v>
      </c>
      <c r="E3855">
        <v>15.25</v>
      </c>
      <c r="F3855" t="s">
        <v>13</v>
      </c>
      <c r="G3855" t="s">
        <v>8</v>
      </c>
      <c r="H3855">
        <f t="shared" si="362"/>
        <v>21.25</v>
      </c>
      <c r="I3855">
        <v>3</v>
      </c>
      <c r="J3855" t="s">
        <v>48</v>
      </c>
      <c r="K3855" t="s">
        <v>49</v>
      </c>
      <c r="L3855">
        <f t="shared" si="363"/>
        <v>63.75</v>
      </c>
      <c r="M3855">
        <f t="shared" si="365"/>
        <v>18</v>
      </c>
      <c r="N3855" t="s">
        <v>111</v>
      </c>
      <c r="O3855" t="s">
        <v>115</v>
      </c>
    </row>
    <row r="3856" spans="1:15" x14ac:dyDescent="0.3">
      <c r="A3856">
        <f t="shared" si="364"/>
        <v>7777899255</v>
      </c>
      <c r="B3856" s="1">
        <v>42690</v>
      </c>
      <c r="C3856" t="str">
        <f t="shared" si="360"/>
        <v>Wednesday</v>
      </c>
      <c r="D3856" t="str">
        <f t="shared" si="361"/>
        <v>November</v>
      </c>
      <c r="E3856">
        <v>12</v>
      </c>
      <c r="F3856" t="s">
        <v>27</v>
      </c>
      <c r="G3856" t="s">
        <v>14</v>
      </c>
      <c r="H3856">
        <f t="shared" si="362"/>
        <v>16</v>
      </c>
      <c r="I3856">
        <v>3</v>
      </c>
      <c r="J3856" t="s">
        <v>42</v>
      </c>
      <c r="K3856" t="s">
        <v>43</v>
      </c>
      <c r="L3856">
        <f t="shared" si="363"/>
        <v>48</v>
      </c>
      <c r="M3856">
        <f t="shared" si="365"/>
        <v>12</v>
      </c>
      <c r="N3856" t="s">
        <v>111</v>
      </c>
      <c r="O3856" t="s">
        <v>115</v>
      </c>
    </row>
    <row r="3857" spans="1:15" x14ac:dyDescent="0.3">
      <c r="A3857">
        <f t="shared" si="364"/>
        <v>7777899256</v>
      </c>
      <c r="B3857" s="1">
        <v>42691</v>
      </c>
      <c r="C3857" t="str">
        <f t="shared" si="360"/>
        <v>Thursday</v>
      </c>
      <c r="D3857" t="str">
        <f t="shared" si="361"/>
        <v>November</v>
      </c>
      <c r="E3857">
        <v>17.5</v>
      </c>
      <c r="F3857" t="s">
        <v>13</v>
      </c>
      <c r="G3857" t="s">
        <v>8</v>
      </c>
      <c r="H3857">
        <f t="shared" si="362"/>
        <v>23.5</v>
      </c>
      <c r="I3857">
        <v>4</v>
      </c>
      <c r="J3857" t="s">
        <v>74</v>
      </c>
      <c r="K3857" t="s">
        <v>75</v>
      </c>
      <c r="L3857">
        <f t="shared" si="363"/>
        <v>94</v>
      </c>
      <c r="M3857">
        <f t="shared" si="365"/>
        <v>24</v>
      </c>
      <c r="N3857" t="s">
        <v>112</v>
      </c>
      <c r="O3857" t="s">
        <v>114</v>
      </c>
    </row>
    <row r="3858" spans="1:15" x14ac:dyDescent="0.3">
      <c r="A3858">
        <f t="shared" si="364"/>
        <v>7777899257</v>
      </c>
      <c r="B3858" s="1">
        <v>42691</v>
      </c>
      <c r="C3858" t="str">
        <f t="shared" si="360"/>
        <v>Thursday</v>
      </c>
      <c r="D3858" t="str">
        <f t="shared" si="361"/>
        <v>November</v>
      </c>
      <c r="E3858">
        <v>15.25</v>
      </c>
      <c r="F3858" t="s">
        <v>13</v>
      </c>
      <c r="G3858" t="s">
        <v>8</v>
      </c>
      <c r="H3858">
        <f t="shared" si="362"/>
        <v>21.25</v>
      </c>
      <c r="I3858">
        <v>8</v>
      </c>
      <c r="J3858" t="s">
        <v>48</v>
      </c>
      <c r="K3858" t="s">
        <v>49</v>
      </c>
      <c r="L3858">
        <f t="shared" si="363"/>
        <v>170</v>
      </c>
      <c r="M3858">
        <f t="shared" si="365"/>
        <v>48</v>
      </c>
      <c r="N3858" t="s">
        <v>112</v>
      </c>
      <c r="O3858" t="s">
        <v>114</v>
      </c>
    </row>
    <row r="3859" spans="1:15" x14ac:dyDescent="0.3">
      <c r="A3859">
        <f t="shared" si="364"/>
        <v>7777899258</v>
      </c>
      <c r="B3859" s="1">
        <v>42691</v>
      </c>
      <c r="C3859" t="str">
        <f t="shared" si="360"/>
        <v>Thursday</v>
      </c>
      <c r="D3859" t="str">
        <f t="shared" si="361"/>
        <v>November</v>
      </c>
      <c r="E3859">
        <v>18.5</v>
      </c>
      <c r="F3859" t="s">
        <v>13</v>
      </c>
      <c r="G3859" t="s">
        <v>14</v>
      </c>
      <c r="H3859">
        <f t="shared" si="362"/>
        <v>25.5</v>
      </c>
      <c r="I3859">
        <v>1</v>
      </c>
      <c r="J3859" t="s">
        <v>15</v>
      </c>
      <c r="K3859" t="s">
        <v>16</v>
      </c>
      <c r="L3859">
        <f t="shared" si="363"/>
        <v>25.5</v>
      </c>
      <c r="M3859">
        <f t="shared" si="365"/>
        <v>7</v>
      </c>
      <c r="N3859" t="s">
        <v>112</v>
      </c>
      <c r="O3859" t="s">
        <v>114</v>
      </c>
    </row>
    <row r="3860" spans="1:15" x14ac:dyDescent="0.3">
      <c r="A3860">
        <f t="shared" si="364"/>
        <v>7777899259</v>
      </c>
      <c r="B3860" s="1">
        <v>42691</v>
      </c>
      <c r="C3860" t="str">
        <f t="shared" si="360"/>
        <v>Thursday</v>
      </c>
      <c r="D3860" t="str">
        <f t="shared" si="361"/>
        <v>November</v>
      </c>
      <c r="E3860">
        <v>12.75</v>
      </c>
      <c r="F3860" t="s">
        <v>27</v>
      </c>
      <c r="G3860" t="s">
        <v>22</v>
      </c>
      <c r="H3860">
        <f t="shared" si="362"/>
        <v>17.75</v>
      </c>
      <c r="I3860">
        <v>8</v>
      </c>
      <c r="J3860" t="s">
        <v>46</v>
      </c>
      <c r="K3860" t="s">
        <v>47</v>
      </c>
      <c r="L3860">
        <f t="shared" si="363"/>
        <v>142</v>
      </c>
      <c r="M3860">
        <f t="shared" si="365"/>
        <v>40</v>
      </c>
      <c r="N3860" t="s">
        <v>111</v>
      </c>
      <c r="O3860" t="s">
        <v>115</v>
      </c>
    </row>
    <row r="3861" spans="1:15" x14ac:dyDescent="0.3">
      <c r="A3861">
        <f t="shared" si="364"/>
        <v>7777899260</v>
      </c>
      <c r="B3861" s="1">
        <v>42692</v>
      </c>
      <c r="C3861" t="str">
        <f t="shared" si="360"/>
        <v>Friday</v>
      </c>
      <c r="D3861" t="str">
        <f t="shared" si="361"/>
        <v>November</v>
      </c>
      <c r="E3861">
        <v>12.5</v>
      </c>
      <c r="F3861" t="s">
        <v>27</v>
      </c>
      <c r="G3861" t="s">
        <v>17</v>
      </c>
      <c r="H3861">
        <f t="shared" si="362"/>
        <v>19.5</v>
      </c>
      <c r="I3861">
        <v>4</v>
      </c>
      <c r="J3861" t="s">
        <v>25</v>
      </c>
      <c r="K3861" t="s">
        <v>26</v>
      </c>
      <c r="L3861">
        <f t="shared" si="363"/>
        <v>78</v>
      </c>
      <c r="M3861">
        <f t="shared" si="365"/>
        <v>28</v>
      </c>
      <c r="N3861" t="s">
        <v>111</v>
      </c>
      <c r="O3861" t="s">
        <v>114</v>
      </c>
    </row>
    <row r="3862" spans="1:15" x14ac:dyDescent="0.3">
      <c r="A3862">
        <f t="shared" si="364"/>
        <v>7777899261</v>
      </c>
      <c r="B3862" s="1">
        <v>42692</v>
      </c>
      <c r="C3862" t="str">
        <f t="shared" si="360"/>
        <v>Friday</v>
      </c>
      <c r="D3862" t="str">
        <f t="shared" si="361"/>
        <v>November</v>
      </c>
      <c r="E3862">
        <v>20.75</v>
      </c>
      <c r="F3862" t="s">
        <v>13</v>
      </c>
      <c r="G3862" t="s">
        <v>17</v>
      </c>
      <c r="H3862">
        <f t="shared" si="362"/>
        <v>30.75</v>
      </c>
      <c r="I3862">
        <v>9</v>
      </c>
      <c r="J3862" t="s">
        <v>38</v>
      </c>
      <c r="K3862" t="s">
        <v>39</v>
      </c>
      <c r="L3862">
        <f t="shared" si="363"/>
        <v>276.75</v>
      </c>
      <c r="M3862">
        <f t="shared" si="365"/>
        <v>90</v>
      </c>
      <c r="N3862" t="s">
        <v>111</v>
      </c>
      <c r="O3862" t="s">
        <v>114</v>
      </c>
    </row>
    <row r="3863" spans="1:15" x14ac:dyDescent="0.3">
      <c r="A3863">
        <f t="shared" si="364"/>
        <v>7777899262</v>
      </c>
      <c r="B3863" s="1">
        <v>42692</v>
      </c>
      <c r="C3863" t="str">
        <f t="shared" si="360"/>
        <v>Friday</v>
      </c>
      <c r="D3863" t="str">
        <f t="shared" si="361"/>
        <v>November</v>
      </c>
      <c r="E3863">
        <v>12.5</v>
      </c>
      <c r="F3863" t="s">
        <v>27</v>
      </c>
      <c r="G3863" t="s">
        <v>14</v>
      </c>
      <c r="H3863">
        <f t="shared" si="362"/>
        <v>16.5</v>
      </c>
      <c r="I3863">
        <v>3</v>
      </c>
      <c r="J3863" t="s">
        <v>40</v>
      </c>
      <c r="K3863" t="s">
        <v>41</v>
      </c>
      <c r="L3863">
        <f t="shared" si="363"/>
        <v>49.5</v>
      </c>
      <c r="M3863">
        <f t="shared" si="365"/>
        <v>12</v>
      </c>
      <c r="N3863" t="s">
        <v>111</v>
      </c>
      <c r="O3863" t="s">
        <v>114</v>
      </c>
    </row>
    <row r="3864" spans="1:15" x14ac:dyDescent="0.3">
      <c r="A3864">
        <f t="shared" si="364"/>
        <v>7777899263</v>
      </c>
      <c r="B3864" s="1">
        <v>42693</v>
      </c>
      <c r="C3864" t="str">
        <f t="shared" si="360"/>
        <v>Saturday</v>
      </c>
      <c r="D3864" t="str">
        <f t="shared" si="361"/>
        <v>November</v>
      </c>
      <c r="E3864">
        <v>12.75</v>
      </c>
      <c r="F3864" t="s">
        <v>27</v>
      </c>
      <c r="G3864" t="s">
        <v>22</v>
      </c>
      <c r="H3864">
        <f t="shared" si="362"/>
        <v>17.75</v>
      </c>
      <c r="I3864">
        <v>3</v>
      </c>
      <c r="J3864" t="s">
        <v>44</v>
      </c>
      <c r="K3864" t="s">
        <v>45</v>
      </c>
      <c r="L3864">
        <f t="shared" si="363"/>
        <v>53.25</v>
      </c>
      <c r="M3864">
        <f t="shared" si="365"/>
        <v>15</v>
      </c>
      <c r="N3864" t="s">
        <v>112</v>
      </c>
      <c r="O3864" t="s">
        <v>115</v>
      </c>
    </row>
    <row r="3865" spans="1:15" x14ac:dyDescent="0.3">
      <c r="A3865">
        <f t="shared" si="364"/>
        <v>7777899264</v>
      </c>
      <c r="B3865" s="1">
        <v>42693</v>
      </c>
      <c r="C3865" t="str">
        <f t="shared" si="360"/>
        <v>Saturday</v>
      </c>
      <c r="D3865" t="str">
        <f t="shared" si="361"/>
        <v>November</v>
      </c>
      <c r="E3865">
        <v>20.25</v>
      </c>
      <c r="F3865" t="s">
        <v>13</v>
      </c>
      <c r="G3865" t="s">
        <v>14</v>
      </c>
      <c r="H3865">
        <f t="shared" si="362"/>
        <v>27.25</v>
      </c>
      <c r="I3865">
        <v>9</v>
      </c>
      <c r="J3865" t="s">
        <v>20</v>
      </c>
      <c r="K3865" t="s">
        <v>21</v>
      </c>
      <c r="L3865">
        <f t="shared" si="363"/>
        <v>245.25</v>
      </c>
      <c r="M3865">
        <f t="shared" si="365"/>
        <v>63</v>
      </c>
      <c r="N3865" t="s">
        <v>112</v>
      </c>
      <c r="O3865" t="s">
        <v>114</v>
      </c>
    </row>
    <row r="3866" spans="1:15" x14ac:dyDescent="0.3">
      <c r="A3866">
        <f t="shared" si="364"/>
        <v>7777899265</v>
      </c>
      <c r="B3866" s="1">
        <v>42693</v>
      </c>
      <c r="C3866" t="str">
        <f t="shared" si="360"/>
        <v>Saturday</v>
      </c>
      <c r="D3866" t="str">
        <f t="shared" si="361"/>
        <v>November</v>
      </c>
      <c r="E3866">
        <v>12</v>
      </c>
      <c r="F3866" t="s">
        <v>27</v>
      </c>
      <c r="G3866" t="s">
        <v>8</v>
      </c>
      <c r="H3866">
        <f t="shared" si="362"/>
        <v>15</v>
      </c>
      <c r="I3866">
        <v>5</v>
      </c>
      <c r="J3866" t="s">
        <v>30</v>
      </c>
      <c r="K3866" t="s">
        <v>31</v>
      </c>
      <c r="L3866">
        <f t="shared" si="363"/>
        <v>75</v>
      </c>
      <c r="M3866">
        <f t="shared" si="365"/>
        <v>15</v>
      </c>
      <c r="N3866" t="s">
        <v>112</v>
      </c>
      <c r="O3866" t="s">
        <v>115</v>
      </c>
    </row>
    <row r="3867" spans="1:15" x14ac:dyDescent="0.3">
      <c r="A3867">
        <f t="shared" si="364"/>
        <v>7777899266</v>
      </c>
      <c r="B3867" s="1">
        <v>42693</v>
      </c>
      <c r="C3867" t="str">
        <f t="shared" si="360"/>
        <v>Saturday</v>
      </c>
      <c r="D3867" t="str">
        <f t="shared" si="361"/>
        <v>November</v>
      </c>
      <c r="E3867">
        <v>16.75</v>
      </c>
      <c r="F3867" t="s">
        <v>7</v>
      </c>
      <c r="G3867" t="s">
        <v>22</v>
      </c>
      <c r="H3867">
        <f t="shared" si="362"/>
        <v>23.25</v>
      </c>
      <c r="I3867">
        <v>8</v>
      </c>
      <c r="J3867" t="s">
        <v>28</v>
      </c>
      <c r="K3867" t="s">
        <v>29</v>
      </c>
      <c r="L3867">
        <f t="shared" si="363"/>
        <v>186</v>
      </c>
      <c r="M3867">
        <f t="shared" si="365"/>
        <v>52</v>
      </c>
      <c r="N3867" t="s">
        <v>112</v>
      </c>
      <c r="O3867" t="s">
        <v>115</v>
      </c>
    </row>
    <row r="3868" spans="1:15" x14ac:dyDescent="0.3">
      <c r="A3868">
        <f t="shared" si="364"/>
        <v>7777899267</v>
      </c>
      <c r="B3868" s="1">
        <v>42693</v>
      </c>
      <c r="C3868" t="str">
        <f t="shared" si="360"/>
        <v>Saturday</v>
      </c>
      <c r="D3868" t="str">
        <f t="shared" si="361"/>
        <v>November</v>
      </c>
      <c r="E3868">
        <v>20.75</v>
      </c>
      <c r="F3868" t="s">
        <v>13</v>
      </c>
      <c r="G3868" t="s">
        <v>22</v>
      </c>
      <c r="H3868">
        <f t="shared" si="362"/>
        <v>28.75</v>
      </c>
      <c r="I3868">
        <v>7</v>
      </c>
      <c r="J3868" t="s">
        <v>23</v>
      </c>
      <c r="K3868" t="s">
        <v>24</v>
      </c>
      <c r="L3868">
        <f t="shared" si="363"/>
        <v>201.25</v>
      </c>
      <c r="M3868">
        <f t="shared" si="365"/>
        <v>56</v>
      </c>
      <c r="N3868" t="s">
        <v>112</v>
      </c>
      <c r="O3868" t="s">
        <v>115</v>
      </c>
    </row>
    <row r="3869" spans="1:15" x14ac:dyDescent="0.3">
      <c r="A3869">
        <f t="shared" si="364"/>
        <v>7777899268</v>
      </c>
      <c r="B3869" s="1">
        <v>42693</v>
      </c>
      <c r="C3869" t="str">
        <f t="shared" si="360"/>
        <v>Saturday</v>
      </c>
      <c r="D3869" t="str">
        <f t="shared" si="361"/>
        <v>November</v>
      </c>
      <c r="E3869">
        <v>20.75</v>
      </c>
      <c r="F3869" t="s">
        <v>13</v>
      </c>
      <c r="G3869" t="s">
        <v>22</v>
      </c>
      <c r="H3869">
        <f t="shared" si="362"/>
        <v>28.75</v>
      </c>
      <c r="I3869">
        <v>12</v>
      </c>
      <c r="J3869" t="s">
        <v>50</v>
      </c>
      <c r="K3869" t="s">
        <v>51</v>
      </c>
      <c r="L3869">
        <f t="shared" si="363"/>
        <v>345</v>
      </c>
      <c r="M3869">
        <f t="shared" si="365"/>
        <v>96</v>
      </c>
      <c r="N3869" t="s">
        <v>112</v>
      </c>
      <c r="O3869" t="s">
        <v>114</v>
      </c>
    </row>
    <row r="3870" spans="1:15" x14ac:dyDescent="0.3">
      <c r="A3870">
        <f t="shared" si="364"/>
        <v>7777899269</v>
      </c>
      <c r="B3870" s="1">
        <v>42693</v>
      </c>
      <c r="C3870" t="str">
        <f t="shared" si="360"/>
        <v>Saturday</v>
      </c>
      <c r="D3870" t="str">
        <f t="shared" si="361"/>
        <v>November</v>
      </c>
      <c r="E3870">
        <v>23.65</v>
      </c>
      <c r="F3870" t="s">
        <v>27</v>
      </c>
      <c r="G3870" t="s">
        <v>17</v>
      </c>
      <c r="H3870">
        <f t="shared" si="362"/>
        <v>30.65</v>
      </c>
      <c r="I3870">
        <v>2</v>
      </c>
      <c r="J3870" t="s">
        <v>77</v>
      </c>
      <c r="K3870" t="s">
        <v>78</v>
      </c>
      <c r="L3870">
        <f t="shared" si="363"/>
        <v>61.3</v>
      </c>
      <c r="M3870">
        <f t="shared" si="365"/>
        <v>14</v>
      </c>
      <c r="N3870" t="s">
        <v>112</v>
      </c>
      <c r="O3870" t="s">
        <v>114</v>
      </c>
    </row>
    <row r="3871" spans="1:15" x14ac:dyDescent="0.3">
      <c r="A3871">
        <f t="shared" si="364"/>
        <v>7777899270</v>
      </c>
      <c r="B3871" s="1">
        <v>42693</v>
      </c>
      <c r="C3871" t="str">
        <f t="shared" si="360"/>
        <v>Saturday</v>
      </c>
      <c r="D3871" t="str">
        <f t="shared" si="361"/>
        <v>November</v>
      </c>
      <c r="E3871">
        <v>12.5</v>
      </c>
      <c r="F3871" t="s">
        <v>27</v>
      </c>
      <c r="G3871" t="s">
        <v>17</v>
      </c>
      <c r="H3871">
        <f t="shared" si="362"/>
        <v>19.5</v>
      </c>
      <c r="I3871">
        <v>4</v>
      </c>
      <c r="J3871" t="s">
        <v>38</v>
      </c>
      <c r="K3871" t="s">
        <v>39</v>
      </c>
      <c r="L3871">
        <f t="shared" si="363"/>
        <v>78</v>
      </c>
      <c r="M3871">
        <f t="shared" si="365"/>
        <v>28</v>
      </c>
      <c r="N3871" t="s">
        <v>112</v>
      </c>
      <c r="O3871" t="s">
        <v>114</v>
      </c>
    </row>
    <row r="3872" spans="1:15" x14ac:dyDescent="0.3">
      <c r="A3872">
        <f t="shared" si="364"/>
        <v>7777899271</v>
      </c>
      <c r="B3872" s="1">
        <v>42693</v>
      </c>
      <c r="C3872" t="str">
        <f t="shared" si="360"/>
        <v>Saturday</v>
      </c>
      <c r="D3872" t="str">
        <f t="shared" si="361"/>
        <v>November</v>
      </c>
      <c r="E3872">
        <v>13.25</v>
      </c>
      <c r="F3872" t="s">
        <v>7</v>
      </c>
      <c r="G3872" t="s">
        <v>8</v>
      </c>
      <c r="H3872">
        <f t="shared" si="362"/>
        <v>17.75</v>
      </c>
      <c r="I3872">
        <v>4</v>
      </c>
      <c r="J3872" t="s">
        <v>9</v>
      </c>
      <c r="K3872" t="s">
        <v>10</v>
      </c>
      <c r="L3872">
        <f t="shared" si="363"/>
        <v>71</v>
      </c>
      <c r="M3872">
        <f t="shared" si="365"/>
        <v>18</v>
      </c>
      <c r="N3872" t="s">
        <v>111</v>
      </c>
      <c r="O3872" t="s">
        <v>115</v>
      </c>
    </row>
    <row r="3873" spans="1:15" x14ac:dyDescent="0.3">
      <c r="A3873">
        <f t="shared" si="364"/>
        <v>7777899272</v>
      </c>
      <c r="B3873" s="1">
        <v>42694</v>
      </c>
      <c r="C3873" t="str">
        <f t="shared" si="360"/>
        <v>Sunday</v>
      </c>
      <c r="D3873" t="str">
        <f t="shared" si="361"/>
        <v>November</v>
      </c>
      <c r="E3873">
        <v>20.75</v>
      </c>
      <c r="F3873" t="s">
        <v>13</v>
      </c>
      <c r="G3873" t="s">
        <v>14</v>
      </c>
      <c r="H3873">
        <f t="shared" si="362"/>
        <v>27.75</v>
      </c>
      <c r="I3873">
        <v>1</v>
      </c>
      <c r="J3873" t="s">
        <v>40</v>
      </c>
      <c r="K3873" t="s">
        <v>41</v>
      </c>
      <c r="L3873">
        <f t="shared" si="363"/>
        <v>27.75</v>
      </c>
      <c r="M3873">
        <f t="shared" si="365"/>
        <v>7</v>
      </c>
      <c r="N3873" t="s">
        <v>111</v>
      </c>
      <c r="O3873" t="s">
        <v>114</v>
      </c>
    </row>
    <row r="3874" spans="1:15" x14ac:dyDescent="0.3">
      <c r="A3874">
        <f t="shared" si="364"/>
        <v>7777899273</v>
      </c>
      <c r="B3874" s="1">
        <v>42694</v>
      </c>
      <c r="C3874" t="str">
        <f t="shared" si="360"/>
        <v>Sunday</v>
      </c>
      <c r="D3874" t="str">
        <f t="shared" si="361"/>
        <v>November</v>
      </c>
      <c r="E3874">
        <v>12</v>
      </c>
      <c r="F3874" t="s">
        <v>27</v>
      </c>
      <c r="G3874" t="s">
        <v>8</v>
      </c>
      <c r="H3874">
        <f t="shared" si="362"/>
        <v>15</v>
      </c>
      <c r="I3874">
        <v>10</v>
      </c>
      <c r="J3874" t="s">
        <v>11</v>
      </c>
      <c r="K3874" t="s">
        <v>12</v>
      </c>
      <c r="L3874">
        <f t="shared" si="363"/>
        <v>150</v>
      </c>
      <c r="M3874">
        <f t="shared" si="365"/>
        <v>30</v>
      </c>
      <c r="N3874" t="s">
        <v>112</v>
      </c>
      <c r="O3874" t="s">
        <v>114</v>
      </c>
    </row>
    <row r="3875" spans="1:15" x14ac:dyDescent="0.3">
      <c r="A3875">
        <f t="shared" si="364"/>
        <v>7777899274</v>
      </c>
      <c r="B3875" s="1">
        <v>42694</v>
      </c>
      <c r="C3875" t="str">
        <f t="shared" si="360"/>
        <v>Sunday</v>
      </c>
      <c r="D3875" t="str">
        <f t="shared" si="361"/>
        <v>November</v>
      </c>
      <c r="E3875">
        <v>17.5</v>
      </c>
      <c r="F3875" t="s">
        <v>13</v>
      </c>
      <c r="G3875" t="s">
        <v>8</v>
      </c>
      <c r="H3875">
        <f t="shared" si="362"/>
        <v>23.5</v>
      </c>
      <c r="I3875">
        <v>1</v>
      </c>
      <c r="J3875" t="s">
        <v>74</v>
      </c>
      <c r="K3875" t="s">
        <v>75</v>
      </c>
      <c r="L3875">
        <f t="shared" si="363"/>
        <v>23.5</v>
      </c>
      <c r="M3875">
        <f t="shared" si="365"/>
        <v>6</v>
      </c>
      <c r="N3875" t="s">
        <v>112</v>
      </c>
      <c r="O3875" t="s">
        <v>114</v>
      </c>
    </row>
    <row r="3876" spans="1:15" x14ac:dyDescent="0.3">
      <c r="A3876">
        <f t="shared" si="364"/>
        <v>7777899275</v>
      </c>
      <c r="B3876" s="1">
        <v>42694</v>
      </c>
      <c r="C3876" t="str">
        <f t="shared" si="360"/>
        <v>Sunday</v>
      </c>
      <c r="D3876" t="str">
        <f t="shared" si="361"/>
        <v>November</v>
      </c>
      <c r="E3876">
        <v>12.5</v>
      </c>
      <c r="F3876" t="s">
        <v>7</v>
      </c>
      <c r="G3876" t="s">
        <v>8</v>
      </c>
      <c r="H3876">
        <f t="shared" si="362"/>
        <v>17</v>
      </c>
      <c r="I3876">
        <v>2</v>
      </c>
      <c r="J3876" t="s">
        <v>48</v>
      </c>
      <c r="K3876" t="s">
        <v>49</v>
      </c>
      <c r="L3876">
        <f t="shared" si="363"/>
        <v>34</v>
      </c>
      <c r="M3876">
        <f t="shared" si="365"/>
        <v>9</v>
      </c>
      <c r="N3876" t="s">
        <v>112</v>
      </c>
      <c r="O3876" t="s">
        <v>114</v>
      </c>
    </row>
    <row r="3877" spans="1:15" x14ac:dyDescent="0.3">
      <c r="A3877">
        <f t="shared" si="364"/>
        <v>7777899276</v>
      </c>
      <c r="B3877" s="1">
        <v>42694</v>
      </c>
      <c r="C3877" t="str">
        <f t="shared" si="360"/>
        <v>Sunday</v>
      </c>
      <c r="D3877" t="str">
        <f t="shared" si="361"/>
        <v>November</v>
      </c>
      <c r="E3877">
        <v>20.75</v>
      </c>
      <c r="F3877" t="s">
        <v>13</v>
      </c>
      <c r="G3877" t="s">
        <v>22</v>
      </c>
      <c r="H3877">
        <f t="shared" si="362"/>
        <v>28.75</v>
      </c>
      <c r="I3877">
        <v>9</v>
      </c>
      <c r="J3877" t="s">
        <v>23</v>
      </c>
      <c r="K3877" t="s">
        <v>24</v>
      </c>
      <c r="L3877">
        <f t="shared" si="363"/>
        <v>258.75</v>
      </c>
      <c r="M3877">
        <f t="shared" si="365"/>
        <v>72</v>
      </c>
      <c r="N3877" t="s">
        <v>112</v>
      </c>
      <c r="O3877" t="s">
        <v>114</v>
      </c>
    </row>
    <row r="3878" spans="1:15" x14ac:dyDescent="0.3">
      <c r="A3878">
        <f t="shared" si="364"/>
        <v>7777899277</v>
      </c>
      <c r="B3878" s="1">
        <v>42695</v>
      </c>
      <c r="C3878" t="str">
        <f t="shared" si="360"/>
        <v>Monday</v>
      </c>
      <c r="D3878" t="str">
        <f t="shared" si="361"/>
        <v>November</v>
      </c>
      <c r="E3878">
        <v>16</v>
      </c>
      <c r="F3878" t="s">
        <v>7</v>
      </c>
      <c r="G3878" t="s">
        <v>14</v>
      </c>
      <c r="H3878">
        <f t="shared" si="362"/>
        <v>21.5</v>
      </c>
      <c r="I3878">
        <v>10</v>
      </c>
      <c r="J3878" t="s">
        <v>20</v>
      </c>
      <c r="K3878" t="s">
        <v>21</v>
      </c>
      <c r="L3878">
        <f t="shared" si="363"/>
        <v>215</v>
      </c>
      <c r="M3878">
        <f t="shared" si="365"/>
        <v>55</v>
      </c>
      <c r="N3878" t="s">
        <v>112</v>
      </c>
      <c r="O3878" t="s">
        <v>115</v>
      </c>
    </row>
    <row r="3879" spans="1:15" x14ac:dyDescent="0.3">
      <c r="A3879">
        <f t="shared" si="364"/>
        <v>7777899278</v>
      </c>
      <c r="B3879" s="1">
        <v>42695</v>
      </c>
      <c r="C3879" t="str">
        <f t="shared" si="360"/>
        <v>Monday</v>
      </c>
      <c r="D3879" t="str">
        <f t="shared" si="361"/>
        <v>November</v>
      </c>
      <c r="E3879">
        <v>16.5</v>
      </c>
      <c r="F3879" t="s">
        <v>7</v>
      </c>
      <c r="G3879" t="s">
        <v>17</v>
      </c>
      <c r="H3879">
        <f t="shared" si="362"/>
        <v>25</v>
      </c>
      <c r="I3879">
        <v>2</v>
      </c>
      <c r="J3879" t="s">
        <v>25</v>
      </c>
      <c r="K3879" t="s">
        <v>26</v>
      </c>
      <c r="L3879">
        <f t="shared" si="363"/>
        <v>50</v>
      </c>
      <c r="M3879">
        <f t="shared" si="365"/>
        <v>17</v>
      </c>
      <c r="N3879" t="s">
        <v>111</v>
      </c>
      <c r="O3879" t="s">
        <v>115</v>
      </c>
    </row>
    <row r="3880" spans="1:15" x14ac:dyDescent="0.3">
      <c r="A3880">
        <f t="shared" si="364"/>
        <v>7777899279</v>
      </c>
      <c r="B3880" s="1">
        <v>42695</v>
      </c>
      <c r="C3880" t="str">
        <f t="shared" si="360"/>
        <v>Monday</v>
      </c>
      <c r="D3880" t="str">
        <f t="shared" si="361"/>
        <v>November</v>
      </c>
      <c r="E3880">
        <v>16</v>
      </c>
      <c r="F3880" t="s">
        <v>7</v>
      </c>
      <c r="G3880" t="s">
        <v>8</v>
      </c>
      <c r="H3880">
        <f t="shared" si="362"/>
        <v>20.5</v>
      </c>
      <c r="I3880">
        <v>12</v>
      </c>
      <c r="J3880" t="s">
        <v>11</v>
      </c>
      <c r="K3880" t="s">
        <v>12</v>
      </c>
      <c r="L3880">
        <f t="shared" si="363"/>
        <v>246</v>
      </c>
      <c r="M3880">
        <f t="shared" si="365"/>
        <v>54</v>
      </c>
      <c r="N3880" t="s">
        <v>112</v>
      </c>
      <c r="O3880" t="s">
        <v>114</v>
      </c>
    </row>
    <row r="3881" spans="1:15" x14ac:dyDescent="0.3">
      <c r="A3881">
        <f t="shared" si="364"/>
        <v>7777899280</v>
      </c>
      <c r="B3881" s="1">
        <v>42695</v>
      </c>
      <c r="C3881" t="str">
        <f t="shared" si="360"/>
        <v>Monday</v>
      </c>
      <c r="D3881" t="str">
        <f t="shared" si="361"/>
        <v>November</v>
      </c>
      <c r="E3881">
        <v>10.5</v>
      </c>
      <c r="F3881" t="s">
        <v>27</v>
      </c>
      <c r="G3881" t="s">
        <v>8</v>
      </c>
      <c r="H3881">
        <f t="shared" si="362"/>
        <v>13.5</v>
      </c>
      <c r="I3881">
        <v>4</v>
      </c>
      <c r="J3881" t="s">
        <v>9</v>
      </c>
      <c r="K3881" t="s">
        <v>10</v>
      </c>
      <c r="L3881">
        <f t="shared" si="363"/>
        <v>54</v>
      </c>
      <c r="M3881">
        <f t="shared" si="365"/>
        <v>12</v>
      </c>
      <c r="N3881" t="s">
        <v>111</v>
      </c>
      <c r="O3881" t="s">
        <v>115</v>
      </c>
    </row>
    <row r="3882" spans="1:15" x14ac:dyDescent="0.3">
      <c r="A3882">
        <f t="shared" si="364"/>
        <v>7777899281</v>
      </c>
      <c r="B3882" s="1">
        <v>42695</v>
      </c>
      <c r="C3882" t="str">
        <f t="shared" si="360"/>
        <v>Monday</v>
      </c>
      <c r="D3882" t="str">
        <f t="shared" si="361"/>
        <v>November</v>
      </c>
      <c r="E3882">
        <v>20.75</v>
      </c>
      <c r="F3882" t="s">
        <v>13</v>
      </c>
      <c r="G3882" t="s">
        <v>17</v>
      </c>
      <c r="H3882">
        <f t="shared" si="362"/>
        <v>30.75</v>
      </c>
      <c r="I3882">
        <v>1</v>
      </c>
      <c r="J3882" t="s">
        <v>18</v>
      </c>
      <c r="K3882" t="s">
        <v>19</v>
      </c>
      <c r="L3882">
        <f t="shared" si="363"/>
        <v>30.75</v>
      </c>
      <c r="M3882">
        <f t="shared" si="365"/>
        <v>10</v>
      </c>
      <c r="N3882" t="s">
        <v>111</v>
      </c>
      <c r="O3882" t="s">
        <v>115</v>
      </c>
    </row>
    <row r="3883" spans="1:15" x14ac:dyDescent="0.3">
      <c r="A3883">
        <f t="shared" si="364"/>
        <v>7777899282</v>
      </c>
      <c r="B3883" s="1">
        <v>42695</v>
      </c>
      <c r="C3883" t="str">
        <f t="shared" si="360"/>
        <v>Monday</v>
      </c>
      <c r="D3883" t="str">
        <f t="shared" si="361"/>
        <v>November</v>
      </c>
      <c r="E3883">
        <v>16.5</v>
      </c>
      <c r="F3883" t="s">
        <v>7</v>
      </c>
      <c r="G3883" t="s">
        <v>17</v>
      </c>
      <c r="H3883">
        <f t="shared" si="362"/>
        <v>25</v>
      </c>
      <c r="I3883">
        <v>3</v>
      </c>
      <c r="J3883" t="s">
        <v>25</v>
      </c>
      <c r="K3883" t="s">
        <v>26</v>
      </c>
      <c r="L3883">
        <f t="shared" si="363"/>
        <v>75</v>
      </c>
      <c r="M3883">
        <f t="shared" si="365"/>
        <v>25.5</v>
      </c>
      <c r="N3883" t="s">
        <v>111</v>
      </c>
      <c r="O3883" t="s">
        <v>114</v>
      </c>
    </row>
    <row r="3884" spans="1:15" x14ac:dyDescent="0.3">
      <c r="A3884">
        <f t="shared" si="364"/>
        <v>7777899283</v>
      </c>
      <c r="B3884" s="1">
        <v>42695</v>
      </c>
      <c r="C3884" t="str">
        <f t="shared" si="360"/>
        <v>Monday</v>
      </c>
      <c r="D3884" t="str">
        <f t="shared" si="361"/>
        <v>November</v>
      </c>
      <c r="E3884">
        <v>12.25</v>
      </c>
      <c r="F3884" t="s">
        <v>27</v>
      </c>
      <c r="G3884" t="s">
        <v>17</v>
      </c>
      <c r="H3884">
        <f t="shared" si="362"/>
        <v>19.25</v>
      </c>
      <c r="I3884">
        <v>8</v>
      </c>
      <c r="J3884" t="s">
        <v>70</v>
      </c>
      <c r="K3884" t="s">
        <v>71</v>
      </c>
      <c r="L3884">
        <f t="shared" si="363"/>
        <v>154</v>
      </c>
      <c r="M3884">
        <f t="shared" si="365"/>
        <v>56</v>
      </c>
      <c r="N3884" t="s">
        <v>112</v>
      </c>
      <c r="O3884" t="s">
        <v>114</v>
      </c>
    </row>
    <row r="3885" spans="1:15" x14ac:dyDescent="0.3">
      <c r="A3885">
        <f t="shared" si="364"/>
        <v>7777899284</v>
      </c>
      <c r="B3885" s="1">
        <v>42695</v>
      </c>
      <c r="C3885" t="str">
        <f t="shared" si="360"/>
        <v>Monday</v>
      </c>
      <c r="D3885" t="str">
        <f t="shared" si="361"/>
        <v>November</v>
      </c>
      <c r="E3885">
        <v>20.75</v>
      </c>
      <c r="F3885" t="s">
        <v>13</v>
      </c>
      <c r="G3885" t="s">
        <v>22</v>
      </c>
      <c r="H3885">
        <f t="shared" si="362"/>
        <v>28.75</v>
      </c>
      <c r="I3885">
        <v>4</v>
      </c>
      <c r="J3885" t="s">
        <v>28</v>
      </c>
      <c r="K3885" t="s">
        <v>29</v>
      </c>
      <c r="L3885">
        <f t="shared" si="363"/>
        <v>115</v>
      </c>
      <c r="M3885">
        <f t="shared" si="365"/>
        <v>32</v>
      </c>
      <c r="N3885" t="s">
        <v>112</v>
      </c>
      <c r="O3885" t="s">
        <v>115</v>
      </c>
    </row>
    <row r="3886" spans="1:15" x14ac:dyDescent="0.3">
      <c r="A3886">
        <f t="shared" si="364"/>
        <v>7777899285</v>
      </c>
      <c r="B3886" s="1">
        <v>42695</v>
      </c>
      <c r="C3886" t="str">
        <f t="shared" si="360"/>
        <v>Monday</v>
      </c>
      <c r="D3886" t="str">
        <f t="shared" si="361"/>
        <v>November</v>
      </c>
      <c r="E3886">
        <v>12</v>
      </c>
      <c r="F3886" t="s">
        <v>27</v>
      </c>
      <c r="G3886" t="s">
        <v>8</v>
      </c>
      <c r="H3886">
        <f t="shared" si="362"/>
        <v>15</v>
      </c>
      <c r="I3886">
        <v>3</v>
      </c>
      <c r="J3886" t="s">
        <v>52</v>
      </c>
      <c r="K3886" t="s">
        <v>53</v>
      </c>
      <c r="L3886">
        <f t="shared" si="363"/>
        <v>45</v>
      </c>
      <c r="M3886">
        <f t="shared" si="365"/>
        <v>9</v>
      </c>
      <c r="N3886" t="s">
        <v>112</v>
      </c>
      <c r="O3886" t="s">
        <v>114</v>
      </c>
    </row>
    <row r="3887" spans="1:15" x14ac:dyDescent="0.3">
      <c r="A3887">
        <f t="shared" si="364"/>
        <v>7777899286</v>
      </c>
      <c r="B3887" s="1">
        <v>42696</v>
      </c>
      <c r="C3887" t="str">
        <f t="shared" si="360"/>
        <v>Tuesday</v>
      </c>
      <c r="D3887" t="str">
        <f t="shared" si="361"/>
        <v>November</v>
      </c>
      <c r="E3887">
        <v>16.5</v>
      </c>
      <c r="F3887" t="s">
        <v>7</v>
      </c>
      <c r="G3887" t="s">
        <v>17</v>
      </c>
      <c r="H3887">
        <f t="shared" si="362"/>
        <v>25</v>
      </c>
      <c r="I3887">
        <v>8</v>
      </c>
      <c r="J3887" t="s">
        <v>25</v>
      </c>
      <c r="K3887" t="s">
        <v>26</v>
      </c>
      <c r="L3887">
        <f t="shared" si="363"/>
        <v>200</v>
      </c>
      <c r="M3887">
        <f t="shared" si="365"/>
        <v>68</v>
      </c>
      <c r="N3887" t="s">
        <v>111</v>
      </c>
      <c r="O3887" t="s">
        <v>114</v>
      </c>
    </row>
    <row r="3888" spans="1:15" x14ac:dyDescent="0.3">
      <c r="A3888">
        <f t="shared" si="364"/>
        <v>7777899287</v>
      </c>
      <c r="B3888" s="1">
        <v>42696</v>
      </c>
      <c r="C3888" t="str">
        <f t="shared" si="360"/>
        <v>Tuesday</v>
      </c>
      <c r="D3888" t="str">
        <f t="shared" si="361"/>
        <v>November</v>
      </c>
      <c r="E3888">
        <v>20.5</v>
      </c>
      <c r="F3888" t="s">
        <v>13</v>
      </c>
      <c r="G3888" t="s">
        <v>8</v>
      </c>
      <c r="H3888">
        <f t="shared" si="362"/>
        <v>26.5</v>
      </c>
      <c r="I3888">
        <v>9</v>
      </c>
      <c r="J3888" t="s">
        <v>36</v>
      </c>
      <c r="K3888" t="s">
        <v>37</v>
      </c>
      <c r="L3888">
        <f t="shared" si="363"/>
        <v>238.5</v>
      </c>
      <c r="M3888">
        <f t="shared" si="365"/>
        <v>54</v>
      </c>
      <c r="N3888" t="s">
        <v>111</v>
      </c>
      <c r="O3888" t="s">
        <v>115</v>
      </c>
    </row>
    <row r="3889" spans="1:15" x14ac:dyDescent="0.3">
      <c r="A3889">
        <f t="shared" si="364"/>
        <v>7777899288</v>
      </c>
      <c r="B3889" s="1">
        <v>42697</v>
      </c>
      <c r="C3889" t="str">
        <f t="shared" si="360"/>
        <v>Wednesday</v>
      </c>
      <c r="D3889" t="str">
        <f t="shared" si="361"/>
        <v>November</v>
      </c>
      <c r="E3889">
        <v>20.75</v>
      </c>
      <c r="F3889" t="s">
        <v>13</v>
      </c>
      <c r="G3889" t="s">
        <v>22</v>
      </c>
      <c r="H3889">
        <f t="shared" si="362"/>
        <v>28.75</v>
      </c>
      <c r="I3889">
        <v>12</v>
      </c>
      <c r="J3889" t="s">
        <v>28</v>
      </c>
      <c r="K3889" t="s">
        <v>29</v>
      </c>
      <c r="L3889">
        <f t="shared" si="363"/>
        <v>345</v>
      </c>
      <c r="M3889">
        <f t="shared" si="365"/>
        <v>96</v>
      </c>
      <c r="N3889" t="s">
        <v>112</v>
      </c>
      <c r="O3889" t="s">
        <v>114</v>
      </c>
    </row>
    <row r="3890" spans="1:15" x14ac:dyDescent="0.3">
      <c r="A3890">
        <f t="shared" si="364"/>
        <v>7777899289</v>
      </c>
      <c r="B3890" s="1">
        <v>42697</v>
      </c>
      <c r="C3890" t="str">
        <f t="shared" si="360"/>
        <v>Wednesday</v>
      </c>
      <c r="D3890" t="str">
        <f t="shared" si="361"/>
        <v>November</v>
      </c>
      <c r="E3890">
        <v>12</v>
      </c>
      <c r="F3890" t="s">
        <v>27</v>
      </c>
      <c r="G3890" t="s">
        <v>8</v>
      </c>
      <c r="H3890">
        <f t="shared" si="362"/>
        <v>15</v>
      </c>
      <c r="I3890">
        <v>2</v>
      </c>
      <c r="J3890" t="s">
        <v>52</v>
      </c>
      <c r="K3890" t="s">
        <v>53</v>
      </c>
      <c r="L3890">
        <f t="shared" si="363"/>
        <v>30</v>
      </c>
      <c r="M3890">
        <f t="shared" si="365"/>
        <v>6</v>
      </c>
      <c r="N3890" t="s">
        <v>111</v>
      </c>
      <c r="O3890" t="s">
        <v>115</v>
      </c>
    </row>
    <row r="3891" spans="1:15" x14ac:dyDescent="0.3">
      <c r="A3891">
        <f t="shared" si="364"/>
        <v>7777899290</v>
      </c>
      <c r="B3891" s="1">
        <v>42697</v>
      </c>
      <c r="C3891" t="str">
        <f t="shared" si="360"/>
        <v>Wednesday</v>
      </c>
      <c r="D3891" t="str">
        <f t="shared" si="361"/>
        <v>November</v>
      </c>
      <c r="E3891">
        <v>20.75</v>
      </c>
      <c r="F3891" t="s">
        <v>13</v>
      </c>
      <c r="G3891" t="s">
        <v>22</v>
      </c>
      <c r="H3891">
        <f t="shared" si="362"/>
        <v>28.75</v>
      </c>
      <c r="I3891">
        <v>8</v>
      </c>
      <c r="J3891" t="s">
        <v>46</v>
      </c>
      <c r="K3891" t="s">
        <v>47</v>
      </c>
      <c r="L3891">
        <f t="shared" si="363"/>
        <v>230</v>
      </c>
      <c r="M3891">
        <f t="shared" si="365"/>
        <v>64</v>
      </c>
      <c r="N3891" t="s">
        <v>111</v>
      </c>
      <c r="O3891" t="s">
        <v>114</v>
      </c>
    </row>
    <row r="3892" spans="1:15" x14ac:dyDescent="0.3">
      <c r="A3892">
        <f t="shared" si="364"/>
        <v>7777899291</v>
      </c>
      <c r="B3892" s="1">
        <v>42697</v>
      </c>
      <c r="C3892" t="str">
        <f t="shared" si="360"/>
        <v>Wednesday</v>
      </c>
      <c r="D3892" t="str">
        <f t="shared" si="361"/>
        <v>November</v>
      </c>
      <c r="E3892">
        <v>12.75</v>
      </c>
      <c r="F3892" t="s">
        <v>27</v>
      </c>
      <c r="G3892" t="s">
        <v>22</v>
      </c>
      <c r="H3892">
        <f t="shared" si="362"/>
        <v>17.75</v>
      </c>
      <c r="I3892">
        <v>5</v>
      </c>
      <c r="J3892" t="s">
        <v>72</v>
      </c>
      <c r="K3892" t="s">
        <v>73</v>
      </c>
      <c r="L3892">
        <f t="shared" si="363"/>
        <v>88.75</v>
      </c>
      <c r="M3892">
        <f t="shared" si="365"/>
        <v>25</v>
      </c>
      <c r="N3892" t="s">
        <v>112</v>
      </c>
      <c r="O3892" t="s">
        <v>115</v>
      </c>
    </row>
    <row r="3893" spans="1:15" x14ac:dyDescent="0.3">
      <c r="A3893">
        <f t="shared" si="364"/>
        <v>7777899292</v>
      </c>
      <c r="B3893" s="1">
        <v>42697</v>
      </c>
      <c r="C3893" t="str">
        <f t="shared" si="360"/>
        <v>Wednesday</v>
      </c>
      <c r="D3893" t="str">
        <f t="shared" si="361"/>
        <v>November</v>
      </c>
      <c r="E3893">
        <v>12.75</v>
      </c>
      <c r="F3893" t="s">
        <v>27</v>
      </c>
      <c r="G3893" t="s">
        <v>22</v>
      </c>
      <c r="H3893">
        <f t="shared" si="362"/>
        <v>17.75</v>
      </c>
      <c r="I3893">
        <v>8</v>
      </c>
      <c r="J3893" t="s">
        <v>50</v>
      </c>
      <c r="K3893" t="s">
        <v>51</v>
      </c>
      <c r="L3893">
        <f t="shared" si="363"/>
        <v>142</v>
      </c>
      <c r="M3893">
        <f t="shared" si="365"/>
        <v>40</v>
      </c>
      <c r="N3893" t="s">
        <v>112</v>
      </c>
      <c r="O3893" t="s">
        <v>115</v>
      </c>
    </row>
    <row r="3894" spans="1:15" x14ac:dyDescent="0.3">
      <c r="A3894">
        <f t="shared" si="364"/>
        <v>7777899293</v>
      </c>
      <c r="B3894" s="1">
        <v>42698</v>
      </c>
      <c r="C3894" t="str">
        <f t="shared" si="360"/>
        <v>Thursday</v>
      </c>
      <c r="D3894" t="str">
        <f t="shared" si="361"/>
        <v>November</v>
      </c>
      <c r="E3894">
        <v>12</v>
      </c>
      <c r="F3894" t="s">
        <v>27</v>
      </c>
      <c r="G3894" t="s">
        <v>8</v>
      </c>
      <c r="H3894">
        <f t="shared" si="362"/>
        <v>15</v>
      </c>
      <c r="I3894">
        <v>6</v>
      </c>
      <c r="J3894" t="s">
        <v>11</v>
      </c>
      <c r="K3894" t="s">
        <v>12</v>
      </c>
      <c r="L3894">
        <f t="shared" si="363"/>
        <v>90</v>
      </c>
      <c r="M3894">
        <f t="shared" si="365"/>
        <v>18</v>
      </c>
      <c r="N3894" t="s">
        <v>112</v>
      </c>
      <c r="O3894" t="s">
        <v>114</v>
      </c>
    </row>
    <row r="3895" spans="1:15" x14ac:dyDescent="0.3">
      <c r="A3895">
        <f t="shared" si="364"/>
        <v>7777899294</v>
      </c>
      <c r="B3895" s="1">
        <v>42698</v>
      </c>
      <c r="C3895" t="str">
        <f t="shared" si="360"/>
        <v>Thursday</v>
      </c>
      <c r="D3895" t="str">
        <f t="shared" si="361"/>
        <v>November</v>
      </c>
      <c r="E3895">
        <v>17.95</v>
      </c>
      <c r="F3895" t="s">
        <v>13</v>
      </c>
      <c r="G3895" t="s">
        <v>14</v>
      </c>
      <c r="H3895">
        <f t="shared" si="362"/>
        <v>24.95</v>
      </c>
      <c r="I3895">
        <v>1</v>
      </c>
      <c r="J3895" t="s">
        <v>56</v>
      </c>
      <c r="K3895" t="s">
        <v>57</v>
      </c>
      <c r="L3895">
        <f t="shared" si="363"/>
        <v>24.95</v>
      </c>
      <c r="M3895">
        <f t="shared" si="365"/>
        <v>7</v>
      </c>
      <c r="N3895" t="s">
        <v>111</v>
      </c>
      <c r="O3895" t="s">
        <v>114</v>
      </c>
    </row>
    <row r="3896" spans="1:15" x14ac:dyDescent="0.3">
      <c r="A3896">
        <f t="shared" si="364"/>
        <v>7777899295</v>
      </c>
      <c r="B3896" s="1">
        <v>42699</v>
      </c>
      <c r="C3896" t="str">
        <f t="shared" si="360"/>
        <v>Friday</v>
      </c>
      <c r="D3896" t="str">
        <f t="shared" si="361"/>
        <v>November</v>
      </c>
      <c r="E3896">
        <v>20.75</v>
      </c>
      <c r="F3896" t="s">
        <v>13</v>
      </c>
      <c r="G3896" t="s">
        <v>17</v>
      </c>
      <c r="H3896">
        <f t="shared" si="362"/>
        <v>30.75</v>
      </c>
      <c r="I3896">
        <v>2</v>
      </c>
      <c r="J3896" t="s">
        <v>18</v>
      </c>
      <c r="K3896" t="s">
        <v>19</v>
      </c>
      <c r="L3896">
        <f t="shared" si="363"/>
        <v>61.5</v>
      </c>
      <c r="M3896">
        <f t="shared" si="365"/>
        <v>20</v>
      </c>
      <c r="N3896" t="s">
        <v>111</v>
      </c>
      <c r="O3896" t="s">
        <v>115</v>
      </c>
    </row>
    <row r="3897" spans="1:15" x14ac:dyDescent="0.3">
      <c r="A3897">
        <f t="shared" si="364"/>
        <v>7777899296</v>
      </c>
      <c r="B3897" s="1">
        <v>42699</v>
      </c>
      <c r="C3897" t="str">
        <f t="shared" si="360"/>
        <v>Friday</v>
      </c>
      <c r="D3897" t="str">
        <f t="shared" si="361"/>
        <v>November</v>
      </c>
      <c r="E3897">
        <v>20.25</v>
      </c>
      <c r="F3897" t="s">
        <v>13</v>
      </c>
      <c r="G3897" t="s">
        <v>14</v>
      </c>
      <c r="H3897">
        <f t="shared" si="362"/>
        <v>27.25</v>
      </c>
      <c r="I3897">
        <v>8</v>
      </c>
      <c r="J3897" t="s">
        <v>20</v>
      </c>
      <c r="K3897" t="s">
        <v>21</v>
      </c>
      <c r="L3897">
        <f t="shared" si="363"/>
        <v>218</v>
      </c>
      <c r="M3897">
        <f t="shared" si="365"/>
        <v>56</v>
      </c>
      <c r="N3897" t="s">
        <v>112</v>
      </c>
      <c r="O3897" t="s">
        <v>114</v>
      </c>
    </row>
    <row r="3898" spans="1:15" x14ac:dyDescent="0.3">
      <c r="A3898">
        <f t="shared" si="364"/>
        <v>7777899297</v>
      </c>
      <c r="B3898" s="1">
        <v>42699</v>
      </c>
      <c r="C3898" t="str">
        <f t="shared" si="360"/>
        <v>Friday</v>
      </c>
      <c r="D3898" t="str">
        <f t="shared" si="361"/>
        <v>November</v>
      </c>
      <c r="E3898">
        <v>20.25</v>
      </c>
      <c r="F3898" t="s">
        <v>13</v>
      </c>
      <c r="G3898" t="s">
        <v>17</v>
      </c>
      <c r="H3898">
        <f t="shared" si="362"/>
        <v>30.25</v>
      </c>
      <c r="I3898">
        <v>12</v>
      </c>
      <c r="J3898" t="s">
        <v>70</v>
      </c>
      <c r="K3898" t="s">
        <v>71</v>
      </c>
      <c r="L3898">
        <f t="shared" si="363"/>
        <v>363</v>
      </c>
      <c r="M3898">
        <f t="shared" si="365"/>
        <v>120</v>
      </c>
      <c r="N3898" t="s">
        <v>112</v>
      </c>
      <c r="O3898" t="s">
        <v>115</v>
      </c>
    </row>
    <row r="3899" spans="1:15" x14ac:dyDescent="0.3">
      <c r="A3899">
        <f t="shared" si="364"/>
        <v>7777899298</v>
      </c>
      <c r="B3899" s="1">
        <v>42699</v>
      </c>
      <c r="C3899" t="str">
        <f t="shared" si="360"/>
        <v>Friday</v>
      </c>
      <c r="D3899" t="str">
        <f t="shared" si="361"/>
        <v>November</v>
      </c>
      <c r="E3899">
        <v>12.5</v>
      </c>
      <c r="F3899" t="s">
        <v>27</v>
      </c>
      <c r="G3899" t="s">
        <v>17</v>
      </c>
      <c r="H3899">
        <f t="shared" si="362"/>
        <v>19.5</v>
      </c>
      <c r="I3899">
        <v>7</v>
      </c>
      <c r="J3899" t="s">
        <v>38</v>
      </c>
      <c r="K3899" t="s">
        <v>39</v>
      </c>
      <c r="L3899">
        <f t="shared" si="363"/>
        <v>136.5</v>
      </c>
      <c r="M3899">
        <f t="shared" si="365"/>
        <v>49</v>
      </c>
      <c r="N3899" t="s">
        <v>111</v>
      </c>
      <c r="O3899" t="s">
        <v>114</v>
      </c>
    </row>
    <row r="3900" spans="1:15" x14ac:dyDescent="0.3">
      <c r="A3900">
        <f t="shared" si="364"/>
        <v>7777899299</v>
      </c>
      <c r="B3900" s="1">
        <v>42700</v>
      </c>
      <c r="C3900" t="str">
        <f t="shared" si="360"/>
        <v>Saturday</v>
      </c>
      <c r="D3900" t="str">
        <f t="shared" si="361"/>
        <v>November</v>
      </c>
      <c r="E3900">
        <v>20.75</v>
      </c>
      <c r="F3900" t="s">
        <v>13</v>
      </c>
      <c r="G3900" t="s">
        <v>22</v>
      </c>
      <c r="H3900">
        <f t="shared" si="362"/>
        <v>28.75</v>
      </c>
      <c r="I3900">
        <v>12</v>
      </c>
      <c r="J3900" t="s">
        <v>23</v>
      </c>
      <c r="K3900" t="s">
        <v>24</v>
      </c>
      <c r="L3900">
        <f t="shared" si="363"/>
        <v>345</v>
      </c>
      <c r="M3900">
        <f t="shared" si="365"/>
        <v>96</v>
      </c>
      <c r="N3900" t="s">
        <v>112</v>
      </c>
      <c r="O3900" t="s">
        <v>114</v>
      </c>
    </row>
    <row r="3901" spans="1:15" x14ac:dyDescent="0.3">
      <c r="A3901">
        <f t="shared" si="364"/>
        <v>7777899300</v>
      </c>
      <c r="B3901" s="1">
        <v>42700</v>
      </c>
      <c r="C3901" t="str">
        <f t="shared" si="360"/>
        <v>Saturday</v>
      </c>
      <c r="D3901" t="str">
        <f t="shared" si="361"/>
        <v>November</v>
      </c>
      <c r="E3901">
        <v>12.75</v>
      </c>
      <c r="F3901" t="s">
        <v>27</v>
      </c>
      <c r="G3901" t="s">
        <v>22</v>
      </c>
      <c r="H3901">
        <f t="shared" si="362"/>
        <v>17.75</v>
      </c>
      <c r="I3901">
        <v>11</v>
      </c>
      <c r="J3901" t="s">
        <v>23</v>
      </c>
      <c r="K3901" t="s">
        <v>24</v>
      </c>
      <c r="L3901">
        <f t="shared" si="363"/>
        <v>195.25</v>
      </c>
      <c r="M3901">
        <f t="shared" si="365"/>
        <v>55</v>
      </c>
      <c r="N3901" t="s">
        <v>111</v>
      </c>
      <c r="O3901" t="s">
        <v>114</v>
      </c>
    </row>
    <row r="3902" spans="1:15" x14ac:dyDescent="0.3">
      <c r="A3902">
        <f t="shared" si="364"/>
        <v>7777899301</v>
      </c>
      <c r="B3902" s="1">
        <v>42700</v>
      </c>
      <c r="C3902" t="str">
        <f t="shared" si="360"/>
        <v>Saturday</v>
      </c>
      <c r="D3902" t="str">
        <f t="shared" si="361"/>
        <v>November</v>
      </c>
      <c r="E3902">
        <v>16.75</v>
      </c>
      <c r="F3902" t="s">
        <v>7</v>
      </c>
      <c r="G3902" t="s">
        <v>22</v>
      </c>
      <c r="H3902">
        <f t="shared" si="362"/>
        <v>23.25</v>
      </c>
      <c r="I3902">
        <v>12</v>
      </c>
      <c r="J3902" t="s">
        <v>46</v>
      </c>
      <c r="K3902" t="s">
        <v>47</v>
      </c>
      <c r="L3902">
        <f t="shared" si="363"/>
        <v>279</v>
      </c>
      <c r="M3902">
        <f t="shared" si="365"/>
        <v>78</v>
      </c>
      <c r="N3902" t="s">
        <v>112</v>
      </c>
      <c r="O3902" t="s">
        <v>114</v>
      </c>
    </row>
    <row r="3903" spans="1:15" x14ac:dyDescent="0.3">
      <c r="A3903">
        <f t="shared" si="364"/>
        <v>7777899302</v>
      </c>
      <c r="B3903" s="1">
        <v>42700</v>
      </c>
      <c r="C3903" t="str">
        <f t="shared" si="360"/>
        <v>Saturday</v>
      </c>
      <c r="D3903" t="str">
        <f t="shared" si="361"/>
        <v>November</v>
      </c>
      <c r="E3903">
        <v>12.5</v>
      </c>
      <c r="F3903" t="s">
        <v>7</v>
      </c>
      <c r="G3903" t="s">
        <v>8</v>
      </c>
      <c r="H3903">
        <f t="shared" si="362"/>
        <v>17</v>
      </c>
      <c r="I3903">
        <v>6</v>
      </c>
      <c r="J3903" t="s">
        <v>48</v>
      </c>
      <c r="K3903" t="s">
        <v>49</v>
      </c>
      <c r="L3903">
        <f t="shared" si="363"/>
        <v>102</v>
      </c>
      <c r="M3903">
        <f t="shared" si="365"/>
        <v>27</v>
      </c>
      <c r="N3903" t="s">
        <v>111</v>
      </c>
      <c r="O3903" t="s">
        <v>114</v>
      </c>
    </row>
    <row r="3904" spans="1:15" x14ac:dyDescent="0.3">
      <c r="A3904">
        <f t="shared" si="364"/>
        <v>7777899303</v>
      </c>
      <c r="B3904" s="1">
        <v>42700</v>
      </c>
      <c r="C3904" t="str">
        <f t="shared" si="360"/>
        <v>Saturday</v>
      </c>
      <c r="D3904" t="str">
        <f t="shared" si="361"/>
        <v>November</v>
      </c>
      <c r="E3904">
        <v>16.25</v>
      </c>
      <c r="F3904" t="s">
        <v>7</v>
      </c>
      <c r="G3904" t="s">
        <v>17</v>
      </c>
      <c r="H3904">
        <f t="shared" si="362"/>
        <v>24.75</v>
      </c>
      <c r="I3904">
        <v>7</v>
      </c>
      <c r="J3904" t="s">
        <v>60</v>
      </c>
      <c r="K3904" t="s">
        <v>61</v>
      </c>
      <c r="L3904">
        <f t="shared" si="363"/>
        <v>173.25</v>
      </c>
      <c r="M3904">
        <f t="shared" si="365"/>
        <v>59.5</v>
      </c>
      <c r="N3904" t="s">
        <v>112</v>
      </c>
      <c r="O3904" t="s">
        <v>114</v>
      </c>
    </row>
    <row r="3905" spans="1:15" x14ac:dyDescent="0.3">
      <c r="A3905">
        <f t="shared" si="364"/>
        <v>7777899304</v>
      </c>
      <c r="B3905" s="1">
        <v>42700</v>
      </c>
      <c r="C3905" t="str">
        <f t="shared" si="360"/>
        <v>Saturday</v>
      </c>
      <c r="D3905" t="str">
        <f t="shared" si="361"/>
        <v>November</v>
      </c>
      <c r="E3905">
        <v>16.75</v>
      </c>
      <c r="F3905" t="s">
        <v>7</v>
      </c>
      <c r="G3905" t="s">
        <v>22</v>
      </c>
      <c r="H3905">
        <f t="shared" si="362"/>
        <v>23.25</v>
      </c>
      <c r="I3905">
        <v>7</v>
      </c>
      <c r="J3905" t="s">
        <v>72</v>
      </c>
      <c r="K3905" t="s">
        <v>73</v>
      </c>
      <c r="L3905">
        <f t="shared" si="363"/>
        <v>162.75</v>
      </c>
      <c r="M3905">
        <f t="shared" si="365"/>
        <v>45.5</v>
      </c>
      <c r="N3905" t="s">
        <v>112</v>
      </c>
      <c r="O3905" t="s">
        <v>114</v>
      </c>
    </row>
    <row r="3906" spans="1:15" x14ac:dyDescent="0.3">
      <c r="A3906">
        <f t="shared" si="364"/>
        <v>7777899305</v>
      </c>
      <c r="B3906" s="1">
        <v>42700</v>
      </c>
      <c r="C3906" t="str">
        <f t="shared" ref="C3906:C3969" si="366">TEXT(B3906,"dddd")</f>
        <v>Saturday</v>
      </c>
      <c r="D3906" t="str">
        <f t="shared" si="361"/>
        <v>November</v>
      </c>
      <c r="E3906">
        <v>16.75</v>
      </c>
      <c r="F3906" t="s">
        <v>7</v>
      </c>
      <c r="G3906" t="s">
        <v>22</v>
      </c>
      <c r="H3906">
        <f t="shared" si="362"/>
        <v>23.25</v>
      </c>
      <c r="I3906">
        <v>11</v>
      </c>
      <c r="J3906" t="s">
        <v>50</v>
      </c>
      <c r="K3906" t="s">
        <v>51</v>
      </c>
      <c r="L3906">
        <f t="shared" si="363"/>
        <v>255.75</v>
      </c>
      <c r="M3906">
        <f t="shared" si="365"/>
        <v>71.5</v>
      </c>
      <c r="N3906" t="s">
        <v>112</v>
      </c>
      <c r="O3906" t="s">
        <v>114</v>
      </c>
    </row>
    <row r="3907" spans="1:15" x14ac:dyDescent="0.3">
      <c r="A3907">
        <f t="shared" si="364"/>
        <v>7777899306</v>
      </c>
      <c r="B3907" s="1">
        <v>42700</v>
      </c>
      <c r="C3907" t="str">
        <f t="shared" si="366"/>
        <v>Saturday</v>
      </c>
      <c r="D3907" t="str">
        <f t="shared" ref="D3907:D3970" si="367">TEXT(B3907,"mmmm")</f>
        <v>November</v>
      </c>
      <c r="E3907">
        <v>16.75</v>
      </c>
      <c r="F3907" t="s">
        <v>7</v>
      </c>
      <c r="G3907" t="s">
        <v>22</v>
      </c>
      <c r="H3907">
        <f t="shared" ref="H3907:H3970" si="368">E3907 +   IF(F3907="S", 2, IF(F3907="M", 3.5, IF(F3907="L", 5, 0))) +  IF(G3907="Classic", 1, IF(G3907="Veggie", 2, IF(G3907="Chicken", 3, IF(G3907="Supreme",5,0))))</f>
        <v>23.25</v>
      </c>
      <c r="I3907">
        <v>8</v>
      </c>
      <c r="J3907" t="s">
        <v>28</v>
      </c>
      <c r="K3907" t="s">
        <v>29</v>
      </c>
      <c r="L3907">
        <f t="shared" ref="L3907:L3970" si="369">H3907*I3907</f>
        <v>186</v>
      </c>
      <c r="M3907">
        <f t="shared" si="365"/>
        <v>52</v>
      </c>
      <c r="N3907" t="s">
        <v>112</v>
      </c>
      <c r="O3907" t="s">
        <v>114</v>
      </c>
    </row>
    <row r="3908" spans="1:15" x14ac:dyDescent="0.3">
      <c r="A3908">
        <f t="shared" ref="A3908:A3971" si="370">A3907+1</f>
        <v>7777899307</v>
      </c>
      <c r="B3908" s="1">
        <v>42701</v>
      </c>
      <c r="C3908" t="str">
        <f t="shared" si="366"/>
        <v>Sunday</v>
      </c>
      <c r="D3908" t="str">
        <f t="shared" si="367"/>
        <v>November</v>
      </c>
      <c r="E3908">
        <v>10.5</v>
      </c>
      <c r="F3908" t="s">
        <v>27</v>
      </c>
      <c r="G3908" t="s">
        <v>8</v>
      </c>
      <c r="H3908">
        <f t="shared" si="368"/>
        <v>13.5</v>
      </c>
      <c r="I3908">
        <v>7</v>
      </c>
      <c r="J3908" t="s">
        <v>9</v>
      </c>
      <c r="K3908" t="s">
        <v>10</v>
      </c>
      <c r="L3908">
        <f t="shared" si="369"/>
        <v>94.5</v>
      </c>
      <c r="M3908">
        <f t="shared" si="365"/>
        <v>21</v>
      </c>
      <c r="N3908" t="s">
        <v>112</v>
      </c>
      <c r="O3908" t="s">
        <v>115</v>
      </c>
    </row>
    <row r="3909" spans="1:15" x14ac:dyDescent="0.3">
      <c r="A3909">
        <f t="shared" si="370"/>
        <v>7777899308</v>
      </c>
      <c r="B3909" s="1">
        <v>42701</v>
      </c>
      <c r="C3909" t="str">
        <f t="shared" si="366"/>
        <v>Sunday</v>
      </c>
      <c r="D3909" t="str">
        <f t="shared" si="367"/>
        <v>November</v>
      </c>
      <c r="E3909">
        <v>16.5</v>
      </c>
      <c r="F3909" t="s">
        <v>7</v>
      </c>
      <c r="G3909" t="s">
        <v>17</v>
      </c>
      <c r="H3909">
        <f t="shared" si="368"/>
        <v>25</v>
      </c>
      <c r="I3909">
        <v>8</v>
      </c>
      <c r="J3909" t="s">
        <v>18</v>
      </c>
      <c r="K3909" t="s">
        <v>19</v>
      </c>
      <c r="L3909">
        <f t="shared" si="369"/>
        <v>200</v>
      </c>
      <c r="M3909">
        <f t="shared" ref="M3909:M3972" si="371">(H3909-E3909)*I3909</f>
        <v>68</v>
      </c>
      <c r="N3909" t="s">
        <v>111</v>
      </c>
      <c r="O3909" t="s">
        <v>115</v>
      </c>
    </row>
    <row r="3910" spans="1:15" x14ac:dyDescent="0.3">
      <c r="A3910">
        <f t="shared" si="370"/>
        <v>7777899309</v>
      </c>
      <c r="B3910" s="1">
        <v>42701</v>
      </c>
      <c r="C3910" t="str">
        <f t="shared" si="366"/>
        <v>Sunday</v>
      </c>
      <c r="D3910" t="str">
        <f t="shared" si="367"/>
        <v>November</v>
      </c>
      <c r="E3910">
        <v>16.75</v>
      </c>
      <c r="F3910" t="s">
        <v>7</v>
      </c>
      <c r="G3910" t="s">
        <v>14</v>
      </c>
      <c r="H3910">
        <f t="shared" si="368"/>
        <v>22.25</v>
      </c>
      <c r="I3910">
        <v>1</v>
      </c>
      <c r="J3910" t="s">
        <v>62</v>
      </c>
      <c r="K3910" t="s">
        <v>63</v>
      </c>
      <c r="L3910">
        <f t="shared" si="369"/>
        <v>22.25</v>
      </c>
      <c r="M3910">
        <f t="shared" si="371"/>
        <v>5.5</v>
      </c>
      <c r="N3910" t="s">
        <v>112</v>
      </c>
      <c r="O3910" t="s">
        <v>115</v>
      </c>
    </row>
    <row r="3911" spans="1:15" x14ac:dyDescent="0.3">
      <c r="A3911">
        <f t="shared" si="370"/>
        <v>7777899310</v>
      </c>
      <c r="B3911" s="1">
        <v>42701</v>
      </c>
      <c r="C3911" t="str">
        <f t="shared" si="366"/>
        <v>Sunday</v>
      </c>
      <c r="D3911" t="str">
        <f t="shared" si="367"/>
        <v>November</v>
      </c>
      <c r="E3911">
        <v>20.75</v>
      </c>
      <c r="F3911" t="s">
        <v>13</v>
      </c>
      <c r="G3911" t="s">
        <v>22</v>
      </c>
      <c r="H3911">
        <f t="shared" si="368"/>
        <v>28.75</v>
      </c>
      <c r="I3911">
        <v>2</v>
      </c>
      <c r="J3911" t="s">
        <v>28</v>
      </c>
      <c r="K3911" t="s">
        <v>29</v>
      </c>
      <c r="L3911">
        <f t="shared" si="369"/>
        <v>57.5</v>
      </c>
      <c r="M3911">
        <f t="shared" si="371"/>
        <v>16</v>
      </c>
      <c r="N3911" t="s">
        <v>111</v>
      </c>
      <c r="O3911" t="s">
        <v>114</v>
      </c>
    </row>
    <row r="3912" spans="1:15" x14ac:dyDescent="0.3">
      <c r="A3912">
        <f t="shared" si="370"/>
        <v>7777899311</v>
      </c>
      <c r="B3912" s="1">
        <v>42702</v>
      </c>
      <c r="C3912" t="str">
        <f t="shared" si="366"/>
        <v>Monday</v>
      </c>
      <c r="D3912" t="str">
        <f t="shared" si="367"/>
        <v>November</v>
      </c>
      <c r="E3912">
        <v>12.75</v>
      </c>
      <c r="F3912" t="s">
        <v>27</v>
      </c>
      <c r="G3912" t="s">
        <v>22</v>
      </c>
      <c r="H3912">
        <f t="shared" si="368"/>
        <v>17.75</v>
      </c>
      <c r="I3912">
        <v>11</v>
      </c>
      <c r="J3912" t="s">
        <v>28</v>
      </c>
      <c r="K3912" t="s">
        <v>29</v>
      </c>
      <c r="L3912">
        <f t="shared" si="369"/>
        <v>195.25</v>
      </c>
      <c r="M3912">
        <f t="shared" si="371"/>
        <v>55</v>
      </c>
      <c r="N3912" t="s">
        <v>111</v>
      </c>
      <c r="O3912" t="s">
        <v>115</v>
      </c>
    </row>
    <row r="3913" spans="1:15" x14ac:dyDescent="0.3">
      <c r="A3913">
        <f t="shared" si="370"/>
        <v>7777899312</v>
      </c>
      <c r="B3913" s="1">
        <v>42702</v>
      </c>
      <c r="C3913" t="str">
        <f t="shared" si="366"/>
        <v>Monday</v>
      </c>
      <c r="D3913" t="str">
        <f t="shared" si="367"/>
        <v>November</v>
      </c>
      <c r="E3913">
        <v>16.75</v>
      </c>
      <c r="F3913" t="s">
        <v>7</v>
      </c>
      <c r="G3913" t="s">
        <v>22</v>
      </c>
      <c r="H3913">
        <f t="shared" si="368"/>
        <v>23.25</v>
      </c>
      <c r="I3913">
        <v>10</v>
      </c>
      <c r="J3913" t="s">
        <v>72</v>
      </c>
      <c r="K3913" t="s">
        <v>73</v>
      </c>
      <c r="L3913">
        <f t="shared" si="369"/>
        <v>232.5</v>
      </c>
      <c r="M3913">
        <f t="shared" si="371"/>
        <v>65</v>
      </c>
      <c r="N3913" t="s">
        <v>112</v>
      </c>
      <c r="O3913" t="s">
        <v>114</v>
      </c>
    </row>
    <row r="3914" spans="1:15" x14ac:dyDescent="0.3">
      <c r="A3914">
        <f t="shared" si="370"/>
        <v>7777899313</v>
      </c>
      <c r="B3914" s="1">
        <v>42702</v>
      </c>
      <c r="C3914" t="str">
        <f t="shared" si="366"/>
        <v>Monday</v>
      </c>
      <c r="D3914" t="str">
        <f t="shared" si="367"/>
        <v>November</v>
      </c>
      <c r="E3914">
        <v>12.25</v>
      </c>
      <c r="F3914" t="s">
        <v>27</v>
      </c>
      <c r="G3914" t="s">
        <v>17</v>
      </c>
      <c r="H3914">
        <f t="shared" si="368"/>
        <v>19.25</v>
      </c>
      <c r="I3914">
        <v>4</v>
      </c>
      <c r="J3914" t="s">
        <v>70</v>
      </c>
      <c r="K3914" t="s">
        <v>71</v>
      </c>
      <c r="L3914">
        <f t="shared" si="369"/>
        <v>77</v>
      </c>
      <c r="M3914">
        <f t="shared" si="371"/>
        <v>28</v>
      </c>
      <c r="N3914" t="s">
        <v>111</v>
      </c>
      <c r="O3914" t="s">
        <v>115</v>
      </c>
    </row>
    <row r="3915" spans="1:15" x14ac:dyDescent="0.3">
      <c r="A3915">
        <f t="shared" si="370"/>
        <v>7777899314</v>
      </c>
      <c r="B3915" s="1">
        <v>42702</v>
      </c>
      <c r="C3915" t="str">
        <f t="shared" si="366"/>
        <v>Monday</v>
      </c>
      <c r="D3915" t="str">
        <f t="shared" si="367"/>
        <v>November</v>
      </c>
      <c r="E3915">
        <v>18.5</v>
      </c>
      <c r="F3915" t="s">
        <v>13</v>
      </c>
      <c r="G3915" t="s">
        <v>14</v>
      </c>
      <c r="H3915">
        <f t="shared" si="368"/>
        <v>25.5</v>
      </c>
      <c r="I3915">
        <v>5</v>
      </c>
      <c r="J3915" t="s">
        <v>15</v>
      </c>
      <c r="K3915" t="s">
        <v>16</v>
      </c>
      <c r="L3915">
        <f t="shared" si="369"/>
        <v>127.5</v>
      </c>
      <c r="M3915">
        <f t="shared" si="371"/>
        <v>35</v>
      </c>
      <c r="N3915" t="s">
        <v>112</v>
      </c>
      <c r="O3915" t="s">
        <v>114</v>
      </c>
    </row>
    <row r="3916" spans="1:15" x14ac:dyDescent="0.3">
      <c r="A3916">
        <f t="shared" si="370"/>
        <v>7777899315</v>
      </c>
      <c r="B3916" s="1">
        <v>42702</v>
      </c>
      <c r="C3916" t="str">
        <f t="shared" si="366"/>
        <v>Monday</v>
      </c>
      <c r="D3916" t="str">
        <f t="shared" si="367"/>
        <v>November</v>
      </c>
      <c r="E3916">
        <v>12.5</v>
      </c>
      <c r="F3916" t="s">
        <v>27</v>
      </c>
      <c r="G3916" t="s">
        <v>17</v>
      </c>
      <c r="H3916">
        <f t="shared" si="368"/>
        <v>19.5</v>
      </c>
      <c r="I3916">
        <v>9</v>
      </c>
      <c r="J3916" t="s">
        <v>54</v>
      </c>
      <c r="K3916" t="s">
        <v>55</v>
      </c>
      <c r="L3916">
        <f t="shared" si="369"/>
        <v>175.5</v>
      </c>
      <c r="M3916">
        <f t="shared" si="371"/>
        <v>63</v>
      </c>
      <c r="N3916" t="s">
        <v>111</v>
      </c>
      <c r="O3916" t="s">
        <v>114</v>
      </c>
    </row>
    <row r="3917" spans="1:15" x14ac:dyDescent="0.3">
      <c r="A3917">
        <f t="shared" si="370"/>
        <v>7777899316</v>
      </c>
      <c r="B3917" s="1">
        <v>42702</v>
      </c>
      <c r="C3917" t="str">
        <f t="shared" si="366"/>
        <v>Monday</v>
      </c>
      <c r="D3917" t="str">
        <f t="shared" si="367"/>
        <v>November</v>
      </c>
      <c r="E3917">
        <v>16.75</v>
      </c>
      <c r="F3917" t="s">
        <v>7</v>
      </c>
      <c r="G3917" t="s">
        <v>22</v>
      </c>
      <c r="H3917">
        <f t="shared" si="368"/>
        <v>23.25</v>
      </c>
      <c r="I3917">
        <v>10</v>
      </c>
      <c r="J3917" t="s">
        <v>28</v>
      </c>
      <c r="K3917" t="s">
        <v>29</v>
      </c>
      <c r="L3917">
        <f t="shared" si="369"/>
        <v>232.5</v>
      </c>
      <c r="M3917">
        <f t="shared" si="371"/>
        <v>65</v>
      </c>
      <c r="N3917" t="s">
        <v>112</v>
      </c>
      <c r="O3917" t="s">
        <v>115</v>
      </c>
    </row>
    <row r="3918" spans="1:15" x14ac:dyDescent="0.3">
      <c r="A3918">
        <f t="shared" si="370"/>
        <v>7777899317</v>
      </c>
      <c r="B3918" s="1">
        <v>42702</v>
      </c>
      <c r="C3918" t="str">
        <f t="shared" si="366"/>
        <v>Monday</v>
      </c>
      <c r="D3918" t="str">
        <f t="shared" si="367"/>
        <v>November</v>
      </c>
      <c r="E3918">
        <v>16</v>
      </c>
      <c r="F3918" t="s">
        <v>7</v>
      </c>
      <c r="G3918" t="s">
        <v>8</v>
      </c>
      <c r="H3918">
        <f t="shared" si="368"/>
        <v>20.5</v>
      </c>
      <c r="I3918">
        <v>6</v>
      </c>
      <c r="J3918" t="s">
        <v>11</v>
      </c>
      <c r="K3918" t="s">
        <v>12</v>
      </c>
      <c r="L3918">
        <f t="shared" si="369"/>
        <v>123</v>
      </c>
      <c r="M3918">
        <f t="shared" si="371"/>
        <v>27</v>
      </c>
      <c r="N3918" t="s">
        <v>111</v>
      </c>
      <c r="O3918" t="s">
        <v>114</v>
      </c>
    </row>
    <row r="3919" spans="1:15" x14ac:dyDescent="0.3">
      <c r="A3919">
        <f t="shared" si="370"/>
        <v>7777899318</v>
      </c>
      <c r="B3919" s="1">
        <v>42702</v>
      </c>
      <c r="C3919" t="str">
        <f t="shared" si="366"/>
        <v>Monday</v>
      </c>
      <c r="D3919" t="str">
        <f t="shared" si="367"/>
        <v>November</v>
      </c>
      <c r="E3919">
        <v>20.75</v>
      </c>
      <c r="F3919" t="s">
        <v>13</v>
      </c>
      <c r="G3919" t="s">
        <v>17</v>
      </c>
      <c r="H3919">
        <f t="shared" si="368"/>
        <v>30.75</v>
      </c>
      <c r="I3919">
        <v>7</v>
      </c>
      <c r="J3919" t="s">
        <v>66</v>
      </c>
      <c r="K3919" t="s">
        <v>67</v>
      </c>
      <c r="L3919">
        <f t="shared" si="369"/>
        <v>215.25</v>
      </c>
      <c r="M3919">
        <f t="shared" si="371"/>
        <v>70</v>
      </c>
      <c r="N3919" t="s">
        <v>111</v>
      </c>
      <c r="O3919" t="s">
        <v>115</v>
      </c>
    </row>
    <row r="3920" spans="1:15" x14ac:dyDescent="0.3">
      <c r="A3920">
        <f t="shared" si="370"/>
        <v>7777899319</v>
      </c>
      <c r="B3920" s="1">
        <v>42702</v>
      </c>
      <c r="C3920" t="str">
        <f t="shared" si="366"/>
        <v>Monday</v>
      </c>
      <c r="D3920" t="str">
        <f t="shared" si="367"/>
        <v>November</v>
      </c>
      <c r="E3920">
        <v>23.65</v>
      </c>
      <c r="F3920" t="s">
        <v>27</v>
      </c>
      <c r="G3920" t="s">
        <v>17</v>
      </c>
      <c r="H3920">
        <f t="shared" si="368"/>
        <v>30.65</v>
      </c>
      <c r="I3920">
        <v>8</v>
      </c>
      <c r="J3920" t="s">
        <v>77</v>
      </c>
      <c r="K3920" t="s">
        <v>78</v>
      </c>
      <c r="L3920">
        <f t="shared" si="369"/>
        <v>245.2</v>
      </c>
      <c r="M3920">
        <f t="shared" si="371"/>
        <v>56</v>
      </c>
      <c r="N3920" t="s">
        <v>111</v>
      </c>
      <c r="O3920" t="s">
        <v>114</v>
      </c>
    </row>
    <row r="3921" spans="1:15" x14ac:dyDescent="0.3">
      <c r="A3921">
        <f t="shared" si="370"/>
        <v>7777899320</v>
      </c>
      <c r="B3921" s="1">
        <v>42703</v>
      </c>
      <c r="C3921" t="str">
        <f t="shared" si="366"/>
        <v>Tuesday</v>
      </c>
      <c r="D3921" t="str">
        <f t="shared" si="367"/>
        <v>November</v>
      </c>
      <c r="E3921">
        <v>20.5</v>
      </c>
      <c r="F3921" t="s">
        <v>13</v>
      </c>
      <c r="G3921" t="s">
        <v>8</v>
      </c>
      <c r="H3921">
        <f t="shared" si="368"/>
        <v>26.5</v>
      </c>
      <c r="I3921">
        <v>1</v>
      </c>
      <c r="J3921" t="s">
        <v>11</v>
      </c>
      <c r="K3921" t="s">
        <v>12</v>
      </c>
      <c r="L3921">
        <f t="shared" si="369"/>
        <v>26.5</v>
      </c>
      <c r="M3921">
        <f t="shared" si="371"/>
        <v>6</v>
      </c>
      <c r="N3921" t="s">
        <v>112</v>
      </c>
      <c r="O3921" t="s">
        <v>114</v>
      </c>
    </row>
    <row r="3922" spans="1:15" x14ac:dyDescent="0.3">
      <c r="A3922">
        <f t="shared" si="370"/>
        <v>7777899321</v>
      </c>
      <c r="B3922" s="1">
        <v>42703</v>
      </c>
      <c r="C3922" t="str">
        <f t="shared" si="366"/>
        <v>Tuesday</v>
      </c>
      <c r="D3922" t="str">
        <f t="shared" si="367"/>
        <v>November</v>
      </c>
      <c r="E3922">
        <v>12</v>
      </c>
      <c r="F3922" t="s">
        <v>27</v>
      </c>
      <c r="G3922" t="s">
        <v>14</v>
      </c>
      <c r="H3922">
        <f t="shared" si="368"/>
        <v>16</v>
      </c>
      <c r="I3922">
        <v>12</v>
      </c>
      <c r="J3922" t="s">
        <v>34</v>
      </c>
      <c r="K3922" t="s">
        <v>35</v>
      </c>
      <c r="L3922">
        <f t="shared" si="369"/>
        <v>192</v>
      </c>
      <c r="M3922">
        <f t="shared" si="371"/>
        <v>48</v>
      </c>
      <c r="N3922" t="s">
        <v>112</v>
      </c>
      <c r="O3922" t="s">
        <v>115</v>
      </c>
    </row>
    <row r="3923" spans="1:15" x14ac:dyDescent="0.3">
      <c r="A3923">
        <f t="shared" si="370"/>
        <v>7777899322</v>
      </c>
      <c r="B3923" s="1">
        <v>42703</v>
      </c>
      <c r="C3923" t="str">
        <f t="shared" si="366"/>
        <v>Tuesday</v>
      </c>
      <c r="D3923" t="str">
        <f t="shared" si="367"/>
        <v>November</v>
      </c>
      <c r="E3923">
        <v>12.5</v>
      </c>
      <c r="F3923" t="s">
        <v>27</v>
      </c>
      <c r="G3923" t="s">
        <v>17</v>
      </c>
      <c r="H3923">
        <f t="shared" si="368"/>
        <v>19.5</v>
      </c>
      <c r="I3923">
        <v>8</v>
      </c>
      <c r="J3923" t="s">
        <v>32</v>
      </c>
      <c r="K3923" t="s">
        <v>33</v>
      </c>
      <c r="L3923">
        <f t="shared" si="369"/>
        <v>156</v>
      </c>
      <c r="M3923">
        <f t="shared" si="371"/>
        <v>56</v>
      </c>
      <c r="N3923" t="s">
        <v>111</v>
      </c>
      <c r="O3923" t="s">
        <v>115</v>
      </c>
    </row>
    <row r="3924" spans="1:15" x14ac:dyDescent="0.3">
      <c r="A3924">
        <f t="shared" si="370"/>
        <v>7777899323</v>
      </c>
      <c r="B3924" s="1">
        <v>42703</v>
      </c>
      <c r="C3924" t="str">
        <f t="shared" si="366"/>
        <v>Tuesday</v>
      </c>
      <c r="D3924" t="str">
        <f t="shared" si="367"/>
        <v>November</v>
      </c>
      <c r="E3924">
        <v>12</v>
      </c>
      <c r="F3924" t="s">
        <v>27</v>
      </c>
      <c r="G3924" t="s">
        <v>8</v>
      </c>
      <c r="H3924">
        <f t="shared" si="368"/>
        <v>15</v>
      </c>
      <c r="I3924">
        <v>1</v>
      </c>
      <c r="J3924" t="s">
        <v>11</v>
      </c>
      <c r="K3924" t="s">
        <v>12</v>
      </c>
      <c r="L3924">
        <f t="shared" si="369"/>
        <v>15</v>
      </c>
      <c r="M3924">
        <f t="shared" si="371"/>
        <v>3</v>
      </c>
      <c r="N3924" t="s">
        <v>111</v>
      </c>
      <c r="O3924" t="s">
        <v>114</v>
      </c>
    </row>
    <row r="3925" spans="1:15" x14ac:dyDescent="0.3">
      <c r="A3925">
        <f t="shared" si="370"/>
        <v>7777899324</v>
      </c>
      <c r="B3925" s="1">
        <v>42704</v>
      </c>
      <c r="C3925" t="str">
        <f t="shared" si="366"/>
        <v>Wednesday</v>
      </c>
      <c r="D3925" t="str">
        <f t="shared" si="367"/>
        <v>November</v>
      </c>
      <c r="E3925">
        <v>12.5</v>
      </c>
      <c r="F3925" t="s">
        <v>7</v>
      </c>
      <c r="G3925" t="s">
        <v>8</v>
      </c>
      <c r="H3925">
        <f t="shared" si="368"/>
        <v>17</v>
      </c>
      <c r="I3925">
        <v>6</v>
      </c>
      <c r="J3925" t="s">
        <v>48</v>
      </c>
      <c r="K3925" t="s">
        <v>49</v>
      </c>
      <c r="L3925">
        <f t="shared" si="369"/>
        <v>102</v>
      </c>
      <c r="M3925">
        <f t="shared" si="371"/>
        <v>27</v>
      </c>
      <c r="N3925" t="s">
        <v>111</v>
      </c>
      <c r="O3925" t="s">
        <v>114</v>
      </c>
    </row>
    <row r="3926" spans="1:15" x14ac:dyDescent="0.3">
      <c r="A3926">
        <f t="shared" si="370"/>
        <v>7777899325</v>
      </c>
      <c r="B3926" s="1">
        <v>42704</v>
      </c>
      <c r="C3926" t="str">
        <f t="shared" si="366"/>
        <v>Wednesday</v>
      </c>
      <c r="D3926" t="str">
        <f t="shared" si="367"/>
        <v>November</v>
      </c>
      <c r="E3926">
        <v>25.5</v>
      </c>
      <c r="F3926" t="s">
        <v>76</v>
      </c>
      <c r="G3926" t="s">
        <v>8</v>
      </c>
      <c r="H3926">
        <f t="shared" si="368"/>
        <v>26.5</v>
      </c>
      <c r="I3926">
        <v>8</v>
      </c>
      <c r="J3926" t="s">
        <v>30</v>
      </c>
      <c r="K3926" t="s">
        <v>31</v>
      </c>
      <c r="L3926">
        <f t="shared" si="369"/>
        <v>212</v>
      </c>
      <c r="M3926">
        <f t="shared" si="371"/>
        <v>8</v>
      </c>
      <c r="N3926" t="s">
        <v>111</v>
      </c>
      <c r="O3926" t="s">
        <v>115</v>
      </c>
    </row>
    <row r="3927" spans="1:15" x14ac:dyDescent="0.3">
      <c r="A3927">
        <f t="shared" si="370"/>
        <v>7777899326</v>
      </c>
      <c r="B3927" s="1">
        <v>42705</v>
      </c>
      <c r="C3927" t="str">
        <f t="shared" si="366"/>
        <v>Thursday</v>
      </c>
      <c r="D3927" t="str">
        <f t="shared" si="367"/>
        <v>December</v>
      </c>
      <c r="E3927">
        <v>12.75</v>
      </c>
      <c r="F3927" t="s">
        <v>27</v>
      </c>
      <c r="G3927" t="s">
        <v>22</v>
      </c>
      <c r="H3927">
        <f t="shared" si="368"/>
        <v>17.75</v>
      </c>
      <c r="I3927">
        <v>11</v>
      </c>
      <c r="J3927" t="s">
        <v>46</v>
      </c>
      <c r="K3927" t="s">
        <v>47</v>
      </c>
      <c r="L3927">
        <f t="shared" si="369"/>
        <v>195.25</v>
      </c>
      <c r="M3927">
        <f t="shared" si="371"/>
        <v>55</v>
      </c>
      <c r="N3927" t="s">
        <v>111</v>
      </c>
      <c r="O3927" t="s">
        <v>115</v>
      </c>
    </row>
    <row r="3928" spans="1:15" x14ac:dyDescent="0.3">
      <c r="A3928">
        <f t="shared" si="370"/>
        <v>7777899327</v>
      </c>
      <c r="B3928" s="1">
        <v>42705</v>
      </c>
      <c r="C3928" t="str">
        <f t="shared" si="366"/>
        <v>Thursday</v>
      </c>
      <c r="D3928" t="str">
        <f t="shared" si="367"/>
        <v>December</v>
      </c>
      <c r="E3928">
        <v>12.5</v>
      </c>
      <c r="F3928" t="s">
        <v>27</v>
      </c>
      <c r="G3928" t="s">
        <v>14</v>
      </c>
      <c r="H3928">
        <f t="shared" si="368"/>
        <v>16.5</v>
      </c>
      <c r="I3928">
        <v>10</v>
      </c>
      <c r="J3928" t="s">
        <v>40</v>
      </c>
      <c r="K3928" t="s">
        <v>41</v>
      </c>
      <c r="L3928">
        <f t="shared" si="369"/>
        <v>165</v>
      </c>
      <c r="M3928">
        <f t="shared" si="371"/>
        <v>40</v>
      </c>
      <c r="N3928" t="s">
        <v>111</v>
      </c>
      <c r="O3928" t="s">
        <v>114</v>
      </c>
    </row>
    <row r="3929" spans="1:15" x14ac:dyDescent="0.3">
      <c r="A3929">
        <f t="shared" si="370"/>
        <v>7777899328</v>
      </c>
      <c r="B3929" s="1">
        <v>42705</v>
      </c>
      <c r="C3929" t="str">
        <f t="shared" si="366"/>
        <v>Thursday</v>
      </c>
      <c r="D3929" t="str">
        <f t="shared" si="367"/>
        <v>December</v>
      </c>
      <c r="E3929">
        <v>12.5</v>
      </c>
      <c r="F3929" t="s">
        <v>27</v>
      </c>
      <c r="G3929" t="s">
        <v>17</v>
      </c>
      <c r="H3929">
        <f t="shared" si="368"/>
        <v>19.5</v>
      </c>
      <c r="I3929">
        <v>6</v>
      </c>
      <c r="J3929" t="s">
        <v>32</v>
      </c>
      <c r="K3929" t="s">
        <v>33</v>
      </c>
      <c r="L3929">
        <f t="shared" si="369"/>
        <v>117</v>
      </c>
      <c r="M3929">
        <f t="shared" si="371"/>
        <v>42</v>
      </c>
      <c r="N3929" t="s">
        <v>111</v>
      </c>
      <c r="O3929" t="s">
        <v>114</v>
      </c>
    </row>
    <row r="3930" spans="1:15" x14ac:dyDescent="0.3">
      <c r="A3930">
        <f t="shared" si="370"/>
        <v>7777899329</v>
      </c>
      <c r="B3930" s="1">
        <v>42706</v>
      </c>
      <c r="C3930" t="str">
        <f t="shared" si="366"/>
        <v>Friday</v>
      </c>
      <c r="D3930" t="str">
        <f t="shared" si="367"/>
        <v>December</v>
      </c>
      <c r="E3930">
        <v>25.5</v>
      </c>
      <c r="F3930" t="s">
        <v>76</v>
      </c>
      <c r="G3930" t="s">
        <v>8</v>
      </c>
      <c r="H3930">
        <f t="shared" si="368"/>
        <v>26.5</v>
      </c>
      <c r="I3930">
        <v>2</v>
      </c>
      <c r="J3930" t="s">
        <v>30</v>
      </c>
      <c r="K3930" t="s">
        <v>31</v>
      </c>
      <c r="L3930">
        <f t="shared" si="369"/>
        <v>53</v>
      </c>
      <c r="M3930">
        <f t="shared" si="371"/>
        <v>2</v>
      </c>
      <c r="N3930" t="s">
        <v>111</v>
      </c>
      <c r="O3930" t="s">
        <v>115</v>
      </c>
    </row>
    <row r="3931" spans="1:15" x14ac:dyDescent="0.3">
      <c r="A3931">
        <f t="shared" si="370"/>
        <v>7777899330</v>
      </c>
      <c r="B3931" s="1">
        <v>42706</v>
      </c>
      <c r="C3931" t="str">
        <f t="shared" si="366"/>
        <v>Friday</v>
      </c>
      <c r="D3931" t="str">
        <f t="shared" si="367"/>
        <v>December</v>
      </c>
      <c r="E3931">
        <v>20.75</v>
      </c>
      <c r="F3931" t="s">
        <v>13</v>
      </c>
      <c r="G3931" t="s">
        <v>22</v>
      </c>
      <c r="H3931">
        <f t="shared" si="368"/>
        <v>28.75</v>
      </c>
      <c r="I3931">
        <v>10</v>
      </c>
      <c r="J3931" t="s">
        <v>28</v>
      </c>
      <c r="K3931" t="s">
        <v>29</v>
      </c>
      <c r="L3931">
        <f t="shared" si="369"/>
        <v>287.5</v>
      </c>
      <c r="M3931">
        <f t="shared" si="371"/>
        <v>80</v>
      </c>
      <c r="N3931" t="s">
        <v>111</v>
      </c>
      <c r="O3931" t="s">
        <v>114</v>
      </c>
    </row>
    <row r="3932" spans="1:15" x14ac:dyDescent="0.3">
      <c r="A3932">
        <f t="shared" si="370"/>
        <v>7777899331</v>
      </c>
      <c r="B3932" s="1">
        <v>42706</v>
      </c>
      <c r="C3932" t="str">
        <f t="shared" si="366"/>
        <v>Friday</v>
      </c>
      <c r="D3932" t="str">
        <f t="shared" si="367"/>
        <v>December</v>
      </c>
      <c r="E3932">
        <v>16</v>
      </c>
      <c r="F3932" t="s">
        <v>7</v>
      </c>
      <c r="G3932" t="s">
        <v>14</v>
      </c>
      <c r="H3932">
        <f t="shared" si="368"/>
        <v>21.5</v>
      </c>
      <c r="I3932">
        <v>1</v>
      </c>
      <c r="J3932" t="s">
        <v>64</v>
      </c>
      <c r="K3932" t="s">
        <v>65</v>
      </c>
      <c r="L3932">
        <f t="shared" si="369"/>
        <v>21.5</v>
      </c>
      <c r="M3932">
        <f t="shared" si="371"/>
        <v>5.5</v>
      </c>
      <c r="N3932" t="s">
        <v>112</v>
      </c>
      <c r="O3932" t="s">
        <v>114</v>
      </c>
    </row>
    <row r="3933" spans="1:15" x14ac:dyDescent="0.3">
      <c r="A3933">
        <f t="shared" si="370"/>
        <v>7777899332</v>
      </c>
      <c r="B3933" s="1">
        <v>42706</v>
      </c>
      <c r="C3933" t="str">
        <f t="shared" si="366"/>
        <v>Friday</v>
      </c>
      <c r="D3933" t="str">
        <f t="shared" si="367"/>
        <v>December</v>
      </c>
      <c r="E3933">
        <v>16.75</v>
      </c>
      <c r="F3933" t="s">
        <v>7</v>
      </c>
      <c r="G3933" t="s">
        <v>22</v>
      </c>
      <c r="H3933">
        <f t="shared" si="368"/>
        <v>23.25</v>
      </c>
      <c r="I3933">
        <v>3</v>
      </c>
      <c r="J3933" t="s">
        <v>46</v>
      </c>
      <c r="K3933" t="s">
        <v>47</v>
      </c>
      <c r="L3933">
        <f t="shared" si="369"/>
        <v>69.75</v>
      </c>
      <c r="M3933">
        <f t="shared" si="371"/>
        <v>19.5</v>
      </c>
      <c r="N3933" t="s">
        <v>112</v>
      </c>
      <c r="O3933" t="s">
        <v>115</v>
      </c>
    </row>
    <row r="3934" spans="1:15" x14ac:dyDescent="0.3">
      <c r="A3934">
        <f t="shared" si="370"/>
        <v>7777899333</v>
      </c>
      <c r="B3934" s="1">
        <v>42707</v>
      </c>
      <c r="C3934" t="str">
        <f t="shared" si="366"/>
        <v>Saturday</v>
      </c>
      <c r="D3934" t="str">
        <f t="shared" si="367"/>
        <v>December</v>
      </c>
      <c r="E3934">
        <v>14.75</v>
      </c>
      <c r="F3934" t="s">
        <v>7</v>
      </c>
      <c r="G3934" t="s">
        <v>14</v>
      </c>
      <c r="H3934">
        <f t="shared" si="368"/>
        <v>20.25</v>
      </c>
      <c r="I3934">
        <v>8</v>
      </c>
      <c r="J3934" t="s">
        <v>56</v>
      </c>
      <c r="K3934" t="s">
        <v>57</v>
      </c>
      <c r="L3934">
        <f t="shared" si="369"/>
        <v>162</v>
      </c>
      <c r="M3934">
        <f t="shared" si="371"/>
        <v>44</v>
      </c>
      <c r="N3934" t="s">
        <v>112</v>
      </c>
      <c r="O3934" t="s">
        <v>114</v>
      </c>
    </row>
    <row r="3935" spans="1:15" x14ac:dyDescent="0.3">
      <c r="A3935">
        <f t="shared" si="370"/>
        <v>7777899334</v>
      </c>
      <c r="B3935" s="1">
        <v>42707</v>
      </c>
      <c r="C3935" t="str">
        <f t="shared" si="366"/>
        <v>Saturday</v>
      </c>
      <c r="D3935" t="str">
        <f t="shared" si="367"/>
        <v>December</v>
      </c>
      <c r="E3935">
        <v>16.75</v>
      </c>
      <c r="F3935" t="s">
        <v>7</v>
      </c>
      <c r="G3935" t="s">
        <v>14</v>
      </c>
      <c r="H3935">
        <f t="shared" si="368"/>
        <v>22.25</v>
      </c>
      <c r="I3935">
        <v>9</v>
      </c>
      <c r="J3935" t="s">
        <v>62</v>
      </c>
      <c r="K3935" t="s">
        <v>63</v>
      </c>
      <c r="L3935">
        <f t="shared" si="369"/>
        <v>200.25</v>
      </c>
      <c r="M3935">
        <f t="shared" si="371"/>
        <v>49.5</v>
      </c>
      <c r="N3935" t="s">
        <v>112</v>
      </c>
      <c r="O3935" t="s">
        <v>115</v>
      </c>
    </row>
    <row r="3936" spans="1:15" x14ac:dyDescent="0.3">
      <c r="A3936">
        <f t="shared" si="370"/>
        <v>7777899335</v>
      </c>
      <c r="B3936" s="1">
        <v>42707</v>
      </c>
      <c r="C3936" t="str">
        <f t="shared" si="366"/>
        <v>Saturday</v>
      </c>
      <c r="D3936" t="str">
        <f t="shared" si="367"/>
        <v>December</v>
      </c>
      <c r="E3936">
        <v>16.5</v>
      </c>
      <c r="F3936" t="s">
        <v>7</v>
      </c>
      <c r="G3936" t="s">
        <v>17</v>
      </c>
      <c r="H3936">
        <f t="shared" si="368"/>
        <v>25</v>
      </c>
      <c r="I3936">
        <v>9</v>
      </c>
      <c r="J3936" t="s">
        <v>38</v>
      </c>
      <c r="K3936" t="s">
        <v>39</v>
      </c>
      <c r="L3936">
        <f t="shared" si="369"/>
        <v>225</v>
      </c>
      <c r="M3936">
        <f t="shared" si="371"/>
        <v>76.5</v>
      </c>
      <c r="N3936" t="s">
        <v>111</v>
      </c>
      <c r="O3936" t="s">
        <v>114</v>
      </c>
    </row>
    <row r="3937" spans="1:15" x14ac:dyDescent="0.3">
      <c r="A3937">
        <f t="shared" si="370"/>
        <v>7777899336</v>
      </c>
      <c r="B3937" s="1">
        <v>42707</v>
      </c>
      <c r="C3937" t="str">
        <f t="shared" si="366"/>
        <v>Saturday</v>
      </c>
      <c r="D3937" t="str">
        <f t="shared" si="367"/>
        <v>December</v>
      </c>
      <c r="E3937">
        <v>20.75</v>
      </c>
      <c r="F3937" t="s">
        <v>13</v>
      </c>
      <c r="G3937" t="s">
        <v>22</v>
      </c>
      <c r="H3937">
        <f t="shared" si="368"/>
        <v>28.75</v>
      </c>
      <c r="I3937">
        <v>3</v>
      </c>
      <c r="J3937" t="s">
        <v>46</v>
      </c>
      <c r="K3937" t="s">
        <v>47</v>
      </c>
      <c r="L3937">
        <f t="shared" si="369"/>
        <v>86.25</v>
      </c>
      <c r="M3937">
        <f t="shared" si="371"/>
        <v>24</v>
      </c>
      <c r="N3937" t="s">
        <v>111</v>
      </c>
      <c r="O3937" t="s">
        <v>115</v>
      </c>
    </row>
    <row r="3938" spans="1:15" x14ac:dyDescent="0.3">
      <c r="A3938">
        <f t="shared" si="370"/>
        <v>7777899337</v>
      </c>
      <c r="B3938" s="1">
        <v>42707</v>
      </c>
      <c r="C3938" t="str">
        <f t="shared" si="366"/>
        <v>Saturday</v>
      </c>
      <c r="D3938" t="str">
        <f t="shared" si="367"/>
        <v>December</v>
      </c>
      <c r="E3938">
        <v>12.5</v>
      </c>
      <c r="F3938" t="s">
        <v>27</v>
      </c>
      <c r="G3938" t="s">
        <v>17</v>
      </c>
      <c r="H3938">
        <f t="shared" si="368"/>
        <v>19.5</v>
      </c>
      <c r="I3938">
        <v>8</v>
      </c>
      <c r="J3938" t="s">
        <v>32</v>
      </c>
      <c r="K3938" t="s">
        <v>33</v>
      </c>
      <c r="L3938">
        <f t="shared" si="369"/>
        <v>156</v>
      </c>
      <c r="M3938">
        <f t="shared" si="371"/>
        <v>56</v>
      </c>
      <c r="N3938" t="s">
        <v>112</v>
      </c>
      <c r="O3938" t="s">
        <v>114</v>
      </c>
    </row>
    <row r="3939" spans="1:15" x14ac:dyDescent="0.3">
      <c r="A3939">
        <f t="shared" si="370"/>
        <v>7777899338</v>
      </c>
      <c r="B3939" s="1">
        <v>42707</v>
      </c>
      <c r="C3939" t="str">
        <f t="shared" si="366"/>
        <v>Saturday</v>
      </c>
      <c r="D3939" t="str">
        <f t="shared" si="367"/>
        <v>December</v>
      </c>
      <c r="E3939">
        <v>16.75</v>
      </c>
      <c r="F3939" t="s">
        <v>7</v>
      </c>
      <c r="G3939" t="s">
        <v>22</v>
      </c>
      <c r="H3939">
        <f t="shared" si="368"/>
        <v>23.25</v>
      </c>
      <c r="I3939">
        <v>10</v>
      </c>
      <c r="J3939" t="s">
        <v>28</v>
      </c>
      <c r="K3939" t="s">
        <v>29</v>
      </c>
      <c r="L3939">
        <f t="shared" si="369"/>
        <v>232.5</v>
      </c>
      <c r="M3939">
        <f t="shared" si="371"/>
        <v>65</v>
      </c>
      <c r="N3939" t="s">
        <v>111</v>
      </c>
      <c r="O3939" t="s">
        <v>114</v>
      </c>
    </row>
    <row r="3940" spans="1:15" x14ac:dyDescent="0.3">
      <c r="A3940">
        <f t="shared" si="370"/>
        <v>7777899339</v>
      </c>
      <c r="B3940" s="1">
        <v>42708</v>
      </c>
      <c r="C3940" t="str">
        <f t="shared" si="366"/>
        <v>Sunday</v>
      </c>
      <c r="D3940" t="str">
        <f t="shared" si="367"/>
        <v>December</v>
      </c>
      <c r="E3940">
        <v>16.75</v>
      </c>
      <c r="F3940" t="s">
        <v>7</v>
      </c>
      <c r="G3940" t="s">
        <v>22</v>
      </c>
      <c r="H3940">
        <f t="shared" si="368"/>
        <v>23.25</v>
      </c>
      <c r="I3940">
        <v>9</v>
      </c>
      <c r="J3940" t="s">
        <v>72</v>
      </c>
      <c r="K3940" t="s">
        <v>73</v>
      </c>
      <c r="L3940">
        <f t="shared" si="369"/>
        <v>209.25</v>
      </c>
      <c r="M3940">
        <f t="shared" si="371"/>
        <v>58.5</v>
      </c>
      <c r="N3940" t="s">
        <v>112</v>
      </c>
      <c r="O3940" t="s">
        <v>114</v>
      </c>
    </row>
    <row r="3941" spans="1:15" x14ac:dyDescent="0.3">
      <c r="A3941">
        <f t="shared" si="370"/>
        <v>7777899340</v>
      </c>
      <c r="B3941" s="1">
        <v>42708</v>
      </c>
      <c r="C3941" t="str">
        <f t="shared" si="366"/>
        <v>Sunday</v>
      </c>
      <c r="D3941" t="str">
        <f t="shared" si="367"/>
        <v>December</v>
      </c>
      <c r="E3941">
        <v>12.75</v>
      </c>
      <c r="F3941" t="s">
        <v>27</v>
      </c>
      <c r="G3941" t="s">
        <v>14</v>
      </c>
      <c r="H3941">
        <f t="shared" si="368"/>
        <v>16.75</v>
      </c>
      <c r="I3941">
        <v>6</v>
      </c>
      <c r="J3941" t="s">
        <v>62</v>
      </c>
      <c r="K3941" t="s">
        <v>63</v>
      </c>
      <c r="L3941">
        <f t="shared" si="369"/>
        <v>100.5</v>
      </c>
      <c r="M3941">
        <f t="shared" si="371"/>
        <v>24</v>
      </c>
      <c r="N3941" t="s">
        <v>111</v>
      </c>
      <c r="O3941" t="s">
        <v>115</v>
      </c>
    </row>
    <row r="3942" spans="1:15" x14ac:dyDescent="0.3">
      <c r="A3942">
        <f t="shared" si="370"/>
        <v>7777899341</v>
      </c>
      <c r="B3942" s="1">
        <v>42708</v>
      </c>
      <c r="C3942" t="str">
        <f t="shared" si="366"/>
        <v>Sunday</v>
      </c>
      <c r="D3942" t="str">
        <f t="shared" si="367"/>
        <v>December</v>
      </c>
      <c r="E3942">
        <v>20.75</v>
      </c>
      <c r="F3942" t="s">
        <v>13</v>
      </c>
      <c r="G3942" t="s">
        <v>22</v>
      </c>
      <c r="H3942">
        <f t="shared" si="368"/>
        <v>28.75</v>
      </c>
      <c r="I3942">
        <v>1</v>
      </c>
      <c r="J3942" t="s">
        <v>44</v>
      </c>
      <c r="K3942" t="s">
        <v>45</v>
      </c>
      <c r="L3942">
        <f t="shared" si="369"/>
        <v>28.75</v>
      </c>
      <c r="M3942">
        <f t="shared" si="371"/>
        <v>8</v>
      </c>
      <c r="N3942" t="s">
        <v>112</v>
      </c>
      <c r="O3942" t="s">
        <v>114</v>
      </c>
    </row>
    <row r="3943" spans="1:15" x14ac:dyDescent="0.3">
      <c r="A3943">
        <f t="shared" si="370"/>
        <v>7777899342</v>
      </c>
      <c r="B3943" s="1">
        <v>42708</v>
      </c>
      <c r="C3943" t="str">
        <f t="shared" si="366"/>
        <v>Sunday</v>
      </c>
      <c r="D3943" t="str">
        <f t="shared" si="367"/>
        <v>December</v>
      </c>
      <c r="E3943">
        <v>10.5</v>
      </c>
      <c r="F3943" t="s">
        <v>27</v>
      </c>
      <c r="G3943" t="s">
        <v>8</v>
      </c>
      <c r="H3943">
        <f t="shared" si="368"/>
        <v>13.5</v>
      </c>
      <c r="I3943">
        <v>11</v>
      </c>
      <c r="J3943" t="s">
        <v>9</v>
      </c>
      <c r="K3943" t="s">
        <v>10</v>
      </c>
      <c r="L3943">
        <f t="shared" si="369"/>
        <v>148.5</v>
      </c>
      <c r="M3943">
        <f t="shared" si="371"/>
        <v>33</v>
      </c>
      <c r="N3943" t="s">
        <v>112</v>
      </c>
      <c r="O3943" t="s">
        <v>115</v>
      </c>
    </row>
    <row r="3944" spans="1:15" x14ac:dyDescent="0.3">
      <c r="A3944">
        <f t="shared" si="370"/>
        <v>7777899343</v>
      </c>
      <c r="B3944" s="1">
        <v>42708</v>
      </c>
      <c r="C3944" t="str">
        <f t="shared" si="366"/>
        <v>Sunday</v>
      </c>
      <c r="D3944" t="str">
        <f t="shared" si="367"/>
        <v>December</v>
      </c>
      <c r="E3944">
        <v>20.5</v>
      </c>
      <c r="F3944" t="s">
        <v>13</v>
      </c>
      <c r="G3944" t="s">
        <v>8</v>
      </c>
      <c r="H3944">
        <f t="shared" si="368"/>
        <v>26.5</v>
      </c>
      <c r="I3944">
        <v>4</v>
      </c>
      <c r="J3944" t="s">
        <v>30</v>
      </c>
      <c r="K3944" t="s">
        <v>31</v>
      </c>
      <c r="L3944">
        <f t="shared" si="369"/>
        <v>106</v>
      </c>
      <c r="M3944">
        <f t="shared" si="371"/>
        <v>24</v>
      </c>
      <c r="N3944" t="s">
        <v>111</v>
      </c>
      <c r="O3944" t="s">
        <v>114</v>
      </c>
    </row>
    <row r="3945" spans="1:15" x14ac:dyDescent="0.3">
      <c r="A3945">
        <f t="shared" si="370"/>
        <v>7777899344</v>
      </c>
      <c r="B3945" s="1">
        <v>42708</v>
      </c>
      <c r="C3945" t="str">
        <f t="shared" si="366"/>
        <v>Sunday</v>
      </c>
      <c r="D3945" t="str">
        <f t="shared" si="367"/>
        <v>December</v>
      </c>
      <c r="E3945">
        <v>12</v>
      </c>
      <c r="F3945" t="s">
        <v>27</v>
      </c>
      <c r="G3945" t="s">
        <v>14</v>
      </c>
      <c r="H3945">
        <f t="shared" si="368"/>
        <v>16</v>
      </c>
      <c r="I3945">
        <v>3</v>
      </c>
      <c r="J3945" t="s">
        <v>64</v>
      </c>
      <c r="K3945" t="s">
        <v>65</v>
      </c>
      <c r="L3945">
        <f t="shared" si="369"/>
        <v>48</v>
      </c>
      <c r="M3945">
        <f t="shared" si="371"/>
        <v>12</v>
      </c>
      <c r="N3945" t="s">
        <v>112</v>
      </c>
      <c r="O3945" t="s">
        <v>114</v>
      </c>
    </row>
    <row r="3946" spans="1:15" x14ac:dyDescent="0.3">
      <c r="A3946">
        <f t="shared" si="370"/>
        <v>7777899345</v>
      </c>
      <c r="B3946" s="1">
        <v>42708</v>
      </c>
      <c r="C3946" t="str">
        <f t="shared" si="366"/>
        <v>Sunday</v>
      </c>
      <c r="D3946" t="str">
        <f t="shared" si="367"/>
        <v>December</v>
      </c>
      <c r="E3946">
        <v>16</v>
      </c>
      <c r="F3946" t="s">
        <v>7</v>
      </c>
      <c r="G3946" t="s">
        <v>8</v>
      </c>
      <c r="H3946">
        <f t="shared" si="368"/>
        <v>20.5</v>
      </c>
      <c r="I3946">
        <v>9</v>
      </c>
      <c r="J3946" t="s">
        <v>11</v>
      </c>
      <c r="K3946" t="s">
        <v>12</v>
      </c>
      <c r="L3946">
        <f t="shared" si="369"/>
        <v>184.5</v>
      </c>
      <c r="M3946">
        <f t="shared" si="371"/>
        <v>40.5</v>
      </c>
      <c r="N3946" t="s">
        <v>112</v>
      </c>
      <c r="O3946" t="s">
        <v>115</v>
      </c>
    </row>
    <row r="3947" spans="1:15" x14ac:dyDescent="0.3">
      <c r="A3947">
        <f t="shared" si="370"/>
        <v>7777899346</v>
      </c>
      <c r="B3947" s="1">
        <v>42708</v>
      </c>
      <c r="C3947" t="str">
        <f t="shared" si="366"/>
        <v>Sunday</v>
      </c>
      <c r="D3947" t="str">
        <f t="shared" si="367"/>
        <v>December</v>
      </c>
      <c r="E3947">
        <v>20.5</v>
      </c>
      <c r="F3947" t="s">
        <v>13</v>
      </c>
      <c r="G3947" t="s">
        <v>8</v>
      </c>
      <c r="H3947">
        <f t="shared" si="368"/>
        <v>26.5</v>
      </c>
      <c r="I3947">
        <v>10</v>
      </c>
      <c r="J3947" t="s">
        <v>36</v>
      </c>
      <c r="K3947" t="s">
        <v>37</v>
      </c>
      <c r="L3947">
        <f t="shared" si="369"/>
        <v>265</v>
      </c>
      <c r="M3947">
        <f t="shared" si="371"/>
        <v>60</v>
      </c>
      <c r="N3947" t="s">
        <v>112</v>
      </c>
      <c r="O3947" t="s">
        <v>114</v>
      </c>
    </row>
    <row r="3948" spans="1:15" x14ac:dyDescent="0.3">
      <c r="A3948">
        <f t="shared" si="370"/>
        <v>7777899347</v>
      </c>
      <c r="B3948" s="1">
        <v>42708</v>
      </c>
      <c r="C3948" t="str">
        <f t="shared" si="366"/>
        <v>Sunday</v>
      </c>
      <c r="D3948" t="str">
        <f t="shared" si="367"/>
        <v>December</v>
      </c>
      <c r="E3948">
        <v>16.75</v>
      </c>
      <c r="F3948" t="s">
        <v>7</v>
      </c>
      <c r="G3948" t="s">
        <v>22</v>
      </c>
      <c r="H3948">
        <f t="shared" si="368"/>
        <v>23.25</v>
      </c>
      <c r="I3948">
        <v>9</v>
      </c>
      <c r="J3948" t="s">
        <v>44</v>
      </c>
      <c r="K3948" t="s">
        <v>45</v>
      </c>
      <c r="L3948">
        <f t="shared" si="369"/>
        <v>209.25</v>
      </c>
      <c r="M3948">
        <f t="shared" si="371"/>
        <v>58.5</v>
      </c>
      <c r="N3948" t="s">
        <v>111</v>
      </c>
      <c r="O3948" t="s">
        <v>114</v>
      </c>
    </row>
    <row r="3949" spans="1:15" x14ac:dyDescent="0.3">
      <c r="A3949">
        <f t="shared" si="370"/>
        <v>7777899348</v>
      </c>
      <c r="B3949" s="1">
        <v>42709</v>
      </c>
      <c r="C3949" t="str">
        <f t="shared" si="366"/>
        <v>Monday</v>
      </c>
      <c r="D3949" t="str">
        <f t="shared" si="367"/>
        <v>December</v>
      </c>
      <c r="E3949">
        <v>12</v>
      </c>
      <c r="F3949" t="s">
        <v>27</v>
      </c>
      <c r="G3949" t="s">
        <v>14</v>
      </c>
      <c r="H3949">
        <f t="shared" si="368"/>
        <v>16</v>
      </c>
      <c r="I3949">
        <v>5</v>
      </c>
      <c r="J3949" t="s">
        <v>42</v>
      </c>
      <c r="K3949" t="s">
        <v>43</v>
      </c>
      <c r="L3949">
        <f t="shared" si="369"/>
        <v>80</v>
      </c>
      <c r="M3949">
        <f t="shared" si="371"/>
        <v>20</v>
      </c>
      <c r="N3949" t="s">
        <v>111</v>
      </c>
      <c r="O3949" t="s">
        <v>115</v>
      </c>
    </row>
    <row r="3950" spans="1:15" x14ac:dyDescent="0.3">
      <c r="A3950">
        <f t="shared" si="370"/>
        <v>7777899349</v>
      </c>
      <c r="B3950" s="1">
        <v>42709</v>
      </c>
      <c r="C3950" t="str">
        <f t="shared" si="366"/>
        <v>Monday</v>
      </c>
      <c r="D3950" t="str">
        <f t="shared" si="367"/>
        <v>December</v>
      </c>
      <c r="E3950">
        <v>20.75</v>
      </c>
      <c r="F3950" t="s">
        <v>13</v>
      </c>
      <c r="G3950" t="s">
        <v>17</v>
      </c>
      <c r="H3950">
        <f t="shared" si="368"/>
        <v>30.75</v>
      </c>
      <c r="I3950">
        <v>6</v>
      </c>
      <c r="J3950" t="s">
        <v>18</v>
      </c>
      <c r="K3950" t="s">
        <v>19</v>
      </c>
      <c r="L3950">
        <f t="shared" si="369"/>
        <v>184.5</v>
      </c>
      <c r="M3950">
        <f t="shared" si="371"/>
        <v>60</v>
      </c>
      <c r="N3950" t="s">
        <v>111</v>
      </c>
      <c r="O3950" t="s">
        <v>114</v>
      </c>
    </row>
    <row r="3951" spans="1:15" x14ac:dyDescent="0.3">
      <c r="A3951">
        <f t="shared" si="370"/>
        <v>7777899350</v>
      </c>
      <c r="B3951" s="1">
        <v>42710</v>
      </c>
      <c r="C3951" t="str">
        <f t="shared" si="366"/>
        <v>Tuesday</v>
      </c>
      <c r="D3951" t="str">
        <f t="shared" si="367"/>
        <v>December</v>
      </c>
      <c r="E3951">
        <v>20.25</v>
      </c>
      <c r="F3951" t="s">
        <v>13</v>
      </c>
      <c r="G3951" t="s">
        <v>14</v>
      </c>
      <c r="H3951">
        <f t="shared" si="368"/>
        <v>27.25</v>
      </c>
      <c r="I3951">
        <v>8</v>
      </c>
      <c r="J3951" t="s">
        <v>20</v>
      </c>
      <c r="K3951" t="s">
        <v>21</v>
      </c>
      <c r="L3951">
        <f t="shared" si="369"/>
        <v>218</v>
      </c>
      <c r="M3951">
        <f t="shared" si="371"/>
        <v>56</v>
      </c>
      <c r="N3951" t="s">
        <v>112</v>
      </c>
      <c r="O3951" t="s">
        <v>115</v>
      </c>
    </row>
    <row r="3952" spans="1:15" x14ac:dyDescent="0.3">
      <c r="A3952">
        <f t="shared" si="370"/>
        <v>7777899351</v>
      </c>
      <c r="B3952" s="1">
        <v>42710</v>
      </c>
      <c r="C3952" t="str">
        <f t="shared" si="366"/>
        <v>Tuesday</v>
      </c>
      <c r="D3952" t="str">
        <f t="shared" si="367"/>
        <v>December</v>
      </c>
      <c r="E3952">
        <v>16.5</v>
      </c>
      <c r="F3952" t="s">
        <v>7</v>
      </c>
      <c r="G3952" t="s">
        <v>17</v>
      </c>
      <c r="H3952">
        <f t="shared" si="368"/>
        <v>25</v>
      </c>
      <c r="I3952">
        <v>5</v>
      </c>
      <c r="J3952" t="s">
        <v>25</v>
      </c>
      <c r="K3952" t="s">
        <v>26</v>
      </c>
      <c r="L3952">
        <f t="shared" si="369"/>
        <v>125</v>
      </c>
      <c r="M3952">
        <f t="shared" si="371"/>
        <v>42.5</v>
      </c>
      <c r="N3952" t="s">
        <v>112</v>
      </c>
      <c r="O3952" t="s">
        <v>115</v>
      </c>
    </row>
    <row r="3953" spans="1:15" x14ac:dyDescent="0.3">
      <c r="A3953">
        <f t="shared" si="370"/>
        <v>7777899352</v>
      </c>
      <c r="B3953" s="1">
        <v>42711</v>
      </c>
      <c r="C3953" t="str">
        <f t="shared" si="366"/>
        <v>Wednesday</v>
      </c>
      <c r="D3953" t="str">
        <f t="shared" si="367"/>
        <v>December</v>
      </c>
      <c r="E3953">
        <v>16</v>
      </c>
      <c r="F3953" t="s">
        <v>7</v>
      </c>
      <c r="G3953" t="s">
        <v>14</v>
      </c>
      <c r="H3953">
        <f t="shared" si="368"/>
        <v>21.5</v>
      </c>
      <c r="I3953">
        <v>10</v>
      </c>
      <c r="J3953" t="s">
        <v>68</v>
      </c>
      <c r="K3953" t="s">
        <v>69</v>
      </c>
      <c r="L3953">
        <f t="shared" si="369"/>
        <v>215</v>
      </c>
      <c r="M3953">
        <f t="shared" si="371"/>
        <v>55</v>
      </c>
      <c r="N3953" t="s">
        <v>111</v>
      </c>
      <c r="O3953" t="s">
        <v>114</v>
      </c>
    </row>
    <row r="3954" spans="1:15" x14ac:dyDescent="0.3">
      <c r="A3954">
        <f t="shared" si="370"/>
        <v>7777899353</v>
      </c>
      <c r="B3954" s="1">
        <v>42711</v>
      </c>
      <c r="C3954" t="str">
        <f t="shared" si="366"/>
        <v>Wednesday</v>
      </c>
      <c r="D3954" t="str">
        <f t="shared" si="367"/>
        <v>December</v>
      </c>
      <c r="E3954">
        <v>12</v>
      </c>
      <c r="F3954" t="s">
        <v>27</v>
      </c>
      <c r="G3954" t="s">
        <v>14</v>
      </c>
      <c r="H3954">
        <f t="shared" si="368"/>
        <v>16</v>
      </c>
      <c r="I3954">
        <v>7</v>
      </c>
      <c r="J3954" t="s">
        <v>34</v>
      </c>
      <c r="K3954" t="s">
        <v>35</v>
      </c>
      <c r="L3954">
        <f t="shared" si="369"/>
        <v>112</v>
      </c>
      <c r="M3954">
        <f t="shared" si="371"/>
        <v>28</v>
      </c>
      <c r="N3954" t="s">
        <v>112</v>
      </c>
      <c r="O3954" t="s">
        <v>115</v>
      </c>
    </row>
    <row r="3955" spans="1:15" x14ac:dyDescent="0.3">
      <c r="A3955">
        <f t="shared" si="370"/>
        <v>7777899354</v>
      </c>
      <c r="B3955" s="1">
        <v>42711</v>
      </c>
      <c r="C3955" t="str">
        <f t="shared" si="366"/>
        <v>Wednesday</v>
      </c>
      <c r="D3955" t="str">
        <f t="shared" si="367"/>
        <v>December</v>
      </c>
      <c r="E3955">
        <v>16</v>
      </c>
      <c r="F3955" t="s">
        <v>7</v>
      </c>
      <c r="G3955" t="s">
        <v>8</v>
      </c>
      <c r="H3955">
        <f t="shared" si="368"/>
        <v>20.5</v>
      </c>
      <c r="I3955">
        <v>8</v>
      </c>
      <c r="J3955" t="s">
        <v>11</v>
      </c>
      <c r="K3955" t="s">
        <v>12</v>
      </c>
      <c r="L3955">
        <f t="shared" si="369"/>
        <v>164</v>
      </c>
      <c r="M3955">
        <f t="shared" si="371"/>
        <v>36</v>
      </c>
      <c r="N3955" t="s">
        <v>112</v>
      </c>
      <c r="O3955" t="s">
        <v>115</v>
      </c>
    </row>
    <row r="3956" spans="1:15" x14ac:dyDescent="0.3">
      <c r="A3956">
        <f t="shared" si="370"/>
        <v>7777899355</v>
      </c>
      <c r="B3956" s="1">
        <v>42711</v>
      </c>
      <c r="C3956" t="str">
        <f t="shared" si="366"/>
        <v>Wednesday</v>
      </c>
      <c r="D3956" t="str">
        <f t="shared" si="367"/>
        <v>December</v>
      </c>
      <c r="E3956">
        <v>16</v>
      </c>
      <c r="F3956" t="s">
        <v>7</v>
      </c>
      <c r="G3956" t="s">
        <v>8</v>
      </c>
      <c r="H3956">
        <f t="shared" si="368"/>
        <v>20.5</v>
      </c>
      <c r="I3956">
        <v>7</v>
      </c>
      <c r="J3956" t="s">
        <v>36</v>
      </c>
      <c r="K3956" t="s">
        <v>37</v>
      </c>
      <c r="L3956">
        <f t="shared" si="369"/>
        <v>143.5</v>
      </c>
      <c r="M3956">
        <f t="shared" si="371"/>
        <v>31.5</v>
      </c>
      <c r="N3956" t="s">
        <v>112</v>
      </c>
      <c r="O3956" t="s">
        <v>115</v>
      </c>
    </row>
    <row r="3957" spans="1:15" x14ac:dyDescent="0.3">
      <c r="A3957">
        <f t="shared" si="370"/>
        <v>7777899356</v>
      </c>
      <c r="B3957" s="1">
        <v>42711</v>
      </c>
      <c r="C3957" t="str">
        <f t="shared" si="366"/>
        <v>Wednesday</v>
      </c>
      <c r="D3957" t="str">
        <f t="shared" si="367"/>
        <v>December</v>
      </c>
      <c r="E3957">
        <v>17.95</v>
      </c>
      <c r="F3957" t="s">
        <v>13</v>
      </c>
      <c r="G3957" t="s">
        <v>14</v>
      </c>
      <c r="H3957">
        <f t="shared" si="368"/>
        <v>24.95</v>
      </c>
      <c r="I3957">
        <v>1</v>
      </c>
      <c r="J3957" t="s">
        <v>56</v>
      </c>
      <c r="K3957" t="s">
        <v>57</v>
      </c>
      <c r="L3957">
        <f t="shared" si="369"/>
        <v>24.95</v>
      </c>
      <c r="M3957">
        <f t="shared" si="371"/>
        <v>7</v>
      </c>
      <c r="N3957" t="s">
        <v>111</v>
      </c>
      <c r="O3957" t="s">
        <v>115</v>
      </c>
    </row>
    <row r="3958" spans="1:15" x14ac:dyDescent="0.3">
      <c r="A3958">
        <f t="shared" si="370"/>
        <v>7777899357</v>
      </c>
      <c r="B3958" s="1">
        <v>42712</v>
      </c>
      <c r="C3958" t="str">
        <f t="shared" si="366"/>
        <v>Thursday</v>
      </c>
      <c r="D3958" t="str">
        <f t="shared" si="367"/>
        <v>December</v>
      </c>
      <c r="E3958">
        <v>12.75</v>
      </c>
      <c r="F3958" t="s">
        <v>27</v>
      </c>
      <c r="G3958" t="s">
        <v>14</v>
      </c>
      <c r="H3958">
        <f t="shared" si="368"/>
        <v>16.75</v>
      </c>
      <c r="I3958">
        <v>7</v>
      </c>
      <c r="J3958" t="s">
        <v>62</v>
      </c>
      <c r="K3958" t="s">
        <v>63</v>
      </c>
      <c r="L3958">
        <f t="shared" si="369"/>
        <v>117.25</v>
      </c>
      <c r="M3958">
        <f t="shared" si="371"/>
        <v>28</v>
      </c>
      <c r="N3958" t="s">
        <v>111</v>
      </c>
      <c r="O3958" t="s">
        <v>115</v>
      </c>
    </row>
    <row r="3959" spans="1:15" x14ac:dyDescent="0.3">
      <c r="A3959">
        <f t="shared" si="370"/>
        <v>7777899358</v>
      </c>
      <c r="B3959" s="1">
        <v>42712</v>
      </c>
      <c r="C3959" t="str">
        <f t="shared" si="366"/>
        <v>Thursday</v>
      </c>
      <c r="D3959" t="str">
        <f t="shared" si="367"/>
        <v>December</v>
      </c>
      <c r="E3959">
        <v>20.75</v>
      </c>
      <c r="F3959" t="s">
        <v>13</v>
      </c>
      <c r="G3959" t="s">
        <v>17</v>
      </c>
      <c r="H3959">
        <f t="shared" si="368"/>
        <v>30.75</v>
      </c>
      <c r="I3959">
        <v>11</v>
      </c>
      <c r="J3959" t="s">
        <v>54</v>
      </c>
      <c r="K3959" t="s">
        <v>55</v>
      </c>
      <c r="L3959">
        <f t="shared" si="369"/>
        <v>338.25</v>
      </c>
      <c r="M3959">
        <f t="shared" si="371"/>
        <v>110</v>
      </c>
      <c r="N3959" t="s">
        <v>112</v>
      </c>
      <c r="O3959" t="s">
        <v>115</v>
      </c>
    </row>
    <row r="3960" spans="1:15" x14ac:dyDescent="0.3">
      <c r="A3960">
        <f t="shared" si="370"/>
        <v>7777899359</v>
      </c>
      <c r="B3960" s="1">
        <v>42713</v>
      </c>
      <c r="C3960" t="str">
        <f t="shared" si="366"/>
        <v>Friday</v>
      </c>
      <c r="D3960" t="str">
        <f t="shared" si="367"/>
        <v>December</v>
      </c>
      <c r="E3960">
        <v>12.5</v>
      </c>
      <c r="F3960" t="s">
        <v>27</v>
      </c>
      <c r="G3960" t="s">
        <v>14</v>
      </c>
      <c r="H3960">
        <f t="shared" si="368"/>
        <v>16.5</v>
      </c>
      <c r="I3960">
        <v>1</v>
      </c>
      <c r="J3960" t="s">
        <v>40</v>
      </c>
      <c r="K3960" t="s">
        <v>41</v>
      </c>
      <c r="L3960">
        <f t="shared" si="369"/>
        <v>16.5</v>
      </c>
      <c r="M3960">
        <f t="shared" si="371"/>
        <v>4</v>
      </c>
      <c r="N3960" t="s">
        <v>111</v>
      </c>
      <c r="O3960" t="s">
        <v>115</v>
      </c>
    </row>
    <row r="3961" spans="1:15" x14ac:dyDescent="0.3">
      <c r="A3961">
        <f t="shared" si="370"/>
        <v>7777899360</v>
      </c>
      <c r="B3961" s="1">
        <v>42713</v>
      </c>
      <c r="C3961" t="str">
        <f t="shared" si="366"/>
        <v>Friday</v>
      </c>
      <c r="D3961" t="str">
        <f t="shared" si="367"/>
        <v>December</v>
      </c>
      <c r="E3961">
        <v>12.75</v>
      </c>
      <c r="F3961" t="s">
        <v>27</v>
      </c>
      <c r="G3961" t="s">
        <v>14</v>
      </c>
      <c r="H3961">
        <f t="shared" si="368"/>
        <v>16.75</v>
      </c>
      <c r="I3961">
        <v>10</v>
      </c>
      <c r="J3961" t="s">
        <v>62</v>
      </c>
      <c r="K3961" t="s">
        <v>63</v>
      </c>
      <c r="L3961">
        <f t="shared" si="369"/>
        <v>167.5</v>
      </c>
      <c r="M3961">
        <f t="shared" si="371"/>
        <v>40</v>
      </c>
      <c r="N3961" t="s">
        <v>111</v>
      </c>
      <c r="O3961" t="s">
        <v>114</v>
      </c>
    </row>
    <row r="3962" spans="1:15" x14ac:dyDescent="0.3">
      <c r="A3962">
        <f t="shared" si="370"/>
        <v>7777899361</v>
      </c>
      <c r="B3962" s="1">
        <v>42713</v>
      </c>
      <c r="C3962" t="str">
        <f t="shared" si="366"/>
        <v>Friday</v>
      </c>
      <c r="D3962" t="str">
        <f t="shared" si="367"/>
        <v>December</v>
      </c>
      <c r="E3962">
        <v>20.25</v>
      </c>
      <c r="F3962" t="s">
        <v>13</v>
      </c>
      <c r="G3962" t="s">
        <v>14</v>
      </c>
      <c r="H3962">
        <f t="shared" si="368"/>
        <v>27.25</v>
      </c>
      <c r="I3962">
        <v>11</v>
      </c>
      <c r="J3962" t="s">
        <v>20</v>
      </c>
      <c r="K3962" t="s">
        <v>21</v>
      </c>
      <c r="L3962">
        <f t="shared" si="369"/>
        <v>299.75</v>
      </c>
      <c r="M3962">
        <f t="shared" si="371"/>
        <v>77</v>
      </c>
      <c r="N3962" t="s">
        <v>111</v>
      </c>
      <c r="O3962" t="s">
        <v>115</v>
      </c>
    </row>
    <row r="3963" spans="1:15" x14ac:dyDescent="0.3">
      <c r="A3963">
        <f t="shared" si="370"/>
        <v>7777899362</v>
      </c>
      <c r="B3963" s="1">
        <v>42713</v>
      </c>
      <c r="C3963" t="str">
        <f t="shared" si="366"/>
        <v>Friday</v>
      </c>
      <c r="D3963" t="str">
        <f t="shared" si="367"/>
        <v>December</v>
      </c>
      <c r="E3963">
        <v>16</v>
      </c>
      <c r="F3963" t="s">
        <v>7</v>
      </c>
      <c r="G3963" t="s">
        <v>14</v>
      </c>
      <c r="H3963">
        <f t="shared" si="368"/>
        <v>21.5</v>
      </c>
      <c r="I3963">
        <v>2</v>
      </c>
      <c r="J3963" t="s">
        <v>20</v>
      </c>
      <c r="K3963" t="s">
        <v>21</v>
      </c>
      <c r="L3963">
        <f t="shared" si="369"/>
        <v>43</v>
      </c>
      <c r="M3963">
        <f t="shared" si="371"/>
        <v>11</v>
      </c>
      <c r="N3963" t="s">
        <v>111</v>
      </c>
      <c r="O3963" t="s">
        <v>115</v>
      </c>
    </row>
    <row r="3964" spans="1:15" x14ac:dyDescent="0.3">
      <c r="A3964">
        <f t="shared" si="370"/>
        <v>7777899363</v>
      </c>
      <c r="B3964" s="1">
        <v>42714</v>
      </c>
      <c r="C3964" t="str">
        <f t="shared" si="366"/>
        <v>Saturday</v>
      </c>
      <c r="D3964" t="str">
        <f t="shared" si="367"/>
        <v>December</v>
      </c>
      <c r="E3964">
        <v>16.75</v>
      </c>
      <c r="F3964" t="s">
        <v>7</v>
      </c>
      <c r="G3964" t="s">
        <v>22</v>
      </c>
      <c r="H3964">
        <f t="shared" si="368"/>
        <v>23.25</v>
      </c>
      <c r="I3964">
        <v>10</v>
      </c>
      <c r="J3964" t="s">
        <v>46</v>
      </c>
      <c r="K3964" t="s">
        <v>47</v>
      </c>
      <c r="L3964">
        <f t="shared" si="369"/>
        <v>232.5</v>
      </c>
      <c r="M3964">
        <f t="shared" si="371"/>
        <v>65</v>
      </c>
      <c r="N3964" t="s">
        <v>111</v>
      </c>
      <c r="O3964" t="s">
        <v>115</v>
      </c>
    </row>
    <row r="3965" spans="1:15" x14ac:dyDescent="0.3">
      <c r="A3965">
        <f t="shared" si="370"/>
        <v>7777899364</v>
      </c>
      <c r="B3965" s="1">
        <v>42714</v>
      </c>
      <c r="C3965" t="str">
        <f t="shared" si="366"/>
        <v>Saturday</v>
      </c>
      <c r="D3965" t="str">
        <f t="shared" si="367"/>
        <v>December</v>
      </c>
      <c r="E3965">
        <v>16</v>
      </c>
      <c r="F3965" t="s">
        <v>7</v>
      </c>
      <c r="G3965" t="s">
        <v>8</v>
      </c>
      <c r="H3965">
        <f t="shared" si="368"/>
        <v>20.5</v>
      </c>
      <c r="I3965">
        <v>2</v>
      </c>
      <c r="J3965" t="s">
        <v>11</v>
      </c>
      <c r="K3965" t="s">
        <v>12</v>
      </c>
      <c r="L3965">
        <f t="shared" si="369"/>
        <v>41</v>
      </c>
      <c r="M3965">
        <f t="shared" si="371"/>
        <v>9</v>
      </c>
      <c r="N3965" t="s">
        <v>112</v>
      </c>
      <c r="O3965" t="s">
        <v>114</v>
      </c>
    </row>
    <row r="3966" spans="1:15" x14ac:dyDescent="0.3">
      <c r="A3966">
        <f t="shared" si="370"/>
        <v>7777899365</v>
      </c>
      <c r="B3966" s="1">
        <v>42714</v>
      </c>
      <c r="C3966" t="str">
        <f t="shared" si="366"/>
        <v>Saturday</v>
      </c>
      <c r="D3966" t="str">
        <f t="shared" si="367"/>
        <v>December</v>
      </c>
      <c r="E3966">
        <v>18.5</v>
      </c>
      <c r="F3966" t="s">
        <v>13</v>
      </c>
      <c r="G3966" t="s">
        <v>14</v>
      </c>
      <c r="H3966">
        <f t="shared" si="368"/>
        <v>25.5</v>
      </c>
      <c r="I3966">
        <v>4</v>
      </c>
      <c r="J3966" t="s">
        <v>15</v>
      </c>
      <c r="K3966" t="s">
        <v>16</v>
      </c>
      <c r="L3966">
        <f t="shared" si="369"/>
        <v>102</v>
      </c>
      <c r="M3966">
        <f t="shared" si="371"/>
        <v>28</v>
      </c>
      <c r="N3966" t="s">
        <v>112</v>
      </c>
      <c r="O3966" t="s">
        <v>114</v>
      </c>
    </row>
    <row r="3967" spans="1:15" x14ac:dyDescent="0.3">
      <c r="A3967">
        <f t="shared" si="370"/>
        <v>7777899366</v>
      </c>
      <c r="B3967" s="1">
        <v>42714</v>
      </c>
      <c r="C3967" t="str">
        <f t="shared" si="366"/>
        <v>Saturday</v>
      </c>
      <c r="D3967" t="str">
        <f t="shared" si="367"/>
        <v>December</v>
      </c>
      <c r="E3967">
        <v>16.5</v>
      </c>
      <c r="F3967" t="s">
        <v>7</v>
      </c>
      <c r="G3967" t="s">
        <v>17</v>
      </c>
      <c r="H3967">
        <f t="shared" si="368"/>
        <v>25</v>
      </c>
      <c r="I3967">
        <v>10</v>
      </c>
      <c r="J3967" t="s">
        <v>18</v>
      </c>
      <c r="K3967" t="s">
        <v>19</v>
      </c>
      <c r="L3967">
        <f t="shared" si="369"/>
        <v>250</v>
      </c>
      <c r="M3967">
        <f t="shared" si="371"/>
        <v>85</v>
      </c>
      <c r="N3967" t="s">
        <v>111</v>
      </c>
      <c r="O3967" t="s">
        <v>114</v>
      </c>
    </row>
    <row r="3968" spans="1:15" x14ac:dyDescent="0.3">
      <c r="A3968">
        <f t="shared" si="370"/>
        <v>7777899367</v>
      </c>
      <c r="B3968" s="1">
        <v>42714</v>
      </c>
      <c r="C3968" t="str">
        <f t="shared" si="366"/>
        <v>Saturday</v>
      </c>
      <c r="D3968" t="str">
        <f t="shared" si="367"/>
        <v>December</v>
      </c>
      <c r="E3968">
        <v>20.75</v>
      </c>
      <c r="F3968" t="s">
        <v>13</v>
      </c>
      <c r="G3968" t="s">
        <v>22</v>
      </c>
      <c r="H3968">
        <f t="shared" si="368"/>
        <v>28.75</v>
      </c>
      <c r="I3968">
        <v>2</v>
      </c>
      <c r="J3968" t="s">
        <v>72</v>
      </c>
      <c r="K3968" t="s">
        <v>73</v>
      </c>
      <c r="L3968">
        <f t="shared" si="369"/>
        <v>57.5</v>
      </c>
      <c r="M3968">
        <f t="shared" si="371"/>
        <v>16</v>
      </c>
      <c r="N3968" t="s">
        <v>112</v>
      </c>
      <c r="O3968" t="s">
        <v>114</v>
      </c>
    </row>
    <row r="3969" spans="1:15" x14ac:dyDescent="0.3">
      <c r="A3969">
        <f t="shared" si="370"/>
        <v>7777899368</v>
      </c>
      <c r="B3969" s="1">
        <v>42714</v>
      </c>
      <c r="C3969" t="str">
        <f t="shared" si="366"/>
        <v>Saturday</v>
      </c>
      <c r="D3969" t="str">
        <f t="shared" si="367"/>
        <v>December</v>
      </c>
      <c r="E3969">
        <v>13.25</v>
      </c>
      <c r="F3969" t="s">
        <v>7</v>
      </c>
      <c r="G3969" t="s">
        <v>8</v>
      </c>
      <c r="H3969">
        <f t="shared" si="368"/>
        <v>17.75</v>
      </c>
      <c r="I3969">
        <v>4</v>
      </c>
      <c r="J3969" t="s">
        <v>9</v>
      </c>
      <c r="K3969" t="s">
        <v>10</v>
      </c>
      <c r="L3969">
        <f t="shared" si="369"/>
        <v>71</v>
      </c>
      <c r="M3969">
        <f t="shared" si="371"/>
        <v>18</v>
      </c>
      <c r="N3969" t="s">
        <v>111</v>
      </c>
      <c r="O3969" t="s">
        <v>114</v>
      </c>
    </row>
    <row r="3970" spans="1:15" x14ac:dyDescent="0.3">
      <c r="A3970">
        <f t="shared" si="370"/>
        <v>7777899369</v>
      </c>
      <c r="B3970" s="1">
        <v>42714</v>
      </c>
      <c r="C3970" t="str">
        <f t="shared" ref="C3970:C4033" si="372">TEXT(B3970,"dddd")</f>
        <v>Saturday</v>
      </c>
      <c r="D3970" t="str">
        <f t="shared" si="367"/>
        <v>December</v>
      </c>
      <c r="E3970">
        <v>20.75</v>
      </c>
      <c r="F3970" t="s">
        <v>13</v>
      </c>
      <c r="G3970" t="s">
        <v>17</v>
      </c>
      <c r="H3970">
        <f t="shared" si="368"/>
        <v>30.75</v>
      </c>
      <c r="I3970">
        <v>6</v>
      </c>
      <c r="J3970" t="s">
        <v>25</v>
      </c>
      <c r="K3970" t="s">
        <v>26</v>
      </c>
      <c r="L3970">
        <f t="shared" si="369"/>
        <v>184.5</v>
      </c>
      <c r="M3970">
        <f t="shared" si="371"/>
        <v>60</v>
      </c>
      <c r="N3970" t="s">
        <v>111</v>
      </c>
      <c r="O3970" t="s">
        <v>115</v>
      </c>
    </row>
    <row r="3971" spans="1:15" x14ac:dyDescent="0.3">
      <c r="A3971">
        <f t="shared" si="370"/>
        <v>7777899370</v>
      </c>
      <c r="B3971" s="1">
        <v>42714</v>
      </c>
      <c r="C3971" t="str">
        <f t="shared" si="372"/>
        <v>Saturday</v>
      </c>
      <c r="D3971" t="str">
        <f t="shared" ref="D3971:D4034" si="373">TEXT(B3971,"mmmm")</f>
        <v>December</v>
      </c>
      <c r="E3971">
        <v>16.75</v>
      </c>
      <c r="F3971" t="s">
        <v>7</v>
      </c>
      <c r="G3971" t="s">
        <v>22</v>
      </c>
      <c r="H3971">
        <f t="shared" ref="H3971:H4034" si="374">E3971 +   IF(F3971="S", 2, IF(F3971="M", 3.5, IF(F3971="L", 5, 0))) +  IF(G3971="Classic", 1, IF(G3971="Veggie", 2, IF(G3971="Chicken", 3, IF(G3971="Supreme",5,0))))</f>
        <v>23.25</v>
      </c>
      <c r="I3971">
        <v>7</v>
      </c>
      <c r="J3971" t="s">
        <v>72</v>
      </c>
      <c r="K3971" t="s">
        <v>73</v>
      </c>
      <c r="L3971">
        <f t="shared" ref="L3971:L4034" si="375">H3971*I3971</f>
        <v>162.75</v>
      </c>
      <c r="M3971">
        <f t="shared" si="371"/>
        <v>45.5</v>
      </c>
      <c r="N3971" t="s">
        <v>112</v>
      </c>
      <c r="O3971" t="s">
        <v>114</v>
      </c>
    </row>
    <row r="3972" spans="1:15" x14ac:dyDescent="0.3">
      <c r="A3972">
        <f t="shared" ref="A3972:A4035" si="376">A3971+1</f>
        <v>7777899371</v>
      </c>
      <c r="B3972" s="1">
        <v>42714</v>
      </c>
      <c r="C3972" t="str">
        <f t="shared" si="372"/>
        <v>Saturday</v>
      </c>
      <c r="D3972" t="str">
        <f t="shared" si="373"/>
        <v>December</v>
      </c>
      <c r="E3972">
        <v>16</v>
      </c>
      <c r="F3972" t="s">
        <v>7</v>
      </c>
      <c r="G3972" t="s">
        <v>8</v>
      </c>
      <c r="H3972">
        <f t="shared" si="374"/>
        <v>20.5</v>
      </c>
      <c r="I3972">
        <v>6</v>
      </c>
      <c r="J3972" t="s">
        <v>11</v>
      </c>
      <c r="K3972" t="s">
        <v>12</v>
      </c>
      <c r="L3972">
        <f t="shared" si="375"/>
        <v>123</v>
      </c>
      <c r="M3972">
        <f t="shared" si="371"/>
        <v>27</v>
      </c>
      <c r="N3972" t="s">
        <v>112</v>
      </c>
      <c r="O3972" t="s">
        <v>115</v>
      </c>
    </row>
    <row r="3973" spans="1:15" x14ac:dyDescent="0.3">
      <c r="A3973">
        <f t="shared" si="376"/>
        <v>7777899372</v>
      </c>
      <c r="B3973" s="1">
        <v>42715</v>
      </c>
      <c r="C3973" t="str">
        <f t="shared" si="372"/>
        <v>Sunday</v>
      </c>
      <c r="D3973" t="str">
        <f t="shared" si="373"/>
        <v>December</v>
      </c>
      <c r="E3973">
        <v>16</v>
      </c>
      <c r="F3973" t="s">
        <v>7</v>
      </c>
      <c r="G3973" t="s">
        <v>14</v>
      </c>
      <c r="H3973">
        <f t="shared" si="374"/>
        <v>21.5</v>
      </c>
      <c r="I3973">
        <v>10</v>
      </c>
      <c r="J3973" t="s">
        <v>68</v>
      </c>
      <c r="K3973" t="s">
        <v>69</v>
      </c>
      <c r="L3973">
        <f t="shared" si="375"/>
        <v>215</v>
      </c>
      <c r="M3973">
        <f t="shared" ref="M3973:M4036" si="377">(H3973-E3973)*I3973</f>
        <v>55</v>
      </c>
      <c r="N3973" t="s">
        <v>112</v>
      </c>
      <c r="O3973" t="s">
        <v>114</v>
      </c>
    </row>
    <row r="3974" spans="1:15" x14ac:dyDescent="0.3">
      <c r="A3974">
        <f t="shared" si="376"/>
        <v>7777899373</v>
      </c>
      <c r="B3974" s="1">
        <v>42715</v>
      </c>
      <c r="C3974" t="str">
        <f t="shared" si="372"/>
        <v>Sunday</v>
      </c>
      <c r="D3974" t="str">
        <f t="shared" si="373"/>
        <v>December</v>
      </c>
      <c r="E3974">
        <v>12.75</v>
      </c>
      <c r="F3974" t="s">
        <v>27</v>
      </c>
      <c r="G3974" t="s">
        <v>14</v>
      </c>
      <c r="H3974">
        <f t="shared" si="374"/>
        <v>16.75</v>
      </c>
      <c r="I3974">
        <v>4</v>
      </c>
      <c r="J3974" t="s">
        <v>62</v>
      </c>
      <c r="K3974" t="s">
        <v>63</v>
      </c>
      <c r="L3974">
        <f t="shared" si="375"/>
        <v>67</v>
      </c>
      <c r="M3974">
        <f t="shared" si="377"/>
        <v>16</v>
      </c>
      <c r="N3974" t="s">
        <v>111</v>
      </c>
      <c r="O3974" t="s">
        <v>114</v>
      </c>
    </row>
    <row r="3975" spans="1:15" x14ac:dyDescent="0.3">
      <c r="A3975">
        <f t="shared" si="376"/>
        <v>7777899374</v>
      </c>
      <c r="B3975" s="1">
        <v>42715</v>
      </c>
      <c r="C3975" t="str">
        <f t="shared" si="372"/>
        <v>Sunday</v>
      </c>
      <c r="D3975" t="str">
        <f t="shared" si="373"/>
        <v>December</v>
      </c>
      <c r="E3975">
        <v>12</v>
      </c>
      <c r="F3975" t="s">
        <v>27</v>
      </c>
      <c r="G3975" t="s">
        <v>8</v>
      </c>
      <c r="H3975">
        <f t="shared" si="374"/>
        <v>15</v>
      </c>
      <c r="I3975">
        <v>7</v>
      </c>
      <c r="J3975" t="s">
        <v>52</v>
      </c>
      <c r="K3975" t="s">
        <v>53</v>
      </c>
      <c r="L3975">
        <f t="shared" si="375"/>
        <v>105</v>
      </c>
      <c r="M3975">
        <f t="shared" si="377"/>
        <v>21</v>
      </c>
      <c r="N3975" t="s">
        <v>111</v>
      </c>
      <c r="O3975" t="s">
        <v>115</v>
      </c>
    </row>
    <row r="3976" spans="1:15" x14ac:dyDescent="0.3">
      <c r="A3976">
        <f t="shared" si="376"/>
        <v>7777899375</v>
      </c>
      <c r="B3976" s="1">
        <v>42716</v>
      </c>
      <c r="C3976" t="str">
        <f t="shared" si="372"/>
        <v>Monday</v>
      </c>
      <c r="D3976" t="str">
        <f t="shared" si="373"/>
        <v>December</v>
      </c>
      <c r="E3976">
        <v>12</v>
      </c>
      <c r="F3976" t="s">
        <v>27</v>
      </c>
      <c r="G3976" t="s">
        <v>8</v>
      </c>
      <c r="H3976">
        <f t="shared" si="374"/>
        <v>15</v>
      </c>
      <c r="I3976">
        <v>1</v>
      </c>
      <c r="J3976" t="s">
        <v>11</v>
      </c>
      <c r="K3976" t="s">
        <v>12</v>
      </c>
      <c r="L3976">
        <f t="shared" si="375"/>
        <v>15</v>
      </c>
      <c r="M3976">
        <f t="shared" si="377"/>
        <v>3</v>
      </c>
      <c r="N3976" t="s">
        <v>111</v>
      </c>
      <c r="O3976" t="s">
        <v>114</v>
      </c>
    </row>
    <row r="3977" spans="1:15" x14ac:dyDescent="0.3">
      <c r="A3977">
        <f t="shared" si="376"/>
        <v>7777899376</v>
      </c>
      <c r="B3977" s="1">
        <v>42716</v>
      </c>
      <c r="C3977" t="str">
        <f t="shared" si="372"/>
        <v>Monday</v>
      </c>
      <c r="D3977" t="str">
        <f t="shared" si="373"/>
        <v>December</v>
      </c>
      <c r="E3977">
        <v>12.5</v>
      </c>
      <c r="F3977" t="s">
        <v>27</v>
      </c>
      <c r="G3977" t="s">
        <v>17</v>
      </c>
      <c r="H3977">
        <f t="shared" si="374"/>
        <v>19.5</v>
      </c>
      <c r="I3977">
        <v>10</v>
      </c>
      <c r="J3977" t="s">
        <v>32</v>
      </c>
      <c r="K3977" t="s">
        <v>33</v>
      </c>
      <c r="L3977">
        <f t="shared" si="375"/>
        <v>195</v>
      </c>
      <c r="M3977">
        <f t="shared" si="377"/>
        <v>70</v>
      </c>
      <c r="N3977" t="s">
        <v>112</v>
      </c>
      <c r="O3977" t="s">
        <v>115</v>
      </c>
    </row>
    <row r="3978" spans="1:15" x14ac:dyDescent="0.3">
      <c r="A3978">
        <f t="shared" si="376"/>
        <v>7777899377</v>
      </c>
      <c r="B3978" s="1">
        <v>42716</v>
      </c>
      <c r="C3978" t="str">
        <f t="shared" si="372"/>
        <v>Monday</v>
      </c>
      <c r="D3978" t="str">
        <f t="shared" si="373"/>
        <v>December</v>
      </c>
      <c r="E3978">
        <v>12.75</v>
      </c>
      <c r="F3978" t="s">
        <v>27</v>
      </c>
      <c r="G3978" t="s">
        <v>22</v>
      </c>
      <c r="H3978">
        <f t="shared" si="374"/>
        <v>17.75</v>
      </c>
      <c r="I3978">
        <v>8</v>
      </c>
      <c r="J3978" t="s">
        <v>23</v>
      </c>
      <c r="K3978" t="s">
        <v>24</v>
      </c>
      <c r="L3978">
        <f t="shared" si="375"/>
        <v>142</v>
      </c>
      <c r="M3978">
        <f t="shared" si="377"/>
        <v>40</v>
      </c>
      <c r="N3978" t="s">
        <v>111</v>
      </c>
      <c r="O3978" t="s">
        <v>115</v>
      </c>
    </row>
    <row r="3979" spans="1:15" x14ac:dyDescent="0.3">
      <c r="A3979">
        <f t="shared" si="376"/>
        <v>7777899378</v>
      </c>
      <c r="B3979" s="1">
        <v>42716</v>
      </c>
      <c r="C3979" t="str">
        <f t="shared" si="372"/>
        <v>Monday</v>
      </c>
      <c r="D3979" t="str">
        <f t="shared" si="373"/>
        <v>December</v>
      </c>
      <c r="E3979">
        <v>20.75</v>
      </c>
      <c r="F3979" t="s">
        <v>13</v>
      </c>
      <c r="G3979" t="s">
        <v>17</v>
      </c>
      <c r="H3979">
        <f t="shared" si="374"/>
        <v>30.75</v>
      </c>
      <c r="I3979">
        <v>3</v>
      </c>
      <c r="J3979" t="s">
        <v>25</v>
      </c>
      <c r="K3979" t="s">
        <v>26</v>
      </c>
      <c r="L3979">
        <f t="shared" si="375"/>
        <v>92.25</v>
      </c>
      <c r="M3979">
        <f t="shared" si="377"/>
        <v>30</v>
      </c>
      <c r="N3979" t="s">
        <v>112</v>
      </c>
      <c r="O3979" t="s">
        <v>114</v>
      </c>
    </row>
    <row r="3980" spans="1:15" x14ac:dyDescent="0.3">
      <c r="A3980">
        <f t="shared" si="376"/>
        <v>7777899379</v>
      </c>
      <c r="B3980" s="1">
        <v>42716</v>
      </c>
      <c r="C3980" t="str">
        <f t="shared" si="372"/>
        <v>Monday</v>
      </c>
      <c r="D3980" t="str">
        <f t="shared" si="373"/>
        <v>December</v>
      </c>
      <c r="E3980">
        <v>16.5</v>
      </c>
      <c r="F3980" t="s">
        <v>7</v>
      </c>
      <c r="G3980" t="s">
        <v>17</v>
      </c>
      <c r="H3980">
        <f t="shared" si="374"/>
        <v>25</v>
      </c>
      <c r="I3980">
        <v>4</v>
      </c>
      <c r="J3980" t="s">
        <v>66</v>
      </c>
      <c r="K3980" t="s">
        <v>67</v>
      </c>
      <c r="L3980">
        <f t="shared" si="375"/>
        <v>100</v>
      </c>
      <c r="M3980">
        <f t="shared" si="377"/>
        <v>34</v>
      </c>
      <c r="N3980" t="s">
        <v>111</v>
      </c>
      <c r="O3980" t="s">
        <v>114</v>
      </c>
    </row>
    <row r="3981" spans="1:15" x14ac:dyDescent="0.3">
      <c r="A3981">
        <f t="shared" si="376"/>
        <v>7777899380</v>
      </c>
      <c r="B3981" s="1">
        <v>42716</v>
      </c>
      <c r="C3981" t="str">
        <f t="shared" si="372"/>
        <v>Monday</v>
      </c>
      <c r="D3981" t="str">
        <f t="shared" si="373"/>
        <v>December</v>
      </c>
      <c r="E3981">
        <v>14.75</v>
      </c>
      <c r="F3981" t="s">
        <v>7</v>
      </c>
      <c r="G3981" t="s">
        <v>14</v>
      </c>
      <c r="H3981">
        <f t="shared" si="374"/>
        <v>20.25</v>
      </c>
      <c r="I3981">
        <v>7</v>
      </c>
      <c r="J3981" t="s">
        <v>56</v>
      </c>
      <c r="K3981" t="s">
        <v>57</v>
      </c>
      <c r="L3981">
        <f t="shared" si="375"/>
        <v>141.75</v>
      </c>
      <c r="M3981">
        <f t="shared" si="377"/>
        <v>38.5</v>
      </c>
      <c r="N3981" t="s">
        <v>112</v>
      </c>
      <c r="O3981" t="s">
        <v>114</v>
      </c>
    </row>
    <row r="3982" spans="1:15" x14ac:dyDescent="0.3">
      <c r="A3982">
        <f t="shared" si="376"/>
        <v>7777899381</v>
      </c>
      <c r="B3982" s="1">
        <v>42716</v>
      </c>
      <c r="C3982" t="str">
        <f t="shared" si="372"/>
        <v>Monday</v>
      </c>
      <c r="D3982" t="str">
        <f t="shared" si="373"/>
        <v>December</v>
      </c>
      <c r="E3982">
        <v>12.5</v>
      </c>
      <c r="F3982" t="s">
        <v>27</v>
      </c>
      <c r="G3982" t="s">
        <v>14</v>
      </c>
      <c r="H3982">
        <f t="shared" si="374"/>
        <v>16.5</v>
      </c>
      <c r="I3982">
        <v>3</v>
      </c>
      <c r="J3982" t="s">
        <v>40</v>
      </c>
      <c r="K3982" t="s">
        <v>41</v>
      </c>
      <c r="L3982">
        <f t="shared" si="375"/>
        <v>49.5</v>
      </c>
      <c r="M3982">
        <f t="shared" si="377"/>
        <v>12</v>
      </c>
      <c r="N3982" t="s">
        <v>111</v>
      </c>
      <c r="O3982" t="s">
        <v>115</v>
      </c>
    </row>
    <row r="3983" spans="1:15" x14ac:dyDescent="0.3">
      <c r="A3983">
        <f t="shared" si="376"/>
        <v>7777899382</v>
      </c>
      <c r="B3983" s="1">
        <v>42716</v>
      </c>
      <c r="C3983" t="str">
        <f t="shared" si="372"/>
        <v>Monday</v>
      </c>
      <c r="D3983" t="str">
        <f t="shared" si="373"/>
        <v>December</v>
      </c>
      <c r="E3983">
        <v>16.75</v>
      </c>
      <c r="F3983" t="s">
        <v>7</v>
      </c>
      <c r="G3983" t="s">
        <v>22</v>
      </c>
      <c r="H3983">
        <f t="shared" si="374"/>
        <v>23.25</v>
      </c>
      <c r="I3983">
        <v>4</v>
      </c>
      <c r="J3983" t="s">
        <v>23</v>
      </c>
      <c r="K3983" t="s">
        <v>24</v>
      </c>
      <c r="L3983">
        <f t="shared" si="375"/>
        <v>93</v>
      </c>
      <c r="M3983">
        <f t="shared" si="377"/>
        <v>26</v>
      </c>
      <c r="N3983" t="s">
        <v>112</v>
      </c>
      <c r="O3983" t="s">
        <v>115</v>
      </c>
    </row>
    <row r="3984" spans="1:15" x14ac:dyDescent="0.3">
      <c r="A3984">
        <f t="shared" si="376"/>
        <v>7777899383</v>
      </c>
      <c r="B3984" s="1">
        <v>42716</v>
      </c>
      <c r="C3984" t="str">
        <f t="shared" si="372"/>
        <v>Monday</v>
      </c>
      <c r="D3984" t="str">
        <f t="shared" si="373"/>
        <v>December</v>
      </c>
      <c r="E3984">
        <v>20.25</v>
      </c>
      <c r="F3984" t="s">
        <v>13</v>
      </c>
      <c r="G3984" t="s">
        <v>17</v>
      </c>
      <c r="H3984">
        <f t="shared" si="374"/>
        <v>30.25</v>
      </c>
      <c r="I3984">
        <v>12</v>
      </c>
      <c r="J3984" t="s">
        <v>70</v>
      </c>
      <c r="K3984" t="s">
        <v>71</v>
      </c>
      <c r="L3984">
        <f t="shared" si="375"/>
        <v>363</v>
      </c>
      <c r="M3984">
        <f t="shared" si="377"/>
        <v>120</v>
      </c>
      <c r="N3984" t="s">
        <v>112</v>
      </c>
      <c r="O3984" t="s">
        <v>115</v>
      </c>
    </row>
    <row r="3985" spans="1:15" x14ac:dyDescent="0.3">
      <c r="A3985">
        <f t="shared" si="376"/>
        <v>7777899384</v>
      </c>
      <c r="B3985" s="1">
        <v>42717</v>
      </c>
      <c r="C3985" t="str">
        <f t="shared" si="372"/>
        <v>Tuesday</v>
      </c>
      <c r="D3985" t="str">
        <f t="shared" si="373"/>
        <v>December</v>
      </c>
      <c r="E3985">
        <v>10.5</v>
      </c>
      <c r="F3985" t="s">
        <v>27</v>
      </c>
      <c r="G3985" t="s">
        <v>8</v>
      </c>
      <c r="H3985">
        <f t="shared" si="374"/>
        <v>13.5</v>
      </c>
      <c r="I3985">
        <v>7</v>
      </c>
      <c r="J3985" t="s">
        <v>9</v>
      </c>
      <c r="K3985" t="s">
        <v>10</v>
      </c>
      <c r="L3985">
        <f t="shared" si="375"/>
        <v>94.5</v>
      </c>
      <c r="M3985">
        <f t="shared" si="377"/>
        <v>21</v>
      </c>
      <c r="N3985" t="s">
        <v>112</v>
      </c>
      <c r="O3985" t="s">
        <v>115</v>
      </c>
    </row>
    <row r="3986" spans="1:15" x14ac:dyDescent="0.3">
      <c r="A3986">
        <f t="shared" si="376"/>
        <v>7777899385</v>
      </c>
      <c r="B3986" s="1">
        <v>42717</v>
      </c>
      <c r="C3986" t="str">
        <f t="shared" si="372"/>
        <v>Tuesday</v>
      </c>
      <c r="D3986" t="str">
        <f t="shared" si="373"/>
        <v>December</v>
      </c>
      <c r="E3986">
        <v>16.25</v>
      </c>
      <c r="F3986" t="s">
        <v>7</v>
      </c>
      <c r="G3986" t="s">
        <v>17</v>
      </c>
      <c r="H3986">
        <f t="shared" si="374"/>
        <v>24.75</v>
      </c>
      <c r="I3986">
        <v>7</v>
      </c>
      <c r="J3986" t="s">
        <v>60</v>
      </c>
      <c r="K3986" t="s">
        <v>61</v>
      </c>
      <c r="L3986">
        <f t="shared" si="375"/>
        <v>173.25</v>
      </c>
      <c r="M3986">
        <f t="shared" si="377"/>
        <v>59.5</v>
      </c>
      <c r="N3986" t="s">
        <v>112</v>
      </c>
      <c r="O3986" t="s">
        <v>115</v>
      </c>
    </row>
    <row r="3987" spans="1:15" x14ac:dyDescent="0.3">
      <c r="A3987">
        <f t="shared" si="376"/>
        <v>7777899386</v>
      </c>
      <c r="B3987" s="1">
        <v>42717</v>
      </c>
      <c r="C3987" t="str">
        <f t="shared" si="372"/>
        <v>Tuesday</v>
      </c>
      <c r="D3987" t="str">
        <f t="shared" si="373"/>
        <v>December</v>
      </c>
      <c r="E3987">
        <v>20.75</v>
      </c>
      <c r="F3987" t="s">
        <v>13</v>
      </c>
      <c r="G3987" t="s">
        <v>17</v>
      </c>
      <c r="H3987">
        <f t="shared" si="374"/>
        <v>30.75</v>
      </c>
      <c r="I3987">
        <v>3</v>
      </c>
      <c r="J3987" t="s">
        <v>66</v>
      </c>
      <c r="K3987" t="s">
        <v>67</v>
      </c>
      <c r="L3987">
        <f t="shared" si="375"/>
        <v>92.25</v>
      </c>
      <c r="M3987">
        <f t="shared" si="377"/>
        <v>30</v>
      </c>
      <c r="N3987" t="s">
        <v>111</v>
      </c>
      <c r="O3987" t="s">
        <v>114</v>
      </c>
    </row>
    <row r="3988" spans="1:15" x14ac:dyDescent="0.3">
      <c r="A3988">
        <f t="shared" si="376"/>
        <v>7777899387</v>
      </c>
      <c r="B3988" s="1">
        <v>42717</v>
      </c>
      <c r="C3988" t="str">
        <f t="shared" si="372"/>
        <v>Tuesday</v>
      </c>
      <c r="D3988" t="str">
        <f t="shared" si="373"/>
        <v>December</v>
      </c>
      <c r="E3988">
        <v>20.75</v>
      </c>
      <c r="F3988" t="s">
        <v>13</v>
      </c>
      <c r="G3988" t="s">
        <v>22</v>
      </c>
      <c r="H3988">
        <f t="shared" si="374"/>
        <v>28.75</v>
      </c>
      <c r="I3988">
        <v>10</v>
      </c>
      <c r="J3988" t="s">
        <v>28</v>
      </c>
      <c r="K3988" t="s">
        <v>29</v>
      </c>
      <c r="L3988">
        <f t="shared" si="375"/>
        <v>287.5</v>
      </c>
      <c r="M3988">
        <f t="shared" si="377"/>
        <v>80</v>
      </c>
      <c r="N3988" t="s">
        <v>111</v>
      </c>
      <c r="O3988" t="s">
        <v>114</v>
      </c>
    </row>
    <row r="3989" spans="1:15" x14ac:dyDescent="0.3">
      <c r="A3989">
        <f t="shared" si="376"/>
        <v>7777899388</v>
      </c>
      <c r="B3989" s="1">
        <v>42717</v>
      </c>
      <c r="C3989" t="str">
        <f t="shared" si="372"/>
        <v>Tuesday</v>
      </c>
      <c r="D3989" t="str">
        <f t="shared" si="373"/>
        <v>December</v>
      </c>
      <c r="E3989">
        <v>20.25</v>
      </c>
      <c r="F3989" t="s">
        <v>13</v>
      </c>
      <c r="G3989" t="s">
        <v>17</v>
      </c>
      <c r="H3989">
        <f t="shared" si="374"/>
        <v>30.25</v>
      </c>
      <c r="I3989">
        <v>12</v>
      </c>
      <c r="J3989" t="s">
        <v>60</v>
      </c>
      <c r="K3989" t="s">
        <v>61</v>
      </c>
      <c r="L3989">
        <f t="shared" si="375"/>
        <v>363</v>
      </c>
      <c r="M3989">
        <f t="shared" si="377"/>
        <v>120</v>
      </c>
      <c r="N3989" t="s">
        <v>112</v>
      </c>
      <c r="O3989" t="s">
        <v>115</v>
      </c>
    </row>
    <row r="3990" spans="1:15" x14ac:dyDescent="0.3">
      <c r="A3990">
        <f t="shared" si="376"/>
        <v>7777899389</v>
      </c>
      <c r="B3990" s="1">
        <v>42717</v>
      </c>
      <c r="C3990" t="str">
        <f t="shared" si="372"/>
        <v>Tuesday</v>
      </c>
      <c r="D3990" t="str">
        <f t="shared" si="373"/>
        <v>December</v>
      </c>
      <c r="E3990">
        <v>16.75</v>
      </c>
      <c r="F3990" t="s">
        <v>7</v>
      </c>
      <c r="G3990" t="s">
        <v>22</v>
      </c>
      <c r="H3990">
        <f t="shared" si="374"/>
        <v>23.25</v>
      </c>
      <c r="I3990">
        <v>12</v>
      </c>
      <c r="J3990" t="s">
        <v>28</v>
      </c>
      <c r="K3990" t="s">
        <v>29</v>
      </c>
      <c r="L3990">
        <f t="shared" si="375"/>
        <v>279</v>
      </c>
      <c r="M3990">
        <f t="shared" si="377"/>
        <v>78</v>
      </c>
      <c r="N3990" t="s">
        <v>111</v>
      </c>
      <c r="O3990" t="s">
        <v>115</v>
      </c>
    </row>
    <row r="3991" spans="1:15" x14ac:dyDescent="0.3">
      <c r="A3991">
        <f t="shared" si="376"/>
        <v>7777899390</v>
      </c>
      <c r="B3991" s="1">
        <v>42717</v>
      </c>
      <c r="C3991" t="str">
        <f t="shared" si="372"/>
        <v>Tuesday</v>
      </c>
      <c r="D3991" t="str">
        <f t="shared" si="373"/>
        <v>December</v>
      </c>
      <c r="E3991">
        <v>16</v>
      </c>
      <c r="F3991" t="s">
        <v>7</v>
      </c>
      <c r="G3991" t="s">
        <v>8</v>
      </c>
      <c r="H3991">
        <f t="shared" si="374"/>
        <v>20.5</v>
      </c>
      <c r="I3991">
        <v>7</v>
      </c>
      <c r="J3991" t="s">
        <v>58</v>
      </c>
      <c r="K3991" t="s">
        <v>59</v>
      </c>
      <c r="L3991">
        <f t="shared" si="375"/>
        <v>143.5</v>
      </c>
      <c r="M3991">
        <f t="shared" si="377"/>
        <v>31.5</v>
      </c>
      <c r="N3991" t="s">
        <v>112</v>
      </c>
      <c r="O3991" t="s">
        <v>114</v>
      </c>
    </row>
    <row r="3992" spans="1:15" x14ac:dyDescent="0.3">
      <c r="A3992">
        <f t="shared" si="376"/>
        <v>7777899391</v>
      </c>
      <c r="B3992" s="1">
        <v>42718</v>
      </c>
      <c r="C3992" t="str">
        <f t="shared" si="372"/>
        <v>Wednesday</v>
      </c>
      <c r="D3992" t="str">
        <f t="shared" si="373"/>
        <v>December</v>
      </c>
      <c r="E3992">
        <v>14.75</v>
      </c>
      <c r="F3992" t="s">
        <v>7</v>
      </c>
      <c r="G3992" t="s">
        <v>14</v>
      </c>
      <c r="H3992">
        <f t="shared" si="374"/>
        <v>20.25</v>
      </c>
      <c r="I3992">
        <v>9</v>
      </c>
      <c r="J3992" t="s">
        <v>56</v>
      </c>
      <c r="K3992" t="s">
        <v>57</v>
      </c>
      <c r="L3992">
        <f t="shared" si="375"/>
        <v>182.25</v>
      </c>
      <c r="M3992">
        <f t="shared" si="377"/>
        <v>49.5</v>
      </c>
      <c r="N3992" t="s">
        <v>112</v>
      </c>
      <c r="O3992" t="s">
        <v>114</v>
      </c>
    </row>
    <row r="3993" spans="1:15" x14ac:dyDescent="0.3">
      <c r="A3993">
        <f t="shared" si="376"/>
        <v>7777899392</v>
      </c>
      <c r="B3993" s="1">
        <v>42718</v>
      </c>
      <c r="C3993" t="str">
        <f t="shared" si="372"/>
        <v>Wednesday</v>
      </c>
      <c r="D3993" t="str">
        <f t="shared" si="373"/>
        <v>December</v>
      </c>
      <c r="E3993">
        <v>16</v>
      </c>
      <c r="F3993" t="s">
        <v>7</v>
      </c>
      <c r="G3993" t="s">
        <v>8</v>
      </c>
      <c r="H3993">
        <f t="shared" si="374"/>
        <v>20.5</v>
      </c>
      <c r="I3993">
        <v>1</v>
      </c>
      <c r="J3993" t="s">
        <v>11</v>
      </c>
      <c r="K3993" t="s">
        <v>12</v>
      </c>
      <c r="L3993">
        <f t="shared" si="375"/>
        <v>20.5</v>
      </c>
      <c r="M3993">
        <f t="shared" si="377"/>
        <v>4.5</v>
      </c>
      <c r="N3993" t="s">
        <v>111</v>
      </c>
      <c r="O3993" t="s">
        <v>115</v>
      </c>
    </row>
    <row r="3994" spans="1:15" x14ac:dyDescent="0.3">
      <c r="A3994">
        <f t="shared" si="376"/>
        <v>7777899393</v>
      </c>
      <c r="B3994" s="1">
        <v>42718</v>
      </c>
      <c r="C3994" t="str">
        <f t="shared" si="372"/>
        <v>Wednesday</v>
      </c>
      <c r="D3994" t="str">
        <f t="shared" si="373"/>
        <v>December</v>
      </c>
      <c r="E3994">
        <v>14.75</v>
      </c>
      <c r="F3994" t="s">
        <v>7</v>
      </c>
      <c r="G3994" t="s">
        <v>14</v>
      </c>
      <c r="H3994">
        <f t="shared" si="374"/>
        <v>20.25</v>
      </c>
      <c r="I3994">
        <v>2</v>
      </c>
      <c r="J3994" t="s">
        <v>56</v>
      </c>
      <c r="K3994" t="s">
        <v>57</v>
      </c>
      <c r="L3994">
        <f t="shared" si="375"/>
        <v>40.5</v>
      </c>
      <c r="M3994">
        <f t="shared" si="377"/>
        <v>11</v>
      </c>
      <c r="N3994" t="s">
        <v>111</v>
      </c>
      <c r="O3994" t="s">
        <v>115</v>
      </c>
    </row>
    <row r="3995" spans="1:15" x14ac:dyDescent="0.3">
      <c r="A3995">
        <f t="shared" si="376"/>
        <v>7777899394</v>
      </c>
      <c r="B3995" s="1">
        <v>42718</v>
      </c>
      <c r="C3995" t="str">
        <f t="shared" si="372"/>
        <v>Wednesday</v>
      </c>
      <c r="D3995" t="str">
        <f t="shared" si="373"/>
        <v>December</v>
      </c>
      <c r="E3995">
        <v>21</v>
      </c>
      <c r="F3995" t="s">
        <v>13</v>
      </c>
      <c r="G3995" t="s">
        <v>14</v>
      </c>
      <c r="H3995">
        <f t="shared" si="374"/>
        <v>28</v>
      </c>
      <c r="I3995">
        <v>11</v>
      </c>
      <c r="J3995" t="s">
        <v>62</v>
      </c>
      <c r="K3995" t="s">
        <v>63</v>
      </c>
      <c r="L3995">
        <f t="shared" si="375"/>
        <v>308</v>
      </c>
      <c r="M3995">
        <f t="shared" si="377"/>
        <v>77</v>
      </c>
      <c r="N3995" t="s">
        <v>112</v>
      </c>
      <c r="O3995" t="s">
        <v>114</v>
      </c>
    </row>
    <row r="3996" spans="1:15" x14ac:dyDescent="0.3">
      <c r="A3996">
        <f t="shared" si="376"/>
        <v>7777899395</v>
      </c>
      <c r="B3996" s="1">
        <v>42718</v>
      </c>
      <c r="C3996" t="str">
        <f t="shared" si="372"/>
        <v>Wednesday</v>
      </c>
      <c r="D3996" t="str">
        <f t="shared" si="373"/>
        <v>December</v>
      </c>
      <c r="E3996">
        <v>16.5</v>
      </c>
      <c r="F3996" t="s">
        <v>7</v>
      </c>
      <c r="G3996" t="s">
        <v>17</v>
      </c>
      <c r="H3996">
        <f t="shared" si="374"/>
        <v>25</v>
      </c>
      <c r="I3996">
        <v>5</v>
      </c>
      <c r="J3996" t="s">
        <v>38</v>
      </c>
      <c r="K3996" t="s">
        <v>39</v>
      </c>
      <c r="L3996">
        <f t="shared" si="375"/>
        <v>125</v>
      </c>
      <c r="M3996">
        <f t="shared" si="377"/>
        <v>42.5</v>
      </c>
      <c r="N3996" t="s">
        <v>112</v>
      </c>
      <c r="O3996" t="s">
        <v>114</v>
      </c>
    </row>
    <row r="3997" spans="1:15" x14ac:dyDescent="0.3">
      <c r="A3997">
        <f t="shared" si="376"/>
        <v>7777899396</v>
      </c>
      <c r="B3997" s="1">
        <v>42718</v>
      </c>
      <c r="C3997" t="str">
        <f t="shared" si="372"/>
        <v>Wednesday</v>
      </c>
      <c r="D3997" t="str">
        <f t="shared" si="373"/>
        <v>December</v>
      </c>
      <c r="E3997">
        <v>12</v>
      </c>
      <c r="F3997" t="s">
        <v>27</v>
      </c>
      <c r="G3997" t="s">
        <v>8</v>
      </c>
      <c r="H3997">
        <f t="shared" si="374"/>
        <v>15</v>
      </c>
      <c r="I3997">
        <v>12</v>
      </c>
      <c r="J3997" t="s">
        <v>11</v>
      </c>
      <c r="K3997" t="s">
        <v>12</v>
      </c>
      <c r="L3997">
        <f t="shared" si="375"/>
        <v>180</v>
      </c>
      <c r="M3997">
        <f t="shared" si="377"/>
        <v>36</v>
      </c>
      <c r="N3997" t="s">
        <v>112</v>
      </c>
      <c r="O3997" t="s">
        <v>115</v>
      </c>
    </row>
    <row r="3998" spans="1:15" x14ac:dyDescent="0.3">
      <c r="A3998">
        <f t="shared" si="376"/>
        <v>7777899397</v>
      </c>
      <c r="B3998" s="1">
        <v>42718</v>
      </c>
      <c r="C3998" t="str">
        <f t="shared" si="372"/>
        <v>Wednesday</v>
      </c>
      <c r="D3998" t="str">
        <f t="shared" si="373"/>
        <v>December</v>
      </c>
      <c r="E3998">
        <v>18.5</v>
      </c>
      <c r="F3998" t="s">
        <v>13</v>
      </c>
      <c r="G3998" t="s">
        <v>14</v>
      </c>
      <c r="H3998">
        <f t="shared" si="374"/>
        <v>25.5</v>
      </c>
      <c r="I3998">
        <v>12</v>
      </c>
      <c r="J3998" t="s">
        <v>15</v>
      </c>
      <c r="K3998" t="s">
        <v>16</v>
      </c>
      <c r="L3998">
        <f t="shared" si="375"/>
        <v>306</v>
      </c>
      <c r="M3998">
        <f t="shared" si="377"/>
        <v>84</v>
      </c>
      <c r="N3998" t="s">
        <v>111</v>
      </c>
      <c r="O3998" t="s">
        <v>115</v>
      </c>
    </row>
    <row r="3999" spans="1:15" x14ac:dyDescent="0.3">
      <c r="A3999">
        <f t="shared" si="376"/>
        <v>7777899398</v>
      </c>
      <c r="B3999" s="1">
        <v>42718</v>
      </c>
      <c r="C3999" t="str">
        <f t="shared" si="372"/>
        <v>Wednesday</v>
      </c>
      <c r="D3999" t="str">
        <f t="shared" si="373"/>
        <v>December</v>
      </c>
      <c r="E3999">
        <v>20.75</v>
      </c>
      <c r="F3999" t="s">
        <v>13</v>
      </c>
      <c r="G3999" t="s">
        <v>22</v>
      </c>
      <c r="H3999">
        <f t="shared" si="374"/>
        <v>28.75</v>
      </c>
      <c r="I3999">
        <v>9</v>
      </c>
      <c r="J3999" t="s">
        <v>46</v>
      </c>
      <c r="K3999" t="s">
        <v>47</v>
      </c>
      <c r="L3999">
        <f t="shared" si="375"/>
        <v>258.75</v>
      </c>
      <c r="M3999">
        <f t="shared" si="377"/>
        <v>72</v>
      </c>
      <c r="N3999" t="s">
        <v>112</v>
      </c>
      <c r="O3999" t="s">
        <v>114</v>
      </c>
    </row>
    <row r="4000" spans="1:15" x14ac:dyDescent="0.3">
      <c r="A4000">
        <f t="shared" si="376"/>
        <v>7777899399</v>
      </c>
      <c r="B4000" s="1">
        <v>42718</v>
      </c>
      <c r="C4000" t="str">
        <f t="shared" si="372"/>
        <v>Wednesday</v>
      </c>
      <c r="D4000" t="str">
        <f t="shared" si="373"/>
        <v>December</v>
      </c>
      <c r="E4000">
        <v>20.5</v>
      </c>
      <c r="F4000" t="s">
        <v>13</v>
      </c>
      <c r="G4000" t="s">
        <v>8</v>
      </c>
      <c r="H4000">
        <f t="shared" si="374"/>
        <v>26.5</v>
      </c>
      <c r="I4000">
        <v>8</v>
      </c>
      <c r="J4000" t="s">
        <v>30</v>
      </c>
      <c r="K4000" t="s">
        <v>31</v>
      </c>
      <c r="L4000">
        <f t="shared" si="375"/>
        <v>212</v>
      </c>
      <c r="M4000">
        <f t="shared" si="377"/>
        <v>48</v>
      </c>
      <c r="N4000" t="s">
        <v>112</v>
      </c>
      <c r="O4000" t="s">
        <v>114</v>
      </c>
    </row>
    <row r="4001" spans="1:15" x14ac:dyDescent="0.3">
      <c r="A4001">
        <f t="shared" si="376"/>
        <v>7777899400</v>
      </c>
      <c r="B4001" s="1">
        <v>42718</v>
      </c>
      <c r="C4001" t="str">
        <f t="shared" si="372"/>
        <v>Wednesday</v>
      </c>
      <c r="D4001" t="str">
        <f t="shared" si="373"/>
        <v>December</v>
      </c>
      <c r="E4001">
        <v>20.5</v>
      </c>
      <c r="F4001" t="s">
        <v>13</v>
      </c>
      <c r="G4001" t="s">
        <v>8</v>
      </c>
      <c r="H4001">
        <f t="shared" si="374"/>
        <v>26.5</v>
      </c>
      <c r="I4001">
        <v>11</v>
      </c>
      <c r="J4001" t="s">
        <v>36</v>
      </c>
      <c r="K4001" t="s">
        <v>37</v>
      </c>
      <c r="L4001">
        <f t="shared" si="375"/>
        <v>291.5</v>
      </c>
      <c r="M4001">
        <f t="shared" si="377"/>
        <v>66</v>
      </c>
      <c r="N4001" t="s">
        <v>111</v>
      </c>
      <c r="O4001" t="s">
        <v>115</v>
      </c>
    </row>
    <row r="4002" spans="1:15" x14ac:dyDescent="0.3">
      <c r="A4002">
        <f t="shared" si="376"/>
        <v>7777899401</v>
      </c>
      <c r="B4002" s="1">
        <v>42719</v>
      </c>
      <c r="C4002" t="str">
        <f t="shared" si="372"/>
        <v>Thursday</v>
      </c>
      <c r="D4002" t="str">
        <f t="shared" si="373"/>
        <v>December</v>
      </c>
      <c r="E4002">
        <v>15.25</v>
      </c>
      <c r="F4002" t="s">
        <v>13</v>
      </c>
      <c r="G4002" t="s">
        <v>8</v>
      </c>
      <c r="H4002">
        <f t="shared" si="374"/>
        <v>21.25</v>
      </c>
      <c r="I4002">
        <v>7</v>
      </c>
      <c r="J4002" t="s">
        <v>48</v>
      </c>
      <c r="K4002" t="s">
        <v>49</v>
      </c>
      <c r="L4002">
        <f t="shared" si="375"/>
        <v>148.75</v>
      </c>
      <c r="M4002">
        <f t="shared" si="377"/>
        <v>42</v>
      </c>
      <c r="N4002" t="s">
        <v>112</v>
      </c>
      <c r="O4002" t="s">
        <v>115</v>
      </c>
    </row>
    <row r="4003" spans="1:15" x14ac:dyDescent="0.3">
      <c r="A4003">
        <f t="shared" si="376"/>
        <v>7777899402</v>
      </c>
      <c r="B4003" s="1">
        <v>42719</v>
      </c>
      <c r="C4003" t="str">
        <f t="shared" si="372"/>
        <v>Thursday</v>
      </c>
      <c r="D4003" t="str">
        <f t="shared" si="373"/>
        <v>December</v>
      </c>
      <c r="E4003">
        <v>12</v>
      </c>
      <c r="F4003" t="s">
        <v>27</v>
      </c>
      <c r="G4003" t="s">
        <v>14</v>
      </c>
      <c r="H4003">
        <f t="shared" si="374"/>
        <v>16</v>
      </c>
      <c r="I4003">
        <v>10</v>
      </c>
      <c r="J4003" t="s">
        <v>42</v>
      </c>
      <c r="K4003" t="s">
        <v>43</v>
      </c>
      <c r="L4003">
        <f t="shared" si="375"/>
        <v>160</v>
      </c>
      <c r="M4003">
        <f t="shared" si="377"/>
        <v>40</v>
      </c>
      <c r="N4003" t="s">
        <v>112</v>
      </c>
      <c r="O4003" t="s">
        <v>114</v>
      </c>
    </row>
    <row r="4004" spans="1:15" x14ac:dyDescent="0.3">
      <c r="A4004">
        <f t="shared" si="376"/>
        <v>7777899403</v>
      </c>
      <c r="B4004" s="1">
        <v>42719</v>
      </c>
      <c r="C4004" t="str">
        <f t="shared" si="372"/>
        <v>Thursday</v>
      </c>
      <c r="D4004" t="str">
        <f t="shared" si="373"/>
        <v>December</v>
      </c>
      <c r="E4004">
        <v>20.75</v>
      </c>
      <c r="F4004" t="s">
        <v>13</v>
      </c>
      <c r="G4004" t="s">
        <v>17</v>
      </c>
      <c r="H4004">
        <f t="shared" si="374"/>
        <v>30.75</v>
      </c>
      <c r="I4004">
        <v>12</v>
      </c>
      <c r="J4004" t="s">
        <v>66</v>
      </c>
      <c r="K4004" t="s">
        <v>67</v>
      </c>
      <c r="L4004">
        <f t="shared" si="375"/>
        <v>369</v>
      </c>
      <c r="M4004">
        <f t="shared" si="377"/>
        <v>120</v>
      </c>
      <c r="N4004" t="s">
        <v>112</v>
      </c>
      <c r="O4004" t="s">
        <v>114</v>
      </c>
    </row>
    <row r="4005" spans="1:15" x14ac:dyDescent="0.3">
      <c r="A4005">
        <f t="shared" si="376"/>
        <v>7777899404</v>
      </c>
      <c r="B4005" s="1">
        <v>42720</v>
      </c>
      <c r="C4005" t="str">
        <f t="shared" si="372"/>
        <v>Friday</v>
      </c>
      <c r="D4005" t="str">
        <f t="shared" si="373"/>
        <v>December</v>
      </c>
      <c r="E4005">
        <v>20.75</v>
      </c>
      <c r="F4005" t="s">
        <v>13</v>
      </c>
      <c r="G4005" t="s">
        <v>17</v>
      </c>
      <c r="H4005">
        <f t="shared" si="374"/>
        <v>30.75</v>
      </c>
      <c r="I4005">
        <v>3</v>
      </c>
      <c r="J4005" t="s">
        <v>32</v>
      </c>
      <c r="K4005" t="s">
        <v>33</v>
      </c>
      <c r="L4005">
        <f t="shared" si="375"/>
        <v>92.25</v>
      </c>
      <c r="M4005">
        <f t="shared" si="377"/>
        <v>30</v>
      </c>
      <c r="N4005" t="s">
        <v>112</v>
      </c>
      <c r="O4005" t="s">
        <v>115</v>
      </c>
    </row>
    <row r="4006" spans="1:15" x14ac:dyDescent="0.3">
      <c r="A4006">
        <f t="shared" si="376"/>
        <v>7777899405</v>
      </c>
      <c r="B4006" s="1">
        <v>42720</v>
      </c>
      <c r="C4006" t="str">
        <f t="shared" si="372"/>
        <v>Friday</v>
      </c>
      <c r="D4006" t="str">
        <f t="shared" si="373"/>
        <v>December</v>
      </c>
      <c r="E4006">
        <v>14.75</v>
      </c>
      <c r="F4006" t="s">
        <v>7</v>
      </c>
      <c r="G4006" t="s">
        <v>14</v>
      </c>
      <c r="H4006">
        <f t="shared" si="374"/>
        <v>20.25</v>
      </c>
      <c r="I4006">
        <v>4</v>
      </c>
      <c r="J4006" t="s">
        <v>56</v>
      </c>
      <c r="K4006" t="s">
        <v>57</v>
      </c>
      <c r="L4006">
        <f t="shared" si="375"/>
        <v>81</v>
      </c>
      <c r="M4006">
        <f t="shared" si="377"/>
        <v>22</v>
      </c>
      <c r="N4006" t="s">
        <v>112</v>
      </c>
      <c r="O4006" t="s">
        <v>115</v>
      </c>
    </row>
    <row r="4007" spans="1:15" x14ac:dyDescent="0.3">
      <c r="A4007">
        <f t="shared" si="376"/>
        <v>7777899406</v>
      </c>
      <c r="B4007" s="1">
        <v>42720</v>
      </c>
      <c r="C4007" t="str">
        <f t="shared" si="372"/>
        <v>Friday</v>
      </c>
      <c r="D4007" t="str">
        <f t="shared" si="373"/>
        <v>December</v>
      </c>
      <c r="E4007">
        <v>20.25</v>
      </c>
      <c r="F4007" t="s">
        <v>13</v>
      </c>
      <c r="G4007" t="s">
        <v>17</v>
      </c>
      <c r="H4007">
        <f t="shared" si="374"/>
        <v>30.25</v>
      </c>
      <c r="I4007">
        <v>11</v>
      </c>
      <c r="J4007" t="s">
        <v>70</v>
      </c>
      <c r="K4007" t="s">
        <v>71</v>
      </c>
      <c r="L4007">
        <f t="shared" si="375"/>
        <v>332.75</v>
      </c>
      <c r="M4007">
        <f t="shared" si="377"/>
        <v>110</v>
      </c>
      <c r="N4007" t="s">
        <v>111</v>
      </c>
      <c r="O4007" t="s">
        <v>115</v>
      </c>
    </row>
    <row r="4008" spans="1:15" x14ac:dyDescent="0.3">
      <c r="A4008">
        <f t="shared" si="376"/>
        <v>7777899407</v>
      </c>
      <c r="B4008" s="1">
        <v>42720</v>
      </c>
      <c r="C4008" t="str">
        <f t="shared" si="372"/>
        <v>Friday</v>
      </c>
      <c r="D4008" t="str">
        <f t="shared" si="373"/>
        <v>December</v>
      </c>
      <c r="E4008">
        <v>12.5</v>
      </c>
      <c r="F4008" t="s">
        <v>27</v>
      </c>
      <c r="G4008" t="s">
        <v>17</v>
      </c>
      <c r="H4008">
        <f t="shared" si="374"/>
        <v>19.5</v>
      </c>
      <c r="I4008">
        <v>12</v>
      </c>
      <c r="J4008" t="s">
        <v>32</v>
      </c>
      <c r="K4008" t="s">
        <v>33</v>
      </c>
      <c r="L4008">
        <f t="shared" si="375"/>
        <v>234</v>
      </c>
      <c r="M4008">
        <f t="shared" si="377"/>
        <v>84</v>
      </c>
      <c r="N4008" t="s">
        <v>112</v>
      </c>
      <c r="O4008" t="s">
        <v>115</v>
      </c>
    </row>
    <row r="4009" spans="1:15" x14ac:dyDescent="0.3">
      <c r="A4009">
        <f t="shared" si="376"/>
        <v>7777899408</v>
      </c>
      <c r="B4009" s="1">
        <v>42721</v>
      </c>
      <c r="C4009" t="str">
        <f t="shared" si="372"/>
        <v>Saturday</v>
      </c>
      <c r="D4009" t="str">
        <f t="shared" si="373"/>
        <v>December</v>
      </c>
      <c r="E4009">
        <v>16.5</v>
      </c>
      <c r="F4009" t="s">
        <v>7</v>
      </c>
      <c r="G4009" t="s">
        <v>17</v>
      </c>
      <c r="H4009">
        <f t="shared" si="374"/>
        <v>25</v>
      </c>
      <c r="I4009">
        <v>4</v>
      </c>
      <c r="J4009" t="s">
        <v>38</v>
      </c>
      <c r="K4009" t="s">
        <v>39</v>
      </c>
      <c r="L4009">
        <f t="shared" si="375"/>
        <v>100</v>
      </c>
      <c r="M4009">
        <f t="shared" si="377"/>
        <v>34</v>
      </c>
      <c r="N4009" t="s">
        <v>111</v>
      </c>
      <c r="O4009" t="s">
        <v>114</v>
      </c>
    </row>
    <row r="4010" spans="1:15" x14ac:dyDescent="0.3">
      <c r="A4010">
        <f t="shared" si="376"/>
        <v>7777899409</v>
      </c>
      <c r="B4010" s="1">
        <v>42721</v>
      </c>
      <c r="C4010" t="str">
        <f t="shared" si="372"/>
        <v>Saturday</v>
      </c>
      <c r="D4010" t="str">
        <f t="shared" si="373"/>
        <v>December</v>
      </c>
      <c r="E4010">
        <v>16.75</v>
      </c>
      <c r="F4010" t="s">
        <v>7</v>
      </c>
      <c r="G4010" t="s">
        <v>22</v>
      </c>
      <c r="H4010">
        <f t="shared" si="374"/>
        <v>23.25</v>
      </c>
      <c r="I4010">
        <v>11</v>
      </c>
      <c r="J4010" t="s">
        <v>46</v>
      </c>
      <c r="K4010" t="s">
        <v>47</v>
      </c>
      <c r="L4010">
        <f t="shared" si="375"/>
        <v>255.75</v>
      </c>
      <c r="M4010">
        <f t="shared" si="377"/>
        <v>71.5</v>
      </c>
      <c r="N4010" t="s">
        <v>111</v>
      </c>
      <c r="O4010" t="s">
        <v>114</v>
      </c>
    </row>
    <row r="4011" spans="1:15" x14ac:dyDescent="0.3">
      <c r="A4011">
        <f t="shared" si="376"/>
        <v>7777899410</v>
      </c>
      <c r="B4011" s="1">
        <v>42721</v>
      </c>
      <c r="C4011" t="str">
        <f t="shared" si="372"/>
        <v>Saturday</v>
      </c>
      <c r="D4011" t="str">
        <f t="shared" si="373"/>
        <v>December</v>
      </c>
      <c r="E4011">
        <v>14.75</v>
      </c>
      <c r="F4011" t="s">
        <v>7</v>
      </c>
      <c r="G4011" t="s">
        <v>14</v>
      </c>
      <c r="H4011">
        <f t="shared" si="374"/>
        <v>20.25</v>
      </c>
      <c r="I4011">
        <v>3</v>
      </c>
      <c r="J4011" t="s">
        <v>56</v>
      </c>
      <c r="K4011" t="s">
        <v>57</v>
      </c>
      <c r="L4011">
        <f t="shared" si="375"/>
        <v>60.75</v>
      </c>
      <c r="M4011">
        <f t="shared" si="377"/>
        <v>16.5</v>
      </c>
      <c r="N4011" t="s">
        <v>111</v>
      </c>
      <c r="O4011" t="s">
        <v>114</v>
      </c>
    </row>
    <row r="4012" spans="1:15" x14ac:dyDescent="0.3">
      <c r="A4012">
        <f t="shared" si="376"/>
        <v>7777899411</v>
      </c>
      <c r="B4012" s="1">
        <v>42721</v>
      </c>
      <c r="C4012" t="str">
        <f t="shared" si="372"/>
        <v>Saturday</v>
      </c>
      <c r="D4012" t="str">
        <f t="shared" si="373"/>
        <v>December</v>
      </c>
      <c r="E4012">
        <v>17.5</v>
      </c>
      <c r="F4012" t="s">
        <v>13</v>
      </c>
      <c r="G4012" t="s">
        <v>8</v>
      </c>
      <c r="H4012">
        <f t="shared" si="374"/>
        <v>23.5</v>
      </c>
      <c r="I4012">
        <v>8</v>
      </c>
      <c r="J4012" t="s">
        <v>74</v>
      </c>
      <c r="K4012" t="s">
        <v>75</v>
      </c>
      <c r="L4012">
        <f t="shared" si="375"/>
        <v>188</v>
      </c>
      <c r="M4012">
        <f t="shared" si="377"/>
        <v>48</v>
      </c>
      <c r="N4012" t="s">
        <v>112</v>
      </c>
      <c r="O4012" t="s">
        <v>114</v>
      </c>
    </row>
    <row r="4013" spans="1:15" x14ac:dyDescent="0.3">
      <c r="A4013">
        <f t="shared" si="376"/>
        <v>7777899412</v>
      </c>
      <c r="B4013" s="1">
        <v>42721</v>
      </c>
      <c r="C4013" t="str">
        <f t="shared" si="372"/>
        <v>Saturday</v>
      </c>
      <c r="D4013" t="str">
        <f t="shared" si="373"/>
        <v>December</v>
      </c>
      <c r="E4013">
        <v>20.75</v>
      </c>
      <c r="F4013" t="s">
        <v>13</v>
      </c>
      <c r="G4013" t="s">
        <v>22</v>
      </c>
      <c r="H4013">
        <f t="shared" si="374"/>
        <v>28.75</v>
      </c>
      <c r="I4013">
        <v>8</v>
      </c>
      <c r="J4013" t="s">
        <v>23</v>
      </c>
      <c r="K4013" t="s">
        <v>24</v>
      </c>
      <c r="L4013">
        <f t="shared" si="375"/>
        <v>230</v>
      </c>
      <c r="M4013">
        <f t="shared" si="377"/>
        <v>64</v>
      </c>
      <c r="N4013" t="s">
        <v>111</v>
      </c>
      <c r="O4013" t="s">
        <v>114</v>
      </c>
    </row>
    <row r="4014" spans="1:15" x14ac:dyDescent="0.3">
      <c r="A4014">
        <f t="shared" si="376"/>
        <v>7777899413</v>
      </c>
      <c r="B4014" s="1">
        <v>42722</v>
      </c>
      <c r="C4014" t="str">
        <f t="shared" si="372"/>
        <v>Sunday</v>
      </c>
      <c r="D4014" t="str">
        <f t="shared" si="373"/>
        <v>December</v>
      </c>
      <c r="E4014">
        <v>16</v>
      </c>
      <c r="F4014" t="s">
        <v>7</v>
      </c>
      <c r="G4014" t="s">
        <v>14</v>
      </c>
      <c r="H4014">
        <f t="shared" si="374"/>
        <v>21.5</v>
      </c>
      <c r="I4014">
        <v>8</v>
      </c>
      <c r="J4014" t="s">
        <v>20</v>
      </c>
      <c r="K4014" t="s">
        <v>21</v>
      </c>
      <c r="L4014">
        <f t="shared" si="375"/>
        <v>172</v>
      </c>
      <c r="M4014">
        <f t="shared" si="377"/>
        <v>44</v>
      </c>
      <c r="N4014" t="s">
        <v>112</v>
      </c>
      <c r="O4014" t="s">
        <v>115</v>
      </c>
    </row>
    <row r="4015" spans="1:15" x14ac:dyDescent="0.3">
      <c r="A4015">
        <f t="shared" si="376"/>
        <v>7777899414</v>
      </c>
      <c r="B4015" s="1">
        <v>42722</v>
      </c>
      <c r="C4015" t="str">
        <f t="shared" si="372"/>
        <v>Sunday</v>
      </c>
      <c r="D4015" t="str">
        <f t="shared" si="373"/>
        <v>December</v>
      </c>
      <c r="E4015">
        <v>12.5</v>
      </c>
      <c r="F4015" t="s">
        <v>27</v>
      </c>
      <c r="G4015" t="s">
        <v>17</v>
      </c>
      <c r="H4015">
        <f t="shared" si="374"/>
        <v>19.5</v>
      </c>
      <c r="I4015">
        <v>4</v>
      </c>
      <c r="J4015" t="s">
        <v>32</v>
      </c>
      <c r="K4015" t="s">
        <v>33</v>
      </c>
      <c r="L4015">
        <f t="shared" si="375"/>
        <v>78</v>
      </c>
      <c r="M4015">
        <f t="shared" si="377"/>
        <v>28</v>
      </c>
      <c r="N4015" t="s">
        <v>112</v>
      </c>
      <c r="O4015" t="s">
        <v>115</v>
      </c>
    </row>
    <row r="4016" spans="1:15" x14ac:dyDescent="0.3">
      <c r="A4016">
        <f t="shared" si="376"/>
        <v>7777899415</v>
      </c>
      <c r="B4016" s="1">
        <v>42722</v>
      </c>
      <c r="C4016" t="str">
        <f t="shared" si="372"/>
        <v>Sunday</v>
      </c>
      <c r="D4016" t="str">
        <f t="shared" si="373"/>
        <v>December</v>
      </c>
      <c r="E4016">
        <v>25.5</v>
      </c>
      <c r="F4016" t="s">
        <v>76</v>
      </c>
      <c r="G4016" t="s">
        <v>8</v>
      </c>
      <c r="H4016">
        <f t="shared" si="374"/>
        <v>26.5</v>
      </c>
      <c r="I4016">
        <v>8</v>
      </c>
      <c r="J4016" t="s">
        <v>30</v>
      </c>
      <c r="K4016" t="s">
        <v>31</v>
      </c>
      <c r="L4016">
        <f t="shared" si="375"/>
        <v>212</v>
      </c>
      <c r="M4016">
        <f t="shared" si="377"/>
        <v>8</v>
      </c>
      <c r="N4016" t="s">
        <v>111</v>
      </c>
      <c r="O4016" t="s">
        <v>114</v>
      </c>
    </row>
    <row r="4017" spans="1:15" x14ac:dyDescent="0.3">
      <c r="A4017">
        <f t="shared" si="376"/>
        <v>7777899416</v>
      </c>
      <c r="B4017" s="1">
        <v>42722</v>
      </c>
      <c r="C4017" t="str">
        <f t="shared" si="372"/>
        <v>Sunday</v>
      </c>
      <c r="D4017" t="str">
        <f t="shared" si="373"/>
        <v>December</v>
      </c>
      <c r="E4017">
        <v>14.75</v>
      </c>
      <c r="F4017" t="s">
        <v>7</v>
      </c>
      <c r="G4017" t="s">
        <v>14</v>
      </c>
      <c r="H4017">
        <f t="shared" si="374"/>
        <v>20.25</v>
      </c>
      <c r="I4017">
        <v>8</v>
      </c>
      <c r="J4017" t="s">
        <v>56</v>
      </c>
      <c r="K4017" t="s">
        <v>57</v>
      </c>
      <c r="L4017">
        <f t="shared" si="375"/>
        <v>162</v>
      </c>
      <c r="M4017">
        <f t="shared" si="377"/>
        <v>44</v>
      </c>
      <c r="N4017" t="s">
        <v>112</v>
      </c>
      <c r="O4017" t="s">
        <v>114</v>
      </c>
    </row>
    <row r="4018" spans="1:15" x14ac:dyDescent="0.3">
      <c r="A4018">
        <f t="shared" si="376"/>
        <v>7777899417</v>
      </c>
      <c r="B4018" s="1">
        <v>42722</v>
      </c>
      <c r="C4018" t="str">
        <f t="shared" si="372"/>
        <v>Sunday</v>
      </c>
      <c r="D4018" t="str">
        <f t="shared" si="373"/>
        <v>December</v>
      </c>
      <c r="E4018">
        <v>16.5</v>
      </c>
      <c r="F4018" t="s">
        <v>7</v>
      </c>
      <c r="G4018" t="s">
        <v>17</v>
      </c>
      <c r="H4018">
        <f t="shared" si="374"/>
        <v>25</v>
      </c>
      <c r="I4018">
        <v>12</v>
      </c>
      <c r="J4018" t="s">
        <v>66</v>
      </c>
      <c r="K4018" t="s">
        <v>67</v>
      </c>
      <c r="L4018">
        <f t="shared" si="375"/>
        <v>300</v>
      </c>
      <c r="M4018">
        <f t="shared" si="377"/>
        <v>102</v>
      </c>
      <c r="N4018" t="s">
        <v>111</v>
      </c>
      <c r="O4018" t="s">
        <v>115</v>
      </c>
    </row>
    <row r="4019" spans="1:15" x14ac:dyDescent="0.3">
      <c r="A4019">
        <f t="shared" si="376"/>
        <v>7777899418</v>
      </c>
      <c r="B4019" s="1">
        <v>42722</v>
      </c>
      <c r="C4019" t="str">
        <f t="shared" si="372"/>
        <v>Sunday</v>
      </c>
      <c r="D4019" t="str">
        <f t="shared" si="373"/>
        <v>December</v>
      </c>
      <c r="E4019">
        <v>16</v>
      </c>
      <c r="F4019" t="s">
        <v>7</v>
      </c>
      <c r="G4019" t="s">
        <v>14</v>
      </c>
      <c r="H4019">
        <f t="shared" si="374"/>
        <v>21.5</v>
      </c>
      <c r="I4019">
        <v>6</v>
      </c>
      <c r="J4019" t="s">
        <v>42</v>
      </c>
      <c r="K4019" t="s">
        <v>43</v>
      </c>
      <c r="L4019">
        <f t="shared" si="375"/>
        <v>129</v>
      </c>
      <c r="M4019">
        <f t="shared" si="377"/>
        <v>33</v>
      </c>
      <c r="N4019" t="s">
        <v>112</v>
      </c>
      <c r="O4019" t="s">
        <v>115</v>
      </c>
    </row>
    <row r="4020" spans="1:15" x14ac:dyDescent="0.3">
      <c r="A4020">
        <f t="shared" si="376"/>
        <v>7777899419</v>
      </c>
      <c r="B4020" s="1">
        <v>42722</v>
      </c>
      <c r="C4020" t="str">
        <f t="shared" si="372"/>
        <v>Sunday</v>
      </c>
      <c r="D4020" t="str">
        <f t="shared" si="373"/>
        <v>December</v>
      </c>
      <c r="E4020">
        <v>20.75</v>
      </c>
      <c r="F4020" t="s">
        <v>13</v>
      </c>
      <c r="G4020" t="s">
        <v>22</v>
      </c>
      <c r="H4020">
        <f t="shared" si="374"/>
        <v>28.75</v>
      </c>
      <c r="I4020">
        <v>5</v>
      </c>
      <c r="J4020" t="s">
        <v>46</v>
      </c>
      <c r="K4020" t="s">
        <v>47</v>
      </c>
      <c r="L4020">
        <f t="shared" si="375"/>
        <v>143.75</v>
      </c>
      <c r="M4020">
        <f t="shared" si="377"/>
        <v>40</v>
      </c>
      <c r="N4020" t="s">
        <v>111</v>
      </c>
      <c r="O4020" t="s">
        <v>115</v>
      </c>
    </row>
    <row r="4021" spans="1:15" x14ac:dyDescent="0.3">
      <c r="A4021">
        <f t="shared" si="376"/>
        <v>7777899420</v>
      </c>
      <c r="B4021" s="1">
        <v>42722</v>
      </c>
      <c r="C4021" t="str">
        <f t="shared" si="372"/>
        <v>Sunday</v>
      </c>
      <c r="D4021" t="str">
        <f t="shared" si="373"/>
        <v>December</v>
      </c>
      <c r="E4021">
        <v>20.75</v>
      </c>
      <c r="F4021" t="s">
        <v>13</v>
      </c>
      <c r="G4021" t="s">
        <v>22</v>
      </c>
      <c r="H4021">
        <f t="shared" si="374"/>
        <v>28.75</v>
      </c>
      <c r="I4021">
        <v>3</v>
      </c>
      <c r="J4021" t="s">
        <v>28</v>
      </c>
      <c r="K4021" t="s">
        <v>29</v>
      </c>
      <c r="L4021">
        <f t="shared" si="375"/>
        <v>86.25</v>
      </c>
      <c r="M4021">
        <f t="shared" si="377"/>
        <v>24</v>
      </c>
      <c r="N4021" t="s">
        <v>112</v>
      </c>
      <c r="O4021" t="s">
        <v>115</v>
      </c>
    </row>
    <row r="4022" spans="1:15" x14ac:dyDescent="0.3">
      <c r="A4022">
        <f t="shared" si="376"/>
        <v>7777899421</v>
      </c>
      <c r="B4022" s="1">
        <v>42723</v>
      </c>
      <c r="C4022" t="str">
        <f t="shared" si="372"/>
        <v>Monday</v>
      </c>
      <c r="D4022" t="str">
        <f t="shared" si="373"/>
        <v>December</v>
      </c>
      <c r="E4022">
        <v>16.75</v>
      </c>
      <c r="F4022" t="s">
        <v>7</v>
      </c>
      <c r="G4022" t="s">
        <v>22</v>
      </c>
      <c r="H4022">
        <f t="shared" si="374"/>
        <v>23.25</v>
      </c>
      <c r="I4022">
        <v>3</v>
      </c>
      <c r="J4022" t="s">
        <v>28</v>
      </c>
      <c r="K4022" t="s">
        <v>29</v>
      </c>
      <c r="L4022">
        <f t="shared" si="375"/>
        <v>69.75</v>
      </c>
      <c r="M4022">
        <f t="shared" si="377"/>
        <v>19.5</v>
      </c>
      <c r="N4022" t="s">
        <v>112</v>
      </c>
      <c r="O4022" t="s">
        <v>114</v>
      </c>
    </row>
    <row r="4023" spans="1:15" x14ac:dyDescent="0.3">
      <c r="A4023">
        <f t="shared" si="376"/>
        <v>7777899422</v>
      </c>
      <c r="B4023" s="1">
        <v>42723</v>
      </c>
      <c r="C4023" t="str">
        <f t="shared" si="372"/>
        <v>Monday</v>
      </c>
      <c r="D4023" t="str">
        <f t="shared" si="373"/>
        <v>December</v>
      </c>
      <c r="E4023">
        <v>20.25</v>
      </c>
      <c r="F4023" t="s">
        <v>13</v>
      </c>
      <c r="G4023" t="s">
        <v>17</v>
      </c>
      <c r="H4023">
        <f t="shared" si="374"/>
        <v>30.25</v>
      </c>
      <c r="I4023">
        <v>3</v>
      </c>
      <c r="J4023" t="s">
        <v>60</v>
      </c>
      <c r="K4023" t="s">
        <v>61</v>
      </c>
      <c r="L4023">
        <f t="shared" si="375"/>
        <v>90.75</v>
      </c>
      <c r="M4023">
        <f t="shared" si="377"/>
        <v>30</v>
      </c>
      <c r="N4023" t="s">
        <v>112</v>
      </c>
      <c r="O4023" t="s">
        <v>115</v>
      </c>
    </row>
    <row r="4024" spans="1:15" x14ac:dyDescent="0.3">
      <c r="A4024">
        <f t="shared" si="376"/>
        <v>7777899423</v>
      </c>
      <c r="B4024" s="1">
        <v>42723</v>
      </c>
      <c r="C4024" t="str">
        <f t="shared" si="372"/>
        <v>Monday</v>
      </c>
      <c r="D4024" t="str">
        <f t="shared" si="373"/>
        <v>December</v>
      </c>
      <c r="E4024">
        <v>16.75</v>
      </c>
      <c r="F4024" t="s">
        <v>7</v>
      </c>
      <c r="G4024" t="s">
        <v>22</v>
      </c>
      <c r="H4024">
        <f t="shared" si="374"/>
        <v>23.25</v>
      </c>
      <c r="I4024">
        <v>6</v>
      </c>
      <c r="J4024" t="s">
        <v>50</v>
      </c>
      <c r="K4024" t="s">
        <v>51</v>
      </c>
      <c r="L4024">
        <f t="shared" si="375"/>
        <v>139.5</v>
      </c>
      <c r="M4024">
        <f t="shared" si="377"/>
        <v>39</v>
      </c>
      <c r="N4024" t="s">
        <v>111</v>
      </c>
      <c r="O4024" t="s">
        <v>115</v>
      </c>
    </row>
    <row r="4025" spans="1:15" x14ac:dyDescent="0.3">
      <c r="A4025">
        <f t="shared" si="376"/>
        <v>7777899424</v>
      </c>
      <c r="B4025" s="1">
        <v>42724</v>
      </c>
      <c r="C4025" t="str">
        <f t="shared" si="372"/>
        <v>Tuesday</v>
      </c>
      <c r="D4025" t="str">
        <f t="shared" si="373"/>
        <v>December</v>
      </c>
      <c r="E4025">
        <v>12</v>
      </c>
      <c r="F4025" t="s">
        <v>27</v>
      </c>
      <c r="G4025" t="s">
        <v>8</v>
      </c>
      <c r="H4025">
        <f t="shared" si="374"/>
        <v>15</v>
      </c>
      <c r="I4025">
        <v>9</v>
      </c>
      <c r="J4025" t="s">
        <v>11</v>
      </c>
      <c r="K4025" t="s">
        <v>12</v>
      </c>
      <c r="L4025">
        <f t="shared" si="375"/>
        <v>135</v>
      </c>
      <c r="M4025">
        <f t="shared" si="377"/>
        <v>27</v>
      </c>
      <c r="N4025" t="s">
        <v>112</v>
      </c>
      <c r="O4025" t="s">
        <v>114</v>
      </c>
    </row>
    <row r="4026" spans="1:15" x14ac:dyDescent="0.3">
      <c r="A4026">
        <f t="shared" si="376"/>
        <v>7777899425</v>
      </c>
      <c r="B4026" s="1">
        <v>42724</v>
      </c>
      <c r="C4026" t="str">
        <f t="shared" si="372"/>
        <v>Tuesday</v>
      </c>
      <c r="D4026" t="str">
        <f t="shared" si="373"/>
        <v>December</v>
      </c>
      <c r="E4026">
        <v>17.95</v>
      </c>
      <c r="F4026" t="s">
        <v>13</v>
      </c>
      <c r="G4026" t="s">
        <v>14</v>
      </c>
      <c r="H4026">
        <f t="shared" si="374"/>
        <v>24.95</v>
      </c>
      <c r="I4026">
        <v>9</v>
      </c>
      <c r="J4026" t="s">
        <v>56</v>
      </c>
      <c r="K4026" t="s">
        <v>57</v>
      </c>
      <c r="L4026">
        <f t="shared" si="375"/>
        <v>224.54999999999998</v>
      </c>
      <c r="M4026">
        <f t="shared" si="377"/>
        <v>63</v>
      </c>
      <c r="N4026" t="s">
        <v>112</v>
      </c>
      <c r="O4026" t="s">
        <v>115</v>
      </c>
    </row>
    <row r="4027" spans="1:15" x14ac:dyDescent="0.3">
      <c r="A4027">
        <f t="shared" si="376"/>
        <v>7777899426</v>
      </c>
      <c r="B4027" s="1">
        <v>42724</v>
      </c>
      <c r="C4027" t="str">
        <f t="shared" si="372"/>
        <v>Tuesday</v>
      </c>
      <c r="D4027" t="str">
        <f t="shared" si="373"/>
        <v>December</v>
      </c>
      <c r="E4027">
        <v>20.25</v>
      </c>
      <c r="F4027" t="s">
        <v>13</v>
      </c>
      <c r="G4027" t="s">
        <v>14</v>
      </c>
      <c r="H4027">
        <f t="shared" si="374"/>
        <v>27.25</v>
      </c>
      <c r="I4027">
        <v>11</v>
      </c>
      <c r="J4027" t="s">
        <v>20</v>
      </c>
      <c r="K4027" t="s">
        <v>21</v>
      </c>
      <c r="L4027">
        <f t="shared" si="375"/>
        <v>299.75</v>
      </c>
      <c r="M4027">
        <f t="shared" si="377"/>
        <v>77</v>
      </c>
      <c r="N4027" t="s">
        <v>111</v>
      </c>
      <c r="O4027" t="s">
        <v>114</v>
      </c>
    </row>
    <row r="4028" spans="1:15" x14ac:dyDescent="0.3">
      <c r="A4028">
        <f t="shared" si="376"/>
        <v>7777899427</v>
      </c>
      <c r="B4028" s="1">
        <v>42724</v>
      </c>
      <c r="C4028" t="str">
        <f t="shared" si="372"/>
        <v>Tuesday</v>
      </c>
      <c r="D4028" t="str">
        <f t="shared" si="373"/>
        <v>December</v>
      </c>
      <c r="E4028">
        <v>12.25</v>
      </c>
      <c r="F4028" t="s">
        <v>27</v>
      </c>
      <c r="G4028" t="s">
        <v>17</v>
      </c>
      <c r="H4028">
        <f t="shared" si="374"/>
        <v>19.25</v>
      </c>
      <c r="I4028">
        <v>3</v>
      </c>
      <c r="J4028" t="s">
        <v>70</v>
      </c>
      <c r="K4028" t="s">
        <v>71</v>
      </c>
      <c r="L4028">
        <f t="shared" si="375"/>
        <v>57.75</v>
      </c>
      <c r="M4028">
        <f t="shared" si="377"/>
        <v>21</v>
      </c>
      <c r="N4028" t="s">
        <v>112</v>
      </c>
      <c r="O4028" t="s">
        <v>115</v>
      </c>
    </row>
    <row r="4029" spans="1:15" x14ac:dyDescent="0.3">
      <c r="A4029">
        <f t="shared" si="376"/>
        <v>7777899428</v>
      </c>
      <c r="B4029" s="1">
        <v>42724</v>
      </c>
      <c r="C4029" t="str">
        <f t="shared" si="372"/>
        <v>Tuesday</v>
      </c>
      <c r="D4029" t="str">
        <f t="shared" si="373"/>
        <v>December</v>
      </c>
      <c r="E4029">
        <v>12.5</v>
      </c>
      <c r="F4029" t="s">
        <v>27</v>
      </c>
      <c r="G4029" t="s">
        <v>17</v>
      </c>
      <c r="H4029">
        <f t="shared" si="374"/>
        <v>19.5</v>
      </c>
      <c r="I4029">
        <v>1</v>
      </c>
      <c r="J4029" t="s">
        <v>54</v>
      </c>
      <c r="K4029" t="s">
        <v>55</v>
      </c>
      <c r="L4029">
        <f t="shared" si="375"/>
        <v>19.5</v>
      </c>
      <c r="M4029">
        <f t="shared" si="377"/>
        <v>7</v>
      </c>
      <c r="N4029" t="s">
        <v>112</v>
      </c>
      <c r="O4029" t="s">
        <v>115</v>
      </c>
    </row>
    <row r="4030" spans="1:15" x14ac:dyDescent="0.3">
      <c r="A4030">
        <f t="shared" si="376"/>
        <v>7777899429</v>
      </c>
      <c r="B4030" s="1">
        <v>42724</v>
      </c>
      <c r="C4030" t="str">
        <f t="shared" si="372"/>
        <v>Tuesday</v>
      </c>
      <c r="D4030" t="str">
        <f t="shared" si="373"/>
        <v>December</v>
      </c>
      <c r="E4030">
        <v>20.75</v>
      </c>
      <c r="F4030" t="s">
        <v>13</v>
      </c>
      <c r="G4030" t="s">
        <v>17</v>
      </c>
      <c r="H4030">
        <f t="shared" si="374"/>
        <v>30.75</v>
      </c>
      <c r="I4030">
        <v>11</v>
      </c>
      <c r="J4030" t="s">
        <v>38</v>
      </c>
      <c r="K4030" t="s">
        <v>39</v>
      </c>
      <c r="L4030">
        <f t="shared" si="375"/>
        <v>338.25</v>
      </c>
      <c r="M4030">
        <f t="shared" si="377"/>
        <v>110</v>
      </c>
      <c r="N4030" t="s">
        <v>111</v>
      </c>
      <c r="O4030" t="s">
        <v>114</v>
      </c>
    </row>
    <row r="4031" spans="1:15" x14ac:dyDescent="0.3">
      <c r="A4031">
        <f t="shared" si="376"/>
        <v>7777899430</v>
      </c>
      <c r="B4031" s="1">
        <v>42724</v>
      </c>
      <c r="C4031" t="str">
        <f t="shared" si="372"/>
        <v>Tuesday</v>
      </c>
      <c r="D4031" t="str">
        <f t="shared" si="373"/>
        <v>December</v>
      </c>
      <c r="E4031">
        <v>12.5</v>
      </c>
      <c r="F4031" t="s">
        <v>27</v>
      </c>
      <c r="G4031" t="s">
        <v>17</v>
      </c>
      <c r="H4031">
        <f t="shared" si="374"/>
        <v>19.5</v>
      </c>
      <c r="I4031">
        <v>1</v>
      </c>
      <c r="J4031" t="s">
        <v>38</v>
      </c>
      <c r="K4031" t="s">
        <v>39</v>
      </c>
      <c r="L4031">
        <f t="shared" si="375"/>
        <v>19.5</v>
      </c>
      <c r="M4031">
        <f t="shared" si="377"/>
        <v>7</v>
      </c>
      <c r="N4031" t="s">
        <v>111</v>
      </c>
      <c r="O4031" t="s">
        <v>115</v>
      </c>
    </row>
    <row r="4032" spans="1:15" x14ac:dyDescent="0.3">
      <c r="A4032">
        <f t="shared" si="376"/>
        <v>7777899431</v>
      </c>
      <c r="B4032" s="1">
        <v>42724</v>
      </c>
      <c r="C4032" t="str">
        <f t="shared" si="372"/>
        <v>Tuesday</v>
      </c>
      <c r="D4032" t="str">
        <f t="shared" si="373"/>
        <v>December</v>
      </c>
      <c r="E4032">
        <v>16.75</v>
      </c>
      <c r="F4032" t="s">
        <v>7</v>
      </c>
      <c r="G4032" t="s">
        <v>22</v>
      </c>
      <c r="H4032">
        <f t="shared" si="374"/>
        <v>23.25</v>
      </c>
      <c r="I4032">
        <v>2</v>
      </c>
      <c r="J4032" t="s">
        <v>46</v>
      </c>
      <c r="K4032" t="s">
        <v>47</v>
      </c>
      <c r="L4032">
        <f t="shared" si="375"/>
        <v>46.5</v>
      </c>
      <c r="M4032">
        <f t="shared" si="377"/>
        <v>13</v>
      </c>
      <c r="N4032" t="s">
        <v>111</v>
      </c>
      <c r="O4032" t="s">
        <v>114</v>
      </c>
    </row>
    <row r="4033" spans="1:15" x14ac:dyDescent="0.3">
      <c r="A4033">
        <f t="shared" si="376"/>
        <v>7777899432</v>
      </c>
      <c r="B4033" s="1">
        <v>42725</v>
      </c>
      <c r="C4033" t="str">
        <f t="shared" si="372"/>
        <v>Wednesday</v>
      </c>
      <c r="D4033" t="str">
        <f t="shared" si="373"/>
        <v>December</v>
      </c>
      <c r="E4033">
        <v>17.95</v>
      </c>
      <c r="F4033" t="s">
        <v>13</v>
      </c>
      <c r="G4033" t="s">
        <v>14</v>
      </c>
      <c r="H4033">
        <f t="shared" si="374"/>
        <v>24.95</v>
      </c>
      <c r="I4033">
        <v>4</v>
      </c>
      <c r="J4033" t="s">
        <v>56</v>
      </c>
      <c r="K4033" t="s">
        <v>57</v>
      </c>
      <c r="L4033">
        <f t="shared" si="375"/>
        <v>99.8</v>
      </c>
      <c r="M4033">
        <f t="shared" si="377"/>
        <v>28</v>
      </c>
      <c r="N4033" t="s">
        <v>111</v>
      </c>
      <c r="O4033" t="s">
        <v>114</v>
      </c>
    </row>
    <row r="4034" spans="1:15" x14ac:dyDescent="0.3">
      <c r="A4034">
        <f t="shared" si="376"/>
        <v>7777899433</v>
      </c>
      <c r="B4034" s="1">
        <v>42725</v>
      </c>
      <c r="C4034" t="str">
        <f t="shared" ref="C4034:C4089" si="378">TEXT(B4034,"dddd")</f>
        <v>Wednesday</v>
      </c>
      <c r="D4034" t="str">
        <f t="shared" si="373"/>
        <v>December</v>
      </c>
      <c r="E4034">
        <v>12</v>
      </c>
      <c r="F4034" t="s">
        <v>27</v>
      </c>
      <c r="G4034" t="s">
        <v>8</v>
      </c>
      <c r="H4034">
        <f t="shared" si="374"/>
        <v>15</v>
      </c>
      <c r="I4034">
        <v>5</v>
      </c>
      <c r="J4034" t="s">
        <v>36</v>
      </c>
      <c r="K4034" t="s">
        <v>37</v>
      </c>
      <c r="L4034">
        <f t="shared" si="375"/>
        <v>75</v>
      </c>
      <c r="M4034">
        <f t="shared" si="377"/>
        <v>15</v>
      </c>
      <c r="N4034" t="s">
        <v>111</v>
      </c>
      <c r="O4034" t="s">
        <v>115</v>
      </c>
    </row>
    <row r="4035" spans="1:15" x14ac:dyDescent="0.3">
      <c r="A4035">
        <f t="shared" si="376"/>
        <v>7777899434</v>
      </c>
      <c r="B4035" s="1">
        <v>42725</v>
      </c>
      <c r="C4035" t="str">
        <f t="shared" si="378"/>
        <v>Wednesday</v>
      </c>
      <c r="D4035" t="str">
        <f t="shared" ref="D4035:D4089" si="379">TEXT(B4035,"mmmm")</f>
        <v>December</v>
      </c>
      <c r="E4035">
        <v>20.5</v>
      </c>
      <c r="F4035" t="s">
        <v>13</v>
      </c>
      <c r="G4035" t="s">
        <v>8</v>
      </c>
      <c r="H4035">
        <f t="shared" ref="H4035:H4089" si="380">E4035 +   IF(F4035="S", 2, IF(F4035="M", 3.5, IF(F4035="L", 5, 0))) +  IF(G4035="Classic", 1, IF(G4035="Veggie", 2, IF(G4035="Chicken", 3, IF(G4035="Supreme",5,0))))</f>
        <v>26.5</v>
      </c>
      <c r="I4035">
        <v>6</v>
      </c>
      <c r="J4035" t="s">
        <v>58</v>
      </c>
      <c r="K4035" t="s">
        <v>59</v>
      </c>
      <c r="L4035">
        <f t="shared" ref="L4035:L4089" si="381">H4035*I4035</f>
        <v>159</v>
      </c>
      <c r="M4035">
        <f t="shared" si="377"/>
        <v>36</v>
      </c>
      <c r="N4035" t="s">
        <v>111</v>
      </c>
      <c r="O4035" t="s">
        <v>115</v>
      </c>
    </row>
    <row r="4036" spans="1:15" x14ac:dyDescent="0.3">
      <c r="A4036">
        <f t="shared" ref="A4036:A4089" si="382">A4035+1</f>
        <v>7777899435</v>
      </c>
      <c r="B4036" s="1">
        <v>42725</v>
      </c>
      <c r="C4036" t="str">
        <f t="shared" si="378"/>
        <v>Wednesday</v>
      </c>
      <c r="D4036" t="str">
        <f t="shared" si="379"/>
        <v>December</v>
      </c>
      <c r="E4036">
        <v>20.75</v>
      </c>
      <c r="F4036" t="s">
        <v>13</v>
      </c>
      <c r="G4036" t="s">
        <v>17</v>
      </c>
      <c r="H4036">
        <f t="shared" si="380"/>
        <v>30.75</v>
      </c>
      <c r="I4036">
        <v>11</v>
      </c>
      <c r="J4036" t="s">
        <v>66</v>
      </c>
      <c r="K4036" t="s">
        <v>67</v>
      </c>
      <c r="L4036">
        <f t="shared" si="381"/>
        <v>338.25</v>
      </c>
      <c r="M4036">
        <f t="shared" si="377"/>
        <v>110</v>
      </c>
      <c r="N4036" t="s">
        <v>111</v>
      </c>
      <c r="O4036" t="s">
        <v>114</v>
      </c>
    </row>
    <row r="4037" spans="1:15" x14ac:dyDescent="0.3">
      <c r="A4037">
        <f t="shared" si="382"/>
        <v>7777899436</v>
      </c>
      <c r="B4037" s="1">
        <v>42726</v>
      </c>
      <c r="C4037" t="str">
        <f t="shared" si="378"/>
        <v>Thursday</v>
      </c>
      <c r="D4037" t="str">
        <f t="shared" si="379"/>
        <v>December</v>
      </c>
      <c r="E4037">
        <v>16.5</v>
      </c>
      <c r="F4037" t="s">
        <v>7</v>
      </c>
      <c r="G4037" t="s">
        <v>17</v>
      </c>
      <c r="H4037">
        <f t="shared" si="380"/>
        <v>25</v>
      </c>
      <c r="I4037">
        <v>2</v>
      </c>
      <c r="J4037" t="s">
        <v>54</v>
      </c>
      <c r="K4037" t="s">
        <v>55</v>
      </c>
      <c r="L4037">
        <f t="shared" si="381"/>
        <v>50</v>
      </c>
      <c r="M4037">
        <f t="shared" ref="M4037:M4089" si="383">(H4037-E4037)*I4037</f>
        <v>17</v>
      </c>
      <c r="N4037" t="s">
        <v>111</v>
      </c>
      <c r="O4037" t="s">
        <v>114</v>
      </c>
    </row>
    <row r="4038" spans="1:15" x14ac:dyDescent="0.3">
      <c r="A4038">
        <f t="shared" si="382"/>
        <v>7777899437</v>
      </c>
      <c r="B4038" s="1">
        <v>42726</v>
      </c>
      <c r="C4038" t="str">
        <f t="shared" si="378"/>
        <v>Thursday</v>
      </c>
      <c r="D4038" t="str">
        <f t="shared" si="379"/>
        <v>December</v>
      </c>
      <c r="E4038">
        <v>20.5</v>
      </c>
      <c r="F4038" t="s">
        <v>13</v>
      </c>
      <c r="G4038" t="s">
        <v>8</v>
      </c>
      <c r="H4038">
        <f t="shared" si="380"/>
        <v>26.5</v>
      </c>
      <c r="I4038">
        <v>9</v>
      </c>
      <c r="J4038" t="s">
        <v>58</v>
      </c>
      <c r="K4038" t="s">
        <v>59</v>
      </c>
      <c r="L4038">
        <f t="shared" si="381"/>
        <v>238.5</v>
      </c>
      <c r="M4038">
        <f t="shared" si="383"/>
        <v>54</v>
      </c>
      <c r="N4038" t="s">
        <v>112</v>
      </c>
      <c r="O4038" t="s">
        <v>114</v>
      </c>
    </row>
    <row r="4039" spans="1:15" x14ac:dyDescent="0.3">
      <c r="A4039">
        <f t="shared" si="382"/>
        <v>7777899438</v>
      </c>
      <c r="B4039" s="1">
        <v>42726</v>
      </c>
      <c r="C4039" t="str">
        <f t="shared" si="378"/>
        <v>Thursday</v>
      </c>
      <c r="D4039" t="str">
        <f t="shared" si="379"/>
        <v>December</v>
      </c>
      <c r="E4039">
        <v>16.75</v>
      </c>
      <c r="F4039" t="s">
        <v>7</v>
      </c>
      <c r="G4039" t="s">
        <v>22</v>
      </c>
      <c r="H4039">
        <f t="shared" si="380"/>
        <v>23.25</v>
      </c>
      <c r="I4039">
        <v>2</v>
      </c>
      <c r="J4039" t="s">
        <v>23</v>
      </c>
      <c r="K4039" t="s">
        <v>24</v>
      </c>
      <c r="L4039">
        <f t="shared" si="381"/>
        <v>46.5</v>
      </c>
      <c r="M4039">
        <f t="shared" si="383"/>
        <v>13</v>
      </c>
      <c r="N4039" t="s">
        <v>111</v>
      </c>
      <c r="O4039" t="s">
        <v>115</v>
      </c>
    </row>
    <row r="4040" spans="1:15" x14ac:dyDescent="0.3">
      <c r="A4040">
        <f t="shared" si="382"/>
        <v>7777899439</v>
      </c>
      <c r="B4040" s="1">
        <v>42726</v>
      </c>
      <c r="C4040" t="str">
        <f t="shared" si="378"/>
        <v>Thursday</v>
      </c>
      <c r="D4040" t="str">
        <f t="shared" si="379"/>
        <v>December</v>
      </c>
      <c r="E4040">
        <v>20.75</v>
      </c>
      <c r="F4040" t="s">
        <v>13</v>
      </c>
      <c r="G4040" t="s">
        <v>22</v>
      </c>
      <c r="H4040">
        <f t="shared" si="380"/>
        <v>28.75</v>
      </c>
      <c r="I4040">
        <v>4</v>
      </c>
      <c r="J4040" t="s">
        <v>50</v>
      </c>
      <c r="K4040" t="s">
        <v>51</v>
      </c>
      <c r="L4040">
        <f t="shared" si="381"/>
        <v>115</v>
      </c>
      <c r="M4040">
        <f t="shared" si="383"/>
        <v>32</v>
      </c>
      <c r="N4040" t="s">
        <v>112</v>
      </c>
      <c r="O4040" t="s">
        <v>114</v>
      </c>
    </row>
    <row r="4041" spans="1:15" x14ac:dyDescent="0.3">
      <c r="A4041">
        <f t="shared" si="382"/>
        <v>7777899440</v>
      </c>
      <c r="B4041" s="1">
        <v>42726</v>
      </c>
      <c r="C4041" t="str">
        <f t="shared" si="378"/>
        <v>Thursday</v>
      </c>
      <c r="D4041" t="str">
        <f t="shared" si="379"/>
        <v>December</v>
      </c>
      <c r="E4041">
        <v>12.5</v>
      </c>
      <c r="F4041" t="s">
        <v>27</v>
      </c>
      <c r="G4041" t="s">
        <v>17</v>
      </c>
      <c r="H4041">
        <f t="shared" si="380"/>
        <v>19.5</v>
      </c>
      <c r="I4041">
        <v>2</v>
      </c>
      <c r="J4041" t="s">
        <v>66</v>
      </c>
      <c r="K4041" t="s">
        <v>67</v>
      </c>
      <c r="L4041">
        <f t="shared" si="381"/>
        <v>39</v>
      </c>
      <c r="M4041">
        <f t="shared" si="383"/>
        <v>14</v>
      </c>
      <c r="N4041" t="s">
        <v>111</v>
      </c>
      <c r="O4041" t="s">
        <v>114</v>
      </c>
    </row>
    <row r="4042" spans="1:15" x14ac:dyDescent="0.3">
      <c r="A4042">
        <f t="shared" si="382"/>
        <v>7777899441</v>
      </c>
      <c r="B4042" s="1">
        <v>42726</v>
      </c>
      <c r="C4042" t="str">
        <f t="shared" si="378"/>
        <v>Thursday</v>
      </c>
      <c r="D4042" t="str">
        <f t="shared" si="379"/>
        <v>December</v>
      </c>
      <c r="E4042">
        <v>16.5</v>
      </c>
      <c r="F4042" t="s">
        <v>7</v>
      </c>
      <c r="G4042" t="s">
        <v>17</v>
      </c>
      <c r="H4042">
        <f t="shared" si="380"/>
        <v>25</v>
      </c>
      <c r="I4042">
        <v>11</v>
      </c>
      <c r="J4042" t="s">
        <v>32</v>
      </c>
      <c r="K4042" t="s">
        <v>33</v>
      </c>
      <c r="L4042">
        <f t="shared" si="381"/>
        <v>275</v>
      </c>
      <c r="M4042">
        <f t="shared" si="383"/>
        <v>93.5</v>
      </c>
      <c r="N4042" t="s">
        <v>111</v>
      </c>
      <c r="O4042" t="s">
        <v>114</v>
      </c>
    </row>
    <row r="4043" spans="1:15" x14ac:dyDescent="0.3">
      <c r="A4043">
        <f t="shared" si="382"/>
        <v>7777899442</v>
      </c>
      <c r="B4043" s="1">
        <v>42726</v>
      </c>
      <c r="C4043" t="str">
        <f t="shared" si="378"/>
        <v>Thursday</v>
      </c>
      <c r="D4043" t="str">
        <f t="shared" si="379"/>
        <v>December</v>
      </c>
      <c r="E4043">
        <v>20.75</v>
      </c>
      <c r="F4043" t="s">
        <v>13</v>
      </c>
      <c r="G4043" t="s">
        <v>22</v>
      </c>
      <c r="H4043">
        <f t="shared" si="380"/>
        <v>28.75</v>
      </c>
      <c r="I4043">
        <v>3</v>
      </c>
      <c r="J4043" t="s">
        <v>46</v>
      </c>
      <c r="K4043" t="s">
        <v>47</v>
      </c>
      <c r="L4043">
        <f t="shared" si="381"/>
        <v>86.25</v>
      </c>
      <c r="M4043">
        <f t="shared" si="383"/>
        <v>24</v>
      </c>
      <c r="N4043" t="s">
        <v>112</v>
      </c>
      <c r="O4043" t="s">
        <v>114</v>
      </c>
    </row>
    <row r="4044" spans="1:15" x14ac:dyDescent="0.3">
      <c r="A4044">
        <f t="shared" si="382"/>
        <v>7777899443</v>
      </c>
      <c r="B4044" s="1">
        <v>42726</v>
      </c>
      <c r="C4044" t="str">
        <f t="shared" si="378"/>
        <v>Thursday</v>
      </c>
      <c r="D4044" t="str">
        <f t="shared" si="379"/>
        <v>December</v>
      </c>
      <c r="E4044">
        <v>12</v>
      </c>
      <c r="F4044" t="s">
        <v>27</v>
      </c>
      <c r="G4044" t="s">
        <v>8</v>
      </c>
      <c r="H4044">
        <f t="shared" si="380"/>
        <v>15</v>
      </c>
      <c r="I4044">
        <v>5</v>
      </c>
      <c r="J4044" t="s">
        <v>36</v>
      </c>
      <c r="K4044" t="s">
        <v>37</v>
      </c>
      <c r="L4044">
        <f t="shared" si="381"/>
        <v>75</v>
      </c>
      <c r="M4044">
        <f t="shared" si="383"/>
        <v>15</v>
      </c>
      <c r="N4044" t="s">
        <v>111</v>
      </c>
      <c r="O4044" t="s">
        <v>115</v>
      </c>
    </row>
    <row r="4045" spans="1:15" x14ac:dyDescent="0.3">
      <c r="A4045">
        <f t="shared" si="382"/>
        <v>7777899444</v>
      </c>
      <c r="B4045" s="1">
        <v>42726</v>
      </c>
      <c r="C4045" t="str">
        <f t="shared" si="378"/>
        <v>Thursday</v>
      </c>
      <c r="D4045" t="str">
        <f t="shared" si="379"/>
        <v>December</v>
      </c>
      <c r="E4045">
        <v>16.5</v>
      </c>
      <c r="F4045" t="s">
        <v>7</v>
      </c>
      <c r="G4045" t="s">
        <v>17</v>
      </c>
      <c r="H4045">
        <f t="shared" si="380"/>
        <v>25</v>
      </c>
      <c r="I4045">
        <v>9</v>
      </c>
      <c r="J4045" t="s">
        <v>18</v>
      </c>
      <c r="K4045" t="s">
        <v>19</v>
      </c>
      <c r="L4045">
        <f t="shared" si="381"/>
        <v>225</v>
      </c>
      <c r="M4045">
        <f t="shared" si="383"/>
        <v>76.5</v>
      </c>
      <c r="N4045" t="s">
        <v>112</v>
      </c>
      <c r="O4045" t="s">
        <v>114</v>
      </c>
    </row>
    <row r="4046" spans="1:15" x14ac:dyDescent="0.3">
      <c r="A4046">
        <f t="shared" si="382"/>
        <v>7777899445</v>
      </c>
      <c r="B4046" s="1">
        <v>42726</v>
      </c>
      <c r="C4046" t="str">
        <f t="shared" si="378"/>
        <v>Thursday</v>
      </c>
      <c r="D4046" t="str">
        <f t="shared" si="379"/>
        <v>December</v>
      </c>
      <c r="E4046">
        <v>12.25</v>
      </c>
      <c r="F4046" t="s">
        <v>27</v>
      </c>
      <c r="G4046" t="s">
        <v>17</v>
      </c>
      <c r="H4046">
        <f t="shared" si="380"/>
        <v>19.25</v>
      </c>
      <c r="I4046">
        <v>3</v>
      </c>
      <c r="J4046" t="s">
        <v>70</v>
      </c>
      <c r="K4046" t="s">
        <v>71</v>
      </c>
      <c r="L4046">
        <f t="shared" si="381"/>
        <v>57.75</v>
      </c>
      <c r="M4046">
        <f t="shared" si="383"/>
        <v>21</v>
      </c>
      <c r="N4046" t="s">
        <v>111</v>
      </c>
      <c r="O4046" t="s">
        <v>114</v>
      </c>
    </row>
    <row r="4047" spans="1:15" x14ac:dyDescent="0.3">
      <c r="A4047">
        <f t="shared" si="382"/>
        <v>7777899446</v>
      </c>
      <c r="B4047" s="1">
        <v>42727</v>
      </c>
      <c r="C4047" t="str">
        <f t="shared" si="378"/>
        <v>Friday</v>
      </c>
      <c r="D4047" t="str">
        <f t="shared" si="379"/>
        <v>December</v>
      </c>
      <c r="E4047">
        <v>25.5</v>
      </c>
      <c r="F4047" t="s">
        <v>76</v>
      </c>
      <c r="G4047" t="s">
        <v>8</v>
      </c>
      <c r="H4047">
        <f t="shared" si="380"/>
        <v>26.5</v>
      </c>
      <c r="I4047">
        <v>12</v>
      </c>
      <c r="J4047" t="s">
        <v>30</v>
      </c>
      <c r="K4047" t="s">
        <v>31</v>
      </c>
      <c r="L4047">
        <f t="shared" si="381"/>
        <v>318</v>
      </c>
      <c r="M4047">
        <f t="shared" si="383"/>
        <v>12</v>
      </c>
      <c r="N4047" t="s">
        <v>111</v>
      </c>
      <c r="O4047" t="s">
        <v>114</v>
      </c>
    </row>
    <row r="4048" spans="1:15" x14ac:dyDescent="0.3">
      <c r="A4048">
        <f t="shared" si="382"/>
        <v>7777899447</v>
      </c>
      <c r="B4048" s="1">
        <v>42727</v>
      </c>
      <c r="C4048" t="str">
        <f t="shared" si="378"/>
        <v>Friday</v>
      </c>
      <c r="D4048" t="str">
        <f t="shared" si="379"/>
        <v>December</v>
      </c>
      <c r="E4048">
        <v>23.65</v>
      </c>
      <c r="F4048" t="s">
        <v>27</v>
      </c>
      <c r="G4048" t="s">
        <v>17</v>
      </c>
      <c r="H4048">
        <f t="shared" si="380"/>
        <v>30.65</v>
      </c>
      <c r="I4048">
        <v>1</v>
      </c>
      <c r="J4048" t="s">
        <v>77</v>
      </c>
      <c r="K4048" t="s">
        <v>78</v>
      </c>
      <c r="L4048">
        <f t="shared" si="381"/>
        <v>30.65</v>
      </c>
      <c r="M4048">
        <f t="shared" si="383"/>
        <v>7</v>
      </c>
      <c r="N4048" t="s">
        <v>111</v>
      </c>
      <c r="O4048" t="s">
        <v>114</v>
      </c>
    </row>
    <row r="4049" spans="1:15" x14ac:dyDescent="0.3">
      <c r="A4049">
        <f t="shared" si="382"/>
        <v>7777899448</v>
      </c>
      <c r="B4049" s="1">
        <v>42727</v>
      </c>
      <c r="C4049" t="str">
        <f t="shared" si="378"/>
        <v>Friday</v>
      </c>
      <c r="D4049" t="str">
        <f t="shared" si="379"/>
        <v>December</v>
      </c>
      <c r="E4049">
        <v>20.5</v>
      </c>
      <c r="F4049" t="s">
        <v>13</v>
      </c>
      <c r="G4049" t="s">
        <v>8</v>
      </c>
      <c r="H4049">
        <f t="shared" si="380"/>
        <v>26.5</v>
      </c>
      <c r="I4049">
        <v>12</v>
      </c>
      <c r="J4049" t="s">
        <v>36</v>
      </c>
      <c r="K4049" t="s">
        <v>37</v>
      </c>
      <c r="L4049">
        <f t="shared" si="381"/>
        <v>318</v>
      </c>
      <c r="M4049">
        <f t="shared" si="383"/>
        <v>72</v>
      </c>
      <c r="N4049" t="s">
        <v>112</v>
      </c>
      <c r="O4049" t="s">
        <v>115</v>
      </c>
    </row>
    <row r="4050" spans="1:15" x14ac:dyDescent="0.3">
      <c r="A4050">
        <f t="shared" si="382"/>
        <v>7777899449</v>
      </c>
      <c r="B4050" s="1">
        <v>42727</v>
      </c>
      <c r="C4050" t="str">
        <f t="shared" si="378"/>
        <v>Friday</v>
      </c>
      <c r="D4050" t="str">
        <f t="shared" si="379"/>
        <v>December</v>
      </c>
      <c r="E4050">
        <v>16.75</v>
      </c>
      <c r="F4050" t="s">
        <v>7</v>
      </c>
      <c r="G4050" t="s">
        <v>22</v>
      </c>
      <c r="H4050">
        <f t="shared" si="380"/>
        <v>23.25</v>
      </c>
      <c r="I4050">
        <v>11</v>
      </c>
      <c r="J4050" t="s">
        <v>23</v>
      </c>
      <c r="K4050" t="s">
        <v>24</v>
      </c>
      <c r="L4050">
        <f t="shared" si="381"/>
        <v>255.75</v>
      </c>
      <c r="M4050">
        <f t="shared" si="383"/>
        <v>71.5</v>
      </c>
      <c r="N4050" t="s">
        <v>111</v>
      </c>
      <c r="O4050" t="s">
        <v>115</v>
      </c>
    </row>
    <row r="4051" spans="1:15" x14ac:dyDescent="0.3">
      <c r="A4051">
        <f t="shared" si="382"/>
        <v>7777899450</v>
      </c>
      <c r="B4051" s="1">
        <v>42727</v>
      </c>
      <c r="C4051" t="str">
        <f t="shared" si="378"/>
        <v>Friday</v>
      </c>
      <c r="D4051" t="str">
        <f t="shared" si="379"/>
        <v>December</v>
      </c>
      <c r="E4051">
        <v>20.25</v>
      </c>
      <c r="F4051" t="s">
        <v>13</v>
      </c>
      <c r="G4051" t="s">
        <v>14</v>
      </c>
      <c r="H4051">
        <f t="shared" si="380"/>
        <v>27.25</v>
      </c>
      <c r="I4051">
        <v>4</v>
      </c>
      <c r="J4051" t="s">
        <v>42</v>
      </c>
      <c r="K4051" t="s">
        <v>43</v>
      </c>
      <c r="L4051">
        <f t="shared" si="381"/>
        <v>109</v>
      </c>
      <c r="M4051">
        <f t="shared" si="383"/>
        <v>28</v>
      </c>
      <c r="N4051" t="s">
        <v>111</v>
      </c>
      <c r="O4051" t="s">
        <v>114</v>
      </c>
    </row>
    <row r="4052" spans="1:15" x14ac:dyDescent="0.3">
      <c r="A4052">
        <f t="shared" si="382"/>
        <v>7777899451</v>
      </c>
      <c r="B4052" s="1">
        <v>42727</v>
      </c>
      <c r="C4052" t="str">
        <f t="shared" si="378"/>
        <v>Friday</v>
      </c>
      <c r="D4052" t="str">
        <f t="shared" si="379"/>
        <v>December</v>
      </c>
      <c r="E4052">
        <v>20.5</v>
      </c>
      <c r="F4052" t="s">
        <v>13</v>
      </c>
      <c r="G4052" t="s">
        <v>8</v>
      </c>
      <c r="H4052">
        <f t="shared" si="380"/>
        <v>26.5</v>
      </c>
      <c r="I4052">
        <v>10</v>
      </c>
      <c r="J4052" t="s">
        <v>36</v>
      </c>
      <c r="K4052" t="s">
        <v>37</v>
      </c>
      <c r="L4052">
        <f t="shared" si="381"/>
        <v>265</v>
      </c>
      <c r="M4052">
        <f t="shared" si="383"/>
        <v>60</v>
      </c>
      <c r="N4052" t="s">
        <v>111</v>
      </c>
      <c r="O4052" t="s">
        <v>114</v>
      </c>
    </row>
    <row r="4053" spans="1:15" x14ac:dyDescent="0.3">
      <c r="A4053">
        <f t="shared" si="382"/>
        <v>7777899452</v>
      </c>
      <c r="B4053" s="1">
        <v>42727</v>
      </c>
      <c r="C4053" t="str">
        <f t="shared" si="378"/>
        <v>Friday</v>
      </c>
      <c r="D4053" t="str">
        <f t="shared" si="379"/>
        <v>December</v>
      </c>
      <c r="E4053">
        <v>16.75</v>
      </c>
      <c r="F4053" t="s">
        <v>7</v>
      </c>
      <c r="G4053" t="s">
        <v>14</v>
      </c>
      <c r="H4053">
        <f t="shared" si="380"/>
        <v>22.25</v>
      </c>
      <c r="I4053">
        <v>3</v>
      </c>
      <c r="J4053" t="s">
        <v>62</v>
      </c>
      <c r="K4053" t="s">
        <v>63</v>
      </c>
      <c r="L4053">
        <f t="shared" si="381"/>
        <v>66.75</v>
      </c>
      <c r="M4053">
        <f t="shared" si="383"/>
        <v>16.5</v>
      </c>
      <c r="N4053" t="s">
        <v>111</v>
      </c>
      <c r="O4053" t="s">
        <v>115</v>
      </c>
    </row>
    <row r="4054" spans="1:15" x14ac:dyDescent="0.3">
      <c r="A4054">
        <f t="shared" si="382"/>
        <v>7777899453</v>
      </c>
      <c r="B4054" s="1">
        <v>42728</v>
      </c>
      <c r="C4054" t="str">
        <f t="shared" si="378"/>
        <v>Saturday</v>
      </c>
      <c r="D4054" t="str">
        <f t="shared" si="379"/>
        <v>December</v>
      </c>
      <c r="E4054">
        <v>16</v>
      </c>
      <c r="F4054" t="s">
        <v>7</v>
      </c>
      <c r="G4054" t="s">
        <v>14</v>
      </c>
      <c r="H4054">
        <f t="shared" si="380"/>
        <v>21.5</v>
      </c>
      <c r="I4054">
        <v>1</v>
      </c>
      <c r="J4054" t="s">
        <v>42</v>
      </c>
      <c r="K4054" t="s">
        <v>43</v>
      </c>
      <c r="L4054">
        <f t="shared" si="381"/>
        <v>21.5</v>
      </c>
      <c r="M4054">
        <f t="shared" si="383"/>
        <v>5.5</v>
      </c>
      <c r="N4054" t="s">
        <v>111</v>
      </c>
      <c r="O4054" t="s">
        <v>114</v>
      </c>
    </row>
    <row r="4055" spans="1:15" x14ac:dyDescent="0.3">
      <c r="A4055">
        <f t="shared" si="382"/>
        <v>7777899454</v>
      </c>
      <c r="B4055" s="1">
        <v>42728</v>
      </c>
      <c r="C4055" t="str">
        <f t="shared" si="378"/>
        <v>Saturday</v>
      </c>
      <c r="D4055" t="str">
        <f t="shared" si="379"/>
        <v>December</v>
      </c>
      <c r="E4055">
        <v>16.25</v>
      </c>
      <c r="F4055" t="s">
        <v>7</v>
      </c>
      <c r="G4055" t="s">
        <v>17</v>
      </c>
      <c r="H4055">
        <f t="shared" si="380"/>
        <v>24.75</v>
      </c>
      <c r="I4055">
        <v>5</v>
      </c>
      <c r="J4055" t="s">
        <v>60</v>
      </c>
      <c r="K4055" t="s">
        <v>61</v>
      </c>
      <c r="L4055">
        <f t="shared" si="381"/>
        <v>123.75</v>
      </c>
      <c r="M4055">
        <f t="shared" si="383"/>
        <v>42.5</v>
      </c>
      <c r="N4055" t="s">
        <v>112</v>
      </c>
      <c r="O4055" t="s">
        <v>114</v>
      </c>
    </row>
    <row r="4056" spans="1:15" x14ac:dyDescent="0.3">
      <c r="A4056">
        <f t="shared" si="382"/>
        <v>7777899455</v>
      </c>
      <c r="B4056" s="1">
        <v>42728</v>
      </c>
      <c r="C4056" t="str">
        <f t="shared" si="378"/>
        <v>Saturday</v>
      </c>
      <c r="D4056" t="str">
        <f t="shared" si="379"/>
        <v>December</v>
      </c>
      <c r="E4056">
        <v>14.75</v>
      </c>
      <c r="F4056" t="s">
        <v>7</v>
      </c>
      <c r="G4056" t="s">
        <v>14</v>
      </c>
      <c r="H4056">
        <f t="shared" si="380"/>
        <v>20.25</v>
      </c>
      <c r="I4056">
        <v>5</v>
      </c>
      <c r="J4056" t="s">
        <v>56</v>
      </c>
      <c r="K4056" t="s">
        <v>57</v>
      </c>
      <c r="L4056">
        <f t="shared" si="381"/>
        <v>101.25</v>
      </c>
      <c r="M4056">
        <f t="shared" si="383"/>
        <v>27.5</v>
      </c>
      <c r="N4056" t="s">
        <v>112</v>
      </c>
      <c r="O4056" t="s">
        <v>114</v>
      </c>
    </row>
    <row r="4057" spans="1:15" x14ac:dyDescent="0.3">
      <c r="A4057">
        <f t="shared" si="382"/>
        <v>7777899456</v>
      </c>
      <c r="B4057" s="1">
        <v>42728</v>
      </c>
      <c r="C4057" t="str">
        <f t="shared" si="378"/>
        <v>Saturday</v>
      </c>
      <c r="D4057" t="str">
        <f t="shared" si="379"/>
        <v>December</v>
      </c>
      <c r="E4057">
        <v>10.5</v>
      </c>
      <c r="F4057" t="s">
        <v>27</v>
      </c>
      <c r="G4057" t="s">
        <v>8</v>
      </c>
      <c r="H4057">
        <f t="shared" si="380"/>
        <v>13.5</v>
      </c>
      <c r="I4057">
        <v>6</v>
      </c>
      <c r="J4057" t="s">
        <v>9</v>
      </c>
      <c r="K4057" t="s">
        <v>10</v>
      </c>
      <c r="L4057">
        <f t="shared" si="381"/>
        <v>81</v>
      </c>
      <c r="M4057">
        <f t="shared" si="383"/>
        <v>18</v>
      </c>
      <c r="N4057" t="s">
        <v>111</v>
      </c>
      <c r="O4057" t="s">
        <v>115</v>
      </c>
    </row>
    <row r="4058" spans="1:15" x14ac:dyDescent="0.3">
      <c r="A4058">
        <f t="shared" si="382"/>
        <v>7777899457</v>
      </c>
      <c r="B4058" s="1">
        <v>42728</v>
      </c>
      <c r="C4058" t="str">
        <f t="shared" si="378"/>
        <v>Saturday</v>
      </c>
      <c r="D4058" t="str">
        <f t="shared" si="379"/>
        <v>December</v>
      </c>
      <c r="E4058">
        <v>20.75</v>
      </c>
      <c r="F4058" t="s">
        <v>13</v>
      </c>
      <c r="G4058" t="s">
        <v>17</v>
      </c>
      <c r="H4058">
        <f t="shared" si="380"/>
        <v>30.75</v>
      </c>
      <c r="I4058">
        <v>2</v>
      </c>
      <c r="J4058" t="s">
        <v>32</v>
      </c>
      <c r="K4058" t="s">
        <v>33</v>
      </c>
      <c r="L4058">
        <f t="shared" si="381"/>
        <v>61.5</v>
      </c>
      <c r="M4058">
        <f t="shared" si="383"/>
        <v>20</v>
      </c>
      <c r="N4058" t="s">
        <v>112</v>
      </c>
      <c r="O4058" t="s">
        <v>114</v>
      </c>
    </row>
    <row r="4059" spans="1:15" x14ac:dyDescent="0.3">
      <c r="A4059">
        <f t="shared" si="382"/>
        <v>7777899458</v>
      </c>
      <c r="B4059" s="1">
        <v>42729</v>
      </c>
      <c r="C4059" t="str">
        <f t="shared" si="378"/>
        <v>Sunday</v>
      </c>
      <c r="D4059" t="str">
        <f t="shared" si="379"/>
        <v>December</v>
      </c>
      <c r="E4059">
        <v>16.5</v>
      </c>
      <c r="F4059" t="s">
        <v>13</v>
      </c>
      <c r="G4059" t="s">
        <v>8</v>
      </c>
      <c r="H4059">
        <f t="shared" si="380"/>
        <v>22.5</v>
      </c>
      <c r="I4059">
        <v>12</v>
      </c>
      <c r="J4059" t="s">
        <v>9</v>
      </c>
      <c r="K4059" t="s">
        <v>10</v>
      </c>
      <c r="L4059">
        <f t="shared" si="381"/>
        <v>270</v>
      </c>
      <c r="M4059">
        <f t="shared" si="383"/>
        <v>72</v>
      </c>
      <c r="N4059" t="s">
        <v>111</v>
      </c>
      <c r="O4059" t="s">
        <v>114</v>
      </c>
    </row>
    <row r="4060" spans="1:15" x14ac:dyDescent="0.3">
      <c r="A4060">
        <f t="shared" si="382"/>
        <v>7777899459</v>
      </c>
      <c r="B4060" s="1">
        <v>42729</v>
      </c>
      <c r="C4060" t="str">
        <f t="shared" si="378"/>
        <v>Sunday</v>
      </c>
      <c r="D4060" t="str">
        <f t="shared" si="379"/>
        <v>December</v>
      </c>
      <c r="E4060">
        <v>12</v>
      </c>
      <c r="F4060" t="s">
        <v>27</v>
      </c>
      <c r="G4060" t="s">
        <v>8</v>
      </c>
      <c r="H4060">
        <f t="shared" si="380"/>
        <v>15</v>
      </c>
      <c r="I4060">
        <v>4</v>
      </c>
      <c r="J4060" t="s">
        <v>58</v>
      </c>
      <c r="K4060" t="s">
        <v>59</v>
      </c>
      <c r="L4060">
        <f t="shared" si="381"/>
        <v>60</v>
      </c>
      <c r="M4060">
        <f t="shared" si="383"/>
        <v>12</v>
      </c>
      <c r="N4060" t="s">
        <v>111</v>
      </c>
      <c r="O4060" t="s">
        <v>115</v>
      </c>
    </row>
    <row r="4061" spans="1:15" x14ac:dyDescent="0.3">
      <c r="A4061">
        <f t="shared" si="382"/>
        <v>7777899460</v>
      </c>
      <c r="B4061" s="1">
        <v>42729</v>
      </c>
      <c r="C4061" t="str">
        <f t="shared" si="378"/>
        <v>Sunday</v>
      </c>
      <c r="D4061" t="str">
        <f t="shared" si="379"/>
        <v>December</v>
      </c>
      <c r="E4061">
        <v>12.5</v>
      </c>
      <c r="F4061" t="s">
        <v>7</v>
      </c>
      <c r="G4061" t="s">
        <v>8</v>
      </c>
      <c r="H4061">
        <f t="shared" si="380"/>
        <v>17</v>
      </c>
      <c r="I4061">
        <v>4</v>
      </c>
      <c r="J4061" t="s">
        <v>48</v>
      </c>
      <c r="K4061" t="s">
        <v>49</v>
      </c>
      <c r="L4061">
        <f t="shared" si="381"/>
        <v>68</v>
      </c>
      <c r="M4061">
        <f t="shared" si="383"/>
        <v>18</v>
      </c>
      <c r="N4061" t="s">
        <v>112</v>
      </c>
      <c r="O4061" t="s">
        <v>115</v>
      </c>
    </row>
    <row r="4062" spans="1:15" x14ac:dyDescent="0.3">
      <c r="A4062">
        <f t="shared" si="382"/>
        <v>7777899461</v>
      </c>
      <c r="B4062" s="1">
        <v>42729</v>
      </c>
      <c r="C4062" t="str">
        <f t="shared" si="378"/>
        <v>Sunday</v>
      </c>
      <c r="D4062" t="str">
        <f t="shared" si="379"/>
        <v>December</v>
      </c>
      <c r="E4062">
        <v>12</v>
      </c>
      <c r="F4062" t="s">
        <v>27</v>
      </c>
      <c r="G4062" t="s">
        <v>8</v>
      </c>
      <c r="H4062">
        <f t="shared" si="380"/>
        <v>15</v>
      </c>
      <c r="I4062">
        <v>8</v>
      </c>
      <c r="J4062" t="s">
        <v>52</v>
      </c>
      <c r="K4062" t="s">
        <v>53</v>
      </c>
      <c r="L4062">
        <f t="shared" si="381"/>
        <v>120</v>
      </c>
      <c r="M4062">
        <f t="shared" si="383"/>
        <v>24</v>
      </c>
      <c r="N4062" t="s">
        <v>112</v>
      </c>
      <c r="O4062" t="s">
        <v>115</v>
      </c>
    </row>
    <row r="4063" spans="1:15" x14ac:dyDescent="0.3">
      <c r="A4063">
        <f t="shared" si="382"/>
        <v>7777899462</v>
      </c>
      <c r="B4063" s="1">
        <v>42729</v>
      </c>
      <c r="C4063" t="str">
        <f t="shared" si="378"/>
        <v>Sunday</v>
      </c>
      <c r="D4063" t="str">
        <f t="shared" si="379"/>
        <v>December</v>
      </c>
      <c r="E4063">
        <v>16</v>
      </c>
      <c r="F4063" t="s">
        <v>7</v>
      </c>
      <c r="G4063" t="s">
        <v>14</v>
      </c>
      <c r="H4063">
        <f t="shared" si="380"/>
        <v>21.5</v>
      </c>
      <c r="I4063">
        <v>11</v>
      </c>
      <c r="J4063" t="s">
        <v>34</v>
      </c>
      <c r="K4063" t="s">
        <v>35</v>
      </c>
      <c r="L4063">
        <f t="shared" si="381"/>
        <v>236.5</v>
      </c>
      <c r="M4063">
        <f t="shared" si="383"/>
        <v>60.5</v>
      </c>
      <c r="N4063" t="s">
        <v>112</v>
      </c>
      <c r="O4063" t="s">
        <v>114</v>
      </c>
    </row>
    <row r="4064" spans="1:15" x14ac:dyDescent="0.3">
      <c r="A4064">
        <f t="shared" si="382"/>
        <v>7777899463</v>
      </c>
      <c r="B4064" s="1">
        <v>42730</v>
      </c>
      <c r="C4064" t="str">
        <f t="shared" si="378"/>
        <v>Monday</v>
      </c>
      <c r="D4064" t="str">
        <f t="shared" si="379"/>
        <v>December</v>
      </c>
      <c r="E4064">
        <v>20.25</v>
      </c>
      <c r="F4064" t="s">
        <v>13</v>
      </c>
      <c r="G4064" t="s">
        <v>14</v>
      </c>
      <c r="H4064">
        <f t="shared" si="380"/>
        <v>27.25</v>
      </c>
      <c r="I4064">
        <v>12</v>
      </c>
      <c r="J4064" t="s">
        <v>68</v>
      </c>
      <c r="K4064" t="s">
        <v>69</v>
      </c>
      <c r="L4064">
        <f t="shared" si="381"/>
        <v>327</v>
      </c>
      <c r="M4064">
        <f t="shared" si="383"/>
        <v>84</v>
      </c>
      <c r="N4064" t="s">
        <v>111</v>
      </c>
      <c r="O4064" t="s">
        <v>114</v>
      </c>
    </row>
    <row r="4065" spans="1:15" x14ac:dyDescent="0.3">
      <c r="A4065">
        <f t="shared" si="382"/>
        <v>7777899464</v>
      </c>
      <c r="B4065" s="1">
        <v>42730</v>
      </c>
      <c r="C4065" t="str">
        <f t="shared" si="378"/>
        <v>Monday</v>
      </c>
      <c r="D4065" t="str">
        <f t="shared" si="379"/>
        <v>December</v>
      </c>
      <c r="E4065">
        <v>12</v>
      </c>
      <c r="F4065" t="s">
        <v>27</v>
      </c>
      <c r="G4065" t="s">
        <v>8</v>
      </c>
      <c r="H4065">
        <f t="shared" si="380"/>
        <v>15</v>
      </c>
      <c r="I4065">
        <v>8</v>
      </c>
      <c r="J4065" t="s">
        <v>52</v>
      </c>
      <c r="K4065" t="s">
        <v>53</v>
      </c>
      <c r="L4065">
        <f t="shared" si="381"/>
        <v>120</v>
      </c>
      <c r="M4065">
        <f t="shared" si="383"/>
        <v>24</v>
      </c>
      <c r="N4065" t="s">
        <v>112</v>
      </c>
      <c r="O4065" t="s">
        <v>115</v>
      </c>
    </row>
    <row r="4066" spans="1:15" x14ac:dyDescent="0.3">
      <c r="A4066">
        <f t="shared" si="382"/>
        <v>7777899465</v>
      </c>
      <c r="B4066" s="1">
        <v>42730</v>
      </c>
      <c r="C4066" t="str">
        <f t="shared" si="378"/>
        <v>Monday</v>
      </c>
      <c r="D4066" t="str">
        <f t="shared" si="379"/>
        <v>December</v>
      </c>
      <c r="E4066">
        <v>16</v>
      </c>
      <c r="F4066" t="s">
        <v>7</v>
      </c>
      <c r="G4066" t="s">
        <v>14</v>
      </c>
      <c r="H4066">
        <f t="shared" si="380"/>
        <v>21.5</v>
      </c>
      <c r="I4066">
        <v>9</v>
      </c>
      <c r="J4066" t="s">
        <v>42</v>
      </c>
      <c r="K4066" t="s">
        <v>43</v>
      </c>
      <c r="L4066">
        <f t="shared" si="381"/>
        <v>193.5</v>
      </c>
      <c r="M4066">
        <f t="shared" si="383"/>
        <v>49.5</v>
      </c>
      <c r="N4066" t="s">
        <v>112</v>
      </c>
      <c r="O4066" t="s">
        <v>114</v>
      </c>
    </row>
    <row r="4067" spans="1:15" x14ac:dyDescent="0.3">
      <c r="A4067">
        <f t="shared" si="382"/>
        <v>7777899466</v>
      </c>
      <c r="B4067" s="1">
        <v>42730</v>
      </c>
      <c r="C4067" t="str">
        <f t="shared" si="378"/>
        <v>Monday</v>
      </c>
      <c r="D4067" t="str">
        <f t="shared" si="379"/>
        <v>December</v>
      </c>
      <c r="E4067">
        <v>18.5</v>
      </c>
      <c r="F4067" t="s">
        <v>13</v>
      </c>
      <c r="G4067" t="s">
        <v>14</v>
      </c>
      <c r="H4067">
        <f t="shared" si="380"/>
        <v>25.5</v>
      </c>
      <c r="I4067">
        <v>5</v>
      </c>
      <c r="J4067" t="s">
        <v>15</v>
      </c>
      <c r="K4067" t="s">
        <v>16</v>
      </c>
      <c r="L4067">
        <f t="shared" si="381"/>
        <v>127.5</v>
      </c>
      <c r="M4067">
        <f t="shared" si="383"/>
        <v>35</v>
      </c>
      <c r="N4067" t="s">
        <v>112</v>
      </c>
      <c r="O4067" t="s">
        <v>114</v>
      </c>
    </row>
    <row r="4068" spans="1:15" x14ac:dyDescent="0.3">
      <c r="A4068">
        <f t="shared" si="382"/>
        <v>7777899467</v>
      </c>
      <c r="B4068" s="1">
        <v>42731</v>
      </c>
      <c r="C4068" t="str">
        <f t="shared" si="378"/>
        <v>Tuesday</v>
      </c>
      <c r="D4068" t="str">
        <f t="shared" si="379"/>
        <v>December</v>
      </c>
      <c r="E4068">
        <v>16.25</v>
      </c>
      <c r="F4068" t="s">
        <v>7</v>
      </c>
      <c r="G4068" t="s">
        <v>17</v>
      </c>
      <c r="H4068">
        <f t="shared" si="380"/>
        <v>24.75</v>
      </c>
      <c r="I4068">
        <v>7</v>
      </c>
      <c r="J4068" t="s">
        <v>70</v>
      </c>
      <c r="K4068" t="s">
        <v>71</v>
      </c>
      <c r="L4068">
        <f t="shared" si="381"/>
        <v>173.25</v>
      </c>
      <c r="M4068">
        <f t="shared" si="383"/>
        <v>59.5</v>
      </c>
      <c r="N4068" t="s">
        <v>112</v>
      </c>
      <c r="O4068" t="s">
        <v>115</v>
      </c>
    </row>
    <row r="4069" spans="1:15" x14ac:dyDescent="0.3">
      <c r="A4069">
        <f t="shared" si="382"/>
        <v>7777899468</v>
      </c>
      <c r="B4069" s="1">
        <v>42731</v>
      </c>
      <c r="C4069" t="str">
        <f t="shared" si="378"/>
        <v>Tuesday</v>
      </c>
      <c r="D4069" t="str">
        <f t="shared" si="379"/>
        <v>December</v>
      </c>
      <c r="E4069">
        <v>16</v>
      </c>
      <c r="F4069" t="s">
        <v>7</v>
      </c>
      <c r="G4069" t="s">
        <v>8</v>
      </c>
      <c r="H4069">
        <f t="shared" si="380"/>
        <v>20.5</v>
      </c>
      <c r="I4069">
        <v>4</v>
      </c>
      <c r="J4069" t="s">
        <v>11</v>
      </c>
      <c r="K4069" t="s">
        <v>12</v>
      </c>
      <c r="L4069">
        <f t="shared" si="381"/>
        <v>82</v>
      </c>
      <c r="M4069">
        <f t="shared" si="383"/>
        <v>18</v>
      </c>
      <c r="N4069" t="s">
        <v>112</v>
      </c>
      <c r="O4069" t="s">
        <v>114</v>
      </c>
    </row>
    <row r="4070" spans="1:15" x14ac:dyDescent="0.3">
      <c r="A4070">
        <f t="shared" si="382"/>
        <v>7777899469</v>
      </c>
      <c r="B4070" s="1">
        <v>42731</v>
      </c>
      <c r="C4070" t="str">
        <f t="shared" si="378"/>
        <v>Tuesday</v>
      </c>
      <c r="D4070" t="str">
        <f t="shared" si="379"/>
        <v>December</v>
      </c>
      <c r="E4070">
        <v>12</v>
      </c>
      <c r="F4070" t="s">
        <v>27</v>
      </c>
      <c r="G4070" t="s">
        <v>14</v>
      </c>
      <c r="H4070">
        <f t="shared" si="380"/>
        <v>16</v>
      </c>
      <c r="I4070">
        <v>7</v>
      </c>
      <c r="J4070" t="s">
        <v>34</v>
      </c>
      <c r="K4070" t="s">
        <v>35</v>
      </c>
      <c r="L4070">
        <f t="shared" si="381"/>
        <v>112</v>
      </c>
      <c r="M4070">
        <f t="shared" si="383"/>
        <v>28</v>
      </c>
      <c r="N4070" t="s">
        <v>111</v>
      </c>
      <c r="O4070" t="s">
        <v>114</v>
      </c>
    </row>
    <row r="4071" spans="1:15" x14ac:dyDescent="0.3">
      <c r="A4071">
        <f t="shared" si="382"/>
        <v>7777899470</v>
      </c>
      <c r="B4071" s="1">
        <v>42731</v>
      </c>
      <c r="C4071" t="str">
        <f t="shared" si="378"/>
        <v>Tuesday</v>
      </c>
      <c r="D4071" t="str">
        <f t="shared" si="379"/>
        <v>December</v>
      </c>
      <c r="E4071">
        <v>10.5</v>
      </c>
      <c r="F4071" t="s">
        <v>27</v>
      </c>
      <c r="G4071" t="s">
        <v>8</v>
      </c>
      <c r="H4071">
        <f t="shared" si="380"/>
        <v>13.5</v>
      </c>
      <c r="I4071">
        <v>2</v>
      </c>
      <c r="J4071" t="s">
        <v>9</v>
      </c>
      <c r="K4071" t="s">
        <v>10</v>
      </c>
      <c r="L4071">
        <f t="shared" si="381"/>
        <v>27</v>
      </c>
      <c r="M4071">
        <f t="shared" si="383"/>
        <v>6</v>
      </c>
      <c r="N4071" t="s">
        <v>111</v>
      </c>
      <c r="O4071" t="s">
        <v>115</v>
      </c>
    </row>
    <row r="4072" spans="1:15" x14ac:dyDescent="0.3">
      <c r="A4072">
        <f t="shared" si="382"/>
        <v>7777899471</v>
      </c>
      <c r="B4072" s="1">
        <v>42731</v>
      </c>
      <c r="C4072" t="str">
        <f t="shared" si="378"/>
        <v>Tuesday</v>
      </c>
      <c r="D4072" t="str">
        <f t="shared" si="379"/>
        <v>December</v>
      </c>
      <c r="E4072">
        <v>12.5</v>
      </c>
      <c r="F4072" t="s">
        <v>27</v>
      </c>
      <c r="G4072" t="s">
        <v>17</v>
      </c>
      <c r="H4072">
        <f t="shared" si="380"/>
        <v>19.5</v>
      </c>
      <c r="I4072">
        <v>11</v>
      </c>
      <c r="J4072" t="s">
        <v>66</v>
      </c>
      <c r="K4072" t="s">
        <v>67</v>
      </c>
      <c r="L4072">
        <f t="shared" si="381"/>
        <v>214.5</v>
      </c>
      <c r="M4072">
        <f t="shared" si="383"/>
        <v>77</v>
      </c>
      <c r="N4072" t="s">
        <v>111</v>
      </c>
      <c r="O4072" t="s">
        <v>114</v>
      </c>
    </row>
    <row r="4073" spans="1:15" x14ac:dyDescent="0.3">
      <c r="A4073">
        <f t="shared" si="382"/>
        <v>7777899472</v>
      </c>
      <c r="B4073" s="1">
        <v>42731</v>
      </c>
      <c r="C4073" t="str">
        <f t="shared" si="378"/>
        <v>Tuesday</v>
      </c>
      <c r="D4073" t="str">
        <f t="shared" si="379"/>
        <v>December</v>
      </c>
      <c r="E4073">
        <v>16</v>
      </c>
      <c r="F4073" t="s">
        <v>7</v>
      </c>
      <c r="G4073" t="s">
        <v>8</v>
      </c>
      <c r="H4073">
        <f t="shared" si="380"/>
        <v>20.5</v>
      </c>
      <c r="I4073">
        <v>5</v>
      </c>
      <c r="J4073" t="s">
        <v>11</v>
      </c>
      <c r="K4073" t="s">
        <v>12</v>
      </c>
      <c r="L4073">
        <f t="shared" si="381"/>
        <v>102.5</v>
      </c>
      <c r="M4073">
        <f t="shared" si="383"/>
        <v>22.5</v>
      </c>
      <c r="N4073" t="s">
        <v>112</v>
      </c>
      <c r="O4073" t="s">
        <v>114</v>
      </c>
    </row>
    <row r="4074" spans="1:15" x14ac:dyDescent="0.3">
      <c r="A4074">
        <f t="shared" si="382"/>
        <v>7777899473</v>
      </c>
      <c r="B4074" s="1">
        <v>42732</v>
      </c>
      <c r="C4074" t="str">
        <f t="shared" si="378"/>
        <v>Wednesday</v>
      </c>
      <c r="D4074" t="str">
        <f t="shared" si="379"/>
        <v>December</v>
      </c>
      <c r="E4074">
        <v>20.25</v>
      </c>
      <c r="F4074" t="s">
        <v>13</v>
      </c>
      <c r="G4074" t="s">
        <v>14</v>
      </c>
      <c r="H4074">
        <f t="shared" si="380"/>
        <v>27.25</v>
      </c>
      <c r="I4074">
        <v>9</v>
      </c>
      <c r="J4074" t="s">
        <v>42</v>
      </c>
      <c r="K4074" t="s">
        <v>43</v>
      </c>
      <c r="L4074">
        <f t="shared" si="381"/>
        <v>245.25</v>
      </c>
      <c r="M4074">
        <f t="shared" si="383"/>
        <v>63</v>
      </c>
      <c r="N4074" t="s">
        <v>112</v>
      </c>
      <c r="O4074" t="s">
        <v>115</v>
      </c>
    </row>
    <row r="4075" spans="1:15" x14ac:dyDescent="0.3">
      <c r="A4075">
        <f t="shared" si="382"/>
        <v>7777899474</v>
      </c>
      <c r="B4075" s="1">
        <v>42732</v>
      </c>
      <c r="C4075" t="str">
        <f t="shared" si="378"/>
        <v>Wednesday</v>
      </c>
      <c r="D4075" t="str">
        <f t="shared" si="379"/>
        <v>December</v>
      </c>
      <c r="E4075">
        <v>18.5</v>
      </c>
      <c r="F4075" t="s">
        <v>13</v>
      </c>
      <c r="G4075" t="s">
        <v>14</v>
      </c>
      <c r="H4075">
        <f t="shared" si="380"/>
        <v>25.5</v>
      </c>
      <c r="I4075">
        <v>6</v>
      </c>
      <c r="J4075" t="s">
        <v>15</v>
      </c>
      <c r="K4075" t="s">
        <v>16</v>
      </c>
      <c r="L4075">
        <f t="shared" si="381"/>
        <v>153</v>
      </c>
      <c r="M4075">
        <f t="shared" si="383"/>
        <v>42</v>
      </c>
      <c r="N4075" t="s">
        <v>111</v>
      </c>
      <c r="O4075" t="s">
        <v>114</v>
      </c>
    </row>
    <row r="4076" spans="1:15" x14ac:dyDescent="0.3">
      <c r="A4076">
        <f t="shared" si="382"/>
        <v>7777899475</v>
      </c>
      <c r="B4076" s="1">
        <v>42732</v>
      </c>
      <c r="C4076" t="str">
        <f t="shared" si="378"/>
        <v>Wednesday</v>
      </c>
      <c r="D4076" t="str">
        <f t="shared" si="379"/>
        <v>December</v>
      </c>
      <c r="E4076">
        <v>20.25</v>
      </c>
      <c r="F4076" t="s">
        <v>13</v>
      </c>
      <c r="G4076" t="s">
        <v>14</v>
      </c>
      <c r="H4076">
        <f t="shared" si="380"/>
        <v>27.25</v>
      </c>
      <c r="I4076">
        <v>1</v>
      </c>
      <c r="J4076" t="s">
        <v>42</v>
      </c>
      <c r="K4076" t="s">
        <v>43</v>
      </c>
      <c r="L4076">
        <f t="shared" si="381"/>
        <v>27.25</v>
      </c>
      <c r="M4076">
        <f t="shared" si="383"/>
        <v>7</v>
      </c>
      <c r="N4076" t="s">
        <v>112</v>
      </c>
      <c r="O4076" t="s">
        <v>114</v>
      </c>
    </row>
    <row r="4077" spans="1:15" x14ac:dyDescent="0.3">
      <c r="A4077">
        <f t="shared" si="382"/>
        <v>7777899476</v>
      </c>
      <c r="B4077" s="1">
        <v>42732</v>
      </c>
      <c r="C4077" t="str">
        <f t="shared" si="378"/>
        <v>Wednesday</v>
      </c>
      <c r="D4077" t="str">
        <f t="shared" si="379"/>
        <v>December</v>
      </c>
      <c r="E4077">
        <v>12</v>
      </c>
      <c r="F4077" t="s">
        <v>27</v>
      </c>
      <c r="G4077" t="s">
        <v>8</v>
      </c>
      <c r="H4077">
        <f t="shared" si="380"/>
        <v>15</v>
      </c>
      <c r="I4077">
        <v>11</v>
      </c>
      <c r="J4077" t="s">
        <v>52</v>
      </c>
      <c r="K4077" t="s">
        <v>53</v>
      </c>
      <c r="L4077">
        <f t="shared" si="381"/>
        <v>165</v>
      </c>
      <c r="M4077">
        <f t="shared" si="383"/>
        <v>33</v>
      </c>
      <c r="N4077" t="s">
        <v>112</v>
      </c>
      <c r="O4077" t="s">
        <v>114</v>
      </c>
    </row>
    <row r="4078" spans="1:15" x14ac:dyDescent="0.3">
      <c r="A4078">
        <f t="shared" si="382"/>
        <v>7777899477</v>
      </c>
      <c r="B4078" s="1">
        <v>42732</v>
      </c>
      <c r="C4078" t="str">
        <f t="shared" si="378"/>
        <v>Wednesday</v>
      </c>
      <c r="D4078" t="str">
        <f t="shared" si="379"/>
        <v>December</v>
      </c>
      <c r="E4078">
        <v>16.75</v>
      </c>
      <c r="F4078" t="s">
        <v>7</v>
      </c>
      <c r="G4078" t="s">
        <v>22</v>
      </c>
      <c r="H4078">
        <f t="shared" si="380"/>
        <v>23.25</v>
      </c>
      <c r="I4078">
        <v>11</v>
      </c>
      <c r="J4078" t="s">
        <v>72</v>
      </c>
      <c r="K4078" t="s">
        <v>73</v>
      </c>
      <c r="L4078">
        <f t="shared" si="381"/>
        <v>255.75</v>
      </c>
      <c r="M4078">
        <f t="shared" si="383"/>
        <v>71.5</v>
      </c>
      <c r="N4078" t="s">
        <v>111</v>
      </c>
      <c r="O4078" t="s">
        <v>114</v>
      </c>
    </row>
    <row r="4079" spans="1:15" x14ac:dyDescent="0.3">
      <c r="A4079">
        <f t="shared" si="382"/>
        <v>7777899478</v>
      </c>
      <c r="B4079" s="1">
        <v>42733</v>
      </c>
      <c r="C4079" t="str">
        <f t="shared" si="378"/>
        <v>Thursday</v>
      </c>
      <c r="D4079" t="str">
        <f t="shared" si="379"/>
        <v>December</v>
      </c>
      <c r="E4079">
        <v>12.25</v>
      </c>
      <c r="F4079" t="s">
        <v>27</v>
      </c>
      <c r="G4079" t="s">
        <v>17</v>
      </c>
      <c r="H4079">
        <f t="shared" si="380"/>
        <v>19.25</v>
      </c>
      <c r="I4079">
        <v>9</v>
      </c>
      <c r="J4079" t="s">
        <v>70</v>
      </c>
      <c r="K4079" t="s">
        <v>71</v>
      </c>
      <c r="L4079">
        <f t="shared" si="381"/>
        <v>173.25</v>
      </c>
      <c r="M4079">
        <f t="shared" si="383"/>
        <v>63</v>
      </c>
      <c r="N4079" t="s">
        <v>111</v>
      </c>
      <c r="O4079" t="s">
        <v>115</v>
      </c>
    </row>
    <row r="4080" spans="1:15" x14ac:dyDescent="0.3">
      <c r="A4080">
        <f t="shared" si="382"/>
        <v>7777899479</v>
      </c>
      <c r="B4080" s="1">
        <v>42733</v>
      </c>
      <c r="C4080" t="str">
        <f t="shared" si="378"/>
        <v>Thursday</v>
      </c>
      <c r="D4080" t="str">
        <f t="shared" si="379"/>
        <v>December</v>
      </c>
      <c r="E4080">
        <v>12</v>
      </c>
      <c r="F4080" t="s">
        <v>27</v>
      </c>
      <c r="G4080" t="s">
        <v>8</v>
      </c>
      <c r="H4080">
        <f t="shared" si="380"/>
        <v>15</v>
      </c>
      <c r="I4080">
        <v>3</v>
      </c>
      <c r="J4080" t="s">
        <v>52</v>
      </c>
      <c r="K4080" t="s">
        <v>53</v>
      </c>
      <c r="L4080">
        <f t="shared" si="381"/>
        <v>45</v>
      </c>
      <c r="M4080">
        <f t="shared" si="383"/>
        <v>9</v>
      </c>
      <c r="N4080" t="s">
        <v>112</v>
      </c>
      <c r="O4080" t="s">
        <v>115</v>
      </c>
    </row>
    <row r="4081" spans="1:15" x14ac:dyDescent="0.3">
      <c r="A4081">
        <f t="shared" si="382"/>
        <v>7777899480</v>
      </c>
      <c r="B4081" s="1">
        <v>42734</v>
      </c>
      <c r="C4081" t="str">
        <f t="shared" si="378"/>
        <v>Friday</v>
      </c>
      <c r="D4081" t="str">
        <f t="shared" si="379"/>
        <v>December</v>
      </c>
      <c r="E4081">
        <v>10.5</v>
      </c>
      <c r="F4081" t="s">
        <v>27</v>
      </c>
      <c r="G4081" t="s">
        <v>8</v>
      </c>
      <c r="H4081">
        <f t="shared" si="380"/>
        <v>13.5</v>
      </c>
      <c r="I4081">
        <v>4</v>
      </c>
      <c r="J4081" t="s">
        <v>9</v>
      </c>
      <c r="K4081" t="s">
        <v>10</v>
      </c>
      <c r="L4081">
        <f t="shared" si="381"/>
        <v>54</v>
      </c>
      <c r="M4081">
        <f t="shared" si="383"/>
        <v>12</v>
      </c>
      <c r="N4081" t="s">
        <v>112</v>
      </c>
      <c r="O4081" t="s">
        <v>114</v>
      </c>
    </row>
    <row r="4082" spans="1:15" x14ac:dyDescent="0.3">
      <c r="A4082">
        <f t="shared" si="382"/>
        <v>7777899481</v>
      </c>
      <c r="B4082" s="1">
        <v>42734</v>
      </c>
      <c r="C4082" t="str">
        <f t="shared" si="378"/>
        <v>Friday</v>
      </c>
      <c r="D4082" t="str">
        <f t="shared" si="379"/>
        <v>December</v>
      </c>
      <c r="E4082">
        <v>20.5</v>
      </c>
      <c r="F4082" t="s">
        <v>13</v>
      </c>
      <c r="G4082" t="s">
        <v>8</v>
      </c>
      <c r="H4082">
        <f t="shared" si="380"/>
        <v>26.5</v>
      </c>
      <c r="I4082">
        <v>2</v>
      </c>
      <c r="J4082" t="s">
        <v>36</v>
      </c>
      <c r="K4082" t="s">
        <v>37</v>
      </c>
      <c r="L4082">
        <f t="shared" si="381"/>
        <v>53</v>
      </c>
      <c r="M4082">
        <f t="shared" si="383"/>
        <v>12</v>
      </c>
      <c r="N4082" t="s">
        <v>112</v>
      </c>
      <c r="O4082" t="s">
        <v>115</v>
      </c>
    </row>
    <row r="4083" spans="1:15" x14ac:dyDescent="0.3">
      <c r="A4083">
        <f t="shared" si="382"/>
        <v>7777899482</v>
      </c>
      <c r="B4083" s="1">
        <v>42734</v>
      </c>
      <c r="C4083" t="str">
        <f t="shared" si="378"/>
        <v>Friday</v>
      </c>
      <c r="D4083" t="str">
        <f t="shared" si="379"/>
        <v>December</v>
      </c>
      <c r="E4083">
        <v>17.95</v>
      </c>
      <c r="F4083" t="s">
        <v>13</v>
      </c>
      <c r="G4083" t="s">
        <v>14</v>
      </c>
      <c r="H4083">
        <f t="shared" si="380"/>
        <v>24.95</v>
      </c>
      <c r="I4083">
        <v>10</v>
      </c>
      <c r="J4083" t="s">
        <v>56</v>
      </c>
      <c r="K4083" t="s">
        <v>57</v>
      </c>
      <c r="L4083">
        <f t="shared" si="381"/>
        <v>249.5</v>
      </c>
      <c r="M4083">
        <f t="shared" si="383"/>
        <v>70</v>
      </c>
      <c r="N4083" t="s">
        <v>111</v>
      </c>
      <c r="O4083" t="s">
        <v>115</v>
      </c>
    </row>
    <row r="4084" spans="1:15" x14ac:dyDescent="0.3">
      <c r="A4084">
        <f t="shared" si="382"/>
        <v>7777899483</v>
      </c>
      <c r="B4084" s="1">
        <v>42734</v>
      </c>
      <c r="C4084" t="str">
        <f t="shared" si="378"/>
        <v>Friday</v>
      </c>
      <c r="D4084" t="str">
        <f t="shared" si="379"/>
        <v>December</v>
      </c>
      <c r="E4084">
        <v>13.25</v>
      </c>
      <c r="F4084" t="s">
        <v>7</v>
      </c>
      <c r="G4084" t="s">
        <v>8</v>
      </c>
      <c r="H4084">
        <f t="shared" si="380"/>
        <v>17.75</v>
      </c>
      <c r="I4084">
        <v>9</v>
      </c>
      <c r="J4084" t="s">
        <v>9</v>
      </c>
      <c r="K4084" t="s">
        <v>10</v>
      </c>
      <c r="L4084">
        <f t="shared" si="381"/>
        <v>159.75</v>
      </c>
      <c r="M4084">
        <f t="shared" si="383"/>
        <v>40.5</v>
      </c>
      <c r="N4084" t="s">
        <v>111</v>
      </c>
      <c r="O4084" t="s">
        <v>115</v>
      </c>
    </row>
    <row r="4085" spans="1:15" x14ac:dyDescent="0.3">
      <c r="A4085">
        <f t="shared" si="382"/>
        <v>7777899484</v>
      </c>
      <c r="B4085" s="1">
        <v>42735</v>
      </c>
      <c r="C4085" t="str">
        <f t="shared" si="378"/>
        <v>Saturday</v>
      </c>
      <c r="D4085" t="str">
        <f t="shared" si="379"/>
        <v>December</v>
      </c>
      <c r="E4085">
        <v>16.5</v>
      </c>
      <c r="F4085" t="s">
        <v>7</v>
      </c>
      <c r="G4085" t="s">
        <v>17</v>
      </c>
      <c r="H4085">
        <f t="shared" si="380"/>
        <v>25</v>
      </c>
      <c r="I4085">
        <v>6</v>
      </c>
      <c r="J4085" t="s">
        <v>38</v>
      </c>
      <c r="K4085" t="s">
        <v>39</v>
      </c>
      <c r="L4085">
        <f t="shared" si="381"/>
        <v>150</v>
      </c>
      <c r="M4085">
        <f t="shared" si="383"/>
        <v>51</v>
      </c>
      <c r="N4085" t="s">
        <v>112</v>
      </c>
      <c r="O4085" t="s">
        <v>115</v>
      </c>
    </row>
    <row r="4086" spans="1:15" x14ac:dyDescent="0.3">
      <c r="A4086">
        <f t="shared" si="382"/>
        <v>7777899485</v>
      </c>
      <c r="B4086" s="1">
        <v>42735</v>
      </c>
      <c r="C4086" t="str">
        <f t="shared" si="378"/>
        <v>Saturday</v>
      </c>
      <c r="D4086" t="str">
        <f t="shared" si="379"/>
        <v>December</v>
      </c>
      <c r="E4086">
        <v>12</v>
      </c>
      <c r="F4086" t="s">
        <v>27</v>
      </c>
      <c r="G4086" t="s">
        <v>8</v>
      </c>
      <c r="H4086">
        <f t="shared" si="380"/>
        <v>15</v>
      </c>
      <c r="I4086">
        <v>7</v>
      </c>
      <c r="J4086" t="s">
        <v>52</v>
      </c>
      <c r="K4086" t="s">
        <v>53</v>
      </c>
      <c r="L4086">
        <f t="shared" si="381"/>
        <v>105</v>
      </c>
      <c r="M4086">
        <f t="shared" si="383"/>
        <v>21</v>
      </c>
      <c r="N4086" t="s">
        <v>111</v>
      </c>
      <c r="O4086" t="s">
        <v>115</v>
      </c>
    </row>
    <row r="4087" spans="1:15" x14ac:dyDescent="0.3">
      <c r="A4087">
        <f t="shared" si="382"/>
        <v>7777899486</v>
      </c>
      <c r="B4087" s="1">
        <v>42735</v>
      </c>
      <c r="C4087" t="str">
        <f t="shared" si="378"/>
        <v>Saturday</v>
      </c>
      <c r="D4087" t="str">
        <f t="shared" si="379"/>
        <v>December</v>
      </c>
      <c r="E4087">
        <v>20.75</v>
      </c>
      <c r="F4087" t="s">
        <v>13</v>
      </c>
      <c r="G4087" t="s">
        <v>17</v>
      </c>
      <c r="H4087">
        <f t="shared" si="380"/>
        <v>30.75</v>
      </c>
      <c r="I4087">
        <v>1</v>
      </c>
      <c r="J4087" t="s">
        <v>66</v>
      </c>
      <c r="K4087" t="s">
        <v>67</v>
      </c>
      <c r="L4087">
        <f t="shared" si="381"/>
        <v>30.75</v>
      </c>
      <c r="M4087">
        <f t="shared" si="383"/>
        <v>10</v>
      </c>
      <c r="N4087" t="s">
        <v>111</v>
      </c>
      <c r="O4087" t="s">
        <v>114</v>
      </c>
    </row>
    <row r="4088" spans="1:15" x14ac:dyDescent="0.3">
      <c r="A4088">
        <f t="shared" si="382"/>
        <v>7777899487</v>
      </c>
      <c r="B4088" s="1">
        <v>42735</v>
      </c>
      <c r="C4088" t="str">
        <f t="shared" si="378"/>
        <v>Saturday</v>
      </c>
      <c r="D4088" t="str">
        <f t="shared" si="379"/>
        <v>December</v>
      </c>
      <c r="E4088">
        <v>16.25</v>
      </c>
      <c r="F4088" t="s">
        <v>7</v>
      </c>
      <c r="G4088" t="s">
        <v>17</v>
      </c>
      <c r="H4088">
        <f t="shared" si="380"/>
        <v>24.75</v>
      </c>
      <c r="I4088">
        <v>11</v>
      </c>
      <c r="J4088" t="s">
        <v>70</v>
      </c>
      <c r="K4088" t="s">
        <v>71</v>
      </c>
      <c r="L4088">
        <f t="shared" si="381"/>
        <v>272.25</v>
      </c>
      <c r="M4088">
        <f t="shared" si="383"/>
        <v>93.5</v>
      </c>
      <c r="N4088" t="s">
        <v>111</v>
      </c>
      <c r="O4088" t="s">
        <v>114</v>
      </c>
    </row>
    <row r="4089" spans="1:15" x14ac:dyDescent="0.3">
      <c r="A4089">
        <f t="shared" si="382"/>
        <v>7777899488</v>
      </c>
      <c r="B4089" s="1">
        <v>42735</v>
      </c>
      <c r="C4089" t="str">
        <f t="shared" si="378"/>
        <v>Saturday</v>
      </c>
      <c r="D4089" t="str">
        <f t="shared" si="379"/>
        <v>December</v>
      </c>
      <c r="E4089">
        <v>20.5</v>
      </c>
      <c r="F4089" t="s">
        <v>13</v>
      </c>
      <c r="G4089" t="s">
        <v>8</v>
      </c>
      <c r="H4089">
        <f t="shared" si="380"/>
        <v>26.5</v>
      </c>
      <c r="I4089">
        <v>6</v>
      </c>
      <c r="J4089" t="s">
        <v>58</v>
      </c>
      <c r="K4089" t="s">
        <v>59</v>
      </c>
      <c r="L4089">
        <f t="shared" si="381"/>
        <v>159</v>
      </c>
      <c r="M4089">
        <f t="shared" si="383"/>
        <v>36</v>
      </c>
      <c r="N4089" t="s">
        <v>111</v>
      </c>
      <c r="O4089" t="s">
        <v>115</v>
      </c>
    </row>
  </sheetData>
  <sortState xmlns:xlrd2="http://schemas.microsoft.com/office/spreadsheetml/2017/richdata2" ref="A2:K2115">
    <sortCondition ref="B2:B2115"/>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8A1BD-E3DB-4206-ABD8-4BA09AA71008}">
  <dimension ref="A1:Q4089"/>
  <sheetViews>
    <sheetView workbookViewId="0">
      <selection activeCell="F186" sqref="F186"/>
    </sheetView>
  </sheetViews>
  <sheetFormatPr defaultRowHeight="14.4" x14ac:dyDescent="0.3"/>
  <cols>
    <col min="2" max="2" width="14.33203125" customWidth="1"/>
    <col min="3" max="3" width="10.5546875" customWidth="1"/>
    <col min="4" max="4" width="10.33203125" customWidth="1"/>
    <col min="11" max="11" width="24.77734375" customWidth="1"/>
    <col min="12" max="12" width="11.44140625" customWidth="1"/>
    <col min="13" max="13" width="21.77734375" customWidth="1"/>
  </cols>
  <sheetData>
    <row r="1" spans="1:17" x14ac:dyDescent="0.3">
      <c r="A1" t="s">
        <v>0</v>
      </c>
      <c r="B1" s="1" t="s">
        <v>1</v>
      </c>
      <c r="C1" t="s">
        <v>80</v>
      </c>
      <c r="D1" t="s">
        <v>108</v>
      </c>
      <c r="E1" t="s">
        <v>2</v>
      </c>
      <c r="F1" t="s">
        <v>3</v>
      </c>
      <c r="G1" t="s">
        <v>4</v>
      </c>
      <c r="H1" t="s">
        <v>81</v>
      </c>
      <c r="I1" t="s">
        <v>85</v>
      </c>
      <c r="J1" t="s">
        <v>5</v>
      </c>
      <c r="K1" t="s">
        <v>6</v>
      </c>
      <c r="L1" t="s">
        <v>107</v>
      </c>
      <c r="M1" t="s">
        <v>82</v>
      </c>
      <c r="N1" t="s">
        <v>83</v>
      </c>
      <c r="O1" t="s">
        <v>113</v>
      </c>
      <c r="P1" t="s">
        <v>116</v>
      </c>
      <c r="Q1" t="s">
        <v>117</v>
      </c>
    </row>
    <row r="2" spans="1:17" x14ac:dyDescent="0.3">
      <c r="A2">
        <v>7777895401</v>
      </c>
      <c r="B2" s="1">
        <v>42005</v>
      </c>
      <c r="C2" t="str">
        <f t="shared" ref="C2:C65" si="0">TEXT(B2,"dddd")</f>
        <v>Thursday</v>
      </c>
      <c r="D2" t="str">
        <f>TEXT(B2,"mmmm")</f>
        <v>January</v>
      </c>
      <c r="E2">
        <v>12.5</v>
      </c>
      <c r="F2" t="s">
        <v>27</v>
      </c>
      <c r="G2" t="s">
        <v>14</v>
      </c>
      <c r="H2">
        <f>E2 +   IF(F2="S", 2, IF(F2="M", 3.5, IF(F2="L", 5, 0))) +  IF(G2="Classic", 1, IF(G2="Veggie", 2, IF(G2="Chicken", 3, IF(G2="Supreme",5,0))))</f>
        <v>16.5</v>
      </c>
      <c r="I2">
        <v>11</v>
      </c>
      <c r="J2" t="s">
        <v>40</v>
      </c>
      <c r="K2" t="s">
        <v>41</v>
      </c>
      <c r="L2">
        <f>Table357[[#This Row],[unit_price]]*Table357[[#This Row],[quantity]]</f>
        <v>137.5</v>
      </c>
      <c r="M2">
        <f>H2*I2</f>
        <v>181.5</v>
      </c>
      <c r="N2">
        <f>(H2-E2)*I2</f>
        <v>44</v>
      </c>
      <c r="O2" t="s">
        <v>111</v>
      </c>
      <c r="P2" t="s">
        <v>114</v>
      </c>
      <c r="Q2" t="str">
        <f>TEXT(Table357[[#This Row],[order_date]],"yyyy")</f>
        <v>2015</v>
      </c>
    </row>
    <row r="3" spans="1:17" x14ac:dyDescent="0.3">
      <c r="A3">
        <f>A2+1</f>
        <v>7777895402</v>
      </c>
      <c r="B3" s="1">
        <v>42005</v>
      </c>
      <c r="C3" t="str">
        <f t="shared" si="0"/>
        <v>Thursday</v>
      </c>
      <c r="D3" t="str">
        <f t="shared" ref="D3:D66" si="1">TEXT(B3,"mmmm")</f>
        <v>January</v>
      </c>
      <c r="E3">
        <v>12</v>
      </c>
      <c r="F3" t="s">
        <v>27</v>
      </c>
      <c r="G3" t="s">
        <v>8</v>
      </c>
      <c r="H3">
        <f t="shared" ref="H3:H66" si="2">E3 +   IF(F3="S", 2, IF(F3="M", 3.5, IF(F3="L", 5, 0))) +  IF(G3="Classic", 1, IF(G3="Veggie", 2, IF(G3="Chicken", 3, IF(G3="Supreme",5,0))))</f>
        <v>15</v>
      </c>
      <c r="I3">
        <v>5</v>
      </c>
      <c r="J3" t="s">
        <v>11</v>
      </c>
      <c r="K3" t="s">
        <v>12</v>
      </c>
      <c r="L3">
        <f>Table357[[#This Row],[unit_price]]*Table357[[#This Row],[quantity]]</f>
        <v>60</v>
      </c>
      <c r="M3">
        <f t="shared" ref="M3:M66" si="3">H3*I3</f>
        <v>75</v>
      </c>
      <c r="N3">
        <f t="shared" ref="N3:N66" si="4">(H3-E3)*I3</f>
        <v>15</v>
      </c>
      <c r="O3" t="s">
        <v>112</v>
      </c>
      <c r="P3" t="s">
        <v>114</v>
      </c>
      <c r="Q3" t="str">
        <f>TEXT(Table357[[#This Row],[order_date]],"yyyy")</f>
        <v>2015</v>
      </c>
    </row>
    <row r="4" spans="1:17" x14ac:dyDescent="0.3">
      <c r="A4">
        <f t="shared" ref="A4:A67" si="5">A3+1</f>
        <v>7777895403</v>
      </c>
      <c r="B4" s="1">
        <v>42005</v>
      </c>
      <c r="C4" t="str">
        <f t="shared" si="0"/>
        <v>Thursday</v>
      </c>
      <c r="D4" t="str">
        <f t="shared" si="1"/>
        <v>January</v>
      </c>
      <c r="E4">
        <v>20.75</v>
      </c>
      <c r="F4" t="s">
        <v>13</v>
      </c>
      <c r="G4" t="s">
        <v>22</v>
      </c>
      <c r="H4">
        <f t="shared" si="2"/>
        <v>28.75</v>
      </c>
      <c r="I4">
        <v>8</v>
      </c>
      <c r="J4" t="s">
        <v>46</v>
      </c>
      <c r="K4" t="s">
        <v>47</v>
      </c>
      <c r="L4">
        <f>Table357[[#This Row],[unit_price]]*Table357[[#This Row],[quantity]]</f>
        <v>166</v>
      </c>
      <c r="M4">
        <f t="shared" si="3"/>
        <v>230</v>
      </c>
      <c r="N4">
        <f t="shared" si="4"/>
        <v>64</v>
      </c>
      <c r="O4" t="s">
        <v>112</v>
      </c>
      <c r="P4" t="s">
        <v>114</v>
      </c>
      <c r="Q4" t="str">
        <f>TEXT(Table357[[#This Row],[order_date]],"yyyy")</f>
        <v>2015</v>
      </c>
    </row>
    <row r="5" spans="1:17" x14ac:dyDescent="0.3">
      <c r="A5">
        <f t="shared" si="5"/>
        <v>7777895404</v>
      </c>
      <c r="B5" s="1">
        <v>42005</v>
      </c>
      <c r="C5" t="str">
        <f t="shared" si="0"/>
        <v>Thursday</v>
      </c>
      <c r="D5" t="str">
        <f t="shared" si="1"/>
        <v>January</v>
      </c>
      <c r="E5">
        <v>21</v>
      </c>
      <c r="F5" t="s">
        <v>13</v>
      </c>
      <c r="G5" t="s">
        <v>14</v>
      </c>
      <c r="H5">
        <f t="shared" si="2"/>
        <v>28</v>
      </c>
      <c r="I5">
        <v>10</v>
      </c>
      <c r="J5" t="s">
        <v>62</v>
      </c>
      <c r="K5" t="s">
        <v>63</v>
      </c>
      <c r="L5">
        <f>Table357[[#This Row],[unit_price]]*Table357[[#This Row],[quantity]]</f>
        <v>210</v>
      </c>
      <c r="M5">
        <f t="shared" si="3"/>
        <v>280</v>
      </c>
      <c r="N5">
        <f t="shared" si="4"/>
        <v>70</v>
      </c>
      <c r="O5" t="s">
        <v>111</v>
      </c>
      <c r="P5" t="s">
        <v>114</v>
      </c>
      <c r="Q5" t="str">
        <f>TEXT(Table357[[#This Row],[order_date]],"yyyy")</f>
        <v>2015</v>
      </c>
    </row>
    <row r="6" spans="1:17" x14ac:dyDescent="0.3">
      <c r="A6">
        <f t="shared" si="5"/>
        <v>7777895405</v>
      </c>
      <c r="B6" s="1">
        <v>42005</v>
      </c>
      <c r="C6" t="str">
        <f t="shared" si="0"/>
        <v>Thursday</v>
      </c>
      <c r="D6" t="str">
        <f t="shared" si="1"/>
        <v>January</v>
      </c>
      <c r="E6">
        <v>12</v>
      </c>
      <c r="F6" t="s">
        <v>27</v>
      </c>
      <c r="G6" t="s">
        <v>14</v>
      </c>
      <c r="H6">
        <f t="shared" si="2"/>
        <v>16</v>
      </c>
      <c r="I6">
        <v>12</v>
      </c>
      <c r="J6" t="s">
        <v>34</v>
      </c>
      <c r="K6" t="s">
        <v>35</v>
      </c>
      <c r="L6">
        <f>Table357[[#This Row],[unit_price]]*Table357[[#This Row],[quantity]]</f>
        <v>144</v>
      </c>
      <c r="M6">
        <f t="shared" si="3"/>
        <v>192</v>
      </c>
      <c r="N6">
        <f t="shared" si="4"/>
        <v>48</v>
      </c>
      <c r="O6" t="s">
        <v>111</v>
      </c>
      <c r="P6" t="s">
        <v>114</v>
      </c>
      <c r="Q6" t="str">
        <f>TEXT(Table357[[#This Row],[order_date]],"yyyy")</f>
        <v>2015</v>
      </c>
    </row>
    <row r="7" spans="1:17" x14ac:dyDescent="0.3">
      <c r="A7">
        <f t="shared" si="5"/>
        <v>7777895406</v>
      </c>
      <c r="B7" s="1">
        <v>42005</v>
      </c>
      <c r="C7" t="str">
        <f t="shared" si="0"/>
        <v>Thursday</v>
      </c>
      <c r="D7" t="str">
        <f t="shared" si="1"/>
        <v>January</v>
      </c>
      <c r="E7">
        <v>16</v>
      </c>
      <c r="F7" t="s">
        <v>7</v>
      </c>
      <c r="G7" t="s">
        <v>8</v>
      </c>
      <c r="H7">
        <f t="shared" si="2"/>
        <v>20.5</v>
      </c>
      <c r="I7">
        <v>8</v>
      </c>
      <c r="J7" t="s">
        <v>58</v>
      </c>
      <c r="K7" t="s">
        <v>59</v>
      </c>
      <c r="L7">
        <f>Table357[[#This Row],[unit_price]]*Table357[[#This Row],[quantity]]</f>
        <v>128</v>
      </c>
      <c r="M7">
        <f t="shared" si="3"/>
        <v>164</v>
      </c>
      <c r="N7">
        <f t="shared" si="4"/>
        <v>36</v>
      </c>
      <c r="O7" t="s">
        <v>111</v>
      </c>
      <c r="P7" t="s">
        <v>114</v>
      </c>
      <c r="Q7" t="str">
        <f>TEXT(Table357[[#This Row],[order_date]],"yyyy")</f>
        <v>2015</v>
      </c>
    </row>
    <row r="8" spans="1:17" x14ac:dyDescent="0.3">
      <c r="A8">
        <f t="shared" si="5"/>
        <v>7777895407</v>
      </c>
      <c r="B8" s="1">
        <v>42005</v>
      </c>
      <c r="C8" t="str">
        <f t="shared" si="0"/>
        <v>Thursday</v>
      </c>
      <c r="D8" t="str">
        <f t="shared" si="1"/>
        <v>January</v>
      </c>
      <c r="E8">
        <v>9.75</v>
      </c>
      <c r="F8" t="s">
        <v>27</v>
      </c>
      <c r="G8" t="s">
        <v>8</v>
      </c>
      <c r="H8">
        <f t="shared" si="2"/>
        <v>12.75</v>
      </c>
      <c r="I8">
        <v>7</v>
      </c>
      <c r="J8" t="s">
        <v>48</v>
      </c>
      <c r="K8" t="s">
        <v>49</v>
      </c>
      <c r="L8">
        <f>Table357[[#This Row],[unit_price]]*Table357[[#This Row],[quantity]]</f>
        <v>68.25</v>
      </c>
      <c r="M8">
        <f t="shared" si="3"/>
        <v>89.25</v>
      </c>
      <c r="N8">
        <f t="shared" si="4"/>
        <v>21</v>
      </c>
      <c r="O8" t="s">
        <v>111</v>
      </c>
      <c r="P8" t="s">
        <v>114</v>
      </c>
      <c r="Q8" t="str">
        <f>TEXT(Table357[[#This Row],[order_date]],"yyyy")</f>
        <v>2015</v>
      </c>
    </row>
    <row r="9" spans="1:17" x14ac:dyDescent="0.3">
      <c r="A9">
        <f t="shared" si="5"/>
        <v>7777895408</v>
      </c>
      <c r="B9" s="1">
        <v>42005</v>
      </c>
      <c r="C9" t="str">
        <f t="shared" si="0"/>
        <v>Thursday</v>
      </c>
      <c r="D9" t="str">
        <f t="shared" si="1"/>
        <v>January</v>
      </c>
      <c r="E9">
        <v>12.5</v>
      </c>
      <c r="F9" t="s">
        <v>7</v>
      </c>
      <c r="G9" t="s">
        <v>8</v>
      </c>
      <c r="H9">
        <f t="shared" si="2"/>
        <v>17</v>
      </c>
      <c r="I9">
        <v>9</v>
      </c>
      <c r="J9" t="s">
        <v>48</v>
      </c>
      <c r="K9" t="s">
        <v>49</v>
      </c>
      <c r="L9">
        <f>Table357[[#This Row],[unit_price]]*Table357[[#This Row],[quantity]]</f>
        <v>112.5</v>
      </c>
      <c r="M9">
        <f t="shared" si="3"/>
        <v>153</v>
      </c>
      <c r="N9">
        <f t="shared" si="4"/>
        <v>40.5</v>
      </c>
      <c r="O9" t="s">
        <v>112</v>
      </c>
      <c r="P9" t="s">
        <v>115</v>
      </c>
      <c r="Q9" t="str">
        <f>TEXT(Table357[[#This Row],[order_date]],"yyyy")</f>
        <v>2015</v>
      </c>
    </row>
    <row r="10" spans="1:17" x14ac:dyDescent="0.3">
      <c r="A10">
        <f t="shared" si="5"/>
        <v>7777895409</v>
      </c>
      <c r="B10" s="1">
        <v>42005</v>
      </c>
      <c r="C10" t="str">
        <f t="shared" si="0"/>
        <v>Thursday</v>
      </c>
      <c r="D10" t="str">
        <f t="shared" si="1"/>
        <v>January</v>
      </c>
      <c r="E10">
        <v>15.25</v>
      </c>
      <c r="F10" t="s">
        <v>84</v>
      </c>
      <c r="G10" t="s">
        <v>8</v>
      </c>
      <c r="H10">
        <f t="shared" si="2"/>
        <v>16.25</v>
      </c>
      <c r="I10">
        <v>4</v>
      </c>
      <c r="J10" t="s">
        <v>48</v>
      </c>
      <c r="K10" t="s">
        <v>49</v>
      </c>
      <c r="L10">
        <f>Table357[[#This Row],[unit_price]]*Table357[[#This Row],[quantity]]</f>
        <v>61</v>
      </c>
      <c r="M10">
        <f t="shared" si="3"/>
        <v>65</v>
      </c>
      <c r="N10">
        <f t="shared" si="4"/>
        <v>4</v>
      </c>
      <c r="O10" t="s">
        <v>111</v>
      </c>
      <c r="P10" t="s">
        <v>114</v>
      </c>
      <c r="Q10" t="str">
        <f>TEXT(Table357[[#This Row],[order_date]],"yyyy")</f>
        <v>2015</v>
      </c>
    </row>
    <row r="11" spans="1:17" x14ac:dyDescent="0.3">
      <c r="A11">
        <f t="shared" si="5"/>
        <v>7777895410</v>
      </c>
      <c r="B11" s="1">
        <v>42006</v>
      </c>
      <c r="C11" t="str">
        <f t="shared" si="0"/>
        <v>Friday</v>
      </c>
      <c r="D11" t="str">
        <f t="shared" si="1"/>
        <v>January</v>
      </c>
      <c r="E11">
        <v>16</v>
      </c>
      <c r="F11" t="s">
        <v>7</v>
      </c>
      <c r="G11" t="s">
        <v>14</v>
      </c>
      <c r="H11">
        <f t="shared" si="2"/>
        <v>21.5</v>
      </c>
      <c r="I11">
        <v>5</v>
      </c>
      <c r="J11" t="s">
        <v>20</v>
      </c>
      <c r="K11" t="s">
        <v>21</v>
      </c>
      <c r="L11">
        <f>Table357[[#This Row],[unit_price]]*Table357[[#This Row],[quantity]]</f>
        <v>80</v>
      </c>
      <c r="M11">
        <f t="shared" si="3"/>
        <v>107.5</v>
      </c>
      <c r="N11">
        <f t="shared" si="4"/>
        <v>27.5</v>
      </c>
      <c r="O11" t="s">
        <v>112</v>
      </c>
      <c r="P11" t="s">
        <v>115</v>
      </c>
      <c r="Q11" t="str">
        <f>TEXT(Table357[[#This Row],[order_date]],"yyyy")</f>
        <v>2015</v>
      </c>
    </row>
    <row r="12" spans="1:17" x14ac:dyDescent="0.3">
      <c r="A12">
        <f t="shared" si="5"/>
        <v>7777895411</v>
      </c>
      <c r="B12" s="1">
        <v>42006</v>
      </c>
      <c r="C12" t="str">
        <f t="shared" si="0"/>
        <v>Friday</v>
      </c>
      <c r="D12" t="str">
        <f t="shared" si="1"/>
        <v>January</v>
      </c>
      <c r="E12">
        <v>16.75</v>
      </c>
      <c r="F12" t="s">
        <v>7</v>
      </c>
      <c r="G12" t="s">
        <v>22</v>
      </c>
      <c r="H12">
        <f t="shared" si="2"/>
        <v>23.25</v>
      </c>
      <c r="I12">
        <v>5</v>
      </c>
      <c r="J12" t="s">
        <v>28</v>
      </c>
      <c r="K12" t="s">
        <v>29</v>
      </c>
      <c r="L12">
        <f>Table357[[#This Row],[unit_price]]*Table357[[#This Row],[quantity]]</f>
        <v>83.75</v>
      </c>
      <c r="M12">
        <f t="shared" si="3"/>
        <v>116.25</v>
      </c>
      <c r="N12">
        <f t="shared" si="4"/>
        <v>32.5</v>
      </c>
      <c r="O12" t="s">
        <v>112</v>
      </c>
      <c r="P12" t="s">
        <v>114</v>
      </c>
      <c r="Q12" t="str">
        <f>TEXT(Table357[[#This Row],[order_date]],"yyyy")</f>
        <v>2015</v>
      </c>
    </row>
    <row r="13" spans="1:17" x14ac:dyDescent="0.3">
      <c r="A13">
        <f t="shared" si="5"/>
        <v>7777895412</v>
      </c>
      <c r="B13" s="1">
        <v>42006</v>
      </c>
      <c r="C13" t="str">
        <f t="shared" si="0"/>
        <v>Friday</v>
      </c>
      <c r="D13" t="str">
        <f t="shared" si="1"/>
        <v>January</v>
      </c>
      <c r="E13">
        <v>12</v>
      </c>
      <c r="F13" t="s">
        <v>27</v>
      </c>
      <c r="G13" t="s">
        <v>8</v>
      </c>
      <c r="H13">
        <f t="shared" si="2"/>
        <v>15</v>
      </c>
      <c r="I13">
        <v>8</v>
      </c>
      <c r="J13" t="s">
        <v>11</v>
      </c>
      <c r="K13" t="s">
        <v>12</v>
      </c>
      <c r="L13">
        <f>Table357[[#This Row],[unit_price]]*Table357[[#This Row],[quantity]]</f>
        <v>96</v>
      </c>
      <c r="M13">
        <f t="shared" si="3"/>
        <v>120</v>
      </c>
      <c r="N13">
        <f t="shared" si="4"/>
        <v>24</v>
      </c>
      <c r="O13" t="s">
        <v>111</v>
      </c>
      <c r="P13" t="s">
        <v>115</v>
      </c>
      <c r="Q13" t="str">
        <f>TEXT(Table357[[#This Row],[order_date]],"yyyy")</f>
        <v>2015</v>
      </c>
    </row>
    <row r="14" spans="1:17" x14ac:dyDescent="0.3">
      <c r="A14">
        <f t="shared" si="5"/>
        <v>7777895413</v>
      </c>
      <c r="B14" s="1">
        <v>42006</v>
      </c>
      <c r="C14" t="str">
        <f t="shared" si="0"/>
        <v>Friday</v>
      </c>
      <c r="D14" t="str">
        <f t="shared" si="1"/>
        <v>January</v>
      </c>
      <c r="E14">
        <v>16.75</v>
      </c>
      <c r="F14" t="s">
        <v>7</v>
      </c>
      <c r="G14" t="s">
        <v>22</v>
      </c>
      <c r="H14">
        <f t="shared" si="2"/>
        <v>23.25</v>
      </c>
      <c r="I14">
        <v>1</v>
      </c>
      <c r="J14" t="s">
        <v>46</v>
      </c>
      <c r="K14" t="s">
        <v>47</v>
      </c>
      <c r="L14">
        <f>Table357[[#This Row],[unit_price]]*Table357[[#This Row],[quantity]]</f>
        <v>16.75</v>
      </c>
      <c r="M14">
        <f t="shared" si="3"/>
        <v>23.25</v>
      </c>
      <c r="N14">
        <f t="shared" si="4"/>
        <v>6.5</v>
      </c>
      <c r="O14" t="s">
        <v>112</v>
      </c>
      <c r="P14" t="s">
        <v>115</v>
      </c>
      <c r="Q14" t="str">
        <f>TEXT(Table357[[#This Row],[order_date]],"yyyy")</f>
        <v>2015</v>
      </c>
    </row>
    <row r="15" spans="1:17" x14ac:dyDescent="0.3">
      <c r="A15">
        <f t="shared" si="5"/>
        <v>7777895414</v>
      </c>
      <c r="B15" s="1">
        <v>42006</v>
      </c>
      <c r="C15" t="str">
        <f t="shared" si="0"/>
        <v>Friday</v>
      </c>
      <c r="D15" t="str">
        <f t="shared" si="1"/>
        <v>January</v>
      </c>
      <c r="E15">
        <v>12</v>
      </c>
      <c r="F15" t="s">
        <v>27</v>
      </c>
      <c r="G15" t="s">
        <v>8</v>
      </c>
      <c r="H15">
        <f t="shared" si="2"/>
        <v>15</v>
      </c>
      <c r="I15">
        <v>4</v>
      </c>
      <c r="J15" t="s">
        <v>58</v>
      </c>
      <c r="K15" t="s">
        <v>59</v>
      </c>
      <c r="L15">
        <f>Table357[[#This Row],[unit_price]]*Table357[[#This Row],[quantity]]</f>
        <v>48</v>
      </c>
      <c r="M15">
        <f t="shared" si="3"/>
        <v>60</v>
      </c>
      <c r="N15">
        <f t="shared" si="4"/>
        <v>12</v>
      </c>
      <c r="O15" t="s">
        <v>112</v>
      </c>
      <c r="P15" t="s">
        <v>115</v>
      </c>
      <c r="Q15" t="str">
        <f>TEXT(Table357[[#This Row],[order_date]],"yyyy")</f>
        <v>2015</v>
      </c>
    </row>
    <row r="16" spans="1:17" x14ac:dyDescent="0.3">
      <c r="A16">
        <f t="shared" si="5"/>
        <v>7777895415</v>
      </c>
      <c r="B16" s="1">
        <v>42006</v>
      </c>
      <c r="C16" t="str">
        <f t="shared" si="0"/>
        <v>Friday</v>
      </c>
      <c r="D16" t="str">
        <f t="shared" si="1"/>
        <v>January</v>
      </c>
      <c r="E16">
        <v>20.75</v>
      </c>
      <c r="F16" t="s">
        <v>13</v>
      </c>
      <c r="G16" t="s">
        <v>22</v>
      </c>
      <c r="H16">
        <f t="shared" si="2"/>
        <v>28.75</v>
      </c>
      <c r="I16">
        <v>12</v>
      </c>
      <c r="J16" t="s">
        <v>23</v>
      </c>
      <c r="K16" t="s">
        <v>24</v>
      </c>
      <c r="L16">
        <f>Table357[[#This Row],[unit_price]]*Table357[[#This Row],[quantity]]</f>
        <v>249</v>
      </c>
      <c r="M16">
        <f t="shared" si="3"/>
        <v>345</v>
      </c>
      <c r="N16">
        <f t="shared" si="4"/>
        <v>96</v>
      </c>
      <c r="O16" t="s">
        <v>112</v>
      </c>
      <c r="P16" t="s">
        <v>115</v>
      </c>
      <c r="Q16" t="str">
        <f>TEXT(Table357[[#This Row],[order_date]],"yyyy")</f>
        <v>2015</v>
      </c>
    </row>
    <row r="17" spans="1:17" x14ac:dyDescent="0.3">
      <c r="A17">
        <f t="shared" si="5"/>
        <v>7777895416</v>
      </c>
      <c r="B17" s="1">
        <v>42006</v>
      </c>
      <c r="C17" t="str">
        <f t="shared" si="0"/>
        <v>Friday</v>
      </c>
      <c r="D17" t="str">
        <f t="shared" si="1"/>
        <v>January</v>
      </c>
      <c r="E17">
        <v>16</v>
      </c>
      <c r="F17" t="s">
        <v>7</v>
      </c>
      <c r="G17" t="s">
        <v>8</v>
      </c>
      <c r="H17">
        <f t="shared" si="2"/>
        <v>20.5</v>
      </c>
      <c r="I17">
        <v>7</v>
      </c>
      <c r="J17" t="s">
        <v>58</v>
      </c>
      <c r="K17" t="s">
        <v>59</v>
      </c>
      <c r="L17">
        <f>Table357[[#This Row],[unit_price]]*Table357[[#This Row],[quantity]]</f>
        <v>112</v>
      </c>
      <c r="M17">
        <f t="shared" si="3"/>
        <v>143.5</v>
      </c>
      <c r="N17">
        <f t="shared" si="4"/>
        <v>31.5</v>
      </c>
      <c r="O17" t="s">
        <v>111</v>
      </c>
      <c r="P17" t="s">
        <v>115</v>
      </c>
      <c r="Q17" t="str">
        <f>TEXT(Table357[[#This Row],[order_date]],"yyyy")</f>
        <v>2015</v>
      </c>
    </row>
    <row r="18" spans="1:17" x14ac:dyDescent="0.3">
      <c r="A18">
        <f t="shared" si="5"/>
        <v>7777895417</v>
      </c>
      <c r="B18" s="1">
        <v>42006</v>
      </c>
      <c r="C18" t="str">
        <f t="shared" si="0"/>
        <v>Friday</v>
      </c>
      <c r="D18" t="str">
        <f t="shared" si="1"/>
        <v>January</v>
      </c>
      <c r="E18">
        <v>16.75</v>
      </c>
      <c r="F18" t="s">
        <v>7</v>
      </c>
      <c r="G18" t="s">
        <v>14</v>
      </c>
      <c r="H18">
        <f t="shared" si="2"/>
        <v>22.25</v>
      </c>
      <c r="I18">
        <v>3</v>
      </c>
      <c r="J18" t="s">
        <v>62</v>
      </c>
      <c r="K18" t="s">
        <v>63</v>
      </c>
      <c r="L18">
        <f>Table357[[#This Row],[unit_price]]*Table357[[#This Row],[quantity]]</f>
        <v>50.25</v>
      </c>
      <c r="M18">
        <f t="shared" si="3"/>
        <v>66.75</v>
      </c>
      <c r="N18">
        <f t="shared" si="4"/>
        <v>16.5</v>
      </c>
      <c r="O18" t="s">
        <v>112</v>
      </c>
      <c r="P18" t="s">
        <v>114</v>
      </c>
      <c r="Q18" t="str">
        <f>TEXT(Table357[[#This Row],[order_date]],"yyyy")</f>
        <v>2015</v>
      </c>
    </row>
    <row r="19" spans="1:17" x14ac:dyDescent="0.3">
      <c r="A19">
        <f t="shared" si="5"/>
        <v>7777895418</v>
      </c>
      <c r="B19" s="1">
        <v>42007</v>
      </c>
      <c r="C19" t="str">
        <f t="shared" si="0"/>
        <v>Saturday</v>
      </c>
      <c r="D19" t="str">
        <f t="shared" si="1"/>
        <v>January</v>
      </c>
      <c r="E19">
        <v>12.5</v>
      </c>
      <c r="F19" t="s">
        <v>27</v>
      </c>
      <c r="G19" t="s">
        <v>17</v>
      </c>
      <c r="H19">
        <f t="shared" si="2"/>
        <v>19.5</v>
      </c>
      <c r="I19">
        <v>3</v>
      </c>
      <c r="J19" t="s">
        <v>25</v>
      </c>
      <c r="K19" t="s">
        <v>26</v>
      </c>
      <c r="L19">
        <f>Table357[[#This Row],[unit_price]]*Table357[[#This Row],[quantity]]</f>
        <v>37.5</v>
      </c>
      <c r="M19">
        <f t="shared" si="3"/>
        <v>58.5</v>
      </c>
      <c r="N19">
        <f t="shared" si="4"/>
        <v>21</v>
      </c>
      <c r="O19" t="s">
        <v>112</v>
      </c>
      <c r="P19" t="s">
        <v>114</v>
      </c>
      <c r="Q19" t="str">
        <f>TEXT(Table357[[#This Row],[order_date]],"yyyy")</f>
        <v>2015</v>
      </c>
    </row>
    <row r="20" spans="1:17" x14ac:dyDescent="0.3">
      <c r="A20">
        <f t="shared" si="5"/>
        <v>7777895419</v>
      </c>
      <c r="B20" s="1">
        <v>42007</v>
      </c>
      <c r="C20" t="str">
        <f t="shared" si="0"/>
        <v>Saturday</v>
      </c>
      <c r="D20" t="str">
        <f t="shared" si="1"/>
        <v>January</v>
      </c>
      <c r="E20">
        <v>16</v>
      </c>
      <c r="F20" t="s">
        <v>7</v>
      </c>
      <c r="G20" t="s">
        <v>14</v>
      </c>
      <c r="H20">
        <f t="shared" si="2"/>
        <v>21.5</v>
      </c>
      <c r="I20">
        <v>10</v>
      </c>
      <c r="J20" t="s">
        <v>34</v>
      </c>
      <c r="K20" t="s">
        <v>35</v>
      </c>
      <c r="L20">
        <f>Table357[[#This Row],[unit_price]]*Table357[[#This Row],[quantity]]</f>
        <v>160</v>
      </c>
      <c r="M20">
        <f t="shared" si="3"/>
        <v>215</v>
      </c>
      <c r="N20">
        <f t="shared" si="4"/>
        <v>55</v>
      </c>
      <c r="O20" t="s">
        <v>111</v>
      </c>
      <c r="P20" t="s">
        <v>115</v>
      </c>
      <c r="Q20" t="str">
        <f>TEXT(Table357[[#This Row],[order_date]],"yyyy")</f>
        <v>2015</v>
      </c>
    </row>
    <row r="21" spans="1:17" x14ac:dyDescent="0.3">
      <c r="A21">
        <f t="shared" si="5"/>
        <v>7777895420</v>
      </c>
      <c r="B21" s="1">
        <v>42007</v>
      </c>
      <c r="C21" t="str">
        <f t="shared" si="0"/>
        <v>Saturday</v>
      </c>
      <c r="D21" t="str">
        <f t="shared" si="1"/>
        <v>January</v>
      </c>
      <c r="E21">
        <v>21</v>
      </c>
      <c r="F21" t="s">
        <v>13</v>
      </c>
      <c r="G21" t="s">
        <v>14</v>
      </c>
      <c r="H21">
        <f t="shared" si="2"/>
        <v>28</v>
      </c>
      <c r="I21">
        <v>1</v>
      </c>
      <c r="J21" t="s">
        <v>62</v>
      </c>
      <c r="K21" t="s">
        <v>63</v>
      </c>
      <c r="L21">
        <f>Table357[[#This Row],[unit_price]]*Table357[[#This Row],[quantity]]</f>
        <v>21</v>
      </c>
      <c r="M21">
        <f t="shared" si="3"/>
        <v>28</v>
      </c>
      <c r="N21">
        <f t="shared" si="4"/>
        <v>7</v>
      </c>
      <c r="O21" t="s">
        <v>112</v>
      </c>
      <c r="P21" t="s">
        <v>114</v>
      </c>
      <c r="Q21" t="str">
        <f>TEXT(Table357[[#This Row],[order_date]],"yyyy")</f>
        <v>2015</v>
      </c>
    </row>
    <row r="22" spans="1:17" x14ac:dyDescent="0.3">
      <c r="A22">
        <f t="shared" si="5"/>
        <v>7777895421</v>
      </c>
      <c r="B22" s="1">
        <v>42008</v>
      </c>
      <c r="C22" t="str">
        <f t="shared" si="0"/>
        <v>Sunday</v>
      </c>
      <c r="D22" t="str">
        <f t="shared" si="1"/>
        <v>January</v>
      </c>
      <c r="E22">
        <v>20.25</v>
      </c>
      <c r="F22" t="s">
        <v>13</v>
      </c>
      <c r="G22" t="s">
        <v>14</v>
      </c>
      <c r="H22">
        <f t="shared" si="2"/>
        <v>27.25</v>
      </c>
      <c r="I22">
        <v>12</v>
      </c>
      <c r="J22" t="s">
        <v>68</v>
      </c>
      <c r="K22" t="s">
        <v>69</v>
      </c>
      <c r="L22">
        <f>Table357[[#This Row],[unit_price]]*Table357[[#This Row],[quantity]]</f>
        <v>243</v>
      </c>
      <c r="M22">
        <f t="shared" si="3"/>
        <v>327</v>
      </c>
      <c r="N22">
        <f t="shared" si="4"/>
        <v>84</v>
      </c>
      <c r="O22" t="s">
        <v>112</v>
      </c>
      <c r="P22" t="s">
        <v>114</v>
      </c>
      <c r="Q22" t="str">
        <f>TEXT(Table357[[#This Row],[order_date]],"yyyy")</f>
        <v>2015</v>
      </c>
    </row>
    <row r="23" spans="1:17" x14ac:dyDescent="0.3">
      <c r="A23">
        <f t="shared" si="5"/>
        <v>7777895422</v>
      </c>
      <c r="B23" s="1">
        <v>42008</v>
      </c>
      <c r="C23" t="str">
        <f t="shared" si="0"/>
        <v>Sunday</v>
      </c>
      <c r="D23" t="str">
        <f t="shared" si="1"/>
        <v>January</v>
      </c>
      <c r="E23">
        <v>12.5</v>
      </c>
      <c r="F23" t="s">
        <v>7</v>
      </c>
      <c r="G23" t="s">
        <v>8</v>
      </c>
      <c r="H23">
        <f t="shared" si="2"/>
        <v>17</v>
      </c>
      <c r="I23">
        <v>10</v>
      </c>
      <c r="J23" t="s">
        <v>48</v>
      </c>
      <c r="K23" t="s">
        <v>49</v>
      </c>
      <c r="L23">
        <f>Table357[[#This Row],[unit_price]]*Table357[[#This Row],[quantity]]</f>
        <v>125</v>
      </c>
      <c r="M23">
        <f t="shared" si="3"/>
        <v>170</v>
      </c>
      <c r="N23">
        <f t="shared" si="4"/>
        <v>45</v>
      </c>
      <c r="O23" t="s">
        <v>112</v>
      </c>
      <c r="P23" t="s">
        <v>115</v>
      </c>
      <c r="Q23" t="str">
        <f>TEXT(Table357[[#This Row],[order_date]],"yyyy")</f>
        <v>2015</v>
      </c>
    </row>
    <row r="24" spans="1:17" x14ac:dyDescent="0.3">
      <c r="A24">
        <f t="shared" si="5"/>
        <v>7777895423</v>
      </c>
      <c r="B24" s="1">
        <v>42008</v>
      </c>
      <c r="C24" t="str">
        <f t="shared" si="0"/>
        <v>Sunday</v>
      </c>
      <c r="D24" t="str">
        <f t="shared" si="1"/>
        <v>January</v>
      </c>
      <c r="E24">
        <v>15.25</v>
      </c>
      <c r="F24" t="s">
        <v>13</v>
      </c>
      <c r="G24" t="s">
        <v>8</v>
      </c>
      <c r="H24">
        <f t="shared" si="2"/>
        <v>21.25</v>
      </c>
      <c r="I24">
        <v>5</v>
      </c>
      <c r="J24" t="s">
        <v>48</v>
      </c>
      <c r="K24" t="s">
        <v>49</v>
      </c>
      <c r="L24">
        <f>Table357[[#This Row],[unit_price]]*Table357[[#This Row],[quantity]]</f>
        <v>76.25</v>
      </c>
      <c r="M24">
        <f t="shared" si="3"/>
        <v>106.25</v>
      </c>
      <c r="N24">
        <f t="shared" si="4"/>
        <v>30</v>
      </c>
      <c r="O24" t="s">
        <v>111</v>
      </c>
      <c r="P24" t="s">
        <v>114</v>
      </c>
      <c r="Q24" t="str">
        <f>TEXT(Table357[[#This Row],[order_date]],"yyyy")</f>
        <v>2015</v>
      </c>
    </row>
    <row r="25" spans="1:17" x14ac:dyDescent="0.3">
      <c r="A25">
        <f t="shared" si="5"/>
        <v>7777895424</v>
      </c>
      <c r="B25" s="1">
        <v>42008</v>
      </c>
      <c r="C25" t="str">
        <f t="shared" si="0"/>
        <v>Sunday</v>
      </c>
      <c r="D25" t="str">
        <f t="shared" si="1"/>
        <v>January</v>
      </c>
      <c r="E25">
        <v>20.25</v>
      </c>
      <c r="F25" t="s">
        <v>13</v>
      </c>
      <c r="G25" t="s">
        <v>17</v>
      </c>
      <c r="H25">
        <f t="shared" si="2"/>
        <v>30.25</v>
      </c>
      <c r="I25">
        <v>3</v>
      </c>
      <c r="J25" t="s">
        <v>70</v>
      </c>
      <c r="K25" t="s">
        <v>71</v>
      </c>
      <c r="L25">
        <f>Table357[[#This Row],[unit_price]]*Table357[[#This Row],[quantity]]</f>
        <v>60.75</v>
      </c>
      <c r="M25">
        <f t="shared" si="3"/>
        <v>90.75</v>
      </c>
      <c r="N25">
        <f t="shared" si="4"/>
        <v>30</v>
      </c>
      <c r="O25" t="s">
        <v>111</v>
      </c>
      <c r="P25" t="s">
        <v>115</v>
      </c>
      <c r="Q25" t="str">
        <f>TEXT(Table357[[#This Row],[order_date]],"yyyy")</f>
        <v>2015</v>
      </c>
    </row>
    <row r="26" spans="1:17" x14ac:dyDescent="0.3">
      <c r="A26">
        <f t="shared" si="5"/>
        <v>7777895425</v>
      </c>
      <c r="B26" s="1">
        <v>42008</v>
      </c>
      <c r="C26" t="str">
        <f t="shared" si="0"/>
        <v>Sunday</v>
      </c>
      <c r="D26" t="str">
        <f t="shared" si="1"/>
        <v>January</v>
      </c>
      <c r="E26">
        <v>16</v>
      </c>
      <c r="F26" t="s">
        <v>7</v>
      </c>
      <c r="G26" t="s">
        <v>8</v>
      </c>
      <c r="H26">
        <f t="shared" si="2"/>
        <v>20.5</v>
      </c>
      <c r="I26">
        <v>5</v>
      </c>
      <c r="J26" t="s">
        <v>36</v>
      </c>
      <c r="K26" t="s">
        <v>37</v>
      </c>
      <c r="L26">
        <f>Table357[[#This Row],[unit_price]]*Table357[[#This Row],[quantity]]</f>
        <v>80</v>
      </c>
      <c r="M26">
        <f t="shared" si="3"/>
        <v>102.5</v>
      </c>
      <c r="N26">
        <f t="shared" si="4"/>
        <v>22.5</v>
      </c>
      <c r="O26" t="s">
        <v>112</v>
      </c>
      <c r="P26" t="s">
        <v>114</v>
      </c>
      <c r="Q26" t="str">
        <f>TEXT(Table357[[#This Row],[order_date]],"yyyy")</f>
        <v>2015</v>
      </c>
    </row>
    <row r="27" spans="1:17" x14ac:dyDescent="0.3">
      <c r="A27">
        <f t="shared" si="5"/>
        <v>7777895426</v>
      </c>
      <c r="B27" s="1">
        <v>42008</v>
      </c>
      <c r="C27" t="str">
        <f t="shared" si="0"/>
        <v>Sunday</v>
      </c>
      <c r="D27" t="str">
        <f t="shared" si="1"/>
        <v>January</v>
      </c>
      <c r="E27">
        <v>10.5</v>
      </c>
      <c r="F27" t="s">
        <v>27</v>
      </c>
      <c r="G27" t="s">
        <v>8</v>
      </c>
      <c r="H27">
        <f t="shared" si="2"/>
        <v>13.5</v>
      </c>
      <c r="I27">
        <v>7</v>
      </c>
      <c r="J27" t="s">
        <v>9</v>
      </c>
      <c r="K27" t="s">
        <v>10</v>
      </c>
      <c r="L27">
        <f>Table357[[#This Row],[unit_price]]*Table357[[#This Row],[quantity]]</f>
        <v>73.5</v>
      </c>
      <c r="M27">
        <f t="shared" si="3"/>
        <v>94.5</v>
      </c>
      <c r="N27">
        <f t="shared" si="4"/>
        <v>21</v>
      </c>
      <c r="O27" t="s">
        <v>111</v>
      </c>
      <c r="P27" t="s">
        <v>114</v>
      </c>
      <c r="Q27" t="str">
        <f>TEXT(Table357[[#This Row],[order_date]],"yyyy")</f>
        <v>2015</v>
      </c>
    </row>
    <row r="28" spans="1:17" x14ac:dyDescent="0.3">
      <c r="A28">
        <f t="shared" si="5"/>
        <v>7777895427</v>
      </c>
      <c r="B28" s="1">
        <v>42008</v>
      </c>
      <c r="C28" t="str">
        <f t="shared" si="0"/>
        <v>Sunday</v>
      </c>
      <c r="D28" t="str">
        <f t="shared" si="1"/>
        <v>January</v>
      </c>
      <c r="E28">
        <v>12.25</v>
      </c>
      <c r="F28" t="s">
        <v>27</v>
      </c>
      <c r="G28" t="s">
        <v>17</v>
      </c>
      <c r="H28">
        <f t="shared" si="2"/>
        <v>19.25</v>
      </c>
      <c r="I28">
        <v>8</v>
      </c>
      <c r="J28" t="s">
        <v>70</v>
      </c>
      <c r="K28" t="s">
        <v>71</v>
      </c>
      <c r="L28">
        <f>Table357[[#This Row],[unit_price]]*Table357[[#This Row],[quantity]]</f>
        <v>98</v>
      </c>
      <c r="M28">
        <f t="shared" si="3"/>
        <v>154</v>
      </c>
      <c r="N28">
        <f t="shared" si="4"/>
        <v>56</v>
      </c>
      <c r="O28" t="s">
        <v>112</v>
      </c>
      <c r="P28" t="s">
        <v>115</v>
      </c>
      <c r="Q28" t="str">
        <f>TEXT(Table357[[#This Row],[order_date]],"yyyy")</f>
        <v>2015</v>
      </c>
    </row>
    <row r="29" spans="1:17" x14ac:dyDescent="0.3">
      <c r="A29">
        <f t="shared" si="5"/>
        <v>7777895428</v>
      </c>
      <c r="B29" s="1">
        <v>42009</v>
      </c>
      <c r="C29" t="str">
        <f t="shared" si="0"/>
        <v>Monday</v>
      </c>
      <c r="D29" t="str">
        <f t="shared" si="1"/>
        <v>January</v>
      </c>
      <c r="E29">
        <v>20.75</v>
      </c>
      <c r="F29" t="s">
        <v>13</v>
      </c>
      <c r="G29" t="s">
        <v>17</v>
      </c>
      <c r="H29">
        <f t="shared" si="2"/>
        <v>30.75</v>
      </c>
      <c r="I29">
        <v>11</v>
      </c>
      <c r="J29" t="s">
        <v>18</v>
      </c>
      <c r="K29" t="s">
        <v>19</v>
      </c>
      <c r="L29">
        <f>Table357[[#This Row],[unit_price]]*Table357[[#This Row],[quantity]]</f>
        <v>228.25</v>
      </c>
      <c r="M29">
        <f t="shared" si="3"/>
        <v>338.25</v>
      </c>
      <c r="N29">
        <f t="shared" si="4"/>
        <v>110</v>
      </c>
      <c r="O29" t="s">
        <v>111</v>
      </c>
      <c r="P29" t="s">
        <v>114</v>
      </c>
      <c r="Q29" t="str">
        <f>TEXT(Table357[[#This Row],[order_date]],"yyyy")</f>
        <v>2015</v>
      </c>
    </row>
    <row r="30" spans="1:17" x14ac:dyDescent="0.3">
      <c r="A30">
        <f t="shared" si="5"/>
        <v>7777895429</v>
      </c>
      <c r="B30" s="1">
        <v>42009</v>
      </c>
      <c r="C30" t="str">
        <f t="shared" si="0"/>
        <v>Monday</v>
      </c>
      <c r="D30" t="str">
        <f t="shared" si="1"/>
        <v>January</v>
      </c>
      <c r="E30">
        <v>12.75</v>
      </c>
      <c r="F30" t="s">
        <v>27</v>
      </c>
      <c r="G30" t="s">
        <v>22</v>
      </c>
      <c r="H30">
        <f t="shared" si="2"/>
        <v>17.75</v>
      </c>
      <c r="I30">
        <v>6</v>
      </c>
      <c r="J30" t="s">
        <v>44</v>
      </c>
      <c r="K30" t="s">
        <v>45</v>
      </c>
      <c r="L30">
        <f>Table357[[#This Row],[unit_price]]*Table357[[#This Row],[quantity]]</f>
        <v>76.5</v>
      </c>
      <c r="M30">
        <f t="shared" si="3"/>
        <v>106.5</v>
      </c>
      <c r="N30">
        <f t="shared" si="4"/>
        <v>30</v>
      </c>
      <c r="O30" t="s">
        <v>111</v>
      </c>
      <c r="P30" t="s">
        <v>114</v>
      </c>
      <c r="Q30" t="str">
        <f>TEXT(Table357[[#This Row],[order_date]],"yyyy")</f>
        <v>2015</v>
      </c>
    </row>
    <row r="31" spans="1:17" x14ac:dyDescent="0.3">
      <c r="A31">
        <f t="shared" si="5"/>
        <v>7777895430</v>
      </c>
      <c r="B31" s="1">
        <v>42009</v>
      </c>
      <c r="C31" t="str">
        <f t="shared" si="0"/>
        <v>Monday</v>
      </c>
      <c r="D31" t="str">
        <f t="shared" si="1"/>
        <v>January</v>
      </c>
      <c r="E31">
        <v>16.75</v>
      </c>
      <c r="F31" t="s">
        <v>7</v>
      </c>
      <c r="G31" t="s">
        <v>22</v>
      </c>
      <c r="H31">
        <f t="shared" si="2"/>
        <v>23.25</v>
      </c>
      <c r="I31">
        <v>8</v>
      </c>
      <c r="J31" t="s">
        <v>28</v>
      </c>
      <c r="K31" t="s">
        <v>29</v>
      </c>
      <c r="L31">
        <f>Table357[[#This Row],[unit_price]]*Table357[[#This Row],[quantity]]</f>
        <v>134</v>
      </c>
      <c r="M31">
        <f t="shared" si="3"/>
        <v>186</v>
      </c>
      <c r="N31">
        <f t="shared" si="4"/>
        <v>52</v>
      </c>
      <c r="O31" t="s">
        <v>111</v>
      </c>
      <c r="P31" t="s">
        <v>114</v>
      </c>
      <c r="Q31" t="str">
        <f>TEXT(Table357[[#This Row],[order_date]],"yyyy")</f>
        <v>2015</v>
      </c>
    </row>
    <row r="32" spans="1:17" x14ac:dyDescent="0.3">
      <c r="A32">
        <f t="shared" si="5"/>
        <v>7777895431</v>
      </c>
      <c r="B32" s="1">
        <v>42009</v>
      </c>
      <c r="C32" t="str">
        <f t="shared" si="0"/>
        <v>Monday</v>
      </c>
      <c r="D32" t="str">
        <f t="shared" si="1"/>
        <v>January</v>
      </c>
      <c r="E32">
        <v>20.75</v>
      </c>
      <c r="F32" t="s">
        <v>13</v>
      </c>
      <c r="G32" t="s">
        <v>22</v>
      </c>
      <c r="H32">
        <f t="shared" si="2"/>
        <v>28.75</v>
      </c>
      <c r="I32">
        <v>10</v>
      </c>
      <c r="J32" t="s">
        <v>23</v>
      </c>
      <c r="K32" t="s">
        <v>24</v>
      </c>
      <c r="L32">
        <f>Table357[[#This Row],[unit_price]]*Table357[[#This Row],[quantity]]</f>
        <v>207.5</v>
      </c>
      <c r="M32">
        <f t="shared" si="3"/>
        <v>287.5</v>
      </c>
      <c r="N32">
        <f t="shared" si="4"/>
        <v>80</v>
      </c>
      <c r="O32" t="s">
        <v>111</v>
      </c>
      <c r="P32" t="s">
        <v>115</v>
      </c>
      <c r="Q32" t="str">
        <f>TEXT(Table357[[#This Row],[order_date]],"yyyy")</f>
        <v>2015</v>
      </c>
    </row>
    <row r="33" spans="1:17" x14ac:dyDescent="0.3">
      <c r="A33">
        <f t="shared" si="5"/>
        <v>7777895432</v>
      </c>
      <c r="B33" s="1">
        <v>42009</v>
      </c>
      <c r="C33" t="str">
        <f t="shared" si="0"/>
        <v>Monday</v>
      </c>
      <c r="D33" t="str">
        <f t="shared" si="1"/>
        <v>January</v>
      </c>
      <c r="E33">
        <v>16.5</v>
      </c>
      <c r="F33" t="s">
        <v>13</v>
      </c>
      <c r="G33" t="s">
        <v>8</v>
      </c>
      <c r="H33">
        <f t="shared" si="2"/>
        <v>22.5</v>
      </c>
      <c r="I33">
        <v>10</v>
      </c>
      <c r="J33" t="s">
        <v>9</v>
      </c>
      <c r="K33" t="s">
        <v>10</v>
      </c>
      <c r="L33">
        <f>Table357[[#This Row],[unit_price]]*Table357[[#This Row],[quantity]]</f>
        <v>165</v>
      </c>
      <c r="M33">
        <f t="shared" si="3"/>
        <v>225</v>
      </c>
      <c r="N33">
        <f t="shared" si="4"/>
        <v>60</v>
      </c>
      <c r="O33" t="s">
        <v>111</v>
      </c>
      <c r="P33" t="s">
        <v>114</v>
      </c>
      <c r="Q33" t="str">
        <f>TEXT(Table357[[#This Row],[order_date]],"yyyy")</f>
        <v>2015</v>
      </c>
    </row>
    <row r="34" spans="1:17" x14ac:dyDescent="0.3">
      <c r="A34">
        <f t="shared" si="5"/>
        <v>7777895433</v>
      </c>
      <c r="B34" s="1">
        <v>42009</v>
      </c>
      <c r="C34" t="str">
        <f t="shared" si="0"/>
        <v>Monday</v>
      </c>
      <c r="D34" t="str">
        <f t="shared" si="1"/>
        <v>January</v>
      </c>
      <c r="E34">
        <v>20.25</v>
      </c>
      <c r="F34" t="s">
        <v>13</v>
      </c>
      <c r="G34" t="s">
        <v>17</v>
      </c>
      <c r="H34">
        <f t="shared" si="2"/>
        <v>30.25</v>
      </c>
      <c r="I34">
        <v>8</v>
      </c>
      <c r="J34" t="s">
        <v>60</v>
      </c>
      <c r="K34" t="s">
        <v>61</v>
      </c>
      <c r="L34">
        <f>Table357[[#This Row],[unit_price]]*Table357[[#This Row],[quantity]]</f>
        <v>162</v>
      </c>
      <c r="M34">
        <f t="shared" si="3"/>
        <v>242</v>
      </c>
      <c r="N34">
        <f t="shared" si="4"/>
        <v>80</v>
      </c>
      <c r="O34" t="s">
        <v>111</v>
      </c>
      <c r="P34" t="s">
        <v>115</v>
      </c>
      <c r="Q34" t="str">
        <f>TEXT(Table357[[#This Row],[order_date]],"yyyy")</f>
        <v>2015</v>
      </c>
    </row>
    <row r="35" spans="1:17" x14ac:dyDescent="0.3">
      <c r="A35">
        <f t="shared" si="5"/>
        <v>7777895434</v>
      </c>
      <c r="B35" s="1">
        <v>42010</v>
      </c>
      <c r="C35" t="str">
        <f t="shared" si="0"/>
        <v>Tuesday</v>
      </c>
      <c r="D35" t="str">
        <f t="shared" si="1"/>
        <v>January</v>
      </c>
      <c r="E35">
        <v>16.5</v>
      </c>
      <c r="F35" t="s">
        <v>7</v>
      </c>
      <c r="G35" t="s">
        <v>17</v>
      </c>
      <c r="H35">
        <f t="shared" si="2"/>
        <v>25</v>
      </c>
      <c r="I35">
        <v>5</v>
      </c>
      <c r="J35" t="s">
        <v>18</v>
      </c>
      <c r="K35" t="s">
        <v>19</v>
      </c>
      <c r="L35">
        <f>Table357[[#This Row],[unit_price]]*Table357[[#This Row],[quantity]]</f>
        <v>82.5</v>
      </c>
      <c r="M35">
        <f t="shared" si="3"/>
        <v>125</v>
      </c>
      <c r="N35">
        <f t="shared" si="4"/>
        <v>42.5</v>
      </c>
      <c r="O35" t="s">
        <v>111</v>
      </c>
      <c r="P35" t="s">
        <v>114</v>
      </c>
      <c r="Q35" t="str">
        <f>TEXT(Table357[[#This Row],[order_date]],"yyyy")</f>
        <v>2015</v>
      </c>
    </row>
    <row r="36" spans="1:17" x14ac:dyDescent="0.3">
      <c r="A36">
        <f t="shared" si="5"/>
        <v>7777895435</v>
      </c>
      <c r="B36" s="1">
        <v>42010</v>
      </c>
      <c r="C36" t="str">
        <f t="shared" si="0"/>
        <v>Tuesday</v>
      </c>
      <c r="D36" t="str">
        <f t="shared" si="1"/>
        <v>January</v>
      </c>
      <c r="E36">
        <v>20.75</v>
      </c>
      <c r="F36" t="s">
        <v>13</v>
      </c>
      <c r="G36" t="s">
        <v>22</v>
      </c>
      <c r="H36">
        <f t="shared" si="2"/>
        <v>28.75</v>
      </c>
      <c r="I36">
        <v>3</v>
      </c>
      <c r="J36" t="s">
        <v>28</v>
      </c>
      <c r="K36" t="s">
        <v>29</v>
      </c>
      <c r="L36">
        <f>Table357[[#This Row],[unit_price]]*Table357[[#This Row],[quantity]]</f>
        <v>62.25</v>
      </c>
      <c r="M36">
        <f t="shared" si="3"/>
        <v>86.25</v>
      </c>
      <c r="N36">
        <f t="shared" si="4"/>
        <v>24</v>
      </c>
      <c r="O36" t="s">
        <v>111</v>
      </c>
      <c r="P36" t="s">
        <v>115</v>
      </c>
      <c r="Q36" t="str">
        <f>TEXT(Table357[[#This Row],[order_date]],"yyyy")</f>
        <v>2015</v>
      </c>
    </row>
    <row r="37" spans="1:17" x14ac:dyDescent="0.3">
      <c r="A37">
        <f t="shared" si="5"/>
        <v>7777895436</v>
      </c>
      <c r="B37" s="1">
        <v>42010</v>
      </c>
      <c r="C37" t="str">
        <f t="shared" si="0"/>
        <v>Tuesday</v>
      </c>
      <c r="D37" t="str">
        <f t="shared" si="1"/>
        <v>January</v>
      </c>
      <c r="E37">
        <v>20.25</v>
      </c>
      <c r="F37" t="s">
        <v>13</v>
      </c>
      <c r="G37" t="s">
        <v>14</v>
      </c>
      <c r="H37">
        <f t="shared" si="2"/>
        <v>27.25</v>
      </c>
      <c r="I37">
        <v>2</v>
      </c>
      <c r="J37" t="s">
        <v>64</v>
      </c>
      <c r="K37" t="s">
        <v>65</v>
      </c>
      <c r="L37">
        <f>Table357[[#This Row],[unit_price]]*Table357[[#This Row],[quantity]]</f>
        <v>40.5</v>
      </c>
      <c r="M37">
        <f t="shared" si="3"/>
        <v>54.5</v>
      </c>
      <c r="N37">
        <f t="shared" si="4"/>
        <v>14</v>
      </c>
      <c r="O37" t="s">
        <v>111</v>
      </c>
      <c r="P37" t="s">
        <v>114</v>
      </c>
      <c r="Q37" t="str">
        <f>TEXT(Table357[[#This Row],[order_date]],"yyyy")</f>
        <v>2015</v>
      </c>
    </row>
    <row r="38" spans="1:17" x14ac:dyDescent="0.3">
      <c r="A38">
        <f t="shared" si="5"/>
        <v>7777895437</v>
      </c>
      <c r="B38" s="1">
        <v>42010</v>
      </c>
      <c r="C38" t="str">
        <f t="shared" si="0"/>
        <v>Tuesday</v>
      </c>
      <c r="D38" t="str">
        <f t="shared" si="1"/>
        <v>January</v>
      </c>
      <c r="E38">
        <v>16.75</v>
      </c>
      <c r="F38" t="s">
        <v>7</v>
      </c>
      <c r="G38" t="s">
        <v>14</v>
      </c>
      <c r="H38">
        <f t="shared" si="2"/>
        <v>22.25</v>
      </c>
      <c r="I38">
        <v>12</v>
      </c>
      <c r="J38" t="s">
        <v>62</v>
      </c>
      <c r="K38" t="s">
        <v>63</v>
      </c>
      <c r="L38">
        <f>Table357[[#This Row],[unit_price]]*Table357[[#This Row],[quantity]]</f>
        <v>201</v>
      </c>
      <c r="M38">
        <f t="shared" si="3"/>
        <v>267</v>
      </c>
      <c r="N38">
        <f t="shared" si="4"/>
        <v>66</v>
      </c>
      <c r="O38" t="s">
        <v>112</v>
      </c>
      <c r="P38" t="s">
        <v>115</v>
      </c>
      <c r="Q38" t="str">
        <f>TEXT(Table357[[#This Row],[order_date]],"yyyy")</f>
        <v>2015</v>
      </c>
    </row>
    <row r="39" spans="1:17" x14ac:dyDescent="0.3">
      <c r="A39">
        <f t="shared" si="5"/>
        <v>7777895438</v>
      </c>
      <c r="B39" s="1">
        <v>42010</v>
      </c>
      <c r="C39" t="str">
        <f t="shared" si="0"/>
        <v>Tuesday</v>
      </c>
      <c r="D39" t="str">
        <f t="shared" si="1"/>
        <v>January</v>
      </c>
      <c r="E39">
        <v>12.25</v>
      </c>
      <c r="F39" t="s">
        <v>27</v>
      </c>
      <c r="G39" t="s">
        <v>17</v>
      </c>
      <c r="H39">
        <f t="shared" si="2"/>
        <v>19.25</v>
      </c>
      <c r="I39">
        <v>3</v>
      </c>
      <c r="J39" t="s">
        <v>70</v>
      </c>
      <c r="K39" t="s">
        <v>71</v>
      </c>
      <c r="L39">
        <f>Table357[[#This Row],[unit_price]]*Table357[[#This Row],[quantity]]</f>
        <v>36.75</v>
      </c>
      <c r="M39">
        <f t="shared" si="3"/>
        <v>57.75</v>
      </c>
      <c r="N39">
        <f t="shared" si="4"/>
        <v>21</v>
      </c>
      <c r="O39" t="s">
        <v>111</v>
      </c>
      <c r="P39" t="s">
        <v>114</v>
      </c>
      <c r="Q39" t="str">
        <f>TEXT(Table357[[#This Row],[order_date]],"yyyy")</f>
        <v>2015</v>
      </c>
    </row>
    <row r="40" spans="1:17" x14ac:dyDescent="0.3">
      <c r="A40">
        <f t="shared" si="5"/>
        <v>7777895439</v>
      </c>
      <c r="B40" s="1">
        <v>42010</v>
      </c>
      <c r="C40" t="str">
        <f t="shared" si="0"/>
        <v>Tuesday</v>
      </c>
      <c r="D40" t="str">
        <f t="shared" si="1"/>
        <v>January</v>
      </c>
      <c r="E40">
        <v>20.25</v>
      </c>
      <c r="F40" t="s">
        <v>13</v>
      </c>
      <c r="G40" t="s">
        <v>14</v>
      </c>
      <c r="H40">
        <f t="shared" si="2"/>
        <v>27.25</v>
      </c>
      <c r="I40">
        <v>9</v>
      </c>
      <c r="J40" t="s">
        <v>68</v>
      </c>
      <c r="K40" t="s">
        <v>69</v>
      </c>
      <c r="L40">
        <f>Table357[[#This Row],[unit_price]]*Table357[[#This Row],[quantity]]</f>
        <v>182.25</v>
      </c>
      <c r="M40">
        <f t="shared" si="3"/>
        <v>245.25</v>
      </c>
      <c r="N40">
        <f t="shared" si="4"/>
        <v>63</v>
      </c>
      <c r="O40" t="s">
        <v>112</v>
      </c>
      <c r="P40" t="s">
        <v>115</v>
      </c>
      <c r="Q40" t="str">
        <f>TEXT(Table357[[#This Row],[order_date]],"yyyy")</f>
        <v>2015</v>
      </c>
    </row>
    <row r="41" spans="1:17" x14ac:dyDescent="0.3">
      <c r="A41">
        <f t="shared" si="5"/>
        <v>7777895440</v>
      </c>
      <c r="B41" s="1">
        <v>42010</v>
      </c>
      <c r="C41" t="str">
        <f t="shared" si="0"/>
        <v>Tuesday</v>
      </c>
      <c r="D41" t="str">
        <f t="shared" si="1"/>
        <v>January</v>
      </c>
      <c r="E41">
        <v>14.75</v>
      </c>
      <c r="F41" t="s">
        <v>7</v>
      </c>
      <c r="G41" t="s">
        <v>14</v>
      </c>
      <c r="H41">
        <f t="shared" si="2"/>
        <v>20.25</v>
      </c>
      <c r="I41">
        <v>4</v>
      </c>
      <c r="J41" t="s">
        <v>56</v>
      </c>
      <c r="K41" t="s">
        <v>57</v>
      </c>
      <c r="L41">
        <f>Table357[[#This Row],[unit_price]]*Table357[[#This Row],[quantity]]</f>
        <v>59</v>
      </c>
      <c r="M41">
        <f t="shared" si="3"/>
        <v>81</v>
      </c>
      <c r="N41">
        <f t="shared" si="4"/>
        <v>22</v>
      </c>
      <c r="O41" t="s">
        <v>111</v>
      </c>
      <c r="P41" t="s">
        <v>114</v>
      </c>
      <c r="Q41" t="str">
        <f>TEXT(Table357[[#This Row],[order_date]],"yyyy")</f>
        <v>2015</v>
      </c>
    </row>
    <row r="42" spans="1:17" x14ac:dyDescent="0.3">
      <c r="A42">
        <f t="shared" si="5"/>
        <v>7777895441</v>
      </c>
      <c r="B42" s="1">
        <v>42010</v>
      </c>
      <c r="C42" t="str">
        <f t="shared" si="0"/>
        <v>Tuesday</v>
      </c>
      <c r="D42" t="str">
        <f t="shared" si="1"/>
        <v>January</v>
      </c>
      <c r="E42">
        <v>20.75</v>
      </c>
      <c r="F42" t="s">
        <v>13</v>
      </c>
      <c r="G42" t="s">
        <v>14</v>
      </c>
      <c r="H42">
        <f t="shared" si="2"/>
        <v>27.75</v>
      </c>
      <c r="I42">
        <v>8</v>
      </c>
      <c r="J42" t="s">
        <v>40</v>
      </c>
      <c r="K42" t="s">
        <v>41</v>
      </c>
      <c r="L42">
        <f>Table357[[#This Row],[unit_price]]*Table357[[#This Row],[quantity]]</f>
        <v>166</v>
      </c>
      <c r="M42">
        <f t="shared" si="3"/>
        <v>222</v>
      </c>
      <c r="N42">
        <f t="shared" si="4"/>
        <v>56</v>
      </c>
      <c r="O42" t="s">
        <v>111</v>
      </c>
      <c r="P42" t="s">
        <v>114</v>
      </c>
      <c r="Q42" t="str">
        <f>TEXT(Table357[[#This Row],[order_date]],"yyyy")</f>
        <v>2015</v>
      </c>
    </row>
    <row r="43" spans="1:17" x14ac:dyDescent="0.3">
      <c r="A43">
        <f t="shared" si="5"/>
        <v>7777895442</v>
      </c>
      <c r="B43" s="1">
        <v>42010</v>
      </c>
      <c r="C43" t="str">
        <f t="shared" si="0"/>
        <v>Tuesday</v>
      </c>
      <c r="D43" t="str">
        <f t="shared" si="1"/>
        <v>January</v>
      </c>
      <c r="E43">
        <v>17.95</v>
      </c>
      <c r="F43" t="s">
        <v>13</v>
      </c>
      <c r="G43" t="s">
        <v>14</v>
      </c>
      <c r="H43">
        <f t="shared" si="2"/>
        <v>24.95</v>
      </c>
      <c r="I43">
        <v>7</v>
      </c>
      <c r="J43" t="s">
        <v>56</v>
      </c>
      <c r="K43" t="s">
        <v>57</v>
      </c>
      <c r="L43">
        <f>Table357[[#This Row],[unit_price]]*Table357[[#This Row],[quantity]]</f>
        <v>125.64999999999999</v>
      </c>
      <c r="M43">
        <f t="shared" si="3"/>
        <v>174.65</v>
      </c>
      <c r="N43">
        <f t="shared" si="4"/>
        <v>49</v>
      </c>
      <c r="O43" t="s">
        <v>112</v>
      </c>
      <c r="P43" t="s">
        <v>115</v>
      </c>
      <c r="Q43" t="str">
        <f>TEXT(Table357[[#This Row],[order_date]],"yyyy")</f>
        <v>2015</v>
      </c>
    </row>
    <row r="44" spans="1:17" x14ac:dyDescent="0.3">
      <c r="A44">
        <f t="shared" si="5"/>
        <v>7777895443</v>
      </c>
      <c r="B44" s="1">
        <v>42011</v>
      </c>
      <c r="C44" t="str">
        <f t="shared" si="0"/>
        <v>Wednesday</v>
      </c>
      <c r="D44" t="str">
        <f t="shared" si="1"/>
        <v>January</v>
      </c>
      <c r="E44">
        <v>16</v>
      </c>
      <c r="F44" t="s">
        <v>7</v>
      </c>
      <c r="G44" t="s">
        <v>14</v>
      </c>
      <c r="H44">
        <f t="shared" si="2"/>
        <v>21.5</v>
      </c>
      <c r="I44">
        <v>4</v>
      </c>
      <c r="J44" t="s">
        <v>34</v>
      </c>
      <c r="K44" t="s">
        <v>35</v>
      </c>
      <c r="L44">
        <f>Table357[[#This Row],[unit_price]]*Table357[[#This Row],[quantity]]</f>
        <v>64</v>
      </c>
      <c r="M44">
        <f t="shared" si="3"/>
        <v>86</v>
      </c>
      <c r="N44">
        <f t="shared" si="4"/>
        <v>22</v>
      </c>
      <c r="O44" t="s">
        <v>111</v>
      </c>
      <c r="P44" t="s">
        <v>114</v>
      </c>
      <c r="Q44" t="str">
        <f>TEXT(Table357[[#This Row],[order_date]],"yyyy")</f>
        <v>2015</v>
      </c>
    </row>
    <row r="45" spans="1:17" x14ac:dyDescent="0.3">
      <c r="A45">
        <f t="shared" si="5"/>
        <v>7777895444</v>
      </c>
      <c r="B45" s="1">
        <v>42011</v>
      </c>
      <c r="C45" t="str">
        <f t="shared" si="0"/>
        <v>Wednesday</v>
      </c>
      <c r="D45" t="str">
        <f t="shared" si="1"/>
        <v>January</v>
      </c>
      <c r="E45">
        <v>16.5</v>
      </c>
      <c r="F45" t="s">
        <v>13</v>
      </c>
      <c r="G45" t="s">
        <v>8</v>
      </c>
      <c r="H45">
        <f t="shared" si="2"/>
        <v>22.5</v>
      </c>
      <c r="I45">
        <v>5</v>
      </c>
      <c r="J45" t="s">
        <v>9</v>
      </c>
      <c r="K45" t="s">
        <v>10</v>
      </c>
      <c r="L45">
        <f>Table357[[#This Row],[unit_price]]*Table357[[#This Row],[quantity]]</f>
        <v>82.5</v>
      </c>
      <c r="M45">
        <f t="shared" si="3"/>
        <v>112.5</v>
      </c>
      <c r="N45">
        <f t="shared" si="4"/>
        <v>30</v>
      </c>
      <c r="O45" t="s">
        <v>112</v>
      </c>
      <c r="P45" t="s">
        <v>114</v>
      </c>
      <c r="Q45" t="str">
        <f>TEXT(Table357[[#This Row],[order_date]],"yyyy")</f>
        <v>2015</v>
      </c>
    </row>
    <row r="46" spans="1:17" x14ac:dyDescent="0.3">
      <c r="A46">
        <f t="shared" si="5"/>
        <v>7777895445</v>
      </c>
      <c r="B46" s="1">
        <v>42011</v>
      </c>
      <c r="C46" t="str">
        <f t="shared" si="0"/>
        <v>Wednesday</v>
      </c>
      <c r="D46" t="str">
        <f t="shared" si="1"/>
        <v>January</v>
      </c>
      <c r="E46">
        <v>14.5</v>
      </c>
      <c r="F46" t="s">
        <v>7</v>
      </c>
      <c r="G46" t="s">
        <v>8</v>
      </c>
      <c r="H46">
        <f t="shared" si="2"/>
        <v>19</v>
      </c>
      <c r="I46">
        <v>10</v>
      </c>
      <c r="J46" t="s">
        <v>74</v>
      </c>
      <c r="K46" t="s">
        <v>75</v>
      </c>
      <c r="L46">
        <f>Table357[[#This Row],[unit_price]]*Table357[[#This Row],[quantity]]</f>
        <v>145</v>
      </c>
      <c r="M46">
        <f t="shared" si="3"/>
        <v>190</v>
      </c>
      <c r="N46">
        <f t="shared" si="4"/>
        <v>45</v>
      </c>
      <c r="O46" t="s">
        <v>112</v>
      </c>
      <c r="P46" t="s">
        <v>115</v>
      </c>
      <c r="Q46" t="str">
        <f>TEXT(Table357[[#This Row],[order_date]],"yyyy")</f>
        <v>2015</v>
      </c>
    </row>
    <row r="47" spans="1:17" x14ac:dyDescent="0.3">
      <c r="A47">
        <f t="shared" si="5"/>
        <v>7777895446</v>
      </c>
      <c r="B47" s="1">
        <v>42011</v>
      </c>
      <c r="C47" t="str">
        <f t="shared" si="0"/>
        <v>Wednesday</v>
      </c>
      <c r="D47" t="str">
        <f t="shared" si="1"/>
        <v>January</v>
      </c>
      <c r="E47">
        <v>20.75</v>
      </c>
      <c r="F47" t="s">
        <v>13</v>
      </c>
      <c r="G47" t="s">
        <v>22</v>
      </c>
      <c r="H47">
        <f t="shared" si="2"/>
        <v>28.75</v>
      </c>
      <c r="I47">
        <v>3</v>
      </c>
      <c r="J47" t="s">
        <v>28</v>
      </c>
      <c r="K47" t="s">
        <v>29</v>
      </c>
      <c r="L47">
        <f>Table357[[#This Row],[unit_price]]*Table357[[#This Row],[quantity]]</f>
        <v>62.25</v>
      </c>
      <c r="M47">
        <f t="shared" si="3"/>
        <v>86.25</v>
      </c>
      <c r="N47">
        <f t="shared" si="4"/>
        <v>24</v>
      </c>
      <c r="O47" t="s">
        <v>112</v>
      </c>
      <c r="P47" t="s">
        <v>114</v>
      </c>
      <c r="Q47" t="str">
        <f>TEXT(Table357[[#This Row],[order_date]],"yyyy")</f>
        <v>2015</v>
      </c>
    </row>
    <row r="48" spans="1:17" x14ac:dyDescent="0.3">
      <c r="A48">
        <f t="shared" si="5"/>
        <v>7777895447</v>
      </c>
      <c r="B48" s="1">
        <v>42011</v>
      </c>
      <c r="C48" t="str">
        <f t="shared" si="0"/>
        <v>Wednesday</v>
      </c>
      <c r="D48" t="str">
        <f t="shared" si="1"/>
        <v>January</v>
      </c>
      <c r="E48">
        <v>20.25</v>
      </c>
      <c r="F48" t="s">
        <v>13</v>
      </c>
      <c r="G48" t="s">
        <v>14</v>
      </c>
      <c r="H48">
        <f t="shared" si="2"/>
        <v>27.25</v>
      </c>
      <c r="I48">
        <v>12</v>
      </c>
      <c r="J48" t="s">
        <v>20</v>
      </c>
      <c r="K48" t="s">
        <v>21</v>
      </c>
      <c r="L48">
        <f>Table357[[#This Row],[unit_price]]*Table357[[#This Row],[quantity]]</f>
        <v>243</v>
      </c>
      <c r="M48">
        <f t="shared" si="3"/>
        <v>327</v>
      </c>
      <c r="N48">
        <f t="shared" si="4"/>
        <v>84</v>
      </c>
      <c r="O48" t="s">
        <v>111</v>
      </c>
      <c r="P48" t="s">
        <v>115</v>
      </c>
      <c r="Q48" t="str">
        <f>TEXT(Table357[[#This Row],[order_date]],"yyyy")</f>
        <v>2015</v>
      </c>
    </row>
    <row r="49" spans="1:17" x14ac:dyDescent="0.3">
      <c r="A49">
        <f t="shared" si="5"/>
        <v>7777895448</v>
      </c>
      <c r="B49" s="1">
        <v>42012</v>
      </c>
      <c r="C49" t="str">
        <f t="shared" si="0"/>
        <v>Thursday</v>
      </c>
      <c r="D49" t="str">
        <f t="shared" si="1"/>
        <v>January</v>
      </c>
      <c r="E49">
        <v>16.75</v>
      </c>
      <c r="F49" t="s">
        <v>7</v>
      </c>
      <c r="G49" t="s">
        <v>22</v>
      </c>
      <c r="H49">
        <f t="shared" si="2"/>
        <v>23.25</v>
      </c>
      <c r="I49">
        <v>9</v>
      </c>
      <c r="J49" t="s">
        <v>46</v>
      </c>
      <c r="K49" t="s">
        <v>47</v>
      </c>
      <c r="L49">
        <f>Table357[[#This Row],[unit_price]]*Table357[[#This Row],[quantity]]</f>
        <v>150.75</v>
      </c>
      <c r="M49">
        <f t="shared" si="3"/>
        <v>209.25</v>
      </c>
      <c r="N49">
        <f t="shared" si="4"/>
        <v>58.5</v>
      </c>
      <c r="O49" t="s">
        <v>111</v>
      </c>
      <c r="P49" t="s">
        <v>114</v>
      </c>
      <c r="Q49" t="str">
        <f>TEXT(Table357[[#This Row],[order_date]],"yyyy")</f>
        <v>2015</v>
      </c>
    </row>
    <row r="50" spans="1:17" x14ac:dyDescent="0.3">
      <c r="A50">
        <f t="shared" si="5"/>
        <v>7777895449</v>
      </c>
      <c r="B50" s="1">
        <v>42012</v>
      </c>
      <c r="C50" t="str">
        <f t="shared" si="0"/>
        <v>Thursday</v>
      </c>
      <c r="D50" t="str">
        <f t="shared" si="1"/>
        <v>January</v>
      </c>
      <c r="E50">
        <v>20.75</v>
      </c>
      <c r="F50" t="s">
        <v>13</v>
      </c>
      <c r="G50" t="s">
        <v>17</v>
      </c>
      <c r="H50">
        <f t="shared" si="2"/>
        <v>30.75</v>
      </c>
      <c r="I50">
        <v>7</v>
      </c>
      <c r="J50" t="s">
        <v>38</v>
      </c>
      <c r="K50" t="s">
        <v>39</v>
      </c>
      <c r="L50">
        <f>Table357[[#This Row],[unit_price]]*Table357[[#This Row],[quantity]]</f>
        <v>145.25</v>
      </c>
      <c r="M50">
        <f t="shared" si="3"/>
        <v>215.25</v>
      </c>
      <c r="N50">
        <f t="shared" si="4"/>
        <v>70</v>
      </c>
      <c r="O50" t="s">
        <v>112</v>
      </c>
      <c r="P50" t="s">
        <v>114</v>
      </c>
      <c r="Q50" t="str">
        <f>TEXT(Table357[[#This Row],[order_date]],"yyyy")</f>
        <v>2015</v>
      </c>
    </row>
    <row r="51" spans="1:17" x14ac:dyDescent="0.3">
      <c r="A51">
        <f t="shared" si="5"/>
        <v>7777895450</v>
      </c>
      <c r="B51" s="1">
        <v>42012</v>
      </c>
      <c r="C51" t="str">
        <f t="shared" si="0"/>
        <v>Thursday</v>
      </c>
      <c r="D51" t="str">
        <f t="shared" si="1"/>
        <v>January</v>
      </c>
      <c r="E51">
        <v>11</v>
      </c>
      <c r="F51" t="s">
        <v>27</v>
      </c>
      <c r="G51" t="s">
        <v>8</v>
      </c>
      <c r="H51">
        <f t="shared" si="2"/>
        <v>14</v>
      </c>
      <c r="I51">
        <v>2</v>
      </c>
      <c r="J51" t="s">
        <v>74</v>
      </c>
      <c r="K51" t="s">
        <v>75</v>
      </c>
      <c r="L51">
        <f>Table357[[#This Row],[unit_price]]*Table357[[#This Row],[quantity]]</f>
        <v>22</v>
      </c>
      <c r="M51">
        <f t="shared" si="3"/>
        <v>28</v>
      </c>
      <c r="N51">
        <f t="shared" si="4"/>
        <v>6</v>
      </c>
      <c r="O51" t="s">
        <v>111</v>
      </c>
      <c r="P51" t="s">
        <v>114</v>
      </c>
      <c r="Q51" t="str">
        <f>TEXT(Table357[[#This Row],[order_date]],"yyyy")</f>
        <v>2015</v>
      </c>
    </row>
    <row r="52" spans="1:17" x14ac:dyDescent="0.3">
      <c r="A52">
        <f t="shared" si="5"/>
        <v>7777895451</v>
      </c>
      <c r="B52" s="1">
        <v>42012</v>
      </c>
      <c r="C52" t="str">
        <f t="shared" si="0"/>
        <v>Thursday</v>
      </c>
      <c r="D52" t="str">
        <f t="shared" si="1"/>
        <v>January</v>
      </c>
      <c r="E52">
        <v>16.5</v>
      </c>
      <c r="F52" t="s">
        <v>7</v>
      </c>
      <c r="G52" t="s">
        <v>17</v>
      </c>
      <c r="H52">
        <f t="shared" si="2"/>
        <v>25</v>
      </c>
      <c r="I52">
        <v>10</v>
      </c>
      <c r="J52" t="s">
        <v>18</v>
      </c>
      <c r="K52" t="s">
        <v>19</v>
      </c>
      <c r="L52">
        <f>Table357[[#This Row],[unit_price]]*Table357[[#This Row],[quantity]]</f>
        <v>165</v>
      </c>
      <c r="M52">
        <f t="shared" si="3"/>
        <v>250</v>
      </c>
      <c r="N52">
        <f t="shared" si="4"/>
        <v>85</v>
      </c>
      <c r="O52" t="s">
        <v>111</v>
      </c>
      <c r="P52" t="s">
        <v>114</v>
      </c>
      <c r="Q52" t="str">
        <f>TEXT(Table357[[#This Row],[order_date]],"yyyy")</f>
        <v>2015</v>
      </c>
    </row>
    <row r="53" spans="1:17" x14ac:dyDescent="0.3">
      <c r="A53">
        <f t="shared" si="5"/>
        <v>7777895452</v>
      </c>
      <c r="B53" s="1">
        <v>42012</v>
      </c>
      <c r="C53" t="str">
        <f t="shared" si="0"/>
        <v>Thursday</v>
      </c>
      <c r="D53" t="str">
        <f t="shared" si="1"/>
        <v>January</v>
      </c>
      <c r="E53">
        <v>12</v>
      </c>
      <c r="F53" t="s">
        <v>27</v>
      </c>
      <c r="G53" t="s">
        <v>8</v>
      </c>
      <c r="H53">
        <f t="shared" si="2"/>
        <v>15</v>
      </c>
      <c r="I53">
        <v>11</v>
      </c>
      <c r="J53" t="s">
        <v>58</v>
      </c>
      <c r="K53" t="s">
        <v>59</v>
      </c>
      <c r="L53">
        <f>Table357[[#This Row],[unit_price]]*Table357[[#This Row],[quantity]]</f>
        <v>132</v>
      </c>
      <c r="M53">
        <f t="shared" si="3"/>
        <v>165</v>
      </c>
      <c r="N53">
        <f t="shared" si="4"/>
        <v>33</v>
      </c>
      <c r="O53" t="s">
        <v>112</v>
      </c>
      <c r="P53" t="s">
        <v>115</v>
      </c>
      <c r="Q53" t="str">
        <f>TEXT(Table357[[#This Row],[order_date]],"yyyy")</f>
        <v>2015</v>
      </c>
    </row>
    <row r="54" spans="1:17" x14ac:dyDescent="0.3">
      <c r="A54">
        <f t="shared" si="5"/>
        <v>7777895453</v>
      </c>
      <c r="B54" s="1">
        <v>42012</v>
      </c>
      <c r="C54" t="str">
        <f t="shared" si="0"/>
        <v>Thursday</v>
      </c>
      <c r="D54" t="str">
        <f t="shared" si="1"/>
        <v>January</v>
      </c>
      <c r="E54">
        <v>18.5</v>
      </c>
      <c r="F54" t="s">
        <v>13</v>
      </c>
      <c r="G54" t="s">
        <v>14</v>
      </c>
      <c r="H54">
        <f t="shared" si="2"/>
        <v>25.5</v>
      </c>
      <c r="I54">
        <v>11</v>
      </c>
      <c r="J54" t="s">
        <v>15</v>
      </c>
      <c r="K54" t="s">
        <v>16</v>
      </c>
      <c r="L54">
        <f>Table357[[#This Row],[unit_price]]*Table357[[#This Row],[quantity]]</f>
        <v>203.5</v>
      </c>
      <c r="M54">
        <f t="shared" si="3"/>
        <v>280.5</v>
      </c>
      <c r="N54">
        <f t="shared" si="4"/>
        <v>77</v>
      </c>
      <c r="O54" t="s">
        <v>111</v>
      </c>
      <c r="P54" t="s">
        <v>115</v>
      </c>
      <c r="Q54" t="str">
        <f>TEXT(Table357[[#This Row],[order_date]],"yyyy")</f>
        <v>2015</v>
      </c>
    </row>
    <row r="55" spans="1:17" x14ac:dyDescent="0.3">
      <c r="A55">
        <f t="shared" si="5"/>
        <v>7777895454</v>
      </c>
      <c r="B55" s="1">
        <v>42012</v>
      </c>
      <c r="C55" t="str">
        <f t="shared" si="0"/>
        <v>Thursday</v>
      </c>
      <c r="D55" t="str">
        <f t="shared" si="1"/>
        <v>January</v>
      </c>
      <c r="E55">
        <v>16</v>
      </c>
      <c r="F55" t="s">
        <v>7</v>
      </c>
      <c r="G55" t="s">
        <v>14</v>
      </c>
      <c r="H55">
        <f t="shared" si="2"/>
        <v>21.5</v>
      </c>
      <c r="I55">
        <v>9</v>
      </c>
      <c r="J55" t="s">
        <v>68</v>
      </c>
      <c r="K55" t="s">
        <v>69</v>
      </c>
      <c r="L55">
        <f>Table357[[#This Row],[unit_price]]*Table357[[#This Row],[quantity]]</f>
        <v>144</v>
      </c>
      <c r="M55">
        <f t="shared" si="3"/>
        <v>193.5</v>
      </c>
      <c r="N55">
        <f t="shared" si="4"/>
        <v>49.5</v>
      </c>
      <c r="O55" t="s">
        <v>112</v>
      </c>
      <c r="P55" t="s">
        <v>115</v>
      </c>
      <c r="Q55" t="str">
        <f>TEXT(Table357[[#This Row],[order_date]],"yyyy")</f>
        <v>2015</v>
      </c>
    </row>
    <row r="56" spans="1:17" x14ac:dyDescent="0.3">
      <c r="A56">
        <f t="shared" si="5"/>
        <v>7777895455</v>
      </c>
      <c r="B56" s="1">
        <v>42012</v>
      </c>
      <c r="C56" t="str">
        <f t="shared" si="0"/>
        <v>Thursday</v>
      </c>
      <c r="D56" t="str">
        <f t="shared" si="1"/>
        <v>January</v>
      </c>
      <c r="E56">
        <v>20.75</v>
      </c>
      <c r="F56" t="s">
        <v>13</v>
      </c>
      <c r="G56" t="s">
        <v>17</v>
      </c>
      <c r="H56">
        <f t="shared" si="2"/>
        <v>30.75</v>
      </c>
      <c r="I56">
        <v>12</v>
      </c>
      <c r="J56" t="s">
        <v>18</v>
      </c>
      <c r="K56" t="s">
        <v>19</v>
      </c>
      <c r="L56">
        <f>Table357[[#This Row],[unit_price]]*Table357[[#This Row],[quantity]]</f>
        <v>249</v>
      </c>
      <c r="M56">
        <f t="shared" si="3"/>
        <v>369</v>
      </c>
      <c r="N56">
        <f t="shared" si="4"/>
        <v>120</v>
      </c>
      <c r="O56" t="s">
        <v>112</v>
      </c>
      <c r="P56" t="s">
        <v>114</v>
      </c>
      <c r="Q56" t="str">
        <f>TEXT(Table357[[#This Row],[order_date]],"yyyy")</f>
        <v>2015</v>
      </c>
    </row>
    <row r="57" spans="1:17" x14ac:dyDescent="0.3">
      <c r="A57">
        <f t="shared" si="5"/>
        <v>7777895456</v>
      </c>
      <c r="B57" s="1">
        <v>42012</v>
      </c>
      <c r="C57" t="str">
        <f t="shared" si="0"/>
        <v>Thursday</v>
      </c>
      <c r="D57" t="str">
        <f t="shared" si="1"/>
        <v>January</v>
      </c>
      <c r="E57">
        <v>20.25</v>
      </c>
      <c r="F57" t="s">
        <v>13</v>
      </c>
      <c r="G57" t="s">
        <v>17</v>
      </c>
      <c r="H57">
        <f t="shared" si="2"/>
        <v>30.25</v>
      </c>
      <c r="I57">
        <v>7</v>
      </c>
      <c r="J57" t="s">
        <v>60</v>
      </c>
      <c r="K57" t="s">
        <v>61</v>
      </c>
      <c r="L57">
        <f>Table357[[#This Row],[unit_price]]*Table357[[#This Row],[quantity]]</f>
        <v>141.75</v>
      </c>
      <c r="M57">
        <f t="shared" si="3"/>
        <v>211.75</v>
      </c>
      <c r="N57">
        <f t="shared" si="4"/>
        <v>70</v>
      </c>
      <c r="O57" t="s">
        <v>112</v>
      </c>
      <c r="P57" t="s">
        <v>114</v>
      </c>
      <c r="Q57" t="str">
        <f>TEXT(Table357[[#This Row],[order_date]],"yyyy")</f>
        <v>2015</v>
      </c>
    </row>
    <row r="58" spans="1:17" x14ac:dyDescent="0.3">
      <c r="A58">
        <f t="shared" si="5"/>
        <v>7777895457</v>
      </c>
      <c r="B58" s="1">
        <v>42012</v>
      </c>
      <c r="C58" t="str">
        <f t="shared" si="0"/>
        <v>Thursday</v>
      </c>
      <c r="D58" t="str">
        <f t="shared" si="1"/>
        <v>January</v>
      </c>
      <c r="E58">
        <v>16.75</v>
      </c>
      <c r="F58" t="s">
        <v>7</v>
      </c>
      <c r="G58" t="s">
        <v>22</v>
      </c>
      <c r="H58">
        <f t="shared" si="2"/>
        <v>23.25</v>
      </c>
      <c r="I58">
        <v>1</v>
      </c>
      <c r="J58" t="s">
        <v>28</v>
      </c>
      <c r="K58" t="s">
        <v>29</v>
      </c>
      <c r="L58">
        <f>Table357[[#This Row],[unit_price]]*Table357[[#This Row],[quantity]]</f>
        <v>16.75</v>
      </c>
      <c r="M58">
        <f t="shared" si="3"/>
        <v>23.25</v>
      </c>
      <c r="N58">
        <f t="shared" si="4"/>
        <v>6.5</v>
      </c>
      <c r="O58" t="s">
        <v>111</v>
      </c>
      <c r="P58" t="s">
        <v>115</v>
      </c>
      <c r="Q58" t="str">
        <f>TEXT(Table357[[#This Row],[order_date]],"yyyy")</f>
        <v>2015</v>
      </c>
    </row>
    <row r="59" spans="1:17" x14ac:dyDescent="0.3">
      <c r="A59">
        <f t="shared" si="5"/>
        <v>7777895458</v>
      </c>
      <c r="B59" s="1">
        <v>42012</v>
      </c>
      <c r="C59" t="str">
        <f t="shared" si="0"/>
        <v>Thursday</v>
      </c>
      <c r="D59" t="str">
        <f t="shared" si="1"/>
        <v>January</v>
      </c>
      <c r="E59">
        <v>16.5</v>
      </c>
      <c r="F59" t="s">
        <v>7</v>
      </c>
      <c r="G59" t="s">
        <v>17</v>
      </c>
      <c r="H59">
        <f t="shared" si="2"/>
        <v>25</v>
      </c>
      <c r="I59">
        <v>7</v>
      </c>
      <c r="J59" t="s">
        <v>18</v>
      </c>
      <c r="K59" t="s">
        <v>19</v>
      </c>
      <c r="L59">
        <f>Table357[[#This Row],[unit_price]]*Table357[[#This Row],[quantity]]</f>
        <v>115.5</v>
      </c>
      <c r="M59">
        <f t="shared" si="3"/>
        <v>175</v>
      </c>
      <c r="N59">
        <f t="shared" si="4"/>
        <v>59.5</v>
      </c>
      <c r="O59" t="s">
        <v>112</v>
      </c>
      <c r="P59" t="s">
        <v>115</v>
      </c>
      <c r="Q59" t="str">
        <f>TEXT(Table357[[#This Row],[order_date]],"yyyy")</f>
        <v>2015</v>
      </c>
    </row>
    <row r="60" spans="1:17" x14ac:dyDescent="0.3">
      <c r="A60">
        <f t="shared" si="5"/>
        <v>7777895459</v>
      </c>
      <c r="B60" s="1">
        <v>42013</v>
      </c>
      <c r="C60" t="str">
        <f t="shared" si="0"/>
        <v>Friday</v>
      </c>
      <c r="D60" t="str">
        <f t="shared" si="1"/>
        <v>January</v>
      </c>
      <c r="E60">
        <v>16.25</v>
      </c>
      <c r="F60" t="s">
        <v>7</v>
      </c>
      <c r="G60" t="s">
        <v>17</v>
      </c>
      <c r="H60">
        <f t="shared" si="2"/>
        <v>24.75</v>
      </c>
      <c r="I60">
        <v>9</v>
      </c>
      <c r="J60" t="s">
        <v>70</v>
      </c>
      <c r="K60" t="s">
        <v>71</v>
      </c>
      <c r="L60">
        <f>Table357[[#This Row],[unit_price]]*Table357[[#This Row],[quantity]]</f>
        <v>146.25</v>
      </c>
      <c r="M60">
        <f t="shared" si="3"/>
        <v>222.75</v>
      </c>
      <c r="N60">
        <f t="shared" si="4"/>
        <v>76.5</v>
      </c>
      <c r="O60" t="s">
        <v>112</v>
      </c>
      <c r="P60" t="s">
        <v>114</v>
      </c>
      <c r="Q60" t="str">
        <f>TEXT(Table357[[#This Row],[order_date]],"yyyy")</f>
        <v>2015</v>
      </c>
    </row>
    <row r="61" spans="1:17" x14ac:dyDescent="0.3">
      <c r="A61">
        <f t="shared" si="5"/>
        <v>7777895460</v>
      </c>
      <c r="B61" s="1">
        <v>42013</v>
      </c>
      <c r="C61" t="str">
        <f t="shared" si="0"/>
        <v>Friday</v>
      </c>
      <c r="D61" t="str">
        <f t="shared" si="1"/>
        <v>January</v>
      </c>
      <c r="E61">
        <v>20.75</v>
      </c>
      <c r="F61" t="s">
        <v>13</v>
      </c>
      <c r="G61" t="s">
        <v>22</v>
      </c>
      <c r="H61">
        <f t="shared" si="2"/>
        <v>28.75</v>
      </c>
      <c r="I61">
        <v>3</v>
      </c>
      <c r="J61" t="s">
        <v>50</v>
      </c>
      <c r="K61" t="s">
        <v>51</v>
      </c>
      <c r="L61">
        <f>Table357[[#This Row],[unit_price]]*Table357[[#This Row],[quantity]]</f>
        <v>62.25</v>
      </c>
      <c r="M61">
        <f t="shared" si="3"/>
        <v>86.25</v>
      </c>
      <c r="N61">
        <f t="shared" si="4"/>
        <v>24</v>
      </c>
      <c r="O61" t="s">
        <v>111</v>
      </c>
      <c r="P61" t="s">
        <v>115</v>
      </c>
      <c r="Q61" t="str">
        <f>TEXT(Table357[[#This Row],[order_date]],"yyyy")</f>
        <v>2015</v>
      </c>
    </row>
    <row r="62" spans="1:17" x14ac:dyDescent="0.3">
      <c r="A62">
        <f t="shared" si="5"/>
        <v>7777895461</v>
      </c>
      <c r="B62" s="1">
        <v>42014</v>
      </c>
      <c r="C62" t="str">
        <f t="shared" si="0"/>
        <v>Saturday</v>
      </c>
      <c r="D62" t="str">
        <f t="shared" si="1"/>
        <v>January</v>
      </c>
      <c r="E62">
        <v>25.5</v>
      </c>
      <c r="F62" t="s">
        <v>76</v>
      </c>
      <c r="G62" t="s">
        <v>8</v>
      </c>
      <c r="H62">
        <f t="shared" si="2"/>
        <v>26.5</v>
      </c>
      <c r="I62">
        <v>2</v>
      </c>
      <c r="J62" t="s">
        <v>30</v>
      </c>
      <c r="K62" t="s">
        <v>31</v>
      </c>
      <c r="L62">
        <f>Table357[[#This Row],[unit_price]]*Table357[[#This Row],[quantity]]</f>
        <v>51</v>
      </c>
      <c r="M62">
        <f t="shared" si="3"/>
        <v>53</v>
      </c>
      <c r="N62">
        <f t="shared" si="4"/>
        <v>2</v>
      </c>
      <c r="O62" t="s">
        <v>112</v>
      </c>
      <c r="P62" t="s">
        <v>114</v>
      </c>
      <c r="Q62" t="str">
        <f>TEXT(Table357[[#This Row],[order_date]],"yyyy")</f>
        <v>2015</v>
      </c>
    </row>
    <row r="63" spans="1:17" x14ac:dyDescent="0.3">
      <c r="A63">
        <f t="shared" si="5"/>
        <v>7777895462</v>
      </c>
      <c r="B63" s="1">
        <v>42014</v>
      </c>
      <c r="C63" t="str">
        <f t="shared" si="0"/>
        <v>Saturday</v>
      </c>
      <c r="D63" t="str">
        <f t="shared" si="1"/>
        <v>January</v>
      </c>
      <c r="E63">
        <v>12</v>
      </c>
      <c r="F63" t="s">
        <v>27</v>
      </c>
      <c r="G63" t="s">
        <v>14</v>
      </c>
      <c r="H63">
        <f t="shared" si="2"/>
        <v>16</v>
      </c>
      <c r="I63">
        <v>6</v>
      </c>
      <c r="J63" t="s">
        <v>68</v>
      </c>
      <c r="K63" t="s">
        <v>69</v>
      </c>
      <c r="L63">
        <f>Table357[[#This Row],[unit_price]]*Table357[[#This Row],[quantity]]</f>
        <v>72</v>
      </c>
      <c r="M63">
        <f t="shared" si="3"/>
        <v>96</v>
      </c>
      <c r="N63">
        <f t="shared" si="4"/>
        <v>24</v>
      </c>
      <c r="O63" t="s">
        <v>111</v>
      </c>
      <c r="P63" t="s">
        <v>114</v>
      </c>
      <c r="Q63" t="str">
        <f>TEXT(Table357[[#This Row],[order_date]],"yyyy")</f>
        <v>2015</v>
      </c>
    </row>
    <row r="64" spans="1:17" x14ac:dyDescent="0.3">
      <c r="A64">
        <f t="shared" si="5"/>
        <v>7777895463</v>
      </c>
      <c r="B64" s="1">
        <v>42014</v>
      </c>
      <c r="C64" t="str">
        <f t="shared" si="0"/>
        <v>Saturday</v>
      </c>
      <c r="D64" t="str">
        <f t="shared" si="1"/>
        <v>January</v>
      </c>
      <c r="E64">
        <v>16.75</v>
      </c>
      <c r="F64" t="s">
        <v>7</v>
      </c>
      <c r="G64" t="s">
        <v>22</v>
      </c>
      <c r="H64">
        <f t="shared" si="2"/>
        <v>23.25</v>
      </c>
      <c r="I64">
        <v>10</v>
      </c>
      <c r="J64" t="s">
        <v>28</v>
      </c>
      <c r="K64" t="s">
        <v>29</v>
      </c>
      <c r="L64">
        <f>Table357[[#This Row],[unit_price]]*Table357[[#This Row],[quantity]]</f>
        <v>167.5</v>
      </c>
      <c r="M64">
        <f t="shared" si="3"/>
        <v>232.5</v>
      </c>
      <c r="N64">
        <f t="shared" si="4"/>
        <v>65</v>
      </c>
      <c r="O64" t="s">
        <v>111</v>
      </c>
      <c r="P64" t="s">
        <v>114</v>
      </c>
      <c r="Q64" t="str">
        <f>TEXT(Table357[[#This Row],[order_date]],"yyyy")</f>
        <v>2015</v>
      </c>
    </row>
    <row r="65" spans="1:17" x14ac:dyDescent="0.3">
      <c r="A65">
        <f t="shared" si="5"/>
        <v>7777895464</v>
      </c>
      <c r="B65" s="1">
        <v>42014</v>
      </c>
      <c r="C65" t="str">
        <f t="shared" si="0"/>
        <v>Saturday</v>
      </c>
      <c r="D65" t="str">
        <f t="shared" si="1"/>
        <v>January</v>
      </c>
      <c r="E65">
        <v>25.5</v>
      </c>
      <c r="F65" t="s">
        <v>76</v>
      </c>
      <c r="G65" t="s">
        <v>8</v>
      </c>
      <c r="H65">
        <f t="shared" si="2"/>
        <v>26.5</v>
      </c>
      <c r="I65">
        <v>2</v>
      </c>
      <c r="J65" t="s">
        <v>30</v>
      </c>
      <c r="K65" t="s">
        <v>31</v>
      </c>
      <c r="L65">
        <f>Table357[[#This Row],[unit_price]]*Table357[[#This Row],[quantity]]</f>
        <v>51</v>
      </c>
      <c r="M65">
        <f t="shared" si="3"/>
        <v>53</v>
      </c>
      <c r="N65">
        <f t="shared" si="4"/>
        <v>2</v>
      </c>
      <c r="O65" t="s">
        <v>111</v>
      </c>
      <c r="P65" t="s">
        <v>114</v>
      </c>
      <c r="Q65" t="str">
        <f>TEXT(Table357[[#This Row],[order_date]],"yyyy")</f>
        <v>2015</v>
      </c>
    </row>
    <row r="66" spans="1:17" x14ac:dyDescent="0.3">
      <c r="A66">
        <f t="shared" si="5"/>
        <v>7777895465</v>
      </c>
      <c r="B66" s="1">
        <v>42014</v>
      </c>
      <c r="C66" t="str">
        <f t="shared" ref="C66:C129" si="6">TEXT(B66,"dddd")</f>
        <v>Saturday</v>
      </c>
      <c r="D66" t="str">
        <f t="shared" si="1"/>
        <v>January</v>
      </c>
      <c r="E66">
        <v>20.75</v>
      </c>
      <c r="F66" t="s">
        <v>13</v>
      </c>
      <c r="G66" t="s">
        <v>17</v>
      </c>
      <c r="H66">
        <f t="shared" si="2"/>
        <v>30.75</v>
      </c>
      <c r="I66">
        <v>4</v>
      </c>
      <c r="J66" t="s">
        <v>18</v>
      </c>
      <c r="K66" t="s">
        <v>19</v>
      </c>
      <c r="L66">
        <f>Table357[[#This Row],[unit_price]]*Table357[[#This Row],[quantity]]</f>
        <v>83</v>
      </c>
      <c r="M66">
        <f t="shared" si="3"/>
        <v>123</v>
      </c>
      <c r="N66">
        <f t="shared" si="4"/>
        <v>40</v>
      </c>
      <c r="O66" t="s">
        <v>111</v>
      </c>
      <c r="P66" t="s">
        <v>115</v>
      </c>
      <c r="Q66" t="str">
        <f>TEXT(Table357[[#This Row],[order_date]],"yyyy")</f>
        <v>2015</v>
      </c>
    </row>
    <row r="67" spans="1:17" x14ac:dyDescent="0.3">
      <c r="A67">
        <f t="shared" si="5"/>
        <v>7777895466</v>
      </c>
      <c r="B67" s="1">
        <v>42014</v>
      </c>
      <c r="C67" t="str">
        <f t="shared" si="6"/>
        <v>Saturday</v>
      </c>
      <c r="D67" t="str">
        <f t="shared" ref="D67:D130" si="7">TEXT(B67,"mmmm")</f>
        <v>January</v>
      </c>
      <c r="E67">
        <v>20.75</v>
      </c>
      <c r="F67" t="s">
        <v>13</v>
      </c>
      <c r="G67" t="s">
        <v>22</v>
      </c>
      <c r="H67">
        <f t="shared" ref="H67:H130" si="8">E67 +   IF(F67="S", 2, IF(F67="M", 3.5, IF(F67="L", 5, 0))) +  IF(G67="Classic", 1, IF(G67="Veggie", 2, IF(G67="Chicken", 3, IF(G67="Supreme",5,0))))</f>
        <v>28.75</v>
      </c>
      <c r="I67">
        <v>7</v>
      </c>
      <c r="J67" t="s">
        <v>23</v>
      </c>
      <c r="K67" t="s">
        <v>24</v>
      </c>
      <c r="L67">
        <f>Table357[[#This Row],[unit_price]]*Table357[[#This Row],[quantity]]</f>
        <v>145.25</v>
      </c>
      <c r="M67">
        <f t="shared" ref="M67:M130" si="9">H67*I67</f>
        <v>201.25</v>
      </c>
      <c r="N67">
        <f t="shared" ref="N67:N130" si="10">(H67-E67)*I67</f>
        <v>56</v>
      </c>
      <c r="O67" t="s">
        <v>111</v>
      </c>
      <c r="P67" t="s">
        <v>115</v>
      </c>
      <c r="Q67" t="str">
        <f>TEXT(Table357[[#This Row],[order_date]],"yyyy")</f>
        <v>2015</v>
      </c>
    </row>
    <row r="68" spans="1:17" x14ac:dyDescent="0.3">
      <c r="A68">
        <f t="shared" ref="A68:A131" si="11">A67+1</f>
        <v>7777895467</v>
      </c>
      <c r="B68" s="1">
        <v>42014</v>
      </c>
      <c r="C68" t="str">
        <f t="shared" si="6"/>
        <v>Saturday</v>
      </c>
      <c r="D68" t="str">
        <f t="shared" si="7"/>
        <v>January</v>
      </c>
      <c r="E68">
        <v>12.5</v>
      </c>
      <c r="F68" t="s">
        <v>27</v>
      </c>
      <c r="G68" t="s">
        <v>17</v>
      </c>
      <c r="H68">
        <f t="shared" si="8"/>
        <v>19.5</v>
      </c>
      <c r="I68">
        <v>10</v>
      </c>
      <c r="J68" t="s">
        <v>54</v>
      </c>
      <c r="K68" t="s">
        <v>55</v>
      </c>
      <c r="L68">
        <f>Table357[[#This Row],[unit_price]]*Table357[[#This Row],[quantity]]</f>
        <v>125</v>
      </c>
      <c r="M68">
        <f t="shared" si="9"/>
        <v>195</v>
      </c>
      <c r="N68">
        <f t="shared" si="10"/>
        <v>70</v>
      </c>
      <c r="O68" t="s">
        <v>111</v>
      </c>
      <c r="P68" t="s">
        <v>114</v>
      </c>
      <c r="Q68" t="str">
        <f>TEXT(Table357[[#This Row],[order_date]],"yyyy")</f>
        <v>2015</v>
      </c>
    </row>
    <row r="69" spans="1:17" x14ac:dyDescent="0.3">
      <c r="A69">
        <f t="shared" si="11"/>
        <v>7777895468</v>
      </c>
      <c r="B69" s="1">
        <v>42015</v>
      </c>
      <c r="C69" t="str">
        <f t="shared" si="6"/>
        <v>Sunday</v>
      </c>
      <c r="D69" t="str">
        <f t="shared" si="7"/>
        <v>January</v>
      </c>
      <c r="E69">
        <v>15.25</v>
      </c>
      <c r="F69" t="s">
        <v>13</v>
      </c>
      <c r="G69" t="s">
        <v>8</v>
      </c>
      <c r="H69">
        <f t="shared" si="8"/>
        <v>21.25</v>
      </c>
      <c r="I69">
        <v>12</v>
      </c>
      <c r="J69" t="s">
        <v>48</v>
      </c>
      <c r="K69" t="s">
        <v>49</v>
      </c>
      <c r="L69">
        <f>Table357[[#This Row],[unit_price]]*Table357[[#This Row],[quantity]]</f>
        <v>183</v>
      </c>
      <c r="M69">
        <f t="shared" si="9"/>
        <v>255</v>
      </c>
      <c r="N69">
        <f t="shared" si="10"/>
        <v>72</v>
      </c>
      <c r="O69" t="s">
        <v>111</v>
      </c>
      <c r="P69" t="s">
        <v>115</v>
      </c>
      <c r="Q69" t="str">
        <f>TEXT(Table357[[#This Row],[order_date]],"yyyy")</f>
        <v>2015</v>
      </c>
    </row>
    <row r="70" spans="1:17" x14ac:dyDescent="0.3">
      <c r="A70">
        <f t="shared" si="11"/>
        <v>7777895469</v>
      </c>
      <c r="B70" s="1">
        <v>42015</v>
      </c>
      <c r="C70" t="str">
        <f t="shared" si="6"/>
        <v>Sunday</v>
      </c>
      <c r="D70" t="str">
        <f t="shared" si="7"/>
        <v>January</v>
      </c>
      <c r="E70">
        <v>12.5</v>
      </c>
      <c r="F70" t="s">
        <v>27</v>
      </c>
      <c r="G70" t="s">
        <v>14</v>
      </c>
      <c r="H70">
        <f t="shared" si="8"/>
        <v>16.5</v>
      </c>
      <c r="I70">
        <v>12</v>
      </c>
      <c r="J70" t="s">
        <v>40</v>
      </c>
      <c r="K70" t="s">
        <v>41</v>
      </c>
      <c r="L70">
        <f>Table357[[#This Row],[unit_price]]*Table357[[#This Row],[quantity]]</f>
        <v>150</v>
      </c>
      <c r="M70">
        <f t="shared" si="9"/>
        <v>198</v>
      </c>
      <c r="N70">
        <f t="shared" si="10"/>
        <v>48</v>
      </c>
      <c r="O70" t="s">
        <v>111</v>
      </c>
      <c r="P70" t="s">
        <v>115</v>
      </c>
      <c r="Q70" t="str">
        <f>TEXT(Table357[[#This Row],[order_date]],"yyyy")</f>
        <v>2015</v>
      </c>
    </row>
    <row r="71" spans="1:17" x14ac:dyDescent="0.3">
      <c r="A71">
        <f t="shared" si="11"/>
        <v>7777895470</v>
      </c>
      <c r="B71" s="1">
        <v>42016</v>
      </c>
      <c r="C71" t="str">
        <f t="shared" si="6"/>
        <v>Monday</v>
      </c>
      <c r="D71" t="str">
        <f t="shared" si="7"/>
        <v>January</v>
      </c>
      <c r="E71">
        <v>20.75</v>
      </c>
      <c r="F71" t="s">
        <v>13</v>
      </c>
      <c r="G71" t="s">
        <v>17</v>
      </c>
      <c r="H71">
        <f t="shared" si="8"/>
        <v>30.75</v>
      </c>
      <c r="I71">
        <v>8</v>
      </c>
      <c r="J71" t="s">
        <v>54</v>
      </c>
      <c r="K71" t="s">
        <v>55</v>
      </c>
      <c r="L71">
        <f>Table357[[#This Row],[unit_price]]*Table357[[#This Row],[quantity]]</f>
        <v>166</v>
      </c>
      <c r="M71">
        <f t="shared" si="9"/>
        <v>246</v>
      </c>
      <c r="N71">
        <f t="shared" si="10"/>
        <v>80</v>
      </c>
      <c r="O71" t="s">
        <v>111</v>
      </c>
      <c r="P71" t="s">
        <v>114</v>
      </c>
      <c r="Q71" t="str">
        <f>TEXT(Table357[[#This Row],[order_date]],"yyyy")</f>
        <v>2015</v>
      </c>
    </row>
    <row r="72" spans="1:17" x14ac:dyDescent="0.3">
      <c r="A72">
        <f t="shared" si="11"/>
        <v>7777895471</v>
      </c>
      <c r="B72" s="1">
        <v>42016</v>
      </c>
      <c r="C72" t="str">
        <f t="shared" si="6"/>
        <v>Monday</v>
      </c>
      <c r="D72" t="str">
        <f t="shared" si="7"/>
        <v>January</v>
      </c>
      <c r="E72">
        <v>10.5</v>
      </c>
      <c r="F72" t="s">
        <v>27</v>
      </c>
      <c r="G72" t="s">
        <v>8</v>
      </c>
      <c r="H72">
        <f t="shared" si="8"/>
        <v>13.5</v>
      </c>
      <c r="I72">
        <v>11</v>
      </c>
      <c r="J72" t="s">
        <v>9</v>
      </c>
      <c r="K72" t="s">
        <v>10</v>
      </c>
      <c r="L72">
        <f>Table357[[#This Row],[unit_price]]*Table357[[#This Row],[quantity]]</f>
        <v>115.5</v>
      </c>
      <c r="M72">
        <f t="shared" si="9"/>
        <v>148.5</v>
      </c>
      <c r="N72">
        <f t="shared" si="10"/>
        <v>33</v>
      </c>
      <c r="O72" t="s">
        <v>112</v>
      </c>
      <c r="P72" t="s">
        <v>114</v>
      </c>
      <c r="Q72" t="str">
        <f>TEXT(Table357[[#This Row],[order_date]],"yyyy")</f>
        <v>2015</v>
      </c>
    </row>
    <row r="73" spans="1:17" x14ac:dyDescent="0.3">
      <c r="A73">
        <f t="shared" si="11"/>
        <v>7777895472</v>
      </c>
      <c r="B73" s="1">
        <v>42016</v>
      </c>
      <c r="C73" t="str">
        <f t="shared" si="6"/>
        <v>Monday</v>
      </c>
      <c r="D73" t="str">
        <f t="shared" si="7"/>
        <v>January</v>
      </c>
      <c r="E73">
        <v>20.5</v>
      </c>
      <c r="F73" t="s">
        <v>13</v>
      </c>
      <c r="G73" t="s">
        <v>8</v>
      </c>
      <c r="H73">
        <f t="shared" si="8"/>
        <v>26.5</v>
      </c>
      <c r="I73">
        <v>1</v>
      </c>
      <c r="J73" t="s">
        <v>11</v>
      </c>
      <c r="K73" t="s">
        <v>12</v>
      </c>
      <c r="L73">
        <f>Table357[[#This Row],[unit_price]]*Table357[[#This Row],[quantity]]</f>
        <v>20.5</v>
      </c>
      <c r="M73">
        <f t="shared" si="9"/>
        <v>26.5</v>
      </c>
      <c r="N73">
        <f t="shared" si="10"/>
        <v>6</v>
      </c>
      <c r="O73" t="s">
        <v>112</v>
      </c>
      <c r="P73" t="s">
        <v>115</v>
      </c>
      <c r="Q73" t="str">
        <f>TEXT(Table357[[#This Row],[order_date]],"yyyy")</f>
        <v>2015</v>
      </c>
    </row>
    <row r="74" spans="1:17" x14ac:dyDescent="0.3">
      <c r="A74">
        <f t="shared" si="11"/>
        <v>7777895473</v>
      </c>
      <c r="B74" s="1">
        <v>42016</v>
      </c>
      <c r="C74" t="str">
        <f t="shared" si="6"/>
        <v>Monday</v>
      </c>
      <c r="D74" t="str">
        <f t="shared" si="7"/>
        <v>January</v>
      </c>
      <c r="E74">
        <v>10.5</v>
      </c>
      <c r="F74" t="s">
        <v>27</v>
      </c>
      <c r="G74" t="s">
        <v>8</v>
      </c>
      <c r="H74">
        <f t="shared" si="8"/>
        <v>13.5</v>
      </c>
      <c r="I74">
        <v>3</v>
      </c>
      <c r="J74" t="s">
        <v>9</v>
      </c>
      <c r="K74" t="s">
        <v>10</v>
      </c>
      <c r="L74">
        <f>Table357[[#This Row],[unit_price]]*Table357[[#This Row],[quantity]]</f>
        <v>31.5</v>
      </c>
      <c r="M74">
        <f t="shared" si="9"/>
        <v>40.5</v>
      </c>
      <c r="N74">
        <f t="shared" si="10"/>
        <v>9</v>
      </c>
      <c r="O74" t="s">
        <v>111</v>
      </c>
      <c r="P74" t="s">
        <v>114</v>
      </c>
      <c r="Q74" t="str">
        <f>TEXT(Table357[[#This Row],[order_date]],"yyyy")</f>
        <v>2015</v>
      </c>
    </row>
    <row r="75" spans="1:17" x14ac:dyDescent="0.3">
      <c r="A75">
        <f t="shared" si="11"/>
        <v>7777895474</v>
      </c>
      <c r="B75" s="1">
        <v>42016</v>
      </c>
      <c r="C75" t="str">
        <f t="shared" si="6"/>
        <v>Monday</v>
      </c>
      <c r="D75" t="str">
        <f t="shared" si="7"/>
        <v>January</v>
      </c>
      <c r="E75">
        <v>16.75</v>
      </c>
      <c r="F75" t="s">
        <v>7</v>
      </c>
      <c r="G75" t="s">
        <v>22</v>
      </c>
      <c r="H75">
        <f t="shared" si="8"/>
        <v>23.25</v>
      </c>
      <c r="I75">
        <v>6</v>
      </c>
      <c r="J75" t="s">
        <v>28</v>
      </c>
      <c r="K75" t="s">
        <v>29</v>
      </c>
      <c r="L75">
        <f>Table357[[#This Row],[unit_price]]*Table357[[#This Row],[quantity]]</f>
        <v>100.5</v>
      </c>
      <c r="M75">
        <f t="shared" si="9"/>
        <v>139.5</v>
      </c>
      <c r="N75">
        <f t="shared" si="10"/>
        <v>39</v>
      </c>
      <c r="O75" t="s">
        <v>112</v>
      </c>
      <c r="P75" t="s">
        <v>115</v>
      </c>
      <c r="Q75" t="str">
        <f>TEXT(Table357[[#This Row],[order_date]],"yyyy")</f>
        <v>2015</v>
      </c>
    </row>
    <row r="76" spans="1:17" x14ac:dyDescent="0.3">
      <c r="A76">
        <f t="shared" si="11"/>
        <v>7777895475</v>
      </c>
      <c r="B76" s="1">
        <v>42016</v>
      </c>
      <c r="C76" t="str">
        <f t="shared" si="6"/>
        <v>Monday</v>
      </c>
      <c r="D76" t="str">
        <f t="shared" si="7"/>
        <v>January</v>
      </c>
      <c r="E76">
        <v>9.75</v>
      </c>
      <c r="F76" t="s">
        <v>27</v>
      </c>
      <c r="G76" t="s">
        <v>8</v>
      </c>
      <c r="H76">
        <f t="shared" si="8"/>
        <v>12.75</v>
      </c>
      <c r="I76">
        <v>4</v>
      </c>
      <c r="J76" t="s">
        <v>48</v>
      </c>
      <c r="K76" t="s">
        <v>49</v>
      </c>
      <c r="L76">
        <f>Table357[[#This Row],[unit_price]]*Table357[[#This Row],[quantity]]</f>
        <v>39</v>
      </c>
      <c r="M76">
        <f t="shared" si="9"/>
        <v>51</v>
      </c>
      <c r="N76">
        <f t="shared" si="10"/>
        <v>12</v>
      </c>
      <c r="O76" t="s">
        <v>112</v>
      </c>
      <c r="P76" t="s">
        <v>114</v>
      </c>
      <c r="Q76" t="str">
        <f>TEXT(Table357[[#This Row],[order_date]],"yyyy")</f>
        <v>2015</v>
      </c>
    </row>
    <row r="77" spans="1:17" x14ac:dyDescent="0.3">
      <c r="A77">
        <f t="shared" si="11"/>
        <v>7777895476</v>
      </c>
      <c r="B77" s="1">
        <v>42016</v>
      </c>
      <c r="C77" t="str">
        <f t="shared" si="6"/>
        <v>Monday</v>
      </c>
      <c r="D77" t="str">
        <f t="shared" si="7"/>
        <v>January</v>
      </c>
      <c r="E77">
        <v>16</v>
      </c>
      <c r="F77" t="s">
        <v>7</v>
      </c>
      <c r="G77" t="s">
        <v>14</v>
      </c>
      <c r="H77">
        <f t="shared" si="8"/>
        <v>21.5</v>
      </c>
      <c r="I77">
        <v>10</v>
      </c>
      <c r="J77" t="s">
        <v>68</v>
      </c>
      <c r="K77" t="s">
        <v>69</v>
      </c>
      <c r="L77">
        <f>Table357[[#This Row],[unit_price]]*Table357[[#This Row],[quantity]]</f>
        <v>160</v>
      </c>
      <c r="M77">
        <f t="shared" si="9"/>
        <v>215</v>
      </c>
      <c r="N77">
        <f t="shared" si="10"/>
        <v>55</v>
      </c>
      <c r="O77" t="s">
        <v>112</v>
      </c>
      <c r="P77" t="s">
        <v>115</v>
      </c>
      <c r="Q77" t="str">
        <f>TEXT(Table357[[#This Row],[order_date]],"yyyy")</f>
        <v>2015</v>
      </c>
    </row>
    <row r="78" spans="1:17" x14ac:dyDescent="0.3">
      <c r="A78">
        <f t="shared" si="11"/>
        <v>7777895477</v>
      </c>
      <c r="B78" s="1">
        <v>42016</v>
      </c>
      <c r="C78" t="str">
        <f t="shared" si="6"/>
        <v>Monday</v>
      </c>
      <c r="D78" t="str">
        <f t="shared" si="7"/>
        <v>January</v>
      </c>
      <c r="E78">
        <v>17.95</v>
      </c>
      <c r="F78" t="s">
        <v>13</v>
      </c>
      <c r="G78" t="s">
        <v>14</v>
      </c>
      <c r="H78">
        <f t="shared" si="8"/>
        <v>24.95</v>
      </c>
      <c r="I78">
        <v>8</v>
      </c>
      <c r="J78" t="s">
        <v>56</v>
      </c>
      <c r="K78" t="s">
        <v>57</v>
      </c>
      <c r="L78">
        <f>Table357[[#This Row],[unit_price]]*Table357[[#This Row],[quantity]]</f>
        <v>143.6</v>
      </c>
      <c r="M78">
        <f t="shared" si="9"/>
        <v>199.6</v>
      </c>
      <c r="N78">
        <f t="shared" si="10"/>
        <v>56</v>
      </c>
      <c r="O78" t="s">
        <v>112</v>
      </c>
      <c r="P78" t="s">
        <v>114</v>
      </c>
      <c r="Q78" t="str">
        <f>TEXT(Table357[[#This Row],[order_date]],"yyyy")</f>
        <v>2015</v>
      </c>
    </row>
    <row r="79" spans="1:17" x14ac:dyDescent="0.3">
      <c r="A79">
        <f t="shared" si="11"/>
        <v>7777895478</v>
      </c>
      <c r="B79" s="1">
        <v>42016</v>
      </c>
      <c r="C79" t="str">
        <f t="shared" si="6"/>
        <v>Monday</v>
      </c>
      <c r="D79" t="str">
        <f t="shared" si="7"/>
        <v>January</v>
      </c>
      <c r="E79">
        <v>16.5</v>
      </c>
      <c r="F79" t="s">
        <v>7</v>
      </c>
      <c r="G79" t="s">
        <v>17</v>
      </c>
      <c r="H79">
        <f t="shared" si="8"/>
        <v>25</v>
      </c>
      <c r="I79">
        <v>8</v>
      </c>
      <c r="J79" t="s">
        <v>18</v>
      </c>
      <c r="K79" t="s">
        <v>19</v>
      </c>
      <c r="L79">
        <f>Table357[[#This Row],[unit_price]]*Table357[[#This Row],[quantity]]</f>
        <v>132</v>
      </c>
      <c r="M79">
        <f t="shared" si="9"/>
        <v>200</v>
      </c>
      <c r="N79">
        <f t="shared" si="10"/>
        <v>68</v>
      </c>
      <c r="O79" t="s">
        <v>112</v>
      </c>
      <c r="P79" t="s">
        <v>114</v>
      </c>
      <c r="Q79" t="str">
        <f>TEXT(Table357[[#This Row],[order_date]],"yyyy")</f>
        <v>2015</v>
      </c>
    </row>
    <row r="80" spans="1:17" x14ac:dyDescent="0.3">
      <c r="A80">
        <f t="shared" si="11"/>
        <v>7777895479</v>
      </c>
      <c r="B80" s="1">
        <v>42017</v>
      </c>
      <c r="C80" t="str">
        <f t="shared" si="6"/>
        <v>Tuesday</v>
      </c>
      <c r="D80" t="str">
        <f t="shared" si="7"/>
        <v>January</v>
      </c>
      <c r="E80">
        <v>12.75</v>
      </c>
      <c r="F80" t="s">
        <v>27</v>
      </c>
      <c r="G80" t="s">
        <v>22</v>
      </c>
      <c r="H80">
        <f t="shared" si="8"/>
        <v>17.75</v>
      </c>
      <c r="I80">
        <v>9</v>
      </c>
      <c r="J80" t="s">
        <v>28</v>
      </c>
      <c r="K80" t="s">
        <v>29</v>
      </c>
      <c r="L80">
        <f>Table357[[#This Row],[unit_price]]*Table357[[#This Row],[quantity]]</f>
        <v>114.75</v>
      </c>
      <c r="M80">
        <f t="shared" si="9"/>
        <v>159.75</v>
      </c>
      <c r="N80">
        <f t="shared" si="10"/>
        <v>45</v>
      </c>
      <c r="O80" t="s">
        <v>112</v>
      </c>
      <c r="P80" t="s">
        <v>115</v>
      </c>
      <c r="Q80" t="str">
        <f>TEXT(Table357[[#This Row],[order_date]],"yyyy")</f>
        <v>2015</v>
      </c>
    </row>
    <row r="81" spans="1:17" x14ac:dyDescent="0.3">
      <c r="A81">
        <f t="shared" si="11"/>
        <v>7777895480</v>
      </c>
      <c r="B81" s="1">
        <v>42017</v>
      </c>
      <c r="C81" t="str">
        <f t="shared" si="6"/>
        <v>Tuesday</v>
      </c>
      <c r="D81" t="str">
        <f t="shared" si="7"/>
        <v>January</v>
      </c>
      <c r="E81">
        <v>12.25</v>
      </c>
      <c r="F81" t="s">
        <v>27</v>
      </c>
      <c r="G81" t="s">
        <v>17</v>
      </c>
      <c r="H81">
        <f t="shared" si="8"/>
        <v>19.25</v>
      </c>
      <c r="I81">
        <v>7</v>
      </c>
      <c r="J81" t="s">
        <v>70</v>
      </c>
      <c r="K81" t="s">
        <v>71</v>
      </c>
      <c r="L81">
        <f>Table357[[#This Row],[unit_price]]*Table357[[#This Row],[quantity]]</f>
        <v>85.75</v>
      </c>
      <c r="M81">
        <f t="shared" si="9"/>
        <v>134.75</v>
      </c>
      <c r="N81">
        <f t="shared" si="10"/>
        <v>49</v>
      </c>
      <c r="O81" t="s">
        <v>112</v>
      </c>
      <c r="P81" t="s">
        <v>114</v>
      </c>
      <c r="Q81" t="str">
        <f>TEXT(Table357[[#This Row],[order_date]],"yyyy")</f>
        <v>2015</v>
      </c>
    </row>
    <row r="82" spans="1:17" x14ac:dyDescent="0.3">
      <c r="A82">
        <f t="shared" si="11"/>
        <v>7777895481</v>
      </c>
      <c r="B82" s="1">
        <v>42017</v>
      </c>
      <c r="C82" t="str">
        <f t="shared" si="6"/>
        <v>Tuesday</v>
      </c>
      <c r="D82" t="str">
        <f t="shared" si="7"/>
        <v>January</v>
      </c>
      <c r="E82">
        <v>21</v>
      </c>
      <c r="F82" t="s">
        <v>13</v>
      </c>
      <c r="G82" t="s">
        <v>14</v>
      </c>
      <c r="H82">
        <f t="shared" si="8"/>
        <v>28</v>
      </c>
      <c r="I82">
        <v>6</v>
      </c>
      <c r="J82" t="s">
        <v>62</v>
      </c>
      <c r="K82" t="s">
        <v>63</v>
      </c>
      <c r="L82">
        <f>Table357[[#This Row],[unit_price]]*Table357[[#This Row],[quantity]]</f>
        <v>126</v>
      </c>
      <c r="M82">
        <f t="shared" si="9"/>
        <v>168</v>
      </c>
      <c r="N82">
        <f t="shared" si="10"/>
        <v>42</v>
      </c>
      <c r="O82" t="s">
        <v>112</v>
      </c>
      <c r="P82" t="s">
        <v>115</v>
      </c>
      <c r="Q82" t="str">
        <f>TEXT(Table357[[#This Row],[order_date]],"yyyy")</f>
        <v>2015</v>
      </c>
    </row>
    <row r="83" spans="1:17" x14ac:dyDescent="0.3">
      <c r="A83">
        <f t="shared" si="11"/>
        <v>7777895482</v>
      </c>
      <c r="B83" s="1">
        <v>42017</v>
      </c>
      <c r="C83" t="str">
        <f t="shared" si="6"/>
        <v>Tuesday</v>
      </c>
      <c r="D83" t="str">
        <f t="shared" si="7"/>
        <v>January</v>
      </c>
      <c r="E83">
        <v>11</v>
      </c>
      <c r="F83" t="s">
        <v>27</v>
      </c>
      <c r="G83" t="s">
        <v>8</v>
      </c>
      <c r="H83">
        <f t="shared" si="8"/>
        <v>14</v>
      </c>
      <c r="I83">
        <v>1</v>
      </c>
      <c r="J83" t="s">
        <v>74</v>
      </c>
      <c r="K83" t="s">
        <v>75</v>
      </c>
      <c r="L83">
        <f>Table357[[#This Row],[unit_price]]*Table357[[#This Row],[quantity]]</f>
        <v>11</v>
      </c>
      <c r="M83">
        <f t="shared" si="9"/>
        <v>14</v>
      </c>
      <c r="N83">
        <f t="shared" si="10"/>
        <v>3</v>
      </c>
      <c r="O83" t="s">
        <v>112</v>
      </c>
      <c r="P83" t="s">
        <v>115</v>
      </c>
      <c r="Q83" t="str">
        <f>TEXT(Table357[[#This Row],[order_date]],"yyyy")</f>
        <v>2015</v>
      </c>
    </row>
    <row r="84" spans="1:17" x14ac:dyDescent="0.3">
      <c r="A84">
        <f t="shared" si="11"/>
        <v>7777895483</v>
      </c>
      <c r="B84" s="1">
        <v>42017</v>
      </c>
      <c r="C84" t="str">
        <f t="shared" si="6"/>
        <v>Tuesday</v>
      </c>
      <c r="D84" t="str">
        <f t="shared" si="7"/>
        <v>January</v>
      </c>
      <c r="E84">
        <v>16.75</v>
      </c>
      <c r="F84" t="s">
        <v>7</v>
      </c>
      <c r="G84" t="s">
        <v>22</v>
      </c>
      <c r="H84">
        <f t="shared" si="8"/>
        <v>23.25</v>
      </c>
      <c r="I84">
        <v>4</v>
      </c>
      <c r="J84" t="s">
        <v>72</v>
      </c>
      <c r="K84" t="s">
        <v>73</v>
      </c>
      <c r="L84">
        <f>Table357[[#This Row],[unit_price]]*Table357[[#This Row],[quantity]]</f>
        <v>67</v>
      </c>
      <c r="M84">
        <f t="shared" si="9"/>
        <v>93</v>
      </c>
      <c r="N84">
        <f t="shared" si="10"/>
        <v>26</v>
      </c>
      <c r="O84" t="s">
        <v>112</v>
      </c>
      <c r="P84" t="s">
        <v>114</v>
      </c>
      <c r="Q84" t="str">
        <f>TEXT(Table357[[#This Row],[order_date]],"yyyy")</f>
        <v>2015</v>
      </c>
    </row>
    <row r="85" spans="1:17" x14ac:dyDescent="0.3">
      <c r="A85">
        <f t="shared" si="11"/>
        <v>7777895484</v>
      </c>
      <c r="B85" s="1">
        <v>42017</v>
      </c>
      <c r="C85" t="str">
        <f t="shared" si="6"/>
        <v>Tuesday</v>
      </c>
      <c r="D85" t="str">
        <f t="shared" si="7"/>
        <v>January</v>
      </c>
      <c r="E85">
        <v>16</v>
      </c>
      <c r="F85" t="s">
        <v>7</v>
      </c>
      <c r="G85" t="s">
        <v>8</v>
      </c>
      <c r="H85">
        <f t="shared" si="8"/>
        <v>20.5</v>
      </c>
      <c r="I85">
        <v>4</v>
      </c>
      <c r="J85" t="s">
        <v>58</v>
      </c>
      <c r="K85" t="s">
        <v>59</v>
      </c>
      <c r="L85">
        <f>Table357[[#This Row],[unit_price]]*Table357[[#This Row],[quantity]]</f>
        <v>64</v>
      </c>
      <c r="M85">
        <f t="shared" si="9"/>
        <v>82</v>
      </c>
      <c r="N85">
        <f t="shared" si="10"/>
        <v>18</v>
      </c>
      <c r="O85" t="s">
        <v>111</v>
      </c>
      <c r="P85" t="s">
        <v>114</v>
      </c>
      <c r="Q85" t="str">
        <f>TEXT(Table357[[#This Row],[order_date]],"yyyy")</f>
        <v>2015</v>
      </c>
    </row>
    <row r="86" spans="1:17" x14ac:dyDescent="0.3">
      <c r="A86">
        <f t="shared" si="11"/>
        <v>7777895485</v>
      </c>
      <c r="B86" s="1">
        <v>42017</v>
      </c>
      <c r="C86" t="str">
        <f t="shared" si="6"/>
        <v>Tuesday</v>
      </c>
      <c r="D86" t="str">
        <f t="shared" si="7"/>
        <v>January</v>
      </c>
      <c r="E86">
        <v>20.25</v>
      </c>
      <c r="F86" t="s">
        <v>13</v>
      </c>
      <c r="G86" t="s">
        <v>17</v>
      </c>
      <c r="H86">
        <f t="shared" si="8"/>
        <v>30.25</v>
      </c>
      <c r="I86">
        <v>10</v>
      </c>
      <c r="J86" t="s">
        <v>70</v>
      </c>
      <c r="K86" t="s">
        <v>71</v>
      </c>
      <c r="L86">
        <f>Table357[[#This Row],[unit_price]]*Table357[[#This Row],[quantity]]</f>
        <v>202.5</v>
      </c>
      <c r="M86">
        <f t="shared" si="9"/>
        <v>302.5</v>
      </c>
      <c r="N86">
        <f t="shared" si="10"/>
        <v>100</v>
      </c>
      <c r="O86" t="s">
        <v>112</v>
      </c>
      <c r="P86" t="s">
        <v>114</v>
      </c>
      <c r="Q86" t="str">
        <f>TEXT(Table357[[#This Row],[order_date]],"yyyy")</f>
        <v>2015</v>
      </c>
    </row>
    <row r="87" spans="1:17" x14ac:dyDescent="0.3">
      <c r="A87">
        <f t="shared" si="11"/>
        <v>7777895486</v>
      </c>
      <c r="B87" s="1">
        <v>42017</v>
      </c>
      <c r="C87" t="str">
        <f t="shared" si="6"/>
        <v>Tuesday</v>
      </c>
      <c r="D87" t="str">
        <f t="shared" si="7"/>
        <v>January</v>
      </c>
      <c r="E87">
        <v>17.95</v>
      </c>
      <c r="F87" t="s">
        <v>13</v>
      </c>
      <c r="G87" t="s">
        <v>14</v>
      </c>
      <c r="H87">
        <f t="shared" si="8"/>
        <v>24.95</v>
      </c>
      <c r="I87">
        <v>10</v>
      </c>
      <c r="J87" t="s">
        <v>56</v>
      </c>
      <c r="K87" t="s">
        <v>57</v>
      </c>
      <c r="L87">
        <f>Table357[[#This Row],[unit_price]]*Table357[[#This Row],[quantity]]</f>
        <v>179.5</v>
      </c>
      <c r="M87">
        <f t="shared" si="9"/>
        <v>249.5</v>
      </c>
      <c r="N87">
        <f t="shared" si="10"/>
        <v>70</v>
      </c>
      <c r="O87" t="s">
        <v>111</v>
      </c>
      <c r="P87" t="s">
        <v>114</v>
      </c>
      <c r="Q87" t="str">
        <f>TEXT(Table357[[#This Row],[order_date]],"yyyy")</f>
        <v>2015</v>
      </c>
    </row>
    <row r="88" spans="1:17" x14ac:dyDescent="0.3">
      <c r="A88">
        <f t="shared" si="11"/>
        <v>7777895487</v>
      </c>
      <c r="B88" s="1">
        <v>42017</v>
      </c>
      <c r="C88" t="str">
        <f t="shared" si="6"/>
        <v>Tuesday</v>
      </c>
      <c r="D88" t="str">
        <f t="shared" si="7"/>
        <v>January</v>
      </c>
      <c r="E88">
        <v>18.5</v>
      </c>
      <c r="F88" t="s">
        <v>13</v>
      </c>
      <c r="G88" t="s">
        <v>14</v>
      </c>
      <c r="H88">
        <f t="shared" si="8"/>
        <v>25.5</v>
      </c>
      <c r="I88">
        <v>11</v>
      </c>
      <c r="J88" t="s">
        <v>15</v>
      </c>
      <c r="K88" t="s">
        <v>16</v>
      </c>
      <c r="L88">
        <f>Table357[[#This Row],[unit_price]]*Table357[[#This Row],[quantity]]</f>
        <v>203.5</v>
      </c>
      <c r="M88">
        <f t="shared" si="9"/>
        <v>280.5</v>
      </c>
      <c r="N88">
        <f t="shared" si="10"/>
        <v>77</v>
      </c>
      <c r="O88" t="s">
        <v>111</v>
      </c>
      <c r="P88" t="s">
        <v>114</v>
      </c>
      <c r="Q88" t="str">
        <f>TEXT(Table357[[#This Row],[order_date]],"yyyy")</f>
        <v>2015</v>
      </c>
    </row>
    <row r="89" spans="1:17" x14ac:dyDescent="0.3">
      <c r="A89">
        <f t="shared" si="11"/>
        <v>7777895488</v>
      </c>
      <c r="B89" s="1">
        <v>42017</v>
      </c>
      <c r="C89" t="str">
        <f t="shared" si="6"/>
        <v>Tuesday</v>
      </c>
      <c r="D89" t="str">
        <f t="shared" si="7"/>
        <v>January</v>
      </c>
      <c r="E89">
        <v>20.5</v>
      </c>
      <c r="F89" t="s">
        <v>13</v>
      </c>
      <c r="G89" t="s">
        <v>8</v>
      </c>
      <c r="H89">
        <f t="shared" si="8"/>
        <v>26.5</v>
      </c>
      <c r="I89">
        <v>1</v>
      </c>
      <c r="J89" t="s">
        <v>58</v>
      </c>
      <c r="K89" t="s">
        <v>59</v>
      </c>
      <c r="L89">
        <f>Table357[[#This Row],[unit_price]]*Table357[[#This Row],[quantity]]</f>
        <v>20.5</v>
      </c>
      <c r="M89">
        <f t="shared" si="9"/>
        <v>26.5</v>
      </c>
      <c r="N89">
        <f t="shared" si="10"/>
        <v>6</v>
      </c>
      <c r="O89" t="s">
        <v>111</v>
      </c>
      <c r="P89" t="s">
        <v>114</v>
      </c>
      <c r="Q89" t="str">
        <f>TEXT(Table357[[#This Row],[order_date]],"yyyy")</f>
        <v>2015</v>
      </c>
    </row>
    <row r="90" spans="1:17" x14ac:dyDescent="0.3">
      <c r="A90">
        <f t="shared" si="11"/>
        <v>7777895489</v>
      </c>
      <c r="B90" s="1">
        <v>42017</v>
      </c>
      <c r="C90" t="str">
        <f t="shared" si="6"/>
        <v>Tuesday</v>
      </c>
      <c r="D90" t="str">
        <f t="shared" si="7"/>
        <v>January</v>
      </c>
      <c r="E90">
        <v>18.5</v>
      </c>
      <c r="F90" t="s">
        <v>13</v>
      </c>
      <c r="G90" t="s">
        <v>14</v>
      </c>
      <c r="H90">
        <f t="shared" si="8"/>
        <v>25.5</v>
      </c>
      <c r="I90">
        <v>7</v>
      </c>
      <c r="J90" t="s">
        <v>15</v>
      </c>
      <c r="K90" t="s">
        <v>16</v>
      </c>
      <c r="L90">
        <f>Table357[[#This Row],[unit_price]]*Table357[[#This Row],[quantity]]</f>
        <v>129.5</v>
      </c>
      <c r="M90">
        <f t="shared" si="9"/>
        <v>178.5</v>
      </c>
      <c r="N90">
        <f t="shared" si="10"/>
        <v>49</v>
      </c>
      <c r="O90" t="s">
        <v>112</v>
      </c>
      <c r="P90" t="s">
        <v>115</v>
      </c>
      <c r="Q90" t="str">
        <f>TEXT(Table357[[#This Row],[order_date]],"yyyy")</f>
        <v>2015</v>
      </c>
    </row>
    <row r="91" spans="1:17" x14ac:dyDescent="0.3">
      <c r="A91">
        <f t="shared" si="11"/>
        <v>7777895490</v>
      </c>
      <c r="B91" s="1">
        <v>42017</v>
      </c>
      <c r="C91" t="str">
        <f t="shared" si="6"/>
        <v>Tuesday</v>
      </c>
      <c r="D91" t="str">
        <f t="shared" si="7"/>
        <v>January</v>
      </c>
      <c r="E91">
        <v>20.5</v>
      </c>
      <c r="F91" t="s">
        <v>13</v>
      </c>
      <c r="G91" t="s">
        <v>8</v>
      </c>
      <c r="H91">
        <f t="shared" si="8"/>
        <v>26.5</v>
      </c>
      <c r="I91">
        <v>1</v>
      </c>
      <c r="J91" t="s">
        <v>58</v>
      </c>
      <c r="K91" t="s">
        <v>59</v>
      </c>
      <c r="L91">
        <f>Table357[[#This Row],[unit_price]]*Table357[[#This Row],[quantity]]</f>
        <v>20.5</v>
      </c>
      <c r="M91">
        <f t="shared" si="9"/>
        <v>26.5</v>
      </c>
      <c r="N91">
        <f t="shared" si="10"/>
        <v>6</v>
      </c>
      <c r="O91" t="s">
        <v>112</v>
      </c>
      <c r="P91" t="s">
        <v>114</v>
      </c>
      <c r="Q91" t="str">
        <f>TEXT(Table357[[#This Row],[order_date]],"yyyy")</f>
        <v>2015</v>
      </c>
    </row>
    <row r="92" spans="1:17" x14ac:dyDescent="0.3">
      <c r="A92">
        <f t="shared" si="11"/>
        <v>7777895491</v>
      </c>
      <c r="B92" s="1">
        <v>42017</v>
      </c>
      <c r="C92" t="str">
        <f t="shared" si="6"/>
        <v>Tuesday</v>
      </c>
      <c r="D92" t="str">
        <f t="shared" si="7"/>
        <v>January</v>
      </c>
      <c r="E92">
        <v>16</v>
      </c>
      <c r="F92" t="s">
        <v>7</v>
      </c>
      <c r="G92" t="s">
        <v>8</v>
      </c>
      <c r="H92">
        <f t="shared" si="8"/>
        <v>20.5</v>
      </c>
      <c r="I92">
        <v>4</v>
      </c>
      <c r="J92" t="s">
        <v>11</v>
      </c>
      <c r="K92" t="s">
        <v>12</v>
      </c>
      <c r="L92">
        <f>Table357[[#This Row],[unit_price]]*Table357[[#This Row],[quantity]]</f>
        <v>64</v>
      </c>
      <c r="M92">
        <f t="shared" si="9"/>
        <v>82</v>
      </c>
      <c r="N92">
        <f t="shared" si="10"/>
        <v>18</v>
      </c>
      <c r="O92" t="s">
        <v>111</v>
      </c>
      <c r="P92" t="s">
        <v>114</v>
      </c>
      <c r="Q92" t="str">
        <f>TEXT(Table357[[#This Row],[order_date]],"yyyy")</f>
        <v>2015</v>
      </c>
    </row>
    <row r="93" spans="1:17" x14ac:dyDescent="0.3">
      <c r="A93">
        <f t="shared" si="11"/>
        <v>7777895492</v>
      </c>
      <c r="B93" s="1">
        <v>42018</v>
      </c>
      <c r="C93" t="str">
        <f t="shared" si="6"/>
        <v>Wednesday</v>
      </c>
      <c r="D93" t="str">
        <f t="shared" si="7"/>
        <v>January</v>
      </c>
      <c r="E93">
        <v>20.5</v>
      </c>
      <c r="F93" t="s">
        <v>13</v>
      </c>
      <c r="G93" t="s">
        <v>8</v>
      </c>
      <c r="H93">
        <f t="shared" si="8"/>
        <v>26.5</v>
      </c>
      <c r="I93">
        <v>8</v>
      </c>
      <c r="J93" t="s">
        <v>58</v>
      </c>
      <c r="K93" t="s">
        <v>59</v>
      </c>
      <c r="L93">
        <f>Table357[[#This Row],[unit_price]]*Table357[[#This Row],[quantity]]</f>
        <v>164</v>
      </c>
      <c r="M93">
        <f t="shared" si="9"/>
        <v>212</v>
      </c>
      <c r="N93">
        <f t="shared" si="10"/>
        <v>48</v>
      </c>
      <c r="O93" t="s">
        <v>111</v>
      </c>
      <c r="P93" t="s">
        <v>114</v>
      </c>
      <c r="Q93" t="str">
        <f>TEXT(Table357[[#This Row],[order_date]],"yyyy")</f>
        <v>2015</v>
      </c>
    </row>
    <row r="94" spans="1:17" x14ac:dyDescent="0.3">
      <c r="A94">
        <f t="shared" si="11"/>
        <v>7777895493</v>
      </c>
      <c r="B94" s="1">
        <v>42018</v>
      </c>
      <c r="C94" t="str">
        <f t="shared" si="6"/>
        <v>Wednesday</v>
      </c>
      <c r="D94" t="str">
        <f t="shared" si="7"/>
        <v>January</v>
      </c>
      <c r="E94">
        <v>18.5</v>
      </c>
      <c r="F94" t="s">
        <v>13</v>
      </c>
      <c r="G94" t="s">
        <v>14</v>
      </c>
      <c r="H94">
        <f t="shared" si="8"/>
        <v>25.5</v>
      </c>
      <c r="I94">
        <v>1</v>
      </c>
      <c r="J94" t="s">
        <v>15</v>
      </c>
      <c r="K94" t="s">
        <v>16</v>
      </c>
      <c r="L94">
        <f>Table357[[#This Row],[unit_price]]*Table357[[#This Row],[quantity]]</f>
        <v>18.5</v>
      </c>
      <c r="M94">
        <f t="shared" si="9"/>
        <v>25.5</v>
      </c>
      <c r="N94">
        <f t="shared" si="10"/>
        <v>7</v>
      </c>
      <c r="O94" t="s">
        <v>111</v>
      </c>
      <c r="P94" t="s">
        <v>115</v>
      </c>
      <c r="Q94" t="str">
        <f>TEXT(Table357[[#This Row],[order_date]],"yyyy")</f>
        <v>2015</v>
      </c>
    </row>
    <row r="95" spans="1:17" x14ac:dyDescent="0.3">
      <c r="A95">
        <f t="shared" si="11"/>
        <v>7777895494</v>
      </c>
      <c r="B95" s="1">
        <v>42018</v>
      </c>
      <c r="C95" t="str">
        <f t="shared" si="6"/>
        <v>Wednesday</v>
      </c>
      <c r="D95" t="str">
        <f t="shared" si="7"/>
        <v>January</v>
      </c>
      <c r="E95">
        <v>12</v>
      </c>
      <c r="F95" t="s">
        <v>27</v>
      </c>
      <c r="G95" t="s">
        <v>8</v>
      </c>
      <c r="H95">
        <f t="shared" si="8"/>
        <v>15</v>
      </c>
      <c r="I95">
        <v>6</v>
      </c>
      <c r="J95" t="s">
        <v>52</v>
      </c>
      <c r="K95" t="s">
        <v>53</v>
      </c>
      <c r="L95">
        <f>Table357[[#This Row],[unit_price]]*Table357[[#This Row],[quantity]]</f>
        <v>72</v>
      </c>
      <c r="M95">
        <f t="shared" si="9"/>
        <v>90</v>
      </c>
      <c r="N95">
        <f t="shared" si="10"/>
        <v>18</v>
      </c>
      <c r="O95" t="s">
        <v>112</v>
      </c>
      <c r="P95" t="s">
        <v>114</v>
      </c>
      <c r="Q95" t="str">
        <f>TEXT(Table357[[#This Row],[order_date]],"yyyy")</f>
        <v>2015</v>
      </c>
    </row>
    <row r="96" spans="1:17" x14ac:dyDescent="0.3">
      <c r="A96">
        <f t="shared" si="11"/>
        <v>7777895495</v>
      </c>
      <c r="B96" s="1">
        <v>42018</v>
      </c>
      <c r="C96" t="str">
        <f t="shared" si="6"/>
        <v>Wednesday</v>
      </c>
      <c r="D96" t="str">
        <f t="shared" si="7"/>
        <v>January</v>
      </c>
      <c r="E96">
        <v>20.75</v>
      </c>
      <c r="F96" t="s">
        <v>13</v>
      </c>
      <c r="G96" t="s">
        <v>22</v>
      </c>
      <c r="H96">
        <f t="shared" si="8"/>
        <v>28.75</v>
      </c>
      <c r="I96">
        <v>7</v>
      </c>
      <c r="J96" t="s">
        <v>28</v>
      </c>
      <c r="K96" t="s">
        <v>29</v>
      </c>
      <c r="L96">
        <f>Table357[[#This Row],[unit_price]]*Table357[[#This Row],[quantity]]</f>
        <v>145.25</v>
      </c>
      <c r="M96">
        <f t="shared" si="9"/>
        <v>201.25</v>
      </c>
      <c r="N96">
        <f t="shared" si="10"/>
        <v>56</v>
      </c>
      <c r="O96" t="s">
        <v>111</v>
      </c>
      <c r="P96" t="s">
        <v>114</v>
      </c>
      <c r="Q96" t="str">
        <f>TEXT(Table357[[#This Row],[order_date]],"yyyy")</f>
        <v>2015</v>
      </c>
    </row>
    <row r="97" spans="1:17" x14ac:dyDescent="0.3">
      <c r="A97">
        <f t="shared" si="11"/>
        <v>7777895496</v>
      </c>
      <c r="B97" s="1">
        <v>42019</v>
      </c>
      <c r="C97" t="str">
        <f t="shared" si="6"/>
        <v>Thursday</v>
      </c>
      <c r="D97" t="str">
        <f t="shared" si="7"/>
        <v>January</v>
      </c>
      <c r="E97">
        <v>16.5</v>
      </c>
      <c r="F97" t="s">
        <v>7</v>
      </c>
      <c r="G97" t="s">
        <v>17</v>
      </c>
      <c r="H97">
        <f t="shared" si="8"/>
        <v>25</v>
      </c>
      <c r="I97">
        <v>1</v>
      </c>
      <c r="J97" t="s">
        <v>18</v>
      </c>
      <c r="K97" t="s">
        <v>19</v>
      </c>
      <c r="L97">
        <f>Table357[[#This Row],[unit_price]]*Table357[[#This Row],[quantity]]</f>
        <v>16.5</v>
      </c>
      <c r="M97">
        <f t="shared" si="9"/>
        <v>25</v>
      </c>
      <c r="N97">
        <f t="shared" si="10"/>
        <v>8.5</v>
      </c>
      <c r="O97" t="s">
        <v>111</v>
      </c>
      <c r="P97" t="s">
        <v>114</v>
      </c>
      <c r="Q97" t="str">
        <f>TEXT(Table357[[#This Row],[order_date]],"yyyy")</f>
        <v>2015</v>
      </c>
    </row>
    <row r="98" spans="1:17" x14ac:dyDescent="0.3">
      <c r="A98">
        <f t="shared" si="11"/>
        <v>7777895497</v>
      </c>
      <c r="B98" s="1">
        <v>42019</v>
      </c>
      <c r="C98" t="str">
        <f t="shared" si="6"/>
        <v>Thursday</v>
      </c>
      <c r="D98" t="str">
        <f t="shared" si="7"/>
        <v>January</v>
      </c>
      <c r="E98">
        <v>20.75</v>
      </c>
      <c r="F98" t="s">
        <v>13</v>
      </c>
      <c r="G98" t="s">
        <v>22</v>
      </c>
      <c r="H98">
        <f t="shared" si="8"/>
        <v>28.75</v>
      </c>
      <c r="I98">
        <v>1</v>
      </c>
      <c r="J98" t="s">
        <v>28</v>
      </c>
      <c r="K98" t="s">
        <v>29</v>
      </c>
      <c r="L98">
        <f>Table357[[#This Row],[unit_price]]*Table357[[#This Row],[quantity]]</f>
        <v>20.75</v>
      </c>
      <c r="M98">
        <f t="shared" si="9"/>
        <v>28.75</v>
      </c>
      <c r="N98">
        <f t="shared" si="10"/>
        <v>8</v>
      </c>
      <c r="O98" t="s">
        <v>112</v>
      </c>
      <c r="P98" t="s">
        <v>115</v>
      </c>
      <c r="Q98" t="str">
        <f>TEXT(Table357[[#This Row],[order_date]],"yyyy")</f>
        <v>2015</v>
      </c>
    </row>
    <row r="99" spans="1:17" x14ac:dyDescent="0.3">
      <c r="A99">
        <f t="shared" si="11"/>
        <v>7777895498</v>
      </c>
      <c r="B99" s="1">
        <v>42019</v>
      </c>
      <c r="C99" t="str">
        <f t="shared" si="6"/>
        <v>Thursday</v>
      </c>
      <c r="D99" t="str">
        <f t="shared" si="7"/>
        <v>January</v>
      </c>
      <c r="E99">
        <v>20.75</v>
      </c>
      <c r="F99" t="s">
        <v>13</v>
      </c>
      <c r="G99" t="s">
        <v>14</v>
      </c>
      <c r="H99">
        <f t="shared" si="8"/>
        <v>27.75</v>
      </c>
      <c r="I99">
        <v>5</v>
      </c>
      <c r="J99" t="s">
        <v>40</v>
      </c>
      <c r="K99" t="s">
        <v>41</v>
      </c>
      <c r="L99">
        <f>Table357[[#This Row],[unit_price]]*Table357[[#This Row],[quantity]]</f>
        <v>103.75</v>
      </c>
      <c r="M99">
        <f t="shared" si="9"/>
        <v>138.75</v>
      </c>
      <c r="N99">
        <f t="shared" si="10"/>
        <v>35</v>
      </c>
      <c r="O99" t="s">
        <v>112</v>
      </c>
      <c r="P99" t="s">
        <v>115</v>
      </c>
      <c r="Q99" t="str">
        <f>TEXT(Table357[[#This Row],[order_date]],"yyyy")</f>
        <v>2015</v>
      </c>
    </row>
    <row r="100" spans="1:17" x14ac:dyDescent="0.3">
      <c r="A100">
        <f t="shared" si="11"/>
        <v>7777895499</v>
      </c>
      <c r="B100" s="1">
        <v>42019</v>
      </c>
      <c r="C100" t="str">
        <f t="shared" si="6"/>
        <v>Thursday</v>
      </c>
      <c r="D100" t="str">
        <f t="shared" si="7"/>
        <v>January</v>
      </c>
      <c r="E100">
        <v>18.5</v>
      </c>
      <c r="F100" t="s">
        <v>13</v>
      </c>
      <c r="G100" t="s">
        <v>14</v>
      </c>
      <c r="H100">
        <f t="shared" si="8"/>
        <v>25.5</v>
      </c>
      <c r="I100">
        <v>5</v>
      </c>
      <c r="J100" t="s">
        <v>15</v>
      </c>
      <c r="K100" t="s">
        <v>16</v>
      </c>
      <c r="L100">
        <f>Table357[[#This Row],[unit_price]]*Table357[[#This Row],[quantity]]</f>
        <v>92.5</v>
      </c>
      <c r="M100">
        <f t="shared" si="9"/>
        <v>127.5</v>
      </c>
      <c r="N100">
        <f t="shared" si="10"/>
        <v>35</v>
      </c>
      <c r="O100" t="s">
        <v>111</v>
      </c>
      <c r="P100" t="s">
        <v>115</v>
      </c>
      <c r="Q100" t="str">
        <f>TEXT(Table357[[#This Row],[order_date]],"yyyy")</f>
        <v>2015</v>
      </c>
    </row>
    <row r="101" spans="1:17" x14ac:dyDescent="0.3">
      <c r="A101">
        <f t="shared" si="11"/>
        <v>7777895500</v>
      </c>
      <c r="B101" s="1">
        <v>42019</v>
      </c>
      <c r="C101" t="str">
        <f t="shared" si="6"/>
        <v>Thursday</v>
      </c>
      <c r="D101" t="str">
        <f t="shared" si="7"/>
        <v>January</v>
      </c>
      <c r="E101">
        <v>20.75</v>
      </c>
      <c r="F101" t="s">
        <v>13</v>
      </c>
      <c r="G101" t="s">
        <v>17</v>
      </c>
      <c r="H101">
        <f t="shared" si="8"/>
        <v>30.75</v>
      </c>
      <c r="I101">
        <v>12</v>
      </c>
      <c r="J101" t="s">
        <v>32</v>
      </c>
      <c r="K101" t="s">
        <v>33</v>
      </c>
      <c r="L101">
        <f>Table357[[#This Row],[unit_price]]*Table357[[#This Row],[quantity]]</f>
        <v>249</v>
      </c>
      <c r="M101">
        <f t="shared" si="9"/>
        <v>369</v>
      </c>
      <c r="N101">
        <f t="shared" si="10"/>
        <v>120</v>
      </c>
      <c r="O101" t="s">
        <v>112</v>
      </c>
      <c r="P101" t="s">
        <v>114</v>
      </c>
      <c r="Q101" t="str">
        <f>TEXT(Table357[[#This Row],[order_date]],"yyyy")</f>
        <v>2015</v>
      </c>
    </row>
    <row r="102" spans="1:17" x14ac:dyDescent="0.3">
      <c r="A102">
        <f t="shared" si="11"/>
        <v>7777895501</v>
      </c>
      <c r="B102" s="1">
        <v>42019</v>
      </c>
      <c r="C102" t="str">
        <f t="shared" si="6"/>
        <v>Thursday</v>
      </c>
      <c r="D102" t="str">
        <f t="shared" si="7"/>
        <v>January</v>
      </c>
      <c r="E102">
        <v>12</v>
      </c>
      <c r="F102" t="s">
        <v>27</v>
      </c>
      <c r="G102" t="s">
        <v>8</v>
      </c>
      <c r="H102">
        <f t="shared" si="8"/>
        <v>15</v>
      </c>
      <c r="I102">
        <v>4</v>
      </c>
      <c r="J102" t="s">
        <v>52</v>
      </c>
      <c r="K102" t="s">
        <v>53</v>
      </c>
      <c r="L102">
        <f>Table357[[#This Row],[unit_price]]*Table357[[#This Row],[quantity]]</f>
        <v>48</v>
      </c>
      <c r="M102">
        <f t="shared" si="9"/>
        <v>60</v>
      </c>
      <c r="N102">
        <f t="shared" si="10"/>
        <v>12</v>
      </c>
      <c r="O102" t="s">
        <v>112</v>
      </c>
      <c r="P102" t="s">
        <v>115</v>
      </c>
      <c r="Q102" t="str">
        <f>TEXT(Table357[[#This Row],[order_date]],"yyyy")</f>
        <v>2015</v>
      </c>
    </row>
    <row r="103" spans="1:17" x14ac:dyDescent="0.3">
      <c r="A103">
        <f t="shared" si="11"/>
        <v>7777895502</v>
      </c>
      <c r="B103" s="1">
        <v>42019</v>
      </c>
      <c r="C103" t="str">
        <f t="shared" si="6"/>
        <v>Thursday</v>
      </c>
      <c r="D103" t="str">
        <f t="shared" si="7"/>
        <v>January</v>
      </c>
      <c r="E103">
        <v>20.25</v>
      </c>
      <c r="F103" t="s">
        <v>13</v>
      </c>
      <c r="G103" t="s">
        <v>17</v>
      </c>
      <c r="H103">
        <f t="shared" si="8"/>
        <v>30.25</v>
      </c>
      <c r="I103">
        <v>5</v>
      </c>
      <c r="J103" t="s">
        <v>70</v>
      </c>
      <c r="K103" t="s">
        <v>71</v>
      </c>
      <c r="L103">
        <f>Table357[[#This Row],[unit_price]]*Table357[[#This Row],[quantity]]</f>
        <v>101.25</v>
      </c>
      <c r="M103">
        <f t="shared" si="9"/>
        <v>151.25</v>
      </c>
      <c r="N103">
        <f t="shared" si="10"/>
        <v>50</v>
      </c>
      <c r="O103" t="s">
        <v>111</v>
      </c>
      <c r="P103" t="s">
        <v>114</v>
      </c>
      <c r="Q103" t="str">
        <f>TEXT(Table357[[#This Row],[order_date]],"yyyy")</f>
        <v>2015</v>
      </c>
    </row>
    <row r="104" spans="1:17" x14ac:dyDescent="0.3">
      <c r="A104">
        <f t="shared" si="11"/>
        <v>7777895503</v>
      </c>
      <c r="B104" s="1">
        <v>42019</v>
      </c>
      <c r="C104" t="str">
        <f t="shared" si="6"/>
        <v>Thursday</v>
      </c>
      <c r="D104" t="str">
        <f t="shared" si="7"/>
        <v>January</v>
      </c>
      <c r="E104">
        <v>16</v>
      </c>
      <c r="F104" t="s">
        <v>7</v>
      </c>
      <c r="G104" t="s">
        <v>14</v>
      </c>
      <c r="H104">
        <f t="shared" si="8"/>
        <v>21.5</v>
      </c>
      <c r="I104">
        <v>6</v>
      </c>
      <c r="J104" t="s">
        <v>68</v>
      </c>
      <c r="K104" t="s">
        <v>69</v>
      </c>
      <c r="L104">
        <f>Table357[[#This Row],[unit_price]]*Table357[[#This Row],[quantity]]</f>
        <v>96</v>
      </c>
      <c r="M104">
        <f t="shared" si="9"/>
        <v>129</v>
      </c>
      <c r="N104">
        <f t="shared" si="10"/>
        <v>33</v>
      </c>
      <c r="O104" t="s">
        <v>112</v>
      </c>
      <c r="P104" t="s">
        <v>114</v>
      </c>
      <c r="Q104" t="str">
        <f>TEXT(Table357[[#This Row],[order_date]],"yyyy")</f>
        <v>2015</v>
      </c>
    </row>
    <row r="105" spans="1:17" x14ac:dyDescent="0.3">
      <c r="A105">
        <f t="shared" si="11"/>
        <v>7777895504</v>
      </c>
      <c r="B105" s="1">
        <v>42019</v>
      </c>
      <c r="C105" t="str">
        <f t="shared" si="6"/>
        <v>Thursday</v>
      </c>
      <c r="D105" t="str">
        <f t="shared" si="7"/>
        <v>January</v>
      </c>
      <c r="E105">
        <v>25.5</v>
      </c>
      <c r="F105" t="s">
        <v>76</v>
      </c>
      <c r="G105" t="s">
        <v>8</v>
      </c>
      <c r="H105">
        <f t="shared" si="8"/>
        <v>26.5</v>
      </c>
      <c r="I105">
        <v>10</v>
      </c>
      <c r="J105" t="s">
        <v>30</v>
      </c>
      <c r="K105" t="s">
        <v>31</v>
      </c>
      <c r="L105">
        <f>Table357[[#This Row],[unit_price]]*Table357[[#This Row],[quantity]]</f>
        <v>255</v>
      </c>
      <c r="M105">
        <f t="shared" si="9"/>
        <v>265</v>
      </c>
      <c r="N105">
        <f t="shared" si="10"/>
        <v>10</v>
      </c>
      <c r="O105" t="s">
        <v>112</v>
      </c>
      <c r="P105" t="s">
        <v>114</v>
      </c>
      <c r="Q105" t="str">
        <f>TEXT(Table357[[#This Row],[order_date]],"yyyy")</f>
        <v>2015</v>
      </c>
    </row>
    <row r="106" spans="1:17" x14ac:dyDescent="0.3">
      <c r="A106">
        <f t="shared" si="11"/>
        <v>7777895505</v>
      </c>
      <c r="B106" s="1">
        <v>42019</v>
      </c>
      <c r="C106" t="str">
        <f t="shared" si="6"/>
        <v>Thursday</v>
      </c>
      <c r="D106" t="str">
        <f t="shared" si="7"/>
        <v>January</v>
      </c>
      <c r="E106">
        <v>20.25</v>
      </c>
      <c r="F106" t="s">
        <v>13</v>
      </c>
      <c r="G106" t="s">
        <v>14</v>
      </c>
      <c r="H106">
        <f t="shared" si="8"/>
        <v>27.25</v>
      </c>
      <c r="I106">
        <v>11</v>
      </c>
      <c r="J106" t="s">
        <v>42</v>
      </c>
      <c r="K106" t="s">
        <v>43</v>
      </c>
      <c r="L106">
        <f>Table357[[#This Row],[unit_price]]*Table357[[#This Row],[quantity]]</f>
        <v>222.75</v>
      </c>
      <c r="M106">
        <f t="shared" si="9"/>
        <v>299.75</v>
      </c>
      <c r="N106">
        <f t="shared" si="10"/>
        <v>77</v>
      </c>
      <c r="O106" t="s">
        <v>112</v>
      </c>
      <c r="P106" t="s">
        <v>115</v>
      </c>
      <c r="Q106" t="str">
        <f>TEXT(Table357[[#This Row],[order_date]],"yyyy")</f>
        <v>2015</v>
      </c>
    </row>
    <row r="107" spans="1:17" x14ac:dyDescent="0.3">
      <c r="A107">
        <f t="shared" si="11"/>
        <v>7777895506</v>
      </c>
      <c r="B107" s="1">
        <v>42019</v>
      </c>
      <c r="C107" t="str">
        <f t="shared" si="6"/>
        <v>Thursday</v>
      </c>
      <c r="D107" t="str">
        <f t="shared" si="7"/>
        <v>January</v>
      </c>
      <c r="E107">
        <v>13.25</v>
      </c>
      <c r="F107" t="s">
        <v>7</v>
      </c>
      <c r="G107" t="s">
        <v>8</v>
      </c>
      <c r="H107">
        <f t="shared" si="8"/>
        <v>17.75</v>
      </c>
      <c r="I107">
        <v>4</v>
      </c>
      <c r="J107" t="s">
        <v>9</v>
      </c>
      <c r="K107" t="s">
        <v>10</v>
      </c>
      <c r="L107">
        <f>Table357[[#This Row],[unit_price]]*Table357[[#This Row],[quantity]]</f>
        <v>53</v>
      </c>
      <c r="M107">
        <f t="shared" si="9"/>
        <v>71</v>
      </c>
      <c r="N107">
        <f t="shared" si="10"/>
        <v>18</v>
      </c>
      <c r="O107" t="s">
        <v>112</v>
      </c>
      <c r="P107" t="s">
        <v>115</v>
      </c>
      <c r="Q107" t="str">
        <f>TEXT(Table357[[#This Row],[order_date]],"yyyy")</f>
        <v>2015</v>
      </c>
    </row>
    <row r="108" spans="1:17" x14ac:dyDescent="0.3">
      <c r="A108">
        <f t="shared" si="11"/>
        <v>7777895507</v>
      </c>
      <c r="B108" s="1">
        <v>42019</v>
      </c>
      <c r="C108" t="str">
        <f t="shared" si="6"/>
        <v>Thursday</v>
      </c>
      <c r="D108" t="str">
        <f t="shared" si="7"/>
        <v>January</v>
      </c>
      <c r="E108">
        <v>20.75</v>
      </c>
      <c r="F108" t="s">
        <v>13</v>
      </c>
      <c r="G108" t="s">
        <v>17</v>
      </c>
      <c r="H108">
        <f t="shared" si="8"/>
        <v>30.75</v>
      </c>
      <c r="I108">
        <v>6</v>
      </c>
      <c r="J108" t="s">
        <v>54</v>
      </c>
      <c r="K108" t="s">
        <v>55</v>
      </c>
      <c r="L108">
        <f>Table357[[#This Row],[unit_price]]*Table357[[#This Row],[quantity]]</f>
        <v>124.5</v>
      </c>
      <c r="M108">
        <f t="shared" si="9"/>
        <v>184.5</v>
      </c>
      <c r="N108">
        <f t="shared" si="10"/>
        <v>60</v>
      </c>
      <c r="O108" t="s">
        <v>111</v>
      </c>
      <c r="P108" t="s">
        <v>114</v>
      </c>
      <c r="Q108" t="str">
        <f>TEXT(Table357[[#This Row],[order_date]],"yyyy")</f>
        <v>2015</v>
      </c>
    </row>
    <row r="109" spans="1:17" x14ac:dyDescent="0.3">
      <c r="A109">
        <f t="shared" si="11"/>
        <v>7777895508</v>
      </c>
      <c r="B109" s="1">
        <v>42020</v>
      </c>
      <c r="C109" t="str">
        <f t="shared" si="6"/>
        <v>Friday</v>
      </c>
      <c r="D109" t="str">
        <f t="shared" si="7"/>
        <v>January</v>
      </c>
      <c r="E109">
        <v>12</v>
      </c>
      <c r="F109" t="s">
        <v>27</v>
      </c>
      <c r="G109" t="s">
        <v>8</v>
      </c>
      <c r="H109">
        <f t="shared" si="8"/>
        <v>15</v>
      </c>
      <c r="I109">
        <v>9</v>
      </c>
      <c r="J109" t="s">
        <v>52</v>
      </c>
      <c r="K109" t="s">
        <v>53</v>
      </c>
      <c r="L109">
        <f>Table357[[#This Row],[unit_price]]*Table357[[#This Row],[quantity]]</f>
        <v>108</v>
      </c>
      <c r="M109">
        <f t="shared" si="9"/>
        <v>135</v>
      </c>
      <c r="N109">
        <f t="shared" si="10"/>
        <v>27</v>
      </c>
      <c r="O109" t="s">
        <v>111</v>
      </c>
      <c r="P109" t="s">
        <v>115</v>
      </c>
      <c r="Q109" t="str">
        <f>TEXT(Table357[[#This Row],[order_date]],"yyyy")</f>
        <v>2015</v>
      </c>
    </row>
    <row r="110" spans="1:17" x14ac:dyDescent="0.3">
      <c r="A110">
        <f t="shared" si="11"/>
        <v>7777895509</v>
      </c>
      <c r="B110" s="1">
        <v>42020</v>
      </c>
      <c r="C110" t="str">
        <f t="shared" si="6"/>
        <v>Friday</v>
      </c>
      <c r="D110" t="str">
        <f t="shared" si="7"/>
        <v>January</v>
      </c>
      <c r="E110">
        <v>16.75</v>
      </c>
      <c r="F110" t="s">
        <v>7</v>
      </c>
      <c r="G110" t="s">
        <v>22</v>
      </c>
      <c r="H110">
        <f t="shared" si="8"/>
        <v>23.25</v>
      </c>
      <c r="I110">
        <v>6</v>
      </c>
      <c r="J110" t="s">
        <v>46</v>
      </c>
      <c r="K110" t="s">
        <v>47</v>
      </c>
      <c r="L110">
        <f>Table357[[#This Row],[unit_price]]*Table357[[#This Row],[quantity]]</f>
        <v>100.5</v>
      </c>
      <c r="M110">
        <f t="shared" si="9"/>
        <v>139.5</v>
      </c>
      <c r="N110">
        <f t="shared" si="10"/>
        <v>39</v>
      </c>
      <c r="O110" t="s">
        <v>111</v>
      </c>
      <c r="P110" t="s">
        <v>114</v>
      </c>
      <c r="Q110" t="str">
        <f>TEXT(Table357[[#This Row],[order_date]],"yyyy")</f>
        <v>2015</v>
      </c>
    </row>
    <row r="111" spans="1:17" x14ac:dyDescent="0.3">
      <c r="A111">
        <f t="shared" si="11"/>
        <v>7777895510</v>
      </c>
      <c r="B111" s="1">
        <v>42020</v>
      </c>
      <c r="C111" t="str">
        <f t="shared" si="6"/>
        <v>Friday</v>
      </c>
      <c r="D111" t="str">
        <f t="shared" si="7"/>
        <v>January</v>
      </c>
      <c r="E111">
        <v>20.5</v>
      </c>
      <c r="F111" t="s">
        <v>13</v>
      </c>
      <c r="G111" t="s">
        <v>8</v>
      </c>
      <c r="H111">
        <f t="shared" si="8"/>
        <v>26.5</v>
      </c>
      <c r="I111">
        <v>9</v>
      </c>
      <c r="J111" t="s">
        <v>58</v>
      </c>
      <c r="K111" t="s">
        <v>59</v>
      </c>
      <c r="L111">
        <f>Table357[[#This Row],[unit_price]]*Table357[[#This Row],[quantity]]</f>
        <v>184.5</v>
      </c>
      <c r="M111">
        <f t="shared" si="9"/>
        <v>238.5</v>
      </c>
      <c r="N111">
        <f t="shared" si="10"/>
        <v>54</v>
      </c>
      <c r="O111" t="s">
        <v>111</v>
      </c>
      <c r="P111" t="s">
        <v>114</v>
      </c>
      <c r="Q111" t="str">
        <f>TEXT(Table357[[#This Row],[order_date]],"yyyy")</f>
        <v>2015</v>
      </c>
    </row>
    <row r="112" spans="1:17" x14ac:dyDescent="0.3">
      <c r="A112">
        <f t="shared" si="11"/>
        <v>7777895511</v>
      </c>
      <c r="B112" s="1">
        <v>42020</v>
      </c>
      <c r="C112" t="str">
        <f t="shared" si="6"/>
        <v>Friday</v>
      </c>
      <c r="D112" t="str">
        <f t="shared" si="7"/>
        <v>January</v>
      </c>
      <c r="E112">
        <v>20.75</v>
      </c>
      <c r="F112" t="s">
        <v>13</v>
      </c>
      <c r="G112" t="s">
        <v>22</v>
      </c>
      <c r="H112">
        <f t="shared" si="8"/>
        <v>28.75</v>
      </c>
      <c r="I112">
        <v>2</v>
      </c>
      <c r="J112" t="s">
        <v>50</v>
      </c>
      <c r="K112" t="s">
        <v>51</v>
      </c>
      <c r="L112">
        <f>Table357[[#This Row],[unit_price]]*Table357[[#This Row],[quantity]]</f>
        <v>41.5</v>
      </c>
      <c r="M112">
        <f t="shared" si="9"/>
        <v>57.5</v>
      </c>
      <c r="N112">
        <f t="shared" si="10"/>
        <v>16</v>
      </c>
      <c r="O112" t="s">
        <v>112</v>
      </c>
      <c r="P112" t="s">
        <v>114</v>
      </c>
      <c r="Q112" t="str">
        <f>TEXT(Table357[[#This Row],[order_date]],"yyyy")</f>
        <v>2015</v>
      </c>
    </row>
    <row r="113" spans="1:17" x14ac:dyDescent="0.3">
      <c r="A113">
        <f t="shared" si="11"/>
        <v>7777895512</v>
      </c>
      <c r="B113" s="1">
        <v>42021</v>
      </c>
      <c r="C113" t="str">
        <f t="shared" si="6"/>
        <v>Saturday</v>
      </c>
      <c r="D113" t="str">
        <f t="shared" si="7"/>
        <v>January</v>
      </c>
      <c r="E113">
        <v>12.75</v>
      </c>
      <c r="F113" t="s">
        <v>27</v>
      </c>
      <c r="G113" t="s">
        <v>22</v>
      </c>
      <c r="H113">
        <f t="shared" si="8"/>
        <v>17.75</v>
      </c>
      <c r="I113">
        <v>2</v>
      </c>
      <c r="J113" t="s">
        <v>28</v>
      </c>
      <c r="K113" t="s">
        <v>29</v>
      </c>
      <c r="L113">
        <f>Table357[[#This Row],[unit_price]]*Table357[[#This Row],[quantity]]</f>
        <v>25.5</v>
      </c>
      <c r="M113">
        <f t="shared" si="9"/>
        <v>35.5</v>
      </c>
      <c r="N113">
        <f t="shared" si="10"/>
        <v>10</v>
      </c>
      <c r="O113" t="s">
        <v>112</v>
      </c>
      <c r="P113" t="s">
        <v>115</v>
      </c>
      <c r="Q113" t="str">
        <f>TEXT(Table357[[#This Row],[order_date]],"yyyy")</f>
        <v>2015</v>
      </c>
    </row>
    <row r="114" spans="1:17" x14ac:dyDescent="0.3">
      <c r="A114">
        <f t="shared" si="11"/>
        <v>7777895513</v>
      </c>
      <c r="B114" s="1">
        <v>42021</v>
      </c>
      <c r="C114" t="str">
        <f t="shared" si="6"/>
        <v>Saturday</v>
      </c>
      <c r="D114" t="str">
        <f t="shared" si="7"/>
        <v>January</v>
      </c>
      <c r="E114">
        <v>20.75</v>
      </c>
      <c r="F114" t="s">
        <v>13</v>
      </c>
      <c r="G114" t="s">
        <v>17</v>
      </c>
      <c r="H114">
        <f t="shared" si="8"/>
        <v>30.75</v>
      </c>
      <c r="I114">
        <v>12</v>
      </c>
      <c r="J114" t="s">
        <v>38</v>
      </c>
      <c r="K114" t="s">
        <v>39</v>
      </c>
      <c r="L114">
        <f>Table357[[#This Row],[unit_price]]*Table357[[#This Row],[quantity]]</f>
        <v>249</v>
      </c>
      <c r="M114">
        <f t="shared" si="9"/>
        <v>369</v>
      </c>
      <c r="N114">
        <f t="shared" si="10"/>
        <v>120</v>
      </c>
      <c r="O114" t="s">
        <v>111</v>
      </c>
      <c r="P114" t="s">
        <v>114</v>
      </c>
      <c r="Q114" t="str">
        <f>TEXT(Table357[[#This Row],[order_date]],"yyyy")</f>
        <v>2015</v>
      </c>
    </row>
    <row r="115" spans="1:17" x14ac:dyDescent="0.3">
      <c r="A115">
        <f t="shared" si="11"/>
        <v>7777895514</v>
      </c>
      <c r="B115" s="1">
        <v>42021</v>
      </c>
      <c r="C115" t="str">
        <f t="shared" si="6"/>
        <v>Saturday</v>
      </c>
      <c r="D115" t="str">
        <f t="shared" si="7"/>
        <v>January</v>
      </c>
      <c r="E115">
        <v>12</v>
      </c>
      <c r="F115" t="s">
        <v>27</v>
      </c>
      <c r="G115" t="s">
        <v>14</v>
      </c>
      <c r="H115">
        <f t="shared" si="8"/>
        <v>16</v>
      </c>
      <c r="I115">
        <v>5</v>
      </c>
      <c r="J115" t="s">
        <v>34</v>
      </c>
      <c r="K115" t="s">
        <v>35</v>
      </c>
      <c r="L115">
        <f>Table357[[#This Row],[unit_price]]*Table357[[#This Row],[quantity]]</f>
        <v>60</v>
      </c>
      <c r="M115">
        <f t="shared" si="9"/>
        <v>80</v>
      </c>
      <c r="N115">
        <f t="shared" si="10"/>
        <v>20</v>
      </c>
      <c r="O115" t="s">
        <v>111</v>
      </c>
      <c r="P115" t="s">
        <v>114</v>
      </c>
      <c r="Q115" t="str">
        <f>TEXT(Table357[[#This Row],[order_date]],"yyyy")</f>
        <v>2015</v>
      </c>
    </row>
    <row r="116" spans="1:17" x14ac:dyDescent="0.3">
      <c r="A116">
        <f t="shared" si="11"/>
        <v>7777895515</v>
      </c>
      <c r="B116" s="1">
        <v>42021</v>
      </c>
      <c r="C116" t="str">
        <f t="shared" si="6"/>
        <v>Saturday</v>
      </c>
      <c r="D116" t="str">
        <f t="shared" si="7"/>
        <v>January</v>
      </c>
      <c r="E116">
        <v>16.75</v>
      </c>
      <c r="F116" t="s">
        <v>7</v>
      </c>
      <c r="G116" t="s">
        <v>22</v>
      </c>
      <c r="H116">
        <f t="shared" si="8"/>
        <v>23.25</v>
      </c>
      <c r="I116">
        <v>7</v>
      </c>
      <c r="J116" t="s">
        <v>72</v>
      </c>
      <c r="K116" t="s">
        <v>73</v>
      </c>
      <c r="L116">
        <f>Table357[[#This Row],[unit_price]]*Table357[[#This Row],[quantity]]</f>
        <v>117.25</v>
      </c>
      <c r="M116">
        <f t="shared" si="9"/>
        <v>162.75</v>
      </c>
      <c r="N116">
        <f t="shared" si="10"/>
        <v>45.5</v>
      </c>
      <c r="O116" t="s">
        <v>111</v>
      </c>
      <c r="P116" t="s">
        <v>114</v>
      </c>
      <c r="Q116" t="str">
        <f>TEXT(Table357[[#This Row],[order_date]],"yyyy")</f>
        <v>2015</v>
      </c>
    </row>
    <row r="117" spans="1:17" x14ac:dyDescent="0.3">
      <c r="A117">
        <f t="shared" si="11"/>
        <v>7777895516</v>
      </c>
      <c r="B117" s="1">
        <v>42021</v>
      </c>
      <c r="C117" t="str">
        <f t="shared" si="6"/>
        <v>Saturday</v>
      </c>
      <c r="D117" t="str">
        <f t="shared" si="7"/>
        <v>January</v>
      </c>
      <c r="E117">
        <v>12.25</v>
      </c>
      <c r="F117" t="s">
        <v>27</v>
      </c>
      <c r="G117" t="s">
        <v>17</v>
      </c>
      <c r="H117">
        <f t="shared" si="8"/>
        <v>19.25</v>
      </c>
      <c r="I117">
        <v>8</v>
      </c>
      <c r="J117" t="s">
        <v>70</v>
      </c>
      <c r="K117" t="s">
        <v>71</v>
      </c>
      <c r="L117">
        <f>Table357[[#This Row],[unit_price]]*Table357[[#This Row],[quantity]]</f>
        <v>98</v>
      </c>
      <c r="M117">
        <f t="shared" si="9"/>
        <v>154</v>
      </c>
      <c r="N117">
        <f t="shared" si="10"/>
        <v>56</v>
      </c>
      <c r="O117" t="s">
        <v>112</v>
      </c>
      <c r="P117" t="s">
        <v>115</v>
      </c>
      <c r="Q117" t="str">
        <f>TEXT(Table357[[#This Row],[order_date]],"yyyy")</f>
        <v>2015</v>
      </c>
    </row>
    <row r="118" spans="1:17" x14ac:dyDescent="0.3">
      <c r="A118">
        <f t="shared" si="11"/>
        <v>7777895517</v>
      </c>
      <c r="B118" s="1">
        <v>42021</v>
      </c>
      <c r="C118" t="str">
        <f t="shared" si="6"/>
        <v>Saturday</v>
      </c>
      <c r="D118" t="str">
        <f t="shared" si="7"/>
        <v>January</v>
      </c>
      <c r="E118">
        <v>20.75</v>
      </c>
      <c r="F118" t="s">
        <v>13</v>
      </c>
      <c r="G118" t="s">
        <v>22</v>
      </c>
      <c r="H118">
        <f t="shared" si="8"/>
        <v>28.75</v>
      </c>
      <c r="I118">
        <v>8</v>
      </c>
      <c r="J118" t="s">
        <v>23</v>
      </c>
      <c r="K118" t="s">
        <v>24</v>
      </c>
      <c r="L118">
        <f>Table357[[#This Row],[unit_price]]*Table357[[#This Row],[quantity]]</f>
        <v>166</v>
      </c>
      <c r="M118">
        <f t="shared" si="9"/>
        <v>230</v>
      </c>
      <c r="N118">
        <f t="shared" si="10"/>
        <v>64</v>
      </c>
      <c r="O118" t="s">
        <v>111</v>
      </c>
      <c r="P118" t="s">
        <v>114</v>
      </c>
      <c r="Q118" t="str">
        <f>TEXT(Table357[[#This Row],[order_date]],"yyyy")</f>
        <v>2015</v>
      </c>
    </row>
    <row r="119" spans="1:17" x14ac:dyDescent="0.3">
      <c r="A119">
        <f t="shared" si="11"/>
        <v>7777895518</v>
      </c>
      <c r="B119" s="1">
        <v>42021</v>
      </c>
      <c r="C119" t="str">
        <f t="shared" si="6"/>
        <v>Saturday</v>
      </c>
      <c r="D119" t="str">
        <f t="shared" si="7"/>
        <v>January</v>
      </c>
      <c r="E119">
        <v>20.75</v>
      </c>
      <c r="F119" t="s">
        <v>13</v>
      </c>
      <c r="G119" t="s">
        <v>22</v>
      </c>
      <c r="H119">
        <f t="shared" si="8"/>
        <v>28.75</v>
      </c>
      <c r="I119">
        <v>3</v>
      </c>
      <c r="J119" t="s">
        <v>28</v>
      </c>
      <c r="K119" t="s">
        <v>29</v>
      </c>
      <c r="L119">
        <f>Table357[[#This Row],[unit_price]]*Table357[[#This Row],[quantity]]</f>
        <v>62.25</v>
      </c>
      <c r="M119">
        <f t="shared" si="9"/>
        <v>86.25</v>
      </c>
      <c r="N119">
        <f t="shared" si="10"/>
        <v>24</v>
      </c>
      <c r="O119" t="s">
        <v>112</v>
      </c>
      <c r="P119" t="s">
        <v>114</v>
      </c>
      <c r="Q119" t="str">
        <f>TEXT(Table357[[#This Row],[order_date]],"yyyy")</f>
        <v>2015</v>
      </c>
    </row>
    <row r="120" spans="1:17" x14ac:dyDescent="0.3">
      <c r="A120">
        <f t="shared" si="11"/>
        <v>7777895519</v>
      </c>
      <c r="B120" s="1">
        <v>42021</v>
      </c>
      <c r="C120" t="str">
        <f t="shared" si="6"/>
        <v>Saturday</v>
      </c>
      <c r="D120" t="str">
        <f t="shared" si="7"/>
        <v>January</v>
      </c>
      <c r="E120">
        <v>18.5</v>
      </c>
      <c r="F120" t="s">
        <v>13</v>
      </c>
      <c r="G120" t="s">
        <v>14</v>
      </c>
      <c r="H120">
        <f t="shared" si="8"/>
        <v>25.5</v>
      </c>
      <c r="I120">
        <v>3</v>
      </c>
      <c r="J120" t="s">
        <v>15</v>
      </c>
      <c r="K120" t="s">
        <v>16</v>
      </c>
      <c r="L120">
        <f>Table357[[#This Row],[unit_price]]*Table357[[#This Row],[quantity]]</f>
        <v>55.5</v>
      </c>
      <c r="M120">
        <f t="shared" si="9"/>
        <v>76.5</v>
      </c>
      <c r="N120">
        <f t="shared" si="10"/>
        <v>21</v>
      </c>
      <c r="O120" t="s">
        <v>112</v>
      </c>
      <c r="P120" t="s">
        <v>115</v>
      </c>
      <c r="Q120" t="str">
        <f>TEXT(Table357[[#This Row],[order_date]],"yyyy")</f>
        <v>2015</v>
      </c>
    </row>
    <row r="121" spans="1:17" x14ac:dyDescent="0.3">
      <c r="A121">
        <f t="shared" si="11"/>
        <v>7777895520</v>
      </c>
      <c r="B121" s="1">
        <v>42021</v>
      </c>
      <c r="C121" t="str">
        <f t="shared" si="6"/>
        <v>Saturday</v>
      </c>
      <c r="D121" t="str">
        <f t="shared" si="7"/>
        <v>January</v>
      </c>
      <c r="E121">
        <v>12.25</v>
      </c>
      <c r="F121" t="s">
        <v>27</v>
      </c>
      <c r="G121" t="s">
        <v>17</v>
      </c>
      <c r="H121">
        <f t="shared" si="8"/>
        <v>19.25</v>
      </c>
      <c r="I121">
        <v>3</v>
      </c>
      <c r="J121" t="s">
        <v>70</v>
      </c>
      <c r="K121" t="s">
        <v>71</v>
      </c>
      <c r="L121">
        <f>Table357[[#This Row],[unit_price]]*Table357[[#This Row],[quantity]]</f>
        <v>36.75</v>
      </c>
      <c r="M121">
        <f t="shared" si="9"/>
        <v>57.75</v>
      </c>
      <c r="N121">
        <f t="shared" si="10"/>
        <v>21</v>
      </c>
      <c r="O121" t="s">
        <v>111</v>
      </c>
      <c r="P121" t="s">
        <v>115</v>
      </c>
      <c r="Q121" t="str">
        <f>TEXT(Table357[[#This Row],[order_date]],"yyyy")</f>
        <v>2015</v>
      </c>
    </row>
    <row r="122" spans="1:17" x14ac:dyDescent="0.3">
      <c r="A122">
        <f t="shared" si="11"/>
        <v>7777895521</v>
      </c>
      <c r="B122" s="1">
        <v>42022</v>
      </c>
      <c r="C122" t="str">
        <f t="shared" si="6"/>
        <v>Sunday</v>
      </c>
      <c r="D122" t="str">
        <f t="shared" si="7"/>
        <v>January</v>
      </c>
      <c r="E122">
        <v>20.75</v>
      </c>
      <c r="F122" t="s">
        <v>13</v>
      </c>
      <c r="G122" t="s">
        <v>17</v>
      </c>
      <c r="H122">
        <f t="shared" si="8"/>
        <v>30.75</v>
      </c>
      <c r="I122">
        <v>5</v>
      </c>
      <c r="J122" t="s">
        <v>18</v>
      </c>
      <c r="K122" t="s">
        <v>19</v>
      </c>
      <c r="L122">
        <f>Table357[[#This Row],[unit_price]]*Table357[[#This Row],[quantity]]</f>
        <v>103.75</v>
      </c>
      <c r="M122">
        <f t="shared" si="9"/>
        <v>153.75</v>
      </c>
      <c r="N122">
        <f t="shared" si="10"/>
        <v>50</v>
      </c>
      <c r="O122" t="s">
        <v>111</v>
      </c>
      <c r="P122" t="s">
        <v>115</v>
      </c>
      <c r="Q122" t="str">
        <f>TEXT(Table357[[#This Row],[order_date]],"yyyy")</f>
        <v>2015</v>
      </c>
    </row>
    <row r="123" spans="1:17" x14ac:dyDescent="0.3">
      <c r="A123">
        <f t="shared" si="11"/>
        <v>7777895522</v>
      </c>
      <c r="B123" s="1">
        <v>42022</v>
      </c>
      <c r="C123" t="str">
        <f t="shared" si="6"/>
        <v>Sunday</v>
      </c>
      <c r="D123" t="str">
        <f t="shared" si="7"/>
        <v>January</v>
      </c>
      <c r="E123">
        <v>20.25</v>
      </c>
      <c r="F123" t="s">
        <v>13</v>
      </c>
      <c r="G123" t="s">
        <v>14</v>
      </c>
      <c r="H123">
        <f t="shared" si="8"/>
        <v>27.25</v>
      </c>
      <c r="I123">
        <v>5</v>
      </c>
      <c r="J123" t="s">
        <v>42</v>
      </c>
      <c r="K123" t="s">
        <v>43</v>
      </c>
      <c r="L123">
        <f>Table357[[#This Row],[unit_price]]*Table357[[#This Row],[quantity]]</f>
        <v>101.25</v>
      </c>
      <c r="M123">
        <f t="shared" si="9"/>
        <v>136.25</v>
      </c>
      <c r="N123">
        <f t="shared" si="10"/>
        <v>35</v>
      </c>
      <c r="O123" t="s">
        <v>112</v>
      </c>
      <c r="P123" t="s">
        <v>114</v>
      </c>
      <c r="Q123" t="str">
        <f>TEXT(Table357[[#This Row],[order_date]],"yyyy")</f>
        <v>2015</v>
      </c>
    </row>
    <row r="124" spans="1:17" x14ac:dyDescent="0.3">
      <c r="A124">
        <f t="shared" si="11"/>
        <v>7777895523</v>
      </c>
      <c r="B124" s="1">
        <v>42022</v>
      </c>
      <c r="C124" t="str">
        <f t="shared" si="6"/>
        <v>Sunday</v>
      </c>
      <c r="D124" t="str">
        <f t="shared" si="7"/>
        <v>January</v>
      </c>
      <c r="E124">
        <v>12</v>
      </c>
      <c r="F124" t="s">
        <v>27</v>
      </c>
      <c r="G124" t="s">
        <v>8</v>
      </c>
      <c r="H124">
        <f t="shared" si="8"/>
        <v>15</v>
      </c>
      <c r="I124">
        <v>7</v>
      </c>
      <c r="J124" t="s">
        <v>52</v>
      </c>
      <c r="K124" t="s">
        <v>53</v>
      </c>
      <c r="L124">
        <f>Table357[[#This Row],[unit_price]]*Table357[[#This Row],[quantity]]</f>
        <v>84</v>
      </c>
      <c r="M124">
        <f t="shared" si="9"/>
        <v>105</v>
      </c>
      <c r="N124">
        <f t="shared" si="10"/>
        <v>21</v>
      </c>
      <c r="O124" t="s">
        <v>111</v>
      </c>
      <c r="P124" t="s">
        <v>114</v>
      </c>
      <c r="Q124" t="str">
        <f>TEXT(Table357[[#This Row],[order_date]],"yyyy")</f>
        <v>2015</v>
      </c>
    </row>
    <row r="125" spans="1:17" x14ac:dyDescent="0.3">
      <c r="A125">
        <f t="shared" si="11"/>
        <v>7777895524</v>
      </c>
      <c r="B125" s="1">
        <v>42022</v>
      </c>
      <c r="C125" t="str">
        <f t="shared" si="6"/>
        <v>Sunday</v>
      </c>
      <c r="D125" t="str">
        <f t="shared" si="7"/>
        <v>January</v>
      </c>
      <c r="E125">
        <v>20.75</v>
      </c>
      <c r="F125" t="s">
        <v>13</v>
      </c>
      <c r="G125" t="s">
        <v>14</v>
      </c>
      <c r="H125">
        <f t="shared" si="8"/>
        <v>27.75</v>
      </c>
      <c r="I125">
        <v>10</v>
      </c>
      <c r="J125" t="s">
        <v>40</v>
      </c>
      <c r="K125" t="s">
        <v>41</v>
      </c>
      <c r="L125">
        <f>Table357[[#This Row],[unit_price]]*Table357[[#This Row],[quantity]]</f>
        <v>207.5</v>
      </c>
      <c r="M125">
        <f t="shared" si="9"/>
        <v>277.5</v>
      </c>
      <c r="N125">
        <f t="shared" si="10"/>
        <v>70</v>
      </c>
      <c r="O125" t="s">
        <v>111</v>
      </c>
      <c r="P125" t="s">
        <v>114</v>
      </c>
      <c r="Q125" t="str">
        <f>TEXT(Table357[[#This Row],[order_date]],"yyyy")</f>
        <v>2015</v>
      </c>
    </row>
    <row r="126" spans="1:17" x14ac:dyDescent="0.3">
      <c r="A126">
        <f t="shared" si="11"/>
        <v>7777895525</v>
      </c>
      <c r="B126" s="1">
        <v>42022</v>
      </c>
      <c r="C126" t="str">
        <f t="shared" si="6"/>
        <v>Sunday</v>
      </c>
      <c r="D126" t="str">
        <f t="shared" si="7"/>
        <v>January</v>
      </c>
      <c r="E126">
        <v>12</v>
      </c>
      <c r="F126" t="s">
        <v>27</v>
      </c>
      <c r="G126" t="s">
        <v>14</v>
      </c>
      <c r="H126">
        <f t="shared" si="8"/>
        <v>16</v>
      </c>
      <c r="I126">
        <v>8</v>
      </c>
      <c r="J126" t="s">
        <v>68</v>
      </c>
      <c r="K126" t="s">
        <v>69</v>
      </c>
      <c r="L126">
        <f>Table357[[#This Row],[unit_price]]*Table357[[#This Row],[quantity]]</f>
        <v>96</v>
      </c>
      <c r="M126">
        <f t="shared" si="9"/>
        <v>128</v>
      </c>
      <c r="N126">
        <f t="shared" si="10"/>
        <v>32</v>
      </c>
      <c r="O126" t="s">
        <v>111</v>
      </c>
      <c r="P126" t="s">
        <v>115</v>
      </c>
      <c r="Q126" t="str">
        <f>TEXT(Table357[[#This Row],[order_date]],"yyyy")</f>
        <v>2015</v>
      </c>
    </row>
    <row r="127" spans="1:17" x14ac:dyDescent="0.3">
      <c r="A127">
        <f t="shared" si="11"/>
        <v>7777895526</v>
      </c>
      <c r="B127" s="1">
        <v>42022</v>
      </c>
      <c r="C127" t="str">
        <f t="shared" si="6"/>
        <v>Sunday</v>
      </c>
      <c r="D127" t="str">
        <f t="shared" si="7"/>
        <v>January</v>
      </c>
      <c r="E127">
        <v>18.5</v>
      </c>
      <c r="F127" t="s">
        <v>13</v>
      </c>
      <c r="G127" t="s">
        <v>14</v>
      </c>
      <c r="H127">
        <f t="shared" si="8"/>
        <v>25.5</v>
      </c>
      <c r="I127">
        <v>10</v>
      </c>
      <c r="J127" t="s">
        <v>15</v>
      </c>
      <c r="K127" t="s">
        <v>16</v>
      </c>
      <c r="L127">
        <f>Table357[[#This Row],[unit_price]]*Table357[[#This Row],[quantity]]</f>
        <v>185</v>
      </c>
      <c r="M127">
        <f t="shared" si="9"/>
        <v>255</v>
      </c>
      <c r="N127">
        <f t="shared" si="10"/>
        <v>70</v>
      </c>
      <c r="O127" t="s">
        <v>111</v>
      </c>
      <c r="P127" t="s">
        <v>115</v>
      </c>
      <c r="Q127" t="str">
        <f>TEXT(Table357[[#This Row],[order_date]],"yyyy")</f>
        <v>2015</v>
      </c>
    </row>
    <row r="128" spans="1:17" x14ac:dyDescent="0.3">
      <c r="A128">
        <f t="shared" si="11"/>
        <v>7777895527</v>
      </c>
      <c r="B128" s="1">
        <v>42022</v>
      </c>
      <c r="C128" t="str">
        <f t="shared" si="6"/>
        <v>Sunday</v>
      </c>
      <c r="D128" t="str">
        <f t="shared" si="7"/>
        <v>January</v>
      </c>
      <c r="E128">
        <v>18.5</v>
      </c>
      <c r="F128" t="s">
        <v>13</v>
      </c>
      <c r="G128" t="s">
        <v>14</v>
      </c>
      <c r="H128">
        <f t="shared" si="8"/>
        <v>25.5</v>
      </c>
      <c r="I128">
        <v>9</v>
      </c>
      <c r="J128" t="s">
        <v>15</v>
      </c>
      <c r="K128" t="s">
        <v>16</v>
      </c>
      <c r="L128">
        <f>Table357[[#This Row],[unit_price]]*Table357[[#This Row],[quantity]]</f>
        <v>166.5</v>
      </c>
      <c r="M128">
        <f t="shared" si="9"/>
        <v>229.5</v>
      </c>
      <c r="N128">
        <f t="shared" si="10"/>
        <v>63</v>
      </c>
      <c r="O128" t="s">
        <v>112</v>
      </c>
      <c r="P128" t="s">
        <v>114</v>
      </c>
      <c r="Q128" t="str">
        <f>TEXT(Table357[[#This Row],[order_date]],"yyyy")</f>
        <v>2015</v>
      </c>
    </row>
    <row r="129" spans="1:17" x14ac:dyDescent="0.3">
      <c r="A129">
        <f t="shared" si="11"/>
        <v>7777895528</v>
      </c>
      <c r="B129" s="1">
        <v>42023</v>
      </c>
      <c r="C129" t="str">
        <f t="shared" si="6"/>
        <v>Monday</v>
      </c>
      <c r="D129" t="str">
        <f t="shared" si="7"/>
        <v>January</v>
      </c>
      <c r="E129">
        <v>20.5</v>
      </c>
      <c r="F129" t="s">
        <v>13</v>
      </c>
      <c r="G129" t="s">
        <v>8</v>
      </c>
      <c r="H129">
        <f t="shared" si="8"/>
        <v>26.5</v>
      </c>
      <c r="I129">
        <v>11</v>
      </c>
      <c r="J129" t="s">
        <v>36</v>
      </c>
      <c r="K129" t="s">
        <v>37</v>
      </c>
      <c r="L129">
        <f>Table357[[#This Row],[unit_price]]*Table357[[#This Row],[quantity]]</f>
        <v>225.5</v>
      </c>
      <c r="M129">
        <f t="shared" si="9"/>
        <v>291.5</v>
      </c>
      <c r="N129">
        <f t="shared" si="10"/>
        <v>66</v>
      </c>
      <c r="O129" t="s">
        <v>112</v>
      </c>
      <c r="P129" t="s">
        <v>115</v>
      </c>
      <c r="Q129" t="str">
        <f>TEXT(Table357[[#This Row],[order_date]],"yyyy")</f>
        <v>2015</v>
      </c>
    </row>
    <row r="130" spans="1:17" x14ac:dyDescent="0.3">
      <c r="A130">
        <f t="shared" si="11"/>
        <v>7777895529</v>
      </c>
      <c r="B130" s="1">
        <v>42023</v>
      </c>
      <c r="C130" t="str">
        <f t="shared" ref="C130:C193" si="12">TEXT(B130,"dddd")</f>
        <v>Monday</v>
      </c>
      <c r="D130" t="str">
        <f t="shared" si="7"/>
        <v>January</v>
      </c>
      <c r="E130">
        <v>12.75</v>
      </c>
      <c r="F130" t="s">
        <v>27</v>
      </c>
      <c r="G130" t="s">
        <v>22</v>
      </c>
      <c r="H130">
        <f t="shared" si="8"/>
        <v>17.75</v>
      </c>
      <c r="I130">
        <v>7</v>
      </c>
      <c r="J130" t="s">
        <v>46</v>
      </c>
      <c r="K130" t="s">
        <v>47</v>
      </c>
      <c r="L130">
        <f>Table357[[#This Row],[unit_price]]*Table357[[#This Row],[quantity]]</f>
        <v>89.25</v>
      </c>
      <c r="M130">
        <f t="shared" si="9"/>
        <v>124.25</v>
      </c>
      <c r="N130">
        <f t="shared" si="10"/>
        <v>35</v>
      </c>
      <c r="O130" t="s">
        <v>111</v>
      </c>
      <c r="P130" t="s">
        <v>114</v>
      </c>
      <c r="Q130" t="str">
        <f>TEXT(Table357[[#This Row],[order_date]],"yyyy")</f>
        <v>2015</v>
      </c>
    </row>
    <row r="131" spans="1:17" x14ac:dyDescent="0.3">
      <c r="A131">
        <f t="shared" si="11"/>
        <v>7777895530</v>
      </c>
      <c r="B131" s="1">
        <v>42023</v>
      </c>
      <c r="C131" t="str">
        <f t="shared" si="12"/>
        <v>Monday</v>
      </c>
      <c r="D131" t="str">
        <f t="shared" ref="D131:D194" si="13">TEXT(B131,"mmmm")</f>
        <v>January</v>
      </c>
      <c r="E131">
        <v>20.75</v>
      </c>
      <c r="F131" t="s">
        <v>13</v>
      </c>
      <c r="G131" t="s">
        <v>22</v>
      </c>
      <c r="H131">
        <f t="shared" ref="H131:H194" si="14">E131 +   IF(F131="S", 2, IF(F131="M", 3.5, IF(F131="L", 5, 0))) +  IF(G131="Classic", 1, IF(G131="Veggie", 2, IF(G131="Chicken", 3, IF(G131="Supreme",5,0))))</f>
        <v>28.75</v>
      </c>
      <c r="I131">
        <v>9</v>
      </c>
      <c r="J131" t="s">
        <v>28</v>
      </c>
      <c r="K131" t="s">
        <v>29</v>
      </c>
      <c r="L131">
        <f>Table357[[#This Row],[unit_price]]*Table357[[#This Row],[quantity]]</f>
        <v>186.75</v>
      </c>
      <c r="M131">
        <f t="shared" ref="M131:M194" si="15">H131*I131</f>
        <v>258.75</v>
      </c>
      <c r="N131">
        <f t="shared" ref="N131:N194" si="16">(H131-E131)*I131</f>
        <v>72</v>
      </c>
      <c r="O131" t="s">
        <v>112</v>
      </c>
      <c r="P131" t="s">
        <v>115</v>
      </c>
      <c r="Q131" t="str">
        <f>TEXT(Table357[[#This Row],[order_date]],"yyyy")</f>
        <v>2015</v>
      </c>
    </row>
    <row r="132" spans="1:17" x14ac:dyDescent="0.3">
      <c r="A132">
        <f t="shared" ref="A132:A195" si="17">A131+1</f>
        <v>7777895531</v>
      </c>
      <c r="B132" s="1">
        <v>42023</v>
      </c>
      <c r="C132" t="str">
        <f t="shared" si="12"/>
        <v>Monday</v>
      </c>
      <c r="D132" t="str">
        <f t="shared" si="13"/>
        <v>January</v>
      </c>
      <c r="E132">
        <v>16</v>
      </c>
      <c r="F132" t="s">
        <v>7</v>
      </c>
      <c r="G132" t="s">
        <v>8</v>
      </c>
      <c r="H132">
        <f t="shared" si="14"/>
        <v>20.5</v>
      </c>
      <c r="I132">
        <v>10</v>
      </c>
      <c r="J132" t="s">
        <v>11</v>
      </c>
      <c r="K132" t="s">
        <v>12</v>
      </c>
      <c r="L132">
        <f>Table357[[#This Row],[unit_price]]*Table357[[#This Row],[quantity]]</f>
        <v>160</v>
      </c>
      <c r="M132">
        <f t="shared" si="15"/>
        <v>205</v>
      </c>
      <c r="N132">
        <f t="shared" si="16"/>
        <v>45</v>
      </c>
      <c r="O132" t="s">
        <v>112</v>
      </c>
      <c r="P132" t="s">
        <v>115</v>
      </c>
      <c r="Q132" t="str">
        <f>TEXT(Table357[[#This Row],[order_date]],"yyyy")</f>
        <v>2015</v>
      </c>
    </row>
    <row r="133" spans="1:17" x14ac:dyDescent="0.3">
      <c r="A133">
        <f t="shared" si="17"/>
        <v>7777895532</v>
      </c>
      <c r="B133" s="1">
        <v>42023</v>
      </c>
      <c r="C133" t="str">
        <f t="shared" si="12"/>
        <v>Monday</v>
      </c>
      <c r="D133" t="str">
        <f t="shared" si="13"/>
        <v>January</v>
      </c>
      <c r="E133">
        <v>12</v>
      </c>
      <c r="F133" t="s">
        <v>27</v>
      </c>
      <c r="G133" t="s">
        <v>14</v>
      </c>
      <c r="H133">
        <f t="shared" si="14"/>
        <v>16</v>
      </c>
      <c r="I133">
        <v>8</v>
      </c>
      <c r="J133" t="s">
        <v>42</v>
      </c>
      <c r="K133" t="s">
        <v>43</v>
      </c>
      <c r="L133">
        <f>Table357[[#This Row],[unit_price]]*Table357[[#This Row],[quantity]]</f>
        <v>96</v>
      </c>
      <c r="M133">
        <f t="shared" si="15"/>
        <v>128</v>
      </c>
      <c r="N133">
        <f t="shared" si="16"/>
        <v>32</v>
      </c>
      <c r="O133" t="s">
        <v>111</v>
      </c>
      <c r="P133" t="s">
        <v>114</v>
      </c>
      <c r="Q133" t="str">
        <f>TEXT(Table357[[#This Row],[order_date]],"yyyy")</f>
        <v>2015</v>
      </c>
    </row>
    <row r="134" spans="1:17" x14ac:dyDescent="0.3">
      <c r="A134">
        <f t="shared" si="17"/>
        <v>7777895533</v>
      </c>
      <c r="B134" s="1">
        <v>42023</v>
      </c>
      <c r="C134" t="str">
        <f t="shared" si="12"/>
        <v>Monday</v>
      </c>
      <c r="D134" t="str">
        <f t="shared" si="13"/>
        <v>January</v>
      </c>
      <c r="E134">
        <v>20.75</v>
      </c>
      <c r="F134" t="s">
        <v>13</v>
      </c>
      <c r="G134" t="s">
        <v>17</v>
      </c>
      <c r="H134">
        <f t="shared" si="14"/>
        <v>30.75</v>
      </c>
      <c r="I134">
        <v>1</v>
      </c>
      <c r="J134" t="s">
        <v>66</v>
      </c>
      <c r="K134" t="s">
        <v>67</v>
      </c>
      <c r="L134">
        <f>Table357[[#This Row],[unit_price]]*Table357[[#This Row],[quantity]]</f>
        <v>20.75</v>
      </c>
      <c r="M134">
        <f t="shared" si="15"/>
        <v>30.75</v>
      </c>
      <c r="N134">
        <f t="shared" si="16"/>
        <v>10</v>
      </c>
      <c r="O134" t="s">
        <v>112</v>
      </c>
      <c r="P134" t="s">
        <v>114</v>
      </c>
      <c r="Q134" t="str">
        <f>TEXT(Table357[[#This Row],[order_date]],"yyyy")</f>
        <v>2015</v>
      </c>
    </row>
    <row r="135" spans="1:17" x14ac:dyDescent="0.3">
      <c r="A135">
        <f t="shared" si="17"/>
        <v>7777895534</v>
      </c>
      <c r="B135" s="1">
        <v>42024</v>
      </c>
      <c r="C135" t="str">
        <f t="shared" si="12"/>
        <v>Tuesday</v>
      </c>
      <c r="D135" t="str">
        <f t="shared" si="13"/>
        <v>January</v>
      </c>
      <c r="E135">
        <v>16.75</v>
      </c>
      <c r="F135" t="s">
        <v>7</v>
      </c>
      <c r="G135" t="s">
        <v>22</v>
      </c>
      <c r="H135">
        <f t="shared" si="14"/>
        <v>23.25</v>
      </c>
      <c r="I135">
        <v>11</v>
      </c>
      <c r="J135" t="s">
        <v>46</v>
      </c>
      <c r="K135" t="s">
        <v>47</v>
      </c>
      <c r="L135">
        <f>Table357[[#This Row],[unit_price]]*Table357[[#This Row],[quantity]]</f>
        <v>184.25</v>
      </c>
      <c r="M135">
        <f t="shared" si="15"/>
        <v>255.75</v>
      </c>
      <c r="N135">
        <f t="shared" si="16"/>
        <v>71.5</v>
      </c>
      <c r="O135" t="s">
        <v>112</v>
      </c>
      <c r="P135" t="s">
        <v>115</v>
      </c>
      <c r="Q135" t="str">
        <f>TEXT(Table357[[#This Row],[order_date]],"yyyy")</f>
        <v>2015</v>
      </c>
    </row>
    <row r="136" spans="1:17" x14ac:dyDescent="0.3">
      <c r="A136">
        <f t="shared" si="17"/>
        <v>7777895535</v>
      </c>
      <c r="B136" s="1">
        <v>42024</v>
      </c>
      <c r="C136" t="str">
        <f t="shared" si="12"/>
        <v>Tuesday</v>
      </c>
      <c r="D136" t="str">
        <f t="shared" si="13"/>
        <v>January</v>
      </c>
      <c r="E136">
        <v>16</v>
      </c>
      <c r="F136" t="s">
        <v>7</v>
      </c>
      <c r="G136" t="s">
        <v>14</v>
      </c>
      <c r="H136">
        <f t="shared" si="14"/>
        <v>21.5</v>
      </c>
      <c r="I136">
        <v>12</v>
      </c>
      <c r="J136" t="s">
        <v>42</v>
      </c>
      <c r="K136" t="s">
        <v>43</v>
      </c>
      <c r="L136">
        <f>Table357[[#This Row],[unit_price]]*Table357[[#This Row],[quantity]]</f>
        <v>192</v>
      </c>
      <c r="M136">
        <f t="shared" si="15"/>
        <v>258</v>
      </c>
      <c r="N136">
        <f t="shared" si="16"/>
        <v>66</v>
      </c>
      <c r="O136" t="s">
        <v>112</v>
      </c>
      <c r="P136" t="s">
        <v>114</v>
      </c>
      <c r="Q136" t="str">
        <f>TEXT(Table357[[#This Row],[order_date]],"yyyy")</f>
        <v>2015</v>
      </c>
    </row>
    <row r="137" spans="1:17" x14ac:dyDescent="0.3">
      <c r="A137">
        <f t="shared" si="17"/>
        <v>7777895536</v>
      </c>
      <c r="B137" s="1">
        <v>42024</v>
      </c>
      <c r="C137" t="str">
        <f t="shared" si="12"/>
        <v>Tuesday</v>
      </c>
      <c r="D137" t="str">
        <f t="shared" si="13"/>
        <v>January</v>
      </c>
      <c r="E137">
        <v>12.75</v>
      </c>
      <c r="F137" t="s">
        <v>27</v>
      </c>
      <c r="G137" t="s">
        <v>22</v>
      </c>
      <c r="H137">
        <f t="shared" si="14"/>
        <v>17.75</v>
      </c>
      <c r="I137">
        <v>1</v>
      </c>
      <c r="J137" t="s">
        <v>44</v>
      </c>
      <c r="K137" t="s">
        <v>45</v>
      </c>
      <c r="L137">
        <f>Table357[[#This Row],[unit_price]]*Table357[[#This Row],[quantity]]</f>
        <v>12.75</v>
      </c>
      <c r="M137">
        <f t="shared" si="15"/>
        <v>17.75</v>
      </c>
      <c r="N137">
        <f t="shared" si="16"/>
        <v>5</v>
      </c>
      <c r="O137" t="s">
        <v>111</v>
      </c>
      <c r="P137" t="s">
        <v>115</v>
      </c>
      <c r="Q137" t="str">
        <f>TEXT(Table357[[#This Row],[order_date]],"yyyy")</f>
        <v>2015</v>
      </c>
    </row>
    <row r="138" spans="1:17" x14ac:dyDescent="0.3">
      <c r="A138">
        <f t="shared" si="17"/>
        <v>7777895537</v>
      </c>
      <c r="B138" s="1">
        <v>42024</v>
      </c>
      <c r="C138" t="str">
        <f t="shared" si="12"/>
        <v>Tuesday</v>
      </c>
      <c r="D138" t="str">
        <f t="shared" si="13"/>
        <v>January</v>
      </c>
      <c r="E138">
        <v>12.75</v>
      </c>
      <c r="F138" t="s">
        <v>27</v>
      </c>
      <c r="G138" t="s">
        <v>22</v>
      </c>
      <c r="H138">
        <f t="shared" si="14"/>
        <v>17.75</v>
      </c>
      <c r="I138">
        <v>9</v>
      </c>
      <c r="J138" t="s">
        <v>44</v>
      </c>
      <c r="K138" t="s">
        <v>45</v>
      </c>
      <c r="L138">
        <f>Table357[[#This Row],[unit_price]]*Table357[[#This Row],[quantity]]</f>
        <v>114.75</v>
      </c>
      <c r="M138">
        <f t="shared" si="15"/>
        <v>159.75</v>
      </c>
      <c r="N138">
        <f t="shared" si="16"/>
        <v>45</v>
      </c>
      <c r="O138" t="s">
        <v>111</v>
      </c>
      <c r="P138" t="s">
        <v>114</v>
      </c>
      <c r="Q138" t="str">
        <f>TEXT(Table357[[#This Row],[order_date]],"yyyy")</f>
        <v>2015</v>
      </c>
    </row>
    <row r="139" spans="1:17" x14ac:dyDescent="0.3">
      <c r="A139">
        <f t="shared" si="17"/>
        <v>7777895538</v>
      </c>
      <c r="B139" s="1">
        <v>42024</v>
      </c>
      <c r="C139" t="str">
        <f t="shared" si="12"/>
        <v>Tuesday</v>
      </c>
      <c r="D139" t="str">
        <f t="shared" si="13"/>
        <v>January</v>
      </c>
      <c r="E139">
        <v>12.75</v>
      </c>
      <c r="F139" t="s">
        <v>27</v>
      </c>
      <c r="G139" t="s">
        <v>14</v>
      </c>
      <c r="H139">
        <f t="shared" si="14"/>
        <v>16.75</v>
      </c>
      <c r="I139">
        <v>5</v>
      </c>
      <c r="J139" t="s">
        <v>62</v>
      </c>
      <c r="K139" t="s">
        <v>63</v>
      </c>
      <c r="L139">
        <f>Table357[[#This Row],[unit_price]]*Table357[[#This Row],[quantity]]</f>
        <v>63.75</v>
      </c>
      <c r="M139">
        <f t="shared" si="15"/>
        <v>83.75</v>
      </c>
      <c r="N139">
        <f t="shared" si="16"/>
        <v>20</v>
      </c>
      <c r="O139" t="s">
        <v>112</v>
      </c>
      <c r="P139" t="s">
        <v>114</v>
      </c>
      <c r="Q139" t="str">
        <f>TEXT(Table357[[#This Row],[order_date]],"yyyy")</f>
        <v>2015</v>
      </c>
    </row>
    <row r="140" spans="1:17" x14ac:dyDescent="0.3">
      <c r="A140">
        <f t="shared" si="17"/>
        <v>7777895539</v>
      </c>
      <c r="B140" s="1">
        <v>42024</v>
      </c>
      <c r="C140" t="str">
        <f t="shared" si="12"/>
        <v>Tuesday</v>
      </c>
      <c r="D140" t="str">
        <f t="shared" si="13"/>
        <v>January</v>
      </c>
      <c r="E140">
        <v>16.75</v>
      </c>
      <c r="F140" t="s">
        <v>7</v>
      </c>
      <c r="G140" t="s">
        <v>22</v>
      </c>
      <c r="H140">
        <f t="shared" si="14"/>
        <v>23.25</v>
      </c>
      <c r="I140">
        <v>10</v>
      </c>
      <c r="J140" t="s">
        <v>46</v>
      </c>
      <c r="K140" t="s">
        <v>47</v>
      </c>
      <c r="L140">
        <f>Table357[[#This Row],[unit_price]]*Table357[[#This Row],[quantity]]</f>
        <v>167.5</v>
      </c>
      <c r="M140">
        <f t="shared" si="15"/>
        <v>232.5</v>
      </c>
      <c r="N140">
        <f t="shared" si="16"/>
        <v>65</v>
      </c>
      <c r="O140" t="s">
        <v>111</v>
      </c>
      <c r="P140" t="s">
        <v>115</v>
      </c>
      <c r="Q140" t="str">
        <f>TEXT(Table357[[#This Row],[order_date]],"yyyy")</f>
        <v>2015</v>
      </c>
    </row>
    <row r="141" spans="1:17" x14ac:dyDescent="0.3">
      <c r="A141">
        <f t="shared" si="17"/>
        <v>7777895540</v>
      </c>
      <c r="B141" s="1">
        <v>42024</v>
      </c>
      <c r="C141" t="str">
        <f t="shared" si="12"/>
        <v>Tuesday</v>
      </c>
      <c r="D141" t="str">
        <f t="shared" si="13"/>
        <v>January</v>
      </c>
      <c r="E141">
        <v>25.5</v>
      </c>
      <c r="F141" t="s">
        <v>76</v>
      </c>
      <c r="G141" t="s">
        <v>8</v>
      </c>
      <c r="H141">
        <f t="shared" si="14"/>
        <v>26.5</v>
      </c>
      <c r="I141">
        <v>10</v>
      </c>
      <c r="J141" t="s">
        <v>30</v>
      </c>
      <c r="K141" t="s">
        <v>31</v>
      </c>
      <c r="L141">
        <f>Table357[[#This Row],[unit_price]]*Table357[[#This Row],[quantity]]</f>
        <v>255</v>
      </c>
      <c r="M141">
        <f t="shared" si="15"/>
        <v>265</v>
      </c>
      <c r="N141">
        <f t="shared" si="16"/>
        <v>10</v>
      </c>
      <c r="O141" t="s">
        <v>111</v>
      </c>
      <c r="P141" t="s">
        <v>114</v>
      </c>
      <c r="Q141" t="str">
        <f>TEXT(Table357[[#This Row],[order_date]],"yyyy")</f>
        <v>2015</v>
      </c>
    </row>
    <row r="142" spans="1:17" x14ac:dyDescent="0.3">
      <c r="A142">
        <f t="shared" si="17"/>
        <v>7777895541</v>
      </c>
      <c r="B142" s="1">
        <v>42024</v>
      </c>
      <c r="C142" t="str">
        <f t="shared" si="12"/>
        <v>Tuesday</v>
      </c>
      <c r="D142" t="str">
        <f t="shared" si="13"/>
        <v>January</v>
      </c>
      <c r="E142">
        <v>16</v>
      </c>
      <c r="F142" t="s">
        <v>7</v>
      </c>
      <c r="G142" t="s">
        <v>14</v>
      </c>
      <c r="H142">
        <f t="shared" si="14"/>
        <v>21.5</v>
      </c>
      <c r="I142">
        <v>3</v>
      </c>
      <c r="J142" t="s">
        <v>42</v>
      </c>
      <c r="K142" t="s">
        <v>43</v>
      </c>
      <c r="L142">
        <f>Table357[[#This Row],[unit_price]]*Table357[[#This Row],[quantity]]</f>
        <v>48</v>
      </c>
      <c r="M142">
        <f t="shared" si="15"/>
        <v>64.5</v>
      </c>
      <c r="N142">
        <f t="shared" si="16"/>
        <v>16.5</v>
      </c>
      <c r="O142" t="s">
        <v>111</v>
      </c>
      <c r="P142" t="s">
        <v>115</v>
      </c>
      <c r="Q142" t="str">
        <f>TEXT(Table357[[#This Row],[order_date]],"yyyy")</f>
        <v>2015</v>
      </c>
    </row>
    <row r="143" spans="1:17" x14ac:dyDescent="0.3">
      <c r="A143">
        <f t="shared" si="17"/>
        <v>7777895542</v>
      </c>
      <c r="B143" s="1">
        <v>42024</v>
      </c>
      <c r="C143" t="str">
        <f t="shared" si="12"/>
        <v>Tuesday</v>
      </c>
      <c r="D143" t="str">
        <f t="shared" si="13"/>
        <v>January</v>
      </c>
      <c r="E143">
        <v>12</v>
      </c>
      <c r="F143" t="s">
        <v>27</v>
      </c>
      <c r="G143" t="s">
        <v>8</v>
      </c>
      <c r="H143">
        <f t="shared" si="14"/>
        <v>15</v>
      </c>
      <c r="I143">
        <v>7</v>
      </c>
      <c r="J143" t="s">
        <v>11</v>
      </c>
      <c r="K143" t="s">
        <v>12</v>
      </c>
      <c r="L143">
        <f>Table357[[#This Row],[unit_price]]*Table357[[#This Row],[quantity]]</f>
        <v>84</v>
      </c>
      <c r="M143">
        <f t="shared" si="15"/>
        <v>105</v>
      </c>
      <c r="N143">
        <f t="shared" si="16"/>
        <v>21</v>
      </c>
      <c r="O143" t="s">
        <v>112</v>
      </c>
      <c r="P143" t="s">
        <v>114</v>
      </c>
      <c r="Q143" t="str">
        <f>TEXT(Table357[[#This Row],[order_date]],"yyyy")</f>
        <v>2015</v>
      </c>
    </row>
    <row r="144" spans="1:17" x14ac:dyDescent="0.3">
      <c r="A144">
        <f t="shared" si="17"/>
        <v>7777895543</v>
      </c>
      <c r="B144" s="1">
        <v>42024</v>
      </c>
      <c r="C144" t="str">
        <f t="shared" si="12"/>
        <v>Tuesday</v>
      </c>
      <c r="D144" t="str">
        <f t="shared" si="13"/>
        <v>January</v>
      </c>
      <c r="E144">
        <v>12.25</v>
      </c>
      <c r="F144" t="s">
        <v>27</v>
      </c>
      <c r="G144" t="s">
        <v>17</v>
      </c>
      <c r="H144">
        <f t="shared" si="14"/>
        <v>19.25</v>
      </c>
      <c r="I144">
        <v>3</v>
      </c>
      <c r="J144" t="s">
        <v>70</v>
      </c>
      <c r="K144" t="s">
        <v>71</v>
      </c>
      <c r="L144">
        <f>Table357[[#This Row],[unit_price]]*Table357[[#This Row],[quantity]]</f>
        <v>36.75</v>
      </c>
      <c r="M144">
        <f t="shared" si="15"/>
        <v>57.75</v>
      </c>
      <c r="N144">
        <f t="shared" si="16"/>
        <v>21</v>
      </c>
      <c r="O144" t="s">
        <v>112</v>
      </c>
      <c r="P144" t="s">
        <v>114</v>
      </c>
      <c r="Q144" t="str">
        <f>TEXT(Table357[[#This Row],[order_date]],"yyyy")</f>
        <v>2015</v>
      </c>
    </row>
    <row r="145" spans="1:17" x14ac:dyDescent="0.3">
      <c r="A145">
        <f t="shared" si="17"/>
        <v>7777895544</v>
      </c>
      <c r="B145" s="1">
        <v>42025</v>
      </c>
      <c r="C145" t="str">
        <f t="shared" si="12"/>
        <v>Wednesday</v>
      </c>
      <c r="D145" t="str">
        <f t="shared" si="13"/>
        <v>January</v>
      </c>
      <c r="E145">
        <v>16</v>
      </c>
      <c r="F145" t="s">
        <v>7</v>
      </c>
      <c r="G145" t="s">
        <v>8</v>
      </c>
      <c r="H145">
        <f t="shared" si="14"/>
        <v>20.5</v>
      </c>
      <c r="I145">
        <v>8</v>
      </c>
      <c r="J145" t="s">
        <v>36</v>
      </c>
      <c r="K145" t="s">
        <v>37</v>
      </c>
      <c r="L145">
        <f>Table357[[#This Row],[unit_price]]*Table357[[#This Row],[quantity]]</f>
        <v>128</v>
      </c>
      <c r="M145">
        <f t="shared" si="15"/>
        <v>164</v>
      </c>
      <c r="N145">
        <f t="shared" si="16"/>
        <v>36</v>
      </c>
      <c r="O145" t="s">
        <v>111</v>
      </c>
      <c r="P145" t="s">
        <v>114</v>
      </c>
      <c r="Q145" t="str">
        <f>TEXT(Table357[[#This Row],[order_date]],"yyyy")</f>
        <v>2015</v>
      </c>
    </row>
    <row r="146" spans="1:17" x14ac:dyDescent="0.3">
      <c r="A146">
        <f t="shared" si="17"/>
        <v>7777895545</v>
      </c>
      <c r="B146" s="1">
        <v>42025</v>
      </c>
      <c r="C146" t="str">
        <f t="shared" si="12"/>
        <v>Wednesday</v>
      </c>
      <c r="D146" t="str">
        <f t="shared" si="13"/>
        <v>January</v>
      </c>
      <c r="E146">
        <v>12</v>
      </c>
      <c r="F146" t="s">
        <v>27</v>
      </c>
      <c r="G146" t="s">
        <v>8</v>
      </c>
      <c r="H146">
        <f t="shared" si="14"/>
        <v>15</v>
      </c>
      <c r="I146">
        <v>12</v>
      </c>
      <c r="J146" t="s">
        <v>52</v>
      </c>
      <c r="K146" t="s">
        <v>53</v>
      </c>
      <c r="L146">
        <f>Table357[[#This Row],[unit_price]]*Table357[[#This Row],[quantity]]</f>
        <v>144</v>
      </c>
      <c r="M146">
        <f t="shared" si="15"/>
        <v>180</v>
      </c>
      <c r="N146">
        <f t="shared" si="16"/>
        <v>36</v>
      </c>
      <c r="O146" t="s">
        <v>112</v>
      </c>
      <c r="P146" t="s">
        <v>114</v>
      </c>
      <c r="Q146" t="str">
        <f>TEXT(Table357[[#This Row],[order_date]],"yyyy")</f>
        <v>2015</v>
      </c>
    </row>
    <row r="147" spans="1:17" x14ac:dyDescent="0.3">
      <c r="A147">
        <f t="shared" si="17"/>
        <v>7777895546</v>
      </c>
      <c r="B147" s="1">
        <v>42025</v>
      </c>
      <c r="C147" t="str">
        <f t="shared" si="12"/>
        <v>Wednesday</v>
      </c>
      <c r="D147" t="str">
        <f t="shared" si="13"/>
        <v>January</v>
      </c>
      <c r="E147">
        <v>12.75</v>
      </c>
      <c r="F147" t="s">
        <v>27</v>
      </c>
      <c r="G147" t="s">
        <v>22</v>
      </c>
      <c r="H147">
        <f t="shared" si="14"/>
        <v>17.75</v>
      </c>
      <c r="I147">
        <v>10</v>
      </c>
      <c r="J147" t="s">
        <v>23</v>
      </c>
      <c r="K147" t="s">
        <v>24</v>
      </c>
      <c r="L147">
        <f>Table357[[#This Row],[unit_price]]*Table357[[#This Row],[quantity]]</f>
        <v>127.5</v>
      </c>
      <c r="M147">
        <f t="shared" si="15"/>
        <v>177.5</v>
      </c>
      <c r="N147">
        <f t="shared" si="16"/>
        <v>50</v>
      </c>
      <c r="O147" t="s">
        <v>112</v>
      </c>
      <c r="P147" t="s">
        <v>114</v>
      </c>
      <c r="Q147" t="str">
        <f>TEXT(Table357[[#This Row],[order_date]],"yyyy")</f>
        <v>2015</v>
      </c>
    </row>
    <row r="148" spans="1:17" x14ac:dyDescent="0.3">
      <c r="A148">
        <f t="shared" si="17"/>
        <v>7777895547</v>
      </c>
      <c r="B148" s="1">
        <v>42025</v>
      </c>
      <c r="C148" t="str">
        <f t="shared" si="12"/>
        <v>Wednesday</v>
      </c>
      <c r="D148" t="str">
        <f t="shared" si="13"/>
        <v>January</v>
      </c>
      <c r="E148">
        <v>16.5</v>
      </c>
      <c r="F148" t="s">
        <v>7</v>
      </c>
      <c r="G148" t="s">
        <v>17</v>
      </c>
      <c r="H148">
        <f t="shared" si="14"/>
        <v>25</v>
      </c>
      <c r="I148">
        <v>9</v>
      </c>
      <c r="J148" t="s">
        <v>25</v>
      </c>
      <c r="K148" t="s">
        <v>26</v>
      </c>
      <c r="L148">
        <f>Table357[[#This Row],[unit_price]]*Table357[[#This Row],[quantity]]</f>
        <v>148.5</v>
      </c>
      <c r="M148">
        <f t="shared" si="15"/>
        <v>225</v>
      </c>
      <c r="N148">
        <f t="shared" si="16"/>
        <v>76.5</v>
      </c>
      <c r="O148" t="s">
        <v>111</v>
      </c>
      <c r="P148" t="s">
        <v>115</v>
      </c>
      <c r="Q148" t="str">
        <f>TEXT(Table357[[#This Row],[order_date]],"yyyy")</f>
        <v>2015</v>
      </c>
    </row>
    <row r="149" spans="1:17" x14ac:dyDescent="0.3">
      <c r="A149">
        <f t="shared" si="17"/>
        <v>7777895548</v>
      </c>
      <c r="B149" s="1">
        <v>42025</v>
      </c>
      <c r="C149" t="str">
        <f t="shared" si="12"/>
        <v>Wednesday</v>
      </c>
      <c r="D149" t="str">
        <f t="shared" si="13"/>
        <v>January</v>
      </c>
      <c r="E149">
        <v>20.5</v>
      </c>
      <c r="F149" t="s">
        <v>13</v>
      </c>
      <c r="G149" t="s">
        <v>8</v>
      </c>
      <c r="H149">
        <f t="shared" si="14"/>
        <v>26.5</v>
      </c>
      <c r="I149">
        <v>5</v>
      </c>
      <c r="J149" t="s">
        <v>11</v>
      </c>
      <c r="K149" t="s">
        <v>12</v>
      </c>
      <c r="L149">
        <f>Table357[[#This Row],[unit_price]]*Table357[[#This Row],[quantity]]</f>
        <v>102.5</v>
      </c>
      <c r="M149">
        <f t="shared" si="15"/>
        <v>132.5</v>
      </c>
      <c r="N149">
        <f t="shared" si="16"/>
        <v>30</v>
      </c>
      <c r="O149" t="s">
        <v>111</v>
      </c>
      <c r="P149" t="s">
        <v>114</v>
      </c>
      <c r="Q149" t="str">
        <f>TEXT(Table357[[#This Row],[order_date]],"yyyy")</f>
        <v>2015</v>
      </c>
    </row>
    <row r="150" spans="1:17" x14ac:dyDescent="0.3">
      <c r="A150">
        <f t="shared" si="17"/>
        <v>7777895549</v>
      </c>
      <c r="B150" s="1">
        <v>42025</v>
      </c>
      <c r="C150" t="str">
        <f t="shared" si="12"/>
        <v>Wednesday</v>
      </c>
      <c r="D150" t="str">
        <f t="shared" si="13"/>
        <v>January</v>
      </c>
      <c r="E150">
        <v>20.75</v>
      </c>
      <c r="F150" t="s">
        <v>13</v>
      </c>
      <c r="G150" t="s">
        <v>17</v>
      </c>
      <c r="H150">
        <f t="shared" si="14"/>
        <v>30.75</v>
      </c>
      <c r="I150">
        <v>7</v>
      </c>
      <c r="J150" t="s">
        <v>38</v>
      </c>
      <c r="K150" t="s">
        <v>39</v>
      </c>
      <c r="L150">
        <f>Table357[[#This Row],[unit_price]]*Table357[[#This Row],[quantity]]</f>
        <v>145.25</v>
      </c>
      <c r="M150">
        <f t="shared" si="15"/>
        <v>215.25</v>
      </c>
      <c r="N150">
        <f t="shared" si="16"/>
        <v>70</v>
      </c>
      <c r="O150" t="s">
        <v>112</v>
      </c>
      <c r="P150" t="s">
        <v>114</v>
      </c>
      <c r="Q150" t="str">
        <f>TEXT(Table357[[#This Row],[order_date]],"yyyy")</f>
        <v>2015</v>
      </c>
    </row>
    <row r="151" spans="1:17" x14ac:dyDescent="0.3">
      <c r="A151">
        <f t="shared" si="17"/>
        <v>7777895550</v>
      </c>
      <c r="B151" s="1">
        <v>42025</v>
      </c>
      <c r="C151" t="str">
        <f t="shared" si="12"/>
        <v>Wednesday</v>
      </c>
      <c r="D151" t="str">
        <f t="shared" si="13"/>
        <v>January</v>
      </c>
      <c r="E151">
        <v>12.75</v>
      </c>
      <c r="F151" t="s">
        <v>27</v>
      </c>
      <c r="G151" t="s">
        <v>22</v>
      </c>
      <c r="H151">
        <f t="shared" si="14"/>
        <v>17.75</v>
      </c>
      <c r="I151">
        <v>5</v>
      </c>
      <c r="J151" t="s">
        <v>46</v>
      </c>
      <c r="K151" t="s">
        <v>47</v>
      </c>
      <c r="L151">
        <f>Table357[[#This Row],[unit_price]]*Table357[[#This Row],[quantity]]</f>
        <v>63.75</v>
      </c>
      <c r="M151">
        <f t="shared" si="15"/>
        <v>88.75</v>
      </c>
      <c r="N151">
        <f t="shared" si="16"/>
        <v>25</v>
      </c>
      <c r="O151" t="s">
        <v>111</v>
      </c>
      <c r="P151" t="s">
        <v>114</v>
      </c>
      <c r="Q151" t="str">
        <f>TEXT(Table357[[#This Row],[order_date]],"yyyy")</f>
        <v>2015</v>
      </c>
    </row>
    <row r="152" spans="1:17" x14ac:dyDescent="0.3">
      <c r="A152">
        <f t="shared" si="17"/>
        <v>7777895551</v>
      </c>
      <c r="B152" s="1">
        <v>42026</v>
      </c>
      <c r="C152" t="str">
        <f t="shared" si="12"/>
        <v>Thursday</v>
      </c>
      <c r="D152" t="str">
        <f t="shared" si="13"/>
        <v>January</v>
      </c>
      <c r="E152">
        <v>20.75</v>
      </c>
      <c r="F152" t="s">
        <v>13</v>
      </c>
      <c r="G152" t="s">
        <v>22</v>
      </c>
      <c r="H152">
        <f t="shared" si="14"/>
        <v>28.75</v>
      </c>
      <c r="I152">
        <v>5</v>
      </c>
      <c r="J152" t="s">
        <v>28</v>
      </c>
      <c r="K152" t="s">
        <v>29</v>
      </c>
      <c r="L152">
        <f>Table357[[#This Row],[unit_price]]*Table357[[#This Row],[quantity]]</f>
        <v>103.75</v>
      </c>
      <c r="M152">
        <f t="shared" si="15"/>
        <v>143.75</v>
      </c>
      <c r="N152">
        <f t="shared" si="16"/>
        <v>40</v>
      </c>
      <c r="O152" t="s">
        <v>112</v>
      </c>
      <c r="P152" t="s">
        <v>114</v>
      </c>
      <c r="Q152" t="str">
        <f>TEXT(Table357[[#This Row],[order_date]],"yyyy")</f>
        <v>2015</v>
      </c>
    </row>
    <row r="153" spans="1:17" x14ac:dyDescent="0.3">
      <c r="A153">
        <f t="shared" si="17"/>
        <v>7777895552</v>
      </c>
      <c r="B153" s="1">
        <v>42026</v>
      </c>
      <c r="C153" t="str">
        <f t="shared" si="12"/>
        <v>Thursday</v>
      </c>
      <c r="D153" t="str">
        <f t="shared" si="13"/>
        <v>January</v>
      </c>
      <c r="E153">
        <v>12.75</v>
      </c>
      <c r="F153" t="s">
        <v>27</v>
      </c>
      <c r="G153" t="s">
        <v>22</v>
      </c>
      <c r="H153">
        <f t="shared" si="14"/>
        <v>17.75</v>
      </c>
      <c r="I153">
        <v>11</v>
      </c>
      <c r="J153" t="s">
        <v>44</v>
      </c>
      <c r="K153" t="s">
        <v>45</v>
      </c>
      <c r="L153">
        <f>Table357[[#This Row],[unit_price]]*Table357[[#This Row],[quantity]]</f>
        <v>140.25</v>
      </c>
      <c r="M153">
        <f t="shared" si="15"/>
        <v>195.25</v>
      </c>
      <c r="N153">
        <f t="shared" si="16"/>
        <v>55</v>
      </c>
      <c r="O153" t="s">
        <v>112</v>
      </c>
      <c r="P153" t="s">
        <v>114</v>
      </c>
      <c r="Q153" t="str">
        <f>TEXT(Table357[[#This Row],[order_date]],"yyyy")</f>
        <v>2015</v>
      </c>
    </row>
    <row r="154" spans="1:17" x14ac:dyDescent="0.3">
      <c r="A154">
        <f t="shared" si="17"/>
        <v>7777895553</v>
      </c>
      <c r="B154" s="1">
        <v>42026</v>
      </c>
      <c r="C154" t="str">
        <f t="shared" si="12"/>
        <v>Thursday</v>
      </c>
      <c r="D154" t="str">
        <f t="shared" si="13"/>
        <v>January</v>
      </c>
      <c r="E154">
        <v>14.75</v>
      </c>
      <c r="F154" t="s">
        <v>7</v>
      </c>
      <c r="G154" t="s">
        <v>14</v>
      </c>
      <c r="H154">
        <f t="shared" si="14"/>
        <v>20.25</v>
      </c>
      <c r="I154">
        <v>9</v>
      </c>
      <c r="J154" t="s">
        <v>56</v>
      </c>
      <c r="K154" t="s">
        <v>57</v>
      </c>
      <c r="L154">
        <f>Table357[[#This Row],[unit_price]]*Table357[[#This Row],[quantity]]</f>
        <v>132.75</v>
      </c>
      <c r="M154">
        <f t="shared" si="15"/>
        <v>182.25</v>
      </c>
      <c r="N154">
        <f t="shared" si="16"/>
        <v>49.5</v>
      </c>
      <c r="O154" t="s">
        <v>112</v>
      </c>
      <c r="P154" t="s">
        <v>114</v>
      </c>
      <c r="Q154" t="str">
        <f>TEXT(Table357[[#This Row],[order_date]],"yyyy")</f>
        <v>2015</v>
      </c>
    </row>
    <row r="155" spans="1:17" x14ac:dyDescent="0.3">
      <c r="A155">
        <f t="shared" si="17"/>
        <v>7777895554</v>
      </c>
      <c r="B155" s="1">
        <v>42026</v>
      </c>
      <c r="C155" t="str">
        <f t="shared" si="12"/>
        <v>Thursday</v>
      </c>
      <c r="D155" t="str">
        <f t="shared" si="13"/>
        <v>January</v>
      </c>
      <c r="E155">
        <v>16.75</v>
      </c>
      <c r="F155" t="s">
        <v>7</v>
      </c>
      <c r="G155" t="s">
        <v>22</v>
      </c>
      <c r="H155">
        <f t="shared" si="14"/>
        <v>23.25</v>
      </c>
      <c r="I155">
        <v>1</v>
      </c>
      <c r="J155" t="s">
        <v>23</v>
      </c>
      <c r="K155" t="s">
        <v>24</v>
      </c>
      <c r="L155">
        <f>Table357[[#This Row],[unit_price]]*Table357[[#This Row],[quantity]]</f>
        <v>16.75</v>
      </c>
      <c r="M155">
        <f t="shared" si="15"/>
        <v>23.25</v>
      </c>
      <c r="N155">
        <f t="shared" si="16"/>
        <v>6.5</v>
      </c>
      <c r="O155" t="s">
        <v>111</v>
      </c>
      <c r="P155" t="s">
        <v>114</v>
      </c>
      <c r="Q155" t="str">
        <f>TEXT(Table357[[#This Row],[order_date]],"yyyy")</f>
        <v>2015</v>
      </c>
    </row>
    <row r="156" spans="1:17" x14ac:dyDescent="0.3">
      <c r="A156">
        <f t="shared" si="17"/>
        <v>7777895555</v>
      </c>
      <c r="B156" s="1">
        <v>42026</v>
      </c>
      <c r="C156" t="str">
        <f t="shared" si="12"/>
        <v>Thursday</v>
      </c>
      <c r="D156" t="str">
        <f t="shared" si="13"/>
        <v>January</v>
      </c>
      <c r="E156">
        <v>12</v>
      </c>
      <c r="F156" t="s">
        <v>27</v>
      </c>
      <c r="G156" t="s">
        <v>8</v>
      </c>
      <c r="H156">
        <f t="shared" si="14"/>
        <v>15</v>
      </c>
      <c r="I156">
        <v>6</v>
      </c>
      <c r="J156" t="s">
        <v>52</v>
      </c>
      <c r="K156" t="s">
        <v>53</v>
      </c>
      <c r="L156">
        <f>Table357[[#This Row],[unit_price]]*Table357[[#This Row],[quantity]]</f>
        <v>72</v>
      </c>
      <c r="M156">
        <f t="shared" si="15"/>
        <v>90</v>
      </c>
      <c r="N156">
        <f t="shared" si="16"/>
        <v>18</v>
      </c>
      <c r="O156" t="s">
        <v>111</v>
      </c>
      <c r="P156" t="s">
        <v>114</v>
      </c>
      <c r="Q156" t="str">
        <f>TEXT(Table357[[#This Row],[order_date]],"yyyy")</f>
        <v>2015</v>
      </c>
    </row>
    <row r="157" spans="1:17" x14ac:dyDescent="0.3">
      <c r="A157">
        <f t="shared" si="17"/>
        <v>7777895556</v>
      </c>
      <c r="B157" s="1">
        <v>42026</v>
      </c>
      <c r="C157" t="str">
        <f t="shared" si="12"/>
        <v>Thursday</v>
      </c>
      <c r="D157" t="str">
        <f t="shared" si="13"/>
        <v>January</v>
      </c>
      <c r="E157">
        <v>12.75</v>
      </c>
      <c r="F157" t="s">
        <v>27</v>
      </c>
      <c r="G157" t="s">
        <v>22</v>
      </c>
      <c r="H157">
        <f t="shared" si="14"/>
        <v>17.75</v>
      </c>
      <c r="I157">
        <v>11</v>
      </c>
      <c r="J157" t="s">
        <v>50</v>
      </c>
      <c r="K157" t="s">
        <v>51</v>
      </c>
      <c r="L157">
        <f>Table357[[#This Row],[unit_price]]*Table357[[#This Row],[quantity]]</f>
        <v>140.25</v>
      </c>
      <c r="M157">
        <f t="shared" si="15"/>
        <v>195.25</v>
      </c>
      <c r="N157">
        <f t="shared" si="16"/>
        <v>55</v>
      </c>
      <c r="O157" t="s">
        <v>112</v>
      </c>
      <c r="P157" t="s">
        <v>115</v>
      </c>
      <c r="Q157" t="str">
        <f>TEXT(Table357[[#This Row],[order_date]],"yyyy")</f>
        <v>2015</v>
      </c>
    </row>
    <row r="158" spans="1:17" x14ac:dyDescent="0.3">
      <c r="A158">
        <f t="shared" si="17"/>
        <v>7777895557</v>
      </c>
      <c r="B158" s="1">
        <v>42026</v>
      </c>
      <c r="C158" t="str">
        <f t="shared" si="12"/>
        <v>Thursday</v>
      </c>
      <c r="D158" t="str">
        <f t="shared" si="13"/>
        <v>January</v>
      </c>
      <c r="E158">
        <v>23.65</v>
      </c>
      <c r="F158" t="s">
        <v>27</v>
      </c>
      <c r="G158" t="s">
        <v>17</v>
      </c>
      <c r="H158">
        <f t="shared" si="14"/>
        <v>30.65</v>
      </c>
      <c r="I158">
        <v>11</v>
      </c>
      <c r="J158" t="s">
        <v>77</v>
      </c>
      <c r="K158" t="s">
        <v>78</v>
      </c>
      <c r="L158">
        <f>Table357[[#This Row],[unit_price]]*Table357[[#This Row],[quantity]]</f>
        <v>260.14999999999998</v>
      </c>
      <c r="M158">
        <f t="shared" si="15"/>
        <v>337.15</v>
      </c>
      <c r="N158">
        <f t="shared" si="16"/>
        <v>77</v>
      </c>
      <c r="O158" t="s">
        <v>111</v>
      </c>
      <c r="P158" t="s">
        <v>115</v>
      </c>
      <c r="Q158" t="str">
        <f>TEXT(Table357[[#This Row],[order_date]],"yyyy")</f>
        <v>2015</v>
      </c>
    </row>
    <row r="159" spans="1:17" x14ac:dyDescent="0.3">
      <c r="A159">
        <f t="shared" si="17"/>
        <v>7777895558</v>
      </c>
      <c r="B159" s="1">
        <v>42026</v>
      </c>
      <c r="C159" t="str">
        <f t="shared" si="12"/>
        <v>Thursday</v>
      </c>
      <c r="D159" t="str">
        <f t="shared" si="13"/>
        <v>January</v>
      </c>
      <c r="E159">
        <v>20.75</v>
      </c>
      <c r="F159" t="s">
        <v>13</v>
      </c>
      <c r="G159" t="s">
        <v>22</v>
      </c>
      <c r="H159">
        <f t="shared" si="14"/>
        <v>28.75</v>
      </c>
      <c r="I159">
        <v>5</v>
      </c>
      <c r="J159" t="s">
        <v>44</v>
      </c>
      <c r="K159" t="s">
        <v>45</v>
      </c>
      <c r="L159">
        <f>Table357[[#This Row],[unit_price]]*Table357[[#This Row],[quantity]]</f>
        <v>103.75</v>
      </c>
      <c r="M159">
        <f t="shared" si="15"/>
        <v>143.75</v>
      </c>
      <c r="N159">
        <f t="shared" si="16"/>
        <v>40</v>
      </c>
      <c r="O159" t="s">
        <v>112</v>
      </c>
      <c r="P159" t="s">
        <v>115</v>
      </c>
      <c r="Q159" t="str">
        <f>TEXT(Table357[[#This Row],[order_date]],"yyyy")</f>
        <v>2015</v>
      </c>
    </row>
    <row r="160" spans="1:17" x14ac:dyDescent="0.3">
      <c r="A160">
        <f t="shared" si="17"/>
        <v>7777895559</v>
      </c>
      <c r="B160" s="1">
        <v>42027</v>
      </c>
      <c r="C160" t="str">
        <f t="shared" si="12"/>
        <v>Friday</v>
      </c>
      <c r="D160" t="str">
        <f t="shared" si="13"/>
        <v>January</v>
      </c>
      <c r="E160">
        <v>20.75</v>
      </c>
      <c r="F160" t="s">
        <v>13</v>
      </c>
      <c r="G160" t="s">
        <v>22</v>
      </c>
      <c r="H160">
        <f t="shared" si="14"/>
        <v>28.75</v>
      </c>
      <c r="I160">
        <v>3</v>
      </c>
      <c r="J160" t="s">
        <v>28</v>
      </c>
      <c r="K160" t="s">
        <v>29</v>
      </c>
      <c r="L160">
        <f>Table357[[#This Row],[unit_price]]*Table357[[#This Row],[quantity]]</f>
        <v>62.25</v>
      </c>
      <c r="M160">
        <f t="shared" si="15"/>
        <v>86.25</v>
      </c>
      <c r="N160">
        <f t="shared" si="16"/>
        <v>24</v>
      </c>
      <c r="O160" t="s">
        <v>112</v>
      </c>
      <c r="P160" t="s">
        <v>114</v>
      </c>
      <c r="Q160" t="str">
        <f>TEXT(Table357[[#This Row],[order_date]],"yyyy")</f>
        <v>2015</v>
      </c>
    </row>
    <row r="161" spans="1:17" x14ac:dyDescent="0.3">
      <c r="A161">
        <f t="shared" si="17"/>
        <v>7777895560</v>
      </c>
      <c r="B161" s="1">
        <v>42027</v>
      </c>
      <c r="C161" t="str">
        <f t="shared" si="12"/>
        <v>Friday</v>
      </c>
      <c r="D161" t="str">
        <f t="shared" si="13"/>
        <v>January</v>
      </c>
      <c r="E161">
        <v>18.5</v>
      </c>
      <c r="F161" t="s">
        <v>13</v>
      </c>
      <c r="G161" t="s">
        <v>14</v>
      </c>
      <c r="H161">
        <f t="shared" si="14"/>
        <v>25.5</v>
      </c>
      <c r="I161">
        <v>8</v>
      </c>
      <c r="J161" t="s">
        <v>15</v>
      </c>
      <c r="K161" t="s">
        <v>16</v>
      </c>
      <c r="L161">
        <f>Table357[[#This Row],[unit_price]]*Table357[[#This Row],[quantity]]</f>
        <v>148</v>
      </c>
      <c r="M161">
        <f t="shared" si="15"/>
        <v>204</v>
      </c>
      <c r="N161">
        <f t="shared" si="16"/>
        <v>56</v>
      </c>
      <c r="O161" t="s">
        <v>111</v>
      </c>
      <c r="P161" t="s">
        <v>114</v>
      </c>
      <c r="Q161" t="str">
        <f>TEXT(Table357[[#This Row],[order_date]],"yyyy")</f>
        <v>2015</v>
      </c>
    </row>
    <row r="162" spans="1:17" x14ac:dyDescent="0.3">
      <c r="A162">
        <f t="shared" si="17"/>
        <v>7777895561</v>
      </c>
      <c r="B162" s="1">
        <v>42027</v>
      </c>
      <c r="C162" t="str">
        <f t="shared" si="12"/>
        <v>Friday</v>
      </c>
      <c r="D162" t="str">
        <f t="shared" si="13"/>
        <v>January</v>
      </c>
      <c r="E162">
        <v>20.25</v>
      </c>
      <c r="F162" t="s">
        <v>13</v>
      </c>
      <c r="G162" t="s">
        <v>14</v>
      </c>
      <c r="H162">
        <f t="shared" si="14"/>
        <v>27.25</v>
      </c>
      <c r="I162">
        <v>10</v>
      </c>
      <c r="J162" t="s">
        <v>20</v>
      </c>
      <c r="K162" t="s">
        <v>21</v>
      </c>
      <c r="L162">
        <f>Table357[[#This Row],[unit_price]]*Table357[[#This Row],[quantity]]</f>
        <v>202.5</v>
      </c>
      <c r="M162">
        <f t="shared" si="15"/>
        <v>272.5</v>
      </c>
      <c r="N162">
        <f t="shared" si="16"/>
        <v>70</v>
      </c>
      <c r="O162" t="s">
        <v>111</v>
      </c>
      <c r="P162" t="s">
        <v>115</v>
      </c>
      <c r="Q162" t="str">
        <f>TEXT(Table357[[#This Row],[order_date]],"yyyy")</f>
        <v>2015</v>
      </c>
    </row>
    <row r="163" spans="1:17" x14ac:dyDescent="0.3">
      <c r="A163">
        <f t="shared" si="17"/>
        <v>7777895562</v>
      </c>
      <c r="B163" s="1">
        <v>42028</v>
      </c>
      <c r="C163" t="str">
        <f t="shared" si="12"/>
        <v>Saturday</v>
      </c>
      <c r="D163" t="str">
        <f t="shared" si="13"/>
        <v>January</v>
      </c>
      <c r="E163">
        <v>12.5</v>
      </c>
      <c r="F163" t="s">
        <v>7</v>
      </c>
      <c r="G163" t="s">
        <v>8</v>
      </c>
      <c r="H163">
        <f t="shared" si="14"/>
        <v>17</v>
      </c>
      <c r="I163">
        <v>2</v>
      </c>
      <c r="J163" t="s">
        <v>48</v>
      </c>
      <c r="K163" t="s">
        <v>49</v>
      </c>
      <c r="L163">
        <f>Table357[[#This Row],[unit_price]]*Table357[[#This Row],[quantity]]</f>
        <v>25</v>
      </c>
      <c r="M163">
        <f t="shared" si="15"/>
        <v>34</v>
      </c>
      <c r="N163">
        <f t="shared" si="16"/>
        <v>9</v>
      </c>
      <c r="O163" t="s">
        <v>112</v>
      </c>
      <c r="P163" t="s">
        <v>115</v>
      </c>
      <c r="Q163" t="str">
        <f>TEXT(Table357[[#This Row],[order_date]],"yyyy")</f>
        <v>2015</v>
      </c>
    </row>
    <row r="164" spans="1:17" x14ac:dyDescent="0.3">
      <c r="A164">
        <f t="shared" si="17"/>
        <v>7777895563</v>
      </c>
      <c r="B164" s="1">
        <v>42028</v>
      </c>
      <c r="C164" t="str">
        <f t="shared" si="12"/>
        <v>Saturday</v>
      </c>
      <c r="D164" t="str">
        <f t="shared" si="13"/>
        <v>January</v>
      </c>
      <c r="E164">
        <v>12.5</v>
      </c>
      <c r="F164" t="s">
        <v>27</v>
      </c>
      <c r="G164" t="s">
        <v>17</v>
      </c>
      <c r="H164">
        <f t="shared" si="14"/>
        <v>19.5</v>
      </c>
      <c r="I164">
        <v>7</v>
      </c>
      <c r="J164" t="s">
        <v>18</v>
      </c>
      <c r="K164" t="s">
        <v>19</v>
      </c>
      <c r="L164">
        <f>Table357[[#This Row],[unit_price]]*Table357[[#This Row],[quantity]]</f>
        <v>87.5</v>
      </c>
      <c r="M164">
        <f t="shared" si="15"/>
        <v>136.5</v>
      </c>
      <c r="N164">
        <f t="shared" si="16"/>
        <v>49</v>
      </c>
      <c r="O164" t="s">
        <v>111</v>
      </c>
      <c r="P164" t="s">
        <v>115</v>
      </c>
      <c r="Q164" t="str">
        <f>TEXT(Table357[[#This Row],[order_date]],"yyyy")</f>
        <v>2015</v>
      </c>
    </row>
    <row r="165" spans="1:17" x14ac:dyDescent="0.3">
      <c r="A165">
        <f t="shared" si="17"/>
        <v>7777895564</v>
      </c>
      <c r="B165" s="1">
        <v>42028</v>
      </c>
      <c r="C165" t="str">
        <f t="shared" si="12"/>
        <v>Saturday</v>
      </c>
      <c r="D165" t="str">
        <f t="shared" si="13"/>
        <v>January</v>
      </c>
      <c r="E165">
        <v>16.75</v>
      </c>
      <c r="F165" t="s">
        <v>7</v>
      </c>
      <c r="G165" t="s">
        <v>22</v>
      </c>
      <c r="H165">
        <f t="shared" si="14"/>
        <v>23.25</v>
      </c>
      <c r="I165">
        <v>3</v>
      </c>
      <c r="J165" t="s">
        <v>44</v>
      </c>
      <c r="K165" t="s">
        <v>45</v>
      </c>
      <c r="L165">
        <f>Table357[[#This Row],[unit_price]]*Table357[[#This Row],[quantity]]</f>
        <v>50.25</v>
      </c>
      <c r="M165">
        <f t="shared" si="15"/>
        <v>69.75</v>
      </c>
      <c r="N165">
        <f t="shared" si="16"/>
        <v>19.5</v>
      </c>
      <c r="O165" t="s">
        <v>111</v>
      </c>
      <c r="P165" t="s">
        <v>115</v>
      </c>
      <c r="Q165" t="str">
        <f>TEXT(Table357[[#This Row],[order_date]],"yyyy")</f>
        <v>2015</v>
      </c>
    </row>
    <row r="166" spans="1:17" x14ac:dyDescent="0.3">
      <c r="A166">
        <f t="shared" si="17"/>
        <v>7777895565</v>
      </c>
      <c r="B166" s="1">
        <v>42028</v>
      </c>
      <c r="C166" t="str">
        <f t="shared" si="12"/>
        <v>Saturday</v>
      </c>
      <c r="D166" t="str">
        <f t="shared" si="13"/>
        <v>January</v>
      </c>
      <c r="E166">
        <v>16</v>
      </c>
      <c r="F166" t="s">
        <v>7</v>
      </c>
      <c r="G166" t="s">
        <v>8</v>
      </c>
      <c r="H166">
        <f t="shared" si="14"/>
        <v>20.5</v>
      </c>
      <c r="I166">
        <v>6</v>
      </c>
      <c r="J166" t="s">
        <v>11</v>
      </c>
      <c r="K166" t="s">
        <v>12</v>
      </c>
      <c r="L166">
        <f>Table357[[#This Row],[unit_price]]*Table357[[#This Row],[quantity]]</f>
        <v>96</v>
      </c>
      <c r="M166">
        <f t="shared" si="15"/>
        <v>123</v>
      </c>
      <c r="N166">
        <f t="shared" si="16"/>
        <v>27</v>
      </c>
      <c r="O166" t="s">
        <v>112</v>
      </c>
      <c r="P166" t="s">
        <v>114</v>
      </c>
      <c r="Q166" t="str">
        <f>TEXT(Table357[[#This Row],[order_date]],"yyyy")</f>
        <v>2015</v>
      </c>
    </row>
    <row r="167" spans="1:17" x14ac:dyDescent="0.3">
      <c r="A167">
        <f t="shared" si="17"/>
        <v>7777895566</v>
      </c>
      <c r="B167" s="1">
        <v>42028</v>
      </c>
      <c r="C167" t="str">
        <f t="shared" si="12"/>
        <v>Saturday</v>
      </c>
      <c r="D167" t="str">
        <f t="shared" si="13"/>
        <v>January</v>
      </c>
      <c r="E167">
        <v>20.25</v>
      </c>
      <c r="F167" t="s">
        <v>13</v>
      </c>
      <c r="G167" t="s">
        <v>14</v>
      </c>
      <c r="H167">
        <f t="shared" si="14"/>
        <v>27.25</v>
      </c>
      <c r="I167">
        <v>11</v>
      </c>
      <c r="J167" t="s">
        <v>64</v>
      </c>
      <c r="K167" t="s">
        <v>65</v>
      </c>
      <c r="L167">
        <f>Table357[[#This Row],[unit_price]]*Table357[[#This Row],[quantity]]</f>
        <v>222.75</v>
      </c>
      <c r="M167">
        <f t="shared" si="15"/>
        <v>299.75</v>
      </c>
      <c r="N167">
        <f t="shared" si="16"/>
        <v>77</v>
      </c>
      <c r="O167" t="s">
        <v>111</v>
      </c>
      <c r="P167" t="s">
        <v>114</v>
      </c>
      <c r="Q167" t="str">
        <f>TEXT(Table357[[#This Row],[order_date]],"yyyy")</f>
        <v>2015</v>
      </c>
    </row>
    <row r="168" spans="1:17" x14ac:dyDescent="0.3">
      <c r="A168">
        <f t="shared" si="17"/>
        <v>7777895567</v>
      </c>
      <c r="B168" s="1">
        <v>42028</v>
      </c>
      <c r="C168" t="str">
        <f t="shared" si="12"/>
        <v>Saturday</v>
      </c>
      <c r="D168" t="str">
        <f t="shared" si="13"/>
        <v>January</v>
      </c>
      <c r="E168">
        <v>16.5</v>
      </c>
      <c r="F168" t="s">
        <v>7</v>
      </c>
      <c r="G168" t="s">
        <v>17</v>
      </c>
      <c r="H168">
        <f t="shared" si="14"/>
        <v>25</v>
      </c>
      <c r="I168">
        <v>12</v>
      </c>
      <c r="J168" t="s">
        <v>66</v>
      </c>
      <c r="K168" t="s">
        <v>67</v>
      </c>
      <c r="L168">
        <f>Table357[[#This Row],[unit_price]]*Table357[[#This Row],[quantity]]</f>
        <v>198</v>
      </c>
      <c r="M168">
        <f t="shared" si="15"/>
        <v>300</v>
      </c>
      <c r="N168">
        <f t="shared" si="16"/>
        <v>102</v>
      </c>
      <c r="O168" t="s">
        <v>111</v>
      </c>
      <c r="P168" t="s">
        <v>114</v>
      </c>
      <c r="Q168" t="str">
        <f>TEXT(Table357[[#This Row],[order_date]],"yyyy")</f>
        <v>2015</v>
      </c>
    </row>
    <row r="169" spans="1:17" x14ac:dyDescent="0.3">
      <c r="A169">
        <f t="shared" si="17"/>
        <v>7777895568</v>
      </c>
      <c r="B169" s="1">
        <v>42029</v>
      </c>
      <c r="C169" t="str">
        <f t="shared" si="12"/>
        <v>Sunday</v>
      </c>
      <c r="D169" t="str">
        <f t="shared" si="13"/>
        <v>January</v>
      </c>
      <c r="E169">
        <v>11</v>
      </c>
      <c r="F169" t="s">
        <v>27</v>
      </c>
      <c r="G169" t="s">
        <v>8</v>
      </c>
      <c r="H169">
        <f t="shared" si="14"/>
        <v>14</v>
      </c>
      <c r="I169">
        <v>10</v>
      </c>
      <c r="J169" t="s">
        <v>74</v>
      </c>
      <c r="K169" t="s">
        <v>75</v>
      </c>
      <c r="L169">
        <f>Table357[[#This Row],[unit_price]]*Table357[[#This Row],[quantity]]</f>
        <v>110</v>
      </c>
      <c r="M169">
        <f t="shared" si="15"/>
        <v>140</v>
      </c>
      <c r="N169">
        <f t="shared" si="16"/>
        <v>30</v>
      </c>
      <c r="O169" t="s">
        <v>112</v>
      </c>
      <c r="P169" t="s">
        <v>115</v>
      </c>
      <c r="Q169" t="str">
        <f>TEXT(Table357[[#This Row],[order_date]],"yyyy")</f>
        <v>2015</v>
      </c>
    </row>
    <row r="170" spans="1:17" x14ac:dyDescent="0.3">
      <c r="A170">
        <f t="shared" si="17"/>
        <v>7777895569</v>
      </c>
      <c r="B170" s="1">
        <v>42029</v>
      </c>
      <c r="C170" t="str">
        <f t="shared" si="12"/>
        <v>Sunday</v>
      </c>
      <c r="D170" t="str">
        <f t="shared" si="13"/>
        <v>January</v>
      </c>
      <c r="E170">
        <v>17.95</v>
      </c>
      <c r="F170" t="s">
        <v>13</v>
      </c>
      <c r="G170" t="s">
        <v>14</v>
      </c>
      <c r="H170">
        <f t="shared" si="14"/>
        <v>24.95</v>
      </c>
      <c r="I170">
        <v>10</v>
      </c>
      <c r="J170" t="s">
        <v>56</v>
      </c>
      <c r="K170" t="s">
        <v>57</v>
      </c>
      <c r="L170">
        <f>Table357[[#This Row],[unit_price]]*Table357[[#This Row],[quantity]]</f>
        <v>179.5</v>
      </c>
      <c r="M170">
        <f t="shared" si="15"/>
        <v>249.5</v>
      </c>
      <c r="N170">
        <f t="shared" si="16"/>
        <v>70</v>
      </c>
      <c r="O170" t="s">
        <v>111</v>
      </c>
      <c r="P170" t="s">
        <v>115</v>
      </c>
      <c r="Q170" t="str">
        <f>TEXT(Table357[[#This Row],[order_date]],"yyyy")</f>
        <v>2015</v>
      </c>
    </row>
    <row r="171" spans="1:17" x14ac:dyDescent="0.3">
      <c r="A171">
        <f t="shared" si="17"/>
        <v>7777895570</v>
      </c>
      <c r="B171" s="1">
        <v>42029</v>
      </c>
      <c r="C171" t="str">
        <f t="shared" si="12"/>
        <v>Sunday</v>
      </c>
      <c r="D171" t="str">
        <f t="shared" si="13"/>
        <v>January</v>
      </c>
      <c r="E171">
        <v>20.75</v>
      </c>
      <c r="F171" t="s">
        <v>13</v>
      </c>
      <c r="G171" t="s">
        <v>17</v>
      </c>
      <c r="H171">
        <f t="shared" si="14"/>
        <v>30.75</v>
      </c>
      <c r="I171">
        <v>10</v>
      </c>
      <c r="J171" t="s">
        <v>54</v>
      </c>
      <c r="K171" t="s">
        <v>55</v>
      </c>
      <c r="L171">
        <f>Table357[[#This Row],[unit_price]]*Table357[[#This Row],[quantity]]</f>
        <v>207.5</v>
      </c>
      <c r="M171">
        <f t="shared" si="15"/>
        <v>307.5</v>
      </c>
      <c r="N171">
        <f t="shared" si="16"/>
        <v>100</v>
      </c>
      <c r="O171" t="s">
        <v>112</v>
      </c>
      <c r="P171" t="s">
        <v>114</v>
      </c>
      <c r="Q171" t="str">
        <f>TEXT(Table357[[#This Row],[order_date]],"yyyy")</f>
        <v>2015</v>
      </c>
    </row>
    <row r="172" spans="1:17" x14ac:dyDescent="0.3">
      <c r="A172">
        <f t="shared" si="17"/>
        <v>7777895571</v>
      </c>
      <c r="B172" s="1">
        <v>42029</v>
      </c>
      <c r="C172" t="str">
        <f t="shared" si="12"/>
        <v>Sunday</v>
      </c>
      <c r="D172" t="str">
        <f t="shared" si="13"/>
        <v>January</v>
      </c>
      <c r="E172">
        <v>12</v>
      </c>
      <c r="F172" t="s">
        <v>27</v>
      </c>
      <c r="G172" t="s">
        <v>8</v>
      </c>
      <c r="H172">
        <f t="shared" si="14"/>
        <v>15</v>
      </c>
      <c r="I172">
        <v>2</v>
      </c>
      <c r="J172" t="s">
        <v>52</v>
      </c>
      <c r="K172" t="s">
        <v>53</v>
      </c>
      <c r="L172">
        <f>Table357[[#This Row],[unit_price]]*Table357[[#This Row],[quantity]]</f>
        <v>24</v>
      </c>
      <c r="M172">
        <f t="shared" si="15"/>
        <v>30</v>
      </c>
      <c r="N172">
        <f t="shared" si="16"/>
        <v>6</v>
      </c>
      <c r="O172" t="s">
        <v>111</v>
      </c>
      <c r="P172" t="s">
        <v>114</v>
      </c>
      <c r="Q172" t="str">
        <f>TEXT(Table357[[#This Row],[order_date]],"yyyy")</f>
        <v>2015</v>
      </c>
    </row>
    <row r="173" spans="1:17" x14ac:dyDescent="0.3">
      <c r="A173">
        <f t="shared" si="17"/>
        <v>7777895572</v>
      </c>
      <c r="B173" s="1">
        <v>42029</v>
      </c>
      <c r="C173" t="str">
        <f t="shared" si="12"/>
        <v>Sunday</v>
      </c>
      <c r="D173" t="str">
        <f t="shared" si="13"/>
        <v>January</v>
      </c>
      <c r="E173">
        <v>12</v>
      </c>
      <c r="F173" t="s">
        <v>27</v>
      </c>
      <c r="G173" t="s">
        <v>14</v>
      </c>
      <c r="H173">
        <f t="shared" si="14"/>
        <v>16</v>
      </c>
      <c r="I173">
        <v>11</v>
      </c>
      <c r="J173" t="s">
        <v>42</v>
      </c>
      <c r="K173" t="s">
        <v>43</v>
      </c>
      <c r="L173">
        <f>Table357[[#This Row],[unit_price]]*Table357[[#This Row],[quantity]]</f>
        <v>132</v>
      </c>
      <c r="M173">
        <f t="shared" si="15"/>
        <v>176</v>
      </c>
      <c r="N173">
        <f t="shared" si="16"/>
        <v>44</v>
      </c>
      <c r="O173" t="s">
        <v>111</v>
      </c>
      <c r="P173" t="s">
        <v>114</v>
      </c>
      <c r="Q173" t="str">
        <f>TEXT(Table357[[#This Row],[order_date]],"yyyy")</f>
        <v>2015</v>
      </c>
    </row>
    <row r="174" spans="1:17" x14ac:dyDescent="0.3">
      <c r="A174">
        <f t="shared" si="17"/>
        <v>7777895573</v>
      </c>
      <c r="B174" s="1">
        <v>42029</v>
      </c>
      <c r="C174" t="str">
        <f t="shared" si="12"/>
        <v>Sunday</v>
      </c>
      <c r="D174" t="str">
        <f t="shared" si="13"/>
        <v>January</v>
      </c>
      <c r="E174">
        <v>15.25</v>
      </c>
      <c r="F174" t="s">
        <v>13</v>
      </c>
      <c r="G174" t="s">
        <v>8</v>
      </c>
      <c r="H174">
        <f t="shared" si="14"/>
        <v>21.25</v>
      </c>
      <c r="I174">
        <v>3</v>
      </c>
      <c r="J174" t="s">
        <v>48</v>
      </c>
      <c r="K174" t="s">
        <v>49</v>
      </c>
      <c r="L174">
        <f>Table357[[#This Row],[unit_price]]*Table357[[#This Row],[quantity]]</f>
        <v>45.75</v>
      </c>
      <c r="M174">
        <f t="shared" si="15"/>
        <v>63.75</v>
      </c>
      <c r="N174">
        <f t="shared" si="16"/>
        <v>18</v>
      </c>
      <c r="O174" t="s">
        <v>111</v>
      </c>
      <c r="P174" t="s">
        <v>114</v>
      </c>
      <c r="Q174" t="str">
        <f>TEXT(Table357[[#This Row],[order_date]],"yyyy")</f>
        <v>2015</v>
      </c>
    </row>
    <row r="175" spans="1:17" x14ac:dyDescent="0.3">
      <c r="A175">
        <f t="shared" si="17"/>
        <v>7777895574</v>
      </c>
      <c r="B175" s="1">
        <v>42030</v>
      </c>
      <c r="C175" t="str">
        <f t="shared" si="12"/>
        <v>Monday</v>
      </c>
      <c r="D175" t="str">
        <f t="shared" si="13"/>
        <v>January</v>
      </c>
      <c r="E175">
        <v>18.5</v>
      </c>
      <c r="F175" t="s">
        <v>13</v>
      </c>
      <c r="G175" t="s">
        <v>14</v>
      </c>
      <c r="H175">
        <f t="shared" si="14"/>
        <v>25.5</v>
      </c>
      <c r="I175">
        <v>6</v>
      </c>
      <c r="J175" t="s">
        <v>15</v>
      </c>
      <c r="K175" t="s">
        <v>16</v>
      </c>
      <c r="L175">
        <f>Table357[[#This Row],[unit_price]]*Table357[[#This Row],[quantity]]</f>
        <v>111</v>
      </c>
      <c r="M175">
        <f t="shared" si="15"/>
        <v>153</v>
      </c>
      <c r="N175">
        <f t="shared" si="16"/>
        <v>42</v>
      </c>
      <c r="O175" t="s">
        <v>111</v>
      </c>
      <c r="P175" t="s">
        <v>115</v>
      </c>
      <c r="Q175" t="str">
        <f>TEXT(Table357[[#This Row],[order_date]],"yyyy")</f>
        <v>2015</v>
      </c>
    </row>
    <row r="176" spans="1:17" x14ac:dyDescent="0.3">
      <c r="A176">
        <f t="shared" si="17"/>
        <v>7777895575</v>
      </c>
      <c r="B176" s="1">
        <v>42030</v>
      </c>
      <c r="C176" t="str">
        <f t="shared" si="12"/>
        <v>Monday</v>
      </c>
      <c r="D176" t="str">
        <f t="shared" si="13"/>
        <v>January</v>
      </c>
      <c r="E176">
        <v>16</v>
      </c>
      <c r="F176" t="s">
        <v>7</v>
      </c>
      <c r="G176" t="s">
        <v>8</v>
      </c>
      <c r="H176">
        <f t="shared" si="14"/>
        <v>20.5</v>
      </c>
      <c r="I176">
        <v>8</v>
      </c>
      <c r="J176" t="s">
        <v>58</v>
      </c>
      <c r="K176" t="s">
        <v>59</v>
      </c>
      <c r="L176">
        <f>Table357[[#This Row],[unit_price]]*Table357[[#This Row],[quantity]]</f>
        <v>128</v>
      </c>
      <c r="M176">
        <f t="shared" si="15"/>
        <v>164</v>
      </c>
      <c r="N176">
        <f t="shared" si="16"/>
        <v>36</v>
      </c>
      <c r="O176" t="s">
        <v>112</v>
      </c>
      <c r="P176" t="s">
        <v>115</v>
      </c>
      <c r="Q176" t="str">
        <f>TEXT(Table357[[#This Row],[order_date]],"yyyy")</f>
        <v>2015</v>
      </c>
    </row>
    <row r="177" spans="1:17" x14ac:dyDescent="0.3">
      <c r="A177">
        <f t="shared" si="17"/>
        <v>7777895576</v>
      </c>
      <c r="B177" s="1">
        <v>42030</v>
      </c>
      <c r="C177" t="str">
        <f t="shared" si="12"/>
        <v>Monday</v>
      </c>
      <c r="D177" t="str">
        <f t="shared" si="13"/>
        <v>January</v>
      </c>
      <c r="E177">
        <v>16.5</v>
      </c>
      <c r="F177" t="s">
        <v>13</v>
      </c>
      <c r="G177" t="s">
        <v>8</v>
      </c>
      <c r="H177">
        <f t="shared" si="14"/>
        <v>22.5</v>
      </c>
      <c r="I177">
        <v>1</v>
      </c>
      <c r="J177" t="s">
        <v>9</v>
      </c>
      <c r="K177" t="s">
        <v>10</v>
      </c>
      <c r="L177">
        <f>Table357[[#This Row],[unit_price]]*Table357[[#This Row],[quantity]]</f>
        <v>16.5</v>
      </c>
      <c r="M177">
        <f t="shared" si="15"/>
        <v>22.5</v>
      </c>
      <c r="N177">
        <f t="shared" si="16"/>
        <v>6</v>
      </c>
      <c r="O177" t="s">
        <v>112</v>
      </c>
      <c r="P177" t="s">
        <v>114</v>
      </c>
      <c r="Q177" t="str">
        <f>TEXT(Table357[[#This Row],[order_date]],"yyyy")</f>
        <v>2015</v>
      </c>
    </row>
    <row r="178" spans="1:17" x14ac:dyDescent="0.3">
      <c r="A178">
        <f t="shared" si="17"/>
        <v>7777895577</v>
      </c>
      <c r="B178" s="1">
        <v>42030</v>
      </c>
      <c r="C178" t="str">
        <f t="shared" si="12"/>
        <v>Monday</v>
      </c>
      <c r="D178" t="str">
        <f t="shared" si="13"/>
        <v>January</v>
      </c>
      <c r="E178">
        <v>16.75</v>
      </c>
      <c r="F178" t="s">
        <v>7</v>
      </c>
      <c r="G178" t="s">
        <v>22</v>
      </c>
      <c r="H178">
        <f t="shared" si="14"/>
        <v>23.25</v>
      </c>
      <c r="I178">
        <v>1</v>
      </c>
      <c r="J178" t="s">
        <v>44</v>
      </c>
      <c r="K178" t="s">
        <v>45</v>
      </c>
      <c r="L178">
        <f>Table357[[#This Row],[unit_price]]*Table357[[#This Row],[quantity]]</f>
        <v>16.75</v>
      </c>
      <c r="M178">
        <f t="shared" si="15"/>
        <v>23.25</v>
      </c>
      <c r="N178">
        <f t="shared" si="16"/>
        <v>6.5</v>
      </c>
      <c r="O178" t="s">
        <v>112</v>
      </c>
      <c r="P178" t="s">
        <v>114</v>
      </c>
      <c r="Q178" t="str">
        <f>TEXT(Table357[[#This Row],[order_date]],"yyyy")</f>
        <v>2015</v>
      </c>
    </row>
    <row r="179" spans="1:17" x14ac:dyDescent="0.3">
      <c r="A179">
        <f t="shared" si="17"/>
        <v>7777895578</v>
      </c>
      <c r="B179" s="1">
        <v>42031</v>
      </c>
      <c r="C179" t="str">
        <f t="shared" si="12"/>
        <v>Tuesday</v>
      </c>
      <c r="D179" t="str">
        <f t="shared" si="13"/>
        <v>January</v>
      </c>
      <c r="E179">
        <v>12</v>
      </c>
      <c r="F179" t="s">
        <v>27</v>
      </c>
      <c r="G179" t="s">
        <v>8</v>
      </c>
      <c r="H179">
        <f t="shared" si="14"/>
        <v>15</v>
      </c>
      <c r="I179">
        <v>11</v>
      </c>
      <c r="J179" t="s">
        <v>52</v>
      </c>
      <c r="K179" t="s">
        <v>53</v>
      </c>
      <c r="L179">
        <f>Table357[[#This Row],[unit_price]]*Table357[[#This Row],[quantity]]</f>
        <v>132</v>
      </c>
      <c r="M179">
        <f t="shared" si="15"/>
        <v>165</v>
      </c>
      <c r="N179">
        <f t="shared" si="16"/>
        <v>33</v>
      </c>
      <c r="O179" t="s">
        <v>112</v>
      </c>
      <c r="P179" t="s">
        <v>115</v>
      </c>
      <c r="Q179" t="str">
        <f>TEXT(Table357[[#This Row],[order_date]],"yyyy")</f>
        <v>2015</v>
      </c>
    </row>
    <row r="180" spans="1:17" x14ac:dyDescent="0.3">
      <c r="A180">
        <f t="shared" si="17"/>
        <v>7777895579</v>
      </c>
      <c r="B180" s="1">
        <v>42031</v>
      </c>
      <c r="C180" t="str">
        <f t="shared" si="12"/>
        <v>Tuesday</v>
      </c>
      <c r="D180" t="str">
        <f t="shared" si="13"/>
        <v>January</v>
      </c>
      <c r="E180">
        <v>16</v>
      </c>
      <c r="F180" t="s">
        <v>7</v>
      </c>
      <c r="G180" t="s">
        <v>8</v>
      </c>
      <c r="H180">
        <f t="shared" si="14"/>
        <v>20.5</v>
      </c>
      <c r="I180">
        <v>11</v>
      </c>
      <c r="J180" t="s">
        <v>30</v>
      </c>
      <c r="K180" t="s">
        <v>31</v>
      </c>
      <c r="L180">
        <f>Table357[[#This Row],[unit_price]]*Table357[[#This Row],[quantity]]</f>
        <v>176</v>
      </c>
      <c r="M180">
        <f t="shared" si="15"/>
        <v>225.5</v>
      </c>
      <c r="N180">
        <f t="shared" si="16"/>
        <v>49.5</v>
      </c>
      <c r="O180" t="s">
        <v>111</v>
      </c>
      <c r="P180" t="s">
        <v>114</v>
      </c>
      <c r="Q180" t="str">
        <f>TEXT(Table357[[#This Row],[order_date]],"yyyy")</f>
        <v>2015</v>
      </c>
    </row>
    <row r="181" spans="1:17" x14ac:dyDescent="0.3">
      <c r="A181">
        <f t="shared" si="17"/>
        <v>7777895580</v>
      </c>
      <c r="B181" s="1">
        <v>42031</v>
      </c>
      <c r="C181" t="str">
        <f t="shared" si="12"/>
        <v>Tuesday</v>
      </c>
      <c r="D181" t="str">
        <f t="shared" si="13"/>
        <v>January</v>
      </c>
      <c r="E181">
        <v>20.75</v>
      </c>
      <c r="F181" t="s">
        <v>13</v>
      </c>
      <c r="G181" t="s">
        <v>17</v>
      </c>
      <c r="H181">
        <f t="shared" si="14"/>
        <v>30.75</v>
      </c>
      <c r="I181">
        <v>1</v>
      </c>
      <c r="J181" t="s">
        <v>18</v>
      </c>
      <c r="K181" t="s">
        <v>19</v>
      </c>
      <c r="L181">
        <f>Table357[[#This Row],[unit_price]]*Table357[[#This Row],[quantity]]</f>
        <v>20.75</v>
      </c>
      <c r="M181">
        <f t="shared" si="15"/>
        <v>30.75</v>
      </c>
      <c r="N181">
        <f t="shared" si="16"/>
        <v>10</v>
      </c>
      <c r="O181" t="s">
        <v>111</v>
      </c>
      <c r="P181" t="s">
        <v>115</v>
      </c>
      <c r="Q181" t="str">
        <f>TEXT(Table357[[#This Row],[order_date]],"yyyy")</f>
        <v>2015</v>
      </c>
    </row>
    <row r="182" spans="1:17" x14ac:dyDescent="0.3">
      <c r="A182">
        <f t="shared" si="17"/>
        <v>7777895581</v>
      </c>
      <c r="B182" s="1">
        <v>42031</v>
      </c>
      <c r="C182" t="str">
        <f t="shared" si="12"/>
        <v>Tuesday</v>
      </c>
      <c r="D182" t="str">
        <f t="shared" si="13"/>
        <v>January</v>
      </c>
      <c r="E182">
        <v>12</v>
      </c>
      <c r="F182" t="s">
        <v>27</v>
      </c>
      <c r="G182" t="s">
        <v>8</v>
      </c>
      <c r="H182">
        <f t="shared" si="14"/>
        <v>15</v>
      </c>
      <c r="I182">
        <v>1</v>
      </c>
      <c r="J182" t="s">
        <v>58</v>
      </c>
      <c r="K182" t="s">
        <v>59</v>
      </c>
      <c r="L182">
        <f>Table357[[#This Row],[unit_price]]*Table357[[#This Row],[quantity]]</f>
        <v>12</v>
      </c>
      <c r="M182">
        <f t="shared" si="15"/>
        <v>15</v>
      </c>
      <c r="N182">
        <f t="shared" si="16"/>
        <v>3</v>
      </c>
      <c r="O182" t="s">
        <v>112</v>
      </c>
      <c r="P182" t="s">
        <v>114</v>
      </c>
      <c r="Q182" t="str">
        <f>TEXT(Table357[[#This Row],[order_date]],"yyyy")</f>
        <v>2015</v>
      </c>
    </row>
    <row r="183" spans="1:17" x14ac:dyDescent="0.3">
      <c r="A183">
        <f t="shared" si="17"/>
        <v>7777895582</v>
      </c>
      <c r="B183" s="1">
        <v>42031</v>
      </c>
      <c r="C183" t="str">
        <f t="shared" si="12"/>
        <v>Tuesday</v>
      </c>
      <c r="D183" t="str">
        <f t="shared" si="13"/>
        <v>January</v>
      </c>
      <c r="E183">
        <v>12.75</v>
      </c>
      <c r="F183" t="s">
        <v>27</v>
      </c>
      <c r="G183" t="s">
        <v>22</v>
      </c>
      <c r="H183">
        <f t="shared" si="14"/>
        <v>17.75</v>
      </c>
      <c r="I183">
        <v>2</v>
      </c>
      <c r="J183" t="s">
        <v>50</v>
      </c>
      <c r="K183" t="s">
        <v>51</v>
      </c>
      <c r="L183">
        <f>Table357[[#This Row],[unit_price]]*Table357[[#This Row],[quantity]]</f>
        <v>25.5</v>
      </c>
      <c r="M183">
        <f t="shared" si="15"/>
        <v>35.5</v>
      </c>
      <c r="N183">
        <f t="shared" si="16"/>
        <v>10</v>
      </c>
      <c r="O183" t="s">
        <v>111</v>
      </c>
      <c r="P183" t="s">
        <v>114</v>
      </c>
      <c r="Q183" t="str">
        <f>TEXT(Table357[[#This Row],[order_date]],"yyyy")</f>
        <v>2015</v>
      </c>
    </row>
    <row r="184" spans="1:17" x14ac:dyDescent="0.3">
      <c r="A184">
        <f t="shared" si="17"/>
        <v>7777895583</v>
      </c>
      <c r="B184" s="1">
        <v>42032</v>
      </c>
      <c r="C184" t="str">
        <f t="shared" si="12"/>
        <v>Wednesday</v>
      </c>
      <c r="D184" t="str">
        <f t="shared" si="13"/>
        <v>January</v>
      </c>
      <c r="E184">
        <v>18.5</v>
      </c>
      <c r="F184" t="s">
        <v>13</v>
      </c>
      <c r="G184" t="s">
        <v>14</v>
      </c>
      <c r="H184">
        <f t="shared" si="14"/>
        <v>25.5</v>
      </c>
      <c r="I184">
        <v>7</v>
      </c>
      <c r="J184" t="s">
        <v>15</v>
      </c>
      <c r="K184" t="s">
        <v>16</v>
      </c>
      <c r="L184">
        <f>Table357[[#This Row],[unit_price]]*Table357[[#This Row],[quantity]]</f>
        <v>129.5</v>
      </c>
      <c r="M184">
        <f t="shared" si="15"/>
        <v>178.5</v>
      </c>
      <c r="N184">
        <f t="shared" si="16"/>
        <v>49</v>
      </c>
      <c r="O184" t="s">
        <v>112</v>
      </c>
      <c r="P184" t="s">
        <v>114</v>
      </c>
      <c r="Q184" t="str">
        <f>TEXT(Table357[[#This Row],[order_date]],"yyyy")</f>
        <v>2015</v>
      </c>
    </row>
    <row r="185" spans="1:17" x14ac:dyDescent="0.3">
      <c r="A185">
        <f t="shared" si="17"/>
        <v>7777895584</v>
      </c>
      <c r="B185" s="1">
        <v>42032</v>
      </c>
      <c r="C185" t="str">
        <f t="shared" si="12"/>
        <v>Wednesday</v>
      </c>
      <c r="D185" t="str">
        <f t="shared" si="13"/>
        <v>January</v>
      </c>
      <c r="E185">
        <v>16</v>
      </c>
      <c r="F185" t="s">
        <v>7</v>
      </c>
      <c r="G185" t="s">
        <v>14</v>
      </c>
      <c r="H185">
        <f t="shared" si="14"/>
        <v>21.5</v>
      </c>
      <c r="I185">
        <v>5</v>
      </c>
      <c r="J185" t="s">
        <v>64</v>
      </c>
      <c r="K185" t="s">
        <v>65</v>
      </c>
      <c r="L185">
        <f>Table357[[#This Row],[unit_price]]*Table357[[#This Row],[quantity]]</f>
        <v>80</v>
      </c>
      <c r="M185">
        <f t="shared" si="15"/>
        <v>107.5</v>
      </c>
      <c r="N185">
        <f t="shared" si="16"/>
        <v>27.5</v>
      </c>
      <c r="O185" t="s">
        <v>111</v>
      </c>
      <c r="P185" t="s">
        <v>115</v>
      </c>
      <c r="Q185" t="str">
        <f>TEXT(Table357[[#This Row],[order_date]],"yyyy")</f>
        <v>2015</v>
      </c>
    </row>
    <row r="186" spans="1:17" x14ac:dyDescent="0.3">
      <c r="A186">
        <f t="shared" si="17"/>
        <v>7777895585</v>
      </c>
      <c r="B186" s="1">
        <v>42032</v>
      </c>
      <c r="C186" t="str">
        <f t="shared" si="12"/>
        <v>Wednesday</v>
      </c>
      <c r="D186" t="str">
        <f t="shared" si="13"/>
        <v>January</v>
      </c>
      <c r="E186">
        <v>16.25</v>
      </c>
      <c r="F186" t="s">
        <v>7</v>
      </c>
      <c r="G186" t="s">
        <v>17</v>
      </c>
      <c r="H186">
        <f t="shared" si="14"/>
        <v>24.75</v>
      </c>
      <c r="I186">
        <v>10</v>
      </c>
      <c r="J186" t="s">
        <v>60</v>
      </c>
      <c r="K186" t="s">
        <v>61</v>
      </c>
      <c r="L186">
        <f>Table357[[#This Row],[unit_price]]*Table357[[#This Row],[quantity]]</f>
        <v>162.5</v>
      </c>
      <c r="M186">
        <f t="shared" si="15"/>
        <v>247.5</v>
      </c>
      <c r="N186">
        <f t="shared" si="16"/>
        <v>85</v>
      </c>
      <c r="O186" t="s">
        <v>111</v>
      </c>
      <c r="P186" t="s">
        <v>114</v>
      </c>
      <c r="Q186" t="str">
        <f>TEXT(Table357[[#This Row],[order_date]],"yyyy")</f>
        <v>2015</v>
      </c>
    </row>
    <row r="187" spans="1:17" x14ac:dyDescent="0.3">
      <c r="A187">
        <f t="shared" si="17"/>
        <v>7777895586</v>
      </c>
      <c r="B187" s="1">
        <v>42032</v>
      </c>
      <c r="C187" t="str">
        <f t="shared" si="12"/>
        <v>Wednesday</v>
      </c>
      <c r="D187" t="str">
        <f t="shared" si="13"/>
        <v>January</v>
      </c>
      <c r="E187">
        <v>20.75</v>
      </c>
      <c r="F187" t="s">
        <v>13</v>
      </c>
      <c r="G187" t="s">
        <v>17</v>
      </c>
      <c r="H187">
        <f t="shared" si="14"/>
        <v>30.75</v>
      </c>
      <c r="I187">
        <v>6</v>
      </c>
      <c r="J187" t="s">
        <v>38</v>
      </c>
      <c r="K187" t="s">
        <v>39</v>
      </c>
      <c r="L187">
        <f>Table357[[#This Row],[unit_price]]*Table357[[#This Row],[quantity]]</f>
        <v>124.5</v>
      </c>
      <c r="M187">
        <f t="shared" si="15"/>
        <v>184.5</v>
      </c>
      <c r="N187">
        <f t="shared" si="16"/>
        <v>60</v>
      </c>
      <c r="O187" t="s">
        <v>112</v>
      </c>
      <c r="P187" t="s">
        <v>114</v>
      </c>
      <c r="Q187" t="str">
        <f>TEXT(Table357[[#This Row],[order_date]],"yyyy")</f>
        <v>2015</v>
      </c>
    </row>
    <row r="188" spans="1:17" x14ac:dyDescent="0.3">
      <c r="A188">
        <f t="shared" si="17"/>
        <v>7777895587</v>
      </c>
      <c r="B188" s="1">
        <v>42032</v>
      </c>
      <c r="C188" t="str">
        <f t="shared" si="12"/>
        <v>Wednesday</v>
      </c>
      <c r="D188" t="str">
        <f t="shared" si="13"/>
        <v>January</v>
      </c>
      <c r="E188">
        <v>20.5</v>
      </c>
      <c r="F188" t="s">
        <v>13</v>
      </c>
      <c r="G188" t="s">
        <v>8</v>
      </c>
      <c r="H188">
        <f t="shared" si="14"/>
        <v>26.5</v>
      </c>
      <c r="I188">
        <v>3</v>
      </c>
      <c r="J188" t="s">
        <v>36</v>
      </c>
      <c r="K188" t="s">
        <v>37</v>
      </c>
      <c r="L188">
        <f>Table357[[#This Row],[unit_price]]*Table357[[#This Row],[quantity]]</f>
        <v>61.5</v>
      </c>
      <c r="M188">
        <f t="shared" si="15"/>
        <v>79.5</v>
      </c>
      <c r="N188">
        <f t="shared" si="16"/>
        <v>18</v>
      </c>
      <c r="O188" t="s">
        <v>111</v>
      </c>
      <c r="P188" t="s">
        <v>115</v>
      </c>
      <c r="Q188" t="str">
        <f>TEXT(Table357[[#This Row],[order_date]],"yyyy")</f>
        <v>2015</v>
      </c>
    </row>
    <row r="189" spans="1:17" x14ac:dyDescent="0.3">
      <c r="A189">
        <f t="shared" si="17"/>
        <v>7777895588</v>
      </c>
      <c r="B189" s="1">
        <v>42032</v>
      </c>
      <c r="C189" t="str">
        <f t="shared" si="12"/>
        <v>Wednesday</v>
      </c>
      <c r="D189" t="str">
        <f t="shared" si="13"/>
        <v>January</v>
      </c>
      <c r="E189">
        <v>16.5</v>
      </c>
      <c r="F189" t="s">
        <v>13</v>
      </c>
      <c r="G189" t="s">
        <v>8</v>
      </c>
      <c r="H189">
        <f t="shared" si="14"/>
        <v>22.5</v>
      </c>
      <c r="I189">
        <v>10</v>
      </c>
      <c r="J189" t="s">
        <v>9</v>
      </c>
      <c r="K189" t="s">
        <v>10</v>
      </c>
      <c r="L189">
        <f>Table357[[#This Row],[unit_price]]*Table357[[#This Row],[quantity]]</f>
        <v>165</v>
      </c>
      <c r="M189">
        <f t="shared" si="15"/>
        <v>225</v>
      </c>
      <c r="N189">
        <f t="shared" si="16"/>
        <v>60</v>
      </c>
      <c r="O189" t="s">
        <v>111</v>
      </c>
      <c r="P189" t="s">
        <v>115</v>
      </c>
      <c r="Q189" t="str">
        <f>TEXT(Table357[[#This Row],[order_date]],"yyyy")</f>
        <v>2015</v>
      </c>
    </row>
    <row r="190" spans="1:17" x14ac:dyDescent="0.3">
      <c r="A190">
        <f t="shared" si="17"/>
        <v>7777895589</v>
      </c>
      <c r="B190" s="1">
        <v>42032</v>
      </c>
      <c r="C190" t="str">
        <f t="shared" si="12"/>
        <v>Wednesday</v>
      </c>
      <c r="D190" t="str">
        <f t="shared" si="13"/>
        <v>January</v>
      </c>
      <c r="E190">
        <v>20.75</v>
      </c>
      <c r="F190" t="s">
        <v>13</v>
      </c>
      <c r="G190" t="s">
        <v>22</v>
      </c>
      <c r="H190">
        <f t="shared" si="14"/>
        <v>28.75</v>
      </c>
      <c r="I190">
        <v>10</v>
      </c>
      <c r="J190" t="s">
        <v>23</v>
      </c>
      <c r="K190" t="s">
        <v>24</v>
      </c>
      <c r="L190">
        <f>Table357[[#This Row],[unit_price]]*Table357[[#This Row],[quantity]]</f>
        <v>207.5</v>
      </c>
      <c r="M190">
        <f t="shared" si="15"/>
        <v>287.5</v>
      </c>
      <c r="N190">
        <f t="shared" si="16"/>
        <v>80</v>
      </c>
      <c r="O190" t="s">
        <v>111</v>
      </c>
      <c r="P190" t="s">
        <v>115</v>
      </c>
      <c r="Q190" t="str">
        <f>TEXT(Table357[[#This Row],[order_date]],"yyyy")</f>
        <v>2015</v>
      </c>
    </row>
    <row r="191" spans="1:17" x14ac:dyDescent="0.3">
      <c r="A191">
        <f t="shared" si="17"/>
        <v>7777895590</v>
      </c>
      <c r="B191" s="1">
        <v>42033</v>
      </c>
      <c r="C191" t="str">
        <f t="shared" si="12"/>
        <v>Thursday</v>
      </c>
      <c r="D191" t="str">
        <f t="shared" si="13"/>
        <v>January</v>
      </c>
      <c r="E191">
        <v>18.5</v>
      </c>
      <c r="F191" t="s">
        <v>13</v>
      </c>
      <c r="G191" t="s">
        <v>14</v>
      </c>
      <c r="H191">
        <f t="shared" si="14"/>
        <v>25.5</v>
      </c>
      <c r="I191">
        <v>1</v>
      </c>
      <c r="J191" t="s">
        <v>15</v>
      </c>
      <c r="K191" t="s">
        <v>16</v>
      </c>
      <c r="L191">
        <f>Table357[[#This Row],[unit_price]]*Table357[[#This Row],[quantity]]</f>
        <v>18.5</v>
      </c>
      <c r="M191">
        <f t="shared" si="15"/>
        <v>25.5</v>
      </c>
      <c r="N191">
        <f t="shared" si="16"/>
        <v>7</v>
      </c>
      <c r="O191" t="s">
        <v>111</v>
      </c>
      <c r="P191" t="s">
        <v>114</v>
      </c>
      <c r="Q191" t="str">
        <f>TEXT(Table357[[#This Row],[order_date]],"yyyy")</f>
        <v>2015</v>
      </c>
    </row>
    <row r="192" spans="1:17" x14ac:dyDescent="0.3">
      <c r="A192">
        <f t="shared" si="17"/>
        <v>7777895591</v>
      </c>
      <c r="B192" s="1">
        <v>42033</v>
      </c>
      <c r="C192" t="str">
        <f t="shared" si="12"/>
        <v>Thursday</v>
      </c>
      <c r="D192" t="str">
        <f t="shared" si="13"/>
        <v>January</v>
      </c>
      <c r="E192">
        <v>12.5</v>
      </c>
      <c r="F192" t="s">
        <v>27</v>
      </c>
      <c r="G192" t="s">
        <v>17</v>
      </c>
      <c r="H192">
        <f t="shared" si="14"/>
        <v>19.5</v>
      </c>
      <c r="I192">
        <v>1</v>
      </c>
      <c r="J192" t="s">
        <v>66</v>
      </c>
      <c r="K192" t="s">
        <v>67</v>
      </c>
      <c r="L192">
        <f>Table357[[#This Row],[unit_price]]*Table357[[#This Row],[quantity]]</f>
        <v>12.5</v>
      </c>
      <c r="M192">
        <f t="shared" si="15"/>
        <v>19.5</v>
      </c>
      <c r="N192">
        <f t="shared" si="16"/>
        <v>7</v>
      </c>
      <c r="O192" t="s">
        <v>111</v>
      </c>
      <c r="P192" t="s">
        <v>114</v>
      </c>
      <c r="Q192" t="str">
        <f>TEXT(Table357[[#This Row],[order_date]],"yyyy")</f>
        <v>2015</v>
      </c>
    </row>
    <row r="193" spans="1:17" x14ac:dyDescent="0.3">
      <c r="A193">
        <f t="shared" si="17"/>
        <v>7777895592</v>
      </c>
      <c r="B193" s="1">
        <v>42033</v>
      </c>
      <c r="C193" t="str">
        <f t="shared" si="12"/>
        <v>Thursday</v>
      </c>
      <c r="D193" t="str">
        <f t="shared" si="13"/>
        <v>January</v>
      </c>
      <c r="E193">
        <v>20.25</v>
      </c>
      <c r="F193" t="s">
        <v>13</v>
      </c>
      <c r="G193" t="s">
        <v>17</v>
      </c>
      <c r="H193">
        <f t="shared" si="14"/>
        <v>30.25</v>
      </c>
      <c r="I193">
        <v>12</v>
      </c>
      <c r="J193" t="s">
        <v>70</v>
      </c>
      <c r="K193" t="s">
        <v>71</v>
      </c>
      <c r="L193">
        <f>Table357[[#This Row],[unit_price]]*Table357[[#This Row],[quantity]]</f>
        <v>243</v>
      </c>
      <c r="M193">
        <f t="shared" si="15"/>
        <v>363</v>
      </c>
      <c r="N193">
        <f t="shared" si="16"/>
        <v>120</v>
      </c>
      <c r="O193" t="s">
        <v>112</v>
      </c>
      <c r="P193" t="s">
        <v>115</v>
      </c>
      <c r="Q193" t="str">
        <f>TEXT(Table357[[#This Row],[order_date]],"yyyy")</f>
        <v>2015</v>
      </c>
    </row>
    <row r="194" spans="1:17" x14ac:dyDescent="0.3">
      <c r="A194">
        <f t="shared" si="17"/>
        <v>7777895593</v>
      </c>
      <c r="B194" s="1">
        <v>42033</v>
      </c>
      <c r="C194" t="str">
        <f t="shared" ref="C194:C257" si="18">TEXT(B194,"dddd")</f>
        <v>Thursday</v>
      </c>
      <c r="D194" t="str">
        <f t="shared" si="13"/>
        <v>January</v>
      </c>
      <c r="E194">
        <v>12.75</v>
      </c>
      <c r="F194" t="s">
        <v>27</v>
      </c>
      <c r="G194" t="s">
        <v>22</v>
      </c>
      <c r="H194">
        <f t="shared" si="14"/>
        <v>17.75</v>
      </c>
      <c r="I194">
        <v>2</v>
      </c>
      <c r="J194" t="s">
        <v>28</v>
      </c>
      <c r="K194" t="s">
        <v>29</v>
      </c>
      <c r="L194">
        <f>Table357[[#This Row],[unit_price]]*Table357[[#This Row],[quantity]]</f>
        <v>25.5</v>
      </c>
      <c r="M194">
        <f t="shared" si="15"/>
        <v>35.5</v>
      </c>
      <c r="N194">
        <f t="shared" si="16"/>
        <v>10</v>
      </c>
      <c r="O194" t="s">
        <v>111</v>
      </c>
      <c r="P194" t="s">
        <v>115</v>
      </c>
      <c r="Q194" t="str">
        <f>TEXT(Table357[[#This Row],[order_date]],"yyyy")</f>
        <v>2015</v>
      </c>
    </row>
    <row r="195" spans="1:17" x14ac:dyDescent="0.3">
      <c r="A195">
        <f t="shared" si="17"/>
        <v>7777895594</v>
      </c>
      <c r="B195" s="1">
        <v>42033</v>
      </c>
      <c r="C195" t="str">
        <f t="shared" si="18"/>
        <v>Thursday</v>
      </c>
      <c r="D195" t="str">
        <f t="shared" ref="D195:D258" si="19">TEXT(B195,"mmmm")</f>
        <v>January</v>
      </c>
      <c r="E195">
        <v>12.5</v>
      </c>
      <c r="F195" t="s">
        <v>7</v>
      </c>
      <c r="G195" t="s">
        <v>8</v>
      </c>
      <c r="H195">
        <f t="shared" ref="H195:H258" si="20">E195 +   IF(F195="S", 2, IF(F195="M", 3.5, IF(F195="L", 5, 0))) +  IF(G195="Classic", 1, IF(G195="Veggie", 2, IF(G195="Chicken", 3, IF(G195="Supreme",5,0))))</f>
        <v>17</v>
      </c>
      <c r="I195">
        <v>9</v>
      </c>
      <c r="J195" t="s">
        <v>48</v>
      </c>
      <c r="K195" t="s">
        <v>49</v>
      </c>
      <c r="L195">
        <f>Table357[[#This Row],[unit_price]]*Table357[[#This Row],[quantity]]</f>
        <v>112.5</v>
      </c>
      <c r="M195">
        <f t="shared" ref="M195:M258" si="21">H195*I195</f>
        <v>153</v>
      </c>
      <c r="N195">
        <f t="shared" ref="N195:N258" si="22">(H195-E195)*I195</f>
        <v>40.5</v>
      </c>
      <c r="O195" t="s">
        <v>111</v>
      </c>
      <c r="P195" t="s">
        <v>114</v>
      </c>
      <c r="Q195" t="str">
        <f>TEXT(Table357[[#This Row],[order_date]],"yyyy")</f>
        <v>2015</v>
      </c>
    </row>
    <row r="196" spans="1:17" x14ac:dyDescent="0.3">
      <c r="A196">
        <f t="shared" ref="A196:A259" si="23">A195+1</f>
        <v>7777895595</v>
      </c>
      <c r="B196" s="1">
        <v>42033</v>
      </c>
      <c r="C196" t="str">
        <f t="shared" si="18"/>
        <v>Thursday</v>
      </c>
      <c r="D196" t="str">
        <f t="shared" si="19"/>
        <v>January</v>
      </c>
      <c r="E196">
        <v>16</v>
      </c>
      <c r="F196" t="s">
        <v>7</v>
      </c>
      <c r="G196" t="s">
        <v>14</v>
      </c>
      <c r="H196">
        <f t="shared" si="20"/>
        <v>21.5</v>
      </c>
      <c r="I196">
        <v>6</v>
      </c>
      <c r="J196" t="s">
        <v>20</v>
      </c>
      <c r="K196" t="s">
        <v>21</v>
      </c>
      <c r="L196">
        <f>Table357[[#This Row],[unit_price]]*Table357[[#This Row],[quantity]]</f>
        <v>96</v>
      </c>
      <c r="M196">
        <f t="shared" si="21"/>
        <v>129</v>
      </c>
      <c r="N196">
        <f t="shared" si="22"/>
        <v>33</v>
      </c>
      <c r="O196" t="s">
        <v>112</v>
      </c>
      <c r="P196" t="s">
        <v>115</v>
      </c>
      <c r="Q196" t="str">
        <f>TEXT(Table357[[#This Row],[order_date]],"yyyy")</f>
        <v>2015</v>
      </c>
    </row>
    <row r="197" spans="1:17" x14ac:dyDescent="0.3">
      <c r="A197">
        <f t="shared" si="23"/>
        <v>7777895596</v>
      </c>
      <c r="B197" s="1">
        <v>42033</v>
      </c>
      <c r="C197" t="str">
        <f t="shared" si="18"/>
        <v>Thursday</v>
      </c>
      <c r="D197" t="str">
        <f t="shared" si="19"/>
        <v>January</v>
      </c>
      <c r="E197">
        <v>20.75</v>
      </c>
      <c r="F197" t="s">
        <v>13</v>
      </c>
      <c r="G197" t="s">
        <v>22</v>
      </c>
      <c r="H197">
        <f t="shared" si="20"/>
        <v>28.75</v>
      </c>
      <c r="I197">
        <v>8</v>
      </c>
      <c r="J197" t="s">
        <v>28</v>
      </c>
      <c r="K197" t="s">
        <v>29</v>
      </c>
      <c r="L197">
        <f>Table357[[#This Row],[unit_price]]*Table357[[#This Row],[quantity]]</f>
        <v>166</v>
      </c>
      <c r="M197">
        <f t="shared" si="21"/>
        <v>230</v>
      </c>
      <c r="N197">
        <f t="shared" si="22"/>
        <v>64</v>
      </c>
      <c r="O197" t="s">
        <v>112</v>
      </c>
      <c r="P197" t="s">
        <v>115</v>
      </c>
      <c r="Q197" t="str">
        <f>TEXT(Table357[[#This Row],[order_date]],"yyyy")</f>
        <v>2015</v>
      </c>
    </row>
    <row r="198" spans="1:17" x14ac:dyDescent="0.3">
      <c r="A198">
        <f t="shared" si="23"/>
        <v>7777895597</v>
      </c>
      <c r="B198" s="1">
        <v>42034</v>
      </c>
      <c r="C198" t="str">
        <f t="shared" si="18"/>
        <v>Friday</v>
      </c>
      <c r="D198" t="str">
        <f t="shared" si="19"/>
        <v>January</v>
      </c>
      <c r="E198">
        <v>12.5</v>
      </c>
      <c r="F198" t="s">
        <v>27</v>
      </c>
      <c r="G198" t="s">
        <v>17</v>
      </c>
      <c r="H198">
        <f t="shared" si="20"/>
        <v>19.5</v>
      </c>
      <c r="I198">
        <v>10</v>
      </c>
      <c r="J198" t="s">
        <v>25</v>
      </c>
      <c r="K198" t="s">
        <v>26</v>
      </c>
      <c r="L198">
        <f>Table357[[#This Row],[unit_price]]*Table357[[#This Row],[quantity]]</f>
        <v>125</v>
      </c>
      <c r="M198">
        <f t="shared" si="21"/>
        <v>195</v>
      </c>
      <c r="N198">
        <f t="shared" si="22"/>
        <v>70</v>
      </c>
      <c r="O198" t="s">
        <v>112</v>
      </c>
      <c r="P198" t="s">
        <v>115</v>
      </c>
      <c r="Q198" t="str">
        <f>TEXT(Table357[[#This Row],[order_date]],"yyyy")</f>
        <v>2015</v>
      </c>
    </row>
    <row r="199" spans="1:17" x14ac:dyDescent="0.3">
      <c r="A199">
        <f t="shared" si="23"/>
        <v>7777895598</v>
      </c>
      <c r="B199" s="1">
        <v>42034</v>
      </c>
      <c r="C199" t="str">
        <f t="shared" si="18"/>
        <v>Friday</v>
      </c>
      <c r="D199" t="str">
        <f t="shared" si="19"/>
        <v>January</v>
      </c>
      <c r="E199">
        <v>20.75</v>
      </c>
      <c r="F199" t="s">
        <v>13</v>
      </c>
      <c r="G199" t="s">
        <v>17</v>
      </c>
      <c r="H199">
        <f t="shared" si="20"/>
        <v>30.75</v>
      </c>
      <c r="I199">
        <v>11</v>
      </c>
      <c r="J199" t="s">
        <v>25</v>
      </c>
      <c r="K199" t="s">
        <v>26</v>
      </c>
      <c r="L199">
        <f>Table357[[#This Row],[unit_price]]*Table357[[#This Row],[quantity]]</f>
        <v>228.25</v>
      </c>
      <c r="M199">
        <f t="shared" si="21"/>
        <v>338.25</v>
      </c>
      <c r="N199">
        <f t="shared" si="22"/>
        <v>110</v>
      </c>
      <c r="O199" t="s">
        <v>112</v>
      </c>
      <c r="P199" t="s">
        <v>114</v>
      </c>
      <c r="Q199" t="str">
        <f>TEXT(Table357[[#This Row],[order_date]],"yyyy")</f>
        <v>2015</v>
      </c>
    </row>
    <row r="200" spans="1:17" x14ac:dyDescent="0.3">
      <c r="A200">
        <f t="shared" si="23"/>
        <v>7777895599</v>
      </c>
      <c r="B200" s="1">
        <v>42034</v>
      </c>
      <c r="C200" t="str">
        <f t="shared" si="18"/>
        <v>Friday</v>
      </c>
      <c r="D200" t="str">
        <f t="shared" si="19"/>
        <v>January</v>
      </c>
      <c r="E200">
        <v>17.95</v>
      </c>
      <c r="F200" t="s">
        <v>13</v>
      </c>
      <c r="G200" t="s">
        <v>14</v>
      </c>
      <c r="H200">
        <f t="shared" si="20"/>
        <v>24.95</v>
      </c>
      <c r="I200">
        <v>9</v>
      </c>
      <c r="J200" t="s">
        <v>56</v>
      </c>
      <c r="K200" t="s">
        <v>57</v>
      </c>
      <c r="L200">
        <f>Table357[[#This Row],[unit_price]]*Table357[[#This Row],[quantity]]</f>
        <v>161.54999999999998</v>
      </c>
      <c r="M200">
        <f t="shared" si="21"/>
        <v>224.54999999999998</v>
      </c>
      <c r="N200">
        <f t="shared" si="22"/>
        <v>63</v>
      </c>
      <c r="O200" t="s">
        <v>112</v>
      </c>
      <c r="P200" t="s">
        <v>114</v>
      </c>
      <c r="Q200" t="str">
        <f>TEXT(Table357[[#This Row],[order_date]],"yyyy")</f>
        <v>2015</v>
      </c>
    </row>
    <row r="201" spans="1:17" x14ac:dyDescent="0.3">
      <c r="A201">
        <f t="shared" si="23"/>
        <v>7777895600</v>
      </c>
      <c r="B201" s="1">
        <v>42034</v>
      </c>
      <c r="C201" t="str">
        <f t="shared" si="18"/>
        <v>Friday</v>
      </c>
      <c r="D201" t="str">
        <f t="shared" si="19"/>
        <v>January</v>
      </c>
      <c r="E201">
        <v>12.5</v>
      </c>
      <c r="F201" t="s">
        <v>7</v>
      </c>
      <c r="G201" t="s">
        <v>8</v>
      </c>
      <c r="H201">
        <f t="shared" si="20"/>
        <v>17</v>
      </c>
      <c r="I201">
        <v>1</v>
      </c>
      <c r="J201" t="s">
        <v>48</v>
      </c>
      <c r="K201" t="s">
        <v>49</v>
      </c>
      <c r="L201">
        <f>Table357[[#This Row],[unit_price]]*Table357[[#This Row],[quantity]]</f>
        <v>12.5</v>
      </c>
      <c r="M201">
        <f t="shared" si="21"/>
        <v>17</v>
      </c>
      <c r="N201">
        <f t="shared" si="22"/>
        <v>4.5</v>
      </c>
      <c r="O201" t="s">
        <v>112</v>
      </c>
      <c r="P201" t="s">
        <v>114</v>
      </c>
      <c r="Q201" t="str">
        <f>TEXT(Table357[[#This Row],[order_date]],"yyyy")</f>
        <v>2015</v>
      </c>
    </row>
    <row r="202" spans="1:17" x14ac:dyDescent="0.3">
      <c r="A202">
        <f t="shared" si="23"/>
        <v>7777895601</v>
      </c>
      <c r="B202" s="1">
        <v>42034</v>
      </c>
      <c r="C202" t="str">
        <f t="shared" si="18"/>
        <v>Friday</v>
      </c>
      <c r="D202" t="str">
        <f t="shared" si="19"/>
        <v>January</v>
      </c>
      <c r="E202">
        <v>12.75</v>
      </c>
      <c r="F202" t="s">
        <v>27</v>
      </c>
      <c r="G202" t="s">
        <v>22</v>
      </c>
      <c r="H202">
        <f t="shared" si="20"/>
        <v>17.75</v>
      </c>
      <c r="I202">
        <v>6</v>
      </c>
      <c r="J202" t="s">
        <v>44</v>
      </c>
      <c r="K202" t="s">
        <v>45</v>
      </c>
      <c r="L202">
        <f>Table357[[#This Row],[unit_price]]*Table357[[#This Row],[quantity]]</f>
        <v>76.5</v>
      </c>
      <c r="M202">
        <f t="shared" si="21"/>
        <v>106.5</v>
      </c>
      <c r="N202">
        <f t="shared" si="22"/>
        <v>30</v>
      </c>
      <c r="O202" t="s">
        <v>111</v>
      </c>
      <c r="P202" t="s">
        <v>115</v>
      </c>
      <c r="Q202" t="str">
        <f>TEXT(Table357[[#This Row],[order_date]],"yyyy")</f>
        <v>2015</v>
      </c>
    </row>
    <row r="203" spans="1:17" x14ac:dyDescent="0.3">
      <c r="A203">
        <f t="shared" si="23"/>
        <v>7777895602</v>
      </c>
      <c r="B203" s="1">
        <v>42035</v>
      </c>
      <c r="C203" t="str">
        <f t="shared" si="18"/>
        <v>Saturday</v>
      </c>
      <c r="D203" t="str">
        <f t="shared" si="19"/>
        <v>January</v>
      </c>
      <c r="E203">
        <v>20.25</v>
      </c>
      <c r="F203" t="s">
        <v>13</v>
      </c>
      <c r="G203" t="s">
        <v>14</v>
      </c>
      <c r="H203">
        <f t="shared" si="20"/>
        <v>27.25</v>
      </c>
      <c r="I203">
        <v>1</v>
      </c>
      <c r="J203" t="s">
        <v>20</v>
      </c>
      <c r="K203" t="s">
        <v>21</v>
      </c>
      <c r="L203">
        <f>Table357[[#This Row],[unit_price]]*Table357[[#This Row],[quantity]]</f>
        <v>20.25</v>
      </c>
      <c r="M203">
        <f t="shared" si="21"/>
        <v>27.25</v>
      </c>
      <c r="N203">
        <f t="shared" si="22"/>
        <v>7</v>
      </c>
      <c r="O203" t="s">
        <v>111</v>
      </c>
      <c r="P203" t="s">
        <v>114</v>
      </c>
      <c r="Q203" t="str">
        <f>TEXT(Table357[[#This Row],[order_date]],"yyyy")</f>
        <v>2015</v>
      </c>
    </row>
    <row r="204" spans="1:17" x14ac:dyDescent="0.3">
      <c r="A204">
        <f t="shared" si="23"/>
        <v>7777895603</v>
      </c>
      <c r="B204" s="1">
        <v>42035</v>
      </c>
      <c r="C204" t="str">
        <f t="shared" si="18"/>
        <v>Saturday</v>
      </c>
      <c r="D204" t="str">
        <f t="shared" si="19"/>
        <v>January</v>
      </c>
      <c r="E204">
        <v>12</v>
      </c>
      <c r="F204" t="s">
        <v>27</v>
      </c>
      <c r="G204" t="s">
        <v>8</v>
      </c>
      <c r="H204">
        <f t="shared" si="20"/>
        <v>15</v>
      </c>
      <c r="I204">
        <v>6</v>
      </c>
      <c r="J204" t="s">
        <v>11</v>
      </c>
      <c r="K204" t="s">
        <v>12</v>
      </c>
      <c r="L204">
        <f>Table357[[#This Row],[unit_price]]*Table357[[#This Row],[quantity]]</f>
        <v>72</v>
      </c>
      <c r="M204">
        <f t="shared" si="21"/>
        <v>90</v>
      </c>
      <c r="N204">
        <f t="shared" si="22"/>
        <v>18</v>
      </c>
      <c r="O204" t="s">
        <v>111</v>
      </c>
      <c r="P204" t="s">
        <v>114</v>
      </c>
      <c r="Q204" t="str">
        <f>TEXT(Table357[[#This Row],[order_date]],"yyyy")</f>
        <v>2015</v>
      </c>
    </row>
    <row r="205" spans="1:17" x14ac:dyDescent="0.3">
      <c r="A205">
        <f t="shared" si="23"/>
        <v>7777895604</v>
      </c>
      <c r="B205" s="1">
        <v>42035</v>
      </c>
      <c r="C205" t="str">
        <f t="shared" si="18"/>
        <v>Saturday</v>
      </c>
      <c r="D205" t="str">
        <f t="shared" si="19"/>
        <v>January</v>
      </c>
      <c r="E205">
        <v>20.75</v>
      </c>
      <c r="F205" t="s">
        <v>13</v>
      </c>
      <c r="G205" t="s">
        <v>22</v>
      </c>
      <c r="H205">
        <f t="shared" si="20"/>
        <v>28.75</v>
      </c>
      <c r="I205">
        <v>9</v>
      </c>
      <c r="J205" t="s">
        <v>23</v>
      </c>
      <c r="K205" t="s">
        <v>24</v>
      </c>
      <c r="L205">
        <f>Table357[[#This Row],[unit_price]]*Table357[[#This Row],[quantity]]</f>
        <v>186.75</v>
      </c>
      <c r="M205">
        <f t="shared" si="21"/>
        <v>258.75</v>
      </c>
      <c r="N205">
        <f t="shared" si="22"/>
        <v>72</v>
      </c>
      <c r="O205" t="s">
        <v>111</v>
      </c>
      <c r="P205" t="s">
        <v>115</v>
      </c>
      <c r="Q205" t="str">
        <f>TEXT(Table357[[#This Row],[order_date]],"yyyy")</f>
        <v>2015</v>
      </c>
    </row>
    <row r="206" spans="1:17" x14ac:dyDescent="0.3">
      <c r="A206">
        <f t="shared" si="23"/>
        <v>7777895605</v>
      </c>
      <c r="B206" s="1">
        <v>42035</v>
      </c>
      <c r="C206" t="str">
        <f t="shared" si="18"/>
        <v>Saturday</v>
      </c>
      <c r="D206" t="str">
        <f t="shared" si="19"/>
        <v>January</v>
      </c>
      <c r="E206">
        <v>20.25</v>
      </c>
      <c r="F206" t="s">
        <v>13</v>
      </c>
      <c r="G206" t="s">
        <v>14</v>
      </c>
      <c r="H206">
        <f t="shared" si="20"/>
        <v>27.25</v>
      </c>
      <c r="I206">
        <v>10</v>
      </c>
      <c r="J206" t="s">
        <v>20</v>
      </c>
      <c r="K206" t="s">
        <v>21</v>
      </c>
      <c r="L206">
        <f>Table357[[#This Row],[unit_price]]*Table357[[#This Row],[quantity]]</f>
        <v>202.5</v>
      </c>
      <c r="M206">
        <f t="shared" si="21"/>
        <v>272.5</v>
      </c>
      <c r="N206">
        <f t="shared" si="22"/>
        <v>70</v>
      </c>
      <c r="O206" t="s">
        <v>112</v>
      </c>
      <c r="P206" t="s">
        <v>115</v>
      </c>
      <c r="Q206" t="str">
        <f>TEXT(Table357[[#This Row],[order_date]],"yyyy")</f>
        <v>2015</v>
      </c>
    </row>
    <row r="207" spans="1:17" x14ac:dyDescent="0.3">
      <c r="A207">
        <f t="shared" si="23"/>
        <v>7777895606</v>
      </c>
      <c r="B207" s="1">
        <v>42035</v>
      </c>
      <c r="C207" t="str">
        <f t="shared" si="18"/>
        <v>Saturday</v>
      </c>
      <c r="D207" t="str">
        <f t="shared" si="19"/>
        <v>January</v>
      </c>
      <c r="E207">
        <v>16</v>
      </c>
      <c r="F207" t="s">
        <v>7</v>
      </c>
      <c r="G207" t="s">
        <v>8</v>
      </c>
      <c r="H207">
        <f t="shared" si="20"/>
        <v>20.5</v>
      </c>
      <c r="I207">
        <v>3</v>
      </c>
      <c r="J207" t="s">
        <v>36</v>
      </c>
      <c r="K207" t="s">
        <v>37</v>
      </c>
      <c r="L207">
        <f>Table357[[#This Row],[unit_price]]*Table357[[#This Row],[quantity]]</f>
        <v>48</v>
      </c>
      <c r="M207">
        <f t="shared" si="21"/>
        <v>61.5</v>
      </c>
      <c r="N207">
        <f t="shared" si="22"/>
        <v>13.5</v>
      </c>
      <c r="O207" t="s">
        <v>111</v>
      </c>
      <c r="P207" t="s">
        <v>114</v>
      </c>
      <c r="Q207" t="str">
        <f>TEXT(Table357[[#This Row],[order_date]],"yyyy")</f>
        <v>2015</v>
      </c>
    </row>
    <row r="208" spans="1:17" x14ac:dyDescent="0.3">
      <c r="A208">
        <f t="shared" si="23"/>
        <v>7777895607</v>
      </c>
      <c r="B208" s="1">
        <v>42035</v>
      </c>
      <c r="C208" t="str">
        <f t="shared" si="18"/>
        <v>Saturday</v>
      </c>
      <c r="D208" t="str">
        <f t="shared" si="19"/>
        <v>January</v>
      </c>
      <c r="E208">
        <v>20.75</v>
      </c>
      <c r="F208" t="s">
        <v>13</v>
      </c>
      <c r="G208" t="s">
        <v>17</v>
      </c>
      <c r="H208">
        <f t="shared" si="20"/>
        <v>30.75</v>
      </c>
      <c r="I208">
        <v>4</v>
      </c>
      <c r="J208" t="s">
        <v>66</v>
      </c>
      <c r="K208" t="s">
        <v>67</v>
      </c>
      <c r="L208">
        <f>Table357[[#This Row],[unit_price]]*Table357[[#This Row],[quantity]]</f>
        <v>83</v>
      </c>
      <c r="M208">
        <f t="shared" si="21"/>
        <v>123</v>
      </c>
      <c r="N208">
        <f t="shared" si="22"/>
        <v>40</v>
      </c>
      <c r="O208" t="s">
        <v>112</v>
      </c>
      <c r="P208" t="s">
        <v>115</v>
      </c>
      <c r="Q208" t="str">
        <f>TEXT(Table357[[#This Row],[order_date]],"yyyy")</f>
        <v>2015</v>
      </c>
    </row>
    <row r="209" spans="1:17" x14ac:dyDescent="0.3">
      <c r="A209">
        <f t="shared" si="23"/>
        <v>7777895608</v>
      </c>
      <c r="B209" s="1">
        <v>42035</v>
      </c>
      <c r="C209" t="str">
        <f t="shared" si="18"/>
        <v>Saturday</v>
      </c>
      <c r="D209" t="str">
        <f t="shared" si="19"/>
        <v>January</v>
      </c>
      <c r="E209">
        <v>16.25</v>
      </c>
      <c r="F209" t="s">
        <v>7</v>
      </c>
      <c r="G209" t="s">
        <v>17</v>
      </c>
      <c r="H209">
        <f t="shared" si="20"/>
        <v>24.75</v>
      </c>
      <c r="I209">
        <v>10</v>
      </c>
      <c r="J209" t="s">
        <v>60</v>
      </c>
      <c r="K209" t="s">
        <v>61</v>
      </c>
      <c r="L209">
        <f>Table357[[#This Row],[unit_price]]*Table357[[#This Row],[quantity]]</f>
        <v>162.5</v>
      </c>
      <c r="M209">
        <f t="shared" si="21"/>
        <v>247.5</v>
      </c>
      <c r="N209">
        <f t="shared" si="22"/>
        <v>85</v>
      </c>
      <c r="O209" t="s">
        <v>112</v>
      </c>
      <c r="P209" t="s">
        <v>114</v>
      </c>
      <c r="Q209" t="str">
        <f>TEXT(Table357[[#This Row],[order_date]],"yyyy")</f>
        <v>2015</v>
      </c>
    </row>
    <row r="210" spans="1:17" x14ac:dyDescent="0.3">
      <c r="A210">
        <f t="shared" si="23"/>
        <v>7777895609</v>
      </c>
      <c r="B210" s="1">
        <v>42035</v>
      </c>
      <c r="C210" t="str">
        <f t="shared" si="18"/>
        <v>Saturday</v>
      </c>
      <c r="D210" t="str">
        <f t="shared" si="19"/>
        <v>January</v>
      </c>
      <c r="E210">
        <v>20.25</v>
      </c>
      <c r="F210" t="s">
        <v>13</v>
      </c>
      <c r="G210" t="s">
        <v>14</v>
      </c>
      <c r="H210">
        <f t="shared" si="20"/>
        <v>27.25</v>
      </c>
      <c r="I210">
        <v>6</v>
      </c>
      <c r="J210" t="s">
        <v>68</v>
      </c>
      <c r="K210" t="s">
        <v>69</v>
      </c>
      <c r="L210">
        <f>Table357[[#This Row],[unit_price]]*Table357[[#This Row],[quantity]]</f>
        <v>121.5</v>
      </c>
      <c r="M210">
        <f t="shared" si="21"/>
        <v>163.5</v>
      </c>
      <c r="N210">
        <f t="shared" si="22"/>
        <v>42</v>
      </c>
      <c r="O210" t="s">
        <v>112</v>
      </c>
      <c r="P210" t="s">
        <v>114</v>
      </c>
      <c r="Q210" t="str">
        <f>TEXT(Table357[[#This Row],[order_date]],"yyyy")</f>
        <v>2015</v>
      </c>
    </row>
    <row r="211" spans="1:17" x14ac:dyDescent="0.3">
      <c r="A211">
        <f t="shared" si="23"/>
        <v>7777895610</v>
      </c>
      <c r="B211" s="1">
        <v>42035</v>
      </c>
      <c r="C211" t="str">
        <f t="shared" si="18"/>
        <v>Saturday</v>
      </c>
      <c r="D211" t="str">
        <f t="shared" si="19"/>
        <v>January</v>
      </c>
      <c r="E211">
        <v>20.75</v>
      </c>
      <c r="F211" t="s">
        <v>13</v>
      </c>
      <c r="G211" t="s">
        <v>22</v>
      </c>
      <c r="H211">
        <f t="shared" si="20"/>
        <v>28.75</v>
      </c>
      <c r="I211">
        <v>1</v>
      </c>
      <c r="J211" t="s">
        <v>46</v>
      </c>
      <c r="K211" t="s">
        <v>47</v>
      </c>
      <c r="L211">
        <f>Table357[[#This Row],[unit_price]]*Table357[[#This Row],[quantity]]</f>
        <v>20.75</v>
      </c>
      <c r="M211">
        <f t="shared" si="21"/>
        <v>28.75</v>
      </c>
      <c r="N211">
        <f t="shared" si="22"/>
        <v>8</v>
      </c>
      <c r="O211" t="s">
        <v>112</v>
      </c>
      <c r="P211" t="s">
        <v>115</v>
      </c>
      <c r="Q211" t="str">
        <f>TEXT(Table357[[#This Row],[order_date]],"yyyy")</f>
        <v>2015</v>
      </c>
    </row>
    <row r="212" spans="1:17" x14ac:dyDescent="0.3">
      <c r="A212">
        <f t="shared" si="23"/>
        <v>7777895611</v>
      </c>
      <c r="B212" s="1">
        <v>42036</v>
      </c>
      <c r="C212" t="str">
        <f t="shared" si="18"/>
        <v>Sunday</v>
      </c>
      <c r="D212" t="str">
        <f t="shared" si="19"/>
        <v>February</v>
      </c>
      <c r="E212">
        <v>16.75</v>
      </c>
      <c r="F212" t="s">
        <v>7</v>
      </c>
      <c r="G212" t="s">
        <v>22</v>
      </c>
      <c r="H212">
        <f t="shared" si="20"/>
        <v>23.25</v>
      </c>
      <c r="I212">
        <v>4</v>
      </c>
      <c r="J212" t="s">
        <v>28</v>
      </c>
      <c r="K212" t="s">
        <v>29</v>
      </c>
      <c r="L212">
        <f>Table357[[#This Row],[unit_price]]*Table357[[#This Row],[quantity]]</f>
        <v>67</v>
      </c>
      <c r="M212">
        <f t="shared" si="21"/>
        <v>93</v>
      </c>
      <c r="N212">
        <f t="shared" si="22"/>
        <v>26</v>
      </c>
      <c r="O212" t="s">
        <v>111</v>
      </c>
      <c r="P212" t="s">
        <v>114</v>
      </c>
      <c r="Q212" t="str">
        <f>TEXT(Table357[[#This Row],[order_date]],"yyyy")</f>
        <v>2015</v>
      </c>
    </row>
    <row r="213" spans="1:17" x14ac:dyDescent="0.3">
      <c r="A213">
        <f t="shared" si="23"/>
        <v>7777895612</v>
      </c>
      <c r="B213" s="1">
        <v>42036</v>
      </c>
      <c r="C213" t="str">
        <f t="shared" si="18"/>
        <v>Sunday</v>
      </c>
      <c r="D213" t="str">
        <f t="shared" si="19"/>
        <v>February</v>
      </c>
      <c r="E213">
        <v>16.75</v>
      </c>
      <c r="F213" t="s">
        <v>7</v>
      </c>
      <c r="G213" t="s">
        <v>22</v>
      </c>
      <c r="H213">
        <f t="shared" si="20"/>
        <v>23.25</v>
      </c>
      <c r="I213">
        <v>2</v>
      </c>
      <c r="J213" t="s">
        <v>72</v>
      </c>
      <c r="K213" t="s">
        <v>73</v>
      </c>
      <c r="L213">
        <f>Table357[[#This Row],[unit_price]]*Table357[[#This Row],[quantity]]</f>
        <v>33.5</v>
      </c>
      <c r="M213">
        <f t="shared" si="21"/>
        <v>46.5</v>
      </c>
      <c r="N213">
        <f t="shared" si="22"/>
        <v>13</v>
      </c>
      <c r="O213" t="s">
        <v>112</v>
      </c>
      <c r="P213" t="s">
        <v>115</v>
      </c>
      <c r="Q213" t="str">
        <f>TEXT(Table357[[#This Row],[order_date]],"yyyy")</f>
        <v>2015</v>
      </c>
    </row>
    <row r="214" spans="1:17" x14ac:dyDescent="0.3">
      <c r="A214">
        <f t="shared" si="23"/>
        <v>7777895613</v>
      </c>
      <c r="B214" s="1">
        <v>42036</v>
      </c>
      <c r="C214" t="str">
        <f t="shared" si="18"/>
        <v>Sunday</v>
      </c>
      <c r="D214" t="str">
        <f t="shared" si="19"/>
        <v>February</v>
      </c>
      <c r="E214">
        <v>16.75</v>
      </c>
      <c r="F214" t="s">
        <v>7</v>
      </c>
      <c r="G214" t="s">
        <v>22</v>
      </c>
      <c r="H214">
        <f t="shared" si="20"/>
        <v>23.25</v>
      </c>
      <c r="I214">
        <v>1</v>
      </c>
      <c r="J214" t="s">
        <v>44</v>
      </c>
      <c r="K214" t="s">
        <v>45</v>
      </c>
      <c r="L214">
        <f>Table357[[#This Row],[unit_price]]*Table357[[#This Row],[quantity]]</f>
        <v>16.75</v>
      </c>
      <c r="M214">
        <f t="shared" si="21"/>
        <v>23.25</v>
      </c>
      <c r="N214">
        <f t="shared" si="22"/>
        <v>6.5</v>
      </c>
      <c r="O214" t="s">
        <v>111</v>
      </c>
      <c r="P214" t="s">
        <v>114</v>
      </c>
      <c r="Q214" t="str">
        <f>TEXT(Table357[[#This Row],[order_date]],"yyyy")</f>
        <v>2015</v>
      </c>
    </row>
    <row r="215" spans="1:17" x14ac:dyDescent="0.3">
      <c r="A215">
        <f t="shared" si="23"/>
        <v>7777895614</v>
      </c>
      <c r="B215" s="1">
        <v>42036</v>
      </c>
      <c r="C215" t="str">
        <f t="shared" si="18"/>
        <v>Sunday</v>
      </c>
      <c r="D215" t="str">
        <f t="shared" si="19"/>
        <v>February</v>
      </c>
      <c r="E215">
        <v>18.5</v>
      </c>
      <c r="F215" t="s">
        <v>13</v>
      </c>
      <c r="G215" t="s">
        <v>14</v>
      </c>
      <c r="H215">
        <f t="shared" si="20"/>
        <v>25.5</v>
      </c>
      <c r="I215">
        <v>10</v>
      </c>
      <c r="J215" t="s">
        <v>15</v>
      </c>
      <c r="K215" t="s">
        <v>16</v>
      </c>
      <c r="L215">
        <f>Table357[[#This Row],[unit_price]]*Table357[[#This Row],[quantity]]</f>
        <v>185</v>
      </c>
      <c r="M215">
        <f t="shared" si="21"/>
        <v>255</v>
      </c>
      <c r="N215">
        <f t="shared" si="22"/>
        <v>70</v>
      </c>
      <c r="O215" t="s">
        <v>112</v>
      </c>
      <c r="P215" t="s">
        <v>114</v>
      </c>
      <c r="Q215" t="str">
        <f>TEXT(Table357[[#This Row],[order_date]],"yyyy")</f>
        <v>2015</v>
      </c>
    </row>
    <row r="216" spans="1:17" x14ac:dyDescent="0.3">
      <c r="A216">
        <f t="shared" si="23"/>
        <v>7777895615</v>
      </c>
      <c r="B216" s="1">
        <v>42036</v>
      </c>
      <c r="C216" t="str">
        <f t="shared" si="18"/>
        <v>Sunday</v>
      </c>
      <c r="D216" t="str">
        <f t="shared" si="19"/>
        <v>February</v>
      </c>
      <c r="E216">
        <v>12.75</v>
      </c>
      <c r="F216" t="s">
        <v>27</v>
      </c>
      <c r="G216" t="s">
        <v>22</v>
      </c>
      <c r="H216">
        <f t="shared" si="20"/>
        <v>17.75</v>
      </c>
      <c r="I216">
        <v>7</v>
      </c>
      <c r="J216" t="s">
        <v>72</v>
      </c>
      <c r="K216" t="s">
        <v>73</v>
      </c>
      <c r="L216">
        <f>Table357[[#This Row],[unit_price]]*Table357[[#This Row],[quantity]]</f>
        <v>89.25</v>
      </c>
      <c r="M216">
        <f t="shared" si="21"/>
        <v>124.25</v>
      </c>
      <c r="N216">
        <f t="shared" si="22"/>
        <v>35</v>
      </c>
      <c r="O216" t="s">
        <v>112</v>
      </c>
      <c r="P216" t="s">
        <v>115</v>
      </c>
      <c r="Q216" t="str">
        <f>TEXT(Table357[[#This Row],[order_date]],"yyyy")</f>
        <v>2015</v>
      </c>
    </row>
    <row r="217" spans="1:17" x14ac:dyDescent="0.3">
      <c r="A217">
        <f t="shared" si="23"/>
        <v>7777895616</v>
      </c>
      <c r="B217" s="1">
        <v>42037</v>
      </c>
      <c r="C217" t="str">
        <f t="shared" si="18"/>
        <v>Monday</v>
      </c>
      <c r="D217" t="str">
        <f t="shared" si="19"/>
        <v>February</v>
      </c>
      <c r="E217">
        <v>20.75</v>
      </c>
      <c r="F217" t="s">
        <v>13</v>
      </c>
      <c r="G217" t="s">
        <v>17</v>
      </c>
      <c r="H217">
        <f t="shared" si="20"/>
        <v>30.75</v>
      </c>
      <c r="I217">
        <v>4</v>
      </c>
      <c r="J217" t="s">
        <v>38</v>
      </c>
      <c r="K217" t="s">
        <v>39</v>
      </c>
      <c r="L217">
        <f>Table357[[#This Row],[unit_price]]*Table357[[#This Row],[quantity]]</f>
        <v>83</v>
      </c>
      <c r="M217">
        <f t="shared" si="21"/>
        <v>123</v>
      </c>
      <c r="N217">
        <f t="shared" si="22"/>
        <v>40</v>
      </c>
      <c r="O217" t="s">
        <v>111</v>
      </c>
      <c r="P217" t="s">
        <v>115</v>
      </c>
      <c r="Q217" t="str">
        <f>TEXT(Table357[[#This Row],[order_date]],"yyyy")</f>
        <v>2015</v>
      </c>
    </row>
    <row r="218" spans="1:17" x14ac:dyDescent="0.3">
      <c r="A218">
        <f t="shared" si="23"/>
        <v>7777895617</v>
      </c>
      <c r="B218" s="1">
        <v>42037</v>
      </c>
      <c r="C218" t="str">
        <f t="shared" si="18"/>
        <v>Monday</v>
      </c>
      <c r="D218" t="str">
        <f t="shared" si="19"/>
        <v>February</v>
      </c>
      <c r="E218">
        <v>20.5</v>
      </c>
      <c r="F218" t="s">
        <v>13</v>
      </c>
      <c r="G218" t="s">
        <v>8</v>
      </c>
      <c r="H218">
        <f t="shared" si="20"/>
        <v>26.5</v>
      </c>
      <c r="I218">
        <v>4</v>
      </c>
      <c r="J218" t="s">
        <v>36</v>
      </c>
      <c r="K218" t="s">
        <v>37</v>
      </c>
      <c r="L218">
        <f>Table357[[#This Row],[unit_price]]*Table357[[#This Row],[quantity]]</f>
        <v>82</v>
      </c>
      <c r="M218">
        <f t="shared" si="21"/>
        <v>106</v>
      </c>
      <c r="N218">
        <f t="shared" si="22"/>
        <v>24</v>
      </c>
      <c r="O218" t="s">
        <v>111</v>
      </c>
      <c r="P218" t="s">
        <v>114</v>
      </c>
      <c r="Q218" t="str">
        <f>TEXT(Table357[[#This Row],[order_date]],"yyyy")</f>
        <v>2015</v>
      </c>
    </row>
    <row r="219" spans="1:17" x14ac:dyDescent="0.3">
      <c r="A219">
        <f t="shared" si="23"/>
        <v>7777895618</v>
      </c>
      <c r="B219" s="1">
        <v>42037</v>
      </c>
      <c r="C219" t="str">
        <f t="shared" si="18"/>
        <v>Monday</v>
      </c>
      <c r="D219" t="str">
        <f t="shared" si="19"/>
        <v>February</v>
      </c>
      <c r="E219">
        <v>20.25</v>
      </c>
      <c r="F219" t="s">
        <v>13</v>
      </c>
      <c r="G219" t="s">
        <v>17</v>
      </c>
      <c r="H219">
        <f t="shared" si="20"/>
        <v>30.25</v>
      </c>
      <c r="I219">
        <v>3</v>
      </c>
      <c r="J219" t="s">
        <v>70</v>
      </c>
      <c r="K219" t="s">
        <v>71</v>
      </c>
      <c r="L219">
        <f>Table357[[#This Row],[unit_price]]*Table357[[#This Row],[quantity]]</f>
        <v>60.75</v>
      </c>
      <c r="M219">
        <f t="shared" si="21"/>
        <v>90.75</v>
      </c>
      <c r="N219">
        <f t="shared" si="22"/>
        <v>30</v>
      </c>
      <c r="O219" t="s">
        <v>111</v>
      </c>
      <c r="P219" t="s">
        <v>115</v>
      </c>
      <c r="Q219" t="str">
        <f>TEXT(Table357[[#This Row],[order_date]],"yyyy")</f>
        <v>2015</v>
      </c>
    </row>
    <row r="220" spans="1:17" x14ac:dyDescent="0.3">
      <c r="A220">
        <f t="shared" si="23"/>
        <v>7777895619</v>
      </c>
      <c r="B220" s="1">
        <v>42037</v>
      </c>
      <c r="C220" t="str">
        <f t="shared" si="18"/>
        <v>Monday</v>
      </c>
      <c r="D220" t="str">
        <f t="shared" si="19"/>
        <v>February</v>
      </c>
      <c r="E220">
        <v>20.75</v>
      </c>
      <c r="F220" t="s">
        <v>13</v>
      </c>
      <c r="G220" t="s">
        <v>17</v>
      </c>
      <c r="H220">
        <f t="shared" si="20"/>
        <v>30.75</v>
      </c>
      <c r="I220">
        <v>2</v>
      </c>
      <c r="J220" t="s">
        <v>66</v>
      </c>
      <c r="K220" t="s">
        <v>67</v>
      </c>
      <c r="L220">
        <f>Table357[[#This Row],[unit_price]]*Table357[[#This Row],[quantity]]</f>
        <v>41.5</v>
      </c>
      <c r="M220">
        <f t="shared" si="21"/>
        <v>61.5</v>
      </c>
      <c r="N220">
        <f t="shared" si="22"/>
        <v>20</v>
      </c>
      <c r="O220" t="s">
        <v>112</v>
      </c>
      <c r="P220" t="s">
        <v>114</v>
      </c>
      <c r="Q220" t="str">
        <f>TEXT(Table357[[#This Row],[order_date]],"yyyy")</f>
        <v>2015</v>
      </c>
    </row>
    <row r="221" spans="1:17" x14ac:dyDescent="0.3">
      <c r="A221">
        <f t="shared" si="23"/>
        <v>7777895620</v>
      </c>
      <c r="B221" s="1">
        <v>42037</v>
      </c>
      <c r="C221" t="str">
        <f t="shared" si="18"/>
        <v>Monday</v>
      </c>
      <c r="D221" t="str">
        <f t="shared" si="19"/>
        <v>February</v>
      </c>
      <c r="E221">
        <v>12.5</v>
      </c>
      <c r="F221" t="s">
        <v>27</v>
      </c>
      <c r="G221" t="s">
        <v>17</v>
      </c>
      <c r="H221">
        <f t="shared" si="20"/>
        <v>19.5</v>
      </c>
      <c r="I221">
        <v>4</v>
      </c>
      <c r="J221" t="s">
        <v>54</v>
      </c>
      <c r="K221" t="s">
        <v>55</v>
      </c>
      <c r="L221">
        <f>Table357[[#This Row],[unit_price]]*Table357[[#This Row],[quantity]]</f>
        <v>50</v>
      </c>
      <c r="M221">
        <f t="shared" si="21"/>
        <v>78</v>
      </c>
      <c r="N221">
        <f t="shared" si="22"/>
        <v>28</v>
      </c>
      <c r="O221" t="s">
        <v>112</v>
      </c>
      <c r="P221" t="s">
        <v>115</v>
      </c>
      <c r="Q221" t="str">
        <f>TEXT(Table357[[#This Row],[order_date]],"yyyy")</f>
        <v>2015</v>
      </c>
    </row>
    <row r="222" spans="1:17" x14ac:dyDescent="0.3">
      <c r="A222">
        <f t="shared" si="23"/>
        <v>7777895621</v>
      </c>
      <c r="B222" s="1">
        <v>42038</v>
      </c>
      <c r="C222" t="str">
        <f t="shared" si="18"/>
        <v>Tuesday</v>
      </c>
      <c r="D222" t="str">
        <f t="shared" si="19"/>
        <v>February</v>
      </c>
      <c r="E222">
        <v>20.75</v>
      </c>
      <c r="F222" t="s">
        <v>13</v>
      </c>
      <c r="G222" t="s">
        <v>22</v>
      </c>
      <c r="H222">
        <f t="shared" si="20"/>
        <v>28.75</v>
      </c>
      <c r="I222">
        <v>7</v>
      </c>
      <c r="J222" t="s">
        <v>28</v>
      </c>
      <c r="K222" t="s">
        <v>29</v>
      </c>
      <c r="L222">
        <f>Table357[[#This Row],[unit_price]]*Table357[[#This Row],[quantity]]</f>
        <v>145.25</v>
      </c>
      <c r="M222">
        <f t="shared" si="21"/>
        <v>201.25</v>
      </c>
      <c r="N222">
        <f t="shared" si="22"/>
        <v>56</v>
      </c>
      <c r="O222" t="s">
        <v>111</v>
      </c>
      <c r="P222" t="s">
        <v>114</v>
      </c>
      <c r="Q222" t="str">
        <f>TEXT(Table357[[#This Row],[order_date]],"yyyy")</f>
        <v>2015</v>
      </c>
    </row>
    <row r="223" spans="1:17" x14ac:dyDescent="0.3">
      <c r="A223">
        <f t="shared" si="23"/>
        <v>7777895622</v>
      </c>
      <c r="B223" s="1">
        <v>42038</v>
      </c>
      <c r="C223" t="str">
        <f t="shared" si="18"/>
        <v>Tuesday</v>
      </c>
      <c r="D223" t="str">
        <f t="shared" si="19"/>
        <v>February</v>
      </c>
      <c r="E223">
        <v>16.75</v>
      </c>
      <c r="F223" t="s">
        <v>7</v>
      </c>
      <c r="G223" t="s">
        <v>22</v>
      </c>
      <c r="H223">
        <f t="shared" si="20"/>
        <v>23.25</v>
      </c>
      <c r="I223">
        <v>3</v>
      </c>
      <c r="J223" t="s">
        <v>46</v>
      </c>
      <c r="K223" t="s">
        <v>47</v>
      </c>
      <c r="L223">
        <f>Table357[[#This Row],[unit_price]]*Table357[[#This Row],[quantity]]</f>
        <v>50.25</v>
      </c>
      <c r="M223">
        <f t="shared" si="21"/>
        <v>69.75</v>
      </c>
      <c r="N223">
        <f t="shared" si="22"/>
        <v>19.5</v>
      </c>
      <c r="O223" t="s">
        <v>111</v>
      </c>
      <c r="P223" t="s">
        <v>115</v>
      </c>
      <c r="Q223" t="str">
        <f>TEXT(Table357[[#This Row],[order_date]],"yyyy")</f>
        <v>2015</v>
      </c>
    </row>
    <row r="224" spans="1:17" x14ac:dyDescent="0.3">
      <c r="A224">
        <f t="shared" si="23"/>
        <v>7777895623</v>
      </c>
      <c r="B224" s="1">
        <v>42038</v>
      </c>
      <c r="C224" t="str">
        <f t="shared" si="18"/>
        <v>Tuesday</v>
      </c>
      <c r="D224" t="str">
        <f t="shared" si="19"/>
        <v>February</v>
      </c>
      <c r="E224">
        <v>18.5</v>
      </c>
      <c r="F224" t="s">
        <v>13</v>
      </c>
      <c r="G224" t="s">
        <v>14</v>
      </c>
      <c r="H224">
        <f t="shared" si="20"/>
        <v>25.5</v>
      </c>
      <c r="I224">
        <v>6</v>
      </c>
      <c r="J224" t="s">
        <v>15</v>
      </c>
      <c r="K224" t="s">
        <v>16</v>
      </c>
      <c r="L224">
        <f>Table357[[#This Row],[unit_price]]*Table357[[#This Row],[quantity]]</f>
        <v>111</v>
      </c>
      <c r="M224">
        <f t="shared" si="21"/>
        <v>153</v>
      </c>
      <c r="N224">
        <f t="shared" si="22"/>
        <v>42</v>
      </c>
      <c r="O224" t="s">
        <v>111</v>
      </c>
      <c r="P224" t="s">
        <v>114</v>
      </c>
      <c r="Q224" t="str">
        <f>TEXT(Table357[[#This Row],[order_date]],"yyyy")</f>
        <v>2015</v>
      </c>
    </row>
    <row r="225" spans="1:17" x14ac:dyDescent="0.3">
      <c r="A225">
        <f t="shared" si="23"/>
        <v>7777895624</v>
      </c>
      <c r="B225" s="1">
        <v>42038</v>
      </c>
      <c r="C225" t="str">
        <f t="shared" si="18"/>
        <v>Tuesday</v>
      </c>
      <c r="D225" t="str">
        <f t="shared" si="19"/>
        <v>February</v>
      </c>
      <c r="E225">
        <v>10.5</v>
      </c>
      <c r="F225" t="s">
        <v>27</v>
      </c>
      <c r="G225" t="s">
        <v>8</v>
      </c>
      <c r="H225">
        <f t="shared" si="20"/>
        <v>13.5</v>
      </c>
      <c r="I225">
        <v>4</v>
      </c>
      <c r="J225" t="s">
        <v>9</v>
      </c>
      <c r="K225" t="s">
        <v>10</v>
      </c>
      <c r="L225">
        <f>Table357[[#This Row],[unit_price]]*Table357[[#This Row],[quantity]]</f>
        <v>42</v>
      </c>
      <c r="M225">
        <f t="shared" si="21"/>
        <v>54</v>
      </c>
      <c r="N225">
        <f t="shared" si="22"/>
        <v>12</v>
      </c>
      <c r="O225" t="s">
        <v>111</v>
      </c>
      <c r="P225" t="s">
        <v>115</v>
      </c>
      <c r="Q225" t="str">
        <f>TEXT(Table357[[#This Row],[order_date]],"yyyy")</f>
        <v>2015</v>
      </c>
    </row>
    <row r="226" spans="1:17" x14ac:dyDescent="0.3">
      <c r="A226">
        <f t="shared" si="23"/>
        <v>7777895625</v>
      </c>
      <c r="B226" s="1">
        <v>42038</v>
      </c>
      <c r="C226" t="str">
        <f t="shared" si="18"/>
        <v>Tuesday</v>
      </c>
      <c r="D226" t="str">
        <f t="shared" si="19"/>
        <v>February</v>
      </c>
      <c r="E226">
        <v>12</v>
      </c>
      <c r="F226" t="s">
        <v>27</v>
      </c>
      <c r="G226" t="s">
        <v>8</v>
      </c>
      <c r="H226">
        <f t="shared" si="20"/>
        <v>15</v>
      </c>
      <c r="I226">
        <v>2</v>
      </c>
      <c r="J226" t="s">
        <v>58</v>
      </c>
      <c r="K226" t="s">
        <v>59</v>
      </c>
      <c r="L226">
        <f>Table357[[#This Row],[unit_price]]*Table357[[#This Row],[quantity]]</f>
        <v>24</v>
      </c>
      <c r="M226">
        <f t="shared" si="21"/>
        <v>30</v>
      </c>
      <c r="N226">
        <f t="shared" si="22"/>
        <v>6</v>
      </c>
      <c r="O226" t="s">
        <v>112</v>
      </c>
      <c r="P226" t="s">
        <v>115</v>
      </c>
      <c r="Q226" t="str">
        <f>TEXT(Table357[[#This Row],[order_date]],"yyyy")</f>
        <v>2015</v>
      </c>
    </row>
    <row r="227" spans="1:17" x14ac:dyDescent="0.3">
      <c r="A227">
        <f t="shared" si="23"/>
        <v>7777895626</v>
      </c>
      <c r="B227" s="1">
        <v>42038</v>
      </c>
      <c r="C227" t="str">
        <f t="shared" si="18"/>
        <v>Tuesday</v>
      </c>
      <c r="D227" t="str">
        <f t="shared" si="19"/>
        <v>February</v>
      </c>
      <c r="E227">
        <v>16.5</v>
      </c>
      <c r="F227" t="s">
        <v>7</v>
      </c>
      <c r="G227" t="s">
        <v>17</v>
      </c>
      <c r="H227">
        <f t="shared" si="20"/>
        <v>25</v>
      </c>
      <c r="I227">
        <v>10</v>
      </c>
      <c r="J227" t="s">
        <v>54</v>
      </c>
      <c r="K227" t="s">
        <v>55</v>
      </c>
      <c r="L227">
        <f>Table357[[#This Row],[unit_price]]*Table357[[#This Row],[quantity]]</f>
        <v>165</v>
      </c>
      <c r="M227">
        <f t="shared" si="21"/>
        <v>250</v>
      </c>
      <c r="N227">
        <f t="shared" si="22"/>
        <v>85</v>
      </c>
      <c r="O227" t="s">
        <v>112</v>
      </c>
      <c r="P227" t="s">
        <v>115</v>
      </c>
      <c r="Q227" t="str">
        <f>TEXT(Table357[[#This Row],[order_date]],"yyyy")</f>
        <v>2015</v>
      </c>
    </row>
    <row r="228" spans="1:17" x14ac:dyDescent="0.3">
      <c r="A228">
        <f t="shared" si="23"/>
        <v>7777895627</v>
      </c>
      <c r="B228" s="1">
        <v>42038</v>
      </c>
      <c r="C228" t="str">
        <f t="shared" si="18"/>
        <v>Tuesday</v>
      </c>
      <c r="D228" t="str">
        <f t="shared" si="19"/>
        <v>February</v>
      </c>
      <c r="E228">
        <v>20.75</v>
      </c>
      <c r="F228" t="s">
        <v>13</v>
      </c>
      <c r="G228" t="s">
        <v>17</v>
      </c>
      <c r="H228">
        <f t="shared" si="20"/>
        <v>30.75</v>
      </c>
      <c r="I228">
        <v>12</v>
      </c>
      <c r="J228" t="s">
        <v>18</v>
      </c>
      <c r="K228" t="s">
        <v>19</v>
      </c>
      <c r="L228">
        <f>Table357[[#This Row],[unit_price]]*Table357[[#This Row],[quantity]]</f>
        <v>249</v>
      </c>
      <c r="M228">
        <f t="shared" si="21"/>
        <v>369</v>
      </c>
      <c r="N228">
        <f t="shared" si="22"/>
        <v>120</v>
      </c>
      <c r="O228" t="s">
        <v>111</v>
      </c>
      <c r="P228" t="s">
        <v>115</v>
      </c>
      <c r="Q228" t="str">
        <f>TEXT(Table357[[#This Row],[order_date]],"yyyy")</f>
        <v>2015</v>
      </c>
    </row>
    <row r="229" spans="1:17" x14ac:dyDescent="0.3">
      <c r="A229">
        <f t="shared" si="23"/>
        <v>7777895628</v>
      </c>
      <c r="B229" s="1">
        <v>42038</v>
      </c>
      <c r="C229" t="str">
        <f t="shared" si="18"/>
        <v>Tuesday</v>
      </c>
      <c r="D229" t="str">
        <f t="shared" si="19"/>
        <v>February</v>
      </c>
      <c r="E229">
        <v>20.75</v>
      </c>
      <c r="F229" t="s">
        <v>13</v>
      </c>
      <c r="G229" t="s">
        <v>22</v>
      </c>
      <c r="H229">
        <f t="shared" si="20"/>
        <v>28.75</v>
      </c>
      <c r="I229">
        <v>12</v>
      </c>
      <c r="J229" t="s">
        <v>23</v>
      </c>
      <c r="K229" t="s">
        <v>24</v>
      </c>
      <c r="L229">
        <f>Table357[[#This Row],[unit_price]]*Table357[[#This Row],[quantity]]</f>
        <v>249</v>
      </c>
      <c r="M229">
        <f t="shared" si="21"/>
        <v>345</v>
      </c>
      <c r="N229">
        <f t="shared" si="22"/>
        <v>96</v>
      </c>
      <c r="O229" t="s">
        <v>112</v>
      </c>
      <c r="P229" t="s">
        <v>115</v>
      </c>
      <c r="Q229" t="str">
        <f>TEXT(Table357[[#This Row],[order_date]],"yyyy")</f>
        <v>2015</v>
      </c>
    </row>
    <row r="230" spans="1:17" x14ac:dyDescent="0.3">
      <c r="A230">
        <f t="shared" si="23"/>
        <v>7777895629</v>
      </c>
      <c r="B230" s="1">
        <v>42038</v>
      </c>
      <c r="C230" t="str">
        <f t="shared" si="18"/>
        <v>Tuesday</v>
      </c>
      <c r="D230" t="str">
        <f t="shared" si="19"/>
        <v>February</v>
      </c>
      <c r="E230">
        <v>14.5</v>
      </c>
      <c r="F230" t="s">
        <v>7</v>
      </c>
      <c r="G230" t="s">
        <v>8</v>
      </c>
      <c r="H230">
        <f t="shared" si="20"/>
        <v>19</v>
      </c>
      <c r="I230">
        <v>9</v>
      </c>
      <c r="J230" t="s">
        <v>74</v>
      </c>
      <c r="K230" t="s">
        <v>75</v>
      </c>
      <c r="L230">
        <f>Table357[[#This Row],[unit_price]]*Table357[[#This Row],[quantity]]</f>
        <v>130.5</v>
      </c>
      <c r="M230">
        <f t="shared" si="21"/>
        <v>171</v>
      </c>
      <c r="N230">
        <f t="shared" si="22"/>
        <v>40.5</v>
      </c>
      <c r="O230" t="s">
        <v>112</v>
      </c>
      <c r="P230" t="s">
        <v>114</v>
      </c>
      <c r="Q230" t="str">
        <f>TEXT(Table357[[#This Row],[order_date]],"yyyy")</f>
        <v>2015</v>
      </c>
    </row>
    <row r="231" spans="1:17" x14ac:dyDescent="0.3">
      <c r="A231">
        <f t="shared" si="23"/>
        <v>7777895630</v>
      </c>
      <c r="B231" s="1">
        <v>42039</v>
      </c>
      <c r="C231" t="str">
        <f t="shared" si="18"/>
        <v>Wednesday</v>
      </c>
      <c r="D231" t="str">
        <f t="shared" si="19"/>
        <v>February</v>
      </c>
      <c r="E231">
        <v>12</v>
      </c>
      <c r="F231" t="s">
        <v>27</v>
      </c>
      <c r="G231" t="s">
        <v>8</v>
      </c>
      <c r="H231">
        <f t="shared" si="20"/>
        <v>15</v>
      </c>
      <c r="I231">
        <v>10</v>
      </c>
      <c r="J231" t="s">
        <v>52</v>
      </c>
      <c r="K231" t="s">
        <v>53</v>
      </c>
      <c r="L231">
        <f>Table357[[#This Row],[unit_price]]*Table357[[#This Row],[quantity]]</f>
        <v>120</v>
      </c>
      <c r="M231">
        <f t="shared" si="21"/>
        <v>150</v>
      </c>
      <c r="N231">
        <f t="shared" si="22"/>
        <v>30</v>
      </c>
      <c r="O231" t="s">
        <v>111</v>
      </c>
      <c r="P231" t="s">
        <v>114</v>
      </c>
      <c r="Q231" t="str">
        <f>TEXT(Table357[[#This Row],[order_date]],"yyyy")</f>
        <v>2015</v>
      </c>
    </row>
    <row r="232" spans="1:17" x14ac:dyDescent="0.3">
      <c r="A232">
        <f t="shared" si="23"/>
        <v>7777895631</v>
      </c>
      <c r="B232" s="1">
        <v>42039</v>
      </c>
      <c r="C232" t="str">
        <f t="shared" si="18"/>
        <v>Wednesday</v>
      </c>
      <c r="D232" t="str">
        <f t="shared" si="19"/>
        <v>February</v>
      </c>
      <c r="E232">
        <v>20.25</v>
      </c>
      <c r="F232" t="s">
        <v>13</v>
      </c>
      <c r="G232" t="s">
        <v>17</v>
      </c>
      <c r="H232">
        <f t="shared" si="20"/>
        <v>30.25</v>
      </c>
      <c r="I232">
        <v>8</v>
      </c>
      <c r="J232" t="s">
        <v>70</v>
      </c>
      <c r="K232" t="s">
        <v>71</v>
      </c>
      <c r="L232">
        <f>Table357[[#This Row],[unit_price]]*Table357[[#This Row],[quantity]]</f>
        <v>162</v>
      </c>
      <c r="M232">
        <f t="shared" si="21"/>
        <v>242</v>
      </c>
      <c r="N232">
        <f t="shared" si="22"/>
        <v>80</v>
      </c>
      <c r="O232" t="s">
        <v>112</v>
      </c>
      <c r="P232" t="s">
        <v>115</v>
      </c>
      <c r="Q232" t="str">
        <f>TEXT(Table357[[#This Row],[order_date]],"yyyy")</f>
        <v>2015</v>
      </c>
    </row>
    <row r="233" spans="1:17" x14ac:dyDescent="0.3">
      <c r="A233">
        <f t="shared" si="23"/>
        <v>7777895632</v>
      </c>
      <c r="B233" s="1">
        <v>42039</v>
      </c>
      <c r="C233" t="str">
        <f t="shared" si="18"/>
        <v>Wednesday</v>
      </c>
      <c r="D233" t="str">
        <f t="shared" si="19"/>
        <v>February</v>
      </c>
      <c r="E233">
        <v>16.5</v>
      </c>
      <c r="F233" t="s">
        <v>7</v>
      </c>
      <c r="G233" t="s">
        <v>17</v>
      </c>
      <c r="H233">
        <f t="shared" si="20"/>
        <v>25</v>
      </c>
      <c r="I233">
        <v>8</v>
      </c>
      <c r="J233" t="s">
        <v>18</v>
      </c>
      <c r="K233" t="s">
        <v>19</v>
      </c>
      <c r="L233">
        <f>Table357[[#This Row],[unit_price]]*Table357[[#This Row],[quantity]]</f>
        <v>132</v>
      </c>
      <c r="M233">
        <f t="shared" si="21"/>
        <v>200</v>
      </c>
      <c r="N233">
        <f t="shared" si="22"/>
        <v>68</v>
      </c>
      <c r="O233" t="s">
        <v>111</v>
      </c>
      <c r="P233" t="s">
        <v>114</v>
      </c>
      <c r="Q233" t="str">
        <f>TEXT(Table357[[#This Row],[order_date]],"yyyy")</f>
        <v>2015</v>
      </c>
    </row>
    <row r="234" spans="1:17" x14ac:dyDescent="0.3">
      <c r="A234">
        <f t="shared" si="23"/>
        <v>7777895633</v>
      </c>
      <c r="B234" s="1">
        <v>42040</v>
      </c>
      <c r="C234" t="str">
        <f t="shared" si="18"/>
        <v>Thursday</v>
      </c>
      <c r="D234" t="str">
        <f t="shared" si="19"/>
        <v>February</v>
      </c>
      <c r="E234">
        <v>12</v>
      </c>
      <c r="F234" t="s">
        <v>27</v>
      </c>
      <c r="G234" t="s">
        <v>8</v>
      </c>
      <c r="H234">
        <f t="shared" si="20"/>
        <v>15</v>
      </c>
      <c r="I234">
        <v>2</v>
      </c>
      <c r="J234" t="s">
        <v>58</v>
      </c>
      <c r="K234" t="s">
        <v>59</v>
      </c>
      <c r="L234">
        <f>Table357[[#This Row],[unit_price]]*Table357[[#This Row],[quantity]]</f>
        <v>24</v>
      </c>
      <c r="M234">
        <f t="shared" si="21"/>
        <v>30</v>
      </c>
      <c r="N234">
        <f t="shared" si="22"/>
        <v>6</v>
      </c>
      <c r="O234" t="s">
        <v>111</v>
      </c>
      <c r="P234" t="s">
        <v>115</v>
      </c>
      <c r="Q234" t="str">
        <f>TEXT(Table357[[#This Row],[order_date]],"yyyy")</f>
        <v>2015</v>
      </c>
    </row>
    <row r="235" spans="1:17" x14ac:dyDescent="0.3">
      <c r="A235">
        <f t="shared" si="23"/>
        <v>7777895634</v>
      </c>
      <c r="B235" s="1">
        <v>42040</v>
      </c>
      <c r="C235" t="str">
        <f t="shared" si="18"/>
        <v>Thursday</v>
      </c>
      <c r="D235" t="str">
        <f t="shared" si="19"/>
        <v>February</v>
      </c>
      <c r="E235">
        <v>20.75</v>
      </c>
      <c r="F235" t="s">
        <v>13</v>
      </c>
      <c r="G235" t="s">
        <v>22</v>
      </c>
      <c r="H235">
        <f t="shared" si="20"/>
        <v>28.75</v>
      </c>
      <c r="I235">
        <v>10</v>
      </c>
      <c r="J235" t="s">
        <v>46</v>
      </c>
      <c r="K235" t="s">
        <v>47</v>
      </c>
      <c r="L235">
        <f>Table357[[#This Row],[unit_price]]*Table357[[#This Row],[quantity]]</f>
        <v>207.5</v>
      </c>
      <c r="M235">
        <f t="shared" si="21"/>
        <v>287.5</v>
      </c>
      <c r="N235">
        <f t="shared" si="22"/>
        <v>80</v>
      </c>
      <c r="O235" t="s">
        <v>112</v>
      </c>
      <c r="P235" t="s">
        <v>114</v>
      </c>
      <c r="Q235" t="str">
        <f>TEXT(Table357[[#This Row],[order_date]],"yyyy")</f>
        <v>2015</v>
      </c>
    </row>
    <row r="236" spans="1:17" x14ac:dyDescent="0.3">
      <c r="A236">
        <f t="shared" si="23"/>
        <v>7777895635</v>
      </c>
      <c r="B236" s="1">
        <v>42040</v>
      </c>
      <c r="C236" t="str">
        <f t="shared" si="18"/>
        <v>Thursday</v>
      </c>
      <c r="D236" t="str">
        <f t="shared" si="19"/>
        <v>February</v>
      </c>
      <c r="E236">
        <v>16</v>
      </c>
      <c r="F236" t="s">
        <v>7</v>
      </c>
      <c r="G236" t="s">
        <v>14</v>
      </c>
      <c r="H236">
        <f t="shared" si="20"/>
        <v>21.5</v>
      </c>
      <c r="I236">
        <v>11</v>
      </c>
      <c r="J236" t="s">
        <v>20</v>
      </c>
      <c r="K236" t="s">
        <v>21</v>
      </c>
      <c r="L236">
        <f>Table357[[#This Row],[unit_price]]*Table357[[#This Row],[quantity]]</f>
        <v>176</v>
      </c>
      <c r="M236">
        <f t="shared" si="21"/>
        <v>236.5</v>
      </c>
      <c r="N236">
        <f t="shared" si="22"/>
        <v>60.5</v>
      </c>
      <c r="O236" t="s">
        <v>111</v>
      </c>
      <c r="P236" t="s">
        <v>115</v>
      </c>
      <c r="Q236" t="str">
        <f>TEXT(Table357[[#This Row],[order_date]],"yyyy")</f>
        <v>2015</v>
      </c>
    </row>
    <row r="237" spans="1:17" x14ac:dyDescent="0.3">
      <c r="A237">
        <f t="shared" si="23"/>
        <v>7777895636</v>
      </c>
      <c r="B237" s="1">
        <v>42040</v>
      </c>
      <c r="C237" t="str">
        <f t="shared" si="18"/>
        <v>Thursday</v>
      </c>
      <c r="D237" t="str">
        <f t="shared" si="19"/>
        <v>February</v>
      </c>
      <c r="E237">
        <v>10.5</v>
      </c>
      <c r="F237" t="s">
        <v>27</v>
      </c>
      <c r="G237" t="s">
        <v>8</v>
      </c>
      <c r="H237">
        <f t="shared" si="20"/>
        <v>13.5</v>
      </c>
      <c r="I237">
        <v>6</v>
      </c>
      <c r="J237" t="s">
        <v>9</v>
      </c>
      <c r="K237" t="s">
        <v>10</v>
      </c>
      <c r="L237">
        <f>Table357[[#This Row],[unit_price]]*Table357[[#This Row],[quantity]]</f>
        <v>63</v>
      </c>
      <c r="M237">
        <f t="shared" si="21"/>
        <v>81</v>
      </c>
      <c r="N237">
        <f t="shared" si="22"/>
        <v>18</v>
      </c>
      <c r="O237" t="s">
        <v>112</v>
      </c>
      <c r="P237" t="s">
        <v>114</v>
      </c>
      <c r="Q237" t="str">
        <f>TEXT(Table357[[#This Row],[order_date]],"yyyy")</f>
        <v>2015</v>
      </c>
    </row>
    <row r="238" spans="1:17" x14ac:dyDescent="0.3">
      <c r="A238">
        <f t="shared" si="23"/>
        <v>7777895637</v>
      </c>
      <c r="B238" s="1">
        <v>42040</v>
      </c>
      <c r="C238" t="str">
        <f t="shared" si="18"/>
        <v>Thursday</v>
      </c>
      <c r="D238" t="str">
        <f t="shared" si="19"/>
        <v>February</v>
      </c>
      <c r="E238">
        <v>20.75</v>
      </c>
      <c r="F238" t="s">
        <v>13</v>
      </c>
      <c r="G238" t="s">
        <v>22</v>
      </c>
      <c r="H238">
        <f t="shared" si="20"/>
        <v>28.75</v>
      </c>
      <c r="I238">
        <v>7</v>
      </c>
      <c r="J238" t="s">
        <v>44</v>
      </c>
      <c r="K238" t="s">
        <v>45</v>
      </c>
      <c r="L238">
        <f>Table357[[#This Row],[unit_price]]*Table357[[#This Row],[quantity]]</f>
        <v>145.25</v>
      </c>
      <c r="M238">
        <f t="shared" si="21"/>
        <v>201.25</v>
      </c>
      <c r="N238">
        <f t="shared" si="22"/>
        <v>56</v>
      </c>
      <c r="O238" t="s">
        <v>111</v>
      </c>
      <c r="P238" t="s">
        <v>115</v>
      </c>
      <c r="Q238" t="str">
        <f>TEXT(Table357[[#This Row],[order_date]],"yyyy")</f>
        <v>2015</v>
      </c>
    </row>
    <row r="239" spans="1:17" x14ac:dyDescent="0.3">
      <c r="A239">
        <f t="shared" si="23"/>
        <v>7777895638</v>
      </c>
      <c r="B239" s="1">
        <v>42040</v>
      </c>
      <c r="C239" t="str">
        <f t="shared" si="18"/>
        <v>Thursday</v>
      </c>
      <c r="D239" t="str">
        <f t="shared" si="19"/>
        <v>February</v>
      </c>
      <c r="E239">
        <v>12</v>
      </c>
      <c r="F239" t="s">
        <v>84</v>
      </c>
      <c r="G239" t="s">
        <v>8</v>
      </c>
      <c r="H239">
        <f t="shared" si="20"/>
        <v>13</v>
      </c>
      <c r="I239">
        <v>9</v>
      </c>
      <c r="J239" t="s">
        <v>52</v>
      </c>
      <c r="K239" t="s">
        <v>53</v>
      </c>
      <c r="L239">
        <f>Table357[[#This Row],[unit_price]]*Table357[[#This Row],[quantity]]</f>
        <v>108</v>
      </c>
      <c r="M239">
        <f t="shared" si="21"/>
        <v>117</v>
      </c>
      <c r="N239">
        <f t="shared" si="22"/>
        <v>9</v>
      </c>
      <c r="O239" t="s">
        <v>112</v>
      </c>
      <c r="P239" t="s">
        <v>114</v>
      </c>
      <c r="Q239" t="str">
        <f>TEXT(Table357[[#This Row],[order_date]],"yyyy")</f>
        <v>2015</v>
      </c>
    </row>
    <row r="240" spans="1:17" x14ac:dyDescent="0.3">
      <c r="A240">
        <f t="shared" si="23"/>
        <v>7777895639</v>
      </c>
      <c r="B240" s="1">
        <v>42040</v>
      </c>
      <c r="C240" t="str">
        <f t="shared" si="18"/>
        <v>Thursday</v>
      </c>
      <c r="D240" t="str">
        <f t="shared" si="19"/>
        <v>February</v>
      </c>
      <c r="E240">
        <v>20.5</v>
      </c>
      <c r="F240" t="s">
        <v>13</v>
      </c>
      <c r="G240" t="s">
        <v>8</v>
      </c>
      <c r="H240">
        <f t="shared" si="20"/>
        <v>26.5</v>
      </c>
      <c r="I240">
        <v>12</v>
      </c>
      <c r="J240" t="s">
        <v>58</v>
      </c>
      <c r="K240" t="s">
        <v>59</v>
      </c>
      <c r="L240">
        <f>Table357[[#This Row],[unit_price]]*Table357[[#This Row],[quantity]]</f>
        <v>246</v>
      </c>
      <c r="M240">
        <f t="shared" si="21"/>
        <v>318</v>
      </c>
      <c r="N240">
        <f t="shared" si="22"/>
        <v>72</v>
      </c>
      <c r="O240" t="s">
        <v>112</v>
      </c>
      <c r="P240" t="s">
        <v>115</v>
      </c>
      <c r="Q240" t="str">
        <f>TEXT(Table357[[#This Row],[order_date]],"yyyy")</f>
        <v>2015</v>
      </c>
    </row>
    <row r="241" spans="1:17" x14ac:dyDescent="0.3">
      <c r="A241">
        <f t="shared" si="23"/>
        <v>7777895640</v>
      </c>
      <c r="B241" s="1">
        <v>42040</v>
      </c>
      <c r="C241" t="str">
        <f t="shared" si="18"/>
        <v>Thursday</v>
      </c>
      <c r="D241" t="str">
        <f t="shared" si="19"/>
        <v>February</v>
      </c>
      <c r="E241">
        <v>18.5</v>
      </c>
      <c r="F241" t="s">
        <v>13</v>
      </c>
      <c r="G241" t="s">
        <v>14</v>
      </c>
      <c r="H241">
        <f t="shared" si="20"/>
        <v>25.5</v>
      </c>
      <c r="I241">
        <v>12</v>
      </c>
      <c r="J241" t="s">
        <v>15</v>
      </c>
      <c r="K241" t="s">
        <v>16</v>
      </c>
      <c r="L241">
        <f>Table357[[#This Row],[unit_price]]*Table357[[#This Row],[quantity]]</f>
        <v>222</v>
      </c>
      <c r="M241">
        <f t="shared" si="21"/>
        <v>306</v>
      </c>
      <c r="N241">
        <f t="shared" si="22"/>
        <v>84</v>
      </c>
      <c r="O241" t="s">
        <v>111</v>
      </c>
      <c r="P241" t="s">
        <v>115</v>
      </c>
      <c r="Q241" t="str">
        <f>TEXT(Table357[[#This Row],[order_date]],"yyyy")</f>
        <v>2015</v>
      </c>
    </row>
    <row r="242" spans="1:17" x14ac:dyDescent="0.3">
      <c r="A242">
        <f t="shared" si="23"/>
        <v>7777895641</v>
      </c>
      <c r="B242" s="1">
        <v>42040</v>
      </c>
      <c r="C242" t="str">
        <f t="shared" si="18"/>
        <v>Thursday</v>
      </c>
      <c r="D242" t="str">
        <f t="shared" si="19"/>
        <v>February</v>
      </c>
      <c r="E242">
        <v>9.75</v>
      </c>
      <c r="F242" t="s">
        <v>27</v>
      </c>
      <c r="G242" t="s">
        <v>8</v>
      </c>
      <c r="H242">
        <f t="shared" si="20"/>
        <v>12.75</v>
      </c>
      <c r="I242">
        <v>7</v>
      </c>
      <c r="J242" t="s">
        <v>48</v>
      </c>
      <c r="K242" t="s">
        <v>49</v>
      </c>
      <c r="L242">
        <f>Table357[[#This Row],[unit_price]]*Table357[[#This Row],[quantity]]</f>
        <v>68.25</v>
      </c>
      <c r="M242">
        <f t="shared" si="21"/>
        <v>89.25</v>
      </c>
      <c r="N242">
        <f t="shared" si="22"/>
        <v>21</v>
      </c>
      <c r="O242" t="s">
        <v>112</v>
      </c>
      <c r="P242" t="s">
        <v>115</v>
      </c>
      <c r="Q242" t="str">
        <f>TEXT(Table357[[#This Row],[order_date]],"yyyy")</f>
        <v>2015</v>
      </c>
    </row>
    <row r="243" spans="1:17" x14ac:dyDescent="0.3">
      <c r="A243">
        <f t="shared" si="23"/>
        <v>7777895642</v>
      </c>
      <c r="B243" s="1">
        <v>42040</v>
      </c>
      <c r="C243" t="str">
        <f t="shared" si="18"/>
        <v>Thursday</v>
      </c>
      <c r="D243" t="str">
        <f t="shared" si="19"/>
        <v>February</v>
      </c>
      <c r="E243">
        <v>18.5</v>
      </c>
      <c r="F243" t="s">
        <v>13</v>
      </c>
      <c r="G243" t="s">
        <v>14</v>
      </c>
      <c r="H243">
        <f t="shared" si="20"/>
        <v>25.5</v>
      </c>
      <c r="I243">
        <v>9</v>
      </c>
      <c r="J243" t="s">
        <v>15</v>
      </c>
      <c r="K243" t="s">
        <v>16</v>
      </c>
      <c r="L243">
        <f>Table357[[#This Row],[unit_price]]*Table357[[#This Row],[quantity]]</f>
        <v>166.5</v>
      </c>
      <c r="M243">
        <f t="shared" si="21"/>
        <v>229.5</v>
      </c>
      <c r="N243">
        <f t="shared" si="22"/>
        <v>63</v>
      </c>
      <c r="O243" t="s">
        <v>112</v>
      </c>
      <c r="P243" t="s">
        <v>115</v>
      </c>
      <c r="Q243" t="str">
        <f>TEXT(Table357[[#This Row],[order_date]],"yyyy")</f>
        <v>2015</v>
      </c>
    </row>
    <row r="244" spans="1:17" x14ac:dyDescent="0.3">
      <c r="A244">
        <f t="shared" si="23"/>
        <v>7777895643</v>
      </c>
      <c r="B244" s="1">
        <v>42041</v>
      </c>
      <c r="C244" t="str">
        <f t="shared" si="18"/>
        <v>Friday</v>
      </c>
      <c r="D244" t="str">
        <f t="shared" si="19"/>
        <v>February</v>
      </c>
      <c r="E244">
        <v>10.5</v>
      </c>
      <c r="F244" t="s">
        <v>27</v>
      </c>
      <c r="G244" t="s">
        <v>8</v>
      </c>
      <c r="H244">
        <f t="shared" si="20"/>
        <v>13.5</v>
      </c>
      <c r="I244">
        <v>9</v>
      </c>
      <c r="J244" t="s">
        <v>9</v>
      </c>
      <c r="K244" t="s">
        <v>10</v>
      </c>
      <c r="L244">
        <f>Table357[[#This Row],[unit_price]]*Table357[[#This Row],[quantity]]</f>
        <v>94.5</v>
      </c>
      <c r="M244">
        <f t="shared" si="21"/>
        <v>121.5</v>
      </c>
      <c r="N244">
        <f t="shared" si="22"/>
        <v>27</v>
      </c>
      <c r="O244" t="s">
        <v>111</v>
      </c>
      <c r="P244" t="s">
        <v>114</v>
      </c>
      <c r="Q244" t="str">
        <f>TEXT(Table357[[#This Row],[order_date]],"yyyy")</f>
        <v>2015</v>
      </c>
    </row>
    <row r="245" spans="1:17" x14ac:dyDescent="0.3">
      <c r="A245">
        <f t="shared" si="23"/>
        <v>7777895644</v>
      </c>
      <c r="B245" s="1">
        <v>42041</v>
      </c>
      <c r="C245" t="str">
        <f t="shared" si="18"/>
        <v>Friday</v>
      </c>
      <c r="D245" t="str">
        <f t="shared" si="19"/>
        <v>February</v>
      </c>
      <c r="E245">
        <v>16.75</v>
      </c>
      <c r="F245" t="s">
        <v>7</v>
      </c>
      <c r="G245" t="s">
        <v>22</v>
      </c>
      <c r="H245">
        <f t="shared" si="20"/>
        <v>23.25</v>
      </c>
      <c r="I245">
        <v>8</v>
      </c>
      <c r="J245" t="s">
        <v>28</v>
      </c>
      <c r="K245" t="s">
        <v>29</v>
      </c>
      <c r="L245">
        <f>Table357[[#This Row],[unit_price]]*Table357[[#This Row],[quantity]]</f>
        <v>134</v>
      </c>
      <c r="M245">
        <f t="shared" si="21"/>
        <v>186</v>
      </c>
      <c r="N245">
        <f t="shared" si="22"/>
        <v>52</v>
      </c>
      <c r="O245" t="s">
        <v>111</v>
      </c>
      <c r="P245" t="s">
        <v>114</v>
      </c>
      <c r="Q245" t="str">
        <f>TEXT(Table357[[#This Row],[order_date]],"yyyy")</f>
        <v>2015</v>
      </c>
    </row>
    <row r="246" spans="1:17" x14ac:dyDescent="0.3">
      <c r="A246">
        <f t="shared" si="23"/>
        <v>7777895645</v>
      </c>
      <c r="B246" s="1">
        <v>42041</v>
      </c>
      <c r="C246" t="str">
        <f t="shared" si="18"/>
        <v>Friday</v>
      </c>
      <c r="D246" t="str">
        <f t="shared" si="19"/>
        <v>February</v>
      </c>
      <c r="E246">
        <v>17.95</v>
      </c>
      <c r="F246" t="s">
        <v>13</v>
      </c>
      <c r="G246" t="s">
        <v>14</v>
      </c>
      <c r="H246">
        <f t="shared" si="20"/>
        <v>24.95</v>
      </c>
      <c r="I246">
        <v>5</v>
      </c>
      <c r="J246" t="s">
        <v>56</v>
      </c>
      <c r="K246" t="s">
        <v>57</v>
      </c>
      <c r="L246">
        <f>Table357[[#This Row],[unit_price]]*Table357[[#This Row],[quantity]]</f>
        <v>89.75</v>
      </c>
      <c r="M246">
        <f t="shared" si="21"/>
        <v>124.75</v>
      </c>
      <c r="N246">
        <f t="shared" si="22"/>
        <v>35</v>
      </c>
      <c r="O246" t="s">
        <v>112</v>
      </c>
      <c r="P246" t="s">
        <v>115</v>
      </c>
      <c r="Q246" t="str">
        <f>TEXT(Table357[[#This Row],[order_date]],"yyyy")</f>
        <v>2015</v>
      </c>
    </row>
    <row r="247" spans="1:17" x14ac:dyDescent="0.3">
      <c r="A247">
        <f t="shared" si="23"/>
        <v>7777895646</v>
      </c>
      <c r="B247" s="1">
        <v>42041</v>
      </c>
      <c r="C247" t="str">
        <f t="shared" si="18"/>
        <v>Friday</v>
      </c>
      <c r="D247" t="str">
        <f t="shared" si="19"/>
        <v>February</v>
      </c>
      <c r="E247">
        <v>20.5</v>
      </c>
      <c r="F247" t="s">
        <v>13</v>
      </c>
      <c r="G247" t="s">
        <v>8</v>
      </c>
      <c r="H247">
        <f t="shared" si="20"/>
        <v>26.5</v>
      </c>
      <c r="I247">
        <v>9</v>
      </c>
      <c r="J247" t="s">
        <v>36</v>
      </c>
      <c r="K247" t="s">
        <v>37</v>
      </c>
      <c r="L247">
        <f>Table357[[#This Row],[unit_price]]*Table357[[#This Row],[quantity]]</f>
        <v>184.5</v>
      </c>
      <c r="M247">
        <f t="shared" si="21"/>
        <v>238.5</v>
      </c>
      <c r="N247">
        <f t="shared" si="22"/>
        <v>54</v>
      </c>
      <c r="O247" t="s">
        <v>112</v>
      </c>
      <c r="P247" t="s">
        <v>114</v>
      </c>
      <c r="Q247" t="str">
        <f>TEXT(Table357[[#This Row],[order_date]],"yyyy")</f>
        <v>2015</v>
      </c>
    </row>
    <row r="248" spans="1:17" x14ac:dyDescent="0.3">
      <c r="A248">
        <f t="shared" si="23"/>
        <v>7777895647</v>
      </c>
      <c r="B248" s="1">
        <v>42041</v>
      </c>
      <c r="C248" t="str">
        <f t="shared" si="18"/>
        <v>Friday</v>
      </c>
      <c r="D248" t="str">
        <f t="shared" si="19"/>
        <v>February</v>
      </c>
      <c r="E248">
        <v>16.25</v>
      </c>
      <c r="F248" t="s">
        <v>7</v>
      </c>
      <c r="G248" t="s">
        <v>17</v>
      </c>
      <c r="H248">
        <f t="shared" si="20"/>
        <v>24.75</v>
      </c>
      <c r="I248">
        <v>2</v>
      </c>
      <c r="J248" t="s">
        <v>70</v>
      </c>
      <c r="K248" t="s">
        <v>71</v>
      </c>
      <c r="L248">
        <f>Table357[[#This Row],[unit_price]]*Table357[[#This Row],[quantity]]</f>
        <v>32.5</v>
      </c>
      <c r="M248">
        <f t="shared" si="21"/>
        <v>49.5</v>
      </c>
      <c r="N248">
        <f t="shared" si="22"/>
        <v>17</v>
      </c>
      <c r="O248" t="s">
        <v>111</v>
      </c>
      <c r="P248" t="s">
        <v>114</v>
      </c>
      <c r="Q248" t="str">
        <f>TEXT(Table357[[#This Row],[order_date]],"yyyy")</f>
        <v>2015</v>
      </c>
    </row>
    <row r="249" spans="1:17" x14ac:dyDescent="0.3">
      <c r="A249">
        <f t="shared" si="23"/>
        <v>7777895648</v>
      </c>
      <c r="B249" s="1">
        <v>42041</v>
      </c>
      <c r="C249" t="str">
        <f t="shared" si="18"/>
        <v>Friday</v>
      </c>
      <c r="D249" t="str">
        <f t="shared" si="19"/>
        <v>February</v>
      </c>
      <c r="E249">
        <v>16</v>
      </c>
      <c r="F249" t="s">
        <v>7</v>
      </c>
      <c r="G249" t="s">
        <v>14</v>
      </c>
      <c r="H249">
        <f t="shared" si="20"/>
        <v>21.5</v>
      </c>
      <c r="I249">
        <v>6</v>
      </c>
      <c r="J249" t="s">
        <v>42</v>
      </c>
      <c r="K249" t="s">
        <v>43</v>
      </c>
      <c r="L249">
        <f>Table357[[#This Row],[unit_price]]*Table357[[#This Row],[quantity]]</f>
        <v>96</v>
      </c>
      <c r="M249">
        <f t="shared" si="21"/>
        <v>129</v>
      </c>
      <c r="N249">
        <f t="shared" si="22"/>
        <v>33</v>
      </c>
      <c r="O249" t="s">
        <v>111</v>
      </c>
      <c r="P249" t="s">
        <v>114</v>
      </c>
      <c r="Q249" t="str">
        <f>TEXT(Table357[[#This Row],[order_date]],"yyyy")</f>
        <v>2015</v>
      </c>
    </row>
    <row r="250" spans="1:17" x14ac:dyDescent="0.3">
      <c r="A250">
        <f t="shared" si="23"/>
        <v>7777895649</v>
      </c>
      <c r="B250" s="1">
        <v>42042</v>
      </c>
      <c r="C250" t="str">
        <f t="shared" si="18"/>
        <v>Saturday</v>
      </c>
      <c r="D250" t="str">
        <f t="shared" si="19"/>
        <v>February</v>
      </c>
      <c r="E250">
        <v>12</v>
      </c>
      <c r="F250" t="s">
        <v>27</v>
      </c>
      <c r="G250" t="s">
        <v>8</v>
      </c>
      <c r="H250">
        <f t="shared" si="20"/>
        <v>15</v>
      </c>
      <c r="I250">
        <v>8</v>
      </c>
      <c r="J250" t="s">
        <v>52</v>
      </c>
      <c r="K250" t="s">
        <v>53</v>
      </c>
      <c r="L250">
        <f>Table357[[#This Row],[unit_price]]*Table357[[#This Row],[quantity]]</f>
        <v>96</v>
      </c>
      <c r="M250">
        <f t="shared" si="21"/>
        <v>120</v>
      </c>
      <c r="N250">
        <f t="shared" si="22"/>
        <v>24</v>
      </c>
      <c r="O250" t="s">
        <v>112</v>
      </c>
      <c r="P250" t="s">
        <v>114</v>
      </c>
      <c r="Q250" t="str">
        <f>TEXT(Table357[[#This Row],[order_date]],"yyyy")</f>
        <v>2015</v>
      </c>
    </row>
    <row r="251" spans="1:17" x14ac:dyDescent="0.3">
      <c r="A251">
        <f t="shared" si="23"/>
        <v>7777895650</v>
      </c>
      <c r="B251" s="1">
        <v>42043</v>
      </c>
      <c r="C251" t="str">
        <f t="shared" si="18"/>
        <v>Sunday</v>
      </c>
      <c r="D251" t="str">
        <f t="shared" si="19"/>
        <v>February</v>
      </c>
      <c r="E251">
        <v>20.5</v>
      </c>
      <c r="F251" t="s">
        <v>13</v>
      </c>
      <c r="G251" t="s">
        <v>8</v>
      </c>
      <c r="H251">
        <f t="shared" si="20"/>
        <v>26.5</v>
      </c>
      <c r="I251">
        <v>9</v>
      </c>
      <c r="J251" t="s">
        <v>11</v>
      </c>
      <c r="K251" t="s">
        <v>12</v>
      </c>
      <c r="L251">
        <f>Table357[[#This Row],[unit_price]]*Table357[[#This Row],[quantity]]</f>
        <v>184.5</v>
      </c>
      <c r="M251">
        <f t="shared" si="21"/>
        <v>238.5</v>
      </c>
      <c r="N251">
        <f t="shared" si="22"/>
        <v>54</v>
      </c>
      <c r="O251" t="s">
        <v>111</v>
      </c>
      <c r="P251" t="s">
        <v>115</v>
      </c>
      <c r="Q251" t="str">
        <f>TEXT(Table357[[#This Row],[order_date]],"yyyy")</f>
        <v>2015</v>
      </c>
    </row>
    <row r="252" spans="1:17" x14ac:dyDescent="0.3">
      <c r="A252">
        <f t="shared" si="23"/>
        <v>7777895651</v>
      </c>
      <c r="B252" s="1">
        <v>42043</v>
      </c>
      <c r="C252" t="str">
        <f t="shared" si="18"/>
        <v>Sunday</v>
      </c>
      <c r="D252" t="str">
        <f t="shared" si="19"/>
        <v>February</v>
      </c>
      <c r="E252">
        <v>16.5</v>
      </c>
      <c r="F252" t="s">
        <v>13</v>
      </c>
      <c r="G252" t="s">
        <v>8</v>
      </c>
      <c r="H252">
        <f t="shared" si="20"/>
        <v>22.5</v>
      </c>
      <c r="I252">
        <v>7</v>
      </c>
      <c r="J252" t="s">
        <v>9</v>
      </c>
      <c r="K252" t="s">
        <v>10</v>
      </c>
      <c r="L252">
        <f>Table357[[#This Row],[unit_price]]*Table357[[#This Row],[quantity]]</f>
        <v>115.5</v>
      </c>
      <c r="M252">
        <f t="shared" si="21"/>
        <v>157.5</v>
      </c>
      <c r="N252">
        <f t="shared" si="22"/>
        <v>42</v>
      </c>
      <c r="O252" t="s">
        <v>112</v>
      </c>
      <c r="P252" t="s">
        <v>114</v>
      </c>
      <c r="Q252" t="str">
        <f>TEXT(Table357[[#This Row],[order_date]],"yyyy")</f>
        <v>2015</v>
      </c>
    </row>
    <row r="253" spans="1:17" x14ac:dyDescent="0.3">
      <c r="A253">
        <f t="shared" si="23"/>
        <v>7777895652</v>
      </c>
      <c r="B253" s="1">
        <v>42043</v>
      </c>
      <c r="C253" t="str">
        <f t="shared" si="18"/>
        <v>Sunday</v>
      </c>
      <c r="D253" t="str">
        <f t="shared" si="19"/>
        <v>February</v>
      </c>
      <c r="E253">
        <v>12.5</v>
      </c>
      <c r="F253" t="s">
        <v>7</v>
      </c>
      <c r="G253" t="s">
        <v>8</v>
      </c>
      <c r="H253">
        <f t="shared" si="20"/>
        <v>17</v>
      </c>
      <c r="I253">
        <v>6</v>
      </c>
      <c r="J253" t="s">
        <v>48</v>
      </c>
      <c r="K253" t="s">
        <v>49</v>
      </c>
      <c r="L253">
        <f>Table357[[#This Row],[unit_price]]*Table357[[#This Row],[quantity]]</f>
        <v>75</v>
      </c>
      <c r="M253">
        <f t="shared" si="21"/>
        <v>102</v>
      </c>
      <c r="N253">
        <f t="shared" si="22"/>
        <v>27</v>
      </c>
      <c r="O253" t="s">
        <v>112</v>
      </c>
      <c r="P253" t="s">
        <v>114</v>
      </c>
      <c r="Q253" t="str">
        <f>TEXT(Table357[[#This Row],[order_date]],"yyyy")</f>
        <v>2015</v>
      </c>
    </row>
    <row r="254" spans="1:17" x14ac:dyDescent="0.3">
      <c r="A254">
        <f t="shared" si="23"/>
        <v>7777895653</v>
      </c>
      <c r="B254" s="1">
        <v>42043</v>
      </c>
      <c r="C254" t="str">
        <f t="shared" si="18"/>
        <v>Sunday</v>
      </c>
      <c r="D254" t="str">
        <f t="shared" si="19"/>
        <v>February</v>
      </c>
      <c r="E254">
        <v>12.5</v>
      </c>
      <c r="F254" t="s">
        <v>27</v>
      </c>
      <c r="G254" t="s">
        <v>17</v>
      </c>
      <c r="H254">
        <f t="shared" si="20"/>
        <v>19.5</v>
      </c>
      <c r="I254">
        <v>2</v>
      </c>
      <c r="J254" t="s">
        <v>38</v>
      </c>
      <c r="K254" t="s">
        <v>39</v>
      </c>
      <c r="L254">
        <f>Table357[[#This Row],[unit_price]]*Table357[[#This Row],[quantity]]</f>
        <v>25</v>
      </c>
      <c r="M254">
        <f t="shared" si="21"/>
        <v>39</v>
      </c>
      <c r="N254">
        <f t="shared" si="22"/>
        <v>14</v>
      </c>
      <c r="O254" t="s">
        <v>112</v>
      </c>
      <c r="P254" t="s">
        <v>114</v>
      </c>
      <c r="Q254" t="str">
        <f>TEXT(Table357[[#This Row],[order_date]],"yyyy")</f>
        <v>2015</v>
      </c>
    </row>
    <row r="255" spans="1:17" x14ac:dyDescent="0.3">
      <c r="A255">
        <f t="shared" si="23"/>
        <v>7777895654</v>
      </c>
      <c r="B255" s="1">
        <v>42043</v>
      </c>
      <c r="C255" t="str">
        <f t="shared" si="18"/>
        <v>Sunday</v>
      </c>
      <c r="D255" t="str">
        <f t="shared" si="19"/>
        <v>February</v>
      </c>
      <c r="E255">
        <v>12.25</v>
      </c>
      <c r="F255" t="s">
        <v>27</v>
      </c>
      <c r="G255" t="s">
        <v>17</v>
      </c>
      <c r="H255">
        <f t="shared" si="20"/>
        <v>19.25</v>
      </c>
      <c r="I255">
        <v>8</v>
      </c>
      <c r="J255" t="s">
        <v>70</v>
      </c>
      <c r="K255" t="s">
        <v>71</v>
      </c>
      <c r="L255">
        <f>Table357[[#This Row],[unit_price]]*Table357[[#This Row],[quantity]]</f>
        <v>98</v>
      </c>
      <c r="M255">
        <f t="shared" si="21"/>
        <v>154</v>
      </c>
      <c r="N255">
        <f t="shared" si="22"/>
        <v>56</v>
      </c>
      <c r="O255" t="s">
        <v>112</v>
      </c>
      <c r="P255" t="s">
        <v>114</v>
      </c>
      <c r="Q255" t="str">
        <f>TEXT(Table357[[#This Row],[order_date]],"yyyy")</f>
        <v>2015</v>
      </c>
    </row>
    <row r="256" spans="1:17" x14ac:dyDescent="0.3">
      <c r="A256">
        <f t="shared" si="23"/>
        <v>7777895655</v>
      </c>
      <c r="B256" s="1">
        <v>42043</v>
      </c>
      <c r="C256" t="str">
        <f t="shared" si="18"/>
        <v>Sunday</v>
      </c>
      <c r="D256" t="str">
        <f t="shared" si="19"/>
        <v>February</v>
      </c>
      <c r="E256">
        <v>14.75</v>
      </c>
      <c r="F256" t="s">
        <v>7</v>
      </c>
      <c r="G256" t="s">
        <v>14</v>
      </c>
      <c r="H256">
        <f t="shared" si="20"/>
        <v>20.25</v>
      </c>
      <c r="I256">
        <v>12</v>
      </c>
      <c r="J256" t="s">
        <v>56</v>
      </c>
      <c r="K256" t="s">
        <v>57</v>
      </c>
      <c r="L256">
        <f>Table357[[#This Row],[unit_price]]*Table357[[#This Row],[quantity]]</f>
        <v>177</v>
      </c>
      <c r="M256">
        <f t="shared" si="21"/>
        <v>243</v>
      </c>
      <c r="N256">
        <f t="shared" si="22"/>
        <v>66</v>
      </c>
      <c r="O256" t="s">
        <v>112</v>
      </c>
      <c r="P256" t="s">
        <v>114</v>
      </c>
      <c r="Q256" t="str">
        <f>TEXT(Table357[[#This Row],[order_date]],"yyyy")</f>
        <v>2015</v>
      </c>
    </row>
    <row r="257" spans="1:17" x14ac:dyDescent="0.3">
      <c r="A257">
        <f t="shared" si="23"/>
        <v>7777895656</v>
      </c>
      <c r="B257" s="1">
        <v>42043</v>
      </c>
      <c r="C257" t="str">
        <f t="shared" si="18"/>
        <v>Sunday</v>
      </c>
      <c r="D257" t="str">
        <f t="shared" si="19"/>
        <v>February</v>
      </c>
      <c r="E257">
        <v>20.75</v>
      </c>
      <c r="F257" t="s">
        <v>13</v>
      </c>
      <c r="G257" t="s">
        <v>14</v>
      </c>
      <c r="H257">
        <f t="shared" si="20"/>
        <v>27.75</v>
      </c>
      <c r="I257">
        <v>11</v>
      </c>
      <c r="J257" t="s">
        <v>40</v>
      </c>
      <c r="K257" t="s">
        <v>41</v>
      </c>
      <c r="L257">
        <f>Table357[[#This Row],[unit_price]]*Table357[[#This Row],[quantity]]</f>
        <v>228.25</v>
      </c>
      <c r="M257">
        <f t="shared" si="21"/>
        <v>305.25</v>
      </c>
      <c r="N257">
        <f t="shared" si="22"/>
        <v>77</v>
      </c>
      <c r="O257" t="s">
        <v>112</v>
      </c>
      <c r="P257" t="s">
        <v>115</v>
      </c>
      <c r="Q257" t="str">
        <f>TEXT(Table357[[#This Row],[order_date]],"yyyy")</f>
        <v>2015</v>
      </c>
    </row>
    <row r="258" spans="1:17" x14ac:dyDescent="0.3">
      <c r="A258">
        <f t="shared" si="23"/>
        <v>7777895657</v>
      </c>
      <c r="B258" s="1">
        <v>42044</v>
      </c>
      <c r="C258" t="str">
        <f t="shared" ref="C258:C321" si="24">TEXT(B258,"dddd")</f>
        <v>Monday</v>
      </c>
      <c r="D258" t="str">
        <f t="shared" si="19"/>
        <v>February</v>
      </c>
      <c r="E258">
        <v>12.75</v>
      </c>
      <c r="F258" t="s">
        <v>27</v>
      </c>
      <c r="G258" t="s">
        <v>22</v>
      </c>
      <c r="H258">
        <f t="shared" si="20"/>
        <v>17.75</v>
      </c>
      <c r="I258">
        <v>9</v>
      </c>
      <c r="J258" t="s">
        <v>46</v>
      </c>
      <c r="K258" t="s">
        <v>47</v>
      </c>
      <c r="L258">
        <f>Table357[[#This Row],[unit_price]]*Table357[[#This Row],[quantity]]</f>
        <v>114.75</v>
      </c>
      <c r="M258">
        <f t="shared" si="21"/>
        <v>159.75</v>
      </c>
      <c r="N258">
        <f t="shared" si="22"/>
        <v>45</v>
      </c>
      <c r="O258" t="s">
        <v>111</v>
      </c>
      <c r="P258" t="s">
        <v>115</v>
      </c>
      <c r="Q258" t="str">
        <f>TEXT(Table357[[#This Row],[order_date]],"yyyy")</f>
        <v>2015</v>
      </c>
    </row>
    <row r="259" spans="1:17" x14ac:dyDescent="0.3">
      <c r="A259">
        <f t="shared" si="23"/>
        <v>7777895658</v>
      </c>
      <c r="B259" s="1">
        <v>42044</v>
      </c>
      <c r="C259" t="str">
        <f t="shared" si="24"/>
        <v>Monday</v>
      </c>
      <c r="D259" t="str">
        <f t="shared" ref="D259:D322" si="25">TEXT(B259,"mmmm")</f>
        <v>February</v>
      </c>
      <c r="E259">
        <v>17.95</v>
      </c>
      <c r="F259" t="s">
        <v>13</v>
      </c>
      <c r="G259" t="s">
        <v>14</v>
      </c>
      <c r="H259">
        <f t="shared" ref="H259:H322" si="26">E259 +   IF(F259="S", 2, IF(F259="M", 3.5, IF(F259="L", 5, 0))) +  IF(G259="Classic", 1, IF(G259="Veggie", 2, IF(G259="Chicken", 3, IF(G259="Supreme",5,0))))</f>
        <v>24.95</v>
      </c>
      <c r="I259">
        <v>9</v>
      </c>
      <c r="J259" t="s">
        <v>56</v>
      </c>
      <c r="K259" t="s">
        <v>57</v>
      </c>
      <c r="L259">
        <f>Table357[[#This Row],[unit_price]]*Table357[[#This Row],[quantity]]</f>
        <v>161.54999999999998</v>
      </c>
      <c r="M259">
        <f t="shared" ref="M259:M322" si="27">H259*I259</f>
        <v>224.54999999999998</v>
      </c>
      <c r="N259">
        <f t="shared" ref="N259:N322" si="28">(H259-E259)*I259</f>
        <v>63</v>
      </c>
      <c r="O259" t="s">
        <v>111</v>
      </c>
      <c r="P259" t="s">
        <v>115</v>
      </c>
      <c r="Q259" t="str">
        <f>TEXT(Table357[[#This Row],[order_date]],"yyyy")</f>
        <v>2015</v>
      </c>
    </row>
    <row r="260" spans="1:17" x14ac:dyDescent="0.3">
      <c r="A260">
        <f t="shared" ref="A260:A323" si="29">A259+1</f>
        <v>7777895659</v>
      </c>
      <c r="B260" s="1">
        <v>42044</v>
      </c>
      <c r="C260" t="str">
        <f t="shared" si="24"/>
        <v>Monday</v>
      </c>
      <c r="D260" t="str">
        <f t="shared" si="25"/>
        <v>February</v>
      </c>
      <c r="E260">
        <v>16.75</v>
      </c>
      <c r="F260" t="s">
        <v>7</v>
      </c>
      <c r="G260" t="s">
        <v>22</v>
      </c>
      <c r="H260">
        <f t="shared" si="26"/>
        <v>23.25</v>
      </c>
      <c r="I260">
        <v>9</v>
      </c>
      <c r="J260" t="s">
        <v>23</v>
      </c>
      <c r="K260" t="s">
        <v>24</v>
      </c>
      <c r="L260">
        <f>Table357[[#This Row],[unit_price]]*Table357[[#This Row],[quantity]]</f>
        <v>150.75</v>
      </c>
      <c r="M260">
        <f t="shared" si="27"/>
        <v>209.25</v>
      </c>
      <c r="N260">
        <f t="shared" si="28"/>
        <v>58.5</v>
      </c>
      <c r="O260" t="s">
        <v>111</v>
      </c>
      <c r="P260" t="s">
        <v>114</v>
      </c>
      <c r="Q260" t="str">
        <f>TEXT(Table357[[#This Row],[order_date]],"yyyy")</f>
        <v>2015</v>
      </c>
    </row>
    <row r="261" spans="1:17" x14ac:dyDescent="0.3">
      <c r="A261">
        <f t="shared" si="29"/>
        <v>7777895660</v>
      </c>
      <c r="B261" s="1">
        <v>42044</v>
      </c>
      <c r="C261" t="str">
        <f t="shared" si="24"/>
        <v>Monday</v>
      </c>
      <c r="D261" t="str">
        <f t="shared" si="25"/>
        <v>February</v>
      </c>
      <c r="E261">
        <v>20.75</v>
      </c>
      <c r="F261" t="s">
        <v>13</v>
      </c>
      <c r="G261" t="s">
        <v>22</v>
      </c>
      <c r="H261">
        <f t="shared" si="26"/>
        <v>28.75</v>
      </c>
      <c r="I261">
        <v>12</v>
      </c>
      <c r="J261" t="s">
        <v>23</v>
      </c>
      <c r="K261" t="s">
        <v>24</v>
      </c>
      <c r="L261">
        <f>Table357[[#This Row],[unit_price]]*Table357[[#This Row],[quantity]]</f>
        <v>249</v>
      </c>
      <c r="M261">
        <f t="shared" si="27"/>
        <v>345</v>
      </c>
      <c r="N261">
        <f t="shared" si="28"/>
        <v>96</v>
      </c>
      <c r="O261" t="s">
        <v>112</v>
      </c>
      <c r="P261" t="s">
        <v>114</v>
      </c>
      <c r="Q261" t="str">
        <f>TEXT(Table357[[#This Row],[order_date]],"yyyy")</f>
        <v>2015</v>
      </c>
    </row>
    <row r="262" spans="1:17" x14ac:dyDescent="0.3">
      <c r="A262">
        <f t="shared" si="29"/>
        <v>7777895661</v>
      </c>
      <c r="B262" s="1">
        <v>42044</v>
      </c>
      <c r="C262" t="str">
        <f t="shared" si="24"/>
        <v>Monday</v>
      </c>
      <c r="D262" t="str">
        <f t="shared" si="25"/>
        <v>February</v>
      </c>
      <c r="E262">
        <v>16</v>
      </c>
      <c r="F262" t="s">
        <v>7</v>
      </c>
      <c r="G262" t="s">
        <v>8</v>
      </c>
      <c r="H262">
        <f t="shared" si="26"/>
        <v>20.5</v>
      </c>
      <c r="I262">
        <v>12</v>
      </c>
      <c r="J262" t="s">
        <v>11</v>
      </c>
      <c r="K262" t="s">
        <v>12</v>
      </c>
      <c r="L262">
        <f>Table357[[#This Row],[unit_price]]*Table357[[#This Row],[quantity]]</f>
        <v>192</v>
      </c>
      <c r="M262">
        <f t="shared" si="27"/>
        <v>246</v>
      </c>
      <c r="N262">
        <f t="shared" si="28"/>
        <v>54</v>
      </c>
      <c r="O262" t="s">
        <v>111</v>
      </c>
      <c r="P262" t="s">
        <v>115</v>
      </c>
      <c r="Q262" t="str">
        <f>TEXT(Table357[[#This Row],[order_date]],"yyyy")</f>
        <v>2015</v>
      </c>
    </row>
    <row r="263" spans="1:17" x14ac:dyDescent="0.3">
      <c r="A263">
        <f t="shared" si="29"/>
        <v>7777895662</v>
      </c>
      <c r="B263" s="1">
        <v>42044</v>
      </c>
      <c r="C263" t="str">
        <f t="shared" si="24"/>
        <v>Monday</v>
      </c>
      <c r="D263" t="str">
        <f t="shared" si="25"/>
        <v>February</v>
      </c>
      <c r="E263">
        <v>12.25</v>
      </c>
      <c r="F263" t="s">
        <v>27</v>
      </c>
      <c r="G263" t="s">
        <v>17</v>
      </c>
      <c r="H263">
        <f t="shared" si="26"/>
        <v>19.25</v>
      </c>
      <c r="I263">
        <v>7</v>
      </c>
      <c r="J263" t="s">
        <v>70</v>
      </c>
      <c r="K263" t="s">
        <v>71</v>
      </c>
      <c r="L263">
        <f>Table357[[#This Row],[unit_price]]*Table357[[#This Row],[quantity]]</f>
        <v>85.75</v>
      </c>
      <c r="M263">
        <f t="shared" si="27"/>
        <v>134.75</v>
      </c>
      <c r="N263">
        <f t="shared" si="28"/>
        <v>49</v>
      </c>
      <c r="O263" t="s">
        <v>112</v>
      </c>
      <c r="P263" t="s">
        <v>115</v>
      </c>
      <c r="Q263" t="str">
        <f>TEXT(Table357[[#This Row],[order_date]],"yyyy")</f>
        <v>2015</v>
      </c>
    </row>
    <row r="264" spans="1:17" x14ac:dyDescent="0.3">
      <c r="A264">
        <f t="shared" si="29"/>
        <v>7777895663</v>
      </c>
      <c r="B264" s="1">
        <v>42045</v>
      </c>
      <c r="C264" t="str">
        <f t="shared" si="24"/>
        <v>Tuesday</v>
      </c>
      <c r="D264" t="str">
        <f t="shared" si="25"/>
        <v>February</v>
      </c>
      <c r="E264">
        <v>16.25</v>
      </c>
      <c r="F264" t="s">
        <v>7</v>
      </c>
      <c r="G264" t="s">
        <v>17</v>
      </c>
      <c r="H264">
        <f t="shared" si="26"/>
        <v>24.75</v>
      </c>
      <c r="I264">
        <v>12</v>
      </c>
      <c r="J264" t="s">
        <v>70</v>
      </c>
      <c r="K264" t="s">
        <v>71</v>
      </c>
      <c r="L264">
        <f>Table357[[#This Row],[unit_price]]*Table357[[#This Row],[quantity]]</f>
        <v>195</v>
      </c>
      <c r="M264">
        <f t="shared" si="27"/>
        <v>297</v>
      </c>
      <c r="N264">
        <f t="shared" si="28"/>
        <v>102</v>
      </c>
      <c r="O264" t="s">
        <v>111</v>
      </c>
      <c r="P264" t="s">
        <v>115</v>
      </c>
      <c r="Q264" t="str">
        <f>TEXT(Table357[[#This Row],[order_date]],"yyyy")</f>
        <v>2015</v>
      </c>
    </row>
    <row r="265" spans="1:17" x14ac:dyDescent="0.3">
      <c r="A265">
        <f t="shared" si="29"/>
        <v>7777895664</v>
      </c>
      <c r="B265" s="1">
        <v>42045</v>
      </c>
      <c r="C265" t="str">
        <f t="shared" si="24"/>
        <v>Tuesday</v>
      </c>
      <c r="D265" t="str">
        <f t="shared" si="25"/>
        <v>February</v>
      </c>
      <c r="E265">
        <v>16</v>
      </c>
      <c r="F265" t="s">
        <v>7</v>
      </c>
      <c r="G265" t="s">
        <v>8</v>
      </c>
      <c r="H265">
        <f t="shared" si="26"/>
        <v>20.5</v>
      </c>
      <c r="I265">
        <v>10</v>
      </c>
      <c r="J265" t="s">
        <v>11</v>
      </c>
      <c r="K265" t="s">
        <v>12</v>
      </c>
      <c r="L265">
        <f>Table357[[#This Row],[unit_price]]*Table357[[#This Row],[quantity]]</f>
        <v>160</v>
      </c>
      <c r="M265">
        <f t="shared" si="27"/>
        <v>205</v>
      </c>
      <c r="N265">
        <f t="shared" si="28"/>
        <v>45</v>
      </c>
      <c r="O265" t="s">
        <v>112</v>
      </c>
      <c r="P265" t="s">
        <v>114</v>
      </c>
      <c r="Q265" t="str">
        <f>TEXT(Table357[[#This Row],[order_date]],"yyyy")</f>
        <v>2015</v>
      </c>
    </row>
    <row r="266" spans="1:17" x14ac:dyDescent="0.3">
      <c r="A266">
        <f t="shared" si="29"/>
        <v>7777895665</v>
      </c>
      <c r="B266" s="1">
        <v>42046</v>
      </c>
      <c r="C266" t="str">
        <f t="shared" si="24"/>
        <v>Wednesday</v>
      </c>
      <c r="D266" t="str">
        <f t="shared" si="25"/>
        <v>February</v>
      </c>
      <c r="E266">
        <v>18.5</v>
      </c>
      <c r="F266" t="s">
        <v>13</v>
      </c>
      <c r="G266" t="s">
        <v>14</v>
      </c>
      <c r="H266">
        <f t="shared" si="26"/>
        <v>25.5</v>
      </c>
      <c r="I266">
        <v>12</v>
      </c>
      <c r="J266" t="s">
        <v>15</v>
      </c>
      <c r="K266" t="s">
        <v>16</v>
      </c>
      <c r="L266">
        <f>Table357[[#This Row],[unit_price]]*Table357[[#This Row],[quantity]]</f>
        <v>222</v>
      </c>
      <c r="M266">
        <f t="shared" si="27"/>
        <v>306</v>
      </c>
      <c r="N266">
        <f t="shared" si="28"/>
        <v>84</v>
      </c>
      <c r="O266" t="s">
        <v>112</v>
      </c>
      <c r="P266" t="s">
        <v>114</v>
      </c>
      <c r="Q266" t="str">
        <f>TEXT(Table357[[#This Row],[order_date]],"yyyy")</f>
        <v>2015</v>
      </c>
    </row>
    <row r="267" spans="1:17" x14ac:dyDescent="0.3">
      <c r="A267">
        <f t="shared" si="29"/>
        <v>7777895666</v>
      </c>
      <c r="B267" s="1">
        <v>42046</v>
      </c>
      <c r="C267" t="str">
        <f t="shared" si="24"/>
        <v>Wednesday</v>
      </c>
      <c r="D267" t="str">
        <f t="shared" si="25"/>
        <v>February</v>
      </c>
      <c r="E267">
        <v>12.25</v>
      </c>
      <c r="F267" t="s">
        <v>27</v>
      </c>
      <c r="G267" t="s">
        <v>17</v>
      </c>
      <c r="H267">
        <f t="shared" si="26"/>
        <v>19.25</v>
      </c>
      <c r="I267">
        <v>5</v>
      </c>
      <c r="J267" t="s">
        <v>70</v>
      </c>
      <c r="K267" t="s">
        <v>71</v>
      </c>
      <c r="L267">
        <f>Table357[[#This Row],[unit_price]]*Table357[[#This Row],[quantity]]</f>
        <v>61.25</v>
      </c>
      <c r="M267">
        <f t="shared" si="27"/>
        <v>96.25</v>
      </c>
      <c r="N267">
        <f t="shared" si="28"/>
        <v>35</v>
      </c>
      <c r="O267" t="s">
        <v>112</v>
      </c>
      <c r="P267" t="s">
        <v>114</v>
      </c>
      <c r="Q267" t="str">
        <f>TEXT(Table357[[#This Row],[order_date]],"yyyy")</f>
        <v>2015</v>
      </c>
    </row>
    <row r="268" spans="1:17" x14ac:dyDescent="0.3">
      <c r="A268">
        <f t="shared" si="29"/>
        <v>7777895667</v>
      </c>
      <c r="B268" s="1">
        <v>42046</v>
      </c>
      <c r="C268" t="str">
        <f t="shared" si="24"/>
        <v>Wednesday</v>
      </c>
      <c r="D268" t="str">
        <f t="shared" si="25"/>
        <v>February</v>
      </c>
      <c r="E268">
        <v>20.75</v>
      </c>
      <c r="F268" t="s">
        <v>13</v>
      </c>
      <c r="G268" t="s">
        <v>17</v>
      </c>
      <c r="H268">
        <f t="shared" si="26"/>
        <v>30.75</v>
      </c>
      <c r="I268">
        <v>4</v>
      </c>
      <c r="J268" t="s">
        <v>66</v>
      </c>
      <c r="K268" t="s">
        <v>67</v>
      </c>
      <c r="L268">
        <f>Table357[[#This Row],[unit_price]]*Table357[[#This Row],[quantity]]</f>
        <v>83</v>
      </c>
      <c r="M268">
        <f t="shared" si="27"/>
        <v>123</v>
      </c>
      <c r="N268">
        <f t="shared" si="28"/>
        <v>40</v>
      </c>
      <c r="O268" t="s">
        <v>111</v>
      </c>
      <c r="P268" t="s">
        <v>114</v>
      </c>
      <c r="Q268" t="str">
        <f>TEXT(Table357[[#This Row],[order_date]],"yyyy")</f>
        <v>2015</v>
      </c>
    </row>
    <row r="269" spans="1:17" x14ac:dyDescent="0.3">
      <c r="A269">
        <f t="shared" si="29"/>
        <v>7777895668</v>
      </c>
      <c r="B269" s="1">
        <v>42046</v>
      </c>
      <c r="C269" t="str">
        <f t="shared" si="24"/>
        <v>Wednesday</v>
      </c>
      <c r="D269" t="str">
        <f t="shared" si="25"/>
        <v>February</v>
      </c>
      <c r="E269">
        <v>20.5</v>
      </c>
      <c r="F269" t="s">
        <v>13</v>
      </c>
      <c r="G269" t="s">
        <v>8</v>
      </c>
      <c r="H269">
        <f t="shared" si="26"/>
        <v>26.5</v>
      </c>
      <c r="I269">
        <v>6</v>
      </c>
      <c r="J269" t="s">
        <v>36</v>
      </c>
      <c r="K269" t="s">
        <v>37</v>
      </c>
      <c r="L269">
        <f>Table357[[#This Row],[unit_price]]*Table357[[#This Row],[quantity]]</f>
        <v>123</v>
      </c>
      <c r="M269">
        <f t="shared" si="27"/>
        <v>159</v>
      </c>
      <c r="N269">
        <f t="shared" si="28"/>
        <v>36</v>
      </c>
      <c r="O269" t="s">
        <v>111</v>
      </c>
      <c r="P269" t="s">
        <v>115</v>
      </c>
      <c r="Q269" t="str">
        <f>TEXT(Table357[[#This Row],[order_date]],"yyyy")</f>
        <v>2015</v>
      </c>
    </row>
    <row r="270" spans="1:17" x14ac:dyDescent="0.3">
      <c r="A270">
        <f t="shared" si="29"/>
        <v>7777895669</v>
      </c>
      <c r="B270" s="1">
        <v>42046</v>
      </c>
      <c r="C270" t="str">
        <f t="shared" si="24"/>
        <v>Wednesday</v>
      </c>
      <c r="D270" t="str">
        <f t="shared" si="25"/>
        <v>February</v>
      </c>
      <c r="E270">
        <v>16</v>
      </c>
      <c r="F270" t="s">
        <v>7</v>
      </c>
      <c r="G270" t="s">
        <v>8</v>
      </c>
      <c r="H270">
        <f t="shared" si="26"/>
        <v>20.5</v>
      </c>
      <c r="I270">
        <v>11</v>
      </c>
      <c r="J270" t="s">
        <v>58</v>
      </c>
      <c r="K270" t="s">
        <v>59</v>
      </c>
      <c r="L270">
        <f>Table357[[#This Row],[unit_price]]*Table357[[#This Row],[quantity]]</f>
        <v>176</v>
      </c>
      <c r="M270">
        <f t="shared" si="27"/>
        <v>225.5</v>
      </c>
      <c r="N270">
        <f t="shared" si="28"/>
        <v>49.5</v>
      </c>
      <c r="O270" t="s">
        <v>111</v>
      </c>
      <c r="P270" t="s">
        <v>114</v>
      </c>
      <c r="Q270" t="str">
        <f>TEXT(Table357[[#This Row],[order_date]],"yyyy")</f>
        <v>2015</v>
      </c>
    </row>
    <row r="271" spans="1:17" x14ac:dyDescent="0.3">
      <c r="A271">
        <f t="shared" si="29"/>
        <v>7777895670</v>
      </c>
      <c r="B271" s="1">
        <v>42046</v>
      </c>
      <c r="C271" t="str">
        <f t="shared" si="24"/>
        <v>Wednesday</v>
      </c>
      <c r="D271" t="str">
        <f t="shared" si="25"/>
        <v>February</v>
      </c>
      <c r="E271">
        <v>16.75</v>
      </c>
      <c r="F271" t="s">
        <v>7</v>
      </c>
      <c r="G271" t="s">
        <v>22</v>
      </c>
      <c r="H271">
        <f t="shared" si="26"/>
        <v>23.25</v>
      </c>
      <c r="I271">
        <v>12</v>
      </c>
      <c r="J271" t="s">
        <v>46</v>
      </c>
      <c r="K271" t="s">
        <v>47</v>
      </c>
      <c r="L271">
        <f>Table357[[#This Row],[unit_price]]*Table357[[#This Row],[quantity]]</f>
        <v>201</v>
      </c>
      <c r="M271">
        <f t="shared" si="27"/>
        <v>279</v>
      </c>
      <c r="N271">
        <f t="shared" si="28"/>
        <v>78</v>
      </c>
      <c r="O271" t="s">
        <v>112</v>
      </c>
      <c r="P271" t="s">
        <v>115</v>
      </c>
      <c r="Q271" t="str">
        <f>TEXT(Table357[[#This Row],[order_date]],"yyyy")</f>
        <v>2015</v>
      </c>
    </row>
    <row r="272" spans="1:17" x14ac:dyDescent="0.3">
      <c r="A272">
        <f t="shared" si="29"/>
        <v>7777895671</v>
      </c>
      <c r="B272" s="1">
        <v>42047</v>
      </c>
      <c r="C272" t="str">
        <f t="shared" si="24"/>
        <v>Thursday</v>
      </c>
      <c r="D272" t="str">
        <f t="shared" si="25"/>
        <v>February</v>
      </c>
      <c r="E272">
        <v>16.75</v>
      </c>
      <c r="F272" t="s">
        <v>7</v>
      </c>
      <c r="G272" t="s">
        <v>22</v>
      </c>
      <c r="H272">
        <f t="shared" si="26"/>
        <v>23.25</v>
      </c>
      <c r="I272">
        <v>11</v>
      </c>
      <c r="J272" t="s">
        <v>46</v>
      </c>
      <c r="K272" t="s">
        <v>47</v>
      </c>
      <c r="L272">
        <f>Table357[[#This Row],[unit_price]]*Table357[[#This Row],[quantity]]</f>
        <v>184.25</v>
      </c>
      <c r="M272">
        <f t="shared" si="27"/>
        <v>255.75</v>
      </c>
      <c r="N272">
        <f t="shared" si="28"/>
        <v>71.5</v>
      </c>
      <c r="O272" t="s">
        <v>112</v>
      </c>
      <c r="P272" t="s">
        <v>114</v>
      </c>
      <c r="Q272" t="str">
        <f>TEXT(Table357[[#This Row],[order_date]],"yyyy")</f>
        <v>2015</v>
      </c>
    </row>
    <row r="273" spans="1:17" x14ac:dyDescent="0.3">
      <c r="A273">
        <f t="shared" si="29"/>
        <v>7777895672</v>
      </c>
      <c r="B273" s="1">
        <v>42047</v>
      </c>
      <c r="C273" t="str">
        <f t="shared" si="24"/>
        <v>Thursday</v>
      </c>
      <c r="D273" t="str">
        <f t="shared" si="25"/>
        <v>February</v>
      </c>
      <c r="E273">
        <v>16</v>
      </c>
      <c r="F273" t="s">
        <v>7</v>
      </c>
      <c r="G273" t="s">
        <v>8</v>
      </c>
      <c r="H273">
        <f t="shared" si="26"/>
        <v>20.5</v>
      </c>
      <c r="I273">
        <v>10</v>
      </c>
      <c r="J273" t="s">
        <v>11</v>
      </c>
      <c r="K273" t="s">
        <v>12</v>
      </c>
      <c r="L273">
        <f>Table357[[#This Row],[unit_price]]*Table357[[#This Row],[quantity]]</f>
        <v>160</v>
      </c>
      <c r="M273">
        <f t="shared" si="27"/>
        <v>205</v>
      </c>
      <c r="N273">
        <f t="shared" si="28"/>
        <v>45</v>
      </c>
      <c r="O273" t="s">
        <v>111</v>
      </c>
      <c r="P273" t="s">
        <v>114</v>
      </c>
      <c r="Q273" t="str">
        <f>TEXT(Table357[[#This Row],[order_date]],"yyyy")</f>
        <v>2015</v>
      </c>
    </row>
    <row r="274" spans="1:17" x14ac:dyDescent="0.3">
      <c r="A274">
        <f t="shared" si="29"/>
        <v>7777895673</v>
      </c>
      <c r="B274" s="1">
        <v>42047</v>
      </c>
      <c r="C274" t="str">
        <f t="shared" si="24"/>
        <v>Thursday</v>
      </c>
      <c r="D274" t="str">
        <f t="shared" si="25"/>
        <v>February</v>
      </c>
      <c r="E274">
        <v>11</v>
      </c>
      <c r="F274" t="s">
        <v>27</v>
      </c>
      <c r="G274" t="s">
        <v>8</v>
      </c>
      <c r="H274">
        <f t="shared" si="26"/>
        <v>14</v>
      </c>
      <c r="I274">
        <v>4</v>
      </c>
      <c r="J274" t="s">
        <v>74</v>
      </c>
      <c r="K274" t="s">
        <v>75</v>
      </c>
      <c r="L274">
        <f>Table357[[#This Row],[unit_price]]*Table357[[#This Row],[quantity]]</f>
        <v>44</v>
      </c>
      <c r="M274">
        <f t="shared" si="27"/>
        <v>56</v>
      </c>
      <c r="N274">
        <f t="shared" si="28"/>
        <v>12</v>
      </c>
      <c r="O274" t="s">
        <v>111</v>
      </c>
      <c r="P274" t="s">
        <v>114</v>
      </c>
      <c r="Q274" t="str">
        <f>TEXT(Table357[[#This Row],[order_date]],"yyyy")</f>
        <v>2015</v>
      </c>
    </row>
    <row r="275" spans="1:17" x14ac:dyDescent="0.3">
      <c r="A275">
        <f t="shared" si="29"/>
        <v>7777895674</v>
      </c>
      <c r="B275" s="1">
        <v>42047</v>
      </c>
      <c r="C275" t="str">
        <f t="shared" si="24"/>
        <v>Thursday</v>
      </c>
      <c r="D275" t="str">
        <f t="shared" si="25"/>
        <v>February</v>
      </c>
      <c r="E275">
        <v>12</v>
      </c>
      <c r="F275" t="s">
        <v>27</v>
      </c>
      <c r="G275" t="s">
        <v>8</v>
      </c>
      <c r="H275">
        <f t="shared" si="26"/>
        <v>15</v>
      </c>
      <c r="I275">
        <v>1</v>
      </c>
      <c r="J275" t="s">
        <v>52</v>
      </c>
      <c r="K275" t="s">
        <v>53</v>
      </c>
      <c r="L275">
        <f>Table357[[#This Row],[unit_price]]*Table357[[#This Row],[quantity]]</f>
        <v>12</v>
      </c>
      <c r="M275">
        <f t="shared" si="27"/>
        <v>15</v>
      </c>
      <c r="N275">
        <f t="shared" si="28"/>
        <v>3</v>
      </c>
      <c r="O275" t="s">
        <v>112</v>
      </c>
      <c r="P275" t="s">
        <v>115</v>
      </c>
      <c r="Q275" t="str">
        <f>TEXT(Table357[[#This Row],[order_date]],"yyyy")</f>
        <v>2015</v>
      </c>
    </row>
    <row r="276" spans="1:17" x14ac:dyDescent="0.3">
      <c r="A276">
        <f t="shared" si="29"/>
        <v>7777895675</v>
      </c>
      <c r="B276" s="1">
        <v>42047</v>
      </c>
      <c r="C276" t="str">
        <f t="shared" si="24"/>
        <v>Thursday</v>
      </c>
      <c r="D276" t="str">
        <f t="shared" si="25"/>
        <v>February</v>
      </c>
      <c r="E276">
        <v>12</v>
      </c>
      <c r="F276" t="s">
        <v>27</v>
      </c>
      <c r="G276" t="s">
        <v>8</v>
      </c>
      <c r="H276">
        <f t="shared" si="26"/>
        <v>15</v>
      </c>
      <c r="I276">
        <v>7</v>
      </c>
      <c r="J276" t="s">
        <v>52</v>
      </c>
      <c r="K276" t="s">
        <v>53</v>
      </c>
      <c r="L276">
        <f>Table357[[#This Row],[unit_price]]*Table357[[#This Row],[quantity]]</f>
        <v>84</v>
      </c>
      <c r="M276">
        <f t="shared" si="27"/>
        <v>105</v>
      </c>
      <c r="N276">
        <f t="shared" si="28"/>
        <v>21</v>
      </c>
      <c r="O276" t="s">
        <v>112</v>
      </c>
      <c r="P276" t="s">
        <v>115</v>
      </c>
      <c r="Q276" t="str">
        <f>TEXT(Table357[[#This Row],[order_date]],"yyyy")</f>
        <v>2015</v>
      </c>
    </row>
    <row r="277" spans="1:17" x14ac:dyDescent="0.3">
      <c r="A277">
        <f t="shared" si="29"/>
        <v>7777895676</v>
      </c>
      <c r="B277" s="1">
        <v>42047</v>
      </c>
      <c r="C277" t="str">
        <f t="shared" si="24"/>
        <v>Thursday</v>
      </c>
      <c r="D277" t="str">
        <f t="shared" si="25"/>
        <v>February</v>
      </c>
      <c r="E277">
        <v>16.25</v>
      </c>
      <c r="F277" t="s">
        <v>7</v>
      </c>
      <c r="G277" t="s">
        <v>17</v>
      </c>
      <c r="H277">
        <f t="shared" si="26"/>
        <v>24.75</v>
      </c>
      <c r="I277">
        <v>7</v>
      </c>
      <c r="J277" t="s">
        <v>60</v>
      </c>
      <c r="K277" t="s">
        <v>61</v>
      </c>
      <c r="L277">
        <f>Table357[[#This Row],[unit_price]]*Table357[[#This Row],[quantity]]</f>
        <v>113.75</v>
      </c>
      <c r="M277">
        <f t="shared" si="27"/>
        <v>173.25</v>
      </c>
      <c r="N277">
        <f t="shared" si="28"/>
        <v>59.5</v>
      </c>
      <c r="O277" t="s">
        <v>111</v>
      </c>
      <c r="P277" t="s">
        <v>114</v>
      </c>
      <c r="Q277" t="str">
        <f>TEXT(Table357[[#This Row],[order_date]],"yyyy")</f>
        <v>2015</v>
      </c>
    </row>
    <row r="278" spans="1:17" x14ac:dyDescent="0.3">
      <c r="A278">
        <f t="shared" si="29"/>
        <v>7777895677</v>
      </c>
      <c r="B278" s="1">
        <v>42047</v>
      </c>
      <c r="C278" t="str">
        <f t="shared" si="24"/>
        <v>Thursday</v>
      </c>
      <c r="D278" t="str">
        <f t="shared" si="25"/>
        <v>February</v>
      </c>
      <c r="E278">
        <v>12.75</v>
      </c>
      <c r="F278" t="s">
        <v>27</v>
      </c>
      <c r="G278" t="s">
        <v>22</v>
      </c>
      <c r="H278">
        <f t="shared" si="26"/>
        <v>17.75</v>
      </c>
      <c r="I278">
        <v>1</v>
      </c>
      <c r="J278" t="s">
        <v>28</v>
      </c>
      <c r="K278" t="s">
        <v>29</v>
      </c>
      <c r="L278">
        <f>Table357[[#This Row],[unit_price]]*Table357[[#This Row],[quantity]]</f>
        <v>12.75</v>
      </c>
      <c r="M278">
        <f t="shared" si="27"/>
        <v>17.75</v>
      </c>
      <c r="N278">
        <f t="shared" si="28"/>
        <v>5</v>
      </c>
      <c r="O278" t="s">
        <v>111</v>
      </c>
      <c r="P278" t="s">
        <v>115</v>
      </c>
      <c r="Q278" t="str">
        <f>TEXT(Table357[[#This Row],[order_date]],"yyyy")</f>
        <v>2015</v>
      </c>
    </row>
    <row r="279" spans="1:17" x14ac:dyDescent="0.3">
      <c r="A279">
        <f t="shared" si="29"/>
        <v>7777895678</v>
      </c>
      <c r="B279" s="1">
        <v>42048</v>
      </c>
      <c r="C279" t="str">
        <f t="shared" si="24"/>
        <v>Friday</v>
      </c>
      <c r="D279" t="str">
        <f t="shared" si="25"/>
        <v>February</v>
      </c>
      <c r="E279">
        <v>20.25</v>
      </c>
      <c r="F279" t="s">
        <v>13</v>
      </c>
      <c r="G279" t="s">
        <v>17</v>
      </c>
      <c r="H279">
        <f t="shared" si="26"/>
        <v>30.25</v>
      </c>
      <c r="I279">
        <v>10</v>
      </c>
      <c r="J279" t="s">
        <v>70</v>
      </c>
      <c r="K279" t="s">
        <v>71</v>
      </c>
      <c r="L279">
        <f>Table357[[#This Row],[unit_price]]*Table357[[#This Row],[quantity]]</f>
        <v>202.5</v>
      </c>
      <c r="M279">
        <f t="shared" si="27"/>
        <v>302.5</v>
      </c>
      <c r="N279">
        <f t="shared" si="28"/>
        <v>100</v>
      </c>
      <c r="O279" t="s">
        <v>112</v>
      </c>
      <c r="P279" t="s">
        <v>115</v>
      </c>
      <c r="Q279" t="str">
        <f>TEXT(Table357[[#This Row],[order_date]],"yyyy")</f>
        <v>2015</v>
      </c>
    </row>
    <row r="280" spans="1:17" x14ac:dyDescent="0.3">
      <c r="A280">
        <f t="shared" si="29"/>
        <v>7777895679</v>
      </c>
      <c r="B280" s="1">
        <v>42048</v>
      </c>
      <c r="C280" t="str">
        <f t="shared" si="24"/>
        <v>Friday</v>
      </c>
      <c r="D280" t="str">
        <f t="shared" si="25"/>
        <v>February</v>
      </c>
      <c r="E280">
        <v>15.25</v>
      </c>
      <c r="F280" t="s">
        <v>13</v>
      </c>
      <c r="G280" t="s">
        <v>8</v>
      </c>
      <c r="H280">
        <f t="shared" si="26"/>
        <v>21.25</v>
      </c>
      <c r="I280">
        <v>5</v>
      </c>
      <c r="J280" t="s">
        <v>48</v>
      </c>
      <c r="K280" t="s">
        <v>49</v>
      </c>
      <c r="L280">
        <f>Table357[[#This Row],[unit_price]]*Table357[[#This Row],[quantity]]</f>
        <v>76.25</v>
      </c>
      <c r="M280">
        <f t="shared" si="27"/>
        <v>106.25</v>
      </c>
      <c r="N280">
        <f t="shared" si="28"/>
        <v>30</v>
      </c>
      <c r="O280" t="s">
        <v>111</v>
      </c>
      <c r="P280" t="s">
        <v>114</v>
      </c>
      <c r="Q280" t="str">
        <f>TEXT(Table357[[#This Row],[order_date]],"yyyy")</f>
        <v>2015</v>
      </c>
    </row>
    <row r="281" spans="1:17" x14ac:dyDescent="0.3">
      <c r="A281">
        <f t="shared" si="29"/>
        <v>7777895680</v>
      </c>
      <c r="B281" s="1">
        <v>42048</v>
      </c>
      <c r="C281" t="str">
        <f t="shared" si="24"/>
        <v>Friday</v>
      </c>
      <c r="D281" t="str">
        <f t="shared" si="25"/>
        <v>February</v>
      </c>
      <c r="E281">
        <v>12</v>
      </c>
      <c r="F281" t="s">
        <v>27</v>
      </c>
      <c r="G281" t="s">
        <v>8</v>
      </c>
      <c r="H281">
        <f t="shared" si="26"/>
        <v>15</v>
      </c>
      <c r="I281">
        <v>11</v>
      </c>
      <c r="J281" t="s">
        <v>52</v>
      </c>
      <c r="K281" t="s">
        <v>53</v>
      </c>
      <c r="L281">
        <f>Table357[[#This Row],[unit_price]]*Table357[[#This Row],[quantity]]</f>
        <v>132</v>
      </c>
      <c r="M281">
        <f t="shared" si="27"/>
        <v>165</v>
      </c>
      <c r="N281">
        <f t="shared" si="28"/>
        <v>33</v>
      </c>
      <c r="O281" t="s">
        <v>112</v>
      </c>
      <c r="P281" t="s">
        <v>114</v>
      </c>
      <c r="Q281" t="str">
        <f>TEXT(Table357[[#This Row],[order_date]],"yyyy")</f>
        <v>2015</v>
      </c>
    </row>
    <row r="282" spans="1:17" x14ac:dyDescent="0.3">
      <c r="A282">
        <f t="shared" si="29"/>
        <v>7777895681</v>
      </c>
      <c r="B282" s="1">
        <v>42048</v>
      </c>
      <c r="C282" t="str">
        <f t="shared" si="24"/>
        <v>Friday</v>
      </c>
      <c r="D282" t="str">
        <f t="shared" si="25"/>
        <v>February</v>
      </c>
      <c r="E282">
        <v>16.5</v>
      </c>
      <c r="F282" t="s">
        <v>7</v>
      </c>
      <c r="G282" t="s">
        <v>17</v>
      </c>
      <c r="H282">
        <f t="shared" si="26"/>
        <v>25</v>
      </c>
      <c r="I282">
        <v>2</v>
      </c>
      <c r="J282" t="s">
        <v>18</v>
      </c>
      <c r="K282" t="s">
        <v>19</v>
      </c>
      <c r="L282">
        <f>Table357[[#This Row],[unit_price]]*Table357[[#This Row],[quantity]]</f>
        <v>33</v>
      </c>
      <c r="M282">
        <f t="shared" si="27"/>
        <v>50</v>
      </c>
      <c r="N282">
        <f t="shared" si="28"/>
        <v>17</v>
      </c>
      <c r="O282" t="s">
        <v>111</v>
      </c>
      <c r="P282" t="s">
        <v>115</v>
      </c>
      <c r="Q282" t="str">
        <f>TEXT(Table357[[#This Row],[order_date]],"yyyy")</f>
        <v>2015</v>
      </c>
    </row>
    <row r="283" spans="1:17" x14ac:dyDescent="0.3">
      <c r="A283">
        <f t="shared" si="29"/>
        <v>7777895682</v>
      </c>
      <c r="B283" s="1">
        <v>42048</v>
      </c>
      <c r="C283" t="str">
        <f t="shared" si="24"/>
        <v>Friday</v>
      </c>
      <c r="D283" t="str">
        <f t="shared" si="25"/>
        <v>February</v>
      </c>
      <c r="E283">
        <v>12.5</v>
      </c>
      <c r="F283" t="s">
        <v>27</v>
      </c>
      <c r="G283" t="s">
        <v>17</v>
      </c>
      <c r="H283">
        <f t="shared" si="26"/>
        <v>19.5</v>
      </c>
      <c r="I283">
        <v>5</v>
      </c>
      <c r="J283" t="s">
        <v>25</v>
      </c>
      <c r="K283" t="s">
        <v>26</v>
      </c>
      <c r="L283">
        <f>Table357[[#This Row],[unit_price]]*Table357[[#This Row],[quantity]]</f>
        <v>62.5</v>
      </c>
      <c r="M283">
        <f t="shared" si="27"/>
        <v>97.5</v>
      </c>
      <c r="N283">
        <f t="shared" si="28"/>
        <v>35</v>
      </c>
      <c r="O283" t="s">
        <v>112</v>
      </c>
      <c r="P283" t="s">
        <v>114</v>
      </c>
      <c r="Q283" t="str">
        <f>TEXT(Table357[[#This Row],[order_date]],"yyyy")</f>
        <v>2015</v>
      </c>
    </row>
    <row r="284" spans="1:17" x14ac:dyDescent="0.3">
      <c r="A284">
        <f t="shared" si="29"/>
        <v>7777895683</v>
      </c>
      <c r="B284" s="1">
        <v>42048</v>
      </c>
      <c r="C284" t="str">
        <f t="shared" si="24"/>
        <v>Friday</v>
      </c>
      <c r="D284" t="str">
        <f t="shared" si="25"/>
        <v>February</v>
      </c>
      <c r="E284">
        <v>12</v>
      </c>
      <c r="F284" t="s">
        <v>27</v>
      </c>
      <c r="G284" t="s">
        <v>8</v>
      </c>
      <c r="H284">
        <f t="shared" si="26"/>
        <v>15</v>
      </c>
      <c r="I284">
        <v>1</v>
      </c>
      <c r="J284" t="s">
        <v>36</v>
      </c>
      <c r="K284" t="s">
        <v>37</v>
      </c>
      <c r="L284">
        <f>Table357[[#This Row],[unit_price]]*Table357[[#This Row],[quantity]]</f>
        <v>12</v>
      </c>
      <c r="M284">
        <f t="shared" si="27"/>
        <v>15</v>
      </c>
      <c r="N284">
        <f t="shared" si="28"/>
        <v>3</v>
      </c>
      <c r="O284" t="s">
        <v>112</v>
      </c>
      <c r="P284" t="s">
        <v>115</v>
      </c>
      <c r="Q284" t="str">
        <f>TEXT(Table357[[#This Row],[order_date]],"yyyy")</f>
        <v>2015</v>
      </c>
    </row>
    <row r="285" spans="1:17" x14ac:dyDescent="0.3">
      <c r="A285">
        <f t="shared" si="29"/>
        <v>7777895684</v>
      </c>
      <c r="B285" s="1">
        <v>42048</v>
      </c>
      <c r="C285" t="str">
        <f t="shared" si="24"/>
        <v>Friday</v>
      </c>
      <c r="D285" t="str">
        <f t="shared" si="25"/>
        <v>February</v>
      </c>
      <c r="E285">
        <v>20.25</v>
      </c>
      <c r="F285" t="s">
        <v>13</v>
      </c>
      <c r="G285" t="s">
        <v>17</v>
      </c>
      <c r="H285">
        <f t="shared" si="26"/>
        <v>30.25</v>
      </c>
      <c r="I285">
        <v>11</v>
      </c>
      <c r="J285" t="s">
        <v>60</v>
      </c>
      <c r="K285" t="s">
        <v>61</v>
      </c>
      <c r="L285">
        <f>Table357[[#This Row],[unit_price]]*Table357[[#This Row],[quantity]]</f>
        <v>222.75</v>
      </c>
      <c r="M285">
        <f t="shared" si="27"/>
        <v>332.75</v>
      </c>
      <c r="N285">
        <f t="shared" si="28"/>
        <v>110</v>
      </c>
      <c r="O285" t="s">
        <v>111</v>
      </c>
      <c r="P285" t="s">
        <v>114</v>
      </c>
      <c r="Q285" t="str">
        <f>TEXT(Table357[[#This Row],[order_date]],"yyyy")</f>
        <v>2015</v>
      </c>
    </row>
    <row r="286" spans="1:17" x14ac:dyDescent="0.3">
      <c r="A286">
        <f t="shared" si="29"/>
        <v>7777895685</v>
      </c>
      <c r="B286" s="1">
        <v>42048</v>
      </c>
      <c r="C286" t="str">
        <f t="shared" si="24"/>
        <v>Friday</v>
      </c>
      <c r="D286" t="str">
        <f t="shared" si="25"/>
        <v>February</v>
      </c>
      <c r="E286">
        <v>16.5</v>
      </c>
      <c r="F286" t="s">
        <v>7</v>
      </c>
      <c r="G286" t="s">
        <v>14</v>
      </c>
      <c r="H286">
        <f t="shared" si="26"/>
        <v>22</v>
      </c>
      <c r="I286">
        <v>10</v>
      </c>
      <c r="J286" t="s">
        <v>40</v>
      </c>
      <c r="K286" t="s">
        <v>41</v>
      </c>
      <c r="L286">
        <f>Table357[[#This Row],[unit_price]]*Table357[[#This Row],[quantity]]</f>
        <v>165</v>
      </c>
      <c r="M286">
        <f t="shared" si="27"/>
        <v>220</v>
      </c>
      <c r="N286">
        <f t="shared" si="28"/>
        <v>55</v>
      </c>
      <c r="O286" t="s">
        <v>112</v>
      </c>
      <c r="P286" t="s">
        <v>114</v>
      </c>
      <c r="Q286" t="str">
        <f>TEXT(Table357[[#This Row],[order_date]],"yyyy")</f>
        <v>2015</v>
      </c>
    </row>
    <row r="287" spans="1:17" x14ac:dyDescent="0.3">
      <c r="A287">
        <f t="shared" si="29"/>
        <v>7777895686</v>
      </c>
      <c r="B287" s="1">
        <v>42049</v>
      </c>
      <c r="C287" t="str">
        <f t="shared" si="24"/>
        <v>Saturday</v>
      </c>
      <c r="D287" t="str">
        <f t="shared" si="25"/>
        <v>February</v>
      </c>
      <c r="E287">
        <v>12</v>
      </c>
      <c r="F287" t="s">
        <v>27</v>
      </c>
      <c r="G287" t="s">
        <v>8</v>
      </c>
      <c r="H287">
        <f t="shared" si="26"/>
        <v>15</v>
      </c>
      <c r="I287">
        <v>2</v>
      </c>
      <c r="J287" t="s">
        <v>11</v>
      </c>
      <c r="K287" t="s">
        <v>12</v>
      </c>
      <c r="L287">
        <f>Table357[[#This Row],[unit_price]]*Table357[[#This Row],[quantity]]</f>
        <v>24</v>
      </c>
      <c r="M287">
        <f t="shared" si="27"/>
        <v>30</v>
      </c>
      <c r="N287">
        <f t="shared" si="28"/>
        <v>6</v>
      </c>
      <c r="O287" t="s">
        <v>111</v>
      </c>
      <c r="P287" t="s">
        <v>114</v>
      </c>
      <c r="Q287" t="str">
        <f>TEXT(Table357[[#This Row],[order_date]],"yyyy")</f>
        <v>2015</v>
      </c>
    </row>
    <row r="288" spans="1:17" x14ac:dyDescent="0.3">
      <c r="A288">
        <f t="shared" si="29"/>
        <v>7777895687</v>
      </c>
      <c r="B288" s="1">
        <v>42049</v>
      </c>
      <c r="C288" t="str">
        <f t="shared" si="24"/>
        <v>Saturday</v>
      </c>
      <c r="D288" t="str">
        <f t="shared" si="25"/>
        <v>February</v>
      </c>
      <c r="E288">
        <v>16.5</v>
      </c>
      <c r="F288" t="s">
        <v>7</v>
      </c>
      <c r="G288" t="s">
        <v>17</v>
      </c>
      <c r="H288">
        <f t="shared" si="26"/>
        <v>25</v>
      </c>
      <c r="I288">
        <v>1</v>
      </c>
      <c r="J288" t="s">
        <v>32</v>
      </c>
      <c r="K288" t="s">
        <v>33</v>
      </c>
      <c r="L288">
        <f>Table357[[#This Row],[unit_price]]*Table357[[#This Row],[quantity]]</f>
        <v>16.5</v>
      </c>
      <c r="M288">
        <f t="shared" si="27"/>
        <v>25</v>
      </c>
      <c r="N288">
        <f t="shared" si="28"/>
        <v>8.5</v>
      </c>
      <c r="O288" t="s">
        <v>112</v>
      </c>
      <c r="P288" t="s">
        <v>115</v>
      </c>
      <c r="Q288" t="str">
        <f>TEXT(Table357[[#This Row],[order_date]],"yyyy")</f>
        <v>2015</v>
      </c>
    </row>
    <row r="289" spans="1:17" x14ac:dyDescent="0.3">
      <c r="A289">
        <f t="shared" si="29"/>
        <v>7777895688</v>
      </c>
      <c r="B289" s="1">
        <v>42049</v>
      </c>
      <c r="C289" t="str">
        <f t="shared" si="24"/>
        <v>Saturday</v>
      </c>
      <c r="D289" t="str">
        <f t="shared" si="25"/>
        <v>February</v>
      </c>
      <c r="E289">
        <v>12.5</v>
      </c>
      <c r="F289" t="s">
        <v>27</v>
      </c>
      <c r="G289" t="s">
        <v>17</v>
      </c>
      <c r="H289">
        <f t="shared" si="26"/>
        <v>19.5</v>
      </c>
      <c r="I289">
        <v>9</v>
      </c>
      <c r="J289" t="s">
        <v>54</v>
      </c>
      <c r="K289" t="s">
        <v>55</v>
      </c>
      <c r="L289">
        <f>Table357[[#This Row],[unit_price]]*Table357[[#This Row],[quantity]]</f>
        <v>112.5</v>
      </c>
      <c r="M289">
        <f t="shared" si="27"/>
        <v>175.5</v>
      </c>
      <c r="N289">
        <f t="shared" si="28"/>
        <v>63</v>
      </c>
      <c r="O289" t="s">
        <v>112</v>
      </c>
      <c r="P289" t="s">
        <v>115</v>
      </c>
      <c r="Q289" t="str">
        <f>TEXT(Table357[[#This Row],[order_date]],"yyyy")</f>
        <v>2015</v>
      </c>
    </row>
    <row r="290" spans="1:17" x14ac:dyDescent="0.3">
      <c r="A290">
        <f t="shared" si="29"/>
        <v>7777895689</v>
      </c>
      <c r="B290" s="1">
        <v>42049</v>
      </c>
      <c r="C290" t="str">
        <f t="shared" si="24"/>
        <v>Saturday</v>
      </c>
      <c r="D290" t="str">
        <f t="shared" si="25"/>
        <v>February</v>
      </c>
      <c r="E290">
        <v>12.75</v>
      </c>
      <c r="F290" t="s">
        <v>27</v>
      </c>
      <c r="G290" t="s">
        <v>22</v>
      </c>
      <c r="H290">
        <f t="shared" si="26"/>
        <v>17.75</v>
      </c>
      <c r="I290">
        <v>12</v>
      </c>
      <c r="J290" t="s">
        <v>50</v>
      </c>
      <c r="K290" t="s">
        <v>51</v>
      </c>
      <c r="L290">
        <f>Table357[[#This Row],[unit_price]]*Table357[[#This Row],[quantity]]</f>
        <v>153</v>
      </c>
      <c r="M290">
        <f t="shared" si="27"/>
        <v>213</v>
      </c>
      <c r="N290">
        <f t="shared" si="28"/>
        <v>60</v>
      </c>
      <c r="O290" t="s">
        <v>111</v>
      </c>
      <c r="P290" t="s">
        <v>115</v>
      </c>
      <c r="Q290" t="str">
        <f>TEXT(Table357[[#This Row],[order_date]],"yyyy")</f>
        <v>2015</v>
      </c>
    </row>
    <row r="291" spans="1:17" x14ac:dyDescent="0.3">
      <c r="A291">
        <f t="shared" si="29"/>
        <v>7777895690</v>
      </c>
      <c r="B291" s="1">
        <v>42049</v>
      </c>
      <c r="C291" t="str">
        <f t="shared" si="24"/>
        <v>Saturday</v>
      </c>
      <c r="D291" t="str">
        <f t="shared" si="25"/>
        <v>February</v>
      </c>
      <c r="E291">
        <v>12.5</v>
      </c>
      <c r="F291" t="s">
        <v>27</v>
      </c>
      <c r="G291" t="s">
        <v>17</v>
      </c>
      <c r="H291">
        <f t="shared" si="26"/>
        <v>19.5</v>
      </c>
      <c r="I291">
        <v>5</v>
      </c>
      <c r="J291" t="s">
        <v>32</v>
      </c>
      <c r="K291" t="s">
        <v>33</v>
      </c>
      <c r="L291">
        <f>Table357[[#This Row],[unit_price]]*Table357[[#This Row],[quantity]]</f>
        <v>62.5</v>
      </c>
      <c r="M291">
        <f t="shared" si="27"/>
        <v>97.5</v>
      </c>
      <c r="N291">
        <f t="shared" si="28"/>
        <v>35</v>
      </c>
      <c r="O291" t="s">
        <v>111</v>
      </c>
      <c r="P291" t="s">
        <v>114</v>
      </c>
      <c r="Q291" t="str">
        <f>TEXT(Table357[[#This Row],[order_date]],"yyyy")</f>
        <v>2015</v>
      </c>
    </row>
    <row r="292" spans="1:17" x14ac:dyDescent="0.3">
      <c r="A292">
        <f t="shared" si="29"/>
        <v>7777895691</v>
      </c>
      <c r="B292" s="1">
        <v>42049</v>
      </c>
      <c r="C292" t="str">
        <f t="shared" si="24"/>
        <v>Saturday</v>
      </c>
      <c r="D292" t="str">
        <f t="shared" si="25"/>
        <v>February</v>
      </c>
      <c r="E292">
        <v>16</v>
      </c>
      <c r="F292" t="s">
        <v>7</v>
      </c>
      <c r="G292" t="s">
        <v>14</v>
      </c>
      <c r="H292">
        <f t="shared" si="26"/>
        <v>21.5</v>
      </c>
      <c r="I292">
        <v>4</v>
      </c>
      <c r="J292" t="s">
        <v>42</v>
      </c>
      <c r="K292" t="s">
        <v>43</v>
      </c>
      <c r="L292">
        <f>Table357[[#This Row],[unit_price]]*Table357[[#This Row],[quantity]]</f>
        <v>64</v>
      </c>
      <c r="M292">
        <f t="shared" si="27"/>
        <v>86</v>
      </c>
      <c r="N292">
        <f t="shared" si="28"/>
        <v>22</v>
      </c>
      <c r="O292" t="s">
        <v>111</v>
      </c>
      <c r="P292" t="s">
        <v>115</v>
      </c>
      <c r="Q292" t="str">
        <f>TEXT(Table357[[#This Row],[order_date]],"yyyy")</f>
        <v>2015</v>
      </c>
    </row>
    <row r="293" spans="1:17" x14ac:dyDescent="0.3">
      <c r="A293">
        <f t="shared" si="29"/>
        <v>7777895692</v>
      </c>
      <c r="B293" s="1">
        <v>42050</v>
      </c>
      <c r="C293" t="str">
        <f t="shared" si="24"/>
        <v>Sunday</v>
      </c>
      <c r="D293" t="str">
        <f t="shared" si="25"/>
        <v>February</v>
      </c>
      <c r="E293">
        <v>12.25</v>
      </c>
      <c r="F293" t="s">
        <v>27</v>
      </c>
      <c r="G293" t="s">
        <v>17</v>
      </c>
      <c r="H293">
        <f t="shared" si="26"/>
        <v>19.25</v>
      </c>
      <c r="I293">
        <v>11</v>
      </c>
      <c r="J293" t="s">
        <v>70</v>
      </c>
      <c r="K293" t="s">
        <v>71</v>
      </c>
      <c r="L293">
        <f>Table357[[#This Row],[unit_price]]*Table357[[#This Row],[quantity]]</f>
        <v>134.75</v>
      </c>
      <c r="M293">
        <f t="shared" si="27"/>
        <v>211.75</v>
      </c>
      <c r="N293">
        <f t="shared" si="28"/>
        <v>77</v>
      </c>
      <c r="O293" t="s">
        <v>111</v>
      </c>
      <c r="P293" t="s">
        <v>114</v>
      </c>
      <c r="Q293" t="str">
        <f>TEXT(Table357[[#This Row],[order_date]],"yyyy")</f>
        <v>2015</v>
      </c>
    </row>
    <row r="294" spans="1:17" x14ac:dyDescent="0.3">
      <c r="A294">
        <f t="shared" si="29"/>
        <v>7777895693</v>
      </c>
      <c r="B294" s="1">
        <v>42050</v>
      </c>
      <c r="C294" t="str">
        <f t="shared" si="24"/>
        <v>Sunday</v>
      </c>
      <c r="D294" t="str">
        <f t="shared" si="25"/>
        <v>February</v>
      </c>
      <c r="E294">
        <v>12</v>
      </c>
      <c r="F294" t="s">
        <v>27</v>
      </c>
      <c r="G294" t="s">
        <v>8</v>
      </c>
      <c r="H294">
        <f t="shared" si="26"/>
        <v>15</v>
      </c>
      <c r="I294">
        <v>11</v>
      </c>
      <c r="J294" t="s">
        <v>30</v>
      </c>
      <c r="K294" t="s">
        <v>31</v>
      </c>
      <c r="L294">
        <f>Table357[[#This Row],[unit_price]]*Table357[[#This Row],[quantity]]</f>
        <v>132</v>
      </c>
      <c r="M294">
        <f t="shared" si="27"/>
        <v>165</v>
      </c>
      <c r="N294">
        <f t="shared" si="28"/>
        <v>33</v>
      </c>
      <c r="O294" t="s">
        <v>112</v>
      </c>
      <c r="P294" t="s">
        <v>115</v>
      </c>
      <c r="Q294" t="str">
        <f>TEXT(Table357[[#This Row],[order_date]],"yyyy")</f>
        <v>2015</v>
      </c>
    </row>
    <row r="295" spans="1:17" x14ac:dyDescent="0.3">
      <c r="A295">
        <f t="shared" si="29"/>
        <v>7777895694</v>
      </c>
      <c r="B295" s="1">
        <v>42050</v>
      </c>
      <c r="C295" t="str">
        <f t="shared" si="24"/>
        <v>Sunday</v>
      </c>
      <c r="D295" t="str">
        <f t="shared" si="25"/>
        <v>February</v>
      </c>
      <c r="E295">
        <v>20.25</v>
      </c>
      <c r="F295" t="s">
        <v>13</v>
      </c>
      <c r="G295" t="s">
        <v>14</v>
      </c>
      <c r="H295">
        <f t="shared" si="26"/>
        <v>27.25</v>
      </c>
      <c r="I295">
        <v>11</v>
      </c>
      <c r="J295" t="s">
        <v>20</v>
      </c>
      <c r="K295" t="s">
        <v>21</v>
      </c>
      <c r="L295">
        <f>Table357[[#This Row],[unit_price]]*Table357[[#This Row],[quantity]]</f>
        <v>222.75</v>
      </c>
      <c r="M295">
        <f t="shared" si="27"/>
        <v>299.75</v>
      </c>
      <c r="N295">
        <f t="shared" si="28"/>
        <v>77</v>
      </c>
      <c r="O295" t="s">
        <v>111</v>
      </c>
      <c r="P295" t="s">
        <v>114</v>
      </c>
      <c r="Q295" t="str">
        <f>TEXT(Table357[[#This Row],[order_date]],"yyyy")</f>
        <v>2015</v>
      </c>
    </row>
    <row r="296" spans="1:17" x14ac:dyDescent="0.3">
      <c r="A296">
        <f t="shared" si="29"/>
        <v>7777895695</v>
      </c>
      <c r="B296" s="1">
        <v>42050</v>
      </c>
      <c r="C296" t="str">
        <f t="shared" si="24"/>
        <v>Sunday</v>
      </c>
      <c r="D296" t="str">
        <f t="shared" si="25"/>
        <v>February</v>
      </c>
      <c r="E296">
        <v>20.5</v>
      </c>
      <c r="F296" t="s">
        <v>13</v>
      </c>
      <c r="G296" t="s">
        <v>8</v>
      </c>
      <c r="H296">
        <f t="shared" si="26"/>
        <v>26.5</v>
      </c>
      <c r="I296">
        <v>10</v>
      </c>
      <c r="J296" t="s">
        <v>11</v>
      </c>
      <c r="K296" t="s">
        <v>12</v>
      </c>
      <c r="L296">
        <f>Table357[[#This Row],[unit_price]]*Table357[[#This Row],[quantity]]</f>
        <v>205</v>
      </c>
      <c r="M296">
        <f t="shared" si="27"/>
        <v>265</v>
      </c>
      <c r="N296">
        <f t="shared" si="28"/>
        <v>60</v>
      </c>
      <c r="O296" t="s">
        <v>112</v>
      </c>
      <c r="P296" t="s">
        <v>115</v>
      </c>
      <c r="Q296" t="str">
        <f>TEXT(Table357[[#This Row],[order_date]],"yyyy")</f>
        <v>2015</v>
      </c>
    </row>
    <row r="297" spans="1:17" x14ac:dyDescent="0.3">
      <c r="A297">
        <f t="shared" si="29"/>
        <v>7777895696</v>
      </c>
      <c r="B297" s="1">
        <v>42051</v>
      </c>
      <c r="C297" t="str">
        <f t="shared" si="24"/>
        <v>Monday</v>
      </c>
      <c r="D297" t="str">
        <f t="shared" si="25"/>
        <v>February</v>
      </c>
      <c r="E297">
        <v>12.75</v>
      </c>
      <c r="F297" t="s">
        <v>27</v>
      </c>
      <c r="G297" t="s">
        <v>22</v>
      </c>
      <c r="H297">
        <f t="shared" si="26"/>
        <v>17.75</v>
      </c>
      <c r="I297">
        <v>12</v>
      </c>
      <c r="J297" t="s">
        <v>23</v>
      </c>
      <c r="K297" t="s">
        <v>24</v>
      </c>
      <c r="L297">
        <f>Table357[[#This Row],[unit_price]]*Table357[[#This Row],[quantity]]</f>
        <v>153</v>
      </c>
      <c r="M297">
        <f t="shared" si="27"/>
        <v>213</v>
      </c>
      <c r="N297">
        <f t="shared" si="28"/>
        <v>60</v>
      </c>
      <c r="O297" t="s">
        <v>112</v>
      </c>
      <c r="P297" t="s">
        <v>115</v>
      </c>
      <c r="Q297" t="str">
        <f>TEXT(Table357[[#This Row],[order_date]],"yyyy")</f>
        <v>2015</v>
      </c>
    </row>
    <row r="298" spans="1:17" x14ac:dyDescent="0.3">
      <c r="A298">
        <f t="shared" si="29"/>
        <v>7777895697</v>
      </c>
      <c r="B298" s="1">
        <v>42051</v>
      </c>
      <c r="C298" t="str">
        <f t="shared" si="24"/>
        <v>Monday</v>
      </c>
      <c r="D298" t="str">
        <f t="shared" si="25"/>
        <v>February</v>
      </c>
      <c r="E298">
        <v>20.25</v>
      </c>
      <c r="F298" t="s">
        <v>13</v>
      </c>
      <c r="G298" t="s">
        <v>14</v>
      </c>
      <c r="H298">
        <f t="shared" si="26"/>
        <v>27.25</v>
      </c>
      <c r="I298">
        <v>9</v>
      </c>
      <c r="J298" t="s">
        <v>20</v>
      </c>
      <c r="K298" t="s">
        <v>21</v>
      </c>
      <c r="L298">
        <f>Table357[[#This Row],[unit_price]]*Table357[[#This Row],[quantity]]</f>
        <v>182.25</v>
      </c>
      <c r="M298">
        <f t="shared" si="27"/>
        <v>245.25</v>
      </c>
      <c r="N298">
        <f t="shared" si="28"/>
        <v>63</v>
      </c>
      <c r="O298" t="s">
        <v>111</v>
      </c>
      <c r="P298" t="s">
        <v>115</v>
      </c>
      <c r="Q298" t="str">
        <f>TEXT(Table357[[#This Row],[order_date]],"yyyy")</f>
        <v>2015</v>
      </c>
    </row>
    <row r="299" spans="1:17" x14ac:dyDescent="0.3">
      <c r="A299">
        <f t="shared" si="29"/>
        <v>7777895698</v>
      </c>
      <c r="B299" s="1">
        <v>42051</v>
      </c>
      <c r="C299" t="str">
        <f t="shared" si="24"/>
        <v>Monday</v>
      </c>
      <c r="D299" t="str">
        <f t="shared" si="25"/>
        <v>February</v>
      </c>
      <c r="E299">
        <v>20.25</v>
      </c>
      <c r="F299" t="s">
        <v>13</v>
      </c>
      <c r="G299" t="s">
        <v>17</v>
      </c>
      <c r="H299">
        <f t="shared" si="26"/>
        <v>30.25</v>
      </c>
      <c r="I299">
        <v>6</v>
      </c>
      <c r="J299" t="s">
        <v>70</v>
      </c>
      <c r="K299" t="s">
        <v>71</v>
      </c>
      <c r="L299">
        <f>Table357[[#This Row],[unit_price]]*Table357[[#This Row],[quantity]]</f>
        <v>121.5</v>
      </c>
      <c r="M299">
        <f t="shared" si="27"/>
        <v>181.5</v>
      </c>
      <c r="N299">
        <f t="shared" si="28"/>
        <v>60</v>
      </c>
      <c r="O299" t="s">
        <v>111</v>
      </c>
      <c r="P299" t="s">
        <v>114</v>
      </c>
      <c r="Q299" t="str">
        <f>TEXT(Table357[[#This Row],[order_date]],"yyyy")</f>
        <v>2015</v>
      </c>
    </row>
    <row r="300" spans="1:17" x14ac:dyDescent="0.3">
      <c r="A300">
        <f t="shared" si="29"/>
        <v>7777895699</v>
      </c>
      <c r="B300" s="1">
        <v>42051</v>
      </c>
      <c r="C300" t="str">
        <f t="shared" si="24"/>
        <v>Monday</v>
      </c>
      <c r="D300" t="str">
        <f t="shared" si="25"/>
        <v>February</v>
      </c>
      <c r="E300">
        <v>12</v>
      </c>
      <c r="F300" t="s">
        <v>27</v>
      </c>
      <c r="G300" t="s">
        <v>8</v>
      </c>
      <c r="H300">
        <f t="shared" si="26"/>
        <v>15</v>
      </c>
      <c r="I300">
        <v>2</v>
      </c>
      <c r="J300" t="s">
        <v>52</v>
      </c>
      <c r="K300" t="s">
        <v>53</v>
      </c>
      <c r="L300">
        <f>Table357[[#This Row],[unit_price]]*Table357[[#This Row],[quantity]]</f>
        <v>24</v>
      </c>
      <c r="M300">
        <f t="shared" si="27"/>
        <v>30</v>
      </c>
      <c r="N300">
        <f t="shared" si="28"/>
        <v>6</v>
      </c>
      <c r="O300" t="s">
        <v>112</v>
      </c>
      <c r="P300" t="s">
        <v>115</v>
      </c>
      <c r="Q300" t="str">
        <f>TEXT(Table357[[#This Row],[order_date]],"yyyy")</f>
        <v>2015</v>
      </c>
    </row>
    <row r="301" spans="1:17" x14ac:dyDescent="0.3">
      <c r="A301">
        <f t="shared" si="29"/>
        <v>7777895700</v>
      </c>
      <c r="B301" s="1">
        <v>42051</v>
      </c>
      <c r="C301" t="str">
        <f t="shared" si="24"/>
        <v>Monday</v>
      </c>
      <c r="D301" t="str">
        <f t="shared" si="25"/>
        <v>February</v>
      </c>
      <c r="E301">
        <v>20.25</v>
      </c>
      <c r="F301" t="s">
        <v>13</v>
      </c>
      <c r="G301" t="s">
        <v>14</v>
      </c>
      <c r="H301">
        <f t="shared" si="26"/>
        <v>27.25</v>
      </c>
      <c r="I301">
        <v>7</v>
      </c>
      <c r="J301" t="s">
        <v>68</v>
      </c>
      <c r="K301" t="s">
        <v>69</v>
      </c>
      <c r="L301">
        <f>Table357[[#This Row],[unit_price]]*Table357[[#This Row],[quantity]]</f>
        <v>141.75</v>
      </c>
      <c r="M301">
        <f t="shared" si="27"/>
        <v>190.75</v>
      </c>
      <c r="N301">
        <f t="shared" si="28"/>
        <v>49</v>
      </c>
      <c r="O301" t="s">
        <v>111</v>
      </c>
      <c r="P301" t="s">
        <v>115</v>
      </c>
      <c r="Q301" t="str">
        <f>TEXT(Table357[[#This Row],[order_date]],"yyyy")</f>
        <v>2015</v>
      </c>
    </row>
    <row r="302" spans="1:17" x14ac:dyDescent="0.3">
      <c r="A302">
        <f t="shared" si="29"/>
        <v>7777895701</v>
      </c>
      <c r="B302" s="1">
        <v>42051</v>
      </c>
      <c r="C302" t="str">
        <f t="shared" si="24"/>
        <v>Monday</v>
      </c>
      <c r="D302" t="str">
        <f t="shared" si="25"/>
        <v>February</v>
      </c>
      <c r="E302">
        <v>20.75</v>
      </c>
      <c r="F302" t="s">
        <v>13</v>
      </c>
      <c r="G302" t="s">
        <v>22</v>
      </c>
      <c r="H302">
        <f t="shared" si="26"/>
        <v>28.75</v>
      </c>
      <c r="I302">
        <v>10</v>
      </c>
      <c r="J302" t="s">
        <v>50</v>
      </c>
      <c r="K302" t="s">
        <v>51</v>
      </c>
      <c r="L302">
        <f>Table357[[#This Row],[unit_price]]*Table357[[#This Row],[quantity]]</f>
        <v>207.5</v>
      </c>
      <c r="M302">
        <f t="shared" si="27"/>
        <v>287.5</v>
      </c>
      <c r="N302">
        <f t="shared" si="28"/>
        <v>80</v>
      </c>
      <c r="O302" t="s">
        <v>112</v>
      </c>
      <c r="P302" t="s">
        <v>115</v>
      </c>
      <c r="Q302" t="str">
        <f>TEXT(Table357[[#This Row],[order_date]],"yyyy")</f>
        <v>2015</v>
      </c>
    </row>
    <row r="303" spans="1:17" x14ac:dyDescent="0.3">
      <c r="A303">
        <f t="shared" si="29"/>
        <v>7777895702</v>
      </c>
      <c r="B303" s="1">
        <v>42052</v>
      </c>
      <c r="C303" t="str">
        <f t="shared" si="24"/>
        <v>Tuesday</v>
      </c>
      <c r="D303" t="str">
        <f t="shared" si="25"/>
        <v>February</v>
      </c>
      <c r="E303">
        <v>12</v>
      </c>
      <c r="F303" t="s">
        <v>27</v>
      </c>
      <c r="G303" t="s">
        <v>8</v>
      </c>
      <c r="H303">
        <f t="shared" si="26"/>
        <v>15</v>
      </c>
      <c r="I303">
        <v>1</v>
      </c>
      <c r="J303" t="s">
        <v>11</v>
      </c>
      <c r="K303" t="s">
        <v>12</v>
      </c>
      <c r="L303">
        <f>Table357[[#This Row],[unit_price]]*Table357[[#This Row],[quantity]]</f>
        <v>12</v>
      </c>
      <c r="M303">
        <f t="shared" si="27"/>
        <v>15</v>
      </c>
      <c r="N303">
        <f t="shared" si="28"/>
        <v>3</v>
      </c>
      <c r="O303" t="s">
        <v>111</v>
      </c>
      <c r="P303" t="s">
        <v>114</v>
      </c>
      <c r="Q303" t="str">
        <f>TEXT(Table357[[#This Row],[order_date]],"yyyy")</f>
        <v>2015</v>
      </c>
    </row>
    <row r="304" spans="1:17" x14ac:dyDescent="0.3">
      <c r="A304">
        <f t="shared" si="29"/>
        <v>7777895703</v>
      </c>
      <c r="B304" s="1">
        <v>42052</v>
      </c>
      <c r="C304" t="str">
        <f t="shared" si="24"/>
        <v>Tuesday</v>
      </c>
      <c r="D304" t="str">
        <f t="shared" si="25"/>
        <v>February</v>
      </c>
      <c r="E304">
        <v>12.5</v>
      </c>
      <c r="F304" t="s">
        <v>27</v>
      </c>
      <c r="G304" t="s">
        <v>17</v>
      </c>
      <c r="H304">
        <f t="shared" si="26"/>
        <v>19.5</v>
      </c>
      <c r="I304">
        <v>8</v>
      </c>
      <c r="J304" t="s">
        <v>38</v>
      </c>
      <c r="K304" t="s">
        <v>39</v>
      </c>
      <c r="L304">
        <f>Table357[[#This Row],[unit_price]]*Table357[[#This Row],[quantity]]</f>
        <v>100</v>
      </c>
      <c r="M304">
        <f t="shared" si="27"/>
        <v>156</v>
      </c>
      <c r="N304">
        <f t="shared" si="28"/>
        <v>56</v>
      </c>
      <c r="O304" t="s">
        <v>112</v>
      </c>
      <c r="P304" t="s">
        <v>114</v>
      </c>
      <c r="Q304" t="str">
        <f>TEXT(Table357[[#This Row],[order_date]],"yyyy")</f>
        <v>2015</v>
      </c>
    </row>
    <row r="305" spans="1:17" x14ac:dyDescent="0.3">
      <c r="A305">
        <f t="shared" si="29"/>
        <v>7777895704</v>
      </c>
      <c r="B305" s="1">
        <v>42052</v>
      </c>
      <c r="C305" t="str">
        <f t="shared" si="24"/>
        <v>Tuesday</v>
      </c>
      <c r="D305" t="str">
        <f t="shared" si="25"/>
        <v>February</v>
      </c>
      <c r="E305">
        <v>20.5</v>
      </c>
      <c r="F305" t="s">
        <v>13</v>
      </c>
      <c r="G305" t="s">
        <v>8</v>
      </c>
      <c r="H305">
        <f t="shared" si="26"/>
        <v>26.5</v>
      </c>
      <c r="I305">
        <v>4</v>
      </c>
      <c r="J305" t="s">
        <v>36</v>
      </c>
      <c r="K305" t="s">
        <v>37</v>
      </c>
      <c r="L305">
        <f>Table357[[#This Row],[unit_price]]*Table357[[#This Row],[quantity]]</f>
        <v>82</v>
      </c>
      <c r="M305">
        <f t="shared" si="27"/>
        <v>106</v>
      </c>
      <c r="N305">
        <f t="shared" si="28"/>
        <v>24</v>
      </c>
      <c r="O305" t="s">
        <v>111</v>
      </c>
      <c r="P305" t="s">
        <v>115</v>
      </c>
      <c r="Q305" t="str">
        <f>TEXT(Table357[[#This Row],[order_date]],"yyyy")</f>
        <v>2015</v>
      </c>
    </row>
    <row r="306" spans="1:17" x14ac:dyDescent="0.3">
      <c r="A306">
        <f t="shared" si="29"/>
        <v>7777895705</v>
      </c>
      <c r="B306" s="1">
        <v>42052</v>
      </c>
      <c r="C306" t="str">
        <f t="shared" si="24"/>
        <v>Tuesday</v>
      </c>
      <c r="D306" t="str">
        <f t="shared" si="25"/>
        <v>February</v>
      </c>
      <c r="E306">
        <v>12</v>
      </c>
      <c r="F306" t="s">
        <v>27</v>
      </c>
      <c r="G306" t="s">
        <v>8</v>
      </c>
      <c r="H306">
        <f t="shared" si="26"/>
        <v>15</v>
      </c>
      <c r="I306">
        <v>7</v>
      </c>
      <c r="J306" t="s">
        <v>11</v>
      </c>
      <c r="K306" t="s">
        <v>12</v>
      </c>
      <c r="L306">
        <f>Table357[[#This Row],[unit_price]]*Table357[[#This Row],[quantity]]</f>
        <v>84</v>
      </c>
      <c r="M306">
        <f t="shared" si="27"/>
        <v>105</v>
      </c>
      <c r="N306">
        <f t="shared" si="28"/>
        <v>21</v>
      </c>
      <c r="O306" t="s">
        <v>111</v>
      </c>
      <c r="P306" t="s">
        <v>114</v>
      </c>
      <c r="Q306" t="str">
        <f>TEXT(Table357[[#This Row],[order_date]],"yyyy")</f>
        <v>2015</v>
      </c>
    </row>
    <row r="307" spans="1:17" x14ac:dyDescent="0.3">
      <c r="A307">
        <f t="shared" si="29"/>
        <v>7777895706</v>
      </c>
      <c r="B307" s="1">
        <v>42052</v>
      </c>
      <c r="C307" t="str">
        <f t="shared" si="24"/>
        <v>Tuesday</v>
      </c>
      <c r="D307" t="str">
        <f t="shared" si="25"/>
        <v>February</v>
      </c>
      <c r="E307">
        <v>12.5</v>
      </c>
      <c r="F307" t="s">
        <v>27</v>
      </c>
      <c r="G307" t="s">
        <v>17</v>
      </c>
      <c r="H307">
        <f t="shared" si="26"/>
        <v>19.5</v>
      </c>
      <c r="I307">
        <v>5</v>
      </c>
      <c r="J307" t="s">
        <v>32</v>
      </c>
      <c r="K307" t="s">
        <v>33</v>
      </c>
      <c r="L307">
        <f>Table357[[#This Row],[unit_price]]*Table357[[#This Row],[quantity]]</f>
        <v>62.5</v>
      </c>
      <c r="M307">
        <f t="shared" si="27"/>
        <v>97.5</v>
      </c>
      <c r="N307">
        <f t="shared" si="28"/>
        <v>35</v>
      </c>
      <c r="O307" t="s">
        <v>111</v>
      </c>
      <c r="P307" t="s">
        <v>114</v>
      </c>
      <c r="Q307" t="str">
        <f>TEXT(Table357[[#This Row],[order_date]],"yyyy")</f>
        <v>2015</v>
      </c>
    </row>
    <row r="308" spans="1:17" x14ac:dyDescent="0.3">
      <c r="A308">
        <f t="shared" si="29"/>
        <v>7777895707</v>
      </c>
      <c r="B308" s="1">
        <v>42052</v>
      </c>
      <c r="C308" t="str">
        <f t="shared" si="24"/>
        <v>Tuesday</v>
      </c>
      <c r="D308" t="str">
        <f t="shared" si="25"/>
        <v>February</v>
      </c>
      <c r="E308">
        <v>20.25</v>
      </c>
      <c r="F308" t="s">
        <v>13</v>
      </c>
      <c r="G308" t="s">
        <v>14</v>
      </c>
      <c r="H308">
        <f t="shared" si="26"/>
        <v>27.25</v>
      </c>
      <c r="I308">
        <v>3</v>
      </c>
      <c r="J308" t="s">
        <v>68</v>
      </c>
      <c r="K308" t="s">
        <v>69</v>
      </c>
      <c r="L308">
        <f>Table357[[#This Row],[unit_price]]*Table357[[#This Row],[quantity]]</f>
        <v>60.75</v>
      </c>
      <c r="M308">
        <f t="shared" si="27"/>
        <v>81.75</v>
      </c>
      <c r="N308">
        <f t="shared" si="28"/>
        <v>21</v>
      </c>
      <c r="O308" t="s">
        <v>111</v>
      </c>
      <c r="P308" t="s">
        <v>115</v>
      </c>
      <c r="Q308" t="str">
        <f>TEXT(Table357[[#This Row],[order_date]],"yyyy")</f>
        <v>2015</v>
      </c>
    </row>
    <row r="309" spans="1:17" x14ac:dyDescent="0.3">
      <c r="A309">
        <f t="shared" si="29"/>
        <v>7777895708</v>
      </c>
      <c r="B309" s="1">
        <v>42052</v>
      </c>
      <c r="C309" t="str">
        <f t="shared" si="24"/>
        <v>Tuesday</v>
      </c>
      <c r="D309" t="str">
        <f t="shared" si="25"/>
        <v>February</v>
      </c>
      <c r="E309">
        <v>20.75</v>
      </c>
      <c r="F309" t="s">
        <v>13</v>
      </c>
      <c r="G309" t="s">
        <v>17</v>
      </c>
      <c r="H309">
        <f t="shared" si="26"/>
        <v>30.75</v>
      </c>
      <c r="I309">
        <v>11</v>
      </c>
      <c r="J309" t="s">
        <v>38</v>
      </c>
      <c r="K309" t="s">
        <v>39</v>
      </c>
      <c r="L309">
        <f>Table357[[#This Row],[unit_price]]*Table357[[#This Row],[quantity]]</f>
        <v>228.25</v>
      </c>
      <c r="M309">
        <f t="shared" si="27"/>
        <v>338.25</v>
      </c>
      <c r="N309">
        <f t="shared" si="28"/>
        <v>110</v>
      </c>
      <c r="O309" t="s">
        <v>112</v>
      </c>
      <c r="P309" t="s">
        <v>115</v>
      </c>
      <c r="Q309" t="str">
        <f>TEXT(Table357[[#This Row],[order_date]],"yyyy")</f>
        <v>2015</v>
      </c>
    </row>
    <row r="310" spans="1:17" x14ac:dyDescent="0.3">
      <c r="A310">
        <f t="shared" si="29"/>
        <v>7777895709</v>
      </c>
      <c r="B310" s="1">
        <v>42053</v>
      </c>
      <c r="C310" t="str">
        <f t="shared" si="24"/>
        <v>Wednesday</v>
      </c>
      <c r="D310" t="str">
        <f t="shared" si="25"/>
        <v>February</v>
      </c>
      <c r="E310">
        <v>16.75</v>
      </c>
      <c r="F310" t="s">
        <v>7</v>
      </c>
      <c r="G310" t="s">
        <v>22</v>
      </c>
      <c r="H310">
        <f t="shared" si="26"/>
        <v>23.25</v>
      </c>
      <c r="I310">
        <v>7</v>
      </c>
      <c r="J310" t="s">
        <v>28</v>
      </c>
      <c r="K310" t="s">
        <v>29</v>
      </c>
      <c r="L310">
        <f>Table357[[#This Row],[unit_price]]*Table357[[#This Row],[quantity]]</f>
        <v>117.25</v>
      </c>
      <c r="M310">
        <f t="shared" si="27"/>
        <v>162.75</v>
      </c>
      <c r="N310">
        <f t="shared" si="28"/>
        <v>45.5</v>
      </c>
      <c r="O310" t="s">
        <v>112</v>
      </c>
      <c r="P310" t="s">
        <v>114</v>
      </c>
      <c r="Q310" t="str">
        <f>TEXT(Table357[[#This Row],[order_date]],"yyyy")</f>
        <v>2015</v>
      </c>
    </row>
    <row r="311" spans="1:17" x14ac:dyDescent="0.3">
      <c r="A311">
        <f t="shared" si="29"/>
        <v>7777895710</v>
      </c>
      <c r="B311" s="1">
        <v>42053</v>
      </c>
      <c r="C311" t="str">
        <f t="shared" si="24"/>
        <v>Wednesday</v>
      </c>
      <c r="D311" t="str">
        <f t="shared" si="25"/>
        <v>February</v>
      </c>
      <c r="E311">
        <v>16.5</v>
      </c>
      <c r="F311" t="s">
        <v>7</v>
      </c>
      <c r="G311" t="s">
        <v>17</v>
      </c>
      <c r="H311">
        <f t="shared" si="26"/>
        <v>25</v>
      </c>
      <c r="I311">
        <v>10</v>
      </c>
      <c r="J311" t="s">
        <v>25</v>
      </c>
      <c r="K311" t="s">
        <v>26</v>
      </c>
      <c r="L311">
        <f>Table357[[#This Row],[unit_price]]*Table357[[#This Row],[quantity]]</f>
        <v>165</v>
      </c>
      <c r="M311">
        <f t="shared" si="27"/>
        <v>250</v>
      </c>
      <c r="N311">
        <f t="shared" si="28"/>
        <v>85</v>
      </c>
      <c r="O311" t="s">
        <v>111</v>
      </c>
      <c r="P311" t="s">
        <v>114</v>
      </c>
      <c r="Q311" t="str">
        <f>TEXT(Table357[[#This Row],[order_date]],"yyyy")</f>
        <v>2015</v>
      </c>
    </row>
    <row r="312" spans="1:17" x14ac:dyDescent="0.3">
      <c r="A312">
        <f t="shared" si="29"/>
        <v>7777895711</v>
      </c>
      <c r="B312" s="1">
        <v>42053</v>
      </c>
      <c r="C312" t="str">
        <f t="shared" si="24"/>
        <v>Wednesday</v>
      </c>
      <c r="D312" t="str">
        <f t="shared" si="25"/>
        <v>February</v>
      </c>
      <c r="E312">
        <v>12.5</v>
      </c>
      <c r="F312" t="s">
        <v>27</v>
      </c>
      <c r="G312" t="s">
        <v>17</v>
      </c>
      <c r="H312">
        <f t="shared" si="26"/>
        <v>19.5</v>
      </c>
      <c r="I312">
        <v>8</v>
      </c>
      <c r="J312" t="s">
        <v>66</v>
      </c>
      <c r="K312" t="s">
        <v>67</v>
      </c>
      <c r="L312">
        <f>Table357[[#This Row],[unit_price]]*Table357[[#This Row],[quantity]]</f>
        <v>100</v>
      </c>
      <c r="M312">
        <f t="shared" si="27"/>
        <v>156</v>
      </c>
      <c r="N312">
        <f t="shared" si="28"/>
        <v>56</v>
      </c>
      <c r="O312" t="s">
        <v>112</v>
      </c>
      <c r="P312" t="s">
        <v>114</v>
      </c>
      <c r="Q312" t="str">
        <f>TEXT(Table357[[#This Row],[order_date]],"yyyy")</f>
        <v>2015</v>
      </c>
    </row>
    <row r="313" spans="1:17" x14ac:dyDescent="0.3">
      <c r="A313">
        <f t="shared" si="29"/>
        <v>7777895712</v>
      </c>
      <c r="B313" s="1">
        <v>42053</v>
      </c>
      <c r="C313" t="str">
        <f t="shared" si="24"/>
        <v>Wednesday</v>
      </c>
      <c r="D313" t="str">
        <f t="shared" si="25"/>
        <v>February</v>
      </c>
      <c r="E313">
        <v>9.75</v>
      </c>
      <c r="F313" t="s">
        <v>27</v>
      </c>
      <c r="G313" t="s">
        <v>8</v>
      </c>
      <c r="H313">
        <f t="shared" si="26"/>
        <v>12.75</v>
      </c>
      <c r="I313">
        <v>8</v>
      </c>
      <c r="J313" t="s">
        <v>48</v>
      </c>
      <c r="K313" t="s">
        <v>49</v>
      </c>
      <c r="L313">
        <f>Table357[[#This Row],[unit_price]]*Table357[[#This Row],[quantity]]</f>
        <v>78</v>
      </c>
      <c r="M313">
        <f t="shared" si="27"/>
        <v>102</v>
      </c>
      <c r="N313">
        <f t="shared" si="28"/>
        <v>24</v>
      </c>
      <c r="O313" t="s">
        <v>112</v>
      </c>
      <c r="P313" t="s">
        <v>114</v>
      </c>
      <c r="Q313" t="str">
        <f>TEXT(Table357[[#This Row],[order_date]],"yyyy")</f>
        <v>2015</v>
      </c>
    </row>
    <row r="314" spans="1:17" x14ac:dyDescent="0.3">
      <c r="A314">
        <f t="shared" si="29"/>
        <v>7777895713</v>
      </c>
      <c r="B314" s="1">
        <v>42054</v>
      </c>
      <c r="C314" t="str">
        <f t="shared" si="24"/>
        <v>Thursday</v>
      </c>
      <c r="D314" t="str">
        <f t="shared" si="25"/>
        <v>February</v>
      </c>
      <c r="E314">
        <v>16.75</v>
      </c>
      <c r="F314" t="s">
        <v>7</v>
      </c>
      <c r="G314" t="s">
        <v>22</v>
      </c>
      <c r="H314">
        <f t="shared" si="26"/>
        <v>23.25</v>
      </c>
      <c r="I314">
        <v>9</v>
      </c>
      <c r="J314" t="s">
        <v>28</v>
      </c>
      <c r="K314" t="s">
        <v>29</v>
      </c>
      <c r="L314">
        <f>Table357[[#This Row],[unit_price]]*Table357[[#This Row],[quantity]]</f>
        <v>150.75</v>
      </c>
      <c r="M314">
        <f t="shared" si="27"/>
        <v>209.25</v>
      </c>
      <c r="N314">
        <f t="shared" si="28"/>
        <v>58.5</v>
      </c>
      <c r="O314" t="s">
        <v>111</v>
      </c>
      <c r="P314" t="s">
        <v>115</v>
      </c>
      <c r="Q314" t="str">
        <f>TEXT(Table357[[#This Row],[order_date]],"yyyy")</f>
        <v>2015</v>
      </c>
    </row>
    <row r="315" spans="1:17" x14ac:dyDescent="0.3">
      <c r="A315">
        <f t="shared" si="29"/>
        <v>7777895714</v>
      </c>
      <c r="B315" s="1">
        <v>42054</v>
      </c>
      <c r="C315" t="str">
        <f t="shared" si="24"/>
        <v>Thursday</v>
      </c>
      <c r="D315" t="str">
        <f t="shared" si="25"/>
        <v>February</v>
      </c>
      <c r="E315">
        <v>16.5</v>
      </c>
      <c r="F315" t="s">
        <v>7</v>
      </c>
      <c r="G315" t="s">
        <v>17</v>
      </c>
      <c r="H315">
        <f t="shared" si="26"/>
        <v>25</v>
      </c>
      <c r="I315">
        <v>8</v>
      </c>
      <c r="J315" t="s">
        <v>66</v>
      </c>
      <c r="K315" t="s">
        <v>67</v>
      </c>
      <c r="L315">
        <f>Table357[[#This Row],[unit_price]]*Table357[[#This Row],[quantity]]</f>
        <v>132</v>
      </c>
      <c r="M315">
        <f t="shared" si="27"/>
        <v>200</v>
      </c>
      <c r="N315">
        <f t="shared" si="28"/>
        <v>68</v>
      </c>
      <c r="O315" t="s">
        <v>111</v>
      </c>
      <c r="P315" t="s">
        <v>114</v>
      </c>
      <c r="Q315" t="str">
        <f>TEXT(Table357[[#This Row],[order_date]],"yyyy")</f>
        <v>2015</v>
      </c>
    </row>
    <row r="316" spans="1:17" x14ac:dyDescent="0.3">
      <c r="A316">
        <f t="shared" si="29"/>
        <v>7777895715</v>
      </c>
      <c r="B316" s="1">
        <v>42054</v>
      </c>
      <c r="C316" t="str">
        <f t="shared" si="24"/>
        <v>Thursday</v>
      </c>
      <c r="D316" t="str">
        <f t="shared" si="25"/>
        <v>February</v>
      </c>
      <c r="E316">
        <v>12.75</v>
      </c>
      <c r="F316" t="s">
        <v>27</v>
      </c>
      <c r="G316" t="s">
        <v>22</v>
      </c>
      <c r="H316">
        <f t="shared" si="26"/>
        <v>17.75</v>
      </c>
      <c r="I316">
        <v>8</v>
      </c>
      <c r="J316" t="s">
        <v>28</v>
      </c>
      <c r="K316" t="s">
        <v>29</v>
      </c>
      <c r="L316">
        <f>Table357[[#This Row],[unit_price]]*Table357[[#This Row],[quantity]]</f>
        <v>102</v>
      </c>
      <c r="M316">
        <f t="shared" si="27"/>
        <v>142</v>
      </c>
      <c r="N316">
        <f t="shared" si="28"/>
        <v>40</v>
      </c>
      <c r="O316" t="s">
        <v>112</v>
      </c>
      <c r="P316" t="s">
        <v>115</v>
      </c>
      <c r="Q316" t="str">
        <f>TEXT(Table357[[#This Row],[order_date]],"yyyy")</f>
        <v>2015</v>
      </c>
    </row>
    <row r="317" spans="1:17" x14ac:dyDescent="0.3">
      <c r="A317">
        <f t="shared" si="29"/>
        <v>7777895716</v>
      </c>
      <c r="B317" s="1">
        <v>42054</v>
      </c>
      <c r="C317" t="str">
        <f t="shared" si="24"/>
        <v>Thursday</v>
      </c>
      <c r="D317" t="str">
        <f t="shared" si="25"/>
        <v>February</v>
      </c>
      <c r="E317">
        <v>20.75</v>
      </c>
      <c r="F317" t="s">
        <v>13</v>
      </c>
      <c r="G317" t="s">
        <v>17</v>
      </c>
      <c r="H317">
        <f t="shared" si="26"/>
        <v>30.75</v>
      </c>
      <c r="I317">
        <v>4</v>
      </c>
      <c r="J317" t="s">
        <v>66</v>
      </c>
      <c r="K317" t="s">
        <v>67</v>
      </c>
      <c r="L317">
        <f>Table357[[#This Row],[unit_price]]*Table357[[#This Row],[quantity]]</f>
        <v>83</v>
      </c>
      <c r="M317">
        <f t="shared" si="27"/>
        <v>123</v>
      </c>
      <c r="N317">
        <f t="shared" si="28"/>
        <v>40</v>
      </c>
      <c r="O317" t="s">
        <v>111</v>
      </c>
      <c r="P317" t="s">
        <v>115</v>
      </c>
      <c r="Q317" t="str">
        <f>TEXT(Table357[[#This Row],[order_date]],"yyyy")</f>
        <v>2015</v>
      </c>
    </row>
    <row r="318" spans="1:17" x14ac:dyDescent="0.3">
      <c r="A318">
        <f t="shared" si="29"/>
        <v>7777895717</v>
      </c>
      <c r="B318" s="1">
        <v>42054</v>
      </c>
      <c r="C318" t="str">
        <f t="shared" si="24"/>
        <v>Thursday</v>
      </c>
      <c r="D318" t="str">
        <f t="shared" si="25"/>
        <v>February</v>
      </c>
      <c r="E318">
        <v>20.75</v>
      </c>
      <c r="F318" t="s">
        <v>13</v>
      </c>
      <c r="G318" t="s">
        <v>22</v>
      </c>
      <c r="H318">
        <f t="shared" si="26"/>
        <v>28.75</v>
      </c>
      <c r="I318">
        <v>9</v>
      </c>
      <c r="J318" t="s">
        <v>44</v>
      </c>
      <c r="K318" t="s">
        <v>45</v>
      </c>
      <c r="L318">
        <f>Table357[[#This Row],[unit_price]]*Table357[[#This Row],[quantity]]</f>
        <v>186.75</v>
      </c>
      <c r="M318">
        <f t="shared" si="27"/>
        <v>258.75</v>
      </c>
      <c r="N318">
        <f t="shared" si="28"/>
        <v>72</v>
      </c>
      <c r="O318" t="s">
        <v>112</v>
      </c>
      <c r="P318" t="s">
        <v>114</v>
      </c>
      <c r="Q318" t="str">
        <f>TEXT(Table357[[#This Row],[order_date]],"yyyy")</f>
        <v>2015</v>
      </c>
    </row>
    <row r="319" spans="1:17" x14ac:dyDescent="0.3">
      <c r="A319">
        <f t="shared" si="29"/>
        <v>7777895718</v>
      </c>
      <c r="B319" s="1">
        <v>42054</v>
      </c>
      <c r="C319" t="str">
        <f t="shared" si="24"/>
        <v>Thursday</v>
      </c>
      <c r="D319" t="str">
        <f t="shared" si="25"/>
        <v>February</v>
      </c>
      <c r="E319">
        <v>20.75</v>
      </c>
      <c r="F319" t="s">
        <v>13</v>
      </c>
      <c r="G319" t="s">
        <v>17</v>
      </c>
      <c r="H319">
        <f t="shared" si="26"/>
        <v>30.75</v>
      </c>
      <c r="I319">
        <v>2</v>
      </c>
      <c r="J319" t="s">
        <v>32</v>
      </c>
      <c r="K319" t="s">
        <v>33</v>
      </c>
      <c r="L319">
        <f>Table357[[#This Row],[unit_price]]*Table357[[#This Row],[quantity]]</f>
        <v>41.5</v>
      </c>
      <c r="M319">
        <f t="shared" si="27"/>
        <v>61.5</v>
      </c>
      <c r="N319">
        <f t="shared" si="28"/>
        <v>20</v>
      </c>
      <c r="O319" t="s">
        <v>112</v>
      </c>
      <c r="P319" t="s">
        <v>114</v>
      </c>
      <c r="Q319" t="str">
        <f>TEXT(Table357[[#This Row],[order_date]],"yyyy")</f>
        <v>2015</v>
      </c>
    </row>
    <row r="320" spans="1:17" x14ac:dyDescent="0.3">
      <c r="A320">
        <f t="shared" si="29"/>
        <v>7777895719</v>
      </c>
      <c r="B320" s="1">
        <v>42055</v>
      </c>
      <c r="C320" t="str">
        <f t="shared" si="24"/>
        <v>Friday</v>
      </c>
      <c r="D320" t="str">
        <f t="shared" si="25"/>
        <v>February</v>
      </c>
      <c r="E320">
        <v>20.75</v>
      </c>
      <c r="F320" t="s">
        <v>13</v>
      </c>
      <c r="G320" t="s">
        <v>22</v>
      </c>
      <c r="H320">
        <f t="shared" si="26"/>
        <v>28.75</v>
      </c>
      <c r="I320">
        <v>3</v>
      </c>
      <c r="J320" t="s">
        <v>50</v>
      </c>
      <c r="K320" t="s">
        <v>51</v>
      </c>
      <c r="L320">
        <f>Table357[[#This Row],[unit_price]]*Table357[[#This Row],[quantity]]</f>
        <v>62.25</v>
      </c>
      <c r="M320">
        <f t="shared" si="27"/>
        <v>86.25</v>
      </c>
      <c r="N320">
        <f t="shared" si="28"/>
        <v>24</v>
      </c>
      <c r="O320" t="s">
        <v>111</v>
      </c>
      <c r="P320" t="s">
        <v>115</v>
      </c>
      <c r="Q320" t="str">
        <f>TEXT(Table357[[#This Row],[order_date]],"yyyy")</f>
        <v>2015</v>
      </c>
    </row>
    <row r="321" spans="1:17" x14ac:dyDescent="0.3">
      <c r="A321">
        <f t="shared" si="29"/>
        <v>7777895720</v>
      </c>
      <c r="B321" s="1">
        <v>42055</v>
      </c>
      <c r="C321" t="str">
        <f t="shared" si="24"/>
        <v>Friday</v>
      </c>
      <c r="D321" t="str">
        <f t="shared" si="25"/>
        <v>February</v>
      </c>
      <c r="E321">
        <v>20.75</v>
      </c>
      <c r="F321" t="s">
        <v>13</v>
      </c>
      <c r="G321" t="s">
        <v>17</v>
      </c>
      <c r="H321">
        <f t="shared" si="26"/>
        <v>30.75</v>
      </c>
      <c r="I321">
        <v>11</v>
      </c>
      <c r="J321" t="s">
        <v>54</v>
      </c>
      <c r="K321" t="s">
        <v>55</v>
      </c>
      <c r="L321">
        <f>Table357[[#This Row],[unit_price]]*Table357[[#This Row],[quantity]]</f>
        <v>228.25</v>
      </c>
      <c r="M321">
        <f t="shared" si="27"/>
        <v>338.25</v>
      </c>
      <c r="N321">
        <f t="shared" si="28"/>
        <v>110</v>
      </c>
      <c r="O321" t="s">
        <v>111</v>
      </c>
      <c r="P321" t="s">
        <v>115</v>
      </c>
      <c r="Q321" t="str">
        <f>TEXT(Table357[[#This Row],[order_date]],"yyyy")</f>
        <v>2015</v>
      </c>
    </row>
    <row r="322" spans="1:17" x14ac:dyDescent="0.3">
      <c r="A322">
        <f t="shared" si="29"/>
        <v>7777895721</v>
      </c>
      <c r="B322" s="1">
        <v>42055</v>
      </c>
      <c r="C322" t="str">
        <f t="shared" ref="C322:C385" si="30">TEXT(B322,"dddd")</f>
        <v>Friday</v>
      </c>
      <c r="D322" t="str">
        <f t="shared" si="25"/>
        <v>February</v>
      </c>
      <c r="E322">
        <v>13.25</v>
      </c>
      <c r="F322" t="s">
        <v>7</v>
      </c>
      <c r="G322" t="s">
        <v>8</v>
      </c>
      <c r="H322">
        <f t="shared" si="26"/>
        <v>17.75</v>
      </c>
      <c r="I322">
        <v>5</v>
      </c>
      <c r="J322" t="s">
        <v>9</v>
      </c>
      <c r="K322" t="s">
        <v>10</v>
      </c>
      <c r="L322">
        <f>Table357[[#This Row],[unit_price]]*Table357[[#This Row],[quantity]]</f>
        <v>66.25</v>
      </c>
      <c r="M322">
        <f t="shared" si="27"/>
        <v>88.75</v>
      </c>
      <c r="N322">
        <f t="shared" si="28"/>
        <v>22.5</v>
      </c>
      <c r="O322" t="s">
        <v>111</v>
      </c>
      <c r="P322" t="s">
        <v>114</v>
      </c>
      <c r="Q322" t="str">
        <f>TEXT(Table357[[#This Row],[order_date]],"yyyy")</f>
        <v>2015</v>
      </c>
    </row>
    <row r="323" spans="1:17" x14ac:dyDescent="0.3">
      <c r="A323">
        <f t="shared" si="29"/>
        <v>7777895722</v>
      </c>
      <c r="B323" s="1">
        <v>42055</v>
      </c>
      <c r="C323" t="str">
        <f t="shared" si="30"/>
        <v>Friday</v>
      </c>
      <c r="D323" t="str">
        <f t="shared" ref="D323:D386" si="31">TEXT(B323,"mmmm")</f>
        <v>February</v>
      </c>
      <c r="E323">
        <v>12.25</v>
      </c>
      <c r="F323" t="s">
        <v>27</v>
      </c>
      <c r="G323" t="s">
        <v>17</v>
      </c>
      <c r="H323">
        <f t="shared" ref="H323:H386" si="32">E323 +   IF(F323="S", 2, IF(F323="M", 3.5, IF(F323="L", 5, 0))) +  IF(G323="Classic", 1, IF(G323="Veggie", 2, IF(G323="Chicken", 3, IF(G323="Supreme",5,0))))</f>
        <v>19.25</v>
      </c>
      <c r="I323">
        <v>12</v>
      </c>
      <c r="J323" t="s">
        <v>70</v>
      </c>
      <c r="K323" t="s">
        <v>71</v>
      </c>
      <c r="L323">
        <f>Table357[[#This Row],[unit_price]]*Table357[[#This Row],[quantity]]</f>
        <v>147</v>
      </c>
      <c r="M323">
        <f t="shared" ref="M323:M386" si="33">H323*I323</f>
        <v>231</v>
      </c>
      <c r="N323">
        <f t="shared" ref="N323:N386" si="34">(H323-E323)*I323</f>
        <v>84</v>
      </c>
      <c r="O323" t="s">
        <v>112</v>
      </c>
      <c r="P323" t="s">
        <v>114</v>
      </c>
      <c r="Q323" t="str">
        <f>TEXT(Table357[[#This Row],[order_date]],"yyyy")</f>
        <v>2015</v>
      </c>
    </row>
    <row r="324" spans="1:17" x14ac:dyDescent="0.3">
      <c r="A324">
        <f t="shared" ref="A324:A387" si="35">A323+1</f>
        <v>7777895723</v>
      </c>
      <c r="B324" s="1">
        <v>42055</v>
      </c>
      <c r="C324" t="str">
        <f t="shared" si="30"/>
        <v>Friday</v>
      </c>
      <c r="D324" t="str">
        <f t="shared" si="31"/>
        <v>February</v>
      </c>
      <c r="E324">
        <v>12.75</v>
      </c>
      <c r="F324" t="s">
        <v>27</v>
      </c>
      <c r="G324" t="s">
        <v>22</v>
      </c>
      <c r="H324">
        <f t="shared" si="32"/>
        <v>17.75</v>
      </c>
      <c r="I324">
        <v>6</v>
      </c>
      <c r="J324" t="s">
        <v>46</v>
      </c>
      <c r="K324" t="s">
        <v>47</v>
      </c>
      <c r="L324">
        <f>Table357[[#This Row],[unit_price]]*Table357[[#This Row],[quantity]]</f>
        <v>76.5</v>
      </c>
      <c r="M324">
        <f t="shared" si="33"/>
        <v>106.5</v>
      </c>
      <c r="N324">
        <f t="shared" si="34"/>
        <v>30</v>
      </c>
      <c r="O324" t="s">
        <v>111</v>
      </c>
      <c r="P324" t="s">
        <v>115</v>
      </c>
      <c r="Q324" t="str">
        <f>TEXT(Table357[[#This Row],[order_date]],"yyyy")</f>
        <v>2015</v>
      </c>
    </row>
    <row r="325" spans="1:17" x14ac:dyDescent="0.3">
      <c r="A325">
        <f t="shared" si="35"/>
        <v>7777895724</v>
      </c>
      <c r="B325" s="1">
        <v>42055</v>
      </c>
      <c r="C325" t="str">
        <f t="shared" si="30"/>
        <v>Friday</v>
      </c>
      <c r="D325" t="str">
        <f t="shared" si="31"/>
        <v>February</v>
      </c>
      <c r="E325">
        <v>18.5</v>
      </c>
      <c r="F325" t="s">
        <v>13</v>
      </c>
      <c r="G325" t="s">
        <v>14</v>
      </c>
      <c r="H325">
        <f t="shared" si="32"/>
        <v>25.5</v>
      </c>
      <c r="I325">
        <v>6</v>
      </c>
      <c r="J325" t="s">
        <v>15</v>
      </c>
      <c r="K325" t="s">
        <v>16</v>
      </c>
      <c r="L325">
        <f>Table357[[#This Row],[unit_price]]*Table357[[#This Row],[quantity]]</f>
        <v>111</v>
      </c>
      <c r="M325">
        <f t="shared" si="33"/>
        <v>153</v>
      </c>
      <c r="N325">
        <f t="shared" si="34"/>
        <v>42</v>
      </c>
      <c r="O325" t="s">
        <v>111</v>
      </c>
      <c r="P325" t="s">
        <v>114</v>
      </c>
      <c r="Q325" t="str">
        <f>TEXT(Table357[[#This Row],[order_date]],"yyyy")</f>
        <v>2015</v>
      </c>
    </row>
    <row r="326" spans="1:17" x14ac:dyDescent="0.3">
      <c r="A326">
        <f t="shared" si="35"/>
        <v>7777895725</v>
      </c>
      <c r="B326" s="1">
        <v>42055</v>
      </c>
      <c r="C326" t="str">
        <f t="shared" si="30"/>
        <v>Friday</v>
      </c>
      <c r="D326" t="str">
        <f t="shared" si="31"/>
        <v>February</v>
      </c>
      <c r="E326">
        <v>17.5</v>
      </c>
      <c r="F326" t="s">
        <v>13</v>
      </c>
      <c r="G326" t="s">
        <v>8</v>
      </c>
      <c r="H326">
        <f t="shared" si="32"/>
        <v>23.5</v>
      </c>
      <c r="I326">
        <v>6</v>
      </c>
      <c r="J326" t="s">
        <v>74</v>
      </c>
      <c r="K326" t="s">
        <v>75</v>
      </c>
      <c r="L326">
        <f>Table357[[#This Row],[unit_price]]*Table357[[#This Row],[quantity]]</f>
        <v>105</v>
      </c>
      <c r="M326">
        <f t="shared" si="33"/>
        <v>141</v>
      </c>
      <c r="N326">
        <f t="shared" si="34"/>
        <v>36</v>
      </c>
      <c r="O326" t="s">
        <v>111</v>
      </c>
      <c r="P326" t="s">
        <v>114</v>
      </c>
      <c r="Q326" t="str">
        <f>TEXT(Table357[[#This Row],[order_date]],"yyyy")</f>
        <v>2015</v>
      </c>
    </row>
    <row r="327" spans="1:17" x14ac:dyDescent="0.3">
      <c r="A327">
        <f t="shared" si="35"/>
        <v>7777895726</v>
      </c>
      <c r="B327" s="1">
        <v>42055</v>
      </c>
      <c r="C327" t="str">
        <f t="shared" si="30"/>
        <v>Friday</v>
      </c>
      <c r="D327" t="str">
        <f t="shared" si="31"/>
        <v>February</v>
      </c>
      <c r="E327">
        <v>12</v>
      </c>
      <c r="F327" t="s">
        <v>27</v>
      </c>
      <c r="G327" t="s">
        <v>14</v>
      </c>
      <c r="H327">
        <f t="shared" si="32"/>
        <v>16</v>
      </c>
      <c r="I327">
        <v>3</v>
      </c>
      <c r="J327" t="s">
        <v>42</v>
      </c>
      <c r="K327" t="s">
        <v>43</v>
      </c>
      <c r="L327">
        <f>Table357[[#This Row],[unit_price]]*Table357[[#This Row],[quantity]]</f>
        <v>36</v>
      </c>
      <c r="M327">
        <f t="shared" si="33"/>
        <v>48</v>
      </c>
      <c r="N327">
        <f t="shared" si="34"/>
        <v>12</v>
      </c>
      <c r="O327" t="s">
        <v>112</v>
      </c>
      <c r="P327" t="s">
        <v>114</v>
      </c>
      <c r="Q327" t="str">
        <f>TEXT(Table357[[#This Row],[order_date]],"yyyy")</f>
        <v>2015</v>
      </c>
    </row>
    <row r="328" spans="1:17" x14ac:dyDescent="0.3">
      <c r="A328">
        <f t="shared" si="35"/>
        <v>7777895727</v>
      </c>
      <c r="B328" s="1">
        <v>42056</v>
      </c>
      <c r="C328" t="str">
        <f t="shared" si="30"/>
        <v>Saturday</v>
      </c>
      <c r="D328" t="str">
        <f t="shared" si="31"/>
        <v>February</v>
      </c>
      <c r="E328">
        <v>12.5</v>
      </c>
      <c r="F328" t="s">
        <v>27</v>
      </c>
      <c r="G328" t="s">
        <v>17</v>
      </c>
      <c r="H328">
        <f t="shared" si="32"/>
        <v>19.5</v>
      </c>
      <c r="I328">
        <v>6</v>
      </c>
      <c r="J328" t="s">
        <v>66</v>
      </c>
      <c r="K328" t="s">
        <v>67</v>
      </c>
      <c r="L328">
        <f>Table357[[#This Row],[unit_price]]*Table357[[#This Row],[quantity]]</f>
        <v>75</v>
      </c>
      <c r="M328">
        <f t="shared" si="33"/>
        <v>117</v>
      </c>
      <c r="N328">
        <f t="shared" si="34"/>
        <v>42</v>
      </c>
      <c r="O328" t="s">
        <v>112</v>
      </c>
      <c r="P328" t="s">
        <v>114</v>
      </c>
      <c r="Q328" t="str">
        <f>TEXT(Table357[[#This Row],[order_date]],"yyyy")</f>
        <v>2015</v>
      </c>
    </row>
    <row r="329" spans="1:17" x14ac:dyDescent="0.3">
      <c r="A329">
        <f t="shared" si="35"/>
        <v>7777895728</v>
      </c>
      <c r="B329" s="1">
        <v>42056</v>
      </c>
      <c r="C329" t="str">
        <f t="shared" si="30"/>
        <v>Saturday</v>
      </c>
      <c r="D329" t="str">
        <f t="shared" si="31"/>
        <v>February</v>
      </c>
      <c r="E329">
        <v>16</v>
      </c>
      <c r="F329" t="s">
        <v>7</v>
      </c>
      <c r="G329" t="s">
        <v>14</v>
      </c>
      <c r="H329">
        <f t="shared" si="32"/>
        <v>21.5</v>
      </c>
      <c r="I329">
        <v>6</v>
      </c>
      <c r="J329" t="s">
        <v>42</v>
      </c>
      <c r="K329" t="s">
        <v>43</v>
      </c>
      <c r="L329">
        <f>Table357[[#This Row],[unit_price]]*Table357[[#This Row],[quantity]]</f>
        <v>96</v>
      </c>
      <c r="M329">
        <f t="shared" si="33"/>
        <v>129</v>
      </c>
      <c r="N329">
        <f t="shared" si="34"/>
        <v>33</v>
      </c>
      <c r="O329" t="s">
        <v>111</v>
      </c>
      <c r="P329" t="s">
        <v>114</v>
      </c>
      <c r="Q329" t="str">
        <f>TEXT(Table357[[#This Row],[order_date]],"yyyy")</f>
        <v>2015</v>
      </c>
    </row>
    <row r="330" spans="1:17" x14ac:dyDescent="0.3">
      <c r="A330">
        <f t="shared" si="35"/>
        <v>7777895729</v>
      </c>
      <c r="B330" s="1">
        <v>42056</v>
      </c>
      <c r="C330" t="str">
        <f t="shared" si="30"/>
        <v>Saturday</v>
      </c>
      <c r="D330" t="str">
        <f t="shared" si="31"/>
        <v>February</v>
      </c>
      <c r="E330">
        <v>20.25</v>
      </c>
      <c r="F330" t="s">
        <v>13</v>
      </c>
      <c r="G330" t="s">
        <v>17</v>
      </c>
      <c r="H330">
        <f t="shared" si="32"/>
        <v>30.25</v>
      </c>
      <c r="I330">
        <v>10</v>
      </c>
      <c r="J330" t="s">
        <v>70</v>
      </c>
      <c r="K330" t="s">
        <v>71</v>
      </c>
      <c r="L330">
        <f>Table357[[#This Row],[unit_price]]*Table357[[#This Row],[quantity]]</f>
        <v>202.5</v>
      </c>
      <c r="M330">
        <f t="shared" si="33"/>
        <v>302.5</v>
      </c>
      <c r="N330">
        <f t="shared" si="34"/>
        <v>100</v>
      </c>
      <c r="O330" t="s">
        <v>112</v>
      </c>
      <c r="P330" t="s">
        <v>114</v>
      </c>
      <c r="Q330" t="str">
        <f>TEXT(Table357[[#This Row],[order_date]],"yyyy")</f>
        <v>2015</v>
      </c>
    </row>
    <row r="331" spans="1:17" x14ac:dyDescent="0.3">
      <c r="A331">
        <f t="shared" si="35"/>
        <v>7777895730</v>
      </c>
      <c r="B331" s="1">
        <v>42056</v>
      </c>
      <c r="C331" t="str">
        <f t="shared" si="30"/>
        <v>Saturday</v>
      </c>
      <c r="D331" t="str">
        <f t="shared" si="31"/>
        <v>February</v>
      </c>
      <c r="E331">
        <v>16.5</v>
      </c>
      <c r="F331" t="s">
        <v>7</v>
      </c>
      <c r="G331" t="s">
        <v>17</v>
      </c>
      <c r="H331">
        <f t="shared" si="32"/>
        <v>25</v>
      </c>
      <c r="I331">
        <v>11</v>
      </c>
      <c r="J331" t="s">
        <v>25</v>
      </c>
      <c r="K331" t="s">
        <v>26</v>
      </c>
      <c r="L331">
        <f>Table357[[#This Row],[unit_price]]*Table357[[#This Row],[quantity]]</f>
        <v>181.5</v>
      </c>
      <c r="M331">
        <f t="shared" si="33"/>
        <v>275</v>
      </c>
      <c r="N331">
        <f t="shared" si="34"/>
        <v>93.5</v>
      </c>
      <c r="O331" t="s">
        <v>111</v>
      </c>
      <c r="P331" t="s">
        <v>114</v>
      </c>
      <c r="Q331" t="str">
        <f>TEXT(Table357[[#This Row],[order_date]],"yyyy")</f>
        <v>2015</v>
      </c>
    </row>
    <row r="332" spans="1:17" x14ac:dyDescent="0.3">
      <c r="A332">
        <f t="shared" si="35"/>
        <v>7777895731</v>
      </c>
      <c r="B332" s="1">
        <v>42056</v>
      </c>
      <c r="C332" t="str">
        <f t="shared" si="30"/>
        <v>Saturday</v>
      </c>
      <c r="D332" t="str">
        <f t="shared" si="31"/>
        <v>February</v>
      </c>
      <c r="E332">
        <v>16.75</v>
      </c>
      <c r="F332" t="s">
        <v>7</v>
      </c>
      <c r="G332" t="s">
        <v>22</v>
      </c>
      <c r="H332">
        <f t="shared" si="32"/>
        <v>23.25</v>
      </c>
      <c r="I332">
        <v>9</v>
      </c>
      <c r="J332" t="s">
        <v>23</v>
      </c>
      <c r="K332" t="s">
        <v>24</v>
      </c>
      <c r="L332">
        <f>Table357[[#This Row],[unit_price]]*Table357[[#This Row],[quantity]]</f>
        <v>150.75</v>
      </c>
      <c r="M332">
        <f t="shared" si="33"/>
        <v>209.25</v>
      </c>
      <c r="N332">
        <f t="shared" si="34"/>
        <v>58.5</v>
      </c>
      <c r="O332" t="s">
        <v>112</v>
      </c>
      <c r="P332" t="s">
        <v>115</v>
      </c>
      <c r="Q332" t="str">
        <f>TEXT(Table357[[#This Row],[order_date]],"yyyy")</f>
        <v>2015</v>
      </c>
    </row>
    <row r="333" spans="1:17" x14ac:dyDescent="0.3">
      <c r="A333">
        <f t="shared" si="35"/>
        <v>7777895732</v>
      </c>
      <c r="B333" s="1">
        <v>42056</v>
      </c>
      <c r="C333" t="str">
        <f t="shared" si="30"/>
        <v>Saturday</v>
      </c>
      <c r="D333" t="str">
        <f t="shared" si="31"/>
        <v>February</v>
      </c>
      <c r="E333">
        <v>12.5</v>
      </c>
      <c r="F333" t="s">
        <v>27</v>
      </c>
      <c r="G333" t="s">
        <v>17</v>
      </c>
      <c r="H333">
        <f t="shared" si="32"/>
        <v>19.5</v>
      </c>
      <c r="I333">
        <v>5</v>
      </c>
      <c r="J333" t="s">
        <v>54</v>
      </c>
      <c r="K333" t="s">
        <v>55</v>
      </c>
      <c r="L333">
        <f>Table357[[#This Row],[unit_price]]*Table357[[#This Row],[quantity]]</f>
        <v>62.5</v>
      </c>
      <c r="M333">
        <f t="shared" si="33"/>
        <v>97.5</v>
      </c>
      <c r="N333">
        <f t="shared" si="34"/>
        <v>35</v>
      </c>
      <c r="O333" t="s">
        <v>112</v>
      </c>
      <c r="P333" t="s">
        <v>115</v>
      </c>
      <c r="Q333" t="str">
        <f>TEXT(Table357[[#This Row],[order_date]],"yyyy")</f>
        <v>2015</v>
      </c>
    </row>
    <row r="334" spans="1:17" x14ac:dyDescent="0.3">
      <c r="A334">
        <f t="shared" si="35"/>
        <v>7777895733</v>
      </c>
      <c r="B334" s="1">
        <v>42056</v>
      </c>
      <c r="C334" t="str">
        <f t="shared" si="30"/>
        <v>Saturday</v>
      </c>
      <c r="D334" t="str">
        <f t="shared" si="31"/>
        <v>February</v>
      </c>
      <c r="E334">
        <v>16.75</v>
      </c>
      <c r="F334" t="s">
        <v>7</v>
      </c>
      <c r="G334" t="s">
        <v>22</v>
      </c>
      <c r="H334">
        <f t="shared" si="32"/>
        <v>23.25</v>
      </c>
      <c r="I334">
        <v>8</v>
      </c>
      <c r="J334" t="s">
        <v>44</v>
      </c>
      <c r="K334" t="s">
        <v>45</v>
      </c>
      <c r="L334">
        <f>Table357[[#This Row],[unit_price]]*Table357[[#This Row],[quantity]]</f>
        <v>134</v>
      </c>
      <c r="M334">
        <f t="shared" si="33"/>
        <v>186</v>
      </c>
      <c r="N334">
        <f t="shared" si="34"/>
        <v>52</v>
      </c>
      <c r="O334" t="s">
        <v>112</v>
      </c>
      <c r="P334" t="s">
        <v>114</v>
      </c>
      <c r="Q334" t="str">
        <f>TEXT(Table357[[#This Row],[order_date]],"yyyy")</f>
        <v>2015</v>
      </c>
    </row>
    <row r="335" spans="1:17" x14ac:dyDescent="0.3">
      <c r="A335">
        <f t="shared" si="35"/>
        <v>7777895734</v>
      </c>
      <c r="B335" s="1">
        <v>42057</v>
      </c>
      <c r="C335" t="str">
        <f t="shared" si="30"/>
        <v>Sunday</v>
      </c>
      <c r="D335" t="str">
        <f t="shared" si="31"/>
        <v>February</v>
      </c>
      <c r="E335">
        <v>20.5</v>
      </c>
      <c r="F335" t="s">
        <v>13</v>
      </c>
      <c r="G335" t="s">
        <v>8</v>
      </c>
      <c r="H335">
        <f t="shared" si="32"/>
        <v>26.5</v>
      </c>
      <c r="I335">
        <v>11</v>
      </c>
      <c r="J335" t="s">
        <v>11</v>
      </c>
      <c r="K335" t="s">
        <v>12</v>
      </c>
      <c r="L335">
        <f>Table357[[#This Row],[unit_price]]*Table357[[#This Row],[quantity]]</f>
        <v>225.5</v>
      </c>
      <c r="M335">
        <f t="shared" si="33"/>
        <v>291.5</v>
      </c>
      <c r="N335">
        <f t="shared" si="34"/>
        <v>66</v>
      </c>
      <c r="O335" t="s">
        <v>112</v>
      </c>
      <c r="P335" t="s">
        <v>115</v>
      </c>
      <c r="Q335" t="str">
        <f>TEXT(Table357[[#This Row],[order_date]],"yyyy")</f>
        <v>2015</v>
      </c>
    </row>
    <row r="336" spans="1:17" x14ac:dyDescent="0.3">
      <c r="A336">
        <f t="shared" si="35"/>
        <v>7777895735</v>
      </c>
      <c r="B336" s="1">
        <v>42057</v>
      </c>
      <c r="C336" t="str">
        <f t="shared" si="30"/>
        <v>Sunday</v>
      </c>
      <c r="D336" t="str">
        <f t="shared" si="31"/>
        <v>February</v>
      </c>
      <c r="E336">
        <v>16</v>
      </c>
      <c r="F336" t="s">
        <v>7</v>
      </c>
      <c r="G336" t="s">
        <v>14</v>
      </c>
      <c r="H336">
        <f t="shared" si="32"/>
        <v>21.5</v>
      </c>
      <c r="I336">
        <v>4</v>
      </c>
      <c r="J336" t="s">
        <v>42</v>
      </c>
      <c r="K336" t="s">
        <v>43</v>
      </c>
      <c r="L336">
        <f>Table357[[#This Row],[unit_price]]*Table357[[#This Row],[quantity]]</f>
        <v>64</v>
      </c>
      <c r="M336">
        <f t="shared" si="33"/>
        <v>86</v>
      </c>
      <c r="N336">
        <f t="shared" si="34"/>
        <v>22</v>
      </c>
      <c r="O336" t="s">
        <v>112</v>
      </c>
      <c r="P336" t="s">
        <v>114</v>
      </c>
      <c r="Q336" t="str">
        <f>TEXT(Table357[[#This Row],[order_date]],"yyyy")</f>
        <v>2015</v>
      </c>
    </row>
    <row r="337" spans="1:17" x14ac:dyDescent="0.3">
      <c r="A337">
        <f t="shared" si="35"/>
        <v>7777895736</v>
      </c>
      <c r="B337" s="1">
        <v>42057</v>
      </c>
      <c r="C337" t="str">
        <f t="shared" si="30"/>
        <v>Sunday</v>
      </c>
      <c r="D337" t="str">
        <f t="shared" si="31"/>
        <v>February</v>
      </c>
      <c r="E337">
        <v>12</v>
      </c>
      <c r="F337" t="s">
        <v>27</v>
      </c>
      <c r="G337" t="s">
        <v>14</v>
      </c>
      <c r="H337">
        <f t="shared" si="32"/>
        <v>16</v>
      </c>
      <c r="I337">
        <v>1</v>
      </c>
      <c r="J337" t="s">
        <v>20</v>
      </c>
      <c r="K337" t="s">
        <v>21</v>
      </c>
      <c r="L337">
        <f>Table357[[#This Row],[unit_price]]*Table357[[#This Row],[quantity]]</f>
        <v>12</v>
      </c>
      <c r="M337">
        <f t="shared" si="33"/>
        <v>16</v>
      </c>
      <c r="N337">
        <f t="shared" si="34"/>
        <v>4</v>
      </c>
      <c r="O337" t="s">
        <v>111</v>
      </c>
      <c r="P337" t="s">
        <v>114</v>
      </c>
      <c r="Q337" t="str">
        <f>TEXT(Table357[[#This Row],[order_date]],"yyyy")</f>
        <v>2015</v>
      </c>
    </row>
    <row r="338" spans="1:17" x14ac:dyDescent="0.3">
      <c r="A338">
        <f t="shared" si="35"/>
        <v>7777895737</v>
      </c>
      <c r="B338" s="1">
        <v>42057</v>
      </c>
      <c r="C338" t="str">
        <f t="shared" si="30"/>
        <v>Sunday</v>
      </c>
      <c r="D338" t="str">
        <f t="shared" si="31"/>
        <v>February</v>
      </c>
      <c r="E338">
        <v>20.25</v>
      </c>
      <c r="F338" t="s">
        <v>13</v>
      </c>
      <c r="G338" t="s">
        <v>14</v>
      </c>
      <c r="H338">
        <f t="shared" si="32"/>
        <v>27.25</v>
      </c>
      <c r="I338">
        <v>12</v>
      </c>
      <c r="J338" t="s">
        <v>42</v>
      </c>
      <c r="K338" t="s">
        <v>43</v>
      </c>
      <c r="L338">
        <f>Table357[[#This Row],[unit_price]]*Table357[[#This Row],[quantity]]</f>
        <v>243</v>
      </c>
      <c r="M338">
        <f t="shared" si="33"/>
        <v>327</v>
      </c>
      <c r="N338">
        <f t="shared" si="34"/>
        <v>84</v>
      </c>
      <c r="O338" t="s">
        <v>112</v>
      </c>
      <c r="P338" t="s">
        <v>115</v>
      </c>
      <c r="Q338" t="str">
        <f>TEXT(Table357[[#This Row],[order_date]],"yyyy")</f>
        <v>2015</v>
      </c>
    </row>
    <row r="339" spans="1:17" x14ac:dyDescent="0.3">
      <c r="A339">
        <f t="shared" si="35"/>
        <v>7777895738</v>
      </c>
      <c r="B339" s="1">
        <v>42057</v>
      </c>
      <c r="C339" t="str">
        <f t="shared" si="30"/>
        <v>Sunday</v>
      </c>
      <c r="D339" t="str">
        <f t="shared" si="31"/>
        <v>February</v>
      </c>
      <c r="E339">
        <v>25.5</v>
      </c>
      <c r="F339" t="s">
        <v>76</v>
      </c>
      <c r="G339" t="s">
        <v>8</v>
      </c>
      <c r="H339">
        <f t="shared" si="32"/>
        <v>26.5</v>
      </c>
      <c r="I339">
        <v>8</v>
      </c>
      <c r="J339" t="s">
        <v>30</v>
      </c>
      <c r="K339" t="s">
        <v>31</v>
      </c>
      <c r="L339">
        <f>Table357[[#This Row],[unit_price]]*Table357[[#This Row],[quantity]]</f>
        <v>204</v>
      </c>
      <c r="M339">
        <f t="shared" si="33"/>
        <v>212</v>
      </c>
      <c r="N339">
        <f t="shared" si="34"/>
        <v>8</v>
      </c>
      <c r="O339" t="s">
        <v>112</v>
      </c>
      <c r="P339" t="s">
        <v>114</v>
      </c>
      <c r="Q339" t="str">
        <f>TEXT(Table357[[#This Row],[order_date]],"yyyy")</f>
        <v>2015</v>
      </c>
    </row>
    <row r="340" spans="1:17" x14ac:dyDescent="0.3">
      <c r="A340">
        <f t="shared" si="35"/>
        <v>7777895739</v>
      </c>
      <c r="B340" s="1">
        <v>42057</v>
      </c>
      <c r="C340" t="str">
        <f t="shared" si="30"/>
        <v>Sunday</v>
      </c>
      <c r="D340" t="str">
        <f t="shared" si="31"/>
        <v>February</v>
      </c>
      <c r="E340">
        <v>12.75</v>
      </c>
      <c r="F340" t="s">
        <v>27</v>
      </c>
      <c r="G340" t="s">
        <v>14</v>
      </c>
      <c r="H340">
        <f t="shared" si="32"/>
        <v>16.75</v>
      </c>
      <c r="I340">
        <v>11</v>
      </c>
      <c r="J340" t="s">
        <v>62</v>
      </c>
      <c r="K340" t="s">
        <v>63</v>
      </c>
      <c r="L340">
        <f>Table357[[#This Row],[unit_price]]*Table357[[#This Row],[quantity]]</f>
        <v>140.25</v>
      </c>
      <c r="M340">
        <f t="shared" si="33"/>
        <v>184.25</v>
      </c>
      <c r="N340">
        <f t="shared" si="34"/>
        <v>44</v>
      </c>
      <c r="O340" t="s">
        <v>112</v>
      </c>
      <c r="P340" t="s">
        <v>115</v>
      </c>
      <c r="Q340" t="str">
        <f>TEXT(Table357[[#This Row],[order_date]],"yyyy")</f>
        <v>2015</v>
      </c>
    </row>
    <row r="341" spans="1:17" x14ac:dyDescent="0.3">
      <c r="A341">
        <f t="shared" si="35"/>
        <v>7777895740</v>
      </c>
      <c r="B341" s="1">
        <v>42057</v>
      </c>
      <c r="C341" t="str">
        <f t="shared" si="30"/>
        <v>Sunday</v>
      </c>
      <c r="D341" t="str">
        <f t="shared" si="31"/>
        <v>February</v>
      </c>
      <c r="E341">
        <v>20.75</v>
      </c>
      <c r="F341" t="s">
        <v>13</v>
      </c>
      <c r="G341" t="s">
        <v>17</v>
      </c>
      <c r="H341">
        <f t="shared" si="32"/>
        <v>30.75</v>
      </c>
      <c r="I341">
        <v>3</v>
      </c>
      <c r="J341" t="s">
        <v>18</v>
      </c>
      <c r="K341" t="s">
        <v>19</v>
      </c>
      <c r="L341">
        <f>Table357[[#This Row],[unit_price]]*Table357[[#This Row],[quantity]]</f>
        <v>62.25</v>
      </c>
      <c r="M341">
        <f t="shared" si="33"/>
        <v>92.25</v>
      </c>
      <c r="N341">
        <f t="shared" si="34"/>
        <v>30</v>
      </c>
      <c r="O341" t="s">
        <v>112</v>
      </c>
      <c r="P341" t="s">
        <v>115</v>
      </c>
      <c r="Q341" t="str">
        <f>TEXT(Table357[[#This Row],[order_date]],"yyyy")</f>
        <v>2015</v>
      </c>
    </row>
    <row r="342" spans="1:17" x14ac:dyDescent="0.3">
      <c r="A342">
        <f t="shared" si="35"/>
        <v>7777895741</v>
      </c>
      <c r="B342" s="1">
        <v>42057</v>
      </c>
      <c r="C342" t="str">
        <f t="shared" si="30"/>
        <v>Sunday</v>
      </c>
      <c r="D342" t="str">
        <f t="shared" si="31"/>
        <v>February</v>
      </c>
      <c r="E342">
        <v>12</v>
      </c>
      <c r="F342" t="s">
        <v>27</v>
      </c>
      <c r="G342" t="s">
        <v>14</v>
      </c>
      <c r="H342">
        <f t="shared" si="32"/>
        <v>16</v>
      </c>
      <c r="I342">
        <v>11</v>
      </c>
      <c r="J342" t="s">
        <v>68</v>
      </c>
      <c r="K342" t="s">
        <v>69</v>
      </c>
      <c r="L342">
        <f>Table357[[#This Row],[unit_price]]*Table357[[#This Row],[quantity]]</f>
        <v>132</v>
      </c>
      <c r="M342">
        <f t="shared" si="33"/>
        <v>176</v>
      </c>
      <c r="N342">
        <f t="shared" si="34"/>
        <v>44</v>
      </c>
      <c r="O342" t="s">
        <v>112</v>
      </c>
      <c r="P342" t="s">
        <v>115</v>
      </c>
      <c r="Q342" t="str">
        <f>TEXT(Table357[[#This Row],[order_date]],"yyyy")</f>
        <v>2015</v>
      </c>
    </row>
    <row r="343" spans="1:17" x14ac:dyDescent="0.3">
      <c r="A343">
        <f t="shared" si="35"/>
        <v>7777895742</v>
      </c>
      <c r="B343" s="1">
        <v>42057</v>
      </c>
      <c r="C343" t="str">
        <f t="shared" si="30"/>
        <v>Sunday</v>
      </c>
      <c r="D343" t="str">
        <f t="shared" si="31"/>
        <v>February</v>
      </c>
      <c r="E343">
        <v>15.25</v>
      </c>
      <c r="F343" t="s">
        <v>13</v>
      </c>
      <c r="G343" t="s">
        <v>8</v>
      </c>
      <c r="H343">
        <f t="shared" si="32"/>
        <v>21.25</v>
      </c>
      <c r="I343">
        <v>2</v>
      </c>
      <c r="J343" t="s">
        <v>48</v>
      </c>
      <c r="K343" t="s">
        <v>49</v>
      </c>
      <c r="L343">
        <f>Table357[[#This Row],[unit_price]]*Table357[[#This Row],[quantity]]</f>
        <v>30.5</v>
      </c>
      <c r="M343">
        <f t="shared" si="33"/>
        <v>42.5</v>
      </c>
      <c r="N343">
        <f t="shared" si="34"/>
        <v>12</v>
      </c>
      <c r="O343" t="s">
        <v>112</v>
      </c>
      <c r="P343" t="s">
        <v>114</v>
      </c>
      <c r="Q343" t="str">
        <f>TEXT(Table357[[#This Row],[order_date]],"yyyy")</f>
        <v>2015</v>
      </c>
    </row>
    <row r="344" spans="1:17" x14ac:dyDescent="0.3">
      <c r="A344">
        <f t="shared" si="35"/>
        <v>7777895743</v>
      </c>
      <c r="B344" s="1">
        <v>42058</v>
      </c>
      <c r="C344" t="str">
        <f t="shared" si="30"/>
        <v>Monday</v>
      </c>
      <c r="D344" t="str">
        <f t="shared" si="31"/>
        <v>February</v>
      </c>
      <c r="E344">
        <v>16</v>
      </c>
      <c r="F344" t="s">
        <v>7</v>
      </c>
      <c r="G344" t="s">
        <v>8</v>
      </c>
      <c r="H344">
        <f t="shared" si="32"/>
        <v>20.5</v>
      </c>
      <c r="I344">
        <v>3</v>
      </c>
      <c r="J344" t="s">
        <v>30</v>
      </c>
      <c r="K344" t="s">
        <v>31</v>
      </c>
      <c r="L344">
        <f>Table357[[#This Row],[unit_price]]*Table357[[#This Row],[quantity]]</f>
        <v>48</v>
      </c>
      <c r="M344">
        <f t="shared" si="33"/>
        <v>61.5</v>
      </c>
      <c r="N344">
        <f t="shared" si="34"/>
        <v>13.5</v>
      </c>
      <c r="O344" t="s">
        <v>111</v>
      </c>
      <c r="P344" t="s">
        <v>114</v>
      </c>
      <c r="Q344" t="str">
        <f>TEXT(Table357[[#This Row],[order_date]],"yyyy")</f>
        <v>2015</v>
      </c>
    </row>
    <row r="345" spans="1:17" x14ac:dyDescent="0.3">
      <c r="A345">
        <f t="shared" si="35"/>
        <v>7777895744</v>
      </c>
      <c r="B345" s="1">
        <v>42058</v>
      </c>
      <c r="C345" t="str">
        <f t="shared" si="30"/>
        <v>Monday</v>
      </c>
      <c r="D345" t="str">
        <f t="shared" si="31"/>
        <v>February</v>
      </c>
      <c r="E345">
        <v>12</v>
      </c>
      <c r="F345" t="s">
        <v>27</v>
      </c>
      <c r="G345" t="s">
        <v>8</v>
      </c>
      <c r="H345">
        <f t="shared" si="32"/>
        <v>15</v>
      </c>
      <c r="I345">
        <v>7</v>
      </c>
      <c r="J345" t="s">
        <v>52</v>
      </c>
      <c r="K345" t="s">
        <v>53</v>
      </c>
      <c r="L345">
        <f>Table357[[#This Row],[unit_price]]*Table357[[#This Row],[quantity]]</f>
        <v>84</v>
      </c>
      <c r="M345">
        <f t="shared" si="33"/>
        <v>105</v>
      </c>
      <c r="N345">
        <f t="shared" si="34"/>
        <v>21</v>
      </c>
      <c r="O345" t="s">
        <v>111</v>
      </c>
      <c r="P345" t="s">
        <v>114</v>
      </c>
      <c r="Q345" t="str">
        <f>TEXT(Table357[[#This Row],[order_date]],"yyyy")</f>
        <v>2015</v>
      </c>
    </row>
    <row r="346" spans="1:17" x14ac:dyDescent="0.3">
      <c r="A346">
        <f t="shared" si="35"/>
        <v>7777895745</v>
      </c>
      <c r="B346" s="1">
        <v>42058</v>
      </c>
      <c r="C346" t="str">
        <f t="shared" si="30"/>
        <v>Monday</v>
      </c>
      <c r="D346" t="str">
        <f t="shared" si="31"/>
        <v>February</v>
      </c>
      <c r="E346">
        <v>16</v>
      </c>
      <c r="F346" t="s">
        <v>7</v>
      </c>
      <c r="G346" t="s">
        <v>8</v>
      </c>
      <c r="H346">
        <f t="shared" si="32"/>
        <v>20.5</v>
      </c>
      <c r="I346">
        <v>1</v>
      </c>
      <c r="J346" t="s">
        <v>11</v>
      </c>
      <c r="K346" t="s">
        <v>12</v>
      </c>
      <c r="L346">
        <f>Table357[[#This Row],[unit_price]]*Table357[[#This Row],[quantity]]</f>
        <v>16</v>
      </c>
      <c r="M346">
        <f t="shared" si="33"/>
        <v>20.5</v>
      </c>
      <c r="N346">
        <f t="shared" si="34"/>
        <v>4.5</v>
      </c>
      <c r="O346" t="s">
        <v>112</v>
      </c>
      <c r="P346" t="s">
        <v>114</v>
      </c>
      <c r="Q346" t="str">
        <f>TEXT(Table357[[#This Row],[order_date]],"yyyy")</f>
        <v>2015</v>
      </c>
    </row>
    <row r="347" spans="1:17" x14ac:dyDescent="0.3">
      <c r="A347">
        <f t="shared" si="35"/>
        <v>7777895746</v>
      </c>
      <c r="B347" s="1">
        <v>42058</v>
      </c>
      <c r="C347" t="str">
        <f t="shared" si="30"/>
        <v>Monday</v>
      </c>
      <c r="D347" t="str">
        <f t="shared" si="31"/>
        <v>February</v>
      </c>
      <c r="E347">
        <v>18.5</v>
      </c>
      <c r="F347" t="s">
        <v>13</v>
      </c>
      <c r="G347" t="s">
        <v>14</v>
      </c>
      <c r="H347">
        <f t="shared" si="32"/>
        <v>25.5</v>
      </c>
      <c r="I347">
        <v>1</v>
      </c>
      <c r="J347" t="s">
        <v>15</v>
      </c>
      <c r="K347" t="s">
        <v>16</v>
      </c>
      <c r="L347">
        <f>Table357[[#This Row],[unit_price]]*Table357[[#This Row],[quantity]]</f>
        <v>18.5</v>
      </c>
      <c r="M347">
        <f t="shared" si="33"/>
        <v>25.5</v>
      </c>
      <c r="N347">
        <f t="shared" si="34"/>
        <v>7</v>
      </c>
      <c r="O347" t="s">
        <v>112</v>
      </c>
      <c r="P347" t="s">
        <v>115</v>
      </c>
      <c r="Q347" t="str">
        <f>TEXT(Table357[[#This Row],[order_date]],"yyyy")</f>
        <v>2015</v>
      </c>
    </row>
    <row r="348" spans="1:17" x14ac:dyDescent="0.3">
      <c r="A348">
        <f t="shared" si="35"/>
        <v>7777895747</v>
      </c>
      <c r="B348" s="1">
        <v>42058</v>
      </c>
      <c r="C348" t="str">
        <f t="shared" si="30"/>
        <v>Monday</v>
      </c>
      <c r="D348" t="str">
        <f t="shared" si="31"/>
        <v>February</v>
      </c>
      <c r="E348">
        <v>16.75</v>
      </c>
      <c r="F348" t="s">
        <v>7</v>
      </c>
      <c r="G348" t="s">
        <v>22</v>
      </c>
      <c r="H348">
        <f t="shared" si="32"/>
        <v>23.25</v>
      </c>
      <c r="I348">
        <v>5</v>
      </c>
      <c r="J348" t="s">
        <v>50</v>
      </c>
      <c r="K348" t="s">
        <v>51</v>
      </c>
      <c r="L348">
        <f>Table357[[#This Row],[unit_price]]*Table357[[#This Row],[quantity]]</f>
        <v>83.75</v>
      </c>
      <c r="M348">
        <f t="shared" si="33"/>
        <v>116.25</v>
      </c>
      <c r="N348">
        <f t="shared" si="34"/>
        <v>32.5</v>
      </c>
      <c r="O348" t="s">
        <v>112</v>
      </c>
      <c r="P348" t="s">
        <v>115</v>
      </c>
      <c r="Q348" t="str">
        <f>TEXT(Table357[[#This Row],[order_date]],"yyyy")</f>
        <v>2015</v>
      </c>
    </row>
    <row r="349" spans="1:17" x14ac:dyDescent="0.3">
      <c r="A349">
        <f t="shared" si="35"/>
        <v>7777895748</v>
      </c>
      <c r="B349" s="1">
        <v>42058</v>
      </c>
      <c r="C349" t="str">
        <f t="shared" si="30"/>
        <v>Monday</v>
      </c>
      <c r="D349" t="str">
        <f t="shared" si="31"/>
        <v>February</v>
      </c>
      <c r="E349">
        <v>16.5</v>
      </c>
      <c r="F349" t="s">
        <v>7</v>
      </c>
      <c r="G349" t="s">
        <v>17</v>
      </c>
      <c r="H349">
        <f t="shared" si="32"/>
        <v>25</v>
      </c>
      <c r="I349">
        <v>8</v>
      </c>
      <c r="J349" t="s">
        <v>66</v>
      </c>
      <c r="K349" t="s">
        <v>67</v>
      </c>
      <c r="L349">
        <f>Table357[[#This Row],[unit_price]]*Table357[[#This Row],[quantity]]</f>
        <v>132</v>
      </c>
      <c r="M349">
        <f t="shared" si="33"/>
        <v>200</v>
      </c>
      <c r="N349">
        <f t="shared" si="34"/>
        <v>68</v>
      </c>
      <c r="O349" t="s">
        <v>112</v>
      </c>
      <c r="P349" t="s">
        <v>115</v>
      </c>
      <c r="Q349" t="str">
        <f>TEXT(Table357[[#This Row],[order_date]],"yyyy")</f>
        <v>2015</v>
      </c>
    </row>
    <row r="350" spans="1:17" x14ac:dyDescent="0.3">
      <c r="A350">
        <f t="shared" si="35"/>
        <v>7777895749</v>
      </c>
      <c r="B350" s="1">
        <v>42059</v>
      </c>
      <c r="C350" t="str">
        <f t="shared" si="30"/>
        <v>Tuesday</v>
      </c>
      <c r="D350" t="str">
        <f t="shared" si="31"/>
        <v>February</v>
      </c>
      <c r="E350">
        <v>16.75</v>
      </c>
      <c r="F350" t="s">
        <v>7</v>
      </c>
      <c r="G350" t="s">
        <v>22</v>
      </c>
      <c r="H350">
        <f t="shared" si="32"/>
        <v>23.25</v>
      </c>
      <c r="I350">
        <v>7</v>
      </c>
      <c r="J350" t="s">
        <v>50</v>
      </c>
      <c r="K350" t="s">
        <v>51</v>
      </c>
      <c r="L350">
        <f>Table357[[#This Row],[unit_price]]*Table357[[#This Row],[quantity]]</f>
        <v>117.25</v>
      </c>
      <c r="M350">
        <f t="shared" si="33"/>
        <v>162.75</v>
      </c>
      <c r="N350">
        <f t="shared" si="34"/>
        <v>45.5</v>
      </c>
      <c r="O350" t="s">
        <v>112</v>
      </c>
      <c r="P350" t="s">
        <v>114</v>
      </c>
      <c r="Q350" t="str">
        <f>TEXT(Table357[[#This Row],[order_date]],"yyyy")</f>
        <v>2015</v>
      </c>
    </row>
    <row r="351" spans="1:17" x14ac:dyDescent="0.3">
      <c r="A351">
        <f t="shared" si="35"/>
        <v>7777895750</v>
      </c>
      <c r="B351" s="1">
        <v>42059</v>
      </c>
      <c r="C351" t="str">
        <f t="shared" si="30"/>
        <v>Tuesday</v>
      </c>
      <c r="D351" t="str">
        <f t="shared" si="31"/>
        <v>February</v>
      </c>
      <c r="E351">
        <v>16.75</v>
      </c>
      <c r="F351" t="s">
        <v>7</v>
      </c>
      <c r="G351" t="s">
        <v>22</v>
      </c>
      <c r="H351">
        <f t="shared" si="32"/>
        <v>23.25</v>
      </c>
      <c r="I351">
        <v>10</v>
      </c>
      <c r="J351" t="s">
        <v>46</v>
      </c>
      <c r="K351" t="s">
        <v>47</v>
      </c>
      <c r="L351">
        <f>Table357[[#This Row],[unit_price]]*Table357[[#This Row],[quantity]]</f>
        <v>167.5</v>
      </c>
      <c r="M351">
        <f t="shared" si="33"/>
        <v>232.5</v>
      </c>
      <c r="N351">
        <f t="shared" si="34"/>
        <v>65</v>
      </c>
      <c r="O351" t="s">
        <v>112</v>
      </c>
      <c r="P351" t="s">
        <v>115</v>
      </c>
      <c r="Q351" t="str">
        <f>TEXT(Table357[[#This Row],[order_date]],"yyyy")</f>
        <v>2015</v>
      </c>
    </row>
    <row r="352" spans="1:17" x14ac:dyDescent="0.3">
      <c r="A352">
        <f t="shared" si="35"/>
        <v>7777895751</v>
      </c>
      <c r="B352" s="1">
        <v>42059</v>
      </c>
      <c r="C352" t="str">
        <f t="shared" si="30"/>
        <v>Tuesday</v>
      </c>
      <c r="D352" t="str">
        <f t="shared" si="31"/>
        <v>February</v>
      </c>
      <c r="E352">
        <v>16</v>
      </c>
      <c r="F352" t="s">
        <v>7</v>
      </c>
      <c r="G352" t="s">
        <v>8</v>
      </c>
      <c r="H352">
        <f t="shared" si="32"/>
        <v>20.5</v>
      </c>
      <c r="I352">
        <v>5</v>
      </c>
      <c r="J352" t="s">
        <v>11</v>
      </c>
      <c r="K352" t="s">
        <v>12</v>
      </c>
      <c r="L352">
        <f>Table357[[#This Row],[unit_price]]*Table357[[#This Row],[quantity]]</f>
        <v>80</v>
      </c>
      <c r="M352">
        <f t="shared" si="33"/>
        <v>102.5</v>
      </c>
      <c r="N352">
        <f t="shared" si="34"/>
        <v>22.5</v>
      </c>
      <c r="O352" t="s">
        <v>111</v>
      </c>
      <c r="P352" t="s">
        <v>115</v>
      </c>
      <c r="Q352" t="str">
        <f>TEXT(Table357[[#This Row],[order_date]],"yyyy")</f>
        <v>2015</v>
      </c>
    </row>
    <row r="353" spans="1:17" x14ac:dyDescent="0.3">
      <c r="A353">
        <f t="shared" si="35"/>
        <v>7777895752</v>
      </c>
      <c r="B353" s="1">
        <v>42059</v>
      </c>
      <c r="C353" t="str">
        <f t="shared" si="30"/>
        <v>Tuesday</v>
      </c>
      <c r="D353" t="str">
        <f t="shared" si="31"/>
        <v>February</v>
      </c>
      <c r="E353">
        <v>16.5</v>
      </c>
      <c r="F353" t="s">
        <v>7</v>
      </c>
      <c r="G353" t="s">
        <v>17</v>
      </c>
      <c r="H353">
        <f t="shared" si="32"/>
        <v>25</v>
      </c>
      <c r="I353">
        <v>12</v>
      </c>
      <c r="J353" t="s">
        <v>18</v>
      </c>
      <c r="K353" t="s">
        <v>19</v>
      </c>
      <c r="L353">
        <f>Table357[[#This Row],[unit_price]]*Table357[[#This Row],[quantity]]</f>
        <v>198</v>
      </c>
      <c r="M353">
        <f t="shared" si="33"/>
        <v>300</v>
      </c>
      <c r="N353">
        <f t="shared" si="34"/>
        <v>102</v>
      </c>
      <c r="O353" t="s">
        <v>111</v>
      </c>
      <c r="P353" t="s">
        <v>115</v>
      </c>
      <c r="Q353" t="str">
        <f>TEXT(Table357[[#This Row],[order_date]],"yyyy")</f>
        <v>2015</v>
      </c>
    </row>
    <row r="354" spans="1:17" x14ac:dyDescent="0.3">
      <c r="A354">
        <f t="shared" si="35"/>
        <v>7777895753</v>
      </c>
      <c r="B354" s="1">
        <v>42060</v>
      </c>
      <c r="C354" t="str">
        <f t="shared" si="30"/>
        <v>Wednesday</v>
      </c>
      <c r="D354" t="str">
        <f t="shared" si="31"/>
        <v>February</v>
      </c>
      <c r="E354">
        <v>16.25</v>
      </c>
      <c r="F354" t="s">
        <v>7</v>
      </c>
      <c r="G354" t="s">
        <v>17</v>
      </c>
      <c r="H354">
        <f t="shared" si="32"/>
        <v>24.75</v>
      </c>
      <c r="I354">
        <v>8</v>
      </c>
      <c r="J354" t="s">
        <v>70</v>
      </c>
      <c r="K354" t="s">
        <v>71</v>
      </c>
      <c r="L354">
        <f>Table357[[#This Row],[unit_price]]*Table357[[#This Row],[quantity]]</f>
        <v>130</v>
      </c>
      <c r="M354">
        <f t="shared" si="33"/>
        <v>198</v>
      </c>
      <c r="N354">
        <f t="shared" si="34"/>
        <v>68</v>
      </c>
      <c r="O354" t="s">
        <v>112</v>
      </c>
      <c r="P354" t="s">
        <v>115</v>
      </c>
      <c r="Q354" t="str">
        <f>TEXT(Table357[[#This Row],[order_date]],"yyyy")</f>
        <v>2015</v>
      </c>
    </row>
    <row r="355" spans="1:17" x14ac:dyDescent="0.3">
      <c r="A355">
        <f t="shared" si="35"/>
        <v>7777895754</v>
      </c>
      <c r="B355" s="1">
        <v>42060</v>
      </c>
      <c r="C355" t="str">
        <f t="shared" si="30"/>
        <v>Wednesday</v>
      </c>
      <c r="D355" t="str">
        <f t="shared" si="31"/>
        <v>February</v>
      </c>
      <c r="E355">
        <v>12.75</v>
      </c>
      <c r="F355" t="s">
        <v>27</v>
      </c>
      <c r="G355" t="s">
        <v>22</v>
      </c>
      <c r="H355">
        <f t="shared" si="32"/>
        <v>17.75</v>
      </c>
      <c r="I355">
        <v>9</v>
      </c>
      <c r="J355" t="s">
        <v>46</v>
      </c>
      <c r="K355" t="s">
        <v>47</v>
      </c>
      <c r="L355">
        <f>Table357[[#This Row],[unit_price]]*Table357[[#This Row],[quantity]]</f>
        <v>114.75</v>
      </c>
      <c r="M355">
        <f t="shared" si="33"/>
        <v>159.75</v>
      </c>
      <c r="N355">
        <f t="shared" si="34"/>
        <v>45</v>
      </c>
      <c r="O355" t="s">
        <v>112</v>
      </c>
      <c r="P355" t="s">
        <v>115</v>
      </c>
      <c r="Q355" t="str">
        <f>TEXT(Table357[[#This Row],[order_date]],"yyyy")</f>
        <v>2015</v>
      </c>
    </row>
    <row r="356" spans="1:17" x14ac:dyDescent="0.3">
      <c r="A356">
        <f t="shared" si="35"/>
        <v>7777895755</v>
      </c>
      <c r="B356" s="1">
        <v>42060</v>
      </c>
      <c r="C356" t="str">
        <f t="shared" si="30"/>
        <v>Wednesday</v>
      </c>
      <c r="D356" t="str">
        <f t="shared" si="31"/>
        <v>February</v>
      </c>
      <c r="E356">
        <v>20.25</v>
      </c>
      <c r="F356" t="s">
        <v>13</v>
      </c>
      <c r="G356" t="s">
        <v>17</v>
      </c>
      <c r="H356">
        <f t="shared" si="32"/>
        <v>30.25</v>
      </c>
      <c r="I356">
        <v>1</v>
      </c>
      <c r="J356" t="s">
        <v>70</v>
      </c>
      <c r="K356" t="s">
        <v>71</v>
      </c>
      <c r="L356">
        <f>Table357[[#This Row],[unit_price]]*Table357[[#This Row],[quantity]]</f>
        <v>20.25</v>
      </c>
      <c r="M356">
        <f t="shared" si="33"/>
        <v>30.25</v>
      </c>
      <c r="N356">
        <f t="shared" si="34"/>
        <v>10</v>
      </c>
      <c r="O356" t="s">
        <v>112</v>
      </c>
      <c r="P356" t="s">
        <v>114</v>
      </c>
      <c r="Q356" t="str">
        <f>TEXT(Table357[[#This Row],[order_date]],"yyyy")</f>
        <v>2015</v>
      </c>
    </row>
    <row r="357" spans="1:17" x14ac:dyDescent="0.3">
      <c r="A357">
        <f t="shared" si="35"/>
        <v>7777895756</v>
      </c>
      <c r="B357" s="1">
        <v>42060</v>
      </c>
      <c r="C357" t="str">
        <f t="shared" si="30"/>
        <v>Wednesday</v>
      </c>
      <c r="D357" t="str">
        <f t="shared" si="31"/>
        <v>February</v>
      </c>
      <c r="E357">
        <v>12</v>
      </c>
      <c r="F357" t="s">
        <v>27</v>
      </c>
      <c r="G357" t="s">
        <v>8</v>
      </c>
      <c r="H357">
        <f t="shared" si="32"/>
        <v>15</v>
      </c>
      <c r="I357">
        <v>7</v>
      </c>
      <c r="J357" t="s">
        <v>52</v>
      </c>
      <c r="K357" t="s">
        <v>53</v>
      </c>
      <c r="L357">
        <f>Table357[[#This Row],[unit_price]]*Table357[[#This Row],[quantity]]</f>
        <v>84</v>
      </c>
      <c r="M357">
        <f t="shared" si="33"/>
        <v>105</v>
      </c>
      <c r="N357">
        <f t="shared" si="34"/>
        <v>21</v>
      </c>
      <c r="O357" t="s">
        <v>112</v>
      </c>
      <c r="P357" t="s">
        <v>115</v>
      </c>
      <c r="Q357" t="str">
        <f>TEXT(Table357[[#This Row],[order_date]],"yyyy")</f>
        <v>2015</v>
      </c>
    </row>
    <row r="358" spans="1:17" x14ac:dyDescent="0.3">
      <c r="A358">
        <f t="shared" si="35"/>
        <v>7777895757</v>
      </c>
      <c r="B358" s="1">
        <v>42061</v>
      </c>
      <c r="C358" t="str">
        <f t="shared" si="30"/>
        <v>Thursday</v>
      </c>
      <c r="D358" t="str">
        <f t="shared" si="31"/>
        <v>February</v>
      </c>
      <c r="E358">
        <v>12.5</v>
      </c>
      <c r="F358" t="s">
        <v>27</v>
      </c>
      <c r="G358" t="s">
        <v>17</v>
      </c>
      <c r="H358">
        <f t="shared" si="32"/>
        <v>19.5</v>
      </c>
      <c r="I358">
        <v>5</v>
      </c>
      <c r="J358" t="s">
        <v>32</v>
      </c>
      <c r="K358" t="s">
        <v>33</v>
      </c>
      <c r="L358">
        <f>Table357[[#This Row],[unit_price]]*Table357[[#This Row],[quantity]]</f>
        <v>62.5</v>
      </c>
      <c r="M358">
        <f t="shared" si="33"/>
        <v>97.5</v>
      </c>
      <c r="N358">
        <f t="shared" si="34"/>
        <v>35</v>
      </c>
      <c r="O358" t="s">
        <v>112</v>
      </c>
      <c r="P358" t="s">
        <v>115</v>
      </c>
      <c r="Q358" t="str">
        <f>TEXT(Table357[[#This Row],[order_date]],"yyyy")</f>
        <v>2015</v>
      </c>
    </row>
    <row r="359" spans="1:17" x14ac:dyDescent="0.3">
      <c r="A359">
        <f t="shared" si="35"/>
        <v>7777895758</v>
      </c>
      <c r="B359" s="1">
        <v>42061</v>
      </c>
      <c r="C359" t="str">
        <f t="shared" si="30"/>
        <v>Thursday</v>
      </c>
      <c r="D359" t="str">
        <f t="shared" si="31"/>
        <v>February</v>
      </c>
      <c r="E359">
        <v>12.75</v>
      </c>
      <c r="F359" t="s">
        <v>27</v>
      </c>
      <c r="G359" t="s">
        <v>22</v>
      </c>
      <c r="H359">
        <f t="shared" si="32"/>
        <v>17.75</v>
      </c>
      <c r="I359">
        <v>10</v>
      </c>
      <c r="J359" t="s">
        <v>28</v>
      </c>
      <c r="K359" t="s">
        <v>29</v>
      </c>
      <c r="L359">
        <f>Table357[[#This Row],[unit_price]]*Table357[[#This Row],[quantity]]</f>
        <v>127.5</v>
      </c>
      <c r="M359">
        <f t="shared" si="33"/>
        <v>177.5</v>
      </c>
      <c r="N359">
        <f t="shared" si="34"/>
        <v>50</v>
      </c>
      <c r="O359" t="s">
        <v>111</v>
      </c>
      <c r="P359" t="s">
        <v>115</v>
      </c>
      <c r="Q359" t="str">
        <f>TEXT(Table357[[#This Row],[order_date]],"yyyy")</f>
        <v>2015</v>
      </c>
    </row>
    <row r="360" spans="1:17" x14ac:dyDescent="0.3">
      <c r="A360">
        <f t="shared" si="35"/>
        <v>7777895759</v>
      </c>
      <c r="B360" s="1">
        <v>42061</v>
      </c>
      <c r="C360" t="str">
        <f t="shared" si="30"/>
        <v>Thursday</v>
      </c>
      <c r="D360" t="str">
        <f t="shared" si="31"/>
        <v>February</v>
      </c>
      <c r="E360">
        <v>12.25</v>
      </c>
      <c r="F360" t="s">
        <v>27</v>
      </c>
      <c r="G360" t="s">
        <v>17</v>
      </c>
      <c r="H360">
        <f t="shared" si="32"/>
        <v>19.25</v>
      </c>
      <c r="I360">
        <v>5</v>
      </c>
      <c r="J360" t="s">
        <v>60</v>
      </c>
      <c r="K360" t="s">
        <v>61</v>
      </c>
      <c r="L360">
        <f>Table357[[#This Row],[unit_price]]*Table357[[#This Row],[quantity]]</f>
        <v>61.25</v>
      </c>
      <c r="M360">
        <f t="shared" si="33"/>
        <v>96.25</v>
      </c>
      <c r="N360">
        <f t="shared" si="34"/>
        <v>35</v>
      </c>
      <c r="O360" t="s">
        <v>111</v>
      </c>
      <c r="P360" t="s">
        <v>114</v>
      </c>
      <c r="Q360" t="str">
        <f>TEXT(Table357[[#This Row],[order_date]],"yyyy")</f>
        <v>2015</v>
      </c>
    </row>
    <row r="361" spans="1:17" x14ac:dyDescent="0.3">
      <c r="A361">
        <f t="shared" si="35"/>
        <v>7777895760</v>
      </c>
      <c r="B361" s="1">
        <v>42061</v>
      </c>
      <c r="C361" t="str">
        <f t="shared" si="30"/>
        <v>Thursday</v>
      </c>
      <c r="D361" t="str">
        <f t="shared" si="31"/>
        <v>February</v>
      </c>
      <c r="E361">
        <v>20.25</v>
      </c>
      <c r="F361" t="s">
        <v>13</v>
      </c>
      <c r="G361" t="s">
        <v>14</v>
      </c>
      <c r="H361">
        <f t="shared" si="32"/>
        <v>27.25</v>
      </c>
      <c r="I361">
        <v>9</v>
      </c>
      <c r="J361" t="s">
        <v>20</v>
      </c>
      <c r="K361" t="s">
        <v>21</v>
      </c>
      <c r="L361">
        <f>Table357[[#This Row],[unit_price]]*Table357[[#This Row],[quantity]]</f>
        <v>182.25</v>
      </c>
      <c r="M361">
        <f t="shared" si="33"/>
        <v>245.25</v>
      </c>
      <c r="N361">
        <f t="shared" si="34"/>
        <v>63</v>
      </c>
      <c r="O361" t="s">
        <v>111</v>
      </c>
      <c r="P361" t="s">
        <v>115</v>
      </c>
      <c r="Q361" t="str">
        <f>TEXT(Table357[[#This Row],[order_date]],"yyyy")</f>
        <v>2015</v>
      </c>
    </row>
    <row r="362" spans="1:17" x14ac:dyDescent="0.3">
      <c r="A362">
        <f t="shared" si="35"/>
        <v>7777895761</v>
      </c>
      <c r="B362" s="1">
        <v>42062</v>
      </c>
      <c r="C362" t="str">
        <f t="shared" si="30"/>
        <v>Friday</v>
      </c>
      <c r="D362" t="str">
        <f t="shared" si="31"/>
        <v>February</v>
      </c>
      <c r="E362">
        <v>20.75</v>
      </c>
      <c r="F362" t="s">
        <v>13</v>
      </c>
      <c r="G362" t="s">
        <v>22</v>
      </c>
      <c r="H362">
        <f t="shared" si="32"/>
        <v>28.75</v>
      </c>
      <c r="I362">
        <v>2</v>
      </c>
      <c r="J362" t="s">
        <v>23</v>
      </c>
      <c r="K362" t="s">
        <v>24</v>
      </c>
      <c r="L362">
        <f>Table357[[#This Row],[unit_price]]*Table357[[#This Row],[quantity]]</f>
        <v>41.5</v>
      </c>
      <c r="M362">
        <f t="shared" si="33"/>
        <v>57.5</v>
      </c>
      <c r="N362">
        <f t="shared" si="34"/>
        <v>16</v>
      </c>
      <c r="O362" t="s">
        <v>111</v>
      </c>
      <c r="P362" t="s">
        <v>114</v>
      </c>
      <c r="Q362" t="str">
        <f>TEXT(Table357[[#This Row],[order_date]],"yyyy")</f>
        <v>2015</v>
      </c>
    </row>
    <row r="363" spans="1:17" x14ac:dyDescent="0.3">
      <c r="A363">
        <f t="shared" si="35"/>
        <v>7777895762</v>
      </c>
      <c r="B363" s="1">
        <v>42062</v>
      </c>
      <c r="C363" t="str">
        <f t="shared" si="30"/>
        <v>Friday</v>
      </c>
      <c r="D363" t="str">
        <f t="shared" si="31"/>
        <v>February</v>
      </c>
      <c r="E363">
        <v>20.75</v>
      </c>
      <c r="F363" t="s">
        <v>13</v>
      </c>
      <c r="G363" t="s">
        <v>22</v>
      </c>
      <c r="H363">
        <f t="shared" si="32"/>
        <v>28.75</v>
      </c>
      <c r="I363">
        <v>8</v>
      </c>
      <c r="J363" t="s">
        <v>23</v>
      </c>
      <c r="K363" t="s">
        <v>24</v>
      </c>
      <c r="L363">
        <f>Table357[[#This Row],[unit_price]]*Table357[[#This Row],[quantity]]</f>
        <v>166</v>
      </c>
      <c r="M363">
        <f t="shared" si="33"/>
        <v>230</v>
      </c>
      <c r="N363">
        <f t="shared" si="34"/>
        <v>64</v>
      </c>
      <c r="O363" t="s">
        <v>111</v>
      </c>
      <c r="P363" t="s">
        <v>114</v>
      </c>
      <c r="Q363" t="str">
        <f>TEXT(Table357[[#This Row],[order_date]],"yyyy")</f>
        <v>2015</v>
      </c>
    </row>
    <row r="364" spans="1:17" x14ac:dyDescent="0.3">
      <c r="A364">
        <f t="shared" si="35"/>
        <v>7777895763</v>
      </c>
      <c r="B364" s="1">
        <v>42062</v>
      </c>
      <c r="C364" t="str">
        <f t="shared" si="30"/>
        <v>Friday</v>
      </c>
      <c r="D364" t="str">
        <f t="shared" si="31"/>
        <v>February</v>
      </c>
      <c r="E364">
        <v>12.5</v>
      </c>
      <c r="F364" t="s">
        <v>27</v>
      </c>
      <c r="G364" t="s">
        <v>17</v>
      </c>
      <c r="H364">
        <f t="shared" si="32"/>
        <v>19.5</v>
      </c>
      <c r="I364">
        <v>1</v>
      </c>
      <c r="J364" t="s">
        <v>25</v>
      </c>
      <c r="K364" t="s">
        <v>26</v>
      </c>
      <c r="L364">
        <f>Table357[[#This Row],[unit_price]]*Table357[[#This Row],[quantity]]</f>
        <v>12.5</v>
      </c>
      <c r="M364">
        <f t="shared" si="33"/>
        <v>19.5</v>
      </c>
      <c r="N364">
        <f t="shared" si="34"/>
        <v>7</v>
      </c>
      <c r="O364" t="s">
        <v>111</v>
      </c>
      <c r="P364" t="s">
        <v>115</v>
      </c>
      <c r="Q364" t="str">
        <f>TEXT(Table357[[#This Row],[order_date]],"yyyy")</f>
        <v>2015</v>
      </c>
    </row>
    <row r="365" spans="1:17" x14ac:dyDescent="0.3">
      <c r="A365">
        <f t="shared" si="35"/>
        <v>7777895764</v>
      </c>
      <c r="B365" s="1">
        <v>42062</v>
      </c>
      <c r="C365" t="str">
        <f t="shared" si="30"/>
        <v>Friday</v>
      </c>
      <c r="D365" t="str">
        <f t="shared" si="31"/>
        <v>February</v>
      </c>
      <c r="E365">
        <v>15.25</v>
      </c>
      <c r="F365" t="s">
        <v>13</v>
      </c>
      <c r="G365" t="s">
        <v>8</v>
      </c>
      <c r="H365">
        <f t="shared" si="32"/>
        <v>21.25</v>
      </c>
      <c r="I365">
        <v>11</v>
      </c>
      <c r="J365" t="s">
        <v>48</v>
      </c>
      <c r="K365" t="s">
        <v>49</v>
      </c>
      <c r="L365">
        <f>Table357[[#This Row],[unit_price]]*Table357[[#This Row],[quantity]]</f>
        <v>167.75</v>
      </c>
      <c r="M365">
        <f t="shared" si="33"/>
        <v>233.75</v>
      </c>
      <c r="N365">
        <f t="shared" si="34"/>
        <v>66</v>
      </c>
      <c r="O365" t="s">
        <v>112</v>
      </c>
      <c r="P365" t="s">
        <v>115</v>
      </c>
      <c r="Q365" t="str">
        <f>TEXT(Table357[[#This Row],[order_date]],"yyyy")</f>
        <v>2015</v>
      </c>
    </row>
    <row r="366" spans="1:17" x14ac:dyDescent="0.3">
      <c r="A366">
        <f t="shared" si="35"/>
        <v>7777895765</v>
      </c>
      <c r="B366" s="1">
        <v>42062</v>
      </c>
      <c r="C366" t="str">
        <f t="shared" si="30"/>
        <v>Friday</v>
      </c>
      <c r="D366" t="str">
        <f t="shared" si="31"/>
        <v>February</v>
      </c>
      <c r="E366">
        <v>16.75</v>
      </c>
      <c r="F366" t="s">
        <v>7</v>
      </c>
      <c r="G366" t="s">
        <v>22</v>
      </c>
      <c r="H366">
        <f t="shared" si="32"/>
        <v>23.25</v>
      </c>
      <c r="I366">
        <v>6</v>
      </c>
      <c r="J366" t="s">
        <v>28</v>
      </c>
      <c r="K366" t="s">
        <v>29</v>
      </c>
      <c r="L366">
        <f>Table357[[#This Row],[unit_price]]*Table357[[#This Row],[quantity]]</f>
        <v>100.5</v>
      </c>
      <c r="M366">
        <f t="shared" si="33"/>
        <v>139.5</v>
      </c>
      <c r="N366">
        <f t="shared" si="34"/>
        <v>39</v>
      </c>
      <c r="O366" t="s">
        <v>111</v>
      </c>
      <c r="P366" t="s">
        <v>114</v>
      </c>
      <c r="Q366" t="str">
        <f>TEXT(Table357[[#This Row],[order_date]],"yyyy")</f>
        <v>2015</v>
      </c>
    </row>
    <row r="367" spans="1:17" x14ac:dyDescent="0.3">
      <c r="A367">
        <f t="shared" si="35"/>
        <v>7777895766</v>
      </c>
      <c r="B367" s="1">
        <v>42062</v>
      </c>
      <c r="C367" t="str">
        <f t="shared" si="30"/>
        <v>Friday</v>
      </c>
      <c r="D367" t="str">
        <f t="shared" si="31"/>
        <v>February</v>
      </c>
      <c r="E367">
        <v>20.5</v>
      </c>
      <c r="F367" t="s">
        <v>13</v>
      </c>
      <c r="G367" t="s">
        <v>8</v>
      </c>
      <c r="H367">
        <f t="shared" si="32"/>
        <v>26.5</v>
      </c>
      <c r="I367">
        <v>3</v>
      </c>
      <c r="J367" t="s">
        <v>58</v>
      </c>
      <c r="K367" t="s">
        <v>59</v>
      </c>
      <c r="L367">
        <f>Table357[[#This Row],[unit_price]]*Table357[[#This Row],[quantity]]</f>
        <v>61.5</v>
      </c>
      <c r="M367">
        <f t="shared" si="33"/>
        <v>79.5</v>
      </c>
      <c r="N367">
        <f t="shared" si="34"/>
        <v>18</v>
      </c>
      <c r="O367" t="s">
        <v>112</v>
      </c>
      <c r="P367" t="s">
        <v>115</v>
      </c>
      <c r="Q367" t="str">
        <f>TEXT(Table357[[#This Row],[order_date]],"yyyy")</f>
        <v>2015</v>
      </c>
    </row>
    <row r="368" spans="1:17" x14ac:dyDescent="0.3">
      <c r="A368">
        <f t="shared" si="35"/>
        <v>7777895767</v>
      </c>
      <c r="B368" s="1">
        <v>42062</v>
      </c>
      <c r="C368" t="str">
        <f t="shared" si="30"/>
        <v>Friday</v>
      </c>
      <c r="D368" t="str">
        <f t="shared" si="31"/>
        <v>February</v>
      </c>
      <c r="E368">
        <v>20.75</v>
      </c>
      <c r="F368" t="s">
        <v>13</v>
      </c>
      <c r="G368" t="s">
        <v>17</v>
      </c>
      <c r="H368">
        <f t="shared" si="32"/>
        <v>30.75</v>
      </c>
      <c r="I368">
        <v>5</v>
      </c>
      <c r="J368" t="s">
        <v>25</v>
      </c>
      <c r="K368" t="s">
        <v>26</v>
      </c>
      <c r="L368">
        <f>Table357[[#This Row],[unit_price]]*Table357[[#This Row],[quantity]]</f>
        <v>103.75</v>
      </c>
      <c r="M368">
        <f t="shared" si="33"/>
        <v>153.75</v>
      </c>
      <c r="N368">
        <f t="shared" si="34"/>
        <v>50</v>
      </c>
      <c r="O368" t="s">
        <v>111</v>
      </c>
      <c r="P368" t="s">
        <v>115</v>
      </c>
      <c r="Q368" t="str">
        <f>TEXT(Table357[[#This Row],[order_date]],"yyyy")</f>
        <v>2015</v>
      </c>
    </row>
    <row r="369" spans="1:17" x14ac:dyDescent="0.3">
      <c r="A369">
        <f t="shared" si="35"/>
        <v>7777895768</v>
      </c>
      <c r="B369" s="1">
        <v>42062</v>
      </c>
      <c r="C369" t="str">
        <f t="shared" si="30"/>
        <v>Friday</v>
      </c>
      <c r="D369" t="str">
        <f t="shared" si="31"/>
        <v>February</v>
      </c>
      <c r="E369">
        <v>16</v>
      </c>
      <c r="F369" t="s">
        <v>7</v>
      </c>
      <c r="G369" t="s">
        <v>8</v>
      </c>
      <c r="H369">
        <f t="shared" si="32"/>
        <v>20.5</v>
      </c>
      <c r="I369">
        <v>11</v>
      </c>
      <c r="J369" t="s">
        <v>11</v>
      </c>
      <c r="K369" t="s">
        <v>12</v>
      </c>
      <c r="L369">
        <f>Table357[[#This Row],[unit_price]]*Table357[[#This Row],[quantity]]</f>
        <v>176</v>
      </c>
      <c r="M369">
        <f t="shared" si="33"/>
        <v>225.5</v>
      </c>
      <c r="N369">
        <f t="shared" si="34"/>
        <v>49.5</v>
      </c>
      <c r="O369" t="s">
        <v>112</v>
      </c>
      <c r="P369" t="s">
        <v>114</v>
      </c>
      <c r="Q369" t="str">
        <f>TEXT(Table357[[#This Row],[order_date]],"yyyy")</f>
        <v>2015</v>
      </c>
    </row>
    <row r="370" spans="1:17" x14ac:dyDescent="0.3">
      <c r="A370">
        <f t="shared" si="35"/>
        <v>7777895769</v>
      </c>
      <c r="B370" s="1">
        <v>42062</v>
      </c>
      <c r="C370" t="str">
        <f t="shared" si="30"/>
        <v>Friday</v>
      </c>
      <c r="D370" t="str">
        <f t="shared" si="31"/>
        <v>February</v>
      </c>
      <c r="E370">
        <v>14.5</v>
      </c>
      <c r="F370" t="s">
        <v>7</v>
      </c>
      <c r="G370" t="s">
        <v>8</v>
      </c>
      <c r="H370">
        <f t="shared" si="32"/>
        <v>19</v>
      </c>
      <c r="I370">
        <v>2</v>
      </c>
      <c r="J370" t="s">
        <v>74</v>
      </c>
      <c r="K370" t="s">
        <v>75</v>
      </c>
      <c r="L370">
        <f>Table357[[#This Row],[unit_price]]*Table357[[#This Row],[quantity]]</f>
        <v>29</v>
      </c>
      <c r="M370">
        <f t="shared" si="33"/>
        <v>38</v>
      </c>
      <c r="N370">
        <f t="shared" si="34"/>
        <v>9</v>
      </c>
      <c r="O370" t="s">
        <v>111</v>
      </c>
      <c r="P370" t="s">
        <v>115</v>
      </c>
      <c r="Q370" t="str">
        <f>TEXT(Table357[[#This Row],[order_date]],"yyyy")</f>
        <v>2015</v>
      </c>
    </row>
    <row r="371" spans="1:17" x14ac:dyDescent="0.3">
      <c r="A371">
        <f t="shared" si="35"/>
        <v>7777895770</v>
      </c>
      <c r="B371" s="1">
        <v>42062</v>
      </c>
      <c r="C371" t="str">
        <f t="shared" si="30"/>
        <v>Friday</v>
      </c>
      <c r="D371" t="str">
        <f t="shared" si="31"/>
        <v>February</v>
      </c>
      <c r="E371">
        <v>12</v>
      </c>
      <c r="F371" t="s">
        <v>27</v>
      </c>
      <c r="G371" t="s">
        <v>8</v>
      </c>
      <c r="H371">
        <f t="shared" si="32"/>
        <v>15</v>
      </c>
      <c r="I371">
        <v>6</v>
      </c>
      <c r="J371" t="s">
        <v>36</v>
      </c>
      <c r="K371" t="s">
        <v>37</v>
      </c>
      <c r="L371">
        <f>Table357[[#This Row],[unit_price]]*Table357[[#This Row],[quantity]]</f>
        <v>72</v>
      </c>
      <c r="M371">
        <f t="shared" si="33"/>
        <v>90</v>
      </c>
      <c r="N371">
        <f t="shared" si="34"/>
        <v>18</v>
      </c>
      <c r="O371" t="s">
        <v>111</v>
      </c>
      <c r="P371" t="s">
        <v>114</v>
      </c>
      <c r="Q371" t="str">
        <f>TEXT(Table357[[#This Row],[order_date]],"yyyy")</f>
        <v>2015</v>
      </c>
    </row>
    <row r="372" spans="1:17" x14ac:dyDescent="0.3">
      <c r="A372">
        <f t="shared" si="35"/>
        <v>7777895771</v>
      </c>
      <c r="B372" s="1">
        <v>42063</v>
      </c>
      <c r="C372" t="str">
        <f t="shared" si="30"/>
        <v>Saturday</v>
      </c>
      <c r="D372" t="str">
        <f t="shared" si="31"/>
        <v>February</v>
      </c>
      <c r="E372">
        <v>16.75</v>
      </c>
      <c r="F372" t="s">
        <v>7</v>
      </c>
      <c r="G372" t="s">
        <v>22</v>
      </c>
      <c r="H372">
        <f t="shared" si="32"/>
        <v>23.25</v>
      </c>
      <c r="I372">
        <v>6</v>
      </c>
      <c r="J372" t="s">
        <v>44</v>
      </c>
      <c r="K372" t="s">
        <v>45</v>
      </c>
      <c r="L372">
        <f>Table357[[#This Row],[unit_price]]*Table357[[#This Row],[quantity]]</f>
        <v>100.5</v>
      </c>
      <c r="M372">
        <f t="shared" si="33"/>
        <v>139.5</v>
      </c>
      <c r="N372">
        <f t="shared" si="34"/>
        <v>39</v>
      </c>
      <c r="O372" t="s">
        <v>112</v>
      </c>
      <c r="P372" t="s">
        <v>115</v>
      </c>
      <c r="Q372" t="str">
        <f>TEXT(Table357[[#This Row],[order_date]],"yyyy")</f>
        <v>2015</v>
      </c>
    </row>
    <row r="373" spans="1:17" x14ac:dyDescent="0.3">
      <c r="A373">
        <f t="shared" si="35"/>
        <v>7777895772</v>
      </c>
      <c r="B373" s="1">
        <v>42063</v>
      </c>
      <c r="C373" t="str">
        <f t="shared" si="30"/>
        <v>Saturday</v>
      </c>
      <c r="D373" t="str">
        <f t="shared" si="31"/>
        <v>February</v>
      </c>
      <c r="E373">
        <v>18.5</v>
      </c>
      <c r="F373" t="s">
        <v>13</v>
      </c>
      <c r="G373" t="s">
        <v>14</v>
      </c>
      <c r="H373">
        <f t="shared" si="32"/>
        <v>25.5</v>
      </c>
      <c r="I373">
        <v>6</v>
      </c>
      <c r="J373" t="s">
        <v>15</v>
      </c>
      <c r="K373" t="s">
        <v>16</v>
      </c>
      <c r="L373">
        <f>Table357[[#This Row],[unit_price]]*Table357[[#This Row],[quantity]]</f>
        <v>111</v>
      </c>
      <c r="M373">
        <f t="shared" si="33"/>
        <v>153</v>
      </c>
      <c r="N373">
        <f t="shared" si="34"/>
        <v>42</v>
      </c>
      <c r="O373" t="s">
        <v>111</v>
      </c>
      <c r="P373" t="s">
        <v>114</v>
      </c>
      <c r="Q373" t="str">
        <f>TEXT(Table357[[#This Row],[order_date]],"yyyy")</f>
        <v>2015</v>
      </c>
    </row>
    <row r="374" spans="1:17" x14ac:dyDescent="0.3">
      <c r="A374">
        <f t="shared" si="35"/>
        <v>7777895773</v>
      </c>
      <c r="B374" s="1">
        <v>42063</v>
      </c>
      <c r="C374" t="str">
        <f t="shared" si="30"/>
        <v>Saturday</v>
      </c>
      <c r="D374" t="str">
        <f t="shared" si="31"/>
        <v>February</v>
      </c>
      <c r="E374">
        <v>12.75</v>
      </c>
      <c r="F374" t="s">
        <v>27</v>
      </c>
      <c r="G374" t="s">
        <v>22</v>
      </c>
      <c r="H374">
        <f t="shared" si="32"/>
        <v>17.75</v>
      </c>
      <c r="I374">
        <v>10</v>
      </c>
      <c r="J374" t="s">
        <v>72</v>
      </c>
      <c r="K374" t="s">
        <v>73</v>
      </c>
      <c r="L374">
        <f>Table357[[#This Row],[unit_price]]*Table357[[#This Row],[quantity]]</f>
        <v>127.5</v>
      </c>
      <c r="M374">
        <f t="shared" si="33"/>
        <v>177.5</v>
      </c>
      <c r="N374">
        <f t="shared" si="34"/>
        <v>50</v>
      </c>
      <c r="O374" t="s">
        <v>112</v>
      </c>
      <c r="P374" t="s">
        <v>114</v>
      </c>
      <c r="Q374" t="str">
        <f>TEXT(Table357[[#This Row],[order_date]],"yyyy")</f>
        <v>2015</v>
      </c>
    </row>
    <row r="375" spans="1:17" x14ac:dyDescent="0.3">
      <c r="A375">
        <f t="shared" si="35"/>
        <v>7777895774</v>
      </c>
      <c r="B375" s="1">
        <v>42063</v>
      </c>
      <c r="C375" t="str">
        <f t="shared" si="30"/>
        <v>Saturday</v>
      </c>
      <c r="D375" t="str">
        <f t="shared" si="31"/>
        <v>February</v>
      </c>
      <c r="E375">
        <v>16.75</v>
      </c>
      <c r="F375" t="s">
        <v>7</v>
      </c>
      <c r="G375" t="s">
        <v>22</v>
      </c>
      <c r="H375">
        <f t="shared" si="32"/>
        <v>23.25</v>
      </c>
      <c r="I375">
        <v>10</v>
      </c>
      <c r="J375" t="s">
        <v>72</v>
      </c>
      <c r="K375" t="s">
        <v>73</v>
      </c>
      <c r="L375">
        <f>Table357[[#This Row],[unit_price]]*Table357[[#This Row],[quantity]]</f>
        <v>167.5</v>
      </c>
      <c r="M375">
        <f t="shared" si="33"/>
        <v>232.5</v>
      </c>
      <c r="N375">
        <f t="shared" si="34"/>
        <v>65</v>
      </c>
      <c r="O375" t="s">
        <v>111</v>
      </c>
      <c r="P375" t="s">
        <v>115</v>
      </c>
      <c r="Q375" t="str">
        <f>TEXT(Table357[[#This Row],[order_date]],"yyyy")</f>
        <v>2015</v>
      </c>
    </row>
    <row r="376" spans="1:17" x14ac:dyDescent="0.3">
      <c r="A376">
        <f t="shared" si="35"/>
        <v>7777895775</v>
      </c>
      <c r="B376" s="1">
        <v>42063</v>
      </c>
      <c r="C376" t="str">
        <f t="shared" si="30"/>
        <v>Saturday</v>
      </c>
      <c r="D376" t="str">
        <f t="shared" si="31"/>
        <v>February</v>
      </c>
      <c r="E376">
        <v>16.5</v>
      </c>
      <c r="F376" t="s">
        <v>7</v>
      </c>
      <c r="G376" t="s">
        <v>17</v>
      </c>
      <c r="H376">
        <f t="shared" si="32"/>
        <v>25</v>
      </c>
      <c r="I376">
        <v>4</v>
      </c>
      <c r="J376" t="s">
        <v>32</v>
      </c>
      <c r="K376" t="s">
        <v>33</v>
      </c>
      <c r="L376">
        <f>Table357[[#This Row],[unit_price]]*Table357[[#This Row],[quantity]]</f>
        <v>66</v>
      </c>
      <c r="M376">
        <f t="shared" si="33"/>
        <v>100</v>
      </c>
      <c r="N376">
        <f t="shared" si="34"/>
        <v>34</v>
      </c>
      <c r="O376" t="s">
        <v>111</v>
      </c>
      <c r="P376" t="s">
        <v>114</v>
      </c>
      <c r="Q376" t="str">
        <f>TEXT(Table357[[#This Row],[order_date]],"yyyy")</f>
        <v>2015</v>
      </c>
    </row>
    <row r="377" spans="1:17" x14ac:dyDescent="0.3">
      <c r="A377">
        <f t="shared" si="35"/>
        <v>7777895776</v>
      </c>
      <c r="B377" s="1">
        <v>42064</v>
      </c>
      <c r="C377" t="str">
        <f t="shared" si="30"/>
        <v>Sunday</v>
      </c>
      <c r="D377" t="str">
        <f t="shared" si="31"/>
        <v>March</v>
      </c>
      <c r="E377">
        <v>12</v>
      </c>
      <c r="F377" t="s">
        <v>27</v>
      </c>
      <c r="G377" t="s">
        <v>14</v>
      </c>
      <c r="H377">
        <f t="shared" si="32"/>
        <v>16</v>
      </c>
      <c r="I377">
        <v>2</v>
      </c>
      <c r="J377" t="s">
        <v>34</v>
      </c>
      <c r="K377" t="s">
        <v>35</v>
      </c>
      <c r="L377">
        <f>Table357[[#This Row],[unit_price]]*Table357[[#This Row],[quantity]]</f>
        <v>24</v>
      </c>
      <c r="M377">
        <f t="shared" si="33"/>
        <v>32</v>
      </c>
      <c r="N377">
        <f t="shared" si="34"/>
        <v>8</v>
      </c>
      <c r="O377" t="s">
        <v>111</v>
      </c>
      <c r="P377" t="s">
        <v>115</v>
      </c>
      <c r="Q377" t="str">
        <f>TEXT(Table357[[#This Row],[order_date]],"yyyy")</f>
        <v>2015</v>
      </c>
    </row>
    <row r="378" spans="1:17" x14ac:dyDescent="0.3">
      <c r="A378">
        <f t="shared" si="35"/>
        <v>7777895777</v>
      </c>
      <c r="B378" s="1">
        <v>42064</v>
      </c>
      <c r="C378" t="str">
        <f t="shared" si="30"/>
        <v>Sunday</v>
      </c>
      <c r="D378" t="str">
        <f t="shared" si="31"/>
        <v>March</v>
      </c>
      <c r="E378">
        <v>20.75</v>
      </c>
      <c r="F378" t="s">
        <v>13</v>
      </c>
      <c r="G378" t="s">
        <v>22</v>
      </c>
      <c r="H378">
        <f t="shared" si="32"/>
        <v>28.75</v>
      </c>
      <c r="I378">
        <v>1</v>
      </c>
      <c r="J378" t="s">
        <v>44</v>
      </c>
      <c r="K378" t="s">
        <v>45</v>
      </c>
      <c r="L378">
        <f>Table357[[#This Row],[unit_price]]*Table357[[#This Row],[quantity]]</f>
        <v>20.75</v>
      </c>
      <c r="M378">
        <f t="shared" si="33"/>
        <v>28.75</v>
      </c>
      <c r="N378">
        <f t="shared" si="34"/>
        <v>8</v>
      </c>
      <c r="O378" t="s">
        <v>112</v>
      </c>
      <c r="P378" t="s">
        <v>114</v>
      </c>
      <c r="Q378" t="str">
        <f>TEXT(Table357[[#This Row],[order_date]],"yyyy")</f>
        <v>2015</v>
      </c>
    </row>
    <row r="379" spans="1:17" x14ac:dyDescent="0.3">
      <c r="A379">
        <f t="shared" si="35"/>
        <v>7777895778</v>
      </c>
      <c r="B379" s="1">
        <v>42065</v>
      </c>
      <c r="C379" t="str">
        <f t="shared" si="30"/>
        <v>Monday</v>
      </c>
      <c r="D379" t="str">
        <f t="shared" si="31"/>
        <v>March</v>
      </c>
      <c r="E379">
        <v>20.25</v>
      </c>
      <c r="F379" t="s">
        <v>13</v>
      </c>
      <c r="G379" t="s">
        <v>14</v>
      </c>
      <c r="H379">
        <f t="shared" si="32"/>
        <v>27.25</v>
      </c>
      <c r="I379">
        <v>5</v>
      </c>
      <c r="J379" t="s">
        <v>20</v>
      </c>
      <c r="K379" t="s">
        <v>21</v>
      </c>
      <c r="L379">
        <f>Table357[[#This Row],[unit_price]]*Table357[[#This Row],[quantity]]</f>
        <v>101.25</v>
      </c>
      <c r="M379">
        <f t="shared" si="33"/>
        <v>136.25</v>
      </c>
      <c r="N379">
        <f t="shared" si="34"/>
        <v>35</v>
      </c>
      <c r="O379" t="s">
        <v>111</v>
      </c>
      <c r="P379" t="s">
        <v>114</v>
      </c>
      <c r="Q379" t="str">
        <f>TEXT(Table357[[#This Row],[order_date]],"yyyy")</f>
        <v>2015</v>
      </c>
    </row>
    <row r="380" spans="1:17" x14ac:dyDescent="0.3">
      <c r="A380">
        <f t="shared" si="35"/>
        <v>7777895779</v>
      </c>
      <c r="B380" s="1">
        <v>42065</v>
      </c>
      <c r="C380" t="str">
        <f t="shared" si="30"/>
        <v>Monday</v>
      </c>
      <c r="D380" t="str">
        <f t="shared" si="31"/>
        <v>March</v>
      </c>
      <c r="E380">
        <v>20.75</v>
      </c>
      <c r="F380" t="s">
        <v>13</v>
      </c>
      <c r="G380" t="s">
        <v>22</v>
      </c>
      <c r="H380">
        <f t="shared" si="32"/>
        <v>28.75</v>
      </c>
      <c r="I380">
        <v>1</v>
      </c>
      <c r="J380" t="s">
        <v>50</v>
      </c>
      <c r="K380" t="s">
        <v>51</v>
      </c>
      <c r="L380">
        <f>Table357[[#This Row],[unit_price]]*Table357[[#This Row],[quantity]]</f>
        <v>20.75</v>
      </c>
      <c r="M380">
        <f t="shared" si="33"/>
        <v>28.75</v>
      </c>
      <c r="N380">
        <f t="shared" si="34"/>
        <v>8</v>
      </c>
      <c r="O380" t="s">
        <v>112</v>
      </c>
      <c r="P380" t="s">
        <v>114</v>
      </c>
      <c r="Q380" t="str">
        <f>TEXT(Table357[[#This Row],[order_date]],"yyyy")</f>
        <v>2015</v>
      </c>
    </row>
    <row r="381" spans="1:17" x14ac:dyDescent="0.3">
      <c r="A381">
        <f t="shared" si="35"/>
        <v>7777895780</v>
      </c>
      <c r="B381" s="1">
        <v>42065</v>
      </c>
      <c r="C381" t="str">
        <f t="shared" si="30"/>
        <v>Monday</v>
      </c>
      <c r="D381" t="str">
        <f t="shared" si="31"/>
        <v>March</v>
      </c>
      <c r="E381">
        <v>12</v>
      </c>
      <c r="F381" t="s">
        <v>27</v>
      </c>
      <c r="G381" t="s">
        <v>14</v>
      </c>
      <c r="H381">
        <f t="shared" si="32"/>
        <v>16</v>
      </c>
      <c r="I381">
        <v>9</v>
      </c>
      <c r="J381" t="s">
        <v>68</v>
      </c>
      <c r="K381" t="s">
        <v>69</v>
      </c>
      <c r="L381">
        <f>Table357[[#This Row],[unit_price]]*Table357[[#This Row],[quantity]]</f>
        <v>108</v>
      </c>
      <c r="M381">
        <f t="shared" si="33"/>
        <v>144</v>
      </c>
      <c r="N381">
        <f t="shared" si="34"/>
        <v>36</v>
      </c>
      <c r="O381" t="s">
        <v>112</v>
      </c>
      <c r="P381" t="s">
        <v>115</v>
      </c>
      <c r="Q381" t="str">
        <f>TEXT(Table357[[#This Row],[order_date]],"yyyy")</f>
        <v>2015</v>
      </c>
    </row>
    <row r="382" spans="1:17" x14ac:dyDescent="0.3">
      <c r="A382">
        <f t="shared" si="35"/>
        <v>7777895781</v>
      </c>
      <c r="B382" s="1">
        <v>42065</v>
      </c>
      <c r="C382" t="str">
        <f t="shared" si="30"/>
        <v>Monday</v>
      </c>
      <c r="D382" t="str">
        <f t="shared" si="31"/>
        <v>March</v>
      </c>
      <c r="E382">
        <v>9.75</v>
      </c>
      <c r="F382" t="s">
        <v>27</v>
      </c>
      <c r="G382" t="s">
        <v>8</v>
      </c>
      <c r="H382">
        <f t="shared" si="32"/>
        <v>12.75</v>
      </c>
      <c r="I382">
        <v>6</v>
      </c>
      <c r="J382" t="s">
        <v>48</v>
      </c>
      <c r="K382" t="s">
        <v>49</v>
      </c>
      <c r="L382">
        <f>Table357[[#This Row],[unit_price]]*Table357[[#This Row],[quantity]]</f>
        <v>58.5</v>
      </c>
      <c r="M382">
        <f t="shared" si="33"/>
        <v>76.5</v>
      </c>
      <c r="N382">
        <f t="shared" si="34"/>
        <v>18</v>
      </c>
      <c r="O382" t="s">
        <v>112</v>
      </c>
      <c r="P382" t="s">
        <v>115</v>
      </c>
      <c r="Q382" t="str">
        <f>TEXT(Table357[[#This Row],[order_date]],"yyyy")</f>
        <v>2015</v>
      </c>
    </row>
    <row r="383" spans="1:17" x14ac:dyDescent="0.3">
      <c r="A383">
        <f t="shared" si="35"/>
        <v>7777895782</v>
      </c>
      <c r="B383" s="1">
        <v>42065</v>
      </c>
      <c r="C383" t="str">
        <f t="shared" si="30"/>
        <v>Monday</v>
      </c>
      <c r="D383" t="str">
        <f t="shared" si="31"/>
        <v>March</v>
      </c>
      <c r="E383">
        <v>12.25</v>
      </c>
      <c r="F383" t="s">
        <v>27</v>
      </c>
      <c r="G383" t="s">
        <v>17</v>
      </c>
      <c r="H383">
        <f t="shared" si="32"/>
        <v>19.25</v>
      </c>
      <c r="I383">
        <v>5</v>
      </c>
      <c r="J383" t="s">
        <v>70</v>
      </c>
      <c r="K383" t="s">
        <v>71</v>
      </c>
      <c r="L383">
        <f>Table357[[#This Row],[unit_price]]*Table357[[#This Row],[quantity]]</f>
        <v>61.25</v>
      </c>
      <c r="M383">
        <f t="shared" si="33"/>
        <v>96.25</v>
      </c>
      <c r="N383">
        <f t="shared" si="34"/>
        <v>35</v>
      </c>
      <c r="O383" t="s">
        <v>112</v>
      </c>
      <c r="P383" t="s">
        <v>115</v>
      </c>
      <c r="Q383" t="str">
        <f>TEXT(Table357[[#This Row],[order_date]],"yyyy")</f>
        <v>2015</v>
      </c>
    </row>
    <row r="384" spans="1:17" x14ac:dyDescent="0.3">
      <c r="A384">
        <f t="shared" si="35"/>
        <v>7777895783</v>
      </c>
      <c r="B384" s="1">
        <v>42065</v>
      </c>
      <c r="C384" t="str">
        <f t="shared" si="30"/>
        <v>Monday</v>
      </c>
      <c r="D384" t="str">
        <f t="shared" si="31"/>
        <v>March</v>
      </c>
      <c r="E384">
        <v>20.25</v>
      </c>
      <c r="F384" t="s">
        <v>13</v>
      </c>
      <c r="G384" t="s">
        <v>14</v>
      </c>
      <c r="H384">
        <f t="shared" si="32"/>
        <v>27.25</v>
      </c>
      <c r="I384">
        <v>12</v>
      </c>
      <c r="J384" t="s">
        <v>20</v>
      </c>
      <c r="K384" t="s">
        <v>21</v>
      </c>
      <c r="L384">
        <f>Table357[[#This Row],[unit_price]]*Table357[[#This Row],[quantity]]</f>
        <v>243</v>
      </c>
      <c r="M384">
        <f t="shared" si="33"/>
        <v>327</v>
      </c>
      <c r="N384">
        <f t="shared" si="34"/>
        <v>84</v>
      </c>
      <c r="O384" t="s">
        <v>112</v>
      </c>
      <c r="P384" t="s">
        <v>114</v>
      </c>
      <c r="Q384" t="str">
        <f>TEXT(Table357[[#This Row],[order_date]],"yyyy")</f>
        <v>2015</v>
      </c>
    </row>
    <row r="385" spans="1:17" x14ac:dyDescent="0.3">
      <c r="A385">
        <f t="shared" si="35"/>
        <v>7777895784</v>
      </c>
      <c r="B385" s="1">
        <v>42065</v>
      </c>
      <c r="C385" t="str">
        <f t="shared" si="30"/>
        <v>Monday</v>
      </c>
      <c r="D385" t="str">
        <f t="shared" si="31"/>
        <v>March</v>
      </c>
      <c r="E385">
        <v>12</v>
      </c>
      <c r="F385" t="s">
        <v>27</v>
      </c>
      <c r="G385" t="s">
        <v>14</v>
      </c>
      <c r="H385">
        <f t="shared" si="32"/>
        <v>16</v>
      </c>
      <c r="I385">
        <v>9</v>
      </c>
      <c r="J385" t="s">
        <v>64</v>
      </c>
      <c r="K385" t="s">
        <v>65</v>
      </c>
      <c r="L385">
        <f>Table357[[#This Row],[unit_price]]*Table357[[#This Row],[quantity]]</f>
        <v>108</v>
      </c>
      <c r="M385">
        <f t="shared" si="33"/>
        <v>144</v>
      </c>
      <c r="N385">
        <f t="shared" si="34"/>
        <v>36</v>
      </c>
      <c r="O385" t="s">
        <v>111</v>
      </c>
      <c r="P385" t="s">
        <v>114</v>
      </c>
      <c r="Q385" t="str">
        <f>TEXT(Table357[[#This Row],[order_date]],"yyyy")</f>
        <v>2015</v>
      </c>
    </row>
    <row r="386" spans="1:17" x14ac:dyDescent="0.3">
      <c r="A386">
        <f t="shared" si="35"/>
        <v>7777895785</v>
      </c>
      <c r="B386" s="1">
        <v>42065</v>
      </c>
      <c r="C386" t="str">
        <f t="shared" ref="C386:C449" si="36">TEXT(B386,"dddd")</f>
        <v>Monday</v>
      </c>
      <c r="D386" t="str">
        <f t="shared" si="31"/>
        <v>March</v>
      </c>
      <c r="E386">
        <v>16.5</v>
      </c>
      <c r="F386" t="s">
        <v>7</v>
      </c>
      <c r="G386" t="s">
        <v>17</v>
      </c>
      <c r="H386">
        <f t="shared" si="32"/>
        <v>25</v>
      </c>
      <c r="I386">
        <v>11</v>
      </c>
      <c r="J386" t="s">
        <v>32</v>
      </c>
      <c r="K386" t="s">
        <v>33</v>
      </c>
      <c r="L386">
        <f>Table357[[#This Row],[unit_price]]*Table357[[#This Row],[quantity]]</f>
        <v>181.5</v>
      </c>
      <c r="M386">
        <f t="shared" si="33"/>
        <v>275</v>
      </c>
      <c r="N386">
        <f t="shared" si="34"/>
        <v>93.5</v>
      </c>
      <c r="O386" t="s">
        <v>111</v>
      </c>
      <c r="P386" t="s">
        <v>114</v>
      </c>
      <c r="Q386" t="str">
        <f>TEXT(Table357[[#This Row],[order_date]],"yyyy")</f>
        <v>2015</v>
      </c>
    </row>
    <row r="387" spans="1:17" x14ac:dyDescent="0.3">
      <c r="A387">
        <f t="shared" si="35"/>
        <v>7777895786</v>
      </c>
      <c r="B387" s="1">
        <v>42066</v>
      </c>
      <c r="C387" t="str">
        <f t="shared" si="36"/>
        <v>Tuesday</v>
      </c>
      <c r="D387" t="str">
        <f t="shared" ref="D387:D450" si="37">TEXT(B387,"mmmm")</f>
        <v>March</v>
      </c>
      <c r="E387">
        <v>16.75</v>
      </c>
      <c r="F387" t="s">
        <v>7</v>
      </c>
      <c r="G387" t="s">
        <v>22</v>
      </c>
      <c r="H387">
        <f t="shared" ref="H387:H450" si="38">E387 +   IF(F387="S", 2, IF(F387="M", 3.5, IF(F387="L", 5, 0))) +  IF(G387="Classic", 1, IF(G387="Veggie", 2, IF(G387="Chicken", 3, IF(G387="Supreme",5,0))))</f>
        <v>23.25</v>
      </c>
      <c r="I387">
        <v>12</v>
      </c>
      <c r="J387" t="s">
        <v>28</v>
      </c>
      <c r="K387" t="s">
        <v>29</v>
      </c>
      <c r="L387">
        <f>Table357[[#This Row],[unit_price]]*Table357[[#This Row],[quantity]]</f>
        <v>201</v>
      </c>
      <c r="M387">
        <f t="shared" ref="M387:M450" si="39">H387*I387</f>
        <v>279</v>
      </c>
      <c r="N387">
        <f t="shared" ref="N387:N450" si="40">(H387-E387)*I387</f>
        <v>78</v>
      </c>
      <c r="O387" t="s">
        <v>111</v>
      </c>
      <c r="P387" t="s">
        <v>115</v>
      </c>
      <c r="Q387" t="str">
        <f>TEXT(Table357[[#This Row],[order_date]],"yyyy")</f>
        <v>2015</v>
      </c>
    </row>
    <row r="388" spans="1:17" x14ac:dyDescent="0.3">
      <c r="A388">
        <f t="shared" ref="A388:A451" si="41">A387+1</f>
        <v>7777895787</v>
      </c>
      <c r="B388" s="1">
        <v>42066</v>
      </c>
      <c r="C388" t="str">
        <f t="shared" si="36"/>
        <v>Tuesday</v>
      </c>
      <c r="D388" t="str">
        <f t="shared" si="37"/>
        <v>March</v>
      </c>
      <c r="E388">
        <v>9.75</v>
      </c>
      <c r="F388" t="s">
        <v>27</v>
      </c>
      <c r="G388" t="s">
        <v>8</v>
      </c>
      <c r="H388">
        <f t="shared" si="38"/>
        <v>12.75</v>
      </c>
      <c r="I388">
        <v>2</v>
      </c>
      <c r="J388" t="s">
        <v>48</v>
      </c>
      <c r="K388" t="s">
        <v>49</v>
      </c>
      <c r="L388">
        <f>Table357[[#This Row],[unit_price]]*Table357[[#This Row],[quantity]]</f>
        <v>19.5</v>
      </c>
      <c r="M388">
        <f t="shared" si="39"/>
        <v>25.5</v>
      </c>
      <c r="N388">
        <f t="shared" si="40"/>
        <v>6</v>
      </c>
      <c r="O388" t="s">
        <v>112</v>
      </c>
      <c r="P388" t="s">
        <v>114</v>
      </c>
      <c r="Q388" t="str">
        <f>TEXT(Table357[[#This Row],[order_date]],"yyyy")</f>
        <v>2015</v>
      </c>
    </row>
    <row r="389" spans="1:17" x14ac:dyDescent="0.3">
      <c r="A389">
        <f t="shared" si="41"/>
        <v>7777895788</v>
      </c>
      <c r="B389" s="1">
        <v>42066</v>
      </c>
      <c r="C389" t="str">
        <f t="shared" si="36"/>
        <v>Tuesday</v>
      </c>
      <c r="D389" t="str">
        <f t="shared" si="37"/>
        <v>March</v>
      </c>
      <c r="E389">
        <v>12.75</v>
      </c>
      <c r="F389" t="s">
        <v>27</v>
      </c>
      <c r="G389" t="s">
        <v>22</v>
      </c>
      <c r="H389">
        <f t="shared" si="38"/>
        <v>17.75</v>
      </c>
      <c r="I389">
        <v>7</v>
      </c>
      <c r="J389" t="s">
        <v>50</v>
      </c>
      <c r="K389" t="s">
        <v>51</v>
      </c>
      <c r="L389">
        <f>Table357[[#This Row],[unit_price]]*Table357[[#This Row],[quantity]]</f>
        <v>89.25</v>
      </c>
      <c r="M389">
        <f t="shared" si="39"/>
        <v>124.25</v>
      </c>
      <c r="N389">
        <f t="shared" si="40"/>
        <v>35</v>
      </c>
      <c r="O389" t="s">
        <v>111</v>
      </c>
      <c r="P389" t="s">
        <v>115</v>
      </c>
      <c r="Q389" t="str">
        <f>TEXT(Table357[[#This Row],[order_date]],"yyyy")</f>
        <v>2015</v>
      </c>
    </row>
    <row r="390" spans="1:17" x14ac:dyDescent="0.3">
      <c r="A390">
        <f t="shared" si="41"/>
        <v>7777895789</v>
      </c>
      <c r="B390" s="1">
        <v>42066</v>
      </c>
      <c r="C390" t="str">
        <f t="shared" si="36"/>
        <v>Tuesday</v>
      </c>
      <c r="D390" t="str">
        <f t="shared" si="37"/>
        <v>March</v>
      </c>
      <c r="E390">
        <v>12.5</v>
      </c>
      <c r="F390" t="s">
        <v>27</v>
      </c>
      <c r="G390" t="s">
        <v>14</v>
      </c>
      <c r="H390">
        <f t="shared" si="38"/>
        <v>16.5</v>
      </c>
      <c r="I390">
        <v>5</v>
      </c>
      <c r="J390" t="s">
        <v>40</v>
      </c>
      <c r="K390" t="s">
        <v>41</v>
      </c>
      <c r="L390">
        <f>Table357[[#This Row],[unit_price]]*Table357[[#This Row],[quantity]]</f>
        <v>62.5</v>
      </c>
      <c r="M390">
        <f t="shared" si="39"/>
        <v>82.5</v>
      </c>
      <c r="N390">
        <f t="shared" si="40"/>
        <v>20</v>
      </c>
      <c r="O390" t="s">
        <v>111</v>
      </c>
      <c r="P390" t="s">
        <v>114</v>
      </c>
      <c r="Q390" t="str">
        <f>TEXT(Table357[[#This Row],[order_date]],"yyyy")</f>
        <v>2015</v>
      </c>
    </row>
    <row r="391" spans="1:17" x14ac:dyDescent="0.3">
      <c r="A391">
        <f t="shared" si="41"/>
        <v>7777895790</v>
      </c>
      <c r="B391" s="1">
        <v>42066</v>
      </c>
      <c r="C391" t="str">
        <f t="shared" si="36"/>
        <v>Tuesday</v>
      </c>
      <c r="D391" t="str">
        <f t="shared" si="37"/>
        <v>March</v>
      </c>
      <c r="E391">
        <v>12</v>
      </c>
      <c r="F391" t="s">
        <v>27</v>
      </c>
      <c r="G391" t="s">
        <v>8</v>
      </c>
      <c r="H391">
        <f t="shared" si="38"/>
        <v>15</v>
      </c>
      <c r="I391">
        <v>11</v>
      </c>
      <c r="J391" t="s">
        <v>11</v>
      </c>
      <c r="K391" t="s">
        <v>12</v>
      </c>
      <c r="L391">
        <f>Table357[[#This Row],[unit_price]]*Table357[[#This Row],[quantity]]</f>
        <v>132</v>
      </c>
      <c r="M391">
        <f t="shared" si="39"/>
        <v>165</v>
      </c>
      <c r="N391">
        <f t="shared" si="40"/>
        <v>33</v>
      </c>
      <c r="O391" t="s">
        <v>112</v>
      </c>
      <c r="P391" t="s">
        <v>115</v>
      </c>
      <c r="Q391" t="str">
        <f>TEXT(Table357[[#This Row],[order_date]],"yyyy")</f>
        <v>2015</v>
      </c>
    </row>
    <row r="392" spans="1:17" x14ac:dyDescent="0.3">
      <c r="A392">
        <f t="shared" si="41"/>
        <v>7777895791</v>
      </c>
      <c r="B392" s="1">
        <v>42066</v>
      </c>
      <c r="C392" t="str">
        <f t="shared" si="36"/>
        <v>Tuesday</v>
      </c>
      <c r="D392" t="str">
        <f t="shared" si="37"/>
        <v>March</v>
      </c>
      <c r="E392">
        <v>12.5</v>
      </c>
      <c r="F392" t="s">
        <v>7</v>
      </c>
      <c r="G392" t="s">
        <v>8</v>
      </c>
      <c r="H392">
        <f t="shared" si="38"/>
        <v>17</v>
      </c>
      <c r="I392">
        <v>3</v>
      </c>
      <c r="J392" t="s">
        <v>48</v>
      </c>
      <c r="K392" t="s">
        <v>49</v>
      </c>
      <c r="L392">
        <f>Table357[[#This Row],[unit_price]]*Table357[[#This Row],[quantity]]</f>
        <v>37.5</v>
      </c>
      <c r="M392">
        <f t="shared" si="39"/>
        <v>51</v>
      </c>
      <c r="N392">
        <f t="shared" si="40"/>
        <v>13.5</v>
      </c>
      <c r="O392" t="s">
        <v>112</v>
      </c>
      <c r="P392" t="s">
        <v>114</v>
      </c>
      <c r="Q392" t="str">
        <f>TEXT(Table357[[#This Row],[order_date]],"yyyy")</f>
        <v>2015</v>
      </c>
    </row>
    <row r="393" spans="1:17" x14ac:dyDescent="0.3">
      <c r="A393">
        <f t="shared" si="41"/>
        <v>7777895792</v>
      </c>
      <c r="B393" s="1">
        <v>42066</v>
      </c>
      <c r="C393" t="str">
        <f t="shared" si="36"/>
        <v>Tuesday</v>
      </c>
      <c r="D393" t="str">
        <f t="shared" si="37"/>
        <v>March</v>
      </c>
      <c r="E393">
        <v>12.5</v>
      </c>
      <c r="F393" t="s">
        <v>7</v>
      </c>
      <c r="G393" t="s">
        <v>8</v>
      </c>
      <c r="H393">
        <f t="shared" si="38"/>
        <v>17</v>
      </c>
      <c r="I393">
        <v>10</v>
      </c>
      <c r="J393" t="s">
        <v>48</v>
      </c>
      <c r="K393" t="s">
        <v>49</v>
      </c>
      <c r="L393">
        <f>Table357[[#This Row],[unit_price]]*Table357[[#This Row],[quantity]]</f>
        <v>125</v>
      </c>
      <c r="M393">
        <f t="shared" si="39"/>
        <v>170</v>
      </c>
      <c r="N393">
        <f t="shared" si="40"/>
        <v>45</v>
      </c>
      <c r="O393" t="s">
        <v>112</v>
      </c>
      <c r="P393" t="s">
        <v>114</v>
      </c>
      <c r="Q393" t="str">
        <f>TEXT(Table357[[#This Row],[order_date]],"yyyy")</f>
        <v>2015</v>
      </c>
    </row>
    <row r="394" spans="1:17" x14ac:dyDescent="0.3">
      <c r="A394">
        <f t="shared" si="41"/>
        <v>7777895793</v>
      </c>
      <c r="B394" s="1">
        <v>42067</v>
      </c>
      <c r="C394" t="str">
        <f t="shared" si="36"/>
        <v>Wednesday</v>
      </c>
      <c r="D394" t="str">
        <f t="shared" si="37"/>
        <v>March</v>
      </c>
      <c r="E394">
        <v>20.75</v>
      </c>
      <c r="F394" t="s">
        <v>13</v>
      </c>
      <c r="G394" t="s">
        <v>17</v>
      </c>
      <c r="H394">
        <f t="shared" si="38"/>
        <v>30.75</v>
      </c>
      <c r="I394">
        <v>10</v>
      </c>
      <c r="J394" t="s">
        <v>66</v>
      </c>
      <c r="K394" t="s">
        <v>67</v>
      </c>
      <c r="L394">
        <f>Table357[[#This Row],[unit_price]]*Table357[[#This Row],[quantity]]</f>
        <v>207.5</v>
      </c>
      <c r="M394">
        <f t="shared" si="39"/>
        <v>307.5</v>
      </c>
      <c r="N394">
        <f t="shared" si="40"/>
        <v>100</v>
      </c>
      <c r="O394" t="s">
        <v>112</v>
      </c>
      <c r="P394" t="s">
        <v>115</v>
      </c>
      <c r="Q394" t="str">
        <f>TEXT(Table357[[#This Row],[order_date]],"yyyy")</f>
        <v>2015</v>
      </c>
    </row>
    <row r="395" spans="1:17" x14ac:dyDescent="0.3">
      <c r="A395">
        <f t="shared" si="41"/>
        <v>7777895794</v>
      </c>
      <c r="B395" s="1">
        <v>42067</v>
      </c>
      <c r="C395" t="str">
        <f t="shared" si="36"/>
        <v>Wednesday</v>
      </c>
      <c r="D395" t="str">
        <f t="shared" si="37"/>
        <v>March</v>
      </c>
      <c r="E395">
        <v>12</v>
      </c>
      <c r="F395" t="s">
        <v>27</v>
      </c>
      <c r="G395" t="s">
        <v>8</v>
      </c>
      <c r="H395">
        <f t="shared" si="38"/>
        <v>15</v>
      </c>
      <c r="I395">
        <v>3</v>
      </c>
      <c r="J395" t="s">
        <v>11</v>
      </c>
      <c r="K395" t="s">
        <v>12</v>
      </c>
      <c r="L395">
        <f>Table357[[#This Row],[unit_price]]*Table357[[#This Row],[quantity]]</f>
        <v>36</v>
      </c>
      <c r="M395">
        <f t="shared" si="39"/>
        <v>45</v>
      </c>
      <c r="N395">
        <f t="shared" si="40"/>
        <v>9</v>
      </c>
      <c r="O395" t="s">
        <v>111</v>
      </c>
      <c r="P395" t="s">
        <v>115</v>
      </c>
      <c r="Q395" t="str">
        <f>TEXT(Table357[[#This Row],[order_date]],"yyyy")</f>
        <v>2015</v>
      </c>
    </row>
    <row r="396" spans="1:17" x14ac:dyDescent="0.3">
      <c r="A396">
        <f t="shared" si="41"/>
        <v>7777895795</v>
      </c>
      <c r="B396" s="1">
        <v>42067</v>
      </c>
      <c r="C396" t="str">
        <f t="shared" si="36"/>
        <v>Wednesday</v>
      </c>
      <c r="D396" t="str">
        <f t="shared" si="37"/>
        <v>March</v>
      </c>
      <c r="E396">
        <v>17.95</v>
      </c>
      <c r="F396" t="s">
        <v>13</v>
      </c>
      <c r="G396" t="s">
        <v>14</v>
      </c>
      <c r="H396">
        <f t="shared" si="38"/>
        <v>24.95</v>
      </c>
      <c r="I396">
        <v>11</v>
      </c>
      <c r="J396" t="s">
        <v>56</v>
      </c>
      <c r="K396" t="s">
        <v>57</v>
      </c>
      <c r="L396">
        <f>Table357[[#This Row],[unit_price]]*Table357[[#This Row],[quantity]]</f>
        <v>197.45</v>
      </c>
      <c r="M396">
        <f t="shared" si="39"/>
        <v>274.45</v>
      </c>
      <c r="N396">
        <f t="shared" si="40"/>
        <v>77</v>
      </c>
      <c r="O396" t="s">
        <v>111</v>
      </c>
      <c r="P396" t="s">
        <v>114</v>
      </c>
      <c r="Q396" t="str">
        <f>TEXT(Table357[[#This Row],[order_date]],"yyyy")</f>
        <v>2015</v>
      </c>
    </row>
    <row r="397" spans="1:17" x14ac:dyDescent="0.3">
      <c r="A397">
        <f t="shared" si="41"/>
        <v>7777895796</v>
      </c>
      <c r="B397" s="1">
        <v>42067</v>
      </c>
      <c r="C397" t="str">
        <f t="shared" si="36"/>
        <v>Wednesday</v>
      </c>
      <c r="D397" t="str">
        <f t="shared" si="37"/>
        <v>March</v>
      </c>
      <c r="E397">
        <v>16.25</v>
      </c>
      <c r="F397" t="s">
        <v>7</v>
      </c>
      <c r="G397" t="s">
        <v>17</v>
      </c>
      <c r="H397">
        <f t="shared" si="38"/>
        <v>24.75</v>
      </c>
      <c r="I397">
        <v>8</v>
      </c>
      <c r="J397" t="s">
        <v>60</v>
      </c>
      <c r="K397" t="s">
        <v>61</v>
      </c>
      <c r="L397">
        <f>Table357[[#This Row],[unit_price]]*Table357[[#This Row],[quantity]]</f>
        <v>130</v>
      </c>
      <c r="M397">
        <f t="shared" si="39"/>
        <v>198</v>
      </c>
      <c r="N397">
        <f t="shared" si="40"/>
        <v>68</v>
      </c>
      <c r="O397" t="s">
        <v>112</v>
      </c>
      <c r="P397" t="s">
        <v>114</v>
      </c>
      <c r="Q397" t="str">
        <f>TEXT(Table357[[#This Row],[order_date]],"yyyy")</f>
        <v>2015</v>
      </c>
    </row>
    <row r="398" spans="1:17" x14ac:dyDescent="0.3">
      <c r="A398">
        <f t="shared" si="41"/>
        <v>7777895797</v>
      </c>
      <c r="B398" s="1">
        <v>42068</v>
      </c>
      <c r="C398" t="str">
        <f t="shared" si="36"/>
        <v>Thursday</v>
      </c>
      <c r="D398" t="str">
        <f t="shared" si="37"/>
        <v>March</v>
      </c>
      <c r="E398">
        <v>12</v>
      </c>
      <c r="F398" t="s">
        <v>27</v>
      </c>
      <c r="G398" t="s">
        <v>14</v>
      </c>
      <c r="H398">
        <f t="shared" si="38"/>
        <v>16</v>
      </c>
      <c r="I398">
        <v>12</v>
      </c>
      <c r="J398" t="s">
        <v>34</v>
      </c>
      <c r="K398" t="s">
        <v>35</v>
      </c>
      <c r="L398">
        <f>Table357[[#This Row],[unit_price]]*Table357[[#This Row],[quantity]]</f>
        <v>144</v>
      </c>
      <c r="M398">
        <f t="shared" si="39"/>
        <v>192</v>
      </c>
      <c r="N398">
        <f t="shared" si="40"/>
        <v>48</v>
      </c>
      <c r="O398" t="s">
        <v>112</v>
      </c>
      <c r="P398" t="s">
        <v>115</v>
      </c>
      <c r="Q398" t="str">
        <f>TEXT(Table357[[#This Row],[order_date]],"yyyy")</f>
        <v>2015</v>
      </c>
    </row>
    <row r="399" spans="1:17" x14ac:dyDescent="0.3">
      <c r="A399">
        <f t="shared" si="41"/>
        <v>7777895798</v>
      </c>
      <c r="B399" s="1">
        <v>42068</v>
      </c>
      <c r="C399" t="str">
        <f t="shared" si="36"/>
        <v>Thursday</v>
      </c>
      <c r="D399" t="str">
        <f t="shared" si="37"/>
        <v>March</v>
      </c>
      <c r="E399">
        <v>20.75</v>
      </c>
      <c r="F399" t="s">
        <v>13</v>
      </c>
      <c r="G399" t="s">
        <v>22</v>
      </c>
      <c r="H399">
        <f t="shared" si="38"/>
        <v>28.75</v>
      </c>
      <c r="I399">
        <v>1</v>
      </c>
      <c r="J399" t="s">
        <v>28</v>
      </c>
      <c r="K399" t="s">
        <v>29</v>
      </c>
      <c r="L399">
        <f>Table357[[#This Row],[unit_price]]*Table357[[#This Row],[quantity]]</f>
        <v>20.75</v>
      </c>
      <c r="M399">
        <f t="shared" si="39"/>
        <v>28.75</v>
      </c>
      <c r="N399">
        <f t="shared" si="40"/>
        <v>8</v>
      </c>
      <c r="O399" t="s">
        <v>112</v>
      </c>
      <c r="P399" t="s">
        <v>114</v>
      </c>
      <c r="Q399" t="str">
        <f>TEXT(Table357[[#This Row],[order_date]],"yyyy")</f>
        <v>2015</v>
      </c>
    </row>
    <row r="400" spans="1:17" x14ac:dyDescent="0.3">
      <c r="A400">
        <f t="shared" si="41"/>
        <v>7777895799</v>
      </c>
      <c r="B400" s="1">
        <v>42068</v>
      </c>
      <c r="C400" t="str">
        <f t="shared" si="36"/>
        <v>Thursday</v>
      </c>
      <c r="D400" t="str">
        <f t="shared" si="37"/>
        <v>March</v>
      </c>
      <c r="E400">
        <v>12</v>
      </c>
      <c r="F400" t="s">
        <v>27</v>
      </c>
      <c r="G400" t="s">
        <v>14</v>
      </c>
      <c r="H400">
        <f t="shared" si="38"/>
        <v>16</v>
      </c>
      <c r="I400">
        <v>3</v>
      </c>
      <c r="J400" t="s">
        <v>34</v>
      </c>
      <c r="K400" t="s">
        <v>35</v>
      </c>
      <c r="L400">
        <f>Table357[[#This Row],[unit_price]]*Table357[[#This Row],[quantity]]</f>
        <v>36</v>
      </c>
      <c r="M400">
        <f t="shared" si="39"/>
        <v>48</v>
      </c>
      <c r="N400">
        <f t="shared" si="40"/>
        <v>12</v>
      </c>
      <c r="O400" t="s">
        <v>112</v>
      </c>
      <c r="P400" t="s">
        <v>114</v>
      </c>
      <c r="Q400" t="str">
        <f>TEXT(Table357[[#This Row],[order_date]],"yyyy")</f>
        <v>2015</v>
      </c>
    </row>
    <row r="401" spans="1:17" x14ac:dyDescent="0.3">
      <c r="A401">
        <f t="shared" si="41"/>
        <v>7777895800</v>
      </c>
      <c r="B401" s="1">
        <v>42068</v>
      </c>
      <c r="C401" t="str">
        <f t="shared" si="36"/>
        <v>Thursday</v>
      </c>
      <c r="D401" t="str">
        <f t="shared" si="37"/>
        <v>March</v>
      </c>
      <c r="E401">
        <v>20.75</v>
      </c>
      <c r="F401" t="s">
        <v>13</v>
      </c>
      <c r="G401" t="s">
        <v>22</v>
      </c>
      <c r="H401">
        <f t="shared" si="38"/>
        <v>28.75</v>
      </c>
      <c r="I401">
        <v>7</v>
      </c>
      <c r="J401" t="s">
        <v>46</v>
      </c>
      <c r="K401" t="s">
        <v>47</v>
      </c>
      <c r="L401">
        <f>Table357[[#This Row],[unit_price]]*Table357[[#This Row],[quantity]]</f>
        <v>145.25</v>
      </c>
      <c r="M401">
        <f t="shared" si="39"/>
        <v>201.25</v>
      </c>
      <c r="N401">
        <f t="shared" si="40"/>
        <v>56</v>
      </c>
      <c r="O401" t="s">
        <v>112</v>
      </c>
      <c r="P401" t="s">
        <v>115</v>
      </c>
      <c r="Q401" t="str">
        <f>TEXT(Table357[[#This Row],[order_date]],"yyyy")</f>
        <v>2015</v>
      </c>
    </row>
    <row r="402" spans="1:17" x14ac:dyDescent="0.3">
      <c r="A402">
        <f t="shared" si="41"/>
        <v>7777895801</v>
      </c>
      <c r="B402" s="1">
        <v>42068</v>
      </c>
      <c r="C402" t="str">
        <f t="shared" si="36"/>
        <v>Thursday</v>
      </c>
      <c r="D402" t="str">
        <f t="shared" si="37"/>
        <v>March</v>
      </c>
      <c r="E402">
        <v>20.75</v>
      </c>
      <c r="F402" t="s">
        <v>13</v>
      </c>
      <c r="G402" t="s">
        <v>22</v>
      </c>
      <c r="H402">
        <f t="shared" si="38"/>
        <v>28.75</v>
      </c>
      <c r="I402">
        <v>4</v>
      </c>
      <c r="J402" t="s">
        <v>23</v>
      </c>
      <c r="K402" t="s">
        <v>24</v>
      </c>
      <c r="L402">
        <f>Table357[[#This Row],[unit_price]]*Table357[[#This Row],[quantity]]</f>
        <v>83</v>
      </c>
      <c r="M402">
        <f t="shared" si="39"/>
        <v>115</v>
      </c>
      <c r="N402">
        <f t="shared" si="40"/>
        <v>32</v>
      </c>
      <c r="O402" t="s">
        <v>112</v>
      </c>
      <c r="P402" t="s">
        <v>114</v>
      </c>
      <c r="Q402" t="str">
        <f>TEXT(Table357[[#This Row],[order_date]],"yyyy")</f>
        <v>2015</v>
      </c>
    </row>
    <row r="403" spans="1:17" x14ac:dyDescent="0.3">
      <c r="A403">
        <f t="shared" si="41"/>
        <v>7777895802</v>
      </c>
      <c r="B403" s="1">
        <v>42068</v>
      </c>
      <c r="C403" t="str">
        <f t="shared" si="36"/>
        <v>Thursday</v>
      </c>
      <c r="D403" t="str">
        <f t="shared" si="37"/>
        <v>March</v>
      </c>
      <c r="E403">
        <v>12.75</v>
      </c>
      <c r="F403" t="s">
        <v>27</v>
      </c>
      <c r="G403" t="s">
        <v>22</v>
      </c>
      <c r="H403">
        <f t="shared" si="38"/>
        <v>17.75</v>
      </c>
      <c r="I403">
        <v>1</v>
      </c>
      <c r="J403" t="s">
        <v>23</v>
      </c>
      <c r="K403" t="s">
        <v>24</v>
      </c>
      <c r="L403">
        <f>Table357[[#This Row],[unit_price]]*Table357[[#This Row],[quantity]]</f>
        <v>12.75</v>
      </c>
      <c r="M403">
        <f t="shared" si="39"/>
        <v>17.75</v>
      </c>
      <c r="N403">
        <f t="shared" si="40"/>
        <v>5</v>
      </c>
      <c r="O403" t="s">
        <v>112</v>
      </c>
      <c r="P403" t="s">
        <v>115</v>
      </c>
      <c r="Q403" t="str">
        <f>TEXT(Table357[[#This Row],[order_date]],"yyyy")</f>
        <v>2015</v>
      </c>
    </row>
    <row r="404" spans="1:17" x14ac:dyDescent="0.3">
      <c r="A404">
        <f t="shared" si="41"/>
        <v>7777895803</v>
      </c>
      <c r="B404" s="1">
        <v>42068</v>
      </c>
      <c r="C404" t="str">
        <f t="shared" si="36"/>
        <v>Thursday</v>
      </c>
      <c r="D404" t="str">
        <f t="shared" si="37"/>
        <v>March</v>
      </c>
      <c r="E404">
        <v>12</v>
      </c>
      <c r="F404" t="s">
        <v>27</v>
      </c>
      <c r="G404" t="s">
        <v>8</v>
      </c>
      <c r="H404">
        <f t="shared" si="38"/>
        <v>15</v>
      </c>
      <c r="I404">
        <v>11</v>
      </c>
      <c r="J404" t="s">
        <v>52</v>
      </c>
      <c r="K404" t="s">
        <v>53</v>
      </c>
      <c r="L404">
        <f>Table357[[#This Row],[unit_price]]*Table357[[#This Row],[quantity]]</f>
        <v>132</v>
      </c>
      <c r="M404">
        <f t="shared" si="39"/>
        <v>165</v>
      </c>
      <c r="N404">
        <f t="shared" si="40"/>
        <v>33</v>
      </c>
      <c r="O404" t="s">
        <v>111</v>
      </c>
      <c r="P404" t="s">
        <v>114</v>
      </c>
      <c r="Q404" t="str">
        <f>TEXT(Table357[[#This Row],[order_date]],"yyyy")</f>
        <v>2015</v>
      </c>
    </row>
    <row r="405" spans="1:17" x14ac:dyDescent="0.3">
      <c r="A405">
        <f t="shared" si="41"/>
        <v>7777895804</v>
      </c>
      <c r="B405" s="1">
        <v>42068</v>
      </c>
      <c r="C405" t="str">
        <f t="shared" si="36"/>
        <v>Thursday</v>
      </c>
      <c r="D405" t="str">
        <f t="shared" si="37"/>
        <v>March</v>
      </c>
      <c r="E405">
        <v>16.75</v>
      </c>
      <c r="F405" t="s">
        <v>7</v>
      </c>
      <c r="G405" t="s">
        <v>22</v>
      </c>
      <c r="H405">
        <f t="shared" si="38"/>
        <v>23.25</v>
      </c>
      <c r="I405">
        <v>4</v>
      </c>
      <c r="J405" t="s">
        <v>46</v>
      </c>
      <c r="K405" t="s">
        <v>47</v>
      </c>
      <c r="L405">
        <f>Table357[[#This Row],[unit_price]]*Table357[[#This Row],[quantity]]</f>
        <v>67</v>
      </c>
      <c r="M405">
        <f t="shared" si="39"/>
        <v>93</v>
      </c>
      <c r="N405">
        <f t="shared" si="40"/>
        <v>26</v>
      </c>
      <c r="O405" t="s">
        <v>111</v>
      </c>
      <c r="P405" t="s">
        <v>115</v>
      </c>
      <c r="Q405" t="str">
        <f>TEXT(Table357[[#This Row],[order_date]],"yyyy")</f>
        <v>2015</v>
      </c>
    </row>
    <row r="406" spans="1:17" x14ac:dyDescent="0.3">
      <c r="A406">
        <f t="shared" si="41"/>
        <v>7777895805</v>
      </c>
      <c r="B406" s="1">
        <v>42069</v>
      </c>
      <c r="C406" t="str">
        <f t="shared" si="36"/>
        <v>Friday</v>
      </c>
      <c r="D406" t="str">
        <f t="shared" si="37"/>
        <v>March</v>
      </c>
      <c r="E406">
        <v>12</v>
      </c>
      <c r="F406" t="s">
        <v>27</v>
      </c>
      <c r="G406" t="s">
        <v>8</v>
      </c>
      <c r="H406">
        <f t="shared" si="38"/>
        <v>15</v>
      </c>
      <c r="I406">
        <v>4</v>
      </c>
      <c r="J406" t="s">
        <v>52</v>
      </c>
      <c r="K406" t="s">
        <v>53</v>
      </c>
      <c r="L406">
        <f>Table357[[#This Row],[unit_price]]*Table357[[#This Row],[quantity]]</f>
        <v>48</v>
      </c>
      <c r="M406">
        <f t="shared" si="39"/>
        <v>60</v>
      </c>
      <c r="N406">
        <f t="shared" si="40"/>
        <v>12</v>
      </c>
      <c r="O406" t="s">
        <v>112</v>
      </c>
      <c r="P406" t="s">
        <v>115</v>
      </c>
      <c r="Q406" t="str">
        <f>TEXT(Table357[[#This Row],[order_date]],"yyyy")</f>
        <v>2015</v>
      </c>
    </row>
    <row r="407" spans="1:17" x14ac:dyDescent="0.3">
      <c r="A407">
        <f t="shared" si="41"/>
        <v>7777895806</v>
      </c>
      <c r="B407" s="1">
        <v>42069</v>
      </c>
      <c r="C407" t="str">
        <f t="shared" si="36"/>
        <v>Friday</v>
      </c>
      <c r="D407" t="str">
        <f t="shared" si="37"/>
        <v>March</v>
      </c>
      <c r="E407">
        <v>20.75</v>
      </c>
      <c r="F407" t="s">
        <v>13</v>
      </c>
      <c r="G407" t="s">
        <v>17</v>
      </c>
      <c r="H407">
        <f t="shared" si="38"/>
        <v>30.75</v>
      </c>
      <c r="I407">
        <v>8</v>
      </c>
      <c r="J407" t="s">
        <v>18</v>
      </c>
      <c r="K407" t="s">
        <v>19</v>
      </c>
      <c r="L407">
        <f>Table357[[#This Row],[unit_price]]*Table357[[#This Row],[quantity]]</f>
        <v>166</v>
      </c>
      <c r="M407">
        <f t="shared" si="39"/>
        <v>246</v>
      </c>
      <c r="N407">
        <f t="shared" si="40"/>
        <v>80</v>
      </c>
      <c r="O407" t="s">
        <v>111</v>
      </c>
      <c r="P407" t="s">
        <v>115</v>
      </c>
      <c r="Q407" t="str">
        <f>TEXT(Table357[[#This Row],[order_date]],"yyyy")</f>
        <v>2015</v>
      </c>
    </row>
    <row r="408" spans="1:17" x14ac:dyDescent="0.3">
      <c r="A408">
        <f t="shared" si="41"/>
        <v>7777895807</v>
      </c>
      <c r="B408" s="1">
        <v>42069</v>
      </c>
      <c r="C408" t="str">
        <f t="shared" si="36"/>
        <v>Friday</v>
      </c>
      <c r="D408" t="str">
        <f t="shared" si="37"/>
        <v>March</v>
      </c>
      <c r="E408">
        <v>12</v>
      </c>
      <c r="F408" t="s">
        <v>27</v>
      </c>
      <c r="G408" t="s">
        <v>8</v>
      </c>
      <c r="H408">
        <f t="shared" si="38"/>
        <v>15</v>
      </c>
      <c r="I408">
        <v>12</v>
      </c>
      <c r="J408" t="s">
        <v>52</v>
      </c>
      <c r="K408" t="s">
        <v>53</v>
      </c>
      <c r="L408">
        <f>Table357[[#This Row],[unit_price]]*Table357[[#This Row],[quantity]]</f>
        <v>144</v>
      </c>
      <c r="M408">
        <f t="shared" si="39"/>
        <v>180</v>
      </c>
      <c r="N408">
        <f t="shared" si="40"/>
        <v>36</v>
      </c>
      <c r="O408" t="s">
        <v>112</v>
      </c>
      <c r="P408" t="s">
        <v>114</v>
      </c>
      <c r="Q408" t="str">
        <f>TEXT(Table357[[#This Row],[order_date]],"yyyy")</f>
        <v>2015</v>
      </c>
    </row>
    <row r="409" spans="1:17" x14ac:dyDescent="0.3">
      <c r="A409">
        <f t="shared" si="41"/>
        <v>7777895808</v>
      </c>
      <c r="B409" s="1">
        <v>42070</v>
      </c>
      <c r="C409" t="str">
        <f t="shared" si="36"/>
        <v>Saturday</v>
      </c>
      <c r="D409" t="str">
        <f t="shared" si="37"/>
        <v>March</v>
      </c>
      <c r="E409">
        <v>20.75</v>
      </c>
      <c r="F409" t="s">
        <v>13</v>
      </c>
      <c r="G409" t="s">
        <v>14</v>
      </c>
      <c r="H409">
        <f t="shared" si="38"/>
        <v>27.75</v>
      </c>
      <c r="I409">
        <v>4</v>
      </c>
      <c r="J409" t="s">
        <v>40</v>
      </c>
      <c r="K409" t="s">
        <v>41</v>
      </c>
      <c r="L409">
        <f>Table357[[#This Row],[unit_price]]*Table357[[#This Row],[quantity]]</f>
        <v>83</v>
      </c>
      <c r="M409">
        <f t="shared" si="39"/>
        <v>111</v>
      </c>
      <c r="N409">
        <f t="shared" si="40"/>
        <v>28</v>
      </c>
      <c r="O409" t="s">
        <v>111</v>
      </c>
      <c r="P409" t="s">
        <v>114</v>
      </c>
      <c r="Q409" t="str">
        <f>TEXT(Table357[[#This Row],[order_date]],"yyyy")</f>
        <v>2015</v>
      </c>
    </row>
    <row r="410" spans="1:17" x14ac:dyDescent="0.3">
      <c r="A410">
        <f t="shared" si="41"/>
        <v>7777895809</v>
      </c>
      <c r="B410" s="1">
        <v>42070</v>
      </c>
      <c r="C410" t="str">
        <f t="shared" si="36"/>
        <v>Saturday</v>
      </c>
      <c r="D410" t="str">
        <f t="shared" si="37"/>
        <v>March</v>
      </c>
      <c r="E410">
        <v>10.5</v>
      </c>
      <c r="F410" t="s">
        <v>27</v>
      </c>
      <c r="G410" t="s">
        <v>8</v>
      </c>
      <c r="H410">
        <f t="shared" si="38"/>
        <v>13.5</v>
      </c>
      <c r="I410">
        <v>5</v>
      </c>
      <c r="J410" t="s">
        <v>9</v>
      </c>
      <c r="K410" t="s">
        <v>10</v>
      </c>
      <c r="L410">
        <f>Table357[[#This Row],[unit_price]]*Table357[[#This Row],[quantity]]</f>
        <v>52.5</v>
      </c>
      <c r="M410">
        <f t="shared" si="39"/>
        <v>67.5</v>
      </c>
      <c r="N410">
        <f t="shared" si="40"/>
        <v>15</v>
      </c>
      <c r="O410" t="s">
        <v>111</v>
      </c>
      <c r="P410" t="s">
        <v>115</v>
      </c>
      <c r="Q410" t="str">
        <f>TEXT(Table357[[#This Row],[order_date]],"yyyy")</f>
        <v>2015</v>
      </c>
    </row>
    <row r="411" spans="1:17" x14ac:dyDescent="0.3">
      <c r="A411">
        <f t="shared" si="41"/>
        <v>7777895810</v>
      </c>
      <c r="B411" s="1">
        <v>42070</v>
      </c>
      <c r="C411" t="str">
        <f t="shared" si="36"/>
        <v>Saturday</v>
      </c>
      <c r="D411" t="str">
        <f t="shared" si="37"/>
        <v>March</v>
      </c>
      <c r="E411">
        <v>16.75</v>
      </c>
      <c r="F411" t="s">
        <v>7</v>
      </c>
      <c r="G411" t="s">
        <v>22</v>
      </c>
      <c r="H411">
        <f t="shared" si="38"/>
        <v>23.25</v>
      </c>
      <c r="I411">
        <v>3</v>
      </c>
      <c r="J411" t="s">
        <v>44</v>
      </c>
      <c r="K411" t="s">
        <v>45</v>
      </c>
      <c r="L411">
        <f>Table357[[#This Row],[unit_price]]*Table357[[#This Row],[quantity]]</f>
        <v>50.25</v>
      </c>
      <c r="M411">
        <f t="shared" si="39"/>
        <v>69.75</v>
      </c>
      <c r="N411">
        <f t="shared" si="40"/>
        <v>19.5</v>
      </c>
      <c r="O411" t="s">
        <v>111</v>
      </c>
      <c r="P411" t="s">
        <v>114</v>
      </c>
      <c r="Q411" t="str">
        <f>TEXT(Table357[[#This Row],[order_date]],"yyyy")</f>
        <v>2015</v>
      </c>
    </row>
    <row r="412" spans="1:17" x14ac:dyDescent="0.3">
      <c r="A412">
        <f t="shared" si="41"/>
        <v>7777895811</v>
      </c>
      <c r="B412" s="1">
        <v>42070</v>
      </c>
      <c r="C412" t="str">
        <f t="shared" si="36"/>
        <v>Saturday</v>
      </c>
      <c r="D412" t="str">
        <f t="shared" si="37"/>
        <v>March</v>
      </c>
      <c r="E412">
        <v>16</v>
      </c>
      <c r="F412" t="s">
        <v>7</v>
      </c>
      <c r="G412" t="s">
        <v>14</v>
      </c>
      <c r="H412">
        <f t="shared" si="38"/>
        <v>21.5</v>
      </c>
      <c r="I412">
        <v>4</v>
      </c>
      <c r="J412" t="s">
        <v>68</v>
      </c>
      <c r="K412" t="s">
        <v>69</v>
      </c>
      <c r="L412">
        <f>Table357[[#This Row],[unit_price]]*Table357[[#This Row],[quantity]]</f>
        <v>64</v>
      </c>
      <c r="M412">
        <f t="shared" si="39"/>
        <v>86</v>
      </c>
      <c r="N412">
        <f t="shared" si="40"/>
        <v>22</v>
      </c>
      <c r="O412" t="s">
        <v>112</v>
      </c>
      <c r="P412" t="s">
        <v>114</v>
      </c>
      <c r="Q412" t="str">
        <f>TEXT(Table357[[#This Row],[order_date]],"yyyy")</f>
        <v>2015</v>
      </c>
    </row>
    <row r="413" spans="1:17" x14ac:dyDescent="0.3">
      <c r="A413">
        <f t="shared" si="41"/>
        <v>7777895812</v>
      </c>
      <c r="B413" s="1">
        <v>42071</v>
      </c>
      <c r="C413" t="str">
        <f t="shared" si="36"/>
        <v>Sunday</v>
      </c>
      <c r="D413" t="str">
        <f t="shared" si="37"/>
        <v>March</v>
      </c>
      <c r="E413">
        <v>16</v>
      </c>
      <c r="F413" t="s">
        <v>7</v>
      </c>
      <c r="G413" t="s">
        <v>14</v>
      </c>
      <c r="H413">
        <f t="shared" si="38"/>
        <v>21.5</v>
      </c>
      <c r="I413">
        <v>1</v>
      </c>
      <c r="J413" t="s">
        <v>68</v>
      </c>
      <c r="K413" t="s">
        <v>69</v>
      </c>
      <c r="L413">
        <f>Table357[[#This Row],[unit_price]]*Table357[[#This Row],[quantity]]</f>
        <v>16</v>
      </c>
      <c r="M413">
        <f t="shared" si="39"/>
        <v>21.5</v>
      </c>
      <c r="N413">
        <f t="shared" si="40"/>
        <v>5.5</v>
      </c>
      <c r="O413" t="s">
        <v>111</v>
      </c>
      <c r="P413" t="s">
        <v>114</v>
      </c>
      <c r="Q413" t="str">
        <f>TEXT(Table357[[#This Row],[order_date]],"yyyy")</f>
        <v>2015</v>
      </c>
    </row>
    <row r="414" spans="1:17" x14ac:dyDescent="0.3">
      <c r="A414">
        <f t="shared" si="41"/>
        <v>7777895813</v>
      </c>
      <c r="B414" s="1">
        <v>42071</v>
      </c>
      <c r="C414" t="str">
        <f t="shared" si="36"/>
        <v>Sunday</v>
      </c>
      <c r="D414" t="str">
        <f t="shared" si="37"/>
        <v>March</v>
      </c>
      <c r="E414">
        <v>12</v>
      </c>
      <c r="F414" t="s">
        <v>27</v>
      </c>
      <c r="G414" t="s">
        <v>8</v>
      </c>
      <c r="H414">
        <f t="shared" si="38"/>
        <v>15</v>
      </c>
      <c r="I414">
        <v>3</v>
      </c>
      <c r="J414" t="s">
        <v>52</v>
      </c>
      <c r="K414" t="s">
        <v>53</v>
      </c>
      <c r="L414">
        <f>Table357[[#This Row],[unit_price]]*Table357[[#This Row],[quantity]]</f>
        <v>36</v>
      </c>
      <c r="M414">
        <f t="shared" si="39"/>
        <v>45</v>
      </c>
      <c r="N414">
        <f t="shared" si="40"/>
        <v>9</v>
      </c>
      <c r="O414" t="s">
        <v>111</v>
      </c>
      <c r="P414" t="s">
        <v>115</v>
      </c>
      <c r="Q414" t="str">
        <f>TEXT(Table357[[#This Row],[order_date]],"yyyy")</f>
        <v>2015</v>
      </c>
    </row>
    <row r="415" spans="1:17" x14ac:dyDescent="0.3">
      <c r="A415">
        <f t="shared" si="41"/>
        <v>7777895814</v>
      </c>
      <c r="B415" s="1">
        <v>42071</v>
      </c>
      <c r="C415" t="str">
        <f t="shared" si="36"/>
        <v>Sunday</v>
      </c>
      <c r="D415" t="str">
        <f t="shared" si="37"/>
        <v>March</v>
      </c>
      <c r="E415">
        <v>16.75</v>
      </c>
      <c r="F415" t="s">
        <v>84</v>
      </c>
      <c r="G415" t="s">
        <v>14</v>
      </c>
      <c r="H415">
        <f t="shared" si="38"/>
        <v>18.75</v>
      </c>
      <c r="I415">
        <v>8</v>
      </c>
      <c r="J415" t="s">
        <v>62</v>
      </c>
      <c r="K415" t="s">
        <v>63</v>
      </c>
      <c r="L415">
        <f>Table357[[#This Row],[unit_price]]*Table357[[#This Row],[quantity]]</f>
        <v>134</v>
      </c>
      <c r="M415">
        <f t="shared" si="39"/>
        <v>150</v>
      </c>
      <c r="N415">
        <f t="shared" si="40"/>
        <v>16</v>
      </c>
      <c r="O415" t="s">
        <v>112</v>
      </c>
      <c r="P415" t="s">
        <v>114</v>
      </c>
      <c r="Q415" t="str">
        <f>TEXT(Table357[[#This Row],[order_date]],"yyyy")</f>
        <v>2015</v>
      </c>
    </row>
    <row r="416" spans="1:17" x14ac:dyDescent="0.3">
      <c r="A416">
        <f t="shared" si="41"/>
        <v>7777895815</v>
      </c>
      <c r="B416" s="1">
        <v>42071</v>
      </c>
      <c r="C416" t="str">
        <f t="shared" si="36"/>
        <v>Sunday</v>
      </c>
      <c r="D416" t="str">
        <f t="shared" si="37"/>
        <v>March</v>
      </c>
      <c r="E416">
        <v>20.75</v>
      </c>
      <c r="F416" t="s">
        <v>13</v>
      </c>
      <c r="G416" t="s">
        <v>17</v>
      </c>
      <c r="H416">
        <f t="shared" si="38"/>
        <v>30.75</v>
      </c>
      <c r="I416">
        <v>10</v>
      </c>
      <c r="J416" t="s">
        <v>18</v>
      </c>
      <c r="K416" t="s">
        <v>19</v>
      </c>
      <c r="L416">
        <f>Table357[[#This Row],[unit_price]]*Table357[[#This Row],[quantity]]</f>
        <v>207.5</v>
      </c>
      <c r="M416">
        <f t="shared" si="39"/>
        <v>307.5</v>
      </c>
      <c r="N416">
        <f t="shared" si="40"/>
        <v>100</v>
      </c>
      <c r="O416" t="s">
        <v>111</v>
      </c>
      <c r="P416" t="s">
        <v>115</v>
      </c>
      <c r="Q416" t="str">
        <f>TEXT(Table357[[#This Row],[order_date]],"yyyy")</f>
        <v>2015</v>
      </c>
    </row>
    <row r="417" spans="1:17" x14ac:dyDescent="0.3">
      <c r="A417">
        <f t="shared" si="41"/>
        <v>7777895816</v>
      </c>
      <c r="B417" s="1">
        <v>42071</v>
      </c>
      <c r="C417" t="str">
        <f t="shared" si="36"/>
        <v>Sunday</v>
      </c>
      <c r="D417" t="str">
        <f t="shared" si="37"/>
        <v>March</v>
      </c>
      <c r="E417">
        <v>16</v>
      </c>
      <c r="F417" t="s">
        <v>7</v>
      </c>
      <c r="G417" t="s">
        <v>8</v>
      </c>
      <c r="H417">
        <f t="shared" si="38"/>
        <v>20.5</v>
      </c>
      <c r="I417">
        <v>8</v>
      </c>
      <c r="J417" t="s">
        <v>30</v>
      </c>
      <c r="K417" t="s">
        <v>31</v>
      </c>
      <c r="L417">
        <f>Table357[[#This Row],[unit_price]]*Table357[[#This Row],[quantity]]</f>
        <v>128</v>
      </c>
      <c r="M417">
        <f t="shared" si="39"/>
        <v>164</v>
      </c>
      <c r="N417">
        <f t="shared" si="40"/>
        <v>36</v>
      </c>
      <c r="O417" t="s">
        <v>112</v>
      </c>
      <c r="P417" t="s">
        <v>115</v>
      </c>
      <c r="Q417" t="str">
        <f>TEXT(Table357[[#This Row],[order_date]],"yyyy")</f>
        <v>2015</v>
      </c>
    </row>
    <row r="418" spans="1:17" x14ac:dyDescent="0.3">
      <c r="A418">
        <f t="shared" si="41"/>
        <v>7777895817</v>
      </c>
      <c r="B418" s="1">
        <v>42071</v>
      </c>
      <c r="C418" t="str">
        <f t="shared" si="36"/>
        <v>Sunday</v>
      </c>
      <c r="D418" t="str">
        <f t="shared" si="37"/>
        <v>March</v>
      </c>
      <c r="E418">
        <v>20.75</v>
      </c>
      <c r="F418" t="s">
        <v>13</v>
      </c>
      <c r="G418" t="s">
        <v>22</v>
      </c>
      <c r="H418">
        <f t="shared" si="38"/>
        <v>28.75</v>
      </c>
      <c r="I418">
        <v>1</v>
      </c>
      <c r="J418" t="s">
        <v>46</v>
      </c>
      <c r="K418" t="s">
        <v>47</v>
      </c>
      <c r="L418">
        <f>Table357[[#This Row],[unit_price]]*Table357[[#This Row],[quantity]]</f>
        <v>20.75</v>
      </c>
      <c r="M418">
        <f t="shared" si="39"/>
        <v>28.75</v>
      </c>
      <c r="N418">
        <f t="shared" si="40"/>
        <v>8</v>
      </c>
      <c r="O418" t="s">
        <v>112</v>
      </c>
      <c r="P418" t="s">
        <v>115</v>
      </c>
      <c r="Q418" t="str">
        <f>TEXT(Table357[[#This Row],[order_date]],"yyyy")</f>
        <v>2015</v>
      </c>
    </row>
    <row r="419" spans="1:17" x14ac:dyDescent="0.3">
      <c r="A419">
        <f t="shared" si="41"/>
        <v>7777895818</v>
      </c>
      <c r="B419" s="1">
        <v>42071</v>
      </c>
      <c r="C419" t="str">
        <f t="shared" si="36"/>
        <v>Sunday</v>
      </c>
      <c r="D419" t="str">
        <f t="shared" si="37"/>
        <v>March</v>
      </c>
      <c r="E419">
        <v>12</v>
      </c>
      <c r="F419" t="s">
        <v>27</v>
      </c>
      <c r="G419" t="s">
        <v>8</v>
      </c>
      <c r="H419">
        <f t="shared" si="38"/>
        <v>15</v>
      </c>
      <c r="I419">
        <v>1</v>
      </c>
      <c r="J419" t="s">
        <v>52</v>
      </c>
      <c r="K419" t="s">
        <v>53</v>
      </c>
      <c r="L419">
        <f>Table357[[#This Row],[unit_price]]*Table357[[#This Row],[quantity]]</f>
        <v>12</v>
      </c>
      <c r="M419">
        <f t="shared" si="39"/>
        <v>15</v>
      </c>
      <c r="N419">
        <f t="shared" si="40"/>
        <v>3</v>
      </c>
      <c r="O419" t="s">
        <v>112</v>
      </c>
      <c r="P419" t="s">
        <v>115</v>
      </c>
      <c r="Q419" t="str">
        <f>TEXT(Table357[[#This Row],[order_date]],"yyyy")</f>
        <v>2015</v>
      </c>
    </row>
    <row r="420" spans="1:17" x14ac:dyDescent="0.3">
      <c r="A420">
        <f t="shared" si="41"/>
        <v>7777895819</v>
      </c>
      <c r="B420" s="1">
        <v>42071</v>
      </c>
      <c r="C420" t="str">
        <f t="shared" si="36"/>
        <v>Sunday</v>
      </c>
      <c r="D420" t="str">
        <f t="shared" si="37"/>
        <v>March</v>
      </c>
      <c r="E420">
        <v>16</v>
      </c>
      <c r="F420" t="s">
        <v>7</v>
      </c>
      <c r="G420" t="s">
        <v>8</v>
      </c>
      <c r="H420">
        <f t="shared" si="38"/>
        <v>20.5</v>
      </c>
      <c r="I420">
        <v>4</v>
      </c>
      <c r="J420" t="s">
        <v>11</v>
      </c>
      <c r="K420" t="s">
        <v>12</v>
      </c>
      <c r="L420">
        <f>Table357[[#This Row],[unit_price]]*Table357[[#This Row],[quantity]]</f>
        <v>64</v>
      </c>
      <c r="M420">
        <f t="shared" si="39"/>
        <v>82</v>
      </c>
      <c r="N420">
        <f t="shared" si="40"/>
        <v>18</v>
      </c>
      <c r="O420" t="s">
        <v>112</v>
      </c>
      <c r="P420" t="s">
        <v>114</v>
      </c>
      <c r="Q420" t="str">
        <f>TEXT(Table357[[#This Row],[order_date]],"yyyy")</f>
        <v>2015</v>
      </c>
    </row>
    <row r="421" spans="1:17" x14ac:dyDescent="0.3">
      <c r="A421">
        <f t="shared" si="41"/>
        <v>7777895820</v>
      </c>
      <c r="B421" s="1">
        <v>42071</v>
      </c>
      <c r="C421" t="str">
        <f t="shared" si="36"/>
        <v>Sunday</v>
      </c>
      <c r="D421" t="str">
        <f t="shared" si="37"/>
        <v>March</v>
      </c>
      <c r="E421">
        <v>12</v>
      </c>
      <c r="F421" t="s">
        <v>27</v>
      </c>
      <c r="G421" t="s">
        <v>8</v>
      </c>
      <c r="H421">
        <f t="shared" si="38"/>
        <v>15</v>
      </c>
      <c r="I421">
        <v>10</v>
      </c>
      <c r="J421" t="s">
        <v>52</v>
      </c>
      <c r="K421" t="s">
        <v>53</v>
      </c>
      <c r="L421">
        <f>Table357[[#This Row],[unit_price]]*Table357[[#This Row],[quantity]]</f>
        <v>120</v>
      </c>
      <c r="M421">
        <f t="shared" si="39"/>
        <v>150</v>
      </c>
      <c r="N421">
        <f t="shared" si="40"/>
        <v>30</v>
      </c>
      <c r="O421" t="s">
        <v>111</v>
      </c>
      <c r="P421" t="s">
        <v>115</v>
      </c>
      <c r="Q421" t="str">
        <f>TEXT(Table357[[#This Row],[order_date]],"yyyy")</f>
        <v>2015</v>
      </c>
    </row>
    <row r="422" spans="1:17" x14ac:dyDescent="0.3">
      <c r="A422">
        <f t="shared" si="41"/>
        <v>7777895821</v>
      </c>
      <c r="B422" s="1">
        <v>42073</v>
      </c>
      <c r="C422" t="str">
        <f t="shared" si="36"/>
        <v>Tuesday</v>
      </c>
      <c r="D422" t="str">
        <f t="shared" si="37"/>
        <v>March</v>
      </c>
      <c r="E422">
        <v>16.5</v>
      </c>
      <c r="F422" t="s">
        <v>7</v>
      </c>
      <c r="G422" t="s">
        <v>17</v>
      </c>
      <c r="H422">
        <f t="shared" si="38"/>
        <v>25</v>
      </c>
      <c r="I422">
        <v>10</v>
      </c>
      <c r="J422" t="s">
        <v>18</v>
      </c>
      <c r="K422" t="s">
        <v>19</v>
      </c>
      <c r="L422">
        <f>Table357[[#This Row],[unit_price]]*Table357[[#This Row],[quantity]]</f>
        <v>165</v>
      </c>
      <c r="M422">
        <f t="shared" si="39"/>
        <v>250</v>
      </c>
      <c r="N422">
        <f t="shared" si="40"/>
        <v>85</v>
      </c>
      <c r="O422" t="s">
        <v>111</v>
      </c>
      <c r="P422" t="s">
        <v>115</v>
      </c>
      <c r="Q422" t="str">
        <f>TEXT(Table357[[#This Row],[order_date]],"yyyy")</f>
        <v>2015</v>
      </c>
    </row>
    <row r="423" spans="1:17" x14ac:dyDescent="0.3">
      <c r="A423">
        <f t="shared" si="41"/>
        <v>7777895822</v>
      </c>
      <c r="B423" s="1">
        <v>42073</v>
      </c>
      <c r="C423" t="str">
        <f t="shared" si="36"/>
        <v>Tuesday</v>
      </c>
      <c r="D423" t="str">
        <f t="shared" si="37"/>
        <v>March</v>
      </c>
      <c r="E423">
        <v>16</v>
      </c>
      <c r="F423" t="s">
        <v>7</v>
      </c>
      <c r="G423" t="s">
        <v>8</v>
      </c>
      <c r="H423">
        <f t="shared" si="38"/>
        <v>20.5</v>
      </c>
      <c r="I423">
        <v>9</v>
      </c>
      <c r="J423" t="s">
        <v>11</v>
      </c>
      <c r="K423" t="s">
        <v>12</v>
      </c>
      <c r="L423">
        <f>Table357[[#This Row],[unit_price]]*Table357[[#This Row],[quantity]]</f>
        <v>144</v>
      </c>
      <c r="M423">
        <f t="shared" si="39"/>
        <v>184.5</v>
      </c>
      <c r="N423">
        <f t="shared" si="40"/>
        <v>40.5</v>
      </c>
      <c r="O423" t="s">
        <v>112</v>
      </c>
      <c r="P423" t="s">
        <v>115</v>
      </c>
      <c r="Q423" t="str">
        <f>TEXT(Table357[[#This Row],[order_date]],"yyyy")</f>
        <v>2015</v>
      </c>
    </row>
    <row r="424" spans="1:17" x14ac:dyDescent="0.3">
      <c r="A424">
        <f t="shared" si="41"/>
        <v>7777895823</v>
      </c>
      <c r="B424" s="1">
        <v>42073</v>
      </c>
      <c r="C424" t="str">
        <f t="shared" si="36"/>
        <v>Tuesday</v>
      </c>
      <c r="D424" t="str">
        <f t="shared" si="37"/>
        <v>March</v>
      </c>
      <c r="E424">
        <v>12.5</v>
      </c>
      <c r="F424" t="s">
        <v>27</v>
      </c>
      <c r="G424" t="s">
        <v>17</v>
      </c>
      <c r="H424">
        <f t="shared" si="38"/>
        <v>19.5</v>
      </c>
      <c r="I424">
        <v>10</v>
      </c>
      <c r="J424" t="s">
        <v>25</v>
      </c>
      <c r="K424" t="s">
        <v>26</v>
      </c>
      <c r="L424">
        <f>Table357[[#This Row],[unit_price]]*Table357[[#This Row],[quantity]]</f>
        <v>125</v>
      </c>
      <c r="M424">
        <f t="shared" si="39"/>
        <v>195</v>
      </c>
      <c r="N424">
        <f t="shared" si="40"/>
        <v>70</v>
      </c>
      <c r="O424" t="s">
        <v>111</v>
      </c>
      <c r="P424" t="s">
        <v>115</v>
      </c>
      <c r="Q424" t="str">
        <f>TEXT(Table357[[#This Row],[order_date]],"yyyy")</f>
        <v>2015</v>
      </c>
    </row>
    <row r="425" spans="1:17" x14ac:dyDescent="0.3">
      <c r="A425">
        <f t="shared" si="41"/>
        <v>7777895824</v>
      </c>
      <c r="B425" s="1">
        <v>42074</v>
      </c>
      <c r="C425" t="str">
        <f t="shared" si="36"/>
        <v>Wednesday</v>
      </c>
      <c r="D425" t="str">
        <f t="shared" si="37"/>
        <v>March</v>
      </c>
      <c r="E425">
        <v>20.75</v>
      </c>
      <c r="F425" t="s">
        <v>13</v>
      </c>
      <c r="G425" t="s">
        <v>22</v>
      </c>
      <c r="H425">
        <f t="shared" si="38"/>
        <v>28.75</v>
      </c>
      <c r="I425">
        <v>11</v>
      </c>
      <c r="J425" t="s">
        <v>28</v>
      </c>
      <c r="K425" t="s">
        <v>29</v>
      </c>
      <c r="L425">
        <f>Table357[[#This Row],[unit_price]]*Table357[[#This Row],[quantity]]</f>
        <v>228.25</v>
      </c>
      <c r="M425">
        <f t="shared" si="39"/>
        <v>316.25</v>
      </c>
      <c r="N425">
        <f t="shared" si="40"/>
        <v>88</v>
      </c>
      <c r="O425" t="s">
        <v>111</v>
      </c>
      <c r="P425" t="s">
        <v>114</v>
      </c>
      <c r="Q425" t="str">
        <f>TEXT(Table357[[#This Row],[order_date]],"yyyy")</f>
        <v>2015</v>
      </c>
    </row>
    <row r="426" spans="1:17" x14ac:dyDescent="0.3">
      <c r="A426">
        <f t="shared" si="41"/>
        <v>7777895825</v>
      </c>
      <c r="B426" s="1">
        <v>42074</v>
      </c>
      <c r="C426" t="str">
        <f t="shared" si="36"/>
        <v>Wednesday</v>
      </c>
      <c r="D426" t="str">
        <f t="shared" si="37"/>
        <v>March</v>
      </c>
      <c r="E426">
        <v>17.95</v>
      </c>
      <c r="F426" t="s">
        <v>13</v>
      </c>
      <c r="G426" t="s">
        <v>14</v>
      </c>
      <c r="H426">
        <f t="shared" si="38"/>
        <v>24.95</v>
      </c>
      <c r="I426">
        <v>8</v>
      </c>
      <c r="J426" t="s">
        <v>56</v>
      </c>
      <c r="K426" t="s">
        <v>57</v>
      </c>
      <c r="L426">
        <f>Table357[[#This Row],[unit_price]]*Table357[[#This Row],[quantity]]</f>
        <v>143.6</v>
      </c>
      <c r="M426">
        <f t="shared" si="39"/>
        <v>199.6</v>
      </c>
      <c r="N426">
        <f t="shared" si="40"/>
        <v>56</v>
      </c>
      <c r="O426" t="s">
        <v>112</v>
      </c>
      <c r="P426" t="s">
        <v>114</v>
      </c>
      <c r="Q426" t="str">
        <f>TEXT(Table357[[#This Row],[order_date]],"yyyy")</f>
        <v>2015</v>
      </c>
    </row>
    <row r="427" spans="1:17" x14ac:dyDescent="0.3">
      <c r="A427">
        <f t="shared" si="41"/>
        <v>7777895826</v>
      </c>
      <c r="B427" s="1">
        <v>42074</v>
      </c>
      <c r="C427" t="str">
        <f t="shared" si="36"/>
        <v>Wednesday</v>
      </c>
      <c r="D427" t="str">
        <f t="shared" si="37"/>
        <v>March</v>
      </c>
      <c r="E427">
        <v>12.75</v>
      </c>
      <c r="F427" t="s">
        <v>27</v>
      </c>
      <c r="G427" t="s">
        <v>22</v>
      </c>
      <c r="H427">
        <f t="shared" si="38"/>
        <v>17.75</v>
      </c>
      <c r="I427">
        <v>5</v>
      </c>
      <c r="J427" t="s">
        <v>28</v>
      </c>
      <c r="K427" t="s">
        <v>29</v>
      </c>
      <c r="L427">
        <f>Table357[[#This Row],[unit_price]]*Table357[[#This Row],[quantity]]</f>
        <v>63.75</v>
      </c>
      <c r="M427">
        <f t="shared" si="39"/>
        <v>88.75</v>
      </c>
      <c r="N427">
        <f t="shared" si="40"/>
        <v>25</v>
      </c>
      <c r="O427" t="s">
        <v>112</v>
      </c>
      <c r="P427" t="s">
        <v>114</v>
      </c>
      <c r="Q427" t="str">
        <f>TEXT(Table357[[#This Row],[order_date]],"yyyy")</f>
        <v>2015</v>
      </c>
    </row>
    <row r="428" spans="1:17" x14ac:dyDescent="0.3">
      <c r="A428">
        <f t="shared" si="41"/>
        <v>7777895827</v>
      </c>
      <c r="B428" s="1">
        <v>42074</v>
      </c>
      <c r="C428" t="str">
        <f t="shared" si="36"/>
        <v>Wednesday</v>
      </c>
      <c r="D428" t="str">
        <f t="shared" si="37"/>
        <v>March</v>
      </c>
      <c r="E428">
        <v>16</v>
      </c>
      <c r="F428" t="s">
        <v>7</v>
      </c>
      <c r="G428" t="s">
        <v>8</v>
      </c>
      <c r="H428">
        <f t="shared" si="38"/>
        <v>20.5</v>
      </c>
      <c r="I428">
        <v>7</v>
      </c>
      <c r="J428" t="s">
        <v>11</v>
      </c>
      <c r="K428" t="s">
        <v>12</v>
      </c>
      <c r="L428">
        <f>Table357[[#This Row],[unit_price]]*Table357[[#This Row],[quantity]]</f>
        <v>112</v>
      </c>
      <c r="M428">
        <f t="shared" si="39"/>
        <v>143.5</v>
      </c>
      <c r="N428">
        <f t="shared" si="40"/>
        <v>31.5</v>
      </c>
      <c r="O428" t="s">
        <v>112</v>
      </c>
      <c r="P428" t="s">
        <v>115</v>
      </c>
      <c r="Q428" t="str">
        <f>TEXT(Table357[[#This Row],[order_date]],"yyyy")</f>
        <v>2015</v>
      </c>
    </row>
    <row r="429" spans="1:17" x14ac:dyDescent="0.3">
      <c r="A429">
        <f t="shared" si="41"/>
        <v>7777895828</v>
      </c>
      <c r="B429" s="1">
        <v>42075</v>
      </c>
      <c r="C429" t="str">
        <f t="shared" si="36"/>
        <v>Thursday</v>
      </c>
      <c r="D429" t="str">
        <f t="shared" si="37"/>
        <v>March</v>
      </c>
      <c r="E429">
        <v>16.75</v>
      </c>
      <c r="F429" t="s">
        <v>7</v>
      </c>
      <c r="G429" t="s">
        <v>22</v>
      </c>
      <c r="H429">
        <f t="shared" si="38"/>
        <v>23.25</v>
      </c>
      <c r="I429">
        <v>7</v>
      </c>
      <c r="J429" t="s">
        <v>72</v>
      </c>
      <c r="K429" t="s">
        <v>73</v>
      </c>
      <c r="L429">
        <f>Table357[[#This Row],[unit_price]]*Table357[[#This Row],[quantity]]</f>
        <v>117.25</v>
      </c>
      <c r="M429">
        <f t="shared" si="39"/>
        <v>162.75</v>
      </c>
      <c r="N429">
        <f t="shared" si="40"/>
        <v>45.5</v>
      </c>
      <c r="O429" t="s">
        <v>111</v>
      </c>
      <c r="P429" t="s">
        <v>114</v>
      </c>
      <c r="Q429" t="str">
        <f>TEXT(Table357[[#This Row],[order_date]],"yyyy")</f>
        <v>2015</v>
      </c>
    </row>
    <row r="430" spans="1:17" x14ac:dyDescent="0.3">
      <c r="A430">
        <f t="shared" si="41"/>
        <v>7777895829</v>
      </c>
      <c r="B430" s="1">
        <v>42075</v>
      </c>
      <c r="C430" t="str">
        <f t="shared" si="36"/>
        <v>Thursday</v>
      </c>
      <c r="D430" t="str">
        <f t="shared" si="37"/>
        <v>March</v>
      </c>
      <c r="E430">
        <v>20.25</v>
      </c>
      <c r="F430" t="s">
        <v>13</v>
      </c>
      <c r="G430" t="s">
        <v>14</v>
      </c>
      <c r="H430">
        <f t="shared" si="38"/>
        <v>27.25</v>
      </c>
      <c r="I430">
        <v>3</v>
      </c>
      <c r="J430" t="s">
        <v>42</v>
      </c>
      <c r="K430" t="s">
        <v>43</v>
      </c>
      <c r="L430">
        <f>Table357[[#This Row],[unit_price]]*Table357[[#This Row],[quantity]]</f>
        <v>60.75</v>
      </c>
      <c r="M430">
        <f t="shared" si="39"/>
        <v>81.75</v>
      </c>
      <c r="N430">
        <f t="shared" si="40"/>
        <v>21</v>
      </c>
      <c r="O430" t="s">
        <v>112</v>
      </c>
      <c r="P430" t="s">
        <v>115</v>
      </c>
      <c r="Q430" t="str">
        <f>TEXT(Table357[[#This Row],[order_date]],"yyyy")</f>
        <v>2015</v>
      </c>
    </row>
    <row r="431" spans="1:17" x14ac:dyDescent="0.3">
      <c r="A431">
        <f t="shared" si="41"/>
        <v>7777895830</v>
      </c>
      <c r="B431" s="1">
        <v>42075</v>
      </c>
      <c r="C431" t="str">
        <f t="shared" si="36"/>
        <v>Thursday</v>
      </c>
      <c r="D431" t="str">
        <f t="shared" si="37"/>
        <v>March</v>
      </c>
      <c r="E431">
        <v>16</v>
      </c>
      <c r="F431" t="s">
        <v>7</v>
      </c>
      <c r="G431" t="s">
        <v>14</v>
      </c>
      <c r="H431">
        <f t="shared" si="38"/>
        <v>21.5</v>
      </c>
      <c r="I431">
        <v>3</v>
      </c>
      <c r="J431" t="s">
        <v>34</v>
      </c>
      <c r="K431" t="s">
        <v>35</v>
      </c>
      <c r="L431">
        <f>Table357[[#This Row],[unit_price]]*Table357[[#This Row],[quantity]]</f>
        <v>48</v>
      </c>
      <c r="M431">
        <f t="shared" si="39"/>
        <v>64.5</v>
      </c>
      <c r="N431">
        <f t="shared" si="40"/>
        <v>16.5</v>
      </c>
      <c r="O431" t="s">
        <v>111</v>
      </c>
      <c r="P431" t="s">
        <v>114</v>
      </c>
      <c r="Q431" t="str">
        <f>TEXT(Table357[[#This Row],[order_date]],"yyyy")</f>
        <v>2015</v>
      </c>
    </row>
    <row r="432" spans="1:17" x14ac:dyDescent="0.3">
      <c r="A432">
        <f t="shared" si="41"/>
        <v>7777895831</v>
      </c>
      <c r="B432" s="1">
        <v>42075</v>
      </c>
      <c r="C432" t="str">
        <f t="shared" si="36"/>
        <v>Thursday</v>
      </c>
      <c r="D432" t="str">
        <f t="shared" si="37"/>
        <v>March</v>
      </c>
      <c r="E432">
        <v>12.75</v>
      </c>
      <c r="F432" t="s">
        <v>27</v>
      </c>
      <c r="G432" t="s">
        <v>22</v>
      </c>
      <c r="H432">
        <f t="shared" si="38"/>
        <v>17.75</v>
      </c>
      <c r="I432">
        <v>8</v>
      </c>
      <c r="J432" t="s">
        <v>44</v>
      </c>
      <c r="K432" t="s">
        <v>45</v>
      </c>
      <c r="L432">
        <f>Table357[[#This Row],[unit_price]]*Table357[[#This Row],[quantity]]</f>
        <v>102</v>
      </c>
      <c r="M432">
        <f t="shared" si="39"/>
        <v>142</v>
      </c>
      <c r="N432">
        <f t="shared" si="40"/>
        <v>40</v>
      </c>
      <c r="O432" t="s">
        <v>111</v>
      </c>
      <c r="P432" t="s">
        <v>115</v>
      </c>
      <c r="Q432" t="str">
        <f>TEXT(Table357[[#This Row],[order_date]],"yyyy")</f>
        <v>2015</v>
      </c>
    </row>
    <row r="433" spans="1:17" x14ac:dyDescent="0.3">
      <c r="A433">
        <f t="shared" si="41"/>
        <v>7777895832</v>
      </c>
      <c r="B433" s="1">
        <v>42076</v>
      </c>
      <c r="C433" t="str">
        <f t="shared" si="36"/>
        <v>Friday</v>
      </c>
      <c r="D433" t="str">
        <f t="shared" si="37"/>
        <v>March</v>
      </c>
      <c r="E433">
        <v>20.75</v>
      </c>
      <c r="F433" t="s">
        <v>13</v>
      </c>
      <c r="G433" t="s">
        <v>17</v>
      </c>
      <c r="H433">
        <f t="shared" si="38"/>
        <v>30.75</v>
      </c>
      <c r="I433">
        <v>7</v>
      </c>
      <c r="J433" t="s">
        <v>25</v>
      </c>
      <c r="K433" t="s">
        <v>26</v>
      </c>
      <c r="L433">
        <f>Table357[[#This Row],[unit_price]]*Table357[[#This Row],[quantity]]</f>
        <v>145.25</v>
      </c>
      <c r="M433">
        <f t="shared" si="39"/>
        <v>215.25</v>
      </c>
      <c r="N433">
        <f t="shared" si="40"/>
        <v>70</v>
      </c>
      <c r="O433" t="s">
        <v>111</v>
      </c>
      <c r="P433" t="s">
        <v>115</v>
      </c>
      <c r="Q433" t="str">
        <f>TEXT(Table357[[#This Row],[order_date]],"yyyy")</f>
        <v>2015</v>
      </c>
    </row>
    <row r="434" spans="1:17" x14ac:dyDescent="0.3">
      <c r="A434">
        <f t="shared" si="41"/>
        <v>7777895833</v>
      </c>
      <c r="B434" s="1">
        <v>42076</v>
      </c>
      <c r="C434" t="str">
        <f t="shared" si="36"/>
        <v>Friday</v>
      </c>
      <c r="D434" t="str">
        <f t="shared" si="37"/>
        <v>March</v>
      </c>
      <c r="E434">
        <v>16</v>
      </c>
      <c r="F434" t="s">
        <v>7</v>
      </c>
      <c r="G434" t="s">
        <v>14</v>
      </c>
      <c r="H434">
        <f t="shared" si="38"/>
        <v>21.5</v>
      </c>
      <c r="I434">
        <v>1</v>
      </c>
      <c r="J434" t="s">
        <v>34</v>
      </c>
      <c r="K434" t="s">
        <v>35</v>
      </c>
      <c r="L434">
        <f>Table357[[#This Row],[unit_price]]*Table357[[#This Row],[quantity]]</f>
        <v>16</v>
      </c>
      <c r="M434">
        <f t="shared" si="39"/>
        <v>21.5</v>
      </c>
      <c r="N434">
        <f t="shared" si="40"/>
        <v>5.5</v>
      </c>
      <c r="O434" t="s">
        <v>111</v>
      </c>
      <c r="P434" t="s">
        <v>114</v>
      </c>
      <c r="Q434" t="str">
        <f>TEXT(Table357[[#This Row],[order_date]],"yyyy")</f>
        <v>2015</v>
      </c>
    </row>
    <row r="435" spans="1:17" x14ac:dyDescent="0.3">
      <c r="A435">
        <f t="shared" si="41"/>
        <v>7777895834</v>
      </c>
      <c r="B435" s="1">
        <v>42076</v>
      </c>
      <c r="C435" t="str">
        <f t="shared" si="36"/>
        <v>Friday</v>
      </c>
      <c r="D435" t="str">
        <f t="shared" si="37"/>
        <v>March</v>
      </c>
      <c r="E435">
        <v>12</v>
      </c>
      <c r="F435" t="s">
        <v>27</v>
      </c>
      <c r="G435" t="s">
        <v>8</v>
      </c>
      <c r="H435">
        <f t="shared" si="38"/>
        <v>15</v>
      </c>
      <c r="I435">
        <v>1</v>
      </c>
      <c r="J435" t="s">
        <v>52</v>
      </c>
      <c r="K435" t="s">
        <v>53</v>
      </c>
      <c r="L435">
        <f>Table357[[#This Row],[unit_price]]*Table357[[#This Row],[quantity]]</f>
        <v>12</v>
      </c>
      <c r="M435">
        <f t="shared" si="39"/>
        <v>15</v>
      </c>
      <c r="N435">
        <f t="shared" si="40"/>
        <v>3</v>
      </c>
      <c r="O435" t="s">
        <v>111</v>
      </c>
      <c r="P435" t="s">
        <v>114</v>
      </c>
      <c r="Q435" t="str">
        <f>TEXT(Table357[[#This Row],[order_date]],"yyyy")</f>
        <v>2015</v>
      </c>
    </row>
    <row r="436" spans="1:17" x14ac:dyDescent="0.3">
      <c r="A436">
        <f t="shared" si="41"/>
        <v>7777895835</v>
      </c>
      <c r="B436" s="1">
        <v>42076</v>
      </c>
      <c r="C436" t="str">
        <f t="shared" si="36"/>
        <v>Friday</v>
      </c>
      <c r="D436" t="str">
        <f t="shared" si="37"/>
        <v>March</v>
      </c>
      <c r="E436">
        <v>16.5</v>
      </c>
      <c r="F436" t="s">
        <v>7</v>
      </c>
      <c r="G436" t="s">
        <v>17</v>
      </c>
      <c r="H436">
        <f t="shared" si="38"/>
        <v>25</v>
      </c>
      <c r="I436">
        <v>4</v>
      </c>
      <c r="J436" t="s">
        <v>18</v>
      </c>
      <c r="K436" t="s">
        <v>19</v>
      </c>
      <c r="L436">
        <f>Table357[[#This Row],[unit_price]]*Table357[[#This Row],[quantity]]</f>
        <v>66</v>
      </c>
      <c r="M436">
        <f t="shared" si="39"/>
        <v>100</v>
      </c>
      <c r="N436">
        <f t="shared" si="40"/>
        <v>34</v>
      </c>
      <c r="O436" t="s">
        <v>111</v>
      </c>
      <c r="P436" t="s">
        <v>114</v>
      </c>
      <c r="Q436" t="str">
        <f>TEXT(Table357[[#This Row],[order_date]],"yyyy")</f>
        <v>2015</v>
      </c>
    </row>
    <row r="437" spans="1:17" x14ac:dyDescent="0.3">
      <c r="A437">
        <f t="shared" si="41"/>
        <v>7777895836</v>
      </c>
      <c r="B437" s="1">
        <v>42076</v>
      </c>
      <c r="C437" t="str">
        <f t="shared" si="36"/>
        <v>Friday</v>
      </c>
      <c r="D437" t="str">
        <f t="shared" si="37"/>
        <v>March</v>
      </c>
      <c r="E437">
        <v>16</v>
      </c>
      <c r="F437" t="s">
        <v>7</v>
      </c>
      <c r="G437" t="s">
        <v>14</v>
      </c>
      <c r="H437">
        <f t="shared" si="38"/>
        <v>21.5</v>
      </c>
      <c r="I437">
        <v>12</v>
      </c>
      <c r="J437" t="s">
        <v>68</v>
      </c>
      <c r="K437" t="s">
        <v>69</v>
      </c>
      <c r="L437">
        <f>Table357[[#This Row],[unit_price]]*Table357[[#This Row],[quantity]]</f>
        <v>192</v>
      </c>
      <c r="M437">
        <f t="shared" si="39"/>
        <v>258</v>
      </c>
      <c r="N437">
        <f t="shared" si="40"/>
        <v>66</v>
      </c>
      <c r="O437" t="s">
        <v>111</v>
      </c>
      <c r="P437" t="s">
        <v>115</v>
      </c>
      <c r="Q437" t="str">
        <f>TEXT(Table357[[#This Row],[order_date]],"yyyy")</f>
        <v>2015</v>
      </c>
    </row>
    <row r="438" spans="1:17" x14ac:dyDescent="0.3">
      <c r="A438">
        <f t="shared" si="41"/>
        <v>7777895837</v>
      </c>
      <c r="B438" s="1">
        <v>42077</v>
      </c>
      <c r="C438" t="str">
        <f t="shared" si="36"/>
        <v>Saturday</v>
      </c>
      <c r="D438" t="str">
        <f t="shared" si="37"/>
        <v>March</v>
      </c>
      <c r="E438">
        <v>16.5</v>
      </c>
      <c r="F438" t="s">
        <v>7</v>
      </c>
      <c r="G438" t="s">
        <v>17</v>
      </c>
      <c r="H438">
        <f t="shared" si="38"/>
        <v>25</v>
      </c>
      <c r="I438">
        <v>9</v>
      </c>
      <c r="J438" t="s">
        <v>32</v>
      </c>
      <c r="K438" t="s">
        <v>33</v>
      </c>
      <c r="L438">
        <f>Table357[[#This Row],[unit_price]]*Table357[[#This Row],[quantity]]</f>
        <v>148.5</v>
      </c>
      <c r="M438">
        <f t="shared" si="39"/>
        <v>225</v>
      </c>
      <c r="N438">
        <f t="shared" si="40"/>
        <v>76.5</v>
      </c>
      <c r="O438" t="s">
        <v>111</v>
      </c>
      <c r="P438" t="s">
        <v>114</v>
      </c>
      <c r="Q438" t="str">
        <f>TEXT(Table357[[#This Row],[order_date]],"yyyy")</f>
        <v>2015</v>
      </c>
    </row>
    <row r="439" spans="1:17" x14ac:dyDescent="0.3">
      <c r="A439">
        <f t="shared" si="41"/>
        <v>7777895838</v>
      </c>
      <c r="B439" s="1">
        <v>42077</v>
      </c>
      <c r="C439" t="str">
        <f t="shared" si="36"/>
        <v>Saturday</v>
      </c>
      <c r="D439" t="str">
        <f t="shared" si="37"/>
        <v>March</v>
      </c>
      <c r="E439">
        <v>16.75</v>
      </c>
      <c r="F439" t="s">
        <v>7</v>
      </c>
      <c r="G439" t="s">
        <v>22</v>
      </c>
      <c r="H439">
        <f t="shared" si="38"/>
        <v>23.25</v>
      </c>
      <c r="I439">
        <v>3</v>
      </c>
      <c r="J439" t="s">
        <v>46</v>
      </c>
      <c r="K439" t="s">
        <v>47</v>
      </c>
      <c r="L439">
        <f>Table357[[#This Row],[unit_price]]*Table357[[#This Row],[quantity]]</f>
        <v>50.25</v>
      </c>
      <c r="M439">
        <f t="shared" si="39"/>
        <v>69.75</v>
      </c>
      <c r="N439">
        <f t="shared" si="40"/>
        <v>19.5</v>
      </c>
      <c r="O439" t="s">
        <v>112</v>
      </c>
      <c r="P439" t="s">
        <v>115</v>
      </c>
      <c r="Q439" t="str">
        <f>TEXT(Table357[[#This Row],[order_date]],"yyyy")</f>
        <v>2015</v>
      </c>
    </row>
    <row r="440" spans="1:17" x14ac:dyDescent="0.3">
      <c r="A440">
        <f t="shared" si="41"/>
        <v>7777895839</v>
      </c>
      <c r="B440" s="1">
        <v>42077</v>
      </c>
      <c r="C440" t="str">
        <f t="shared" si="36"/>
        <v>Saturday</v>
      </c>
      <c r="D440" t="str">
        <f t="shared" si="37"/>
        <v>March</v>
      </c>
      <c r="E440">
        <v>20.25</v>
      </c>
      <c r="F440" t="s">
        <v>13</v>
      </c>
      <c r="G440" t="s">
        <v>14</v>
      </c>
      <c r="H440">
        <f t="shared" si="38"/>
        <v>27.25</v>
      </c>
      <c r="I440">
        <v>1</v>
      </c>
      <c r="J440" t="s">
        <v>20</v>
      </c>
      <c r="K440" t="s">
        <v>21</v>
      </c>
      <c r="L440">
        <f>Table357[[#This Row],[unit_price]]*Table357[[#This Row],[quantity]]</f>
        <v>20.25</v>
      </c>
      <c r="M440">
        <f t="shared" si="39"/>
        <v>27.25</v>
      </c>
      <c r="N440">
        <f t="shared" si="40"/>
        <v>7</v>
      </c>
      <c r="O440" t="s">
        <v>111</v>
      </c>
      <c r="P440" t="s">
        <v>115</v>
      </c>
      <c r="Q440" t="str">
        <f>TEXT(Table357[[#This Row],[order_date]],"yyyy")</f>
        <v>2015</v>
      </c>
    </row>
    <row r="441" spans="1:17" x14ac:dyDescent="0.3">
      <c r="A441">
        <f t="shared" si="41"/>
        <v>7777895840</v>
      </c>
      <c r="B441" s="1">
        <v>42077</v>
      </c>
      <c r="C441" t="str">
        <f t="shared" si="36"/>
        <v>Saturday</v>
      </c>
      <c r="D441" t="str">
        <f t="shared" si="37"/>
        <v>March</v>
      </c>
      <c r="E441">
        <v>12.5</v>
      </c>
      <c r="F441" t="s">
        <v>27</v>
      </c>
      <c r="G441" t="s">
        <v>17</v>
      </c>
      <c r="H441">
        <f t="shared" si="38"/>
        <v>19.5</v>
      </c>
      <c r="I441">
        <v>9</v>
      </c>
      <c r="J441" t="s">
        <v>54</v>
      </c>
      <c r="K441" t="s">
        <v>55</v>
      </c>
      <c r="L441">
        <f>Table357[[#This Row],[unit_price]]*Table357[[#This Row],[quantity]]</f>
        <v>112.5</v>
      </c>
      <c r="M441">
        <f t="shared" si="39"/>
        <v>175.5</v>
      </c>
      <c r="N441">
        <f t="shared" si="40"/>
        <v>63</v>
      </c>
      <c r="O441" t="s">
        <v>111</v>
      </c>
      <c r="P441" t="s">
        <v>115</v>
      </c>
      <c r="Q441" t="str">
        <f>TEXT(Table357[[#This Row],[order_date]],"yyyy")</f>
        <v>2015</v>
      </c>
    </row>
    <row r="442" spans="1:17" x14ac:dyDescent="0.3">
      <c r="A442">
        <f t="shared" si="41"/>
        <v>7777895841</v>
      </c>
      <c r="B442" s="1">
        <v>42077</v>
      </c>
      <c r="C442" t="str">
        <f t="shared" si="36"/>
        <v>Saturday</v>
      </c>
      <c r="D442" t="str">
        <f t="shared" si="37"/>
        <v>March</v>
      </c>
      <c r="E442">
        <v>12.5</v>
      </c>
      <c r="F442" t="s">
        <v>27</v>
      </c>
      <c r="G442" t="s">
        <v>17</v>
      </c>
      <c r="H442">
        <f t="shared" si="38"/>
        <v>19.5</v>
      </c>
      <c r="I442">
        <v>11</v>
      </c>
      <c r="J442" t="s">
        <v>25</v>
      </c>
      <c r="K442" t="s">
        <v>26</v>
      </c>
      <c r="L442">
        <f>Table357[[#This Row],[unit_price]]*Table357[[#This Row],[quantity]]</f>
        <v>137.5</v>
      </c>
      <c r="M442">
        <f t="shared" si="39"/>
        <v>214.5</v>
      </c>
      <c r="N442">
        <f t="shared" si="40"/>
        <v>77</v>
      </c>
      <c r="O442" t="s">
        <v>112</v>
      </c>
      <c r="P442" t="s">
        <v>115</v>
      </c>
      <c r="Q442" t="str">
        <f>TEXT(Table357[[#This Row],[order_date]],"yyyy")</f>
        <v>2015</v>
      </c>
    </row>
    <row r="443" spans="1:17" x14ac:dyDescent="0.3">
      <c r="A443">
        <f t="shared" si="41"/>
        <v>7777895842</v>
      </c>
      <c r="B443" s="1">
        <v>42077</v>
      </c>
      <c r="C443" t="str">
        <f t="shared" si="36"/>
        <v>Saturday</v>
      </c>
      <c r="D443" t="str">
        <f t="shared" si="37"/>
        <v>March</v>
      </c>
      <c r="E443">
        <v>10.5</v>
      </c>
      <c r="F443" t="s">
        <v>27</v>
      </c>
      <c r="G443" t="s">
        <v>8</v>
      </c>
      <c r="H443">
        <f t="shared" si="38"/>
        <v>13.5</v>
      </c>
      <c r="I443">
        <v>10</v>
      </c>
      <c r="J443" t="s">
        <v>9</v>
      </c>
      <c r="K443" t="s">
        <v>10</v>
      </c>
      <c r="L443">
        <f>Table357[[#This Row],[unit_price]]*Table357[[#This Row],[quantity]]</f>
        <v>105</v>
      </c>
      <c r="M443">
        <f t="shared" si="39"/>
        <v>135</v>
      </c>
      <c r="N443">
        <f t="shared" si="40"/>
        <v>30</v>
      </c>
      <c r="O443" t="s">
        <v>112</v>
      </c>
      <c r="P443" t="s">
        <v>114</v>
      </c>
      <c r="Q443" t="str">
        <f>TEXT(Table357[[#This Row],[order_date]],"yyyy")</f>
        <v>2015</v>
      </c>
    </row>
    <row r="444" spans="1:17" x14ac:dyDescent="0.3">
      <c r="A444">
        <f t="shared" si="41"/>
        <v>7777895843</v>
      </c>
      <c r="B444" s="1">
        <v>42078</v>
      </c>
      <c r="C444" t="str">
        <f t="shared" si="36"/>
        <v>Sunday</v>
      </c>
      <c r="D444" t="str">
        <f t="shared" si="37"/>
        <v>March</v>
      </c>
      <c r="E444">
        <v>12</v>
      </c>
      <c r="F444" t="s">
        <v>27</v>
      </c>
      <c r="G444" t="s">
        <v>8</v>
      </c>
      <c r="H444">
        <f t="shared" si="38"/>
        <v>15</v>
      </c>
      <c r="I444">
        <v>1</v>
      </c>
      <c r="J444" t="s">
        <v>52</v>
      </c>
      <c r="K444" t="s">
        <v>53</v>
      </c>
      <c r="L444">
        <f>Table357[[#This Row],[unit_price]]*Table357[[#This Row],[quantity]]</f>
        <v>12</v>
      </c>
      <c r="M444">
        <f t="shared" si="39"/>
        <v>15</v>
      </c>
      <c r="N444">
        <f t="shared" si="40"/>
        <v>3</v>
      </c>
      <c r="O444" t="s">
        <v>111</v>
      </c>
      <c r="P444" t="s">
        <v>115</v>
      </c>
      <c r="Q444" t="str">
        <f>TEXT(Table357[[#This Row],[order_date]],"yyyy")</f>
        <v>2015</v>
      </c>
    </row>
    <row r="445" spans="1:17" x14ac:dyDescent="0.3">
      <c r="A445">
        <f t="shared" si="41"/>
        <v>7777895844</v>
      </c>
      <c r="B445" s="1">
        <v>42078</v>
      </c>
      <c r="C445" t="str">
        <f t="shared" si="36"/>
        <v>Sunday</v>
      </c>
      <c r="D445" t="str">
        <f t="shared" si="37"/>
        <v>March</v>
      </c>
      <c r="E445">
        <v>20.75</v>
      </c>
      <c r="F445" t="s">
        <v>13</v>
      </c>
      <c r="G445" t="s">
        <v>17</v>
      </c>
      <c r="H445">
        <f t="shared" si="38"/>
        <v>30.75</v>
      </c>
      <c r="I445">
        <v>8</v>
      </c>
      <c r="J445" t="s">
        <v>18</v>
      </c>
      <c r="K445" t="s">
        <v>19</v>
      </c>
      <c r="L445">
        <f>Table357[[#This Row],[unit_price]]*Table357[[#This Row],[quantity]]</f>
        <v>166</v>
      </c>
      <c r="M445">
        <f t="shared" si="39"/>
        <v>246</v>
      </c>
      <c r="N445">
        <f t="shared" si="40"/>
        <v>80</v>
      </c>
      <c r="O445" t="s">
        <v>111</v>
      </c>
      <c r="P445" t="s">
        <v>115</v>
      </c>
      <c r="Q445" t="str">
        <f>TEXT(Table357[[#This Row],[order_date]],"yyyy")</f>
        <v>2015</v>
      </c>
    </row>
    <row r="446" spans="1:17" x14ac:dyDescent="0.3">
      <c r="A446">
        <f t="shared" si="41"/>
        <v>7777895845</v>
      </c>
      <c r="B446" s="1">
        <v>42078</v>
      </c>
      <c r="C446" t="str">
        <f t="shared" si="36"/>
        <v>Sunday</v>
      </c>
      <c r="D446" t="str">
        <f t="shared" si="37"/>
        <v>March</v>
      </c>
      <c r="E446">
        <v>12</v>
      </c>
      <c r="F446" t="s">
        <v>27</v>
      </c>
      <c r="G446" t="s">
        <v>8</v>
      </c>
      <c r="H446">
        <f t="shared" si="38"/>
        <v>15</v>
      </c>
      <c r="I446">
        <v>8</v>
      </c>
      <c r="J446" t="s">
        <v>52</v>
      </c>
      <c r="K446" t="s">
        <v>53</v>
      </c>
      <c r="L446">
        <f>Table357[[#This Row],[unit_price]]*Table357[[#This Row],[quantity]]</f>
        <v>96</v>
      </c>
      <c r="M446">
        <f t="shared" si="39"/>
        <v>120</v>
      </c>
      <c r="N446">
        <f t="shared" si="40"/>
        <v>24</v>
      </c>
      <c r="O446" t="s">
        <v>111</v>
      </c>
      <c r="P446" t="s">
        <v>114</v>
      </c>
      <c r="Q446" t="str">
        <f>TEXT(Table357[[#This Row],[order_date]],"yyyy")</f>
        <v>2015</v>
      </c>
    </row>
    <row r="447" spans="1:17" x14ac:dyDescent="0.3">
      <c r="A447">
        <f t="shared" si="41"/>
        <v>7777895846</v>
      </c>
      <c r="B447" s="1">
        <v>42078</v>
      </c>
      <c r="C447" t="str">
        <f t="shared" si="36"/>
        <v>Sunday</v>
      </c>
      <c r="D447" t="str">
        <f t="shared" si="37"/>
        <v>March</v>
      </c>
      <c r="E447">
        <v>16.5</v>
      </c>
      <c r="F447" t="s">
        <v>13</v>
      </c>
      <c r="G447" t="s">
        <v>8</v>
      </c>
      <c r="H447">
        <f t="shared" si="38"/>
        <v>22.5</v>
      </c>
      <c r="I447">
        <v>10</v>
      </c>
      <c r="J447" t="s">
        <v>9</v>
      </c>
      <c r="K447" t="s">
        <v>10</v>
      </c>
      <c r="L447">
        <f>Table357[[#This Row],[unit_price]]*Table357[[#This Row],[quantity]]</f>
        <v>165</v>
      </c>
      <c r="M447">
        <f t="shared" si="39"/>
        <v>225</v>
      </c>
      <c r="N447">
        <f t="shared" si="40"/>
        <v>60</v>
      </c>
      <c r="O447" t="s">
        <v>112</v>
      </c>
      <c r="P447" t="s">
        <v>115</v>
      </c>
      <c r="Q447" t="str">
        <f>TEXT(Table357[[#This Row],[order_date]],"yyyy")</f>
        <v>2015</v>
      </c>
    </row>
    <row r="448" spans="1:17" x14ac:dyDescent="0.3">
      <c r="A448">
        <f t="shared" si="41"/>
        <v>7777895847</v>
      </c>
      <c r="B448" s="1">
        <v>42078</v>
      </c>
      <c r="C448" t="str">
        <f t="shared" si="36"/>
        <v>Sunday</v>
      </c>
      <c r="D448" t="str">
        <f t="shared" si="37"/>
        <v>March</v>
      </c>
      <c r="E448">
        <v>12</v>
      </c>
      <c r="F448" t="s">
        <v>27</v>
      </c>
      <c r="G448" t="s">
        <v>8</v>
      </c>
      <c r="H448">
        <f t="shared" si="38"/>
        <v>15</v>
      </c>
      <c r="I448">
        <v>4</v>
      </c>
      <c r="J448" t="s">
        <v>52</v>
      </c>
      <c r="K448" t="s">
        <v>53</v>
      </c>
      <c r="L448">
        <f>Table357[[#This Row],[unit_price]]*Table357[[#This Row],[quantity]]</f>
        <v>48</v>
      </c>
      <c r="M448">
        <f t="shared" si="39"/>
        <v>60</v>
      </c>
      <c r="N448">
        <f t="shared" si="40"/>
        <v>12</v>
      </c>
      <c r="O448" t="s">
        <v>112</v>
      </c>
      <c r="P448" t="s">
        <v>115</v>
      </c>
      <c r="Q448" t="str">
        <f>TEXT(Table357[[#This Row],[order_date]],"yyyy")</f>
        <v>2015</v>
      </c>
    </row>
    <row r="449" spans="1:17" x14ac:dyDescent="0.3">
      <c r="A449">
        <f t="shared" si="41"/>
        <v>7777895848</v>
      </c>
      <c r="B449" s="1">
        <v>42078</v>
      </c>
      <c r="C449" t="str">
        <f t="shared" si="36"/>
        <v>Sunday</v>
      </c>
      <c r="D449" t="str">
        <f t="shared" si="37"/>
        <v>March</v>
      </c>
      <c r="E449">
        <v>17.95</v>
      </c>
      <c r="F449" t="s">
        <v>13</v>
      </c>
      <c r="G449" t="s">
        <v>14</v>
      </c>
      <c r="H449">
        <f t="shared" si="38"/>
        <v>24.95</v>
      </c>
      <c r="I449">
        <v>9</v>
      </c>
      <c r="J449" t="s">
        <v>56</v>
      </c>
      <c r="K449" t="s">
        <v>57</v>
      </c>
      <c r="L449">
        <f>Table357[[#This Row],[unit_price]]*Table357[[#This Row],[quantity]]</f>
        <v>161.54999999999998</v>
      </c>
      <c r="M449">
        <f t="shared" si="39"/>
        <v>224.54999999999998</v>
      </c>
      <c r="N449">
        <f t="shared" si="40"/>
        <v>63</v>
      </c>
      <c r="O449" t="s">
        <v>112</v>
      </c>
      <c r="P449" t="s">
        <v>114</v>
      </c>
      <c r="Q449" t="str">
        <f>TEXT(Table357[[#This Row],[order_date]],"yyyy")</f>
        <v>2015</v>
      </c>
    </row>
    <row r="450" spans="1:17" x14ac:dyDescent="0.3">
      <c r="A450">
        <f t="shared" si="41"/>
        <v>7777895849</v>
      </c>
      <c r="B450" s="1">
        <v>42078</v>
      </c>
      <c r="C450" t="str">
        <f t="shared" ref="C450:C513" si="42">TEXT(B450,"dddd")</f>
        <v>Sunday</v>
      </c>
      <c r="D450" t="str">
        <f t="shared" si="37"/>
        <v>March</v>
      </c>
      <c r="E450">
        <v>20.75</v>
      </c>
      <c r="F450" t="s">
        <v>13</v>
      </c>
      <c r="G450" t="s">
        <v>22</v>
      </c>
      <c r="H450">
        <f t="shared" si="38"/>
        <v>28.75</v>
      </c>
      <c r="I450">
        <v>1</v>
      </c>
      <c r="J450" t="s">
        <v>50</v>
      </c>
      <c r="K450" t="s">
        <v>51</v>
      </c>
      <c r="L450">
        <f>Table357[[#This Row],[unit_price]]*Table357[[#This Row],[quantity]]</f>
        <v>20.75</v>
      </c>
      <c r="M450">
        <f t="shared" si="39"/>
        <v>28.75</v>
      </c>
      <c r="N450">
        <f t="shared" si="40"/>
        <v>8</v>
      </c>
      <c r="O450" t="s">
        <v>112</v>
      </c>
      <c r="P450" t="s">
        <v>115</v>
      </c>
      <c r="Q450" t="str">
        <f>TEXT(Table357[[#This Row],[order_date]],"yyyy")</f>
        <v>2015</v>
      </c>
    </row>
    <row r="451" spans="1:17" x14ac:dyDescent="0.3">
      <c r="A451">
        <f t="shared" si="41"/>
        <v>7777895850</v>
      </c>
      <c r="B451" s="1">
        <v>42079</v>
      </c>
      <c r="C451" t="str">
        <f t="shared" si="42"/>
        <v>Monday</v>
      </c>
      <c r="D451" t="str">
        <f t="shared" ref="D451:D514" si="43">TEXT(B451,"mmmm")</f>
        <v>March</v>
      </c>
      <c r="E451">
        <v>12</v>
      </c>
      <c r="F451" t="s">
        <v>27</v>
      </c>
      <c r="G451" t="s">
        <v>14</v>
      </c>
      <c r="H451">
        <f t="shared" ref="H451:H514" si="44">E451 +   IF(F451="S", 2, IF(F451="M", 3.5, IF(F451="L", 5, 0))) +  IF(G451="Classic", 1, IF(G451="Veggie", 2, IF(G451="Chicken", 3, IF(G451="Supreme",5,0))))</f>
        <v>16</v>
      </c>
      <c r="I451">
        <v>1</v>
      </c>
      <c r="J451" t="s">
        <v>34</v>
      </c>
      <c r="K451" t="s">
        <v>35</v>
      </c>
      <c r="L451">
        <f>Table357[[#This Row],[unit_price]]*Table357[[#This Row],[quantity]]</f>
        <v>12</v>
      </c>
      <c r="M451">
        <f t="shared" ref="M451:M514" si="45">H451*I451</f>
        <v>16</v>
      </c>
      <c r="N451">
        <f t="shared" ref="N451:N514" si="46">(H451-E451)*I451</f>
        <v>4</v>
      </c>
      <c r="O451" t="s">
        <v>111</v>
      </c>
      <c r="P451" t="s">
        <v>114</v>
      </c>
      <c r="Q451" t="str">
        <f>TEXT(Table357[[#This Row],[order_date]],"yyyy")</f>
        <v>2015</v>
      </c>
    </row>
    <row r="452" spans="1:17" x14ac:dyDescent="0.3">
      <c r="A452">
        <f t="shared" ref="A452:A515" si="47">A451+1</f>
        <v>7777895851</v>
      </c>
      <c r="B452" s="1">
        <v>42079</v>
      </c>
      <c r="C452" t="str">
        <f t="shared" si="42"/>
        <v>Monday</v>
      </c>
      <c r="D452" t="str">
        <f t="shared" si="43"/>
        <v>March</v>
      </c>
      <c r="E452">
        <v>12.5</v>
      </c>
      <c r="F452" t="s">
        <v>7</v>
      </c>
      <c r="G452" t="s">
        <v>8</v>
      </c>
      <c r="H452">
        <f t="shared" si="44"/>
        <v>17</v>
      </c>
      <c r="I452">
        <v>5</v>
      </c>
      <c r="J452" t="s">
        <v>48</v>
      </c>
      <c r="K452" t="s">
        <v>49</v>
      </c>
      <c r="L452">
        <f>Table357[[#This Row],[unit_price]]*Table357[[#This Row],[quantity]]</f>
        <v>62.5</v>
      </c>
      <c r="M452">
        <f t="shared" si="45"/>
        <v>85</v>
      </c>
      <c r="N452">
        <f t="shared" si="46"/>
        <v>22.5</v>
      </c>
      <c r="O452" t="s">
        <v>112</v>
      </c>
      <c r="P452" t="s">
        <v>114</v>
      </c>
      <c r="Q452" t="str">
        <f>TEXT(Table357[[#This Row],[order_date]],"yyyy")</f>
        <v>2015</v>
      </c>
    </row>
    <row r="453" spans="1:17" x14ac:dyDescent="0.3">
      <c r="A453">
        <f t="shared" si="47"/>
        <v>7777895852</v>
      </c>
      <c r="B453" s="1">
        <v>42079</v>
      </c>
      <c r="C453" t="str">
        <f t="shared" si="42"/>
        <v>Monday</v>
      </c>
      <c r="D453" t="str">
        <f t="shared" si="43"/>
        <v>March</v>
      </c>
      <c r="E453">
        <v>16.5</v>
      </c>
      <c r="F453" t="s">
        <v>13</v>
      </c>
      <c r="G453" t="s">
        <v>8</v>
      </c>
      <c r="H453">
        <f t="shared" si="44"/>
        <v>22.5</v>
      </c>
      <c r="I453">
        <v>10</v>
      </c>
      <c r="J453" t="s">
        <v>9</v>
      </c>
      <c r="K453" t="s">
        <v>10</v>
      </c>
      <c r="L453">
        <f>Table357[[#This Row],[unit_price]]*Table357[[#This Row],[quantity]]</f>
        <v>165</v>
      </c>
      <c r="M453">
        <f t="shared" si="45"/>
        <v>225</v>
      </c>
      <c r="N453">
        <f t="shared" si="46"/>
        <v>60</v>
      </c>
      <c r="O453" t="s">
        <v>112</v>
      </c>
      <c r="P453" t="s">
        <v>115</v>
      </c>
      <c r="Q453" t="str">
        <f>TEXT(Table357[[#This Row],[order_date]],"yyyy")</f>
        <v>2015</v>
      </c>
    </row>
    <row r="454" spans="1:17" x14ac:dyDescent="0.3">
      <c r="A454">
        <f t="shared" si="47"/>
        <v>7777895853</v>
      </c>
      <c r="B454" s="1">
        <v>42079</v>
      </c>
      <c r="C454" t="str">
        <f t="shared" si="42"/>
        <v>Monday</v>
      </c>
      <c r="D454" t="str">
        <f t="shared" si="43"/>
        <v>March</v>
      </c>
      <c r="E454">
        <v>14.75</v>
      </c>
      <c r="F454" t="s">
        <v>7</v>
      </c>
      <c r="G454" t="s">
        <v>14</v>
      </c>
      <c r="H454">
        <f t="shared" si="44"/>
        <v>20.25</v>
      </c>
      <c r="I454">
        <v>6</v>
      </c>
      <c r="J454" t="s">
        <v>56</v>
      </c>
      <c r="K454" t="s">
        <v>57</v>
      </c>
      <c r="L454">
        <f>Table357[[#This Row],[unit_price]]*Table357[[#This Row],[quantity]]</f>
        <v>88.5</v>
      </c>
      <c r="M454">
        <f t="shared" si="45"/>
        <v>121.5</v>
      </c>
      <c r="N454">
        <f t="shared" si="46"/>
        <v>33</v>
      </c>
      <c r="O454" t="s">
        <v>112</v>
      </c>
      <c r="P454" t="s">
        <v>114</v>
      </c>
      <c r="Q454" t="str">
        <f>TEXT(Table357[[#This Row],[order_date]],"yyyy")</f>
        <v>2015</v>
      </c>
    </row>
    <row r="455" spans="1:17" x14ac:dyDescent="0.3">
      <c r="A455">
        <f t="shared" si="47"/>
        <v>7777895854</v>
      </c>
      <c r="B455" s="1">
        <v>42079</v>
      </c>
      <c r="C455" t="str">
        <f t="shared" si="42"/>
        <v>Monday</v>
      </c>
      <c r="D455" t="str">
        <f t="shared" si="43"/>
        <v>March</v>
      </c>
      <c r="E455">
        <v>16.5</v>
      </c>
      <c r="F455" t="s">
        <v>13</v>
      </c>
      <c r="G455" t="s">
        <v>8</v>
      </c>
      <c r="H455">
        <f t="shared" si="44"/>
        <v>22.5</v>
      </c>
      <c r="I455">
        <v>10</v>
      </c>
      <c r="J455" t="s">
        <v>9</v>
      </c>
      <c r="K455" t="s">
        <v>10</v>
      </c>
      <c r="L455">
        <f>Table357[[#This Row],[unit_price]]*Table357[[#This Row],[quantity]]</f>
        <v>165</v>
      </c>
      <c r="M455">
        <f t="shared" si="45"/>
        <v>225</v>
      </c>
      <c r="N455">
        <f t="shared" si="46"/>
        <v>60</v>
      </c>
      <c r="O455" t="s">
        <v>112</v>
      </c>
      <c r="P455" t="s">
        <v>114</v>
      </c>
      <c r="Q455" t="str">
        <f>TEXT(Table357[[#This Row],[order_date]],"yyyy")</f>
        <v>2015</v>
      </c>
    </row>
    <row r="456" spans="1:17" x14ac:dyDescent="0.3">
      <c r="A456">
        <f t="shared" si="47"/>
        <v>7777895855</v>
      </c>
      <c r="B456" s="1">
        <v>42079</v>
      </c>
      <c r="C456" t="str">
        <f t="shared" si="42"/>
        <v>Monday</v>
      </c>
      <c r="D456" t="str">
        <f t="shared" si="43"/>
        <v>March</v>
      </c>
      <c r="E456">
        <v>16.5</v>
      </c>
      <c r="F456" t="s">
        <v>7</v>
      </c>
      <c r="G456" t="s">
        <v>17</v>
      </c>
      <c r="H456">
        <f t="shared" si="44"/>
        <v>25</v>
      </c>
      <c r="I456">
        <v>5</v>
      </c>
      <c r="J456" t="s">
        <v>38</v>
      </c>
      <c r="K456" t="s">
        <v>39</v>
      </c>
      <c r="L456">
        <f>Table357[[#This Row],[unit_price]]*Table357[[#This Row],[quantity]]</f>
        <v>82.5</v>
      </c>
      <c r="M456">
        <f t="shared" si="45"/>
        <v>125</v>
      </c>
      <c r="N456">
        <f t="shared" si="46"/>
        <v>42.5</v>
      </c>
      <c r="O456" t="s">
        <v>111</v>
      </c>
      <c r="P456" t="s">
        <v>114</v>
      </c>
      <c r="Q456" t="str">
        <f>TEXT(Table357[[#This Row],[order_date]],"yyyy")</f>
        <v>2015</v>
      </c>
    </row>
    <row r="457" spans="1:17" x14ac:dyDescent="0.3">
      <c r="A457">
        <f t="shared" si="47"/>
        <v>7777895856</v>
      </c>
      <c r="B457" s="1">
        <v>42080</v>
      </c>
      <c r="C457" t="str">
        <f t="shared" si="42"/>
        <v>Tuesday</v>
      </c>
      <c r="D457" t="str">
        <f t="shared" si="43"/>
        <v>March</v>
      </c>
      <c r="E457">
        <v>16.75</v>
      </c>
      <c r="F457" t="s">
        <v>7</v>
      </c>
      <c r="G457" t="s">
        <v>22</v>
      </c>
      <c r="H457">
        <f t="shared" si="44"/>
        <v>23.25</v>
      </c>
      <c r="I457">
        <v>10</v>
      </c>
      <c r="J457" t="s">
        <v>28</v>
      </c>
      <c r="K457" t="s">
        <v>29</v>
      </c>
      <c r="L457">
        <f>Table357[[#This Row],[unit_price]]*Table357[[#This Row],[quantity]]</f>
        <v>167.5</v>
      </c>
      <c r="M457">
        <f t="shared" si="45"/>
        <v>232.5</v>
      </c>
      <c r="N457">
        <f t="shared" si="46"/>
        <v>65</v>
      </c>
      <c r="O457" t="s">
        <v>111</v>
      </c>
      <c r="P457" t="s">
        <v>114</v>
      </c>
      <c r="Q457" t="str">
        <f>TEXT(Table357[[#This Row],[order_date]],"yyyy")</f>
        <v>2015</v>
      </c>
    </row>
    <row r="458" spans="1:17" x14ac:dyDescent="0.3">
      <c r="A458">
        <f t="shared" si="47"/>
        <v>7777895857</v>
      </c>
      <c r="B458" s="1">
        <v>42080</v>
      </c>
      <c r="C458" t="str">
        <f t="shared" si="42"/>
        <v>Tuesday</v>
      </c>
      <c r="D458" t="str">
        <f t="shared" si="43"/>
        <v>March</v>
      </c>
      <c r="E458">
        <v>16.5</v>
      </c>
      <c r="F458" t="s">
        <v>7</v>
      </c>
      <c r="G458" t="s">
        <v>17</v>
      </c>
      <c r="H458">
        <f t="shared" si="44"/>
        <v>25</v>
      </c>
      <c r="I458">
        <v>5</v>
      </c>
      <c r="J458" t="s">
        <v>18</v>
      </c>
      <c r="K458" t="s">
        <v>19</v>
      </c>
      <c r="L458">
        <f>Table357[[#This Row],[unit_price]]*Table357[[#This Row],[quantity]]</f>
        <v>82.5</v>
      </c>
      <c r="M458">
        <f t="shared" si="45"/>
        <v>125</v>
      </c>
      <c r="N458">
        <f t="shared" si="46"/>
        <v>42.5</v>
      </c>
      <c r="O458" t="s">
        <v>112</v>
      </c>
      <c r="P458" t="s">
        <v>114</v>
      </c>
      <c r="Q458" t="str">
        <f>TEXT(Table357[[#This Row],[order_date]],"yyyy")</f>
        <v>2015</v>
      </c>
    </row>
    <row r="459" spans="1:17" x14ac:dyDescent="0.3">
      <c r="A459">
        <f t="shared" si="47"/>
        <v>7777895858</v>
      </c>
      <c r="B459" s="1">
        <v>42080</v>
      </c>
      <c r="C459" t="str">
        <f t="shared" si="42"/>
        <v>Tuesday</v>
      </c>
      <c r="D459" t="str">
        <f t="shared" si="43"/>
        <v>March</v>
      </c>
      <c r="E459">
        <v>17.95</v>
      </c>
      <c r="F459" t="s">
        <v>13</v>
      </c>
      <c r="G459" t="s">
        <v>14</v>
      </c>
      <c r="H459">
        <f t="shared" si="44"/>
        <v>24.95</v>
      </c>
      <c r="I459">
        <v>9</v>
      </c>
      <c r="J459" t="s">
        <v>56</v>
      </c>
      <c r="K459" t="s">
        <v>57</v>
      </c>
      <c r="L459">
        <f>Table357[[#This Row],[unit_price]]*Table357[[#This Row],[quantity]]</f>
        <v>161.54999999999998</v>
      </c>
      <c r="M459">
        <f t="shared" si="45"/>
        <v>224.54999999999998</v>
      </c>
      <c r="N459">
        <f t="shared" si="46"/>
        <v>63</v>
      </c>
      <c r="O459" t="s">
        <v>112</v>
      </c>
      <c r="P459" t="s">
        <v>114</v>
      </c>
      <c r="Q459" t="str">
        <f>TEXT(Table357[[#This Row],[order_date]],"yyyy")</f>
        <v>2015</v>
      </c>
    </row>
    <row r="460" spans="1:17" x14ac:dyDescent="0.3">
      <c r="A460">
        <f t="shared" si="47"/>
        <v>7777895859</v>
      </c>
      <c r="B460" s="1">
        <v>42080</v>
      </c>
      <c r="C460" t="str">
        <f t="shared" si="42"/>
        <v>Tuesday</v>
      </c>
      <c r="D460" t="str">
        <f t="shared" si="43"/>
        <v>March</v>
      </c>
      <c r="E460">
        <v>20.5</v>
      </c>
      <c r="F460" t="s">
        <v>13</v>
      </c>
      <c r="G460" t="s">
        <v>8</v>
      </c>
      <c r="H460">
        <f t="shared" si="44"/>
        <v>26.5</v>
      </c>
      <c r="I460">
        <v>8</v>
      </c>
      <c r="J460" t="s">
        <v>11</v>
      </c>
      <c r="K460" t="s">
        <v>12</v>
      </c>
      <c r="L460">
        <f>Table357[[#This Row],[unit_price]]*Table357[[#This Row],[quantity]]</f>
        <v>164</v>
      </c>
      <c r="M460">
        <f t="shared" si="45"/>
        <v>212</v>
      </c>
      <c r="N460">
        <f t="shared" si="46"/>
        <v>48</v>
      </c>
      <c r="O460" t="s">
        <v>112</v>
      </c>
      <c r="P460" t="s">
        <v>115</v>
      </c>
      <c r="Q460" t="str">
        <f>TEXT(Table357[[#This Row],[order_date]],"yyyy")</f>
        <v>2015</v>
      </c>
    </row>
    <row r="461" spans="1:17" x14ac:dyDescent="0.3">
      <c r="A461">
        <f t="shared" si="47"/>
        <v>7777895860</v>
      </c>
      <c r="B461" s="1">
        <v>42080</v>
      </c>
      <c r="C461" t="str">
        <f t="shared" si="42"/>
        <v>Tuesday</v>
      </c>
      <c r="D461" t="str">
        <f t="shared" si="43"/>
        <v>March</v>
      </c>
      <c r="E461">
        <v>12</v>
      </c>
      <c r="F461" t="s">
        <v>27</v>
      </c>
      <c r="G461" t="s">
        <v>14</v>
      </c>
      <c r="H461">
        <f t="shared" si="44"/>
        <v>16</v>
      </c>
      <c r="I461">
        <v>4</v>
      </c>
      <c r="J461" t="s">
        <v>68</v>
      </c>
      <c r="K461" t="s">
        <v>69</v>
      </c>
      <c r="L461">
        <f>Table357[[#This Row],[unit_price]]*Table357[[#This Row],[quantity]]</f>
        <v>48</v>
      </c>
      <c r="M461">
        <f t="shared" si="45"/>
        <v>64</v>
      </c>
      <c r="N461">
        <f t="shared" si="46"/>
        <v>16</v>
      </c>
      <c r="O461" t="s">
        <v>111</v>
      </c>
      <c r="P461" t="s">
        <v>115</v>
      </c>
      <c r="Q461" t="str">
        <f>TEXT(Table357[[#This Row],[order_date]],"yyyy")</f>
        <v>2015</v>
      </c>
    </row>
    <row r="462" spans="1:17" x14ac:dyDescent="0.3">
      <c r="A462">
        <f t="shared" si="47"/>
        <v>7777895861</v>
      </c>
      <c r="B462" s="1">
        <v>42080</v>
      </c>
      <c r="C462" t="str">
        <f t="shared" si="42"/>
        <v>Tuesday</v>
      </c>
      <c r="D462" t="str">
        <f t="shared" si="43"/>
        <v>March</v>
      </c>
      <c r="E462">
        <v>16.25</v>
      </c>
      <c r="F462" t="s">
        <v>7</v>
      </c>
      <c r="G462" t="s">
        <v>17</v>
      </c>
      <c r="H462">
        <f t="shared" si="44"/>
        <v>24.75</v>
      </c>
      <c r="I462">
        <v>3</v>
      </c>
      <c r="J462" t="s">
        <v>60</v>
      </c>
      <c r="K462" t="s">
        <v>61</v>
      </c>
      <c r="L462">
        <f>Table357[[#This Row],[unit_price]]*Table357[[#This Row],[quantity]]</f>
        <v>48.75</v>
      </c>
      <c r="M462">
        <f t="shared" si="45"/>
        <v>74.25</v>
      </c>
      <c r="N462">
        <f t="shared" si="46"/>
        <v>25.5</v>
      </c>
      <c r="O462" t="s">
        <v>112</v>
      </c>
      <c r="P462" t="s">
        <v>115</v>
      </c>
      <c r="Q462" t="str">
        <f>TEXT(Table357[[#This Row],[order_date]],"yyyy")</f>
        <v>2015</v>
      </c>
    </row>
    <row r="463" spans="1:17" x14ac:dyDescent="0.3">
      <c r="A463">
        <f t="shared" si="47"/>
        <v>7777895862</v>
      </c>
      <c r="B463" s="1">
        <v>42080</v>
      </c>
      <c r="C463" t="str">
        <f t="shared" si="42"/>
        <v>Tuesday</v>
      </c>
      <c r="D463" t="str">
        <f t="shared" si="43"/>
        <v>March</v>
      </c>
      <c r="E463">
        <v>12.75</v>
      </c>
      <c r="F463" t="s">
        <v>27</v>
      </c>
      <c r="G463" t="s">
        <v>22</v>
      </c>
      <c r="H463">
        <f t="shared" si="44"/>
        <v>17.75</v>
      </c>
      <c r="I463">
        <v>12</v>
      </c>
      <c r="J463" t="s">
        <v>23</v>
      </c>
      <c r="K463" t="s">
        <v>24</v>
      </c>
      <c r="L463">
        <f>Table357[[#This Row],[unit_price]]*Table357[[#This Row],[quantity]]</f>
        <v>153</v>
      </c>
      <c r="M463">
        <f t="shared" si="45"/>
        <v>213</v>
      </c>
      <c r="N463">
        <f t="shared" si="46"/>
        <v>60</v>
      </c>
      <c r="O463" t="s">
        <v>111</v>
      </c>
      <c r="P463" t="s">
        <v>114</v>
      </c>
      <c r="Q463" t="str">
        <f>TEXT(Table357[[#This Row],[order_date]],"yyyy")</f>
        <v>2015</v>
      </c>
    </row>
    <row r="464" spans="1:17" x14ac:dyDescent="0.3">
      <c r="A464">
        <f t="shared" si="47"/>
        <v>7777895863</v>
      </c>
      <c r="B464" s="1">
        <v>42080</v>
      </c>
      <c r="C464" t="str">
        <f t="shared" si="42"/>
        <v>Tuesday</v>
      </c>
      <c r="D464" t="str">
        <f t="shared" si="43"/>
        <v>March</v>
      </c>
      <c r="E464">
        <v>12.5</v>
      </c>
      <c r="F464" t="s">
        <v>27</v>
      </c>
      <c r="G464" t="s">
        <v>17</v>
      </c>
      <c r="H464">
        <f t="shared" si="44"/>
        <v>19.5</v>
      </c>
      <c r="I464">
        <v>3</v>
      </c>
      <c r="J464" t="s">
        <v>38</v>
      </c>
      <c r="K464" t="s">
        <v>39</v>
      </c>
      <c r="L464">
        <f>Table357[[#This Row],[unit_price]]*Table357[[#This Row],[quantity]]</f>
        <v>37.5</v>
      </c>
      <c r="M464">
        <f t="shared" si="45"/>
        <v>58.5</v>
      </c>
      <c r="N464">
        <f t="shared" si="46"/>
        <v>21</v>
      </c>
      <c r="O464" t="s">
        <v>111</v>
      </c>
      <c r="P464" t="s">
        <v>114</v>
      </c>
      <c r="Q464" t="str">
        <f>TEXT(Table357[[#This Row],[order_date]],"yyyy")</f>
        <v>2015</v>
      </c>
    </row>
    <row r="465" spans="1:17" x14ac:dyDescent="0.3">
      <c r="A465">
        <f t="shared" si="47"/>
        <v>7777895864</v>
      </c>
      <c r="B465" s="1">
        <v>42081</v>
      </c>
      <c r="C465" t="str">
        <f t="shared" si="42"/>
        <v>Wednesday</v>
      </c>
      <c r="D465" t="str">
        <f t="shared" si="43"/>
        <v>March</v>
      </c>
      <c r="E465">
        <v>20.25</v>
      </c>
      <c r="F465" t="s">
        <v>13</v>
      </c>
      <c r="G465" t="s">
        <v>14</v>
      </c>
      <c r="H465">
        <f t="shared" si="44"/>
        <v>27.25</v>
      </c>
      <c r="I465">
        <v>11</v>
      </c>
      <c r="J465" t="s">
        <v>68</v>
      </c>
      <c r="K465" t="s">
        <v>69</v>
      </c>
      <c r="L465">
        <f>Table357[[#This Row],[unit_price]]*Table357[[#This Row],[quantity]]</f>
        <v>222.75</v>
      </c>
      <c r="M465">
        <f t="shared" si="45"/>
        <v>299.75</v>
      </c>
      <c r="N465">
        <f t="shared" si="46"/>
        <v>77</v>
      </c>
      <c r="O465" t="s">
        <v>112</v>
      </c>
      <c r="P465" t="s">
        <v>115</v>
      </c>
      <c r="Q465" t="str">
        <f>TEXT(Table357[[#This Row],[order_date]],"yyyy")</f>
        <v>2015</v>
      </c>
    </row>
    <row r="466" spans="1:17" x14ac:dyDescent="0.3">
      <c r="A466">
        <f t="shared" si="47"/>
        <v>7777895865</v>
      </c>
      <c r="B466" s="1">
        <v>42081</v>
      </c>
      <c r="C466" t="str">
        <f t="shared" si="42"/>
        <v>Wednesday</v>
      </c>
      <c r="D466" t="str">
        <f t="shared" si="43"/>
        <v>March</v>
      </c>
      <c r="E466">
        <v>17.5</v>
      </c>
      <c r="F466" t="s">
        <v>13</v>
      </c>
      <c r="G466" t="s">
        <v>8</v>
      </c>
      <c r="H466">
        <f t="shared" si="44"/>
        <v>23.5</v>
      </c>
      <c r="I466">
        <v>4</v>
      </c>
      <c r="J466" t="s">
        <v>74</v>
      </c>
      <c r="K466" t="s">
        <v>75</v>
      </c>
      <c r="L466">
        <f>Table357[[#This Row],[unit_price]]*Table357[[#This Row],[quantity]]</f>
        <v>70</v>
      </c>
      <c r="M466">
        <f t="shared" si="45"/>
        <v>94</v>
      </c>
      <c r="N466">
        <f t="shared" si="46"/>
        <v>24</v>
      </c>
      <c r="O466" t="s">
        <v>111</v>
      </c>
      <c r="P466" t="s">
        <v>115</v>
      </c>
      <c r="Q466" t="str">
        <f>TEXT(Table357[[#This Row],[order_date]],"yyyy")</f>
        <v>2015</v>
      </c>
    </row>
    <row r="467" spans="1:17" x14ac:dyDescent="0.3">
      <c r="A467">
        <f t="shared" si="47"/>
        <v>7777895866</v>
      </c>
      <c r="B467" s="1">
        <v>42081</v>
      </c>
      <c r="C467" t="str">
        <f t="shared" si="42"/>
        <v>Wednesday</v>
      </c>
      <c r="D467" t="str">
        <f t="shared" si="43"/>
        <v>March</v>
      </c>
      <c r="E467">
        <v>14.75</v>
      </c>
      <c r="F467" t="s">
        <v>7</v>
      </c>
      <c r="G467" t="s">
        <v>14</v>
      </c>
      <c r="H467">
        <f t="shared" si="44"/>
        <v>20.25</v>
      </c>
      <c r="I467">
        <v>2</v>
      </c>
      <c r="J467" t="s">
        <v>56</v>
      </c>
      <c r="K467" t="s">
        <v>57</v>
      </c>
      <c r="L467">
        <f>Table357[[#This Row],[unit_price]]*Table357[[#This Row],[quantity]]</f>
        <v>29.5</v>
      </c>
      <c r="M467">
        <f t="shared" si="45"/>
        <v>40.5</v>
      </c>
      <c r="N467">
        <f t="shared" si="46"/>
        <v>11</v>
      </c>
      <c r="O467" t="s">
        <v>111</v>
      </c>
      <c r="P467" t="s">
        <v>114</v>
      </c>
      <c r="Q467" t="str">
        <f>TEXT(Table357[[#This Row],[order_date]],"yyyy")</f>
        <v>2015</v>
      </c>
    </row>
    <row r="468" spans="1:17" x14ac:dyDescent="0.3">
      <c r="A468">
        <f t="shared" si="47"/>
        <v>7777895867</v>
      </c>
      <c r="B468" s="1">
        <v>42082</v>
      </c>
      <c r="C468" t="str">
        <f t="shared" si="42"/>
        <v>Thursday</v>
      </c>
      <c r="D468" t="str">
        <f t="shared" si="43"/>
        <v>March</v>
      </c>
      <c r="E468">
        <v>20.25</v>
      </c>
      <c r="F468" t="s">
        <v>13</v>
      </c>
      <c r="G468" t="s">
        <v>14</v>
      </c>
      <c r="H468">
        <f t="shared" si="44"/>
        <v>27.25</v>
      </c>
      <c r="I468">
        <v>2</v>
      </c>
      <c r="J468" t="s">
        <v>42</v>
      </c>
      <c r="K468" t="s">
        <v>43</v>
      </c>
      <c r="L468">
        <f>Table357[[#This Row],[unit_price]]*Table357[[#This Row],[quantity]]</f>
        <v>40.5</v>
      </c>
      <c r="M468">
        <f t="shared" si="45"/>
        <v>54.5</v>
      </c>
      <c r="N468">
        <f t="shared" si="46"/>
        <v>14</v>
      </c>
      <c r="O468" t="s">
        <v>112</v>
      </c>
      <c r="P468" t="s">
        <v>115</v>
      </c>
      <c r="Q468" t="str">
        <f>TEXT(Table357[[#This Row],[order_date]],"yyyy")</f>
        <v>2015</v>
      </c>
    </row>
    <row r="469" spans="1:17" x14ac:dyDescent="0.3">
      <c r="A469">
        <f t="shared" si="47"/>
        <v>7777895868</v>
      </c>
      <c r="B469" s="1">
        <v>42082</v>
      </c>
      <c r="C469" t="str">
        <f t="shared" si="42"/>
        <v>Thursday</v>
      </c>
      <c r="D469" t="str">
        <f t="shared" si="43"/>
        <v>March</v>
      </c>
      <c r="E469">
        <v>20.75</v>
      </c>
      <c r="F469" t="s">
        <v>13</v>
      </c>
      <c r="G469" t="s">
        <v>22</v>
      </c>
      <c r="H469">
        <f t="shared" si="44"/>
        <v>28.75</v>
      </c>
      <c r="I469">
        <v>1</v>
      </c>
      <c r="J469" t="s">
        <v>44</v>
      </c>
      <c r="K469" t="s">
        <v>45</v>
      </c>
      <c r="L469">
        <f>Table357[[#This Row],[unit_price]]*Table357[[#This Row],[quantity]]</f>
        <v>20.75</v>
      </c>
      <c r="M469">
        <f t="shared" si="45"/>
        <v>28.75</v>
      </c>
      <c r="N469">
        <f t="shared" si="46"/>
        <v>8</v>
      </c>
      <c r="O469" t="s">
        <v>111</v>
      </c>
      <c r="P469" t="s">
        <v>114</v>
      </c>
      <c r="Q469" t="str">
        <f>TEXT(Table357[[#This Row],[order_date]],"yyyy")</f>
        <v>2015</v>
      </c>
    </row>
    <row r="470" spans="1:17" x14ac:dyDescent="0.3">
      <c r="A470">
        <f t="shared" si="47"/>
        <v>7777895869</v>
      </c>
      <c r="B470" s="1">
        <v>42082</v>
      </c>
      <c r="C470" t="str">
        <f t="shared" si="42"/>
        <v>Thursday</v>
      </c>
      <c r="D470" t="str">
        <f t="shared" si="43"/>
        <v>March</v>
      </c>
      <c r="E470">
        <v>20.75</v>
      </c>
      <c r="F470" t="s">
        <v>13</v>
      </c>
      <c r="G470" t="s">
        <v>17</v>
      </c>
      <c r="H470">
        <f t="shared" si="44"/>
        <v>30.75</v>
      </c>
      <c r="I470">
        <v>6</v>
      </c>
      <c r="J470" t="s">
        <v>38</v>
      </c>
      <c r="K470" t="s">
        <v>39</v>
      </c>
      <c r="L470">
        <f>Table357[[#This Row],[unit_price]]*Table357[[#This Row],[quantity]]</f>
        <v>124.5</v>
      </c>
      <c r="M470">
        <f t="shared" si="45"/>
        <v>184.5</v>
      </c>
      <c r="N470">
        <f t="shared" si="46"/>
        <v>60</v>
      </c>
      <c r="O470" t="s">
        <v>112</v>
      </c>
      <c r="P470" t="s">
        <v>114</v>
      </c>
      <c r="Q470" t="str">
        <f>TEXT(Table357[[#This Row],[order_date]],"yyyy")</f>
        <v>2015</v>
      </c>
    </row>
    <row r="471" spans="1:17" x14ac:dyDescent="0.3">
      <c r="A471">
        <f t="shared" si="47"/>
        <v>7777895870</v>
      </c>
      <c r="B471" s="1">
        <v>42082</v>
      </c>
      <c r="C471" t="str">
        <f t="shared" si="42"/>
        <v>Thursday</v>
      </c>
      <c r="D471" t="str">
        <f t="shared" si="43"/>
        <v>March</v>
      </c>
      <c r="E471">
        <v>20.75</v>
      </c>
      <c r="F471" t="s">
        <v>13</v>
      </c>
      <c r="G471" t="s">
        <v>17</v>
      </c>
      <c r="H471">
        <f t="shared" si="44"/>
        <v>30.75</v>
      </c>
      <c r="I471">
        <v>5</v>
      </c>
      <c r="J471" t="s">
        <v>66</v>
      </c>
      <c r="K471" t="s">
        <v>67</v>
      </c>
      <c r="L471">
        <f>Table357[[#This Row],[unit_price]]*Table357[[#This Row],[quantity]]</f>
        <v>103.75</v>
      </c>
      <c r="M471">
        <f t="shared" si="45"/>
        <v>153.75</v>
      </c>
      <c r="N471">
        <f t="shared" si="46"/>
        <v>50</v>
      </c>
      <c r="O471" t="s">
        <v>111</v>
      </c>
      <c r="P471" t="s">
        <v>114</v>
      </c>
      <c r="Q471" t="str">
        <f>TEXT(Table357[[#This Row],[order_date]],"yyyy")</f>
        <v>2015</v>
      </c>
    </row>
    <row r="472" spans="1:17" x14ac:dyDescent="0.3">
      <c r="A472">
        <f t="shared" si="47"/>
        <v>7777895871</v>
      </c>
      <c r="B472" s="1">
        <v>42082</v>
      </c>
      <c r="C472" t="str">
        <f t="shared" si="42"/>
        <v>Thursday</v>
      </c>
      <c r="D472" t="str">
        <f t="shared" si="43"/>
        <v>March</v>
      </c>
      <c r="E472">
        <v>20.75</v>
      </c>
      <c r="F472" t="s">
        <v>13</v>
      </c>
      <c r="G472" t="s">
        <v>22</v>
      </c>
      <c r="H472">
        <f t="shared" si="44"/>
        <v>28.75</v>
      </c>
      <c r="I472">
        <v>6</v>
      </c>
      <c r="J472" t="s">
        <v>23</v>
      </c>
      <c r="K472" t="s">
        <v>24</v>
      </c>
      <c r="L472">
        <f>Table357[[#This Row],[unit_price]]*Table357[[#This Row],[quantity]]</f>
        <v>124.5</v>
      </c>
      <c r="M472">
        <f t="shared" si="45"/>
        <v>172.5</v>
      </c>
      <c r="N472">
        <f t="shared" si="46"/>
        <v>48</v>
      </c>
      <c r="O472" t="s">
        <v>112</v>
      </c>
      <c r="P472" t="s">
        <v>114</v>
      </c>
      <c r="Q472" t="str">
        <f>TEXT(Table357[[#This Row],[order_date]],"yyyy")</f>
        <v>2015</v>
      </c>
    </row>
    <row r="473" spans="1:17" x14ac:dyDescent="0.3">
      <c r="A473">
        <f t="shared" si="47"/>
        <v>7777895872</v>
      </c>
      <c r="B473" s="1">
        <v>42082</v>
      </c>
      <c r="C473" t="str">
        <f t="shared" si="42"/>
        <v>Thursday</v>
      </c>
      <c r="D473" t="str">
        <f t="shared" si="43"/>
        <v>March</v>
      </c>
      <c r="E473">
        <v>12.5</v>
      </c>
      <c r="F473" t="s">
        <v>7</v>
      </c>
      <c r="G473" t="s">
        <v>8</v>
      </c>
      <c r="H473">
        <f t="shared" si="44"/>
        <v>17</v>
      </c>
      <c r="I473">
        <v>7</v>
      </c>
      <c r="J473" t="s">
        <v>48</v>
      </c>
      <c r="K473" t="s">
        <v>49</v>
      </c>
      <c r="L473">
        <f>Table357[[#This Row],[unit_price]]*Table357[[#This Row],[quantity]]</f>
        <v>87.5</v>
      </c>
      <c r="M473">
        <f t="shared" si="45"/>
        <v>119</v>
      </c>
      <c r="N473">
        <f t="shared" si="46"/>
        <v>31.5</v>
      </c>
      <c r="O473" t="s">
        <v>112</v>
      </c>
      <c r="P473" t="s">
        <v>115</v>
      </c>
      <c r="Q473" t="str">
        <f>TEXT(Table357[[#This Row],[order_date]],"yyyy")</f>
        <v>2015</v>
      </c>
    </row>
    <row r="474" spans="1:17" x14ac:dyDescent="0.3">
      <c r="A474">
        <f t="shared" si="47"/>
        <v>7777895873</v>
      </c>
      <c r="B474" s="1">
        <v>42082</v>
      </c>
      <c r="C474" t="str">
        <f t="shared" si="42"/>
        <v>Thursday</v>
      </c>
      <c r="D474" t="str">
        <f t="shared" si="43"/>
        <v>March</v>
      </c>
      <c r="E474">
        <v>20.75</v>
      </c>
      <c r="F474" t="s">
        <v>13</v>
      </c>
      <c r="G474" t="s">
        <v>22</v>
      </c>
      <c r="H474">
        <f t="shared" si="44"/>
        <v>28.75</v>
      </c>
      <c r="I474">
        <v>11</v>
      </c>
      <c r="J474" t="s">
        <v>23</v>
      </c>
      <c r="K474" t="s">
        <v>24</v>
      </c>
      <c r="L474">
        <f>Table357[[#This Row],[unit_price]]*Table357[[#This Row],[quantity]]</f>
        <v>228.25</v>
      </c>
      <c r="M474">
        <f t="shared" si="45"/>
        <v>316.25</v>
      </c>
      <c r="N474">
        <f t="shared" si="46"/>
        <v>88</v>
      </c>
      <c r="O474" t="s">
        <v>111</v>
      </c>
      <c r="P474" t="s">
        <v>115</v>
      </c>
      <c r="Q474" t="str">
        <f>TEXT(Table357[[#This Row],[order_date]],"yyyy")</f>
        <v>2015</v>
      </c>
    </row>
    <row r="475" spans="1:17" x14ac:dyDescent="0.3">
      <c r="A475">
        <f t="shared" si="47"/>
        <v>7777895874</v>
      </c>
      <c r="B475" s="1">
        <v>42083</v>
      </c>
      <c r="C475" t="str">
        <f t="shared" si="42"/>
        <v>Friday</v>
      </c>
      <c r="D475" t="str">
        <f t="shared" si="43"/>
        <v>March</v>
      </c>
      <c r="E475">
        <v>16.5</v>
      </c>
      <c r="F475" t="s">
        <v>7</v>
      </c>
      <c r="G475" t="s">
        <v>17</v>
      </c>
      <c r="H475">
        <f t="shared" si="44"/>
        <v>25</v>
      </c>
      <c r="I475">
        <v>5</v>
      </c>
      <c r="J475" t="s">
        <v>32</v>
      </c>
      <c r="K475" t="s">
        <v>33</v>
      </c>
      <c r="L475">
        <f>Table357[[#This Row],[unit_price]]*Table357[[#This Row],[quantity]]</f>
        <v>82.5</v>
      </c>
      <c r="M475">
        <f t="shared" si="45"/>
        <v>125</v>
      </c>
      <c r="N475">
        <f t="shared" si="46"/>
        <v>42.5</v>
      </c>
      <c r="O475" t="s">
        <v>112</v>
      </c>
      <c r="P475" t="s">
        <v>114</v>
      </c>
      <c r="Q475" t="str">
        <f>TEXT(Table357[[#This Row],[order_date]],"yyyy")</f>
        <v>2015</v>
      </c>
    </row>
    <row r="476" spans="1:17" x14ac:dyDescent="0.3">
      <c r="A476">
        <f t="shared" si="47"/>
        <v>7777895875</v>
      </c>
      <c r="B476" s="1">
        <v>42083</v>
      </c>
      <c r="C476" t="str">
        <f t="shared" si="42"/>
        <v>Friday</v>
      </c>
      <c r="D476" t="str">
        <f t="shared" si="43"/>
        <v>March</v>
      </c>
      <c r="E476">
        <v>16</v>
      </c>
      <c r="F476" t="s">
        <v>7</v>
      </c>
      <c r="G476" t="s">
        <v>8</v>
      </c>
      <c r="H476">
        <f t="shared" si="44"/>
        <v>20.5</v>
      </c>
      <c r="I476">
        <v>8</v>
      </c>
      <c r="J476" t="s">
        <v>30</v>
      </c>
      <c r="K476" t="s">
        <v>31</v>
      </c>
      <c r="L476">
        <f>Table357[[#This Row],[unit_price]]*Table357[[#This Row],[quantity]]</f>
        <v>128</v>
      </c>
      <c r="M476">
        <f t="shared" si="45"/>
        <v>164</v>
      </c>
      <c r="N476">
        <f t="shared" si="46"/>
        <v>36</v>
      </c>
      <c r="O476" t="s">
        <v>111</v>
      </c>
      <c r="P476" t="s">
        <v>114</v>
      </c>
      <c r="Q476" t="str">
        <f>TEXT(Table357[[#This Row],[order_date]],"yyyy")</f>
        <v>2015</v>
      </c>
    </row>
    <row r="477" spans="1:17" x14ac:dyDescent="0.3">
      <c r="A477">
        <f t="shared" si="47"/>
        <v>7777895876</v>
      </c>
      <c r="B477" s="1">
        <v>42084</v>
      </c>
      <c r="C477" t="str">
        <f t="shared" si="42"/>
        <v>Saturday</v>
      </c>
      <c r="D477" t="str">
        <f t="shared" si="43"/>
        <v>March</v>
      </c>
      <c r="E477">
        <v>16.25</v>
      </c>
      <c r="F477" t="s">
        <v>7</v>
      </c>
      <c r="G477" t="s">
        <v>17</v>
      </c>
      <c r="H477">
        <f t="shared" si="44"/>
        <v>24.75</v>
      </c>
      <c r="I477">
        <v>11</v>
      </c>
      <c r="J477" t="s">
        <v>70</v>
      </c>
      <c r="K477" t="s">
        <v>71</v>
      </c>
      <c r="L477">
        <f>Table357[[#This Row],[unit_price]]*Table357[[#This Row],[quantity]]</f>
        <v>178.75</v>
      </c>
      <c r="M477">
        <f t="shared" si="45"/>
        <v>272.25</v>
      </c>
      <c r="N477">
        <f t="shared" si="46"/>
        <v>93.5</v>
      </c>
      <c r="O477" t="s">
        <v>112</v>
      </c>
      <c r="P477" t="s">
        <v>115</v>
      </c>
      <c r="Q477" t="str">
        <f>TEXT(Table357[[#This Row],[order_date]],"yyyy")</f>
        <v>2015</v>
      </c>
    </row>
    <row r="478" spans="1:17" x14ac:dyDescent="0.3">
      <c r="A478">
        <f t="shared" si="47"/>
        <v>7777895877</v>
      </c>
      <c r="B478" s="1">
        <v>42084</v>
      </c>
      <c r="C478" t="str">
        <f t="shared" si="42"/>
        <v>Saturday</v>
      </c>
      <c r="D478" t="str">
        <f t="shared" si="43"/>
        <v>March</v>
      </c>
      <c r="E478">
        <v>20.75</v>
      </c>
      <c r="F478" t="s">
        <v>13</v>
      </c>
      <c r="G478" t="s">
        <v>17</v>
      </c>
      <c r="H478">
        <f t="shared" si="44"/>
        <v>30.75</v>
      </c>
      <c r="I478">
        <v>1</v>
      </c>
      <c r="J478" t="s">
        <v>38</v>
      </c>
      <c r="K478" t="s">
        <v>39</v>
      </c>
      <c r="L478">
        <f>Table357[[#This Row],[unit_price]]*Table357[[#This Row],[quantity]]</f>
        <v>20.75</v>
      </c>
      <c r="M478">
        <f t="shared" si="45"/>
        <v>30.75</v>
      </c>
      <c r="N478">
        <f t="shared" si="46"/>
        <v>10</v>
      </c>
      <c r="O478" t="s">
        <v>112</v>
      </c>
      <c r="P478" t="s">
        <v>115</v>
      </c>
      <c r="Q478" t="str">
        <f>TEXT(Table357[[#This Row],[order_date]],"yyyy")</f>
        <v>2015</v>
      </c>
    </row>
    <row r="479" spans="1:17" x14ac:dyDescent="0.3">
      <c r="A479">
        <f t="shared" si="47"/>
        <v>7777895878</v>
      </c>
      <c r="B479" s="1">
        <v>42084</v>
      </c>
      <c r="C479" t="str">
        <f t="shared" si="42"/>
        <v>Saturday</v>
      </c>
      <c r="D479" t="str">
        <f t="shared" si="43"/>
        <v>March</v>
      </c>
      <c r="E479">
        <v>12</v>
      </c>
      <c r="F479" t="s">
        <v>27</v>
      </c>
      <c r="G479" t="s">
        <v>14</v>
      </c>
      <c r="H479">
        <f t="shared" si="44"/>
        <v>16</v>
      </c>
      <c r="I479">
        <v>8</v>
      </c>
      <c r="J479" t="s">
        <v>68</v>
      </c>
      <c r="K479" t="s">
        <v>69</v>
      </c>
      <c r="L479">
        <f>Table357[[#This Row],[unit_price]]*Table357[[#This Row],[quantity]]</f>
        <v>96</v>
      </c>
      <c r="M479">
        <f t="shared" si="45"/>
        <v>128</v>
      </c>
      <c r="N479">
        <f t="shared" si="46"/>
        <v>32</v>
      </c>
      <c r="O479" t="s">
        <v>111</v>
      </c>
      <c r="P479" t="s">
        <v>114</v>
      </c>
      <c r="Q479" t="str">
        <f>TEXT(Table357[[#This Row],[order_date]],"yyyy")</f>
        <v>2015</v>
      </c>
    </row>
    <row r="480" spans="1:17" x14ac:dyDescent="0.3">
      <c r="A480">
        <f t="shared" si="47"/>
        <v>7777895879</v>
      </c>
      <c r="B480" s="1">
        <v>42084</v>
      </c>
      <c r="C480" t="str">
        <f t="shared" si="42"/>
        <v>Saturday</v>
      </c>
      <c r="D480" t="str">
        <f t="shared" si="43"/>
        <v>March</v>
      </c>
      <c r="E480">
        <v>18.5</v>
      </c>
      <c r="F480" t="s">
        <v>13</v>
      </c>
      <c r="G480" t="s">
        <v>14</v>
      </c>
      <c r="H480">
        <f t="shared" si="44"/>
        <v>25.5</v>
      </c>
      <c r="I480">
        <v>3</v>
      </c>
      <c r="J480" t="s">
        <v>15</v>
      </c>
      <c r="K480" t="s">
        <v>16</v>
      </c>
      <c r="L480">
        <f>Table357[[#This Row],[unit_price]]*Table357[[#This Row],[quantity]]</f>
        <v>55.5</v>
      </c>
      <c r="M480">
        <f t="shared" si="45"/>
        <v>76.5</v>
      </c>
      <c r="N480">
        <f t="shared" si="46"/>
        <v>21</v>
      </c>
      <c r="O480" t="s">
        <v>111</v>
      </c>
      <c r="P480" t="s">
        <v>114</v>
      </c>
      <c r="Q480" t="str">
        <f>TEXT(Table357[[#This Row],[order_date]],"yyyy")</f>
        <v>2015</v>
      </c>
    </row>
    <row r="481" spans="1:17" x14ac:dyDescent="0.3">
      <c r="A481">
        <f t="shared" si="47"/>
        <v>7777895880</v>
      </c>
      <c r="B481" s="1">
        <v>42084</v>
      </c>
      <c r="C481" t="str">
        <f t="shared" si="42"/>
        <v>Saturday</v>
      </c>
      <c r="D481" t="str">
        <f t="shared" si="43"/>
        <v>March</v>
      </c>
      <c r="E481">
        <v>20.25</v>
      </c>
      <c r="F481" t="s">
        <v>13</v>
      </c>
      <c r="G481" t="s">
        <v>14</v>
      </c>
      <c r="H481">
        <f t="shared" si="44"/>
        <v>27.25</v>
      </c>
      <c r="I481">
        <v>12</v>
      </c>
      <c r="J481" t="s">
        <v>20</v>
      </c>
      <c r="K481" t="s">
        <v>21</v>
      </c>
      <c r="L481">
        <f>Table357[[#This Row],[unit_price]]*Table357[[#This Row],[quantity]]</f>
        <v>243</v>
      </c>
      <c r="M481">
        <f t="shared" si="45"/>
        <v>327</v>
      </c>
      <c r="N481">
        <f t="shared" si="46"/>
        <v>84</v>
      </c>
      <c r="O481" t="s">
        <v>111</v>
      </c>
      <c r="P481" t="s">
        <v>115</v>
      </c>
      <c r="Q481" t="str">
        <f>TEXT(Table357[[#This Row],[order_date]],"yyyy")</f>
        <v>2015</v>
      </c>
    </row>
    <row r="482" spans="1:17" x14ac:dyDescent="0.3">
      <c r="A482">
        <f t="shared" si="47"/>
        <v>7777895881</v>
      </c>
      <c r="B482" s="1">
        <v>42084</v>
      </c>
      <c r="C482" t="str">
        <f t="shared" si="42"/>
        <v>Saturday</v>
      </c>
      <c r="D482" t="str">
        <f t="shared" si="43"/>
        <v>March</v>
      </c>
      <c r="E482">
        <v>17.95</v>
      </c>
      <c r="F482" t="s">
        <v>13</v>
      </c>
      <c r="G482" t="s">
        <v>14</v>
      </c>
      <c r="H482">
        <f t="shared" si="44"/>
        <v>24.95</v>
      </c>
      <c r="I482">
        <v>5</v>
      </c>
      <c r="J482" t="s">
        <v>56</v>
      </c>
      <c r="K482" t="s">
        <v>57</v>
      </c>
      <c r="L482">
        <f>Table357[[#This Row],[unit_price]]*Table357[[#This Row],[quantity]]</f>
        <v>89.75</v>
      </c>
      <c r="M482">
        <f t="shared" si="45"/>
        <v>124.75</v>
      </c>
      <c r="N482">
        <f t="shared" si="46"/>
        <v>35</v>
      </c>
      <c r="O482" t="s">
        <v>111</v>
      </c>
      <c r="P482" t="s">
        <v>115</v>
      </c>
      <c r="Q482" t="str">
        <f>TEXT(Table357[[#This Row],[order_date]],"yyyy")</f>
        <v>2015</v>
      </c>
    </row>
    <row r="483" spans="1:17" x14ac:dyDescent="0.3">
      <c r="A483">
        <f t="shared" si="47"/>
        <v>7777895882</v>
      </c>
      <c r="B483" s="1">
        <v>42084</v>
      </c>
      <c r="C483" t="str">
        <f t="shared" si="42"/>
        <v>Saturday</v>
      </c>
      <c r="D483" t="str">
        <f t="shared" si="43"/>
        <v>March</v>
      </c>
      <c r="E483">
        <v>20.75</v>
      </c>
      <c r="F483" t="s">
        <v>13</v>
      </c>
      <c r="G483" t="s">
        <v>17</v>
      </c>
      <c r="H483">
        <f t="shared" si="44"/>
        <v>30.75</v>
      </c>
      <c r="I483">
        <v>10</v>
      </c>
      <c r="J483" t="s">
        <v>38</v>
      </c>
      <c r="K483" t="s">
        <v>39</v>
      </c>
      <c r="L483">
        <f>Table357[[#This Row],[unit_price]]*Table357[[#This Row],[quantity]]</f>
        <v>207.5</v>
      </c>
      <c r="M483">
        <f t="shared" si="45"/>
        <v>307.5</v>
      </c>
      <c r="N483">
        <f t="shared" si="46"/>
        <v>100</v>
      </c>
      <c r="O483" t="s">
        <v>112</v>
      </c>
      <c r="P483" t="s">
        <v>115</v>
      </c>
      <c r="Q483" t="str">
        <f>TEXT(Table357[[#This Row],[order_date]],"yyyy")</f>
        <v>2015</v>
      </c>
    </row>
    <row r="484" spans="1:17" x14ac:dyDescent="0.3">
      <c r="A484">
        <f t="shared" si="47"/>
        <v>7777895883</v>
      </c>
      <c r="B484" s="1">
        <v>42085</v>
      </c>
      <c r="C484" t="str">
        <f t="shared" si="42"/>
        <v>Sunday</v>
      </c>
      <c r="D484" t="str">
        <f t="shared" si="43"/>
        <v>March</v>
      </c>
      <c r="E484">
        <v>16</v>
      </c>
      <c r="F484" t="s">
        <v>7</v>
      </c>
      <c r="G484" t="s">
        <v>8</v>
      </c>
      <c r="H484">
        <f t="shared" si="44"/>
        <v>20.5</v>
      </c>
      <c r="I484">
        <v>9</v>
      </c>
      <c r="J484" t="s">
        <v>11</v>
      </c>
      <c r="K484" t="s">
        <v>12</v>
      </c>
      <c r="L484">
        <f>Table357[[#This Row],[unit_price]]*Table357[[#This Row],[quantity]]</f>
        <v>144</v>
      </c>
      <c r="M484">
        <f t="shared" si="45"/>
        <v>184.5</v>
      </c>
      <c r="N484">
        <f t="shared" si="46"/>
        <v>40.5</v>
      </c>
      <c r="O484" t="s">
        <v>112</v>
      </c>
      <c r="P484" t="s">
        <v>115</v>
      </c>
      <c r="Q484" t="str">
        <f>TEXT(Table357[[#This Row],[order_date]],"yyyy")</f>
        <v>2015</v>
      </c>
    </row>
    <row r="485" spans="1:17" x14ac:dyDescent="0.3">
      <c r="A485">
        <f t="shared" si="47"/>
        <v>7777895884</v>
      </c>
      <c r="B485" s="1">
        <v>42085</v>
      </c>
      <c r="C485" t="str">
        <f t="shared" si="42"/>
        <v>Sunday</v>
      </c>
      <c r="D485" t="str">
        <f t="shared" si="43"/>
        <v>March</v>
      </c>
      <c r="E485">
        <v>17.95</v>
      </c>
      <c r="F485" t="s">
        <v>13</v>
      </c>
      <c r="G485" t="s">
        <v>14</v>
      </c>
      <c r="H485">
        <f t="shared" si="44"/>
        <v>24.95</v>
      </c>
      <c r="I485">
        <v>8</v>
      </c>
      <c r="J485" t="s">
        <v>56</v>
      </c>
      <c r="K485" t="s">
        <v>57</v>
      </c>
      <c r="L485">
        <f>Table357[[#This Row],[unit_price]]*Table357[[#This Row],[quantity]]</f>
        <v>143.6</v>
      </c>
      <c r="M485">
        <f t="shared" si="45"/>
        <v>199.6</v>
      </c>
      <c r="N485">
        <f t="shared" si="46"/>
        <v>56</v>
      </c>
      <c r="O485" t="s">
        <v>112</v>
      </c>
      <c r="P485" t="s">
        <v>115</v>
      </c>
      <c r="Q485" t="str">
        <f>TEXT(Table357[[#This Row],[order_date]],"yyyy")</f>
        <v>2015</v>
      </c>
    </row>
    <row r="486" spans="1:17" x14ac:dyDescent="0.3">
      <c r="A486">
        <f t="shared" si="47"/>
        <v>7777895885</v>
      </c>
      <c r="B486" s="1">
        <v>42085</v>
      </c>
      <c r="C486" t="str">
        <f t="shared" si="42"/>
        <v>Sunday</v>
      </c>
      <c r="D486" t="str">
        <f t="shared" si="43"/>
        <v>March</v>
      </c>
      <c r="E486">
        <v>16.5</v>
      </c>
      <c r="F486" t="s">
        <v>7</v>
      </c>
      <c r="G486" t="s">
        <v>17</v>
      </c>
      <c r="H486">
        <f t="shared" si="44"/>
        <v>25</v>
      </c>
      <c r="I486">
        <v>7</v>
      </c>
      <c r="J486" t="s">
        <v>25</v>
      </c>
      <c r="K486" t="s">
        <v>26</v>
      </c>
      <c r="L486">
        <f>Table357[[#This Row],[unit_price]]*Table357[[#This Row],[quantity]]</f>
        <v>115.5</v>
      </c>
      <c r="M486">
        <f t="shared" si="45"/>
        <v>175</v>
      </c>
      <c r="N486">
        <f t="shared" si="46"/>
        <v>59.5</v>
      </c>
      <c r="O486" t="s">
        <v>111</v>
      </c>
      <c r="P486" t="s">
        <v>114</v>
      </c>
      <c r="Q486" t="str">
        <f>TEXT(Table357[[#This Row],[order_date]],"yyyy")</f>
        <v>2015</v>
      </c>
    </row>
    <row r="487" spans="1:17" x14ac:dyDescent="0.3">
      <c r="A487">
        <f t="shared" si="47"/>
        <v>7777895886</v>
      </c>
      <c r="B487" s="1">
        <v>42085</v>
      </c>
      <c r="C487" t="str">
        <f t="shared" si="42"/>
        <v>Sunday</v>
      </c>
      <c r="D487" t="str">
        <f t="shared" si="43"/>
        <v>March</v>
      </c>
      <c r="E487">
        <v>20.75</v>
      </c>
      <c r="F487" t="s">
        <v>13</v>
      </c>
      <c r="G487" t="s">
        <v>22</v>
      </c>
      <c r="H487">
        <f t="shared" si="44"/>
        <v>28.75</v>
      </c>
      <c r="I487">
        <v>10</v>
      </c>
      <c r="J487" t="s">
        <v>23</v>
      </c>
      <c r="K487" t="s">
        <v>24</v>
      </c>
      <c r="L487">
        <f>Table357[[#This Row],[unit_price]]*Table357[[#This Row],[quantity]]</f>
        <v>207.5</v>
      </c>
      <c r="M487">
        <f t="shared" si="45"/>
        <v>287.5</v>
      </c>
      <c r="N487">
        <f t="shared" si="46"/>
        <v>80</v>
      </c>
      <c r="O487" t="s">
        <v>111</v>
      </c>
      <c r="P487" t="s">
        <v>115</v>
      </c>
      <c r="Q487" t="str">
        <f>TEXT(Table357[[#This Row],[order_date]],"yyyy")</f>
        <v>2015</v>
      </c>
    </row>
    <row r="488" spans="1:17" x14ac:dyDescent="0.3">
      <c r="A488">
        <f t="shared" si="47"/>
        <v>7777895887</v>
      </c>
      <c r="B488" s="1">
        <v>42086</v>
      </c>
      <c r="C488" t="str">
        <f t="shared" si="42"/>
        <v>Monday</v>
      </c>
      <c r="D488" t="str">
        <f t="shared" si="43"/>
        <v>March</v>
      </c>
      <c r="E488">
        <v>16.75</v>
      </c>
      <c r="F488" t="s">
        <v>7</v>
      </c>
      <c r="G488" t="s">
        <v>22</v>
      </c>
      <c r="H488">
        <f t="shared" si="44"/>
        <v>23.25</v>
      </c>
      <c r="I488">
        <v>9</v>
      </c>
      <c r="J488" t="s">
        <v>72</v>
      </c>
      <c r="K488" t="s">
        <v>73</v>
      </c>
      <c r="L488">
        <f>Table357[[#This Row],[unit_price]]*Table357[[#This Row],[quantity]]</f>
        <v>150.75</v>
      </c>
      <c r="M488">
        <f t="shared" si="45"/>
        <v>209.25</v>
      </c>
      <c r="N488">
        <f t="shared" si="46"/>
        <v>58.5</v>
      </c>
      <c r="O488" t="s">
        <v>111</v>
      </c>
      <c r="P488" t="s">
        <v>115</v>
      </c>
      <c r="Q488" t="str">
        <f>TEXT(Table357[[#This Row],[order_date]],"yyyy")</f>
        <v>2015</v>
      </c>
    </row>
    <row r="489" spans="1:17" x14ac:dyDescent="0.3">
      <c r="A489">
        <f t="shared" si="47"/>
        <v>7777895888</v>
      </c>
      <c r="B489" s="1">
        <v>42086</v>
      </c>
      <c r="C489" t="str">
        <f t="shared" si="42"/>
        <v>Monday</v>
      </c>
      <c r="D489" t="str">
        <f t="shared" si="43"/>
        <v>March</v>
      </c>
      <c r="E489">
        <v>25.5</v>
      </c>
      <c r="F489" t="s">
        <v>76</v>
      </c>
      <c r="G489" t="s">
        <v>8</v>
      </c>
      <c r="H489">
        <f t="shared" si="44"/>
        <v>26.5</v>
      </c>
      <c r="I489">
        <v>4</v>
      </c>
      <c r="J489" t="s">
        <v>30</v>
      </c>
      <c r="K489" t="s">
        <v>31</v>
      </c>
      <c r="L489">
        <f>Table357[[#This Row],[unit_price]]*Table357[[#This Row],[quantity]]</f>
        <v>102</v>
      </c>
      <c r="M489">
        <f t="shared" si="45"/>
        <v>106</v>
      </c>
      <c r="N489">
        <f t="shared" si="46"/>
        <v>4</v>
      </c>
      <c r="O489" t="s">
        <v>111</v>
      </c>
      <c r="P489" t="s">
        <v>115</v>
      </c>
      <c r="Q489" t="str">
        <f>TEXT(Table357[[#This Row],[order_date]],"yyyy")</f>
        <v>2015</v>
      </c>
    </row>
    <row r="490" spans="1:17" x14ac:dyDescent="0.3">
      <c r="A490">
        <f t="shared" si="47"/>
        <v>7777895889</v>
      </c>
      <c r="B490" s="1">
        <v>42086</v>
      </c>
      <c r="C490" t="str">
        <f t="shared" si="42"/>
        <v>Monday</v>
      </c>
      <c r="D490" t="str">
        <f t="shared" si="43"/>
        <v>March</v>
      </c>
      <c r="E490">
        <v>20.75</v>
      </c>
      <c r="F490" t="s">
        <v>13</v>
      </c>
      <c r="G490" t="s">
        <v>17</v>
      </c>
      <c r="H490">
        <f t="shared" si="44"/>
        <v>30.75</v>
      </c>
      <c r="I490">
        <v>7</v>
      </c>
      <c r="J490" t="s">
        <v>38</v>
      </c>
      <c r="K490" t="s">
        <v>39</v>
      </c>
      <c r="L490">
        <f>Table357[[#This Row],[unit_price]]*Table357[[#This Row],[quantity]]</f>
        <v>145.25</v>
      </c>
      <c r="M490">
        <f t="shared" si="45"/>
        <v>215.25</v>
      </c>
      <c r="N490">
        <f t="shared" si="46"/>
        <v>70</v>
      </c>
      <c r="O490" t="s">
        <v>111</v>
      </c>
      <c r="P490" t="s">
        <v>115</v>
      </c>
      <c r="Q490" t="str">
        <f>TEXT(Table357[[#This Row],[order_date]],"yyyy")</f>
        <v>2015</v>
      </c>
    </row>
    <row r="491" spans="1:17" x14ac:dyDescent="0.3">
      <c r="A491">
        <f t="shared" si="47"/>
        <v>7777895890</v>
      </c>
      <c r="B491" s="1">
        <v>42086</v>
      </c>
      <c r="C491" t="str">
        <f t="shared" si="42"/>
        <v>Monday</v>
      </c>
      <c r="D491" t="str">
        <f t="shared" si="43"/>
        <v>March</v>
      </c>
      <c r="E491">
        <v>16</v>
      </c>
      <c r="F491" t="s">
        <v>7</v>
      </c>
      <c r="G491" t="s">
        <v>8</v>
      </c>
      <c r="H491">
        <f t="shared" si="44"/>
        <v>20.5</v>
      </c>
      <c r="I491">
        <v>6</v>
      </c>
      <c r="J491" t="s">
        <v>30</v>
      </c>
      <c r="K491" t="s">
        <v>31</v>
      </c>
      <c r="L491">
        <f>Table357[[#This Row],[unit_price]]*Table357[[#This Row],[quantity]]</f>
        <v>96</v>
      </c>
      <c r="M491">
        <f t="shared" si="45"/>
        <v>123</v>
      </c>
      <c r="N491">
        <f t="shared" si="46"/>
        <v>27</v>
      </c>
      <c r="O491" t="s">
        <v>112</v>
      </c>
      <c r="P491" t="s">
        <v>115</v>
      </c>
      <c r="Q491" t="str">
        <f>TEXT(Table357[[#This Row],[order_date]],"yyyy")</f>
        <v>2015</v>
      </c>
    </row>
    <row r="492" spans="1:17" x14ac:dyDescent="0.3">
      <c r="A492">
        <f t="shared" si="47"/>
        <v>7777895891</v>
      </c>
      <c r="B492" s="1">
        <v>42087</v>
      </c>
      <c r="C492" t="str">
        <f t="shared" si="42"/>
        <v>Tuesday</v>
      </c>
      <c r="D492" t="str">
        <f t="shared" si="43"/>
        <v>March</v>
      </c>
      <c r="E492">
        <v>20.75</v>
      </c>
      <c r="F492" t="s">
        <v>13</v>
      </c>
      <c r="G492" t="s">
        <v>17</v>
      </c>
      <c r="H492">
        <f t="shared" si="44"/>
        <v>30.75</v>
      </c>
      <c r="I492">
        <v>1</v>
      </c>
      <c r="J492" t="s">
        <v>25</v>
      </c>
      <c r="K492" t="s">
        <v>26</v>
      </c>
      <c r="L492">
        <f>Table357[[#This Row],[unit_price]]*Table357[[#This Row],[quantity]]</f>
        <v>20.75</v>
      </c>
      <c r="M492">
        <f t="shared" si="45"/>
        <v>30.75</v>
      </c>
      <c r="N492">
        <f t="shared" si="46"/>
        <v>10</v>
      </c>
      <c r="O492" t="s">
        <v>111</v>
      </c>
      <c r="P492" t="s">
        <v>114</v>
      </c>
      <c r="Q492" t="str">
        <f>TEXT(Table357[[#This Row],[order_date]],"yyyy")</f>
        <v>2015</v>
      </c>
    </row>
    <row r="493" spans="1:17" x14ac:dyDescent="0.3">
      <c r="A493">
        <f t="shared" si="47"/>
        <v>7777895892</v>
      </c>
      <c r="B493" s="1">
        <v>42087</v>
      </c>
      <c r="C493" t="str">
        <f t="shared" si="42"/>
        <v>Tuesday</v>
      </c>
      <c r="D493" t="str">
        <f t="shared" si="43"/>
        <v>March</v>
      </c>
      <c r="E493">
        <v>20.75</v>
      </c>
      <c r="F493" t="s">
        <v>13</v>
      </c>
      <c r="G493" t="s">
        <v>17</v>
      </c>
      <c r="H493">
        <f t="shared" si="44"/>
        <v>30.75</v>
      </c>
      <c r="I493">
        <v>10</v>
      </c>
      <c r="J493" t="s">
        <v>32</v>
      </c>
      <c r="K493" t="s">
        <v>33</v>
      </c>
      <c r="L493">
        <f>Table357[[#This Row],[unit_price]]*Table357[[#This Row],[quantity]]</f>
        <v>207.5</v>
      </c>
      <c r="M493">
        <f t="shared" si="45"/>
        <v>307.5</v>
      </c>
      <c r="N493">
        <f t="shared" si="46"/>
        <v>100</v>
      </c>
      <c r="O493" t="s">
        <v>112</v>
      </c>
      <c r="P493" t="s">
        <v>114</v>
      </c>
      <c r="Q493" t="str">
        <f>TEXT(Table357[[#This Row],[order_date]],"yyyy")</f>
        <v>2015</v>
      </c>
    </row>
    <row r="494" spans="1:17" x14ac:dyDescent="0.3">
      <c r="A494">
        <f t="shared" si="47"/>
        <v>7777895893</v>
      </c>
      <c r="B494" s="1">
        <v>42087</v>
      </c>
      <c r="C494" t="str">
        <f t="shared" si="42"/>
        <v>Tuesday</v>
      </c>
      <c r="D494" t="str">
        <f t="shared" si="43"/>
        <v>March</v>
      </c>
      <c r="E494">
        <v>12.5</v>
      </c>
      <c r="F494" t="s">
        <v>7</v>
      </c>
      <c r="G494" t="s">
        <v>8</v>
      </c>
      <c r="H494">
        <f t="shared" si="44"/>
        <v>17</v>
      </c>
      <c r="I494">
        <v>3</v>
      </c>
      <c r="J494" t="s">
        <v>48</v>
      </c>
      <c r="K494" t="s">
        <v>49</v>
      </c>
      <c r="L494">
        <f>Table357[[#This Row],[unit_price]]*Table357[[#This Row],[quantity]]</f>
        <v>37.5</v>
      </c>
      <c r="M494">
        <f t="shared" si="45"/>
        <v>51</v>
      </c>
      <c r="N494">
        <f t="shared" si="46"/>
        <v>13.5</v>
      </c>
      <c r="O494" t="s">
        <v>111</v>
      </c>
      <c r="P494" t="s">
        <v>114</v>
      </c>
      <c r="Q494" t="str">
        <f>TEXT(Table357[[#This Row],[order_date]],"yyyy")</f>
        <v>2015</v>
      </c>
    </row>
    <row r="495" spans="1:17" x14ac:dyDescent="0.3">
      <c r="A495">
        <f t="shared" si="47"/>
        <v>7777895894</v>
      </c>
      <c r="B495" s="1">
        <v>42087</v>
      </c>
      <c r="C495" t="str">
        <f t="shared" si="42"/>
        <v>Tuesday</v>
      </c>
      <c r="D495" t="str">
        <f t="shared" si="43"/>
        <v>March</v>
      </c>
      <c r="E495">
        <v>16.75</v>
      </c>
      <c r="F495" t="s">
        <v>7</v>
      </c>
      <c r="G495" t="s">
        <v>22</v>
      </c>
      <c r="H495">
        <f t="shared" si="44"/>
        <v>23.25</v>
      </c>
      <c r="I495">
        <v>6</v>
      </c>
      <c r="J495" t="s">
        <v>23</v>
      </c>
      <c r="K495" t="s">
        <v>24</v>
      </c>
      <c r="L495">
        <f>Table357[[#This Row],[unit_price]]*Table357[[#This Row],[quantity]]</f>
        <v>100.5</v>
      </c>
      <c r="M495">
        <f t="shared" si="45"/>
        <v>139.5</v>
      </c>
      <c r="N495">
        <f t="shared" si="46"/>
        <v>39</v>
      </c>
      <c r="O495" t="s">
        <v>111</v>
      </c>
      <c r="P495" t="s">
        <v>115</v>
      </c>
      <c r="Q495" t="str">
        <f>TEXT(Table357[[#This Row],[order_date]],"yyyy")</f>
        <v>2015</v>
      </c>
    </row>
    <row r="496" spans="1:17" x14ac:dyDescent="0.3">
      <c r="A496">
        <f t="shared" si="47"/>
        <v>7777895895</v>
      </c>
      <c r="B496" s="1">
        <v>42087</v>
      </c>
      <c r="C496" t="str">
        <f t="shared" si="42"/>
        <v>Tuesday</v>
      </c>
      <c r="D496" t="str">
        <f t="shared" si="43"/>
        <v>March</v>
      </c>
      <c r="E496">
        <v>20.25</v>
      </c>
      <c r="F496" t="s">
        <v>13</v>
      </c>
      <c r="G496" t="s">
        <v>14</v>
      </c>
      <c r="H496">
        <f t="shared" si="44"/>
        <v>27.25</v>
      </c>
      <c r="I496">
        <v>6</v>
      </c>
      <c r="J496" t="s">
        <v>64</v>
      </c>
      <c r="K496" t="s">
        <v>65</v>
      </c>
      <c r="L496">
        <f>Table357[[#This Row],[unit_price]]*Table357[[#This Row],[quantity]]</f>
        <v>121.5</v>
      </c>
      <c r="M496">
        <f t="shared" si="45"/>
        <v>163.5</v>
      </c>
      <c r="N496">
        <f t="shared" si="46"/>
        <v>42</v>
      </c>
      <c r="O496" t="s">
        <v>112</v>
      </c>
      <c r="P496" t="s">
        <v>114</v>
      </c>
      <c r="Q496" t="str">
        <f>TEXT(Table357[[#This Row],[order_date]],"yyyy")</f>
        <v>2015</v>
      </c>
    </row>
    <row r="497" spans="1:17" x14ac:dyDescent="0.3">
      <c r="A497">
        <f t="shared" si="47"/>
        <v>7777895896</v>
      </c>
      <c r="B497" s="1">
        <v>42088</v>
      </c>
      <c r="C497" t="str">
        <f t="shared" si="42"/>
        <v>Wednesday</v>
      </c>
      <c r="D497" t="str">
        <f t="shared" si="43"/>
        <v>March</v>
      </c>
      <c r="E497">
        <v>12</v>
      </c>
      <c r="F497" t="s">
        <v>27</v>
      </c>
      <c r="G497" t="s">
        <v>8</v>
      </c>
      <c r="H497">
        <f t="shared" si="44"/>
        <v>15</v>
      </c>
      <c r="I497">
        <v>4</v>
      </c>
      <c r="J497" t="s">
        <v>52</v>
      </c>
      <c r="K497" t="s">
        <v>53</v>
      </c>
      <c r="L497">
        <f>Table357[[#This Row],[unit_price]]*Table357[[#This Row],[quantity]]</f>
        <v>48</v>
      </c>
      <c r="M497">
        <f t="shared" si="45"/>
        <v>60</v>
      </c>
      <c r="N497">
        <f t="shared" si="46"/>
        <v>12</v>
      </c>
      <c r="O497" t="s">
        <v>112</v>
      </c>
      <c r="P497" t="s">
        <v>114</v>
      </c>
      <c r="Q497" t="str">
        <f>TEXT(Table357[[#This Row],[order_date]],"yyyy")</f>
        <v>2015</v>
      </c>
    </row>
    <row r="498" spans="1:17" x14ac:dyDescent="0.3">
      <c r="A498">
        <f t="shared" si="47"/>
        <v>7777895897</v>
      </c>
      <c r="B498" s="1">
        <v>42088</v>
      </c>
      <c r="C498" t="str">
        <f t="shared" si="42"/>
        <v>Wednesday</v>
      </c>
      <c r="D498" t="str">
        <f t="shared" si="43"/>
        <v>March</v>
      </c>
      <c r="E498">
        <v>10.5</v>
      </c>
      <c r="F498" t="s">
        <v>27</v>
      </c>
      <c r="G498" t="s">
        <v>8</v>
      </c>
      <c r="H498">
        <f t="shared" si="44"/>
        <v>13.5</v>
      </c>
      <c r="I498">
        <v>8</v>
      </c>
      <c r="J498" t="s">
        <v>9</v>
      </c>
      <c r="K498" t="s">
        <v>10</v>
      </c>
      <c r="L498">
        <f>Table357[[#This Row],[unit_price]]*Table357[[#This Row],[quantity]]</f>
        <v>84</v>
      </c>
      <c r="M498">
        <f t="shared" si="45"/>
        <v>108</v>
      </c>
      <c r="N498">
        <f t="shared" si="46"/>
        <v>24</v>
      </c>
      <c r="O498" t="s">
        <v>112</v>
      </c>
      <c r="P498" t="s">
        <v>115</v>
      </c>
      <c r="Q498" t="str">
        <f>TEXT(Table357[[#This Row],[order_date]],"yyyy")</f>
        <v>2015</v>
      </c>
    </row>
    <row r="499" spans="1:17" x14ac:dyDescent="0.3">
      <c r="A499">
        <f t="shared" si="47"/>
        <v>7777895898</v>
      </c>
      <c r="B499" s="1">
        <v>42088</v>
      </c>
      <c r="C499" t="str">
        <f t="shared" si="42"/>
        <v>Wednesday</v>
      </c>
      <c r="D499" t="str">
        <f t="shared" si="43"/>
        <v>March</v>
      </c>
      <c r="E499">
        <v>12.25</v>
      </c>
      <c r="F499" t="s">
        <v>27</v>
      </c>
      <c r="G499" t="s">
        <v>17</v>
      </c>
      <c r="H499">
        <f t="shared" si="44"/>
        <v>19.25</v>
      </c>
      <c r="I499">
        <v>3</v>
      </c>
      <c r="J499" t="s">
        <v>70</v>
      </c>
      <c r="K499" t="s">
        <v>71</v>
      </c>
      <c r="L499">
        <f>Table357[[#This Row],[unit_price]]*Table357[[#This Row],[quantity]]</f>
        <v>36.75</v>
      </c>
      <c r="M499">
        <f t="shared" si="45"/>
        <v>57.75</v>
      </c>
      <c r="N499">
        <f t="shared" si="46"/>
        <v>21</v>
      </c>
      <c r="O499" t="s">
        <v>111</v>
      </c>
      <c r="P499" t="s">
        <v>114</v>
      </c>
      <c r="Q499" t="str">
        <f>TEXT(Table357[[#This Row],[order_date]],"yyyy")</f>
        <v>2015</v>
      </c>
    </row>
    <row r="500" spans="1:17" x14ac:dyDescent="0.3">
      <c r="A500">
        <f t="shared" si="47"/>
        <v>7777895899</v>
      </c>
      <c r="B500" s="1">
        <v>42089</v>
      </c>
      <c r="C500" t="str">
        <f t="shared" si="42"/>
        <v>Thursday</v>
      </c>
      <c r="D500" t="str">
        <f t="shared" si="43"/>
        <v>March</v>
      </c>
      <c r="E500">
        <v>16.25</v>
      </c>
      <c r="F500" t="s">
        <v>7</v>
      </c>
      <c r="G500" t="s">
        <v>17</v>
      </c>
      <c r="H500">
        <f t="shared" si="44"/>
        <v>24.75</v>
      </c>
      <c r="I500">
        <v>7</v>
      </c>
      <c r="J500" t="s">
        <v>70</v>
      </c>
      <c r="K500" t="s">
        <v>71</v>
      </c>
      <c r="L500">
        <f>Table357[[#This Row],[unit_price]]*Table357[[#This Row],[quantity]]</f>
        <v>113.75</v>
      </c>
      <c r="M500">
        <f t="shared" si="45"/>
        <v>173.25</v>
      </c>
      <c r="N500">
        <f t="shared" si="46"/>
        <v>59.5</v>
      </c>
      <c r="O500" t="s">
        <v>112</v>
      </c>
      <c r="P500" t="s">
        <v>114</v>
      </c>
      <c r="Q500" t="str">
        <f>TEXT(Table357[[#This Row],[order_date]],"yyyy")</f>
        <v>2015</v>
      </c>
    </row>
    <row r="501" spans="1:17" x14ac:dyDescent="0.3">
      <c r="A501">
        <f t="shared" si="47"/>
        <v>7777895900</v>
      </c>
      <c r="B501" s="1">
        <v>42089</v>
      </c>
      <c r="C501" t="str">
        <f t="shared" si="42"/>
        <v>Thursday</v>
      </c>
      <c r="D501" t="str">
        <f t="shared" si="43"/>
        <v>March</v>
      </c>
      <c r="E501">
        <v>16.75</v>
      </c>
      <c r="F501" t="s">
        <v>7</v>
      </c>
      <c r="G501" t="s">
        <v>22</v>
      </c>
      <c r="H501">
        <f t="shared" si="44"/>
        <v>23.25</v>
      </c>
      <c r="I501">
        <v>3</v>
      </c>
      <c r="J501" t="s">
        <v>72</v>
      </c>
      <c r="K501" t="s">
        <v>73</v>
      </c>
      <c r="L501">
        <f>Table357[[#This Row],[unit_price]]*Table357[[#This Row],[quantity]]</f>
        <v>50.25</v>
      </c>
      <c r="M501">
        <f t="shared" si="45"/>
        <v>69.75</v>
      </c>
      <c r="N501">
        <f t="shared" si="46"/>
        <v>19.5</v>
      </c>
      <c r="O501" t="s">
        <v>111</v>
      </c>
      <c r="P501" t="s">
        <v>115</v>
      </c>
      <c r="Q501" t="str">
        <f>TEXT(Table357[[#This Row],[order_date]],"yyyy")</f>
        <v>2015</v>
      </c>
    </row>
    <row r="502" spans="1:17" x14ac:dyDescent="0.3">
      <c r="A502">
        <f t="shared" si="47"/>
        <v>7777895901</v>
      </c>
      <c r="B502" s="1">
        <v>42089</v>
      </c>
      <c r="C502" t="str">
        <f t="shared" si="42"/>
        <v>Thursday</v>
      </c>
      <c r="D502" t="str">
        <f t="shared" si="43"/>
        <v>March</v>
      </c>
      <c r="E502">
        <v>16.5</v>
      </c>
      <c r="F502" t="s">
        <v>7</v>
      </c>
      <c r="G502" t="s">
        <v>14</v>
      </c>
      <c r="H502">
        <f t="shared" si="44"/>
        <v>22</v>
      </c>
      <c r="I502">
        <v>4</v>
      </c>
      <c r="J502" t="s">
        <v>40</v>
      </c>
      <c r="K502" t="s">
        <v>41</v>
      </c>
      <c r="L502">
        <f>Table357[[#This Row],[unit_price]]*Table357[[#This Row],[quantity]]</f>
        <v>66</v>
      </c>
      <c r="M502">
        <f t="shared" si="45"/>
        <v>88</v>
      </c>
      <c r="N502">
        <f t="shared" si="46"/>
        <v>22</v>
      </c>
      <c r="O502" t="s">
        <v>111</v>
      </c>
      <c r="P502" t="s">
        <v>114</v>
      </c>
      <c r="Q502" t="str">
        <f>TEXT(Table357[[#This Row],[order_date]],"yyyy")</f>
        <v>2015</v>
      </c>
    </row>
    <row r="503" spans="1:17" x14ac:dyDescent="0.3">
      <c r="A503">
        <f t="shared" si="47"/>
        <v>7777895902</v>
      </c>
      <c r="B503" s="1">
        <v>42089</v>
      </c>
      <c r="C503" t="str">
        <f t="shared" si="42"/>
        <v>Thursday</v>
      </c>
      <c r="D503" t="str">
        <f t="shared" si="43"/>
        <v>March</v>
      </c>
      <c r="E503">
        <v>12.75</v>
      </c>
      <c r="F503" t="s">
        <v>27</v>
      </c>
      <c r="G503" t="s">
        <v>14</v>
      </c>
      <c r="H503">
        <f t="shared" si="44"/>
        <v>16.75</v>
      </c>
      <c r="I503">
        <v>5</v>
      </c>
      <c r="J503" t="s">
        <v>62</v>
      </c>
      <c r="K503" t="s">
        <v>63</v>
      </c>
      <c r="L503">
        <f>Table357[[#This Row],[unit_price]]*Table357[[#This Row],[quantity]]</f>
        <v>63.75</v>
      </c>
      <c r="M503">
        <f t="shared" si="45"/>
        <v>83.75</v>
      </c>
      <c r="N503">
        <f t="shared" si="46"/>
        <v>20</v>
      </c>
      <c r="O503" t="s">
        <v>112</v>
      </c>
      <c r="P503" t="s">
        <v>114</v>
      </c>
      <c r="Q503" t="str">
        <f>TEXT(Table357[[#This Row],[order_date]],"yyyy")</f>
        <v>2015</v>
      </c>
    </row>
    <row r="504" spans="1:17" x14ac:dyDescent="0.3">
      <c r="A504">
        <f t="shared" si="47"/>
        <v>7777895903</v>
      </c>
      <c r="B504" s="1">
        <v>42089</v>
      </c>
      <c r="C504" t="str">
        <f t="shared" si="42"/>
        <v>Thursday</v>
      </c>
      <c r="D504" t="str">
        <f t="shared" si="43"/>
        <v>March</v>
      </c>
      <c r="E504">
        <v>12</v>
      </c>
      <c r="F504" t="s">
        <v>27</v>
      </c>
      <c r="G504" t="s">
        <v>8</v>
      </c>
      <c r="H504">
        <f t="shared" si="44"/>
        <v>15</v>
      </c>
      <c r="I504">
        <v>10</v>
      </c>
      <c r="J504" t="s">
        <v>52</v>
      </c>
      <c r="K504" t="s">
        <v>53</v>
      </c>
      <c r="L504">
        <f>Table357[[#This Row],[unit_price]]*Table357[[#This Row],[quantity]]</f>
        <v>120</v>
      </c>
      <c r="M504">
        <f t="shared" si="45"/>
        <v>150</v>
      </c>
      <c r="N504">
        <f t="shared" si="46"/>
        <v>30</v>
      </c>
      <c r="O504" t="s">
        <v>112</v>
      </c>
      <c r="P504" t="s">
        <v>115</v>
      </c>
      <c r="Q504" t="str">
        <f>TEXT(Table357[[#This Row],[order_date]],"yyyy")</f>
        <v>2015</v>
      </c>
    </row>
    <row r="505" spans="1:17" x14ac:dyDescent="0.3">
      <c r="A505">
        <f t="shared" si="47"/>
        <v>7777895904</v>
      </c>
      <c r="B505" s="1">
        <v>42090</v>
      </c>
      <c r="C505" t="str">
        <f t="shared" si="42"/>
        <v>Friday</v>
      </c>
      <c r="D505" t="str">
        <f t="shared" si="43"/>
        <v>March</v>
      </c>
      <c r="E505">
        <v>20.75</v>
      </c>
      <c r="F505" t="s">
        <v>13</v>
      </c>
      <c r="G505" t="s">
        <v>22</v>
      </c>
      <c r="H505">
        <f t="shared" si="44"/>
        <v>28.75</v>
      </c>
      <c r="I505">
        <v>6</v>
      </c>
      <c r="J505" t="s">
        <v>46</v>
      </c>
      <c r="K505" t="s">
        <v>47</v>
      </c>
      <c r="L505">
        <f>Table357[[#This Row],[unit_price]]*Table357[[#This Row],[quantity]]</f>
        <v>124.5</v>
      </c>
      <c r="M505">
        <f t="shared" si="45"/>
        <v>172.5</v>
      </c>
      <c r="N505">
        <f t="shared" si="46"/>
        <v>48</v>
      </c>
      <c r="O505" t="s">
        <v>111</v>
      </c>
      <c r="P505" t="s">
        <v>115</v>
      </c>
      <c r="Q505" t="str">
        <f>TEXT(Table357[[#This Row],[order_date]],"yyyy")</f>
        <v>2015</v>
      </c>
    </row>
    <row r="506" spans="1:17" x14ac:dyDescent="0.3">
      <c r="A506">
        <f t="shared" si="47"/>
        <v>7777895905</v>
      </c>
      <c r="B506" s="1">
        <v>42090</v>
      </c>
      <c r="C506" t="str">
        <f t="shared" si="42"/>
        <v>Friday</v>
      </c>
      <c r="D506" t="str">
        <f t="shared" si="43"/>
        <v>March</v>
      </c>
      <c r="E506">
        <v>23.65</v>
      </c>
      <c r="F506" t="s">
        <v>27</v>
      </c>
      <c r="G506" t="s">
        <v>17</v>
      </c>
      <c r="H506">
        <f t="shared" si="44"/>
        <v>30.65</v>
      </c>
      <c r="I506">
        <v>2</v>
      </c>
      <c r="J506" t="s">
        <v>77</v>
      </c>
      <c r="K506" t="s">
        <v>78</v>
      </c>
      <c r="L506">
        <f>Table357[[#This Row],[unit_price]]*Table357[[#This Row],[quantity]]</f>
        <v>47.3</v>
      </c>
      <c r="M506">
        <f t="shared" si="45"/>
        <v>61.3</v>
      </c>
      <c r="N506">
        <f t="shared" si="46"/>
        <v>14</v>
      </c>
      <c r="O506" t="s">
        <v>111</v>
      </c>
      <c r="P506" t="s">
        <v>115</v>
      </c>
      <c r="Q506" t="str">
        <f>TEXT(Table357[[#This Row],[order_date]],"yyyy")</f>
        <v>2015</v>
      </c>
    </row>
    <row r="507" spans="1:17" x14ac:dyDescent="0.3">
      <c r="A507">
        <f t="shared" si="47"/>
        <v>7777895906</v>
      </c>
      <c r="B507" s="1">
        <v>42090</v>
      </c>
      <c r="C507" t="str">
        <f t="shared" si="42"/>
        <v>Friday</v>
      </c>
      <c r="D507" t="str">
        <f t="shared" si="43"/>
        <v>March</v>
      </c>
      <c r="E507">
        <v>20.75</v>
      </c>
      <c r="F507" t="s">
        <v>13</v>
      </c>
      <c r="G507" t="s">
        <v>22</v>
      </c>
      <c r="H507">
        <f t="shared" si="44"/>
        <v>28.75</v>
      </c>
      <c r="I507">
        <v>8</v>
      </c>
      <c r="J507" t="s">
        <v>44</v>
      </c>
      <c r="K507" t="s">
        <v>45</v>
      </c>
      <c r="L507">
        <f>Table357[[#This Row],[unit_price]]*Table357[[#This Row],[quantity]]</f>
        <v>166</v>
      </c>
      <c r="M507">
        <f t="shared" si="45"/>
        <v>230</v>
      </c>
      <c r="N507">
        <f t="shared" si="46"/>
        <v>64</v>
      </c>
      <c r="O507" t="s">
        <v>112</v>
      </c>
      <c r="P507" t="s">
        <v>115</v>
      </c>
      <c r="Q507" t="str">
        <f>TEXT(Table357[[#This Row],[order_date]],"yyyy")</f>
        <v>2015</v>
      </c>
    </row>
    <row r="508" spans="1:17" x14ac:dyDescent="0.3">
      <c r="A508">
        <f t="shared" si="47"/>
        <v>7777895907</v>
      </c>
      <c r="B508" s="1">
        <v>42090</v>
      </c>
      <c r="C508" t="str">
        <f t="shared" si="42"/>
        <v>Friday</v>
      </c>
      <c r="D508" t="str">
        <f t="shared" si="43"/>
        <v>March</v>
      </c>
      <c r="E508">
        <v>12.5</v>
      </c>
      <c r="F508" t="s">
        <v>27</v>
      </c>
      <c r="G508" t="s">
        <v>17</v>
      </c>
      <c r="H508">
        <f t="shared" si="44"/>
        <v>19.5</v>
      </c>
      <c r="I508">
        <v>12</v>
      </c>
      <c r="J508" t="s">
        <v>18</v>
      </c>
      <c r="K508" t="s">
        <v>19</v>
      </c>
      <c r="L508">
        <f>Table357[[#This Row],[unit_price]]*Table357[[#This Row],[quantity]]</f>
        <v>150</v>
      </c>
      <c r="M508">
        <f t="shared" si="45"/>
        <v>234</v>
      </c>
      <c r="N508">
        <f t="shared" si="46"/>
        <v>84</v>
      </c>
      <c r="O508" t="s">
        <v>112</v>
      </c>
      <c r="P508" t="s">
        <v>115</v>
      </c>
      <c r="Q508" t="str">
        <f>TEXT(Table357[[#This Row],[order_date]],"yyyy")</f>
        <v>2015</v>
      </c>
    </row>
    <row r="509" spans="1:17" x14ac:dyDescent="0.3">
      <c r="A509">
        <f t="shared" si="47"/>
        <v>7777895908</v>
      </c>
      <c r="B509" s="1">
        <v>42090</v>
      </c>
      <c r="C509" t="str">
        <f t="shared" si="42"/>
        <v>Friday</v>
      </c>
      <c r="D509" t="str">
        <f t="shared" si="43"/>
        <v>March</v>
      </c>
      <c r="E509">
        <v>17.95</v>
      </c>
      <c r="F509" t="s">
        <v>13</v>
      </c>
      <c r="G509" t="s">
        <v>14</v>
      </c>
      <c r="H509">
        <f t="shared" si="44"/>
        <v>24.95</v>
      </c>
      <c r="I509">
        <v>1</v>
      </c>
      <c r="J509" t="s">
        <v>56</v>
      </c>
      <c r="K509" t="s">
        <v>57</v>
      </c>
      <c r="L509">
        <f>Table357[[#This Row],[unit_price]]*Table357[[#This Row],[quantity]]</f>
        <v>17.95</v>
      </c>
      <c r="M509">
        <f t="shared" si="45"/>
        <v>24.95</v>
      </c>
      <c r="N509">
        <f t="shared" si="46"/>
        <v>7</v>
      </c>
      <c r="O509" t="s">
        <v>111</v>
      </c>
      <c r="P509" t="s">
        <v>115</v>
      </c>
      <c r="Q509" t="str">
        <f>TEXT(Table357[[#This Row],[order_date]],"yyyy")</f>
        <v>2015</v>
      </c>
    </row>
    <row r="510" spans="1:17" x14ac:dyDescent="0.3">
      <c r="A510">
        <f t="shared" si="47"/>
        <v>7777895909</v>
      </c>
      <c r="B510" s="1">
        <v>42091</v>
      </c>
      <c r="C510" t="str">
        <f t="shared" si="42"/>
        <v>Saturday</v>
      </c>
      <c r="D510" t="str">
        <f t="shared" si="43"/>
        <v>March</v>
      </c>
      <c r="E510">
        <v>16.5</v>
      </c>
      <c r="F510" t="s">
        <v>7</v>
      </c>
      <c r="G510" t="s">
        <v>17</v>
      </c>
      <c r="H510">
        <f t="shared" si="44"/>
        <v>25</v>
      </c>
      <c r="I510">
        <v>6</v>
      </c>
      <c r="J510" t="s">
        <v>18</v>
      </c>
      <c r="K510" t="s">
        <v>19</v>
      </c>
      <c r="L510">
        <f>Table357[[#This Row],[unit_price]]*Table357[[#This Row],[quantity]]</f>
        <v>99</v>
      </c>
      <c r="M510">
        <f t="shared" si="45"/>
        <v>150</v>
      </c>
      <c r="N510">
        <f t="shared" si="46"/>
        <v>51</v>
      </c>
      <c r="O510" t="s">
        <v>111</v>
      </c>
      <c r="P510" t="s">
        <v>115</v>
      </c>
      <c r="Q510" t="str">
        <f>TEXT(Table357[[#This Row],[order_date]],"yyyy")</f>
        <v>2015</v>
      </c>
    </row>
    <row r="511" spans="1:17" x14ac:dyDescent="0.3">
      <c r="A511">
        <f t="shared" si="47"/>
        <v>7777895910</v>
      </c>
      <c r="B511" s="1">
        <v>42091</v>
      </c>
      <c r="C511" t="str">
        <f t="shared" si="42"/>
        <v>Saturday</v>
      </c>
      <c r="D511" t="str">
        <f t="shared" si="43"/>
        <v>March</v>
      </c>
      <c r="E511">
        <v>12</v>
      </c>
      <c r="F511" t="s">
        <v>27</v>
      </c>
      <c r="G511" t="s">
        <v>8</v>
      </c>
      <c r="H511">
        <f t="shared" si="44"/>
        <v>15</v>
      </c>
      <c r="I511">
        <v>2</v>
      </c>
      <c r="J511" t="s">
        <v>52</v>
      </c>
      <c r="K511" t="s">
        <v>53</v>
      </c>
      <c r="L511">
        <f>Table357[[#This Row],[unit_price]]*Table357[[#This Row],[quantity]]</f>
        <v>24</v>
      </c>
      <c r="M511">
        <f t="shared" si="45"/>
        <v>30</v>
      </c>
      <c r="N511">
        <f t="shared" si="46"/>
        <v>6</v>
      </c>
      <c r="O511" t="s">
        <v>111</v>
      </c>
      <c r="P511" t="s">
        <v>115</v>
      </c>
      <c r="Q511" t="str">
        <f>TEXT(Table357[[#This Row],[order_date]],"yyyy")</f>
        <v>2015</v>
      </c>
    </row>
    <row r="512" spans="1:17" x14ac:dyDescent="0.3">
      <c r="A512">
        <f t="shared" si="47"/>
        <v>7777895911</v>
      </c>
      <c r="B512" s="1">
        <v>42091</v>
      </c>
      <c r="C512" t="str">
        <f t="shared" si="42"/>
        <v>Saturday</v>
      </c>
      <c r="D512" t="str">
        <f t="shared" si="43"/>
        <v>March</v>
      </c>
      <c r="E512">
        <v>20.75</v>
      </c>
      <c r="F512" t="s">
        <v>13</v>
      </c>
      <c r="G512" t="s">
        <v>22</v>
      </c>
      <c r="H512">
        <f t="shared" si="44"/>
        <v>28.75</v>
      </c>
      <c r="I512">
        <v>6</v>
      </c>
      <c r="J512" t="s">
        <v>72</v>
      </c>
      <c r="K512" t="s">
        <v>73</v>
      </c>
      <c r="L512">
        <f>Table357[[#This Row],[unit_price]]*Table357[[#This Row],[quantity]]</f>
        <v>124.5</v>
      </c>
      <c r="M512">
        <f t="shared" si="45"/>
        <v>172.5</v>
      </c>
      <c r="N512">
        <f t="shared" si="46"/>
        <v>48</v>
      </c>
      <c r="O512" t="s">
        <v>111</v>
      </c>
      <c r="P512" t="s">
        <v>114</v>
      </c>
      <c r="Q512" t="str">
        <f>TEXT(Table357[[#This Row],[order_date]],"yyyy")</f>
        <v>2015</v>
      </c>
    </row>
    <row r="513" spans="1:17" x14ac:dyDescent="0.3">
      <c r="A513">
        <f t="shared" si="47"/>
        <v>7777895912</v>
      </c>
      <c r="B513" s="1">
        <v>42091</v>
      </c>
      <c r="C513" t="str">
        <f t="shared" si="42"/>
        <v>Saturday</v>
      </c>
      <c r="D513" t="str">
        <f t="shared" si="43"/>
        <v>March</v>
      </c>
      <c r="E513">
        <v>16</v>
      </c>
      <c r="F513" t="s">
        <v>7</v>
      </c>
      <c r="G513" t="s">
        <v>14</v>
      </c>
      <c r="H513">
        <f t="shared" si="44"/>
        <v>21.5</v>
      </c>
      <c r="I513">
        <v>8</v>
      </c>
      <c r="J513" t="s">
        <v>34</v>
      </c>
      <c r="K513" t="s">
        <v>35</v>
      </c>
      <c r="L513">
        <f>Table357[[#This Row],[unit_price]]*Table357[[#This Row],[quantity]]</f>
        <v>128</v>
      </c>
      <c r="M513">
        <f t="shared" si="45"/>
        <v>172</v>
      </c>
      <c r="N513">
        <f t="shared" si="46"/>
        <v>44</v>
      </c>
      <c r="O513" t="s">
        <v>112</v>
      </c>
      <c r="P513" t="s">
        <v>114</v>
      </c>
      <c r="Q513" t="str">
        <f>TEXT(Table357[[#This Row],[order_date]],"yyyy")</f>
        <v>2015</v>
      </c>
    </row>
    <row r="514" spans="1:17" x14ac:dyDescent="0.3">
      <c r="A514">
        <f t="shared" si="47"/>
        <v>7777895913</v>
      </c>
      <c r="B514" s="1">
        <v>42091</v>
      </c>
      <c r="C514" t="str">
        <f t="shared" ref="C514:C577" si="48">TEXT(B514,"dddd")</f>
        <v>Saturday</v>
      </c>
      <c r="D514" t="str">
        <f t="shared" si="43"/>
        <v>March</v>
      </c>
      <c r="E514">
        <v>16.5</v>
      </c>
      <c r="F514" t="s">
        <v>7</v>
      </c>
      <c r="G514" t="s">
        <v>14</v>
      </c>
      <c r="H514">
        <f t="shared" si="44"/>
        <v>22</v>
      </c>
      <c r="I514">
        <v>1</v>
      </c>
      <c r="J514" t="s">
        <v>40</v>
      </c>
      <c r="K514" t="s">
        <v>41</v>
      </c>
      <c r="L514">
        <f>Table357[[#This Row],[unit_price]]*Table357[[#This Row],[quantity]]</f>
        <v>16.5</v>
      </c>
      <c r="M514">
        <f t="shared" si="45"/>
        <v>22</v>
      </c>
      <c r="N514">
        <f t="shared" si="46"/>
        <v>5.5</v>
      </c>
      <c r="O514" t="s">
        <v>112</v>
      </c>
      <c r="P514" t="s">
        <v>115</v>
      </c>
      <c r="Q514" t="str">
        <f>TEXT(Table357[[#This Row],[order_date]],"yyyy")</f>
        <v>2015</v>
      </c>
    </row>
    <row r="515" spans="1:17" x14ac:dyDescent="0.3">
      <c r="A515">
        <f t="shared" si="47"/>
        <v>7777895914</v>
      </c>
      <c r="B515" s="1">
        <v>42091</v>
      </c>
      <c r="C515" t="str">
        <f t="shared" si="48"/>
        <v>Saturday</v>
      </c>
      <c r="D515" t="str">
        <f t="shared" ref="D515:D578" si="49">TEXT(B515,"mmmm")</f>
        <v>March</v>
      </c>
      <c r="E515">
        <v>12.25</v>
      </c>
      <c r="F515" t="s">
        <v>27</v>
      </c>
      <c r="G515" t="s">
        <v>17</v>
      </c>
      <c r="H515">
        <f t="shared" ref="H515:H578" si="50">E515 +   IF(F515="S", 2, IF(F515="M", 3.5, IF(F515="L", 5, 0))) +  IF(G515="Classic", 1, IF(G515="Veggie", 2, IF(G515="Chicken", 3, IF(G515="Supreme",5,0))))</f>
        <v>19.25</v>
      </c>
      <c r="I515">
        <v>12</v>
      </c>
      <c r="J515" t="s">
        <v>70</v>
      </c>
      <c r="K515" t="s">
        <v>71</v>
      </c>
      <c r="L515">
        <f>Table357[[#This Row],[unit_price]]*Table357[[#This Row],[quantity]]</f>
        <v>147</v>
      </c>
      <c r="M515">
        <f t="shared" ref="M515:M578" si="51">H515*I515</f>
        <v>231</v>
      </c>
      <c r="N515">
        <f t="shared" ref="N515:N578" si="52">(H515-E515)*I515</f>
        <v>84</v>
      </c>
      <c r="O515" t="s">
        <v>112</v>
      </c>
      <c r="P515" t="s">
        <v>115</v>
      </c>
      <c r="Q515" t="str">
        <f>TEXT(Table357[[#This Row],[order_date]],"yyyy")</f>
        <v>2015</v>
      </c>
    </row>
    <row r="516" spans="1:17" x14ac:dyDescent="0.3">
      <c r="A516">
        <f t="shared" ref="A516:A579" si="53">A515+1</f>
        <v>7777895915</v>
      </c>
      <c r="B516" s="1">
        <v>42091</v>
      </c>
      <c r="C516" t="str">
        <f t="shared" si="48"/>
        <v>Saturday</v>
      </c>
      <c r="D516" t="str">
        <f t="shared" si="49"/>
        <v>March</v>
      </c>
      <c r="E516">
        <v>12.25</v>
      </c>
      <c r="F516" t="s">
        <v>27</v>
      </c>
      <c r="G516" t="s">
        <v>17</v>
      </c>
      <c r="H516">
        <f t="shared" si="50"/>
        <v>19.25</v>
      </c>
      <c r="I516">
        <v>7</v>
      </c>
      <c r="J516" t="s">
        <v>70</v>
      </c>
      <c r="K516" t="s">
        <v>71</v>
      </c>
      <c r="L516">
        <f>Table357[[#This Row],[unit_price]]*Table357[[#This Row],[quantity]]</f>
        <v>85.75</v>
      </c>
      <c r="M516">
        <f t="shared" si="51"/>
        <v>134.75</v>
      </c>
      <c r="N516">
        <f t="shared" si="52"/>
        <v>49</v>
      </c>
      <c r="O516" t="s">
        <v>112</v>
      </c>
      <c r="P516" t="s">
        <v>114</v>
      </c>
      <c r="Q516" t="str">
        <f>TEXT(Table357[[#This Row],[order_date]],"yyyy")</f>
        <v>2015</v>
      </c>
    </row>
    <row r="517" spans="1:17" x14ac:dyDescent="0.3">
      <c r="A517">
        <f t="shared" si="53"/>
        <v>7777895916</v>
      </c>
      <c r="B517" s="1">
        <v>42091</v>
      </c>
      <c r="C517" t="str">
        <f t="shared" si="48"/>
        <v>Saturday</v>
      </c>
      <c r="D517" t="str">
        <f t="shared" si="49"/>
        <v>March</v>
      </c>
      <c r="E517">
        <v>16.5</v>
      </c>
      <c r="F517" t="s">
        <v>7</v>
      </c>
      <c r="G517" t="s">
        <v>17</v>
      </c>
      <c r="H517">
        <f t="shared" si="50"/>
        <v>25</v>
      </c>
      <c r="I517">
        <v>6</v>
      </c>
      <c r="J517" t="s">
        <v>18</v>
      </c>
      <c r="K517" t="s">
        <v>19</v>
      </c>
      <c r="L517">
        <f>Table357[[#This Row],[unit_price]]*Table357[[#This Row],[quantity]]</f>
        <v>99</v>
      </c>
      <c r="M517">
        <f t="shared" si="51"/>
        <v>150</v>
      </c>
      <c r="N517">
        <f t="shared" si="52"/>
        <v>51</v>
      </c>
      <c r="O517" t="s">
        <v>112</v>
      </c>
      <c r="P517" t="s">
        <v>114</v>
      </c>
      <c r="Q517" t="str">
        <f>TEXT(Table357[[#This Row],[order_date]],"yyyy")</f>
        <v>2015</v>
      </c>
    </row>
    <row r="518" spans="1:17" x14ac:dyDescent="0.3">
      <c r="A518">
        <f t="shared" si="53"/>
        <v>7777895917</v>
      </c>
      <c r="B518" s="1">
        <v>42092</v>
      </c>
      <c r="C518" t="str">
        <f t="shared" si="48"/>
        <v>Sunday</v>
      </c>
      <c r="D518" t="str">
        <f t="shared" si="49"/>
        <v>March</v>
      </c>
      <c r="E518">
        <v>12</v>
      </c>
      <c r="F518" t="s">
        <v>27</v>
      </c>
      <c r="G518" t="s">
        <v>8</v>
      </c>
      <c r="H518">
        <f t="shared" si="50"/>
        <v>15</v>
      </c>
      <c r="I518">
        <v>2</v>
      </c>
      <c r="J518" t="s">
        <v>52</v>
      </c>
      <c r="K518" t="s">
        <v>53</v>
      </c>
      <c r="L518">
        <f>Table357[[#This Row],[unit_price]]*Table357[[#This Row],[quantity]]</f>
        <v>24</v>
      </c>
      <c r="M518">
        <f t="shared" si="51"/>
        <v>30</v>
      </c>
      <c r="N518">
        <f t="shared" si="52"/>
        <v>6</v>
      </c>
      <c r="O518" t="s">
        <v>111</v>
      </c>
      <c r="P518" t="s">
        <v>114</v>
      </c>
      <c r="Q518" t="str">
        <f>TEXT(Table357[[#This Row],[order_date]],"yyyy")</f>
        <v>2015</v>
      </c>
    </row>
    <row r="519" spans="1:17" x14ac:dyDescent="0.3">
      <c r="A519">
        <f t="shared" si="53"/>
        <v>7777895918</v>
      </c>
      <c r="B519" s="1">
        <v>42092</v>
      </c>
      <c r="C519" t="str">
        <f t="shared" si="48"/>
        <v>Sunday</v>
      </c>
      <c r="D519" t="str">
        <f t="shared" si="49"/>
        <v>March</v>
      </c>
      <c r="E519">
        <v>16.5</v>
      </c>
      <c r="F519" t="s">
        <v>13</v>
      </c>
      <c r="G519" t="s">
        <v>8</v>
      </c>
      <c r="H519">
        <f t="shared" si="50"/>
        <v>22.5</v>
      </c>
      <c r="I519">
        <v>12</v>
      </c>
      <c r="J519" t="s">
        <v>9</v>
      </c>
      <c r="K519" t="s">
        <v>10</v>
      </c>
      <c r="L519">
        <f>Table357[[#This Row],[unit_price]]*Table357[[#This Row],[quantity]]</f>
        <v>198</v>
      </c>
      <c r="M519">
        <f t="shared" si="51"/>
        <v>270</v>
      </c>
      <c r="N519">
        <f t="shared" si="52"/>
        <v>72</v>
      </c>
      <c r="O519" t="s">
        <v>111</v>
      </c>
      <c r="P519" t="s">
        <v>114</v>
      </c>
      <c r="Q519" t="str">
        <f>TEXT(Table357[[#This Row],[order_date]],"yyyy")</f>
        <v>2015</v>
      </c>
    </row>
    <row r="520" spans="1:17" x14ac:dyDescent="0.3">
      <c r="A520">
        <f t="shared" si="53"/>
        <v>7777895919</v>
      </c>
      <c r="B520" s="1">
        <v>42092</v>
      </c>
      <c r="C520" t="str">
        <f t="shared" si="48"/>
        <v>Sunday</v>
      </c>
      <c r="D520" t="str">
        <f t="shared" si="49"/>
        <v>March</v>
      </c>
      <c r="E520">
        <v>20.75</v>
      </c>
      <c r="F520" t="s">
        <v>13</v>
      </c>
      <c r="G520" t="s">
        <v>22</v>
      </c>
      <c r="H520">
        <f t="shared" si="50"/>
        <v>28.75</v>
      </c>
      <c r="I520">
        <v>3</v>
      </c>
      <c r="J520" t="s">
        <v>23</v>
      </c>
      <c r="K520" t="s">
        <v>24</v>
      </c>
      <c r="L520">
        <f>Table357[[#This Row],[unit_price]]*Table357[[#This Row],[quantity]]</f>
        <v>62.25</v>
      </c>
      <c r="M520">
        <f t="shared" si="51"/>
        <v>86.25</v>
      </c>
      <c r="N520">
        <f t="shared" si="52"/>
        <v>24</v>
      </c>
      <c r="O520" t="s">
        <v>111</v>
      </c>
      <c r="P520" t="s">
        <v>115</v>
      </c>
      <c r="Q520" t="str">
        <f>TEXT(Table357[[#This Row],[order_date]],"yyyy")</f>
        <v>2015</v>
      </c>
    </row>
    <row r="521" spans="1:17" x14ac:dyDescent="0.3">
      <c r="A521">
        <f t="shared" si="53"/>
        <v>7777895920</v>
      </c>
      <c r="B521" s="1">
        <v>42092</v>
      </c>
      <c r="C521" t="str">
        <f t="shared" si="48"/>
        <v>Sunday</v>
      </c>
      <c r="D521" t="str">
        <f t="shared" si="49"/>
        <v>March</v>
      </c>
      <c r="E521">
        <v>16</v>
      </c>
      <c r="F521" t="s">
        <v>7</v>
      </c>
      <c r="G521" t="s">
        <v>14</v>
      </c>
      <c r="H521">
        <f t="shared" si="50"/>
        <v>21.5</v>
      </c>
      <c r="I521">
        <v>1</v>
      </c>
      <c r="J521" t="s">
        <v>42</v>
      </c>
      <c r="K521" t="s">
        <v>43</v>
      </c>
      <c r="L521">
        <f>Table357[[#This Row],[unit_price]]*Table357[[#This Row],[quantity]]</f>
        <v>16</v>
      </c>
      <c r="M521">
        <f t="shared" si="51"/>
        <v>21.5</v>
      </c>
      <c r="N521">
        <f t="shared" si="52"/>
        <v>5.5</v>
      </c>
      <c r="O521" t="s">
        <v>111</v>
      </c>
      <c r="P521" t="s">
        <v>114</v>
      </c>
      <c r="Q521" t="str">
        <f>TEXT(Table357[[#This Row],[order_date]],"yyyy")</f>
        <v>2015</v>
      </c>
    </row>
    <row r="522" spans="1:17" x14ac:dyDescent="0.3">
      <c r="A522">
        <f t="shared" si="53"/>
        <v>7777895921</v>
      </c>
      <c r="B522" s="1">
        <v>42092</v>
      </c>
      <c r="C522" t="str">
        <f t="shared" si="48"/>
        <v>Sunday</v>
      </c>
      <c r="D522" t="str">
        <f t="shared" si="49"/>
        <v>March</v>
      </c>
      <c r="E522">
        <v>16.75</v>
      </c>
      <c r="F522" t="s">
        <v>7</v>
      </c>
      <c r="G522" t="s">
        <v>22</v>
      </c>
      <c r="H522">
        <f t="shared" si="50"/>
        <v>23.25</v>
      </c>
      <c r="I522">
        <v>6</v>
      </c>
      <c r="J522" t="s">
        <v>46</v>
      </c>
      <c r="K522" t="s">
        <v>47</v>
      </c>
      <c r="L522">
        <f>Table357[[#This Row],[unit_price]]*Table357[[#This Row],[quantity]]</f>
        <v>100.5</v>
      </c>
      <c r="M522">
        <f t="shared" si="51"/>
        <v>139.5</v>
      </c>
      <c r="N522">
        <f t="shared" si="52"/>
        <v>39</v>
      </c>
      <c r="O522" t="s">
        <v>111</v>
      </c>
      <c r="P522" t="s">
        <v>115</v>
      </c>
      <c r="Q522" t="str">
        <f>TEXT(Table357[[#This Row],[order_date]],"yyyy")</f>
        <v>2015</v>
      </c>
    </row>
    <row r="523" spans="1:17" x14ac:dyDescent="0.3">
      <c r="A523">
        <f t="shared" si="53"/>
        <v>7777895922</v>
      </c>
      <c r="B523" s="1">
        <v>42093</v>
      </c>
      <c r="C523" t="str">
        <f t="shared" si="48"/>
        <v>Monday</v>
      </c>
      <c r="D523" t="str">
        <f t="shared" si="49"/>
        <v>March</v>
      </c>
      <c r="E523">
        <v>12</v>
      </c>
      <c r="F523" t="s">
        <v>27</v>
      </c>
      <c r="G523" t="s">
        <v>8</v>
      </c>
      <c r="H523">
        <f t="shared" si="50"/>
        <v>15</v>
      </c>
      <c r="I523">
        <v>4</v>
      </c>
      <c r="J523" t="s">
        <v>36</v>
      </c>
      <c r="K523" t="s">
        <v>37</v>
      </c>
      <c r="L523">
        <f>Table357[[#This Row],[unit_price]]*Table357[[#This Row],[quantity]]</f>
        <v>48</v>
      </c>
      <c r="M523">
        <f t="shared" si="51"/>
        <v>60</v>
      </c>
      <c r="N523">
        <f t="shared" si="52"/>
        <v>12</v>
      </c>
      <c r="O523" t="s">
        <v>111</v>
      </c>
      <c r="P523" t="s">
        <v>115</v>
      </c>
      <c r="Q523" t="str">
        <f>TEXT(Table357[[#This Row],[order_date]],"yyyy")</f>
        <v>2015</v>
      </c>
    </row>
    <row r="524" spans="1:17" x14ac:dyDescent="0.3">
      <c r="A524">
        <f t="shared" si="53"/>
        <v>7777895923</v>
      </c>
      <c r="B524" s="1">
        <v>42093</v>
      </c>
      <c r="C524" t="str">
        <f t="shared" si="48"/>
        <v>Monday</v>
      </c>
      <c r="D524" t="str">
        <f t="shared" si="49"/>
        <v>March</v>
      </c>
      <c r="E524">
        <v>16.5</v>
      </c>
      <c r="F524" t="s">
        <v>7</v>
      </c>
      <c r="G524" t="s">
        <v>17</v>
      </c>
      <c r="H524">
        <f t="shared" si="50"/>
        <v>25</v>
      </c>
      <c r="I524">
        <v>1</v>
      </c>
      <c r="J524" t="s">
        <v>38</v>
      </c>
      <c r="K524" t="s">
        <v>39</v>
      </c>
      <c r="L524">
        <f>Table357[[#This Row],[unit_price]]*Table357[[#This Row],[quantity]]</f>
        <v>16.5</v>
      </c>
      <c r="M524">
        <f t="shared" si="51"/>
        <v>25</v>
      </c>
      <c r="N524">
        <f t="shared" si="52"/>
        <v>8.5</v>
      </c>
      <c r="O524" t="s">
        <v>111</v>
      </c>
      <c r="P524" t="s">
        <v>114</v>
      </c>
      <c r="Q524" t="str">
        <f>TEXT(Table357[[#This Row],[order_date]],"yyyy")</f>
        <v>2015</v>
      </c>
    </row>
    <row r="525" spans="1:17" x14ac:dyDescent="0.3">
      <c r="A525">
        <f t="shared" si="53"/>
        <v>7777895924</v>
      </c>
      <c r="B525" s="1">
        <v>42093</v>
      </c>
      <c r="C525" t="str">
        <f t="shared" si="48"/>
        <v>Monday</v>
      </c>
      <c r="D525" t="str">
        <f t="shared" si="49"/>
        <v>March</v>
      </c>
      <c r="E525">
        <v>18.5</v>
      </c>
      <c r="F525" t="s">
        <v>13</v>
      </c>
      <c r="G525" t="s">
        <v>14</v>
      </c>
      <c r="H525">
        <f t="shared" si="50"/>
        <v>25.5</v>
      </c>
      <c r="I525">
        <v>5</v>
      </c>
      <c r="J525" t="s">
        <v>15</v>
      </c>
      <c r="K525" t="s">
        <v>16</v>
      </c>
      <c r="L525">
        <f>Table357[[#This Row],[unit_price]]*Table357[[#This Row],[quantity]]</f>
        <v>92.5</v>
      </c>
      <c r="M525">
        <f t="shared" si="51"/>
        <v>127.5</v>
      </c>
      <c r="N525">
        <f t="shared" si="52"/>
        <v>35</v>
      </c>
      <c r="O525" t="s">
        <v>111</v>
      </c>
      <c r="P525" t="s">
        <v>114</v>
      </c>
      <c r="Q525" t="str">
        <f>TEXT(Table357[[#This Row],[order_date]],"yyyy")</f>
        <v>2015</v>
      </c>
    </row>
    <row r="526" spans="1:17" x14ac:dyDescent="0.3">
      <c r="A526">
        <f t="shared" si="53"/>
        <v>7777895925</v>
      </c>
      <c r="B526" s="1">
        <v>42093</v>
      </c>
      <c r="C526" t="str">
        <f t="shared" si="48"/>
        <v>Monday</v>
      </c>
      <c r="D526" t="str">
        <f t="shared" si="49"/>
        <v>March</v>
      </c>
      <c r="E526">
        <v>12</v>
      </c>
      <c r="F526" t="s">
        <v>27</v>
      </c>
      <c r="G526" t="s">
        <v>14</v>
      </c>
      <c r="H526">
        <f t="shared" si="50"/>
        <v>16</v>
      </c>
      <c r="I526">
        <v>1</v>
      </c>
      <c r="J526" t="s">
        <v>68</v>
      </c>
      <c r="K526" t="s">
        <v>69</v>
      </c>
      <c r="L526">
        <f>Table357[[#This Row],[unit_price]]*Table357[[#This Row],[quantity]]</f>
        <v>12</v>
      </c>
      <c r="M526">
        <f t="shared" si="51"/>
        <v>16</v>
      </c>
      <c r="N526">
        <f t="shared" si="52"/>
        <v>4</v>
      </c>
      <c r="O526" t="s">
        <v>112</v>
      </c>
      <c r="P526" t="s">
        <v>115</v>
      </c>
      <c r="Q526" t="str">
        <f>TEXT(Table357[[#This Row],[order_date]],"yyyy")</f>
        <v>2015</v>
      </c>
    </row>
    <row r="527" spans="1:17" x14ac:dyDescent="0.3">
      <c r="A527">
        <f t="shared" si="53"/>
        <v>7777895926</v>
      </c>
      <c r="B527" s="1">
        <v>42094</v>
      </c>
      <c r="C527" t="str">
        <f t="shared" si="48"/>
        <v>Tuesday</v>
      </c>
      <c r="D527" t="str">
        <f t="shared" si="49"/>
        <v>March</v>
      </c>
      <c r="E527">
        <v>16.75</v>
      </c>
      <c r="F527" t="s">
        <v>7</v>
      </c>
      <c r="G527" t="s">
        <v>22</v>
      </c>
      <c r="H527">
        <f t="shared" si="50"/>
        <v>23.25</v>
      </c>
      <c r="I527">
        <v>11</v>
      </c>
      <c r="J527" t="s">
        <v>46</v>
      </c>
      <c r="K527" t="s">
        <v>47</v>
      </c>
      <c r="L527">
        <f>Table357[[#This Row],[unit_price]]*Table357[[#This Row],[quantity]]</f>
        <v>184.25</v>
      </c>
      <c r="M527">
        <f t="shared" si="51"/>
        <v>255.75</v>
      </c>
      <c r="N527">
        <f t="shared" si="52"/>
        <v>71.5</v>
      </c>
      <c r="O527" t="s">
        <v>111</v>
      </c>
      <c r="P527" t="s">
        <v>115</v>
      </c>
      <c r="Q527" t="str">
        <f>TEXT(Table357[[#This Row],[order_date]],"yyyy")</f>
        <v>2015</v>
      </c>
    </row>
    <row r="528" spans="1:17" x14ac:dyDescent="0.3">
      <c r="A528">
        <f t="shared" si="53"/>
        <v>7777895927</v>
      </c>
      <c r="B528" s="1">
        <v>42094</v>
      </c>
      <c r="C528" t="str">
        <f t="shared" si="48"/>
        <v>Tuesday</v>
      </c>
      <c r="D528" t="str">
        <f t="shared" si="49"/>
        <v>March</v>
      </c>
      <c r="E528">
        <v>20.75</v>
      </c>
      <c r="F528" t="s">
        <v>13</v>
      </c>
      <c r="G528" t="s">
        <v>22</v>
      </c>
      <c r="H528">
        <f t="shared" si="50"/>
        <v>28.75</v>
      </c>
      <c r="I528">
        <v>9</v>
      </c>
      <c r="J528" t="s">
        <v>44</v>
      </c>
      <c r="K528" t="s">
        <v>45</v>
      </c>
      <c r="L528">
        <f>Table357[[#This Row],[unit_price]]*Table357[[#This Row],[quantity]]</f>
        <v>186.75</v>
      </c>
      <c r="M528">
        <f t="shared" si="51"/>
        <v>258.75</v>
      </c>
      <c r="N528">
        <f t="shared" si="52"/>
        <v>72</v>
      </c>
      <c r="O528" t="s">
        <v>112</v>
      </c>
      <c r="P528" t="s">
        <v>114</v>
      </c>
      <c r="Q528" t="str">
        <f>TEXT(Table357[[#This Row],[order_date]],"yyyy")</f>
        <v>2015</v>
      </c>
    </row>
    <row r="529" spans="1:17" x14ac:dyDescent="0.3">
      <c r="A529">
        <f t="shared" si="53"/>
        <v>7777895928</v>
      </c>
      <c r="B529" s="1">
        <v>42094</v>
      </c>
      <c r="C529" t="str">
        <f t="shared" si="48"/>
        <v>Tuesday</v>
      </c>
      <c r="D529" t="str">
        <f t="shared" si="49"/>
        <v>March</v>
      </c>
      <c r="E529">
        <v>9.75</v>
      </c>
      <c r="F529" t="s">
        <v>27</v>
      </c>
      <c r="G529" t="s">
        <v>8</v>
      </c>
      <c r="H529">
        <f t="shared" si="50"/>
        <v>12.75</v>
      </c>
      <c r="I529">
        <v>10</v>
      </c>
      <c r="J529" t="s">
        <v>48</v>
      </c>
      <c r="K529" t="s">
        <v>49</v>
      </c>
      <c r="L529">
        <f>Table357[[#This Row],[unit_price]]*Table357[[#This Row],[quantity]]</f>
        <v>97.5</v>
      </c>
      <c r="M529">
        <f t="shared" si="51"/>
        <v>127.5</v>
      </c>
      <c r="N529">
        <f t="shared" si="52"/>
        <v>30</v>
      </c>
      <c r="O529" t="s">
        <v>111</v>
      </c>
      <c r="P529" t="s">
        <v>114</v>
      </c>
      <c r="Q529" t="str">
        <f>TEXT(Table357[[#This Row],[order_date]],"yyyy")</f>
        <v>2015</v>
      </c>
    </row>
    <row r="530" spans="1:17" x14ac:dyDescent="0.3">
      <c r="A530">
        <f t="shared" si="53"/>
        <v>7777895929</v>
      </c>
      <c r="B530" s="1">
        <v>42094</v>
      </c>
      <c r="C530" t="str">
        <f t="shared" si="48"/>
        <v>Tuesday</v>
      </c>
      <c r="D530" t="str">
        <f t="shared" si="49"/>
        <v>March</v>
      </c>
      <c r="E530">
        <v>16.75</v>
      </c>
      <c r="F530" t="s">
        <v>7</v>
      </c>
      <c r="G530" t="s">
        <v>14</v>
      </c>
      <c r="H530">
        <f t="shared" si="50"/>
        <v>22.25</v>
      </c>
      <c r="I530">
        <v>9</v>
      </c>
      <c r="J530" t="s">
        <v>62</v>
      </c>
      <c r="K530" t="s">
        <v>63</v>
      </c>
      <c r="L530">
        <f>Table357[[#This Row],[unit_price]]*Table357[[#This Row],[quantity]]</f>
        <v>150.75</v>
      </c>
      <c r="M530">
        <f t="shared" si="51"/>
        <v>200.25</v>
      </c>
      <c r="N530">
        <f t="shared" si="52"/>
        <v>49.5</v>
      </c>
      <c r="O530" t="s">
        <v>111</v>
      </c>
      <c r="P530" t="s">
        <v>114</v>
      </c>
      <c r="Q530" t="str">
        <f>TEXT(Table357[[#This Row],[order_date]],"yyyy")</f>
        <v>2015</v>
      </c>
    </row>
    <row r="531" spans="1:17" x14ac:dyDescent="0.3">
      <c r="A531">
        <f t="shared" si="53"/>
        <v>7777895930</v>
      </c>
      <c r="B531" s="1">
        <v>42094</v>
      </c>
      <c r="C531" t="str">
        <f t="shared" si="48"/>
        <v>Tuesday</v>
      </c>
      <c r="D531" t="str">
        <f t="shared" si="49"/>
        <v>March</v>
      </c>
      <c r="E531">
        <v>20.5</v>
      </c>
      <c r="F531" t="s">
        <v>13</v>
      </c>
      <c r="G531" t="s">
        <v>8</v>
      </c>
      <c r="H531">
        <f t="shared" si="50"/>
        <v>26.5</v>
      </c>
      <c r="I531">
        <v>1</v>
      </c>
      <c r="J531" t="s">
        <v>36</v>
      </c>
      <c r="K531" t="s">
        <v>37</v>
      </c>
      <c r="L531">
        <f>Table357[[#This Row],[unit_price]]*Table357[[#This Row],[quantity]]</f>
        <v>20.5</v>
      </c>
      <c r="M531">
        <f t="shared" si="51"/>
        <v>26.5</v>
      </c>
      <c r="N531">
        <f t="shared" si="52"/>
        <v>6</v>
      </c>
      <c r="O531" t="s">
        <v>112</v>
      </c>
      <c r="P531" t="s">
        <v>114</v>
      </c>
      <c r="Q531" t="str">
        <f>TEXT(Table357[[#This Row],[order_date]],"yyyy")</f>
        <v>2015</v>
      </c>
    </row>
    <row r="532" spans="1:17" x14ac:dyDescent="0.3">
      <c r="A532">
        <f t="shared" si="53"/>
        <v>7777895931</v>
      </c>
      <c r="B532" s="1">
        <v>42094</v>
      </c>
      <c r="C532" t="str">
        <f t="shared" si="48"/>
        <v>Tuesday</v>
      </c>
      <c r="D532" t="str">
        <f t="shared" si="49"/>
        <v>March</v>
      </c>
      <c r="E532">
        <v>17.95</v>
      </c>
      <c r="F532" t="s">
        <v>13</v>
      </c>
      <c r="G532" t="s">
        <v>14</v>
      </c>
      <c r="H532">
        <f t="shared" si="50"/>
        <v>24.95</v>
      </c>
      <c r="I532">
        <v>11</v>
      </c>
      <c r="J532" t="s">
        <v>56</v>
      </c>
      <c r="K532" t="s">
        <v>57</v>
      </c>
      <c r="L532">
        <f>Table357[[#This Row],[unit_price]]*Table357[[#This Row],[quantity]]</f>
        <v>197.45</v>
      </c>
      <c r="M532">
        <f t="shared" si="51"/>
        <v>274.45</v>
      </c>
      <c r="N532">
        <f t="shared" si="52"/>
        <v>77</v>
      </c>
      <c r="O532" t="s">
        <v>112</v>
      </c>
      <c r="P532" t="s">
        <v>115</v>
      </c>
      <c r="Q532" t="str">
        <f>TEXT(Table357[[#This Row],[order_date]],"yyyy")</f>
        <v>2015</v>
      </c>
    </row>
    <row r="533" spans="1:17" x14ac:dyDescent="0.3">
      <c r="A533">
        <f t="shared" si="53"/>
        <v>7777895932</v>
      </c>
      <c r="B533" s="1">
        <v>42095</v>
      </c>
      <c r="C533" t="str">
        <f t="shared" si="48"/>
        <v>Wednesday</v>
      </c>
      <c r="D533" t="str">
        <f t="shared" si="49"/>
        <v>April</v>
      </c>
      <c r="E533">
        <v>14.75</v>
      </c>
      <c r="F533" t="s">
        <v>7</v>
      </c>
      <c r="G533" t="s">
        <v>14</v>
      </c>
      <c r="H533">
        <f t="shared" si="50"/>
        <v>20.25</v>
      </c>
      <c r="I533">
        <v>10</v>
      </c>
      <c r="J533" t="s">
        <v>56</v>
      </c>
      <c r="K533" t="s">
        <v>57</v>
      </c>
      <c r="L533">
        <f>Table357[[#This Row],[unit_price]]*Table357[[#This Row],[quantity]]</f>
        <v>147.5</v>
      </c>
      <c r="M533">
        <f t="shared" si="51"/>
        <v>202.5</v>
      </c>
      <c r="N533">
        <f t="shared" si="52"/>
        <v>55</v>
      </c>
      <c r="O533" t="s">
        <v>111</v>
      </c>
      <c r="P533" t="s">
        <v>115</v>
      </c>
      <c r="Q533" t="str">
        <f>TEXT(Table357[[#This Row],[order_date]],"yyyy")</f>
        <v>2015</v>
      </c>
    </row>
    <row r="534" spans="1:17" x14ac:dyDescent="0.3">
      <c r="A534">
        <f t="shared" si="53"/>
        <v>7777895933</v>
      </c>
      <c r="B534" s="1">
        <v>42095</v>
      </c>
      <c r="C534" t="str">
        <f t="shared" si="48"/>
        <v>Wednesday</v>
      </c>
      <c r="D534" t="str">
        <f t="shared" si="49"/>
        <v>April</v>
      </c>
      <c r="E534">
        <v>16.5</v>
      </c>
      <c r="F534" t="s">
        <v>7</v>
      </c>
      <c r="G534" t="s">
        <v>17</v>
      </c>
      <c r="H534">
        <f t="shared" si="50"/>
        <v>25</v>
      </c>
      <c r="I534">
        <v>7</v>
      </c>
      <c r="J534" t="s">
        <v>25</v>
      </c>
      <c r="K534" t="s">
        <v>26</v>
      </c>
      <c r="L534">
        <f>Table357[[#This Row],[unit_price]]*Table357[[#This Row],[quantity]]</f>
        <v>115.5</v>
      </c>
      <c r="M534">
        <f t="shared" si="51"/>
        <v>175</v>
      </c>
      <c r="N534">
        <f t="shared" si="52"/>
        <v>59.5</v>
      </c>
      <c r="O534" t="s">
        <v>112</v>
      </c>
      <c r="P534" t="s">
        <v>115</v>
      </c>
      <c r="Q534" t="str">
        <f>TEXT(Table357[[#This Row],[order_date]],"yyyy")</f>
        <v>2015</v>
      </c>
    </row>
    <row r="535" spans="1:17" x14ac:dyDescent="0.3">
      <c r="A535">
        <f t="shared" si="53"/>
        <v>7777895934</v>
      </c>
      <c r="B535" s="1">
        <v>42095</v>
      </c>
      <c r="C535" t="str">
        <f t="shared" si="48"/>
        <v>Wednesday</v>
      </c>
      <c r="D535" t="str">
        <f t="shared" si="49"/>
        <v>April</v>
      </c>
      <c r="E535">
        <v>12.5</v>
      </c>
      <c r="F535" t="s">
        <v>27</v>
      </c>
      <c r="G535" t="s">
        <v>17</v>
      </c>
      <c r="H535">
        <f t="shared" si="50"/>
        <v>19.5</v>
      </c>
      <c r="I535">
        <v>10</v>
      </c>
      <c r="J535" t="s">
        <v>25</v>
      </c>
      <c r="K535" t="s">
        <v>26</v>
      </c>
      <c r="L535">
        <f>Table357[[#This Row],[unit_price]]*Table357[[#This Row],[quantity]]</f>
        <v>125</v>
      </c>
      <c r="M535">
        <f t="shared" si="51"/>
        <v>195</v>
      </c>
      <c r="N535">
        <f t="shared" si="52"/>
        <v>70</v>
      </c>
      <c r="O535" t="s">
        <v>112</v>
      </c>
      <c r="P535" t="s">
        <v>115</v>
      </c>
      <c r="Q535" t="str">
        <f>TEXT(Table357[[#This Row],[order_date]],"yyyy")</f>
        <v>2015</v>
      </c>
    </row>
    <row r="536" spans="1:17" x14ac:dyDescent="0.3">
      <c r="A536">
        <f t="shared" si="53"/>
        <v>7777895935</v>
      </c>
      <c r="B536" s="1">
        <v>42095</v>
      </c>
      <c r="C536" t="str">
        <f t="shared" si="48"/>
        <v>Wednesday</v>
      </c>
      <c r="D536" t="str">
        <f t="shared" si="49"/>
        <v>April</v>
      </c>
      <c r="E536">
        <v>16</v>
      </c>
      <c r="F536" t="s">
        <v>7</v>
      </c>
      <c r="G536" t="s">
        <v>14</v>
      </c>
      <c r="H536">
        <f t="shared" si="50"/>
        <v>21.5</v>
      </c>
      <c r="I536">
        <v>9</v>
      </c>
      <c r="J536" t="s">
        <v>34</v>
      </c>
      <c r="K536" t="s">
        <v>35</v>
      </c>
      <c r="L536">
        <f>Table357[[#This Row],[unit_price]]*Table357[[#This Row],[quantity]]</f>
        <v>144</v>
      </c>
      <c r="M536">
        <f t="shared" si="51"/>
        <v>193.5</v>
      </c>
      <c r="N536">
        <f t="shared" si="52"/>
        <v>49.5</v>
      </c>
      <c r="O536" t="s">
        <v>111</v>
      </c>
      <c r="P536" t="s">
        <v>114</v>
      </c>
      <c r="Q536" t="str">
        <f>TEXT(Table357[[#This Row],[order_date]],"yyyy")</f>
        <v>2015</v>
      </c>
    </row>
    <row r="537" spans="1:17" x14ac:dyDescent="0.3">
      <c r="A537">
        <f t="shared" si="53"/>
        <v>7777895936</v>
      </c>
      <c r="B537" s="1">
        <v>42095</v>
      </c>
      <c r="C537" t="str">
        <f t="shared" si="48"/>
        <v>Wednesday</v>
      </c>
      <c r="D537" t="str">
        <f t="shared" si="49"/>
        <v>April</v>
      </c>
      <c r="E537">
        <v>20.75</v>
      </c>
      <c r="F537" t="s">
        <v>13</v>
      </c>
      <c r="G537" t="s">
        <v>22</v>
      </c>
      <c r="H537">
        <f t="shared" si="50"/>
        <v>28.75</v>
      </c>
      <c r="I537">
        <v>12</v>
      </c>
      <c r="J537" t="s">
        <v>23</v>
      </c>
      <c r="K537" t="s">
        <v>24</v>
      </c>
      <c r="L537">
        <f>Table357[[#This Row],[unit_price]]*Table357[[#This Row],[quantity]]</f>
        <v>249</v>
      </c>
      <c r="M537">
        <f t="shared" si="51"/>
        <v>345</v>
      </c>
      <c r="N537">
        <f t="shared" si="52"/>
        <v>96</v>
      </c>
      <c r="O537" t="s">
        <v>112</v>
      </c>
      <c r="P537" t="s">
        <v>115</v>
      </c>
      <c r="Q537" t="str">
        <f>TEXT(Table357[[#This Row],[order_date]],"yyyy")</f>
        <v>2015</v>
      </c>
    </row>
    <row r="538" spans="1:17" x14ac:dyDescent="0.3">
      <c r="A538">
        <f t="shared" si="53"/>
        <v>7777895937</v>
      </c>
      <c r="B538" s="1">
        <v>42095</v>
      </c>
      <c r="C538" t="str">
        <f t="shared" si="48"/>
        <v>Wednesday</v>
      </c>
      <c r="D538" t="str">
        <f t="shared" si="49"/>
        <v>April</v>
      </c>
      <c r="E538">
        <v>18.5</v>
      </c>
      <c r="F538" t="s">
        <v>13</v>
      </c>
      <c r="G538" t="s">
        <v>14</v>
      </c>
      <c r="H538">
        <f t="shared" si="50"/>
        <v>25.5</v>
      </c>
      <c r="I538">
        <v>4</v>
      </c>
      <c r="J538" t="s">
        <v>15</v>
      </c>
      <c r="K538" t="s">
        <v>16</v>
      </c>
      <c r="L538">
        <f>Table357[[#This Row],[unit_price]]*Table357[[#This Row],[quantity]]</f>
        <v>74</v>
      </c>
      <c r="M538">
        <f t="shared" si="51"/>
        <v>102</v>
      </c>
      <c r="N538">
        <f t="shared" si="52"/>
        <v>28</v>
      </c>
      <c r="O538" t="s">
        <v>112</v>
      </c>
      <c r="P538" t="s">
        <v>114</v>
      </c>
      <c r="Q538" t="str">
        <f>TEXT(Table357[[#This Row],[order_date]],"yyyy")</f>
        <v>2015</v>
      </c>
    </row>
    <row r="539" spans="1:17" x14ac:dyDescent="0.3">
      <c r="A539">
        <f t="shared" si="53"/>
        <v>7777895938</v>
      </c>
      <c r="B539" s="1">
        <v>42096</v>
      </c>
      <c r="C539" t="str">
        <f t="shared" si="48"/>
        <v>Thursday</v>
      </c>
      <c r="D539" t="str">
        <f t="shared" si="49"/>
        <v>April</v>
      </c>
      <c r="E539">
        <v>18.5</v>
      </c>
      <c r="F539" t="s">
        <v>13</v>
      </c>
      <c r="G539" t="s">
        <v>14</v>
      </c>
      <c r="H539">
        <f t="shared" si="50"/>
        <v>25.5</v>
      </c>
      <c r="I539">
        <v>10</v>
      </c>
      <c r="J539" t="s">
        <v>15</v>
      </c>
      <c r="K539" t="s">
        <v>16</v>
      </c>
      <c r="L539">
        <f>Table357[[#This Row],[unit_price]]*Table357[[#This Row],[quantity]]</f>
        <v>185</v>
      </c>
      <c r="M539">
        <f t="shared" si="51"/>
        <v>255</v>
      </c>
      <c r="N539">
        <f t="shared" si="52"/>
        <v>70</v>
      </c>
      <c r="O539" t="s">
        <v>111</v>
      </c>
      <c r="P539" t="s">
        <v>114</v>
      </c>
      <c r="Q539" t="str">
        <f>TEXT(Table357[[#This Row],[order_date]],"yyyy")</f>
        <v>2015</v>
      </c>
    </row>
    <row r="540" spans="1:17" x14ac:dyDescent="0.3">
      <c r="A540">
        <f t="shared" si="53"/>
        <v>7777895939</v>
      </c>
      <c r="B540" s="1">
        <v>42096</v>
      </c>
      <c r="C540" t="str">
        <f t="shared" si="48"/>
        <v>Thursday</v>
      </c>
      <c r="D540" t="str">
        <f t="shared" si="49"/>
        <v>April</v>
      </c>
      <c r="E540">
        <v>15.25</v>
      </c>
      <c r="F540" t="s">
        <v>13</v>
      </c>
      <c r="G540" t="s">
        <v>8</v>
      </c>
      <c r="H540">
        <f t="shared" si="50"/>
        <v>21.25</v>
      </c>
      <c r="I540">
        <v>3</v>
      </c>
      <c r="J540" t="s">
        <v>48</v>
      </c>
      <c r="K540" t="s">
        <v>49</v>
      </c>
      <c r="L540">
        <f>Table357[[#This Row],[unit_price]]*Table357[[#This Row],[quantity]]</f>
        <v>45.75</v>
      </c>
      <c r="M540">
        <f t="shared" si="51"/>
        <v>63.75</v>
      </c>
      <c r="N540">
        <f t="shared" si="52"/>
        <v>18</v>
      </c>
      <c r="O540" t="s">
        <v>111</v>
      </c>
      <c r="P540" t="s">
        <v>115</v>
      </c>
      <c r="Q540" t="str">
        <f>TEXT(Table357[[#This Row],[order_date]],"yyyy")</f>
        <v>2015</v>
      </c>
    </row>
    <row r="541" spans="1:17" x14ac:dyDescent="0.3">
      <c r="A541">
        <f t="shared" si="53"/>
        <v>7777895940</v>
      </c>
      <c r="B541" s="1">
        <v>42096</v>
      </c>
      <c r="C541" t="str">
        <f t="shared" si="48"/>
        <v>Thursday</v>
      </c>
      <c r="D541" t="str">
        <f t="shared" si="49"/>
        <v>April</v>
      </c>
      <c r="E541">
        <v>12</v>
      </c>
      <c r="F541" t="s">
        <v>27</v>
      </c>
      <c r="G541" t="s">
        <v>14</v>
      </c>
      <c r="H541">
        <f t="shared" si="50"/>
        <v>16</v>
      </c>
      <c r="I541">
        <v>5</v>
      </c>
      <c r="J541" t="s">
        <v>34</v>
      </c>
      <c r="K541" t="s">
        <v>35</v>
      </c>
      <c r="L541">
        <f>Table357[[#This Row],[unit_price]]*Table357[[#This Row],[quantity]]</f>
        <v>60</v>
      </c>
      <c r="M541">
        <f t="shared" si="51"/>
        <v>80</v>
      </c>
      <c r="N541">
        <f t="shared" si="52"/>
        <v>20</v>
      </c>
      <c r="O541" t="s">
        <v>112</v>
      </c>
      <c r="P541" t="s">
        <v>114</v>
      </c>
      <c r="Q541" t="str">
        <f>TEXT(Table357[[#This Row],[order_date]],"yyyy")</f>
        <v>2015</v>
      </c>
    </row>
    <row r="542" spans="1:17" x14ac:dyDescent="0.3">
      <c r="A542">
        <f t="shared" si="53"/>
        <v>7777895941</v>
      </c>
      <c r="B542" s="1">
        <v>42096</v>
      </c>
      <c r="C542" t="str">
        <f t="shared" si="48"/>
        <v>Thursday</v>
      </c>
      <c r="D542" t="str">
        <f t="shared" si="49"/>
        <v>April</v>
      </c>
      <c r="E542">
        <v>12.75</v>
      </c>
      <c r="F542" t="s">
        <v>27</v>
      </c>
      <c r="G542" t="s">
        <v>14</v>
      </c>
      <c r="H542">
        <f t="shared" si="50"/>
        <v>16.75</v>
      </c>
      <c r="I542">
        <v>3</v>
      </c>
      <c r="J542" t="s">
        <v>62</v>
      </c>
      <c r="K542" t="s">
        <v>63</v>
      </c>
      <c r="L542">
        <f>Table357[[#This Row],[unit_price]]*Table357[[#This Row],[quantity]]</f>
        <v>38.25</v>
      </c>
      <c r="M542">
        <f t="shared" si="51"/>
        <v>50.25</v>
      </c>
      <c r="N542">
        <f t="shared" si="52"/>
        <v>12</v>
      </c>
      <c r="O542" t="s">
        <v>111</v>
      </c>
      <c r="P542" t="s">
        <v>115</v>
      </c>
      <c r="Q542" t="str">
        <f>TEXT(Table357[[#This Row],[order_date]],"yyyy")</f>
        <v>2015</v>
      </c>
    </row>
    <row r="543" spans="1:17" x14ac:dyDescent="0.3">
      <c r="A543">
        <f t="shared" si="53"/>
        <v>7777895942</v>
      </c>
      <c r="B543" s="1">
        <v>42096</v>
      </c>
      <c r="C543" t="str">
        <f t="shared" si="48"/>
        <v>Thursday</v>
      </c>
      <c r="D543" t="str">
        <f t="shared" si="49"/>
        <v>April</v>
      </c>
      <c r="E543">
        <v>12.25</v>
      </c>
      <c r="F543" t="s">
        <v>27</v>
      </c>
      <c r="G543" t="s">
        <v>17</v>
      </c>
      <c r="H543">
        <f t="shared" si="50"/>
        <v>19.25</v>
      </c>
      <c r="I543">
        <v>2</v>
      </c>
      <c r="J543" t="s">
        <v>70</v>
      </c>
      <c r="K543" t="s">
        <v>71</v>
      </c>
      <c r="L543">
        <f>Table357[[#This Row],[unit_price]]*Table357[[#This Row],[quantity]]</f>
        <v>24.5</v>
      </c>
      <c r="M543">
        <f t="shared" si="51"/>
        <v>38.5</v>
      </c>
      <c r="N543">
        <f t="shared" si="52"/>
        <v>14</v>
      </c>
      <c r="O543" t="s">
        <v>112</v>
      </c>
      <c r="P543" t="s">
        <v>114</v>
      </c>
      <c r="Q543" t="str">
        <f>TEXT(Table357[[#This Row],[order_date]],"yyyy")</f>
        <v>2015</v>
      </c>
    </row>
    <row r="544" spans="1:17" x14ac:dyDescent="0.3">
      <c r="A544">
        <f t="shared" si="53"/>
        <v>7777895943</v>
      </c>
      <c r="B544" s="1">
        <v>42096</v>
      </c>
      <c r="C544" t="str">
        <f t="shared" si="48"/>
        <v>Thursday</v>
      </c>
      <c r="D544" t="str">
        <f t="shared" si="49"/>
        <v>April</v>
      </c>
      <c r="E544">
        <v>20.25</v>
      </c>
      <c r="F544" t="s">
        <v>13</v>
      </c>
      <c r="G544" t="s">
        <v>14</v>
      </c>
      <c r="H544">
        <f t="shared" si="50"/>
        <v>27.25</v>
      </c>
      <c r="I544">
        <v>4</v>
      </c>
      <c r="J544" t="s">
        <v>64</v>
      </c>
      <c r="K544" t="s">
        <v>65</v>
      </c>
      <c r="L544">
        <f>Table357[[#This Row],[unit_price]]*Table357[[#This Row],[quantity]]</f>
        <v>81</v>
      </c>
      <c r="M544">
        <f t="shared" si="51"/>
        <v>109</v>
      </c>
      <c r="N544">
        <f t="shared" si="52"/>
        <v>28</v>
      </c>
      <c r="O544" t="s">
        <v>111</v>
      </c>
      <c r="P544" t="s">
        <v>115</v>
      </c>
      <c r="Q544" t="str">
        <f>TEXT(Table357[[#This Row],[order_date]],"yyyy")</f>
        <v>2015</v>
      </c>
    </row>
    <row r="545" spans="1:17" x14ac:dyDescent="0.3">
      <c r="A545">
        <f t="shared" si="53"/>
        <v>7777895944</v>
      </c>
      <c r="B545" s="1">
        <v>42096</v>
      </c>
      <c r="C545" t="str">
        <f t="shared" si="48"/>
        <v>Thursday</v>
      </c>
      <c r="D545" t="str">
        <f t="shared" si="49"/>
        <v>April</v>
      </c>
      <c r="E545">
        <v>16.5</v>
      </c>
      <c r="F545" t="s">
        <v>7</v>
      </c>
      <c r="G545" t="s">
        <v>17</v>
      </c>
      <c r="H545">
        <f t="shared" si="50"/>
        <v>25</v>
      </c>
      <c r="I545">
        <v>2</v>
      </c>
      <c r="J545" t="s">
        <v>54</v>
      </c>
      <c r="K545" t="s">
        <v>55</v>
      </c>
      <c r="L545">
        <f>Table357[[#This Row],[unit_price]]*Table357[[#This Row],[quantity]]</f>
        <v>33</v>
      </c>
      <c r="M545">
        <f t="shared" si="51"/>
        <v>50</v>
      </c>
      <c r="N545">
        <f t="shared" si="52"/>
        <v>17</v>
      </c>
      <c r="O545" t="s">
        <v>112</v>
      </c>
      <c r="P545" t="s">
        <v>115</v>
      </c>
      <c r="Q545" t="str">
        <f>TEXT(Table357[[#This Row],[order_date]],"yyyy")</f>
        <v>2015</v>
      </c>
    </row>
    <row r="546" spans="1:17" x14ac:dyDescent="0.3">
      <c r="A546">
        <f t="shared" si="53"/>
        <v>7777895945</v>
      </c>
      <c r="B546" s="1">
        <v>42096</v>
      </c>
      <c r="C546" t="str">
        <f t="shared" si="48"/>
        <v>Thursday</v>
      </c>
      <c r="D546" t="str">
        <f t="shared" si="49"/>
        <v>April</v>
      </c>
      <c r="E546">
        <v>12</v>
      </c>
      <c r="F546" t="s">
        <v>27</v>
      </c>
      <c r="G546" t="s">
        <v>8</v>
      </c>
      <c r="H546">
        <f t="shared" si="50"/>
        <v>15</v>
      </c>
      <c r="I546">
        <v>4</v>
      </c>
      <c r="J546" t="s">
        <v>36</v>
      </c>
      <c r="K546" t="s">
        <v>37</v>
      </c>
      <c r="L546">
        <f>Table357[[#This Row],[unit_price]]*Table357[[#This Row],[quantity]]</f>
        <v>48</v>
      </c>
      <c r="M546">
        <f t="shared" si="51"/>
        <v>60</v>
      </c>
      <c r="N546">
        <f t="shared" si="52"/>
        <v>12</v>
      </c>
      <c r="O546" t="s">
        <v>112</v>
      </c>
      <c r="P546" t="s">
        <v>114</v>
      </c>
      <c r="Q546" t="str">
        <f>TEXT(Table357[[#This Row],[order_date]],"yyyy")</f>
        <v>2015</v>
      </c>
    </row>
    <row r="547" spans="1:17" x14ac:dyDescent="0.3">
      <c r="A547">
        <f t="shared" si="53"/>
        <v>7777895946</v>
      </c>
      <c r="B547" s="1">
        <v>42097</v>
      </c>
      <c r="C547" t="str">
        <f t="shared" si="48"/>
        <v>Friday</v>
      </c>
      <c r="D547" t="str">
        <f t="shared" si="49"/>
        <v>April</v>
      </c>
      <c r="E547">
        <v>20.75</v>
      </c>
      <c r="F547" t="s">
        <v>13</v>
      </c>
      <c r="G547" t="s">
        <v>17</v>
      </c>
      <c r="H547">
        <f t="shared" si="50"/>
        <v>30.75</v>
      </c>
      <c r="I547">
        <v>10</v>
      </c>
      <c r="J547" t="s">
        <v>38</v>
      </c>
      <c r="K547" t="s">
        <v>39</v>
      </c>
      <c r="L547">
        <f>Table357[[#This Row],[unit_price]]*Table357[[#This Row],[quantity]]</f>
        <v>207.5</v>
      </c>
      <c r="M547">
        <f t="shared" si="51"/>
        <v>307.5</v>
      </c>
      <c r="N547">
        <f t="shared" si="52"/>
        <v>100</v>
      </c>
      <c r="O547" t="s">
        <v>112</v>
      </c>
      <c r="P547" t="s">
        <v>114</v>
      </c>
      <c r="Q547" t="str">
        <f>TEXT(Table357[[#This Row],[order_date]],"yyyy")</f>
        <v>2015</v>
      </c>
    </row>
    <row r="548" spans="1:17" x14ac:dyDescent="0.3">
      <c r="A548">
        <f t="shared" si="53"/>
        <v>7777895947</v>
      </c>
      <c r="B548" s="1">
        <v>42097</v>
      </c>
      <c r="C548" t="str">
        <f t="shared" si="48"/>
        <v>Friday</v>
      </c>
      <c r="D548" t="str">
        <f t="shared" si="49"/>
        <v>April</v>
      </c>
      <c r="E548">
        <v>12.25</v>
      </c>
      <c r="F548" t="s">
        <v>27</v>
      </c>
      <c r="G548" t="s">
        <v>17</v>
      </c>
      <c r="H548">
        <f t="shared" si="50"/>
        <v>19.25</v>
      </c>
      <c r="I548">
        <v>3</v>
      </c>
      <c r="J548" t="s">
        <v>70</v>
      </c>
      <c r="K548" t="s">
        <v>71</v>
      </c>
      <c r="L548">
        <f>Table357[[#This Row],[unit_price]]*Table357[[#This Row],[quantity]]</f>
        <v>36.75</v>
      </c>
      <c r="M548">
        <f t="shared" si="51"/>
        <v>57.75</v>
      </c>
      <c r="N548">
        <f t="shared" si="52"/>
        <v>21</v>
      </c>
      <c r="O548" t="s">
        <v>112</v>
      </c>
      <c r="P548" t="s">
        <v>115</v>
      </c>
      <c r="Q548" t="str">
        <f>TEXT(Table357[[#This Row],[order_date]],"yyyy")</f>
        <v>2015</v>
      </c>
    </row>
    <row r="549" spans="1:17" x14ac:dyDescent="0.3">
      <c r="A549">
        <f t="shared" si="53"/>
        <v>7777895948</v>
      </c>
      <c r="B549" s="1">
        <v>42097</v>
      </c>
      <c r="C549" t="str">
        <f t="shared" si="48"/>
        <v>Friday</v>
      </c>
      <c r="D549" t="str">
        <f t="shared" si="49"/>
        <v>April</v>
      </c>
      <c r="E549">
        <v>20.25</v>
      </c>
      <c r="F549" t="s">
        <v>13</v>
      </c>
      <c r="G549" t="s">
        <v>14</v>
      </c>
      <c r="H549">
        <f t="shared" si="50"/>
        <v>27.25</v>
      </c>
      <c r="I549">
        <v>3</v>
      </c>
      <c r="J549" t="s">
        <v>64</v>
      </c>
      <c r="K549" t="s">
        <v>65</v>
      </c>
      <c r="L549">
        <f>Table357[[#This Row],[unit_price]]*Table357[[#This Row],[quantity]]</f>
        <v>60.75</v>
      </c>
      <c r="M549">
        <f t="shared" si="51"/>
        <v>81.75</v>
      </c>
      <c r="N549">
        <f t="shared" si="52"/>
        <v>21</v>
      </c>
      <c r="O549" t="s">
        <v>112</v>
      </c>
      <c r="P549" t="s">
        <v>115</v>
      </c>
      <c r="Q549" t="str">
        <f>TEXT(Table357[[#This Row],[order_date]],"yyyy")</f>
        <v>2015</v>
      </c>
    </row>
    <row r="550" spans="1:17" x14ac:dyDescent="0.3">
      <c r="A550">
        <f t="shared" si="53"/>
        <v>7777895949</v>
      </c>
      <c r="B550" s="1">
        <v>42097</v>
      </c>
      <c r="C550" t="str">
        <f t="shared" si="48"/>
        <v>Friday</v>
      </c>
      <c r="D550" t="str">
        <f t="shared" si="49"/>
        <v>April</v>
      </c>
      <c r="E550">
        <v>10.5</v>
      </c>
      <c r="F550" t="s">
        <v>27</v>
      </c>
      <c r="G550" t="s">
        <v>8</v>
      </c>
      <c r="H550">
        <f t="shared" si="50"/>
        <v>13.5</v>
      </c>
      <c r="I550">
        <v>6</v>
      </c>
      <c r="J550" t="s">
        <v>9</v>
      </c>
      <c r="K550" t="s">
        <v>10</v>
      </c>
      <c r="L550">
        <f>Table357[[#This Row],[unit_price]]*Table357[[#This Row],[quantity]]</f>
        <v>63</v>
      </c>
      <c r="M550">
        <f t="shared" si="51"/>
        <v>81</v>
      </c>
      <c r="N550">
        <f t="shared" si="52"/>
        <v>18</v>
      </c>
      <c r="O550" t="s">
        <v>111</v>
      </c>
      <c r="P550" t="s">
        <v>114</v>
      </c>
      <c r="Q550" t="str">
        <f>TEXT(Table357[[#This Row],[order_date]],"yyyy")</f>
        <v>2015</v>
      </c>
    </row>
    <row r="551" spans="1:17" x14ac:dyDescent="0.3">
      <c r="A551">
        <f t="shared" si="53"/>
        <v>7777895950</v>
      </c>
      <c r="B551" s="1">
        <v>42097</v>
      </c>
      <c r="C551" t="str">
        <f t="shared" si="48"/>
        <v>Friday</v>
      </c>
      <c r="D551" t="str">
        <f t="shared" si="49"/>
        <v>April</v>
      </c>
      <c r="E551">
        <v>9.75</v>
      </c>
      <c r="F551" t="s">
        <v>27</v>
      </c>
      <c r="G551" t="s">
        <v>8</v>
      </c>
      <c r="H551">
        <f t="shared" si="50"/>
        <v>12.75</v>
      </c>
      <c r="I551">
        <v>12</v>
      </c>
      <c r="J551" t="s">
        <v>48</v>
      </c>
      <c r="K551" t="s">
        <v>49</v>
      </c>
      <c r="L551">
        <f>Table357[[#This Row],[unit_price]]*Table357[[#This Row],[quantity]]</f>
        <v>117</v>
      </c>
      <c r="M551">
        <f t="shared" si="51"/>
        <v>153</v>
      </c>
      <c r="N551">
        <f t="shared" si="52"/>
        <v>36</v>
      </c>
      <c r="O551" t="s">
        <v>111</v>
      </c>
      <c r="P551" t="s">
        <v>114</v>
      </c>
      <c r="Q551" t="str">
        <f>TEXT(Table357[[#This Row],[order_date]],"yyyy")</f>
        <v>2015</v>
      </c>
    </row>
    <row r="552" spans="1:17" x14ac:dyDescent="0.3">
      <c r="A552">
        <f t="shared" si="53"/>
        <v>7777895951</v>
      </c>
      <c r="B552" s="1">
        <v>42097</v>
      </c>
      <c r="C552" t="str">
        <f t="shared" si="48"/>
        <v>Friday</v>
      </c>
      <c r="D552" t="str">
        <f t="shared" si="49"/>
        <v>April</v>
      </c>
      <c r="E552">
        <v>12</v>
      </c>
      <c r="F552" t="s">
        <v>27</v>
      </c>
      <c r="G552" t="s">
        <v>8</v>
      </c>
      <c r="H552">
        <f t="shared" si="50"/>
        <v>15</v>
      </c>
      <c r="I552">
        <v>2</v>
      </c>
      <c r="J552" t="s">
        <v>36</v>
      </c>
      <c r="K552" t="s">
        <v>37</v>
      </c>
      <c r="L552">
        <f>Table357[[#This Row],[unit_price]]*Table357[[#This Row],[quantity]]</f>
        <v>24</v>
      </c>
      <c r="M552">
        <f t="shared" si="51"/>
        <v>30</v>
      </c>
      <c r="N552">
        <f t="shared" si="52"/>
        <v>6</v>
      </c>
      <c r="O552" t="s">
        <v>111</v>
      </c>
      <c r="P552" t="s">
        <v>114</v>
      </c>
      <c r="Q552" t="str">
        <f>TEXT(Table357[[#This Row],[order_date]],"yyyy")</f>
        <v>2015</v>
      </c>
    </row>
    <row r="553" spans="1:17" x14ac:dyDescent="0.3">
      <c r="A553">
        <f t="shared" si="53"/>
        <v>7777895952</v>
      </c>
      <c r="B553" s="1">
        <v>42098</v>
      </c>
      <c r="C553" t="str">
        <f t="shared" si="48"/>
        <v>Saturday</v>
      </c>
      <c r="D553" t="str">
        <f t="shared" si="49"/>
        <v>April</v>
      </c>
      <c r="E553">
        <v>12</v>
      </c>
      <c r="F553" t="s">
        <v>27</v>
      </c>
      <c r="G553" t="s">
        <v>8</v>
      </c>
      <c r="H553">
        <f t="shared" si="50"/>
        <v>15</v>
      </c>
      <c r="I553">
        <v>4</v>
      </c>
      <c r="J553" t="s">
        <v>52</v>
      </c>
      <c r="K553" t="s">
        <v>53</v>
      </c>
      <c r="L553">
        <f>Table357[[#This Row],[unit_price]]*Table357[[#This Row],[quantity]]</f>
        <v>48</v>
      </c>
      <c r="M553">
        <f t="shared" si="51"/>
        <v>60</v>
      </c>
      <c r="N553">
        <f t="shared" si="52"/>
        <v>12</v>
      </c>
      <c r="O553" t="s">
        <v>111</v>
      </c>
      <c r="P553" t="s">
        <v>114</v>
      </c>
      <c r="Q553" t="str">
        <f>TEXT(Table357[[#This Row],[order_date]],"yyyy")</f>
        <v>2015</v>
      </c>
    </row>
    <row r="554" spans="1:17" x14ac:dyDescent="0.3">
      <c r="A554">
        <f t="shared" si="53"/>
        <v>7777895953</v>
      </c>
      <c r="B554" s="1">
        <v>42098</v>
      </c>
      <c r="C554" t="str">
        <f t="shared" si="48"/>
        <v>Saturday</v>
      </c>
      <c r="D554" t="str">
        <f t="shared" si="49"/>
        <v>April</v>
      </c>
      <c r="E554">
        <v>16.5</v>
      </c>
      <c r="F554" t="s">
        <v>7</v>
      </c>
      <c r="G554" t="s">
        <v>17</v>
      </c>
      <c r="H554">
        <f t="shared" si="50"/>
        <v>25</v>
      </c>
      <c r="I554">
        <v>10</v>
      </c>
      <c r="J554" t="s">
        <v>66</v>
      </c>
      <c r="K554" t="s">
        <v>67</v>
      </c>
      <c r="L554">
        <f>Table357[[#This Row],[unit_price]]*Table357[[#This Row],[quantity]]</f>
        <v>165</v>
      </c>
      <c r="M554">
        <f t="shared" si="51"/>
        <v>250</v>
      </c>
      <c r="N554">
        <f t="shared" si="52"/>
        <v>85</v>
      </c>
      <c r="O554" t="s">
        <v>111</v>
      </c>
      <c r="P554" t="s">
        <v>114</v>
      </c>
      <c r="Q554" t="str">
        <f>TEXT(Table357[[#This Row],[order_date]],"yyyy")</f>
        <v>2015</v>
      </c>
    </row>
    <row r="555" spans="1:17" x14ac:dyDescent="0.3">
      <c r="A555">
        <f t="shared" si="53"/>
        <v>7777895954</v>
      </c>
      <c r="B555" s="1">
        <v>42098</v>
      </c>
      <c r="C555" t="str">
        <f t="shared" si="48"/>
        <v>Saturday</v>
      </c>
      <c r="D555" t="str">
        <f t="shared" si="49"/>
        <v>April</v>
      </c>
      <c r="E555">
        <v>16.5</v>
      </c>
      <c r="F555" t="s">
        <v>13</v>
      </c>
      <c r="G555" t="s">
        <v>8</v>
      </c>
      <c r="H555">
        <f t="shared" si="50"/>
        <v>22.5</v>
      </c>
      <c r="I555">
        <v>3</v>
      </c>
      <c r="J555" t="s">
        <v>9</v>
      </c>
      <c r="K555" t="s">
        <v>10</v>
      </c>
      <c r="L555">
        <f>Table357[[#This Row],[unit_price]]*Table357[[#This Row],[quantity]]</f>
        <v>49.5</v>
      </c>
      <c r="M555">
        <f t="shared" si="51"/>
        <v>67.5</v>
      </c>
      <c r="N555">
        <f t="shared" si="52"/>
        <v>18</v>
      </c>
      <c r="O555" t="s">
        <v>111</v>
      </c>
      <c r="P555" t="s">
        <v>115</v>
      </c>
      <c r="Q555" t="str">
        <f>TEXT(Table357[[#This Row],[order_date]],"yyyy")</f>
        <v>2015</v>
      </c>
    </row>
    <row r="556" spans="1:17" x14ac:dyDescent="0.3">
      <c r="A556">
        <f t="shared" si="53"/>
        <v>7777895955</v>
      </c>
      <c r="B556" s="1">
        <v>42098</v>
      </c>
      <c r="C556" t="str">
        <f t="shared" si="48"/>
        <v>Saturday</v>
      </c>
      <c r="D556" t="str">
        <f t="shared" si="49"/>
        <v>April</v>
      </c>
      <c r="E556">
        <v>20.5</v>
      </c>
      <c r="F556" t="s">
        <v>13</v>
      </c>
      <c r="G556" t="s">
        <v>8</v>
      </c>
      <c r="H556">
        <f t="shared" si="50"/>
        <v>26.5</v>
      </c>
      <c r="I556">
        <v>12</v>
      </c>
      <c r="J556" t="s">
        <v>58</v>
      </c>
      <c r="K556" t="s">
        <v>59</v>
      </c>
      <c r="L556">
        <f>Table357[[#This Row],[unit_price]]*Table357[[#This Row],[quantity]]</f>
        <v>246</v>
      </c>
      <c r="M556">
        <f t="shared" si="51"/>
        <v>318</v>
      </c>
      <c r="N556">
        <f t="shared" si="52"/>
        <v>72</v>
      </c>
      <c r="O556" t="s">
        <v>111</v>
      </c>
      <c r="P556" t="s">
        <v>115</v>
      </c>
      <c r="Q556" t="str">
        <f>TEXT(Table357[[#This Row],[order_date]],"yyyy")</f>
        <v>2015</v>
      </c>
    </row>
    <row r="557" spans="1:17" x14ac:dyDescent="0.3">
      <c r="A557">
        <f t="shared" si="53"/>
        <v>7777895956</v>
      </c>
      <c r="B557" s="1">
        <v>42099</v>
      </c>
      <c r="C557" t="str">
        <f t="shared" si="48"/>
        <v>Sunday</v>
      </c>
      <c r="D557" t="str">
        <f t="shared" si="49"/>
        <v>April</v>
      </c>
      <c r="E557">
        <v>20.75</v>
      </c>
      <c r="F557" t="s">
        <v>13</v>
      </c>
      <c r="G557" t="s">
        <v>17</v>
      </c>
      <c r="H557">
        <f t="shared" si="50"/>
        <v>30.75</v>
      </c>
      <c r="I557">
        <v>10</v>
      </c>
      <c r="J557" t="s">
        <v>38</v>
      </c>
      <c r="K557" t="s">
        <v>39</v>
      </c>
      <c r="L557">
        <f>Table357[[#This Row],[unit_price]]*Table357[[#This Row],[quantity]]</f>
        <v>207.5</v>
      </c>
      <c r="M557">
        <f t="shared" si="51"/>
        <v>307.5</v>
      </c>
      <c r="N557">
        <f t="shared" si="52"/>
        <v>100</v>
      </c>
      <c r="O557" t="s">
        <v>112</v>
      </c>
      <c r="P557" t="s">
        <v>114</v>
      </c>
      <c r="Q557" t="str">
        <f>TEXT(Table357[[#This Row],[order_date]],"yyyy")</f>
        <v>2015</v>
      </c>
    </row>
    <row r="558" spans="1:17" x14ac:dyDescent="0.3">
      <c r="A558">
        <f t="shared" si="53"/>
        <v>7777895957</v>
      </c>
      <c r="B558" s="1">
        <v>42099</v>
      </c>
      <c r="C558" t="str">
        <f t="shared" si="48"/>
        <v>Sunday</v>
      </c>
      <c r="D558" t="str">
        <f t="shared" si="49"/>
        <v>April</v>
      </c>
      <c r="E558">
        <v>20.25</v>
      </c>
      <c r="F558" t="s">
        <v>13</v>
      </c>
      <c r="G558" t="s">
        <v>14</v>
      </c>
      <c r="H558">
        <f t="shared" si="50"/>
        <v>27.25</v>
      </c>
      <c r="I558">
        <v>5</v>
      </c>
      <c r="J558" t="s">
        <v>20</v>
      </c>
      <c r="K558" t="s">
        <v>21</v>
      </c>
      <c r="L558">
        <f>Table357[[#This Row],[unit_price]]*Table357[[#This Row],[quantity]]</f>
        <v>101.25</v>
      </c>
      <c r="M558">
        <f t="shared" si="51"/>
        <v>136.25</v>
      </c>
      <c r="N558">
        <f t="shared" si="52"/>
        <v>35</v>
      </c>
      <c r="O558" t="s">
        <v>111</v>
      </c>
      <c r="P558" t="s">
        <v>114</v>
      </c>
      <c r="Q558" t="str">
        <f>TEXT(Table357[[#This Row],[order_date]],"yyyy")</f>
        <v>2015</v>
      </c>
    </row>
    <row r="559" spans="1:17" x14ac:dyDescent="0.3">
      <c r="A559">
        <f t="shared" si="53"/>
        <v>7777895958</v>
      </c>
      <c r="B559" s="1">
        <v>42099</v>
      </c>
      <c r="C559" t="str">
        <f t="shared" si="48"/>
        <v>Sunday</v>
      </c>
      <c r="D559" t="str">
        <f t="shared" si="49"/>
        <v>April</v>
      </c>
      <c r="E559">
        <v>12.5</v>
      </c>
      <c r="F559" t="s">
        <v>7</v>
      </c>
      <c r="G559" t="s">
        <v>8</v>
      </c>
      <c r="H559">
        <f t="shared" si="50"/>
        <v>17</v>
      </c>
      <c r="I559">
        <v>4</v>
      </c>
      <c r="J559" t="s">
        <v>48</v>
      </c>
      <c r="K559" t="s">
        <v>49</v>
      </c>
      <c r="L559">
        <f>Table357[[#This Row],[unit_price]]*Table357[[#This Row],[quantity]]</f>
        <v>50</v>
      </c>
      <c r="M559">
        <f t="shared" si="51"/>
        <v>68</v>
      </c>
      <c r="N559">
        <f t="shared" si="52"/>
        <v>18</v>
      </c>
      <c r="O559" t="s">
        <v>112</v>
      </c>
      <c r="P559" t="s">
        <v>115</v>
      </c>
      <c r="Q559" t="str">
        <f>TEXT(Table357[[#This Row],[order_date]],"yyyy")</f>
        <v>2015</v>
      </c>
    </row>
    <row r="560" spans="1:17" x14ac:dyDescent="0.3">
      <c r="A560">
        <f t="shared" si="53"/>
        <v>7777895959</v>
      </c>
      <c r="B560" s="1">
        <v>42099</v>
      </c>
      <c r="C560" t="str">
        <f t="shared" si="48"/>
        <v>Sunday</v>
      </c>
      <c r="D560" t="str">
        <f t="shared" si="49"/>
        <v>April</v>
      </c>
      <c r="E560">
        <v>12.5</v>
      </c>
      <c r="F560" t="s">
        <v>27</v>
      </c>
      <c r="G560" t="s">
        <v>17</v>
      </c>
      <c r="H560">
        <f t="shared" si="50"/>
        <v>19.5</v>
      </c>
      <c r="I560">
        <v>9</v>
      </c>
      <c r="J560" t="s">
        <v>66</v>
      </c>
      <c r="K560" t="s">
        <v>67</v>
      </c>
      <c r="L560">
        <f>Table357[[#This Row],[unit_price]]*Table357[[#This Row],[quantity]]</f>
        <v>112.5</v>
      </c>
      <c r="M560">
        <f t="shared" si="51"/>
        <v>175.5</v>
      </c>
      <c r="N560">
        <f t="shared" si="52"/>
        <v>63</v>
      </c>
      <c r="O560" t="s">
        <v>111</v>
      </c>
      <c r="P560" t="s">
        <v>115</v>
      </c>
      <c r="Q560" t="str">
        <f>TEXT(Table357[[#This Row],[order_date]],"yyyy")</f>
        <v>2015</v>
      </c>
    </row>
    <row r="561" spans="1:17" x14ac:dyDescent="0.3">
      <c r="A561">
        <f t="shared" si="53"/>
        <v>7777895960</v>
      </c>
      <c r="B561" s="1">
        <v>42099</v>
      </c>
      <c r="C561" t="str">
        <f t="shared" si="48"/>
        <v>Sunday</v>
      </c>
      <c r="D561" t="str">
        <f t="shared" si="49"/>
        <v>April</v>
      </c>
      <c r="E561">
        <v>12.75</v>
      </c>
      <c r="F561" t="s">
        <v>27</v>
      </c>
      <c r="G561" t="s">
        <v>22</v>
      </c>
      <c r="H561">
        <f t="shared" si="50"/>
        <v>17.75</v>
      </c>
      <c r="I561">
        <v>11</v>
      </c>
      <c r="J561" t="s">
        <v>46</v>
      </c>
      <c r="K561" t="s">
        <v>47</v>
      </c>
      <c r="L561">
        <f>Table357[[#This Row],[unit_price]]*Table357[[#This Row],[quantity]]</f>
        <v>140.25</v>
      </c>
      <c r="M561">
        <f t="shared" si="51"/>
        <v>195.25</v>
      </c>
      <c r="N561">
        <f t="shared" si="52"/>
        <v>55</v>
      </c>
      <c r="O561" t="s">
        <v>111</v>
      </c>
      <c r="P561" t="s">
        <v>114</v>
      </c>
      <c r="Q561" t="str">
        <f>TEXT(Table357[[#This Row],[order_date]],"yyyy")</f>
        <v>2015</v>
      </c>
    </row>
    <row r="562" spans="1:17" x14ac:dyDescent="0.3">
      <c r="A562">
        <f t="shared" si="53"/>
        <v>7777895961</v>
      </c>
      <c r="B562" s="1">
        <v>42099</v>
      </c>
      <c r="C562" t="str">
        <f t="shared" si="48"/>
        <v>Sunday</v>
      </c>
      <c r="D562" t="str">
        <f t="shared" si="49"/>
        <v>April</v>
      </c>
      <c r="E562">
        <v>20.75</v>
      </c>
      <c r="F562" t="s">
        <v>13</v>
      </c>
      <c r="G562" t="s">
        <v>17</v>
      </c>
      <c r="H562">
        <f t="shared" si="50"/>
        <v>30.75</v>
      </c>
      <c r="I562">
        <v>6</v>
      </c>
      <c r="J562" t="s">
        <v>38</v>
      </c>
      <c r="K562" t="s">
        <v>39</v>
      </c>
      <c r="L562">
        <f>Table357[[#This Row],[unit_price]]*Table357[[#This Row],[quantity]]</f>
        <v>124.5</v>
      </c>
      <c r="M562">
        <f t="shared" si="51"/>
        <v>184.5</v>
      </c>
      <c r="N562">
        <f t="shared" si="52"/>
        <v>60</v>
      </c>
      <c r="O562" t="s">
        <v>111</v>
      </c>
      <c r="P562" t="s">
        <v>114</v>
      </c>
      <c r="Q562" t="str">
        <f>TEXT(Table357[[#This Row],[order_date]],"yyyy")</f>
        <v>2015</v>
      </c>
    </row>
    <row r="563" spans="1:17" x14ac:dyDescent="0.3">
      <c r="A563">
        <f t="shared" si="53"/>
        <v>7777895962</v>
      </c>
      <c r="B563" s="1">
        <v>42099</v>
      </c>
      <c r="C563" t="str">
        <f t="shared" si="48"/>
        <v>Sunday</v>
      </c>
      <c r="D563" t="str">
        <f t="shared" si="49"/>
        <v>April</v>
      </c>
      <c r="E563">
        <v>12.5</v>
      </c>
      <c r="F563" t="s">
        <v>27</v>
      </c>
      <c r="G563" t="s">
        <v>14</v>
      </c>
      <c r="H563">
        <f t="shared" si="50"/>
        <v>16.5</v>
      </c>
      <c r="I563">
        <v>3</v>
      </c>
      <c r="J563" t="s">
        <v>40</v>
      </c>
      <c r="K563" t="s">
        <v>41</v>
      </c>
      <c r="L563">
        <f>Table357[[#This Row],[unit_price]]*Table357[[#This Row],[quantity]]</f>
        <v>37.5</v>
      </c>
      <c r="M563">
        <f t="shared" si="51"/>
        <v>49.5</v>
      </c>
      <c r="N563">
        <f t="shared" si="52"/>
        <v>12</v>
      </c>
      <c r="O563" t="s">
        <v>111</v>
      </c>
      <c r="P563" t="s">
        <v>115</v>
      </c>
      <c r="Q563" t="str">
        <f>TEXT(Table357[[#This Row],[order_date]],"yyyy")</f>
        <v>2015</v>
      </c>
    </row>
    <row r="564" spans="1:17" x14ac:dyDescent="0.3">
      <c r="A564">
        <f t="shared" si="53"/>
        <v>7777895963</v>
      </c>
      <c r="B564" s="1">
        <v>42100</v>
      </c>
      <c r="C564" t="str">
        <f t="shared" si="48"/>
        <v>Monday</v>
      </c>
      <c r="D564" t="str">
        <f t="shared" si="49"/>
        <v>April</v>
      </c>
      <c r="E564">
        <v>12.5</v>
      </c>
      <c r="F564" t="s">
        <v>27</v>
      </c>
      <c r="G564" t="s">
        <v>17</v>
      </c>
      <c r="H564">
        <f t="shared" si="50"/>
        <v>19.5</v>
      </c>
      <c r="I564">
        <v>3</v>
      </c>
      <c r="J564" t="s">
        <v>25</v>
      </c>
      <c r="K564" t="s">
        <v>26</v>
      </c>
      <c r="L564">
        <f>Table357[[#This Row],[unit_price]]*Table357[[#This Row],[quantity]]</f>
        <v>37.5</v>
      </c>
      <c r="M564">
        <f t="shared" si="51"/>
        <v>58.5</v>
      </c>
      <c r="N564">
        <f t="shared" si="52"/>
        <v>21</v>
      </c>
      <c r="O564" t="s">
        <v>111</v>
      </c>
      <c r="P564" t="s">
        <v>115</v>
      </c>
      <c r="Q564" t="str">
        <f>TEXT(Table357[[#This Row],[order_date]],"yyyy")</f>
        <v>2015</v>
      </c>
    </row>
    <row r="565" spans="1:17" x14ac:dyDescent="0.3">
      <c r="A565">
        <f t="shared" si="53"/>
        <v>7777895964</v>
      </c>
      <c r="B565" s="1">
        <v>42100</v>
      </c>
      <c r="C565" t="str">
        <f t="shared" si="48"/>
        <v>Monday</v>
      </c>
      <c r="D565" t="str">
        <f t="shared" si="49"/>
        <v>April</v>
      </c>
      <c r="E565">
        <v>16.75</v>
      </c>
      <c r="F565" t="s">
        <v>7</v>
      </c>
      <c r="G565" t="s">
        <v>22</v>
      </c>
      <c r="H565">
        <f t="shared" si="50"/>
        <v>23.25</v>
      </c>
      <c r="I565">
        <v>2</v>
      </c>
      <c r="J565" t="s">
        <v>72</v>
      </c>
      <c r="K565" t="s">
        <v>73</v>
      </c>
      <c r="L565">
        <f>Table357[[#This Row],[unit_price]]*Table357[[#This Row],[quantity]]</f>
        <v>33.5</v>
      </c>
      <c r="M565">
        <f t="shared" si="51"/>
        <v>46.5</v>
      </c>
      <c r="N565">
        <f t="shared" si="52"/>
        <v>13</v>
      </c>
      <c r="O565" t="s">
        <v>112</v>
      </c>
      <c r="P565" t="s">
        <v>114</v>
      </c>
      <c r="Q565" t="str">
        <f>TEXT(Table357[[#This Row],[order_date]],"yyyy")</f>
        <v>2015</v>
      </c>
    </row>
    <row r="566" spans="1:17" x14ac:dyDescent="0.3">
      <c r="A566">
        <f t="shared" si="53"/>
        <v>7777895965</v>
      </c>
      <c r="B566" s="1">
        <v>42100</v>
      </c>
      <c r="C566" t="str">
        <f t="shared" si="48"/>
        <v>Monday</v>
      </c>
      <c r="D566" t="str">
        <f t="shared" si="49"/>
        <v>April</v>
      </c>
      <c r="E566">
        <v>16.5</v>
      </c>
      <c r="F566" t="s">
        <v>7</v>
      </c>
      <c r="G566" t="s">
        <v>17</v>
      </c>
      <c r="H566">
        <f t="shared" si="50"/>
        <v>25</v>
      </c>
      <c r="I566">
        <v>3</v>
      </c>
      <c r="J566" t="s">
        <v>66</v>
      </c>
      <c r="K566" t="s">
        <v>67</v>
      </c>
      <c r="L566">
        <f>Table357[[#This Row],[unit_price]]*Table357[[#This Row],[quantity]]</f>
        <v>49.5</v>
      </c>
      <c r="M566">
        <f t="shared" si="51"/>
        <v>75</v>
      </c>
      <c r="N566">
        <f t="shared" si="52"/>
        <v>25.5</v>
      </c>
      <c r="O566" t="s">
        <v>111</v>
      </c>
      <c r="P566" t="s">
        <v>115</v>
      </c>
      <c r="Q566" t="str">
        <f>TEXT(Table357[[#This Row],[order_date]],"yyyy")</f>
        <v>2015</v>
      </c>
    </row>
    <row r="567" spans="1:17" x14ac:dyDescent="0.3">
      <c r="A567">
        <f t="shared" si="53"/>
        <v>7777895966</v>
      </c>
      <c r="B567" s="1">
        <v>42100</v>
      </c>
      <c r="C567" t="str">
        <f t="shared" si="48"/>
        <v>Monday</v>
      </c>
      <c r="D567" t="str">
        <f t="shared" si="49"/>
        <v>April</v>
      </c>
      <c r="E567">
        <v>12</v>
      </c>
      <c r="F567" t="s">
        <v>27</v>
      </c>
      <c r="G567" t="s">
        <v>8</v>
      </c>
      <c r="H567">
        <f t="shared" si="50"/>
        <v>15</v>
      </c>
      <c r="I567">
        <v>10</v>
      </c>
      <c r="J567" t="s">
        <v>52</v>
      </c>
      <c r="K567" t="s">
        <v>53</v>
      </c>
      <c r="L567">
        <f>Table357[[#This Row],[unit_price]]*Table357[[#This Row],[quantity]]</f>
        <v>120</v>
      </c>
      <c r="M567">
        <f t="shared" si="51"/>
        <v>150</v>
      </c>
      <c r="N567">
        <f t="shared" si="52"/>
        <v>30</v>
      </c>
      <c r="O567" t="s">
        <v>112</v>
      </c>
      <c r="P567" t="s">
        <v>114</v>
      </c>
      <c r="Q567" t="str">
        <f>TEXT(Table357[[#This Row],[order_date]],"yyyy")</f>
        <v>2015</v>
      </c>
    </row>
    <row r="568" spans="1:17" x14ac:dyDescent="0.3">
      <c r="A568">
        <f t="shared" si="53"/>
        <v>7777895967</v>
      </c>
      <c r="B568" s="1">
        <v>42100</v>
      </c>
      <c r="C568" t="str">
        <f t="shared" si="48"/>
        <v>Monday</v>
      </c>
      <c r="D568" t="str">
        <f t="shared" si="49"/>
        <v>April</v>
      </c>
      <c r="E568">
        <v>20.25</v>
      </c>
      <c r="F568" t="s">
        <v>13</v>
      </c>
      <c r="G568" t="s">
        <v>14</v>
      </c>
      <c r="H568">
        <f t="shared" si="50"/>
        <v>27.25</v>
      </c>
      <c r="I568">
        <v>6</v>
      </c>
      <c r="J568" t="s">
        <v>20</v>
      </c>
      <c r="K568" t="s">
        <v>21</v>
      </c>
      <c r="L568">
        <f>Table357[[#This Row],[unit_price]]*Table357[[#This Row],[quantity]]</f>
        <v>121.5</v>
      </c>
      <c r="M568">
        <f t="shared" si="51"/>
        <v>163.5</v>
      </c>
      <c r="N568">
        <f t="shared" si="52"/>
        <v>42</v>
      </c>
      <c r="O568" t="s">
        <v>112</v>
      </c>
      <c r="P568" t="s">
        <v>114</v>
      </c>
      <c r="Q568" t="str">
        <f>TEXT(Table357[[#This Row],[order_date]],"yyyy")</f>
        <v>2015</v>
      </c>
    </row>
    <row r="569" spans="1:17" x14ac:dyDescent="0.3">
      <c r="A569">
        <f t="shared" si="53"/>
        <v>7777895968</v>
      </c>
      <c r="B569" s="1">
        <v>42100</v>
      </c>
      <c r="C569" t="str">
        <f t="shared" si="48"/>
        <v>Monday</v>
      </c>
      <c r="D569" t="str">
        <f t="shared" si="49"/>
        <v>April</v>
      </c>
      <c r="E569">
        <v>20.25</v>
      </c>
      <c r="F569" t="s">
        <v>13</v>
      </c>
      <c r="G569" t="s">
        <v>14</v>
      </c>
      <c r="H569">
        <f t="shared" si="50"/>
        <v>27.25</v>
      </c>
      <c r="I569">
        <v>5</v>
      </c>
      <c r="J569" t="s">
        <v>20</v>
      </c>
      <c r="K569" t="s">
        <v>21</v>
      </c>
      <c r="L569">
        <f>Table357[[#This Row],[unit_price]]*Table357[[#This Row],[quantity]]</f>
        <v>101.25</v>
      </c>
      <c r="M569">
        <f t="shared" si="51"/>
        <v>136.25</v>
      </c>
      <c r="N569">
        <f t="shared" si="52"/>
        <v>35</v>
      </c>
      <c r="O569" t="s">
        <v>111</v>
      </c>
      <c r="P569" t="s">
        <v>115</v>
      </c>
      <c r="Q569" t="str">
        <f>TEXT(Table357[[#This Row],[order_date]],"yyyy")</f>
        <v>2015</v>
      </c>
    </row>
    <row r="570" spans="1:17" x14ac:dyDescent="0.3">
      <c r="A570">
        <f t="shared" si="53"/>
        <v>7777895969</v>
      </c>
      <c r="B570" s="1">
        <v>42100</v>
      </c>
      <c r="C570" t="str">
        <f t="shared" si="48"/>
        <v>Monday</v>
      </c>
      <c r="D570" t="str">
        <f t="shared" si="49"/>
        <v>April</v>
      </c>
      <c r="E570">
        <v>25.5</v>
      </c>
      <c r="F570" t="s">
        <v>76</v>
      </c>
      <c r="G570" t="s">
        <v>8</v>
      </c>
      <c r="H570">
        <f t="shared" si="50"/>
        <v>26.5</v>
      </c>
      <c r="I570">
        <v>3</v>
      </c>
      <c r="J570" t="s">
        <v>30</v>
      </c>
      <c r="K570" t="s">
        <v>31</v>
      </c>
      <c r="L570">
        <f>Table357[[#This Row],[unit_price]]*Table357[[#This Row],[quantity]]</f>
        <v>76.5</v>
      </c>
      <c r="M570">
        <f t="shared" si="51"/>
        <v>79.5</v>
      </c>
      <c r="N570">
        <f t="shared" si="52"/>
        <v>3</v>
      </c>
      <c r="O570" t="s">
        <v>112</v>
      </c>
      <c r="P570" t="s">
        <v>114</v>
      </c>
      <c r="Q570" t="str">
        <f>TEXT(Table357[[#This Row],[order_date]],"yyyy")</f>
        <v>2015</v>
      </c>
    </row>
    <row r="571" spans="1:17" x14ac:dyDescent="0.3">
      <c r="A571">
        <f t="shared" si="53"/>
        <v>7777895970</v>
      </c>
      <c r="B571" s="1">
        <v>42100</v>
      </c>
      <c r="C571" t="str">
        <f t="shared" si="48"/>
        <v>Monday</v>
      </c>
      <c r="D571" t="str">
        <f t="shared" si="49"/>
        <v>April</v>
      </c>
      <c r="E571">
        <v>12.25</v>
      </c>
      <c r="F571" t="s">
        <v>27</v>
      </c>
      <c r="G571" t="s">
        <v>17</v>
      </c>
      <c r="H571">
        <f t="shared" si="50"/>
        <v>19.25</v>
      </c>
      <c r="I571">
        <v>7</v>
      </c>
      <c r="J571" t="s">
        <v>70</v>
      </c>
      <c r="K571" t="s">
        <v>71</v>
      </c>
      <c r="L571">
        <f>Table357[[#This Row],[unit_price]]*Table357[[#This Row],[quantity]]</f>
        <v>85.75</v>
      </c>
      <c r="M571">
        <f t="shared" si="51"/>
        <v>134.75</v>
      </c>
      <c r="N571">
        <f t="shared" si="52"/>
        <v>49</v>
      </c>
      <c r="O571" t="s">
        <v>112</v>
      </c>
      <c r="P571" t="s">
        <v>115</v>
      </c>
      <c r="Q571" t="str">
        <f>TEXT(Table357[[#This Row],[order_date]],"yyyy")</f>
        <v>2015</v>
      </c>
    </row>
    <row r="572" spans="1:17" x14ac:dyDescent="0.3">
      <c r="A572">
        <f t="shared" si="53"/>
        <v>7777895971</v>
      </c>
      <c r="B572" s="1">
        <v>42101</v>
      </c>
      <c r="C572" t="str">
        <f t="shared" si="48"/>
        <v>Tuesday</v>
      </c>
      <c r="D572" t="str">
        <f t="shared" si="49"/>
        <v>April</v>
      </c>
      <c r="E572">
        <v>16.75</v>
      </c>
      <c r="F572" t="s">
        <v>7</v>
      </c>
      <c r="G572" t="s">
        <v>22</v>
      </c>
      <c r="H572">
        <f t="shared" si="50"/>
        <v>23.25</v>
      </c>
      <c r="I572">
        <v>2</v>
      </c>
      <c r="J572" t="s">
        <v>28</v>
      </c>
      <c r="K572" t="s">
        <v>29</v>
      </c>
      <c r="L572">
        <f>Table357[[#This Row],[unit_price]]*Table357[[#This Row],[quantity]]</f>
        <v>33.5</v>
      </c>
      <c r="M572">
        <f t="shared" si="51"/>
        <v>46.5</v>
      </c>
      <c r="N572">
        <f t="shared" si="52"/>
        <v>13</v>
      </c>
      <c r="O572" t="s">
        <v>112</v>
      </c>
      <c r="P572" t="s">
        <v>115</v>
      </c>
      <c r="Q572" t="str">
        <f>TEXT(Table357[[#This Row],[order_date]],"yyyy")</f>
        <v>2015</v>
      </c>
    </row>
    <row r="573" spans="1:17" x14ac:dyDescent="0.3">
      <c r="A573">
        <f t="shared" si="53"/>
        <v>7777895972</v>
      </c>
      <c r="B573" s="1">
        <v>42101</v>
      </c>
      <c r="C573" t="str">
        <f t="shared" si="48"/>
        <v>Tuesday</v>
      </c>
      <c r="D573" t="str">
        <f t="shared" si="49"/>
        <v>April</v>
      </c>
      <c r="E573">
        <v>20.75</v>
      </c>
      <c r="F573" t="s">
        <v>13</v>
      </c>
      <c r="G573" t="s">
        <v>17</v>
      </c>
      <c r="H573">
        <f t="shared" si="50"/>
        <v>30.75</v>
      </c>
      <c r="I573">
        <v>11</v>
      </c>
      <c r="J573" t="s">
        <v>25</v>
      </c>
      <c r="K573" t="s">
        <v>26</v>
      </c>
      <c r="L573">
        <f>Table357[[#This Row],[unit_price]]*Table357[[#This Row],[quantity]]</f>
        <v>228.25</v>
      </c>
      <c r="M573">
        <f t="shared" si="51"/>
        <v>338.25</v>
      </c>
      <c r="N573">
        <f t="shared" si="52"/>
        <v>110</v>
      </c>
      <c r="O573" t="s">
        <v>112</v>
      </c>
      <c r="P573" t="s">
        <v>114</v>
      </c>
      <c r="Q573" t="str">
        <f>TEXT(Table357[[#This Row],[order_date]],"yyyy")</f>
        <v>2015</v>
      </c>
    </row>
    <row r="574" spans="1:17" x14ac:dyDescent="0.3">
      <c r="A574">
        <f t="shared" si="53"/>
        <v>7777895973</v>
      </c>
      <c r="B574" s="1">
        <v>42101</v>
      </c>
      <c r="C574" t="str">
        <f t="shared" si="48"/>
        <v>Tuesday</v>
      </c>
      <c r="D574" t="str">
        <f t="shared" si="49"/>
        <v>April</v>
      </c>
      <c r="E574">
        <v>12</v>
      </c>
      <c r="F574" t="s">
        <v>27</v>
      </c>
      <c r="G574" t="s">
        <v>8</v>
      </c>
      <c r="H574">
        <f t="shared" si="50"/>
        <v>15</v>
      </c>
      <c r="I574">
        <v>7</v>
      </c>
      <c r="J574" t="s">
        <v>52</v>
      </c>
      <c r="K574" t="s">
        <v>53</v>
      </c>
      <c r="L574">
        <f>Table357[[#This Row],[unit_price]]*Table357[[#This Row],[quantity]]</f>
        <v>84</v>
      </c>
      <c r="M574">
        <f t="shared" si="51"/>
        <v>105</v>
      </c>
      <c r="N574">
        <f t="shared" si="52"/>
        <v>21</v>
      </c>
      <c r="O574" t="s">
        <v>112</v>
      </c>
      <c r="P574" t="s">
        <v>115</v>
      </c>
      <c r="Q574" t="str">
        <f>TEXT(Table357[[#This Row],[order_date]],"yyyy")</f>
        <v>2015</v>
      </c>
    </row>
    <row r="575" spans="1:17" x14ac:dyDescent="0.3">
      <c r="A575">
        <f t="shared" si="53"/>
        <v>7777895974</v>
      </c>
      <c r="B575" s="1">
        <v>42101</v>
      </c>
      <c r="C575" t="str">
        <f t="shared" si="48"/>
        <v>Tuesday</v>
      </c>
      <c r="D575" t="str">
        <f t="shared" si="49"/>
        <v>April</v>
      </c>
      <c r="E575">
        <v>14.5</v>
      </c>
      <c r="F575" t="s">
        <v>7</v>
      </c>
      <c r="G575" t="s">
        <v>8</v>
      </c>
      <c r="H575">
        <f t="shared" si="50"/>
        <v>19</v>
      </c>
      <c r="I575">
        <v>3</v>
      </c>
      <c r="J575" t="s">
        <v>74</v>
      </c>
      <c r="K575" t="s">
        <v>75</v>
      </c>
      <c r="L575">
        <f>Table357[[#This Row],[unit_price]]*Table357[[#This Row],[quantity]]</f>
        <v>43.5</v>
      </c>
      <c r="M575">
        <f t="shared" si="51"/>
        <v>57</v>
      </c>
      <c r="N575">
        <f t="shared" si="52"/>
        <v>13.5</v>
      </c>
      <c r="O575" t="s">
        <v>111</v>
      </c>
      <c r="P575" t="s">
        <v>115</v>
      </c>
      <c r="Q575" t="str">
        <f>TEXT(Table357[[#This Row],[order_date]],"yyyy")</f>
        <v>2015</v>
      </c>
    </row>
    <row r="576" spans="1:17" x14ac:dyDescent="0.3">
      <c r="A576">
        <f t="shared" si="53"/>
        <v>7777895975</v>
      </c>
      <c r="B576" s="1">
        <v>42101</v>
      </c>
      <c r="C576" t="str">
        <f t="shared" si="48"/>
        <v>Tuesday</v>
      </c>
      <c r="D576" t="str">
        <f t="shared" si="49"/>
        <v>April</v>
      </c>
      <c r="E576">
        <v>12.25</v>
      </c>
      <c r="F576" t="s">
        <v>27</v>
      </c>
      <c r="G576" t="s">
        <v>17</v>
      </c>
      <c r="H576">
        <f t="shared" si="50"/>
        <v>19.25</v>
      </c>
      <c r="I576">
        <v>7</v>
      </c>
      <c r="J576" t="s">
        <v>70</v>
      </c>
      <c r="K576" t="s">
        <v>71</v>
      </c>
      <c r="L576">
        <f>Table357[[#This Row],[unit_price]]*Table357[[#This Row],[quantity]]</f>
        <v>85.75</v>
      </c>
      <c r="M576">
        <f t="shared" si="51"/>
        <v>134.75</v>
      </c>
      <c r="N576">
        <f t="shared" si="52"/>
        <v>49</v>
      </c>
      <c r="O576" t="s">
        <v>111</v>
      </c>
      <c r="P576" t="s">
        <v>115</v>
      </c>
      <c r="Q576" t="str">
        <f>TEXT(Table357[[#This Row],[order_date]],"yyyy")</f>
        <v>2015</v>
      </c>
    </row>
    <row r="577" spans="1:17" x14ac:dyDescent="0.3">
      <c r="A577">
        <f t="shared" si="53"/>
        <v>7777895976</v>
      </c>
      <c r="B577" s="1">
        <v>42101</v>
      </c>
      <c r="C577" t="str">
        <f t="shared" si="48"/>
        <v>Tuesday</v>
      </c>
      <c r="D577" t="str">
        <f t="shared" si="49"/>
        <v>April</v>
      </c>
      <c r="E577">
        <v>16.5</v>
      </c>
      <c r="F577" t="s">
        <v>7</v>
      </c>
      <c r="G577" t="s">
        <v>17</v>
      </c>
      <c r="H577">
        <f t="shared" si="50"/>
        <v>25</v>
      </c>
      <c r="I577">
        <v>9</v>
      </c>
      <c r="J577" t="s">
        <v>18</v>
      </c>
      <c r="K577" t="s">
        <v>19</v>
      </c>
      <c r="L577">
        <f>Table357[[#This Row],[unit_price]]*Table357[[#This Row],[quantity]]</f>
        <v>148.5</v>
      </c>
      <c r="M577">
        <f t="shared" si="51"/>
        <v>225</v>
      </c>
      <c r="N577">
        <f t="shared" si="52"/>
        <v>76.5</v>
      </c>
      <c r="O577" t="s">
        <v>111</v>
      </c>
      <c r="P577" t="s">
        <v>114</v>
      </c>
      <c r="Q577" t="str">
        <f>TEXT(Table357[[#This Row],[order_date]],"yyyy")</f>
        <v>2015</v>
      </c>
    </row>
    <row r="578" spans="1:17" x14ac:dyDescent="0.3">
      <c r="A578">
        <f t="shared" si="53"/>
        <v>7777895977</v>
      </c>
      <c r="B578" s="1">
        <v>42101</v>
      </c>
      <c r="C578" t="str">
        <f t="shared" ref="C578:C641" si="54">TEXT(B578,"dddd")</f>
        <v>Tuesday</v>
      </c>
      <c r="D578" t="str">
        <f t="shared" si="49"/>
        <v>April</v>
      </c>
      <c r="E578">
        <v>16.75</v>
      </c>
      <c r="F578" t="s">
        <v>7</v>
      </c>
      <c r="G578" t="s">
        <v>22</v>
      </c>
      <c r="H578">
        <f t="shared" si="50"/>
        <v>23.25</v>
      </c>
      <c r="I578">
        <v>2</v>
      </c>
      <c r="J578" t="s">
        <v>23</v>
      </c>
      <c r="K578" t="s">
        <v>24</v>
      </c>
      <c r="L578">
        <f>Table357[[#This Row],[unit_price]]*Table357[[#This Row],[quantity]]</f>
        <v>33.5</v>
      </c>
      <c r="M578">
        <f t="shared" si="51"/>
        <v>46.5</v>
      </c>
      <c r="N578">
        <f t="shared" si="52"/>
        <v>13</v>
      </c>
      <c r="O578" t="s">
        <v>111</v>
      </c>
      <c r="P578" t="s">
        <v>114</v>
      </c>
      <c r="Q578" t="str">
        <f>TEXT(Table357[[#This Row],[order_date]],"yyyy")</f>
        <v>2015</v>
      </c>
    </row>
    <row r="579" spans="1:17" x14ac:dyDescent="0.3">
      <c r="A579">
        <f t="shared" si="53"/>
        <v>7777895978</v>
      </c>
      <c r="B579" s="1">
        <v>42101</v>
      </c>
      <c r="C579" t="str">
        <f t="shared" si="54"/>
        <v>Tuesday</v>
      </c>
      <c r="D579" t="str">
        <f t="shared" ref="D579:D642" si="55">TEXT(B579,"mmmm")</f>
        <v>April</v>
      </c>
      <c r="E579">
        <v>12.5</v>
      </c>
      <c r="F579" t="s">
        <v>27</v>
      </c>
      <c r="G579" t="s">
        <v>17</v>
      </c>
      <c r="H579">
        <f t="shared" ref="H579:H642" si="56">E579 +   IF(F579="S", 2, IF(F579="M", 3.5, IF(F579="L", 5, 0))) +  IF(G579="Classic", 1, IF(G579="Veggie", 2, IF(G579="Chicken", 3, IF(G579="Supreme",5,0))))</f>
        <v>19.5</v>
      </c>
      <c r="I579">
        <v>3</v>
      </c>
      <c r="J579" t="s">
        <v>25</v>
      </c>
      <c r="K579" t="s">
        <v>26</v>
      </c>
      <c r="L579">
        <f>Table357[[#This Row],[unit_price]]*Table357[[#This Row],[quantity]]</f>
        <v>37.5</v>
      </c>
      <c r="M579">
        <f t="shared" ref="M579:M642" si="57">H579*I579</f>
        <v>58.5</v>
      </c>
      <c r="N579">
        <f t="shared" ref="N579:N642" si="58">(H579-E579)*I579</f>
        <v>21</v>
      </c>
      <c r="O579" t="s">
        <v>111</v>
      </c>
      <c r="P579" t="s">
        <v>114</v>
      </c>
      <c r="Q579" t="str">
        <f>TEXT(Table357[[#This Row],[order_date]],"yyyy")</f>
        <v>2015</v>
      </c>
    </row>
    <row r="580" spans="1:17" x14ac:dyDescent="0.3">
      <c r="A580">
        <f t="shared" ref="A580:A643" si="59">A579+1</f>
        <v>7777895979</v>
      </c>
      <c r="B580" s="1">
        <v>42101</v>
      </c>
      <c r="C580" t="str">
        <f t="shared" si="54"/>
        <v>Tuesday</v>
      </c>
      <c r="D580" t="str">
        <f t="shared" si="55"/>
        <v>April</v>
      </c>
      <c r="E580">
        <v>12.5</v>
      </c>
      <c r="F580" t="s">
        <v>7</v>
      </c>
      <c r="G580" t="s">
        <v>8</v>
      </c>
      <c r="H580">
        <f t="shared" si="56"/>
        <v>17</v>
      </c>
      <c r="I580">
        <v>2</v>
      </c>
      <c r="J580" t="s">
        <v>48</v>
      </c>
      <c r="K580" t="s">
        <v>49</v>
      </c>
      <c r="L580">
        <f>Table357[[#This Row],[unit_price]]*Table357[[#This Row],[quantity]]</f>
        <v>25</v>
      </c>
      <c r="M580">
        <f t="shared" si="57"/>
        <v>34</v>
      </c>
      <c r="N580">
        <f t="shared" si="58"/>
        <v>9</v>
      </c>
      <c r="O580" t="s">
        <v>111</v>
      </c>
      <c r="P580" t="s">
        <v>114</v>
      </c>
      <c r="Q580" t="str">
        <f>TEXT(Table357[[#This Row],[order_date]],"yyyy")</f>
        <v>2015</v>
      </c>
    </row>
    <row r="581" spans="1:17" x14ac:dyDescent="0.3">
      <c r="A581">
        <f t="shared" si="59"/>
        <v>7777895980</v>
      </c>
      <c r="B581" s="1">
        <v>42102</v>
      </c>
      <c r="C581" t="str">
        <f t="shared" si="54"/>
        <v>Wednesday</v>
      </c>
      <c r="D581" t="str">
        <f t="shared" si="55"/>
        <v>April</v>
      </c>
      <c r="E581">
        <v>12.5</v>
      </c>
      <c r="F581" t="s">
        <v>27</v>
      </c>
      <c r="G581" t="s">
        <v>17</v>
      </c>
      <c r="H581">
        <f t="shared" si="56"/>
        <v>19.5</v>
      </c>
      <c r="I581">
        <v>6</v>
      </c>
      <c r="J581" t="s">
        <v>18</v>
      </c>
      <c r="K581" t="s">
        <v>19</v>
      </c>
      <c r="L581">
        <f>Table357[[#This Row],[unit_price]]*Table357[[#This Row],[quantity]]</f>
        <v>75</v>
      </c>
      <c r="M581">
        <f t="shared" si="57"/>
        <v>117</v>
      </c>
      <c r="N581">
        <f t="shared" si="58"/>
        <v>42</v>
      </c>
      <c r="O581" t="s">
        <v>112</v>
      </c>
      <c r="P581" t="s">
        <v>114</v>
      </c>
      <c r="Q581" t="str">
        <f>TEXT(Table357[[#This Row],[order_date]],"yyyy")</f>
        <v>2015</v>
      </c>
    </row>
    <row r="582" spans="1:17" x14ac:dyDescent="0.3">
      <c r="A582">
        <f t="shared" si="59"/>
        <v>7777895981</v>
      </c>
      <c r="B582" s="1">
        <v>42102</v>
      </c>
      <c r="C582" t="str">
        <f t="shared" si="54"/>
        <v>Wednesday</v>
      </c>
      <c r="D582" t="str">
        <f t="shared" si="55"/>
        <v>April</v>
      </c>
      <c r="E582">
        <v>20.75</v>
      </c>
      <c r="F582" t="s">
        <v>13</v>
      </c>
      <c r="G582" t="s">
        <v>22</v>
      </c>
      <c r="H582">
        <f t="shared" si="56"/>
        <v>28.75</v>
      </c>
      <c r="I582">
        <v>12</v>
      </c>
      <c r="J582" t="s">
        <v>23</v>
      </c>
      <c r="K582" t="s">
        <v>24</v>
      </c>
      <c r="L582">
        <f>Table357[[#This Row],[unit_price]]*Table357[[#This Row],[quantity]]</f>
        <v>249</v>
      </c>
      <c r="M582">
        <f t="shared" si="57"/>
        <v>345</v>
      </c>
      <c r="N582">
        <f t="shared" si="58"/>
        <v>96</v>
      </c>
      <c r="O582" t="s">
        <v>112</v>
      </c>
      <c r="P582" t="s">
        <v>115</v>
      </c>
      <c r="Q582" t="str">
        <f>TEXT(Table357[[#This Row],[order_date]],"yyyy")</f>
        <v>2015</v>
      </c>
    </row>
    <row r="583" spans="1:17" x14ac:dyDescent="0.3">
      <c r="A583">
        <f t="shared" si="59"/>
        <v>7777895982</v>
      </c>
      <c r="B583" s="1">
        <v>42103</v>
      </c>
      <c r="C583" t="str">
        <f t="shared" si="54"/>
        <v>Thursday</v>
      </c>
      <c r="D583" t="str">
        <f t="shared" si="55"/>
        <v>April</v>
      </c>
      <c r="E583">
        <v>18.5</v>
      </c>
      <c r="F583" t="s">
        <v>13</v>
      </c>
      <c r="G583" t="s">
        <v>14</v>
      </c>
      <c r="H583">
        <f t="shared" si="56"/>
        <v>25.5</v>
      </c>
      <c r="I583">
        <v>11</v>
      </c>
      <c r="J583" t="s">
        <v>15</v>
      </c>
      <c r="K583" t="s">
        <v>16</v>
      </c>
      <c r="L583">
        <f>Table357[[#This Row],[unit_price]]*Table357[[#This Row],[quantity]]</f>
        <v>203.5</v>
      </c>
      <c r="M583">
        <f t="shared" si="57"/>
        <v>280.5</v>
      </c>
      <c r="N583">
        <f t="shared" si="58"/>
        <v>77</v>
      </c>
      <c r="O583" t="s">
        <v>111</v>
      </c>
      <c r="P583" t="s">
        <v>114</v>
      </c>
      <c r="Q583" t="str">
        <f>TEXT(Table357[[#This Row],[order_date]],"yyyy")</f>
        <v>2015</v>
      </c>
    </row>
    <row r="584" spans="1:17" x14ac:dyDescent="0.3">
      <c r="A584">
        <f t="shared" si="59"/>
        <v>7777895983</v>
      </c>
      <c r="B584" s="1">
        <v>42103</v>
      </c>
      <c r="C584" t="str">
        <f t="shared" si="54"/>
        <v>Thursday</v>
      </c>
      <c r="D584" t="str">
        <f t="shared" si="55"/>
        <v>April</v>
      </c>
      <c r="E584">
        <v>16.5</v>
      </c>
      <c r="F584" t="s">
        <v>13</v>
      </c>
      <c r="G584" t="s">
        <v>8</v>
      </c>
      <c r="H584">
        <f t="shared" si="56"/>
        <v>22.5</v>
      </c>
      <c r="I584">
        <v>5</v>
      </c>
      <c r="J584" t="s">
        <v>9</v>
      </c>
      <c r="K584" t="s">
        <v>10</v>
      </c>
      <c r="L584">
        <f>Table357[[#This Row],[unit_price]]*Table357[[#This Row],[quantity]]</f>
        <v>82.5</v>
      </c>
      <c r="M584">
        <f t="shared" si="57"/>
        <v>112.5</v>
      </c>
      <c r="N584">
        <f t="shared" si="58"/>
        <v>30</v>
      </c>
      <c r="O584" t="s">
        <v>112</v>
      </c>
      <c r="P584" t="s">
        <v>114</v>
      </c>
      <c r="Q584" t="str">
        <f>TEXT(Table357[[#This Row],[order_date]],"yyyy")</f>
        <v>2015</v>
      </c>
    </row>
    <row r="585" spans="1:17" x14ac:dyDescent="0.3">
      <c r="A585">
        <f t="shared" si="59"/>
        <v>7777895984</v>
      </c>
      <c r="B585" s="1">
        <v>42104</v>
      </c>
      <c r="C585" t="str">
        <f t="shared" si="54"/>
        <v>Friday</v>
      </c>
      <c r="D585" t="str">
        <f t="shared" si="55"/>
        <v>April</v>
      </c>
      <c r="E585">
        <v>11</v>
      </c>
      <c r="F585" t="s">
        <v>27</v>
      </c>
      <c r="G585" t="s">
        <v>8</v>
      </c>
      <c r="H585">
        <f t="shared" si="56"/>
        <v>14</v>
      </c>
      <c r="I585">
        <v>5</v>
      </c>
      <c r="J585" t="s">
        <v>74</v>
      </c>
      <c r="K585" t="s">
        <v>75</v>
      </c>
      <c r="L585">
        <f>Table357[[#This Row],[unit_price]]*Table357[[#This Row],[quantity]]</f>
        <v>55</v>
      </c>
      <c r="M585">
        <f t="shared" si="57"/>
        <v>70</v>
      </c>
      <c r="N585">
        <f t="shared" si="58"/>
        <v>15</v>
      </c>
      <c r="O585" t="s">
        <v>111</v>
      </c>
      <c r="P585" t="s">
        <v>115</v>
      </c>
      <c r="Q585" t="str">
        <f>TEXT(Table357[[#This Row],[order_date]],"yyyy")</f>
        <v>2015</v>
      </c>
    </row>
    <row r="586" spans="1:17" x14ac:dyDescent="0.3">
      <c r="A586">
        <f t="shared" si="59"/>
        <v>7777895985</v>
      </c>
      <c r="B586" s="1">
        <v>42104</v>
      </c>
      <c r="C586" t="str">
        <f t="shared" si="54"/>
        <v>Friday</v>
      </c>
      <c r="D586" t="str">
        <f t="shared" si="55"/>
        <v>April</v>
      </c>
      <c r="E586">
        <v>17.95</v>
      </c>
      <c r="F586" t="s">
        <v>13</v>
      </c>
      <c r="G586" t="s">
        <v>14</v>
      </c>
      <c r="H586">
        <f t="shared" si="56"/>
        <v>24.95</v>
      </c>
      <c r="I586">
        <v>4</v>
      </c>
      <c r="J586" t="s">
        <v>56</v>
      </c>
      <c r="K586" t="s">
        <v>57</v>
      </c>
      <c r="L586">
        <f>Table357[[#This Row],[unit_price]]*Table357[[#This Row],[quantity]]</f>
        <v>71.8</v>
      </c>
      <c r="M586">
        <f t="shared" si="57"/>
        <v>99.8</v>
      </c>
      <c r="N586">
        <f t="shared" si="58"/>
        <v>28</v>
      </c>
      <c r="O586" t="s">
        <v>112</v>
      </c>
      <c r="P586" t="s">
        <v>115</v>
      </c>
      <c r="Q586" t="str">
        <f>TEXT(Table357[[#This Row],[order_date]],"yyyy")</f>
        <v>2015</v>
      </c>
    </row>
    <row r="587" spans="1:17" x14ac:dyDescent="0.3">
      <c r="A587">
        <f t="shared" si="59"/>
        <v>7777895986</v>
      </c>
      <c r="B587" s="1">
        <v>42104</v>
      </c>
      <c r="C587" t="str">
        <f t="shared" si="54"/>
        <v>Friday</v>
      </c>
      <c r="D587" t="str">
        <f t="shared" si="55"/>
        <v>April</v>
      </c>
      <c r="E587">
        <v>16</v>
      </c>
      <c r="F587" t="s">
        <v>7</v>
      </c>
      <c r="G587" t="s">
        <v>8</v>
      </c>
      <c r="H587">
        <f t="shared" si="56"/>
        <v>20.5</v>
      </c>
      <c r="I587">
        <v>4</v>
      </c>
      <c r="J587" t="s">
        <v>11</v>
      </c>
      <c r="K587" t="s">
        <v>12</v>
      </c>
      <c r="L587">
        <f>Table357[[#This Row],[unit_price]]*Table357[[#This Row],[quantity]]</f>
        <v>64</v>
      </c>
      <c r="M587">
        <f t="shared" si="57"/>
        <v>82</v>
      </c>
      <c r="N587">
        <f t="shared" si="58"/>
        <v>18</v>
      </c>
      <c r="O587" t="s">
        <v>112</v>
      </c>
      <c r="P587" t="s">
        <v>114</v>
      </c>
      <c r="Q587" t="str">
        <f>TEXT(Table357[[#This Row],[order_date]],"yyyy")</f>
        <v>2015</v>
      </c>
    </row>
    <row r="588" spans="1:17" x14ac:dyDescent="0.3">
      <c r="A588">
        <f t="shared" si="59"/>
        <v>7777895987</v>
      </c>
      <c r="B588" s="1">
        <v>42105</v>
      </c>
      <c r="C588" t="str">
        <f t="shared" si="54"/>
        <v>Saturday</v>
      </c>
      <c r="D588" t="str">
        <f t="shared" si="55"/>
        <v>April</v>
      </c>
      <c r="E588">
        <v>20.75</v>
      </c>
      <c r="F588" t="s">
        <v>13</v>
      </c>
      <c r="G588" t="s">
        <v>17</v>
      </c>
      <c r="H588">
        <f t="shared" si="56"/>
        <v>30.75</v>
      </c>
      <c r="I588">
        <v>6</v>
      </c>
      <c r="J588" t="s">
        <v>25</v>
      </c>
      <c r="K588" t="s">
        <v>26</v>
      </c>
      <c r="L588">
        <f>Table357[[#This Row],[unit_price]]*Table357[[#This Row],[quantity]]</f>
        <v>124.5</v>
      </c>
      <c r="M588">
        <f t="shared" si="57"/>
        <v>184.5</v>
      </c>
      <c r="N588">
        <f t="shared" si="58"/>
        <v>60</v>
      </c>
      <c r="O588" t="s">
        <v>111</v>
      </c>
      <c r="P588" t="s">
        <v>115</v>
      </c>
      <c r="Q588" t="str">
        <f>TEXT(Table357[[#This Row],[order_date]],"yyyy")</f>
        <v>2015</v>
      </c>
    </row>
    <row r="589" spans="1:17" x14ac:dyDescent="0.3">
      <c r="A589">
        <f t="shared" si="59"/>
        <v>7777895988</v>
      </c>
      <c r="B589" s="1">
        <v>42105</v>
      </c>
      <c r="C589" t="str">
        <f t="shared" si="54"/>
        <v>Saturday</v>
      </c>
      <c r="D589" t="str">
        <f t="shared" si="55"/>
        <v>April</v>
      </c>
      <c r="E589">
        <v>18.5</v>
      </c>
      <c r="F589" t="s">
        <v>13</v>
      </c>
      <c r="G589" t="s">
        <v>14</v>
      </c>
      <c r="H589">
        <f t="shared" si="56"/>
        <v>25.5</v>
      </c>
      <c r="I589">
        <v>5</v>
      </c>
      <c r="J589" t="s">
        <v>15</v>
      </c>
      <c r="K589" t="s">
        <v>16</v>
      </c>
      <c r="L589">
        <f>Table357[[#This Row],[unit_price]]*Table357[[#This Row],[quantity]]</f>
        <v>92.5</v>
      </c>
      <c r="M589">
        <f t="shared" si="57"/>
        <v>127.5</v>
      </c>
      <c r="N589">
        <f t="shared" si="58"/>
        <v>35</v>
      </c>
      <c r="O589" t="s">
        <v>112</v>
      </c>
      <c r="P589" t="s">
        <v>115</v>
      </c>
      <c r="Q589" t="str">
        <f>TEXT(Table357[[#This Row],[order_date]],"yyyy")</f>
        <v>2015</v>
      </c>
    </row>
    <row r="590" spans="1:17" x14ac:dyDescent="0.3">
      <c r="A590">
        <f t="shared" si="59"/>
        <v>7777895989</v>
      </c>
      <c r="B590" s="1">
        <v>42105</v>
      </c>
      <c r="C590" t="str">
        <f t="shared" si="54"/>
        <v>Saturday</v>
      </c>
      <c r="D590" t="str">
        <f t="shared" si="55"/>
        <v>April</v>
      </c>
      <c r="E590">
        <v>16</v>
      </c>
      <c r="F590" t="s">
        <v>7</v>
      </c>
      <c r="G590" t="s">
        <v>14</v>
      </c>
      <c r="H590">
        <f t="shared" si="56"/>
        <v>21.5</v>
      </c>
      <c r="I590">
        <v>9</v>
      </c>
      <c r="J590" t="s">
        <v>42</v>
      </c>
      <c r="K590" t="s">
        <v>43</v>
      </c>
      <c r="L590">
        <f>Table357[[#This Row],[unit_price]]*Table357[[#This Row],[quantity]]</f>
        <v>144</v>
      </c>
      <c r="M590">
        <f t="shared" si="57"/>
        <v>193.5</v>
      </c>
      <c r="N590">
        <f t="shared" si="58"/>
        <v>49.5</v>
      </c>
      <c r="O590" t="s">
        <v>111</v>
      </c>
      <c r="P590" t="s">
        <v>115</v>
      </c>
      <c r="Q590" t="str">
        <f>TEXT(Table357[[#This Row],[order_date]],"yyyy")</f>
        <v>2015</v>
      </c>
    </row>
    <row r="591" spans="1:17" x14ac:dyDescent="0.3">
      <c r="A591">
        <f t="shared" si="59"/>
        <v>7777895990</v>
      </c>
      <c r="B591" s="1">
        <v>42105</v>
      </c>
      <c r="C591" t="str">
        <f t="shared" si="54"/>
        <v>Saturday</v>
      </c>
      <c r="D591" t="str">
        <f t="shared" si="55"/>
        <v>April</v>
      </c>
      <c r="E591">
        <v>20.75</v>
      </c>
      <c r="F591" t="s">
        <v>13</v>
      </c>
      <c r="G591" t="s">
        <v>17</v>
      </c>
      <c r="H591">
        <f t="shared" si="56"/>
        <v>30.75</v>
      </c>
      <c r="I591">
        <v>12</v>
      </c>
      <c r="J591" t="s">
        <v>38</v>
      </c>
      <c r="K591" t="s">
        <v>39</v>
      </c>
      <c r="L591">
        <f>Table357[[#This Row],[unit_price]]*Table357[[#This Row],[quantity]]</f>
        <v>249</v>
      </c>
      <c r="M591">
        <f t="shared" si="57"/>
        <v>369</v>
      </c>
      <c r="N591">
        <f t="shared" si="58"/>
        <v>120</v>
      </c>
      <c r="O591" t="s">
        <v>111</v>
      </c>
      <c r="P591" t="s">
        <v>114</v>
      </c>
      <c r="Q591" t="str">
        <f>TEXT(Table357[[#This Row],[order_date]],"yyyy")</f>
        <v>2015</v>
      </c>
    </row>
    <row r="592" spans="1:17" x14ac:dyDescent="0.3">
      <c r="A592">
        <f t="shared" si="59"/>
        <v>7777895991</v>
      </c>
      <c r="B592" s="1">
        <v>42106</v>
      </c>
      <c r="C592" t="str">
        <f t="shared" si="54"/>
        <v>Sunday</v>
      </c>
      <c r="D592" t="str">
        <f t="shared" si="55"/>
        <v>April</v>
      </c>
      <c r="E592">
        <v>20.75</v>
      </c>
      <c r="F592" t="s">
        <v>13</v>
      </c>
      <c r="G592" t="s">
        <v>17</v>
      </c>
      <c r="H592">
        <f t="shared" si="56"/>
        <v>30.75</v>
      </c>
      <c r="I592">
        <v>6</v>
      </c>
      <c r="J592" t="s">
        <v>18</v>
      </c>
      <c r="K592" t="s">
        <v>19</v>
      </c>
      <c r="L592">
        <f>Table357[[#This Row],[unit_price]]*Table357[[#This Row],[quantity]]</f>
        <v>124.5</v>
      </c>
      <c r="M592">
        <f t="shared" si="57"/>
        <v>184.5</v>
      </c>
      <c r="N592">
        <f t="shared" si="58"/>
        <v>60</v>
      </c>
      <c r="O592" t="s">
        <v>111</v>
      </c>
      <c r="P592" t="s">
        <v>115</v>
      </c>
      <c r="Q592" t="str">
        <f>TEXT(Table357[[#This Row],[order_date]],"yyyy")</f>
        <v>2015</v>
      </c>
    </row>
    <row r="593" spans="1:17" x14ac:dyDescent="0.3">
      <c r="A593">
        <f t="shared" si="59"/>
        <v>7777895992</v>
      </c>
      <c r="B593" s="1">
        <v>42106</v>
      </c>
      <c r="C593" t="str">
        <f t="shared" si="54"/>
        <v>Sunday</v>
      </c>
      <c r="D593" t="str">
        <f t="shared" si="55"/>
        <v>April</v>
      </c>
      <c r="E593">
        <v>16</v>
      </c>
      <c r="F593" t="s">
        <v>7</v>
      </c>
      <c r="G593" t="s">
        <v>14</v>
      </c>
      <c r="H593">
        <f t="shared" si="56"/>
        <v>21.5</v>
      </c>
      <c r="I593">
        <v>6</v>
      </c>
      <c r="J593" t="s">
        <v>34</v>
      </c>
      <c r="K593" t="s">
        <v>35</v>
      </c>
      <c r="L593">
        <f>Table357[[#This Row],[unit_price]]*Table357[[#This Row],[quantity]]</f>
        <v>96</v>
      </c>
      <c r="M593">
        <f t="shared" si="57"/>
        <v>129</v>
      </c>
      <c r="N593">
        <f t="shared" si="58"/>
        <v>33</v>
      </c>
      <c r="O593" t="s">
        <v>111</v>
      </c>
      <c r="P593" t="s">
        <v>115</v>
      </c>
      <c r="Q593" t="str">
        <f>TEXT(Table357[[#This Row],[order_date]],"yyyy")</f>
        <v>2015</v>
      </c>
    </row>
    <row r="594" spans="1:17" x14ac:dyDescent="0.3">
      <c r="A594">
        <f t="shared" si="59"/>
        <v>7777895993</v>
      </c>
      <c r="B594" s="1">
        <v>42106</v>
      </c>
      <c r="C594" t="str">
        <f t="shared" si="54"/>
        <v>Sunday</v>
      </c>
      <c r="D594" t="str">
        <f t="shared" si="55"/>
        <v>April</v>
      </c>
      <c r="E594">
        <v>20.75</v>
      </c>
      <c r="F594" t="s">
        <v>13</v>
      </c>
      <c r="G594" t="s">
        <v>22</v>
      </c>
      <c r="H594">
        <f t="shared" si="56"/>
        <v>28.75</v>
      </c>
      <c r="I594">
        <v>8</v>
      </c>
      <c r="J594" t="s">
        <v>28</v>
      </c>
      <c r="K594" t="s">
        <v>29</v>
      </c>
      <c r="L594">
        <f>Table357[[#This Row],[unit_price]]*Table357[[#This Row],[quantity]]</f>
        <v>166</v>
      </c>
      <c r="M594">
        <f t="shared" si="57"/>
        <v>230</v>
      </c>
      <c r="N594">
        <f t="shared" si="58"/>
        <v>64</v>
      </c>
      <c r="O594" t="s">
        <v>112</v>
      </c>
      <c r="P594" t="s">
        <v>115</v>
      </c>
      <c r="Q594" t="str">
        <f>TEXT(Table357[[#This Row],[order_date]],"yyyy")</f>
        <v>2015</v>
      </c>
    </row>
    <row r="595" spans="1:17" x14ac:dyDescent="0.3">
      <c r="A595">
        <f t="shared" si="59"/>
        <v>7777895994</v>
      </c>
      <c r="B595" s="1">
        <v>42106</v>
      </c>
      <c r="C595" t="str">
        <f t="shared" si="54"/>
        <v>Sunday</v>
      </c>
      <c r="D595" t="str">
        <f t="shared" si="55"/>
        <v>April</v>
      </c>
      <c r="E595">
        <v>12.75</v>
      </c>
      <c r="F595" t="s">
        <v>84</v>
      </c>
      <c r="G595" t="s">
        <v>22</v>
      </c>
      <c r="H595">
        <f t="shared" si="56"/>
        <v>15.75</v>
      </c>
      <c r="I595">
        <v>7</v>
      </c>
      <c r="J595" t="s">
        <v>46</v>
      </c>
      <c r="K595" t="s">
        <v>47</v>
      </c>
      <c r="L595">
        <f>Table357[[#This Row],[unit_price]]*Table357[[#This Row],[quantity]]</f>
        <v>89.25</v>
      </c>
      <c r="M595">
        <f t="shared" si="57"/>
        <v>110.25</v>
      </c>
      <c r="N595">
        <f t="shared" si="58"/>
        <v>21</v>
      </c>
      <c r="O595" t="s">
        <v>111</v>
      </c>
      <c r="P595" t="s">
        <v>114</v>
      </c>
      <c r="Q595" t="str">
        <f>TEXT(Table357[[#This Row],[order_date]],"yyyy")</f>
        <v>2015</v>
      </c>
    </row>
    <row r="596" spans="1:17" x14ac:dyDescent="0.3">
      <c r="A596">
        <f t="shared" si="59"/>
        <v>7777895995</v>
      </c>
      <c r="B596" s="1">
        <v>42106</v>
      </c>
      <c r="C596" t="str">
        <f t="shared" si="54"/>
        <v>Sunday</v>
      </c>
      <c r="D596" t="str">
        <f t="shared" si="55"/>
        <v>April</v>
      </c>
      <c r="E596">
        <v>16.75</v>
      </c>
      <c r="F596" t="s">
        <v>7</v>
      </c>
      <c r="G596" t="s">
        <v>22</v>
      </c>
      <c r="H596">
        <f t="shared" si="56"/>
        <v>23.25</v>
      </c>
      <c r="I596">
        <v>6</v>
      </c>
      <c r="J596" t="s">
        <v>46</v>
      </c>
      <c r="K596" t="s">
        <v>47</v>
      </c>
      <c r="L596">
        <f>Table357[[#This Row],[unit_price]]*Table357[[#This Row],[quantity]]</f>
        <v>100.5</v>
      </c>
      <c r="M596">
        <f t="shared" si="57"/>
        <v>139.5</v>
      </c>
      <c r="N596">
        <f t="shared" si="58"/>
        <v>39</v>
      </c>
      <c r="O596" t="s">
        <v>111</v>
      </c>
      <c r="P596" t="s">
        <v>114</v>
      </c>
      <c r="Q596" t="str">
        <f>TEXT(Table357[[#This Row],[order_date]],"yyyy")</f>
        <v>2015</v>
      </c>
    </row>
    <row r="597" spans="1:17" x14ac:dyDescent="0.3">
      <c r="A597">
        <f t="shared" si="59"/>
        <v>7777895996</v>
      </c>
      <c r="B597" s="1">
        <v>42106</v>
      </c>
      <c r="C597" t="str">
        <f t="shared" si="54"/>
        <v>Sunday</v>
      </c>
      <c r="D597" t="str">
        <f t="shared" si="55"/>
        <v>April</v>
      </c>
      <c r="E597">
        <v>16.75</v>
      </c>
      <c r="F597" t="s">
        <v>7</v>
      </c>
      <c r="G597" t="s">
        <v>22</v>
      </c>
      <c r="H597">
        <f t="shared" si="56"/>
        <v>23.25</v>
      </c>
      <c r="I597">
        <v>8</v>
      </c>
      <c r="J597" t="s">
        <v>46</v>
      </c>
      <c r="K597" t="s">
        <v>47</v>
      </c>
      <c r="L597">
        <f>Table357[[#This Row],[unit_price]]*Table357[[#This Row],[quantity]]</f>
        <v>134</v>
      </c>
      <c r="M597">
        <f t="shared" si="57"/>
        <v>186</v>
      </c>
      <c r="N597">
        <f t="shared" si="58"/>
        <v>52</v>
      </c>
      <c r="O597" t="s">
        <v>111</v>
      </c>
      <c r="P597" t="s">
        <v>115</v>
      </c>
      <c r="Q597" t="str">
        <f>TEXT(Table357[[#This Row],[order_date]],"yyyy")</f>
        <v>2015</v>
      </c>
    </row>
    <row r="598" spans="1:17" x14ac:dyDescent="0.3">
      <c r="A598">
        <f t="shared" si="59"/>
        <v>7777895997</v>
      </c>
      <c r="B598" s="1">
        <v>42106</v>
      </c>
      <c r="C598" t="str">
        <f t="shared" si="54"/>
        <v>Sunday</v>
      </c>
      <c r="D598" t="str">
        <f t="shared" si="55"/>
        <v>April</v>
      </c>
      <c r="E598">
        <v>18.5</v>
      </c>
      <c r="F598" t="s">
        <v>13</v>
      </c>
      <c r="G598" t="s">
        <v>14</v>
      </c>
      <c r="H598">
        <f t="shared" si="56"/>
        <v>25.5</v>
      </c>
      <c r="I598">
        <v>10</v>
      </c>
      <c r="J598" t="s">
        <v>15</v>
      </c>
      <c r="K598" t="s">
        <v>16</v>
      </c>
      <c r="L598">
        <f>Table357[[#This Row],[unit_price]]*Table357[[#This Row],[quantity]]</f>
        <v>185</v>
      </c>
      <c r="M598">
        <f t="shared" si="57"/>
        <v>255</v>
      </c>
      <c r="N598">
        <f t="shared" si="58"/>
        <v>70</v>
      </c>
      <c r="O598" t="s">
        <v>112</v>
      </c>
      <c r="P598" t="s">
        <v>114</v>
      </c>
      <c r="Q598" t="str">
        <f>TEXT(Table357[[#This Row],[order_date]],"yyyy")</f>
        <v>2015</v>
      </c>
    </row>
    <row r="599" spans="1:17" x14ac:dyDescent="0.3">
      <c r="A599">
        <f t="shared" si="59"/>
        <v>7777895998</v>
      </c>
      <c r="B599" s="1">
        <v>42106</v>
      </c>
      <c r="C599" t="str">
        <f t="shared" si="54"/>
        <v>Sunday</v>
      </c>
      <c r="D599" t="str">
        <f t="shared" si="55"/>
        <v>April</v>
      </c>
      <c r="E599">
        <v>16.5</v>
      </c>
      <c r="F599" t="s">
        <v>7</v>
      </c>
      <c r="G599" t="s">
        <v>17</v>
      </c>
      <c r="H599">
        <f t="shared" si="56"/>
        <v>25</v>
      </c>
      <c r="I599">
        <v>9</v>
      </c>
      <c r="J599" t="s">
        <v>25</v>
      </c>
      <c r="K599" t="s">
        <v>26</v>
      </c>
      <c r="L599">
        <f>Table357[[#This Row],[unit_price]]*Table357[[#This Row],[quantity]]</f>
        <v>148.5</v>
      </c>
      <c r="M599">
        <f t="shared" si="57"/>
        <v>225</v>
      </c>
      <c r="N599">
        <f t="shared" si="58"/>
        <v>76.5</v>
      </c>
      <c r="O599" t="s">
        <v>112</v>
      </c>
      <c r="P599" t="s">
        <v>114</v>
      </c>
      <c r="Q599" t="str">
        <f>TEXT(Table357[[#This Row],[order_date]],"yyyy")</f>
        <v>2015</v>
      </c>
    </row>
    <row r="600" spans="1:17" x14ac:dyDescent="0.3">
      <c r="A600">
        <f t="shared" si="59"/>
        <v>7777895999</v>
      </c>
      <c r="B600" s="1">
        <v>42106</v>
      </c>
      <c r="C600" t="str">
        <f t="shared" si="54"/>
        <v>Sunday</v>
      </c>
      <c r="D600" t="str">
        <f t="shared" si="55"/>
        <v>April</v>
      </c>
      <c r="E600">
        <v>20.75</v>
      </c>
      <c r="F600" t="s">
        <v>13</v>
      </c>
      <c r="G600" t="s">
        <v>17</v>
      </c>
      <c r="H600">
        <f t="shared" si="56"/>
        <v>30.75</v>
      </c>
      <c r="I600">
        <v>5</v>
      </c>
      <c r="J600" t="s">
        <v>25</v>
      </c>
      <c r="K600" t="s">
        <v>26</v>
      </c>
      <c r="L600">
        <f>Table357[[#This Row],[unit_price]]*Table357[[#This Row],[quantity]]</f>
        <v>103.75</v>
      </c>
      <c r="M600">
        <f t="shared" si="57"/>
        <v>153.75</v>
      </c>
      <c r="N600">
        <f t="shared" si="58"/>
        <v>50</v>
      </c>
      <c r="O600" t="s">
        <v>112</v>
      </c>
      <c r="P600" t="s">
        <v>115</v>
      </c>
      <c r="Q600" t="str">
        <f>TEXT(Table357[[#This Row],[order_date]],"yyyy")</f>
        <v>2015</v>
      </c>
    </row>
    <row r="601" spans="1:17" x14ac:dyDescent="0.3">
      <c r="A601">
        <f t="shared" si="59"/>
        <v>7777896000</v>
      </c>
      <c r="B601" s="1">
        <v>42106</v>
      </c>
      <c r="C601" t="str">
        <f t="shared" si="54"/>
        <v>Sunday</v>
      </c>
      <c r="D601" t="str">
        <f t="shared" si="55"/>
        <v>April</v>
      </c>
      <c r="E601">
        <v>20.75</v>
      </c>
      <c r="F601" t="s">
        <v>13</v>
      </c>
      <c r="G601" t="s">
        <v>22</v>
      </c>
      <c r="H601">
        <f t="shared" si="56"/>
        <v>28.75</v>
      </c>
      <c r="I601">
        <v>1</v>
      </c>
      <c r="J601" t="s">
        <v>28</v>
      </c>
      <c r="K601" t="s">
        <v>29</v>
      </c>
      <c r="L601">
        <f>Table357[[#This Row],[unit_price]]*Table357[[#This Row],[quantity]]</f>
        <v>20.75</v>
      </c>
      <c r="M601">
        <f t="shared" si="57"/>
        <v>28.75</v>
      </c>
      <c r="N601">
        <f t="shared" si="58"/>
        <v>8</v>
      </c>
      <c r="O601" t="s">
        <v>112</v>
      </c>
      <c r="P601" t="s">
        <v>115</v>
      </c>
      <c r="Q601" t="str">
        <f>TEXT(Table357[[#This Row],[order_date]],"yyyy")</f>
        <v>2015</v>
      </c>
    </row>
    <row r="602" spans="1:17" x14ac:dyDescent="0.3">
      <c r="A602">
        <f t="shared" si="59"/>
        <v>7777896001</v>
      </c>
      <c r="B602" s="1">
        <v>42106</v>
      </c>
      <c r="C602" t="str">
        <f t="shared" si="54"/>
        <v>Sunday</v>
      </c>
      <c r="D602" t="str">
        <f t="shared" si="55"/>
        <v>April</v>
      </c>
      <c r="E602">
        <v>12.25</v>
      </c>
      <c r="F602" t="s">
        <v>27</v>
      </c>
      <c r="G602" t="s">
        <v>17</v>
      </c>
      <c r="H602">
        <f t="shared" si="56"/>
        <v>19.25</v>
      </c>
      <c r="I602">
        <v>3</v>
      </c>
      <c r="J602" t="s">
        <v>70</v>
      </c>
      <c r="K602" t="s">
        <v>71</v>
      </c>
      <c r="L602">
        <f>Table357[[#This Row],[unit_price]]*Table357[[#This Row],[quantity]]</f>
        <v>36.75</v>
      </c>
      <c r="M602">
        <f t="shared" si="57"/>
        <v>57.75</v>
      </c>
      <c r="N602">
        <f t="shared" si="58"/>
        <v>21</v>
      </c>
      <c r="O602" t="s">
        <v>112</v>
      </c>
      <c r="P602" t="s">
        <v>114</v>
      </c>
      <c r="Q602" t="str">
        <f>TEXT(Table357[[#This Row],[order_date]],"yyyy")</f>
        <v>2015</v>
      </c>
    </row>
    <row r="603" spans="1:17" x14ac:dyDescent="0.3">
      <c r="A603">
        <f t="shared" si="59"/>
        <v>7777896002</v>
      </c>
      <c r="B603" s="1">
        <v>42107</v>
      </c>
      <c r="C603" t="str">
        <f t="shared" si="54"/>
        <v>Monday</v>
      </c>
      <c r="D603" t="str">
        <f t="shared" si="55"/>
        <v>April</v>
      </c>
      <c r="E603">
        <v>17.95</v>
      </c>
      <c r="F603" t="s">
        <v>13</v>
      </c>
      <c r="G603" t="s">
        <v>14</v>
      </c>
      <c r="H603">
        <f t="shared" si="56"/>
        <v>24.95</v>
      </c>
      <c r="I603">
        <v>9</v>
      </c>
      <c r="J603" t="s">
        <v>56</v>
      </c>
      <c r="K603" t="s">
        <v>57</v>
      </c>
      <c r="L603">
        <f>Table357[[#This Row],[unit_price]]*Table357[[#This Row],[quantity]]</f>
        <v>161.54999999999998</v>
      </c>
      <c r="M603">
        <f t="shared" si="57"/>
        <v>224.54999999999998</v>
      </c>
      <c r="N603">
        <f t="shared" si="58"/>
        <v>63</v>
      </c>
      <c r="O603" t="s">
        <v>111</v>
      </c>
      <c r="P603" t="s">
        <v>115</v>
      </c>
      <c r="Q603" t="str">
        <f>TEXT(Table357[[#This Row],[order_date]],"yyyy")</f>
        <v>2015</v>
      </c>
    </row>
    <row r="604" spans="1:17" x14ac:dyDescent="0.3">
      <c r="A604">
        <f t="shared" si="59"/>
        <v>7777896003</v>
      </c>
      <c r="B604" s="1">
        <v>42107</v>
      </c>
      <c r="C604" t="str">
        <f t="shared" si="54"/>
        <v>Monday</v>
      </c>
      <c r="D604" t="str">
        <f t="shared" si="55"/>
        <v>April</v>
      </c>
      <c r="E604">
        <v>13.25</v>
      </c>
      <c r="F604" t="s">
        <v>7</v>
      </c>
      <c r="G604" t="s">
        <v>8</v>
      </c>
      <c r="H604">
        <f t="shared" si="56"/>
        <v>17.75</v>
      </c>
      <c r="I604">
        <v>2</v>
      </c>
      <c r="J604" t="s">
        <v>9</v>
      </c>
      <c r="K604" t="s">
        <v>10</v>
      </c>
      <c r="L604">
        <f>Table357[[#This Row],[unit_price]]*Table357[[#This Row],[quantity]]</f>
        <v>26.5</v>
      </c>
      <c r="M604">
        <f t="shared" si="57"/>
        <v>35.5</v>
      </c>
      <c r="N604">
        <f t="shared" si="58"/>
        <v>9</v>
      </c>
      <c r="O604" t="s">
        <v>111</v>
      </c>
      <c r="P604" t="s">
        <v>115</v>
      </c>
      <c r="Q604" t="str">
        <f>TEXT(Table357[[#This Row],[order_date]],"yyyy")</f>
        <v>2015</v>
      </c>
    </row>
    <row r="605" spans="1:17" x14ac:dyDescent="0.3">
      <c r="A605">
        <f t="shared" si="59"/>
        <v>7777896004</v>
      </c>
      <c r="B605" s="1">
        <v>42107</v>
      </c>
      <c r="C605" t="str">
        <f t="shared" si="54"/>
        <v>Monday</v>
      </c>
      <c r="D605" t="str">
        <f t="shared" si="55"/>
        <v>April</v>
      </c>
      <c r="E605">
        <v>9.75</v>
      </c>
      <c r="F605" t="s">
        <v>27</v>
      </c>
      <c r="G605" t="s">
        <v>8</v>
      </c>
      <c r="H605">
        <f t="shared" si="56"/>
        <v>12.75</v>
      </c>
      <c r="I605">
        <v>3</v>
      </c>
      <c r="J605" t="s">
        <v>48</v>
      </c>
      <c r="K605" t="s">
        <v>49</v>
      </c>
      <c r="L605">
        <f>Table357[[#This Row],[unit_price]]*Table357[[#This Row],[quantity]]</f>
        <v>29.25</v>
      </c>
      <c r="M605">
        <f t="shared" si="57"/>
        <v>38.25</v>
      </c>
      <c r="N605">
        <f t="shared" si="58"/>
        <v>9</v>
      </c>
      <c r="O605" t="s">
        <v>112</v>
      </c>
      <c r="P605" t="s">
        <v>115</v>
      </c>
      <c r="Q605" t="str">
        <f>TEXT(Table357[[#This Row],[order_date]],"yyyy")</f>
        <v>2015</v>
      </c>
    </row>
    <row r="606" spans="1:17" x14ac:dyDescent="0.3">
      <c r="A606">
        <f t="shared" si="59"/>
        <v>7777896005</v>
      </c>
      <c r="B606" s="1">
        <v>42108</v>
      </c>
      <c r="C606" t="str">
        <f t="shared" si="54"/>
        <v>Tuesday</v>
      </c>
      <c r="D606" t="str">
        <f t="shared" si="55"/>
        <v>April</v>
      </c>
      <c r="E606">
        <v>12.5</v>
      </c>
      <c r="F606" t="s">
        <v>27</v>
      </c>
      <c r="G606" t="s">
        <v>17</v>
      </c>
      <c r="H606">
        <f t="shared" si="56"/>
        <v>19.5</v>
      </c>
      <c r="I606">
        <v>9</v>
      </c>
      <c r="J606" t="s">
        <v>32</v>
      </c>
      <c r="K606" t="s">
        <v>33</v>
      </c>
      <c r="L606">
        <f>Table357[[#This Row],[unit_price]]*Table357[[#This Row],[quantity]]</f>
        <v>112.5</v>
      </c>
      <c r="M606">
        <f t="shared" si="57"/>
        <v>175.5</v>
      </c>
      <c r="N606">
        <f t="shared" si="58"/>
        <v>63</v>
      </c>
      <c r="O606" t="s">
        <v>112</v>
      </c>
      <c r="P606" t="s">
        <v>114</v>
      </c>
      <c r="Q606" t="str">
        <f>TEXT(Table357[[#This Row],[order_date]],"yyyy")</f>
        <v>2015</v>
      </c>
    </row>
    <row r="607" spans="1:17" x14ac:dyDescent="0.3">
      <c r="A607">
        <f t="shared" si="59"/>
        <v>7777896006</v>
      </c>
      <c r="B607" s="1">
        <v>42108</v>
      </c>
      <c r="C607" t="str">
        <f t="shared" si="54"/>
        <v>Tuesday</v>
      </c>
      <c r="D607" t="str">
        <f t="shared" si="55"/>
        <v>April</v>
      </c>
      <c r="E607">
        <v>16.75</v>
      </c>
      <c r="F607" t="s">
        <v>7</v>
      </c>
      <c r="G607" t="s">
        <v>22</v>
      </c>
      <c r="H607">
        <f t="shared" si="56"/>
        <v>23.25</v>
      </c>
      <c r="I607">
        <v>4</v>
      </c>
      <c r="J607" t="s">
        <v>72</v>
      </c>
      <c r="K607" t="s">
        <v>73</v>
      </c>
      <c r="L607">
        <f>Table357[[#This Row],[unit_price]]*Table357[[#This Row],[quantity]]</f>
        <v>67</v>
      </c>
      <c r="M607">
        <f t="shared" si="57"/>
        <v>93</v>
      </c>
      <c r="N607">
        <f t="shared" si="58"/>
        <v>26</v>
      </c>
      <c r="O607" t="s">
        <v>112</v>
      </c>
      <c r="P607" t="s">
        <v>115</v>
      </c>
      <c r="Q607" t="str">
        <f>TEXT(Table357[[#This Row],[order_date]],"yyyy")</f>
        <v>2015</v>
      </c>
    </row>
    <row r="608" spans="1:17" x14ac:dyDescent="0.3">
      <c r="A608">
        <f t="shared" si="59"/>
        <v>7777896007</v>
      </c>
      <c r="B608" s="1">
        <v>42108</v>
      </c>
      <c r="C608" t="str">
        <f t="shared" si="54"/>
        <v>Tuesday</v>
      </c>
      <c r="D608" t="str">
        <f t="shared" si="55"/>
        <v>April</v>
      </c>
      <c r="E608">
        <v>15.25</v>
      </c>
      <c r="F608" t="s">
        <v>13</v>
      </c>
      <c r="G608" t="s">
        <v>8</v>
      </c>
      <c r="H608">
        <f t="shared" si="56"/>
        <v>21.25</v>
      </c>
      <c r="I608">
        <v>7</v>
      </c>
      <c r="J608" t="s">
        <v>48</v>
      </c>
      <c r="K608" t="s">
        <v>49</v>
      </c>
      <c r="L608">
        <f>Table357[[#This Row],[unit_price]]*Table357[[#This Row],[quantity]]</f>
        <v>106.75</v>
      </c>
      <c r="M608">
        <f t="shared" si="57"/>
        <v>148.75</v>
      </c>
      <c r="N608">
        <f t="shared" si="58"/>
        <v>42</v>
      </c>
      <c r="O608" t="s">
        <v>111</v>
      </c>
      <c r="P608" t="s">
        <v>115</v>
      </c>
      <c r="Q608" t="str">
        <f>TEXT(Table357[[#This Row],[order_date]],"yyyy")</f>
        <v>2015</v>
      </c>
    </row>
    <row r="609" spans="1:17" x14ac:dyDescent="0.3">
      <c r="A609">
        <f t="shared" si="59"/>
        <v>7777896008</v>
      </c>
      <c r="B609" s="1">
        <v>42108</v>
      </c>
      <c r="C609" t="str">
        <f t="shared" si="54"/>
        <v>Tuesday</v>
      </c>
      <c r="D609" t="str">
        <f t="shared" si="55"/>
        <v>April</v>
      </c>
      <c r="E609">
        <v>17.95</v>
      </c>
      <c r="F609" t="s">
        <v>13</v>
      </c>
      <c r="G609" t="s">
        <v>14</v>
      </c>
      <c r="H609">
        <f t="shared" si="56"/>
        <v>24.95</v>
      </c>
      <c r="I609">
        <v>10</v>
      </c>
      <c r="J609" t="s">
        <v>56</v>
      </c>
      <c r="K609" t="s">
        <v>57</v>
      </c>
      <c r="L609">
        <f>Table357[[#This Row],[unit_price]]*Table357[[#This Row],[quantity]]</f>
        <v>179.5</v>
      </c>
      <c r="M609">
        <f t="shared" si="57"/>
        <v>249.5</v>
      </c>
      <c r="N609">
        <f t="shared" si="58"/>
        <v>70</v>
      </c>
      <c r="O609" t="s">
        <v>112</v>
      </c>
      <c r="P609" t="s">
        <v>114</v>
      </c>
      <c r="Q609" t="str">
        <f>TEXT(Table357[[#This Row],[order_date]],"yyyy")</f>
        <v>2015</v>
      </c>
    </row>
    <row r="610" spans="1:17" x14ac:dyDescent="0.3">
      <c r="A610">
        <f t="shared" si="59"/>
        <v>7777896009</v>
      </c>
      <c r="B610" s="1">
        <v>42108</v>
      </c>
      <c r="C610" t="str">
        <f t="shared" si="54"/>
        <v>Tuesday</v>
      </c>
      <c r="D610" t="str">
        <f t="shared" si="55"/>
        <v>April</v>
      </c>
      <c r="E610">
        <v>16</v>
      </c>
      <c r="F610" t="s">
        <v>7</v>
      </c>
      <c r="G610" t="s">
        <v>8</v>
      </c>
      <c r="H610">
        <f t="shared" si="56"/>
        <v>20.5</v>
      </c>
      <c r="I610">
        <v>6</v>
      </c>
      <c r="J610" t="s">
        <v>36</v>
      </c>
      <c r="K610" t="s">
        <v>37</v>
      </c>
      <c r="L610">
        <f>Table357[[#This Row],[unit_price]]*Table357[[#This Row],[quantity]]</f>
        <v>96</v>
      </c>
      <c r="M610">
        <f t="shared" si="57"/>
        <v>123</v>
      </c>
      <c r="N610">
        <f t="shared" si="58"/>
        <v>27</v>
      </c>
      <c r="O610" t="s">
        <v>111</v>
      </c>
      <c r="P610" t="s">
        <v>114</v>
      </c>
      <c r="Q610" t="str">
        <f>TEXT(Table357[[#This Row],[order_date]],"yyyy")</f>
        <v>2015</v>
      </c>
    </row>
    <row r="611" spans="1:17" x14ac:dyDescent="0.3">
      <c r="A611">
        <f t="shared" si="59"/>
        <v>7777896010</v>
      </c>
      <c r="B611" s="1">
        <v>42108</v>
      </c>
      <c r="C611" t="str">
        <f t="shared" si="54"/>
        <v>Tuesday</v>
      </c>
      <c r="D611" t="str">
        <f t="shared" si="55"/>
        <v>April</v>
      </c>
      <c r="E611">
        <v>16.75</v>
      </c>
      <c r="F611" t="s">
        <v>7</v>
      </c>
      <c r="G611" t="s">
        <v>14</v>
      </c>
      <c r="H611">
        <f t="shared" si="56"/>
        <v>22.25</v>
      </c>
      <c r="I611">
        <v>3</v>
      </c>
      <c r="J611" t="s">
        <v>62</v>
      </c>
      <c r="K611" t="s">
        <v>63</v>
      </c>
      <c r="L611">
        <f>Table357[[#This Row],[unit_price]]*Table357[[#This Row],[quantity]]</f>
        <v>50.25</v>
      </c>
      <c r="M611">
        <f t="shared" si="57"/>
        <v>66.75</v>
      </c>
      <c r="N611">
        <f t="shared" si="58"/>
        <v>16.5</v>
      </c>
      <c r="O611" t="s">
        <v>111</v>
      </c>
      <c r="P611" t="s">
        <v>115</v>
      </c>
      <c r="Q611" t="str">
        <f>TEXT(Table357[[#This Row],[order_date]],"yyyy")</f>
        <v>2015</v>
      </c>
    </row>
    <row r="612" spans="1:17" x14ac:dyDescent="0.3">
      <c r="A612">
        <f t="shared" si="59"/>
        <v>7777896011</v>
      </c>
      <c r="B612" s="1">
        <v>42108</v>
      </c>
      <c r="C612" t="str">
        <f t="shared" si="54"/>
        <v>Tuesday</v>
      </c>
      <c r="D612" t="str">
        <f t="shared" si="55"/>
        <v>April</v>
      </c>
      <c r="E612">
        <v>16.5</v>
      </c>
      <c r="F612" t="s">
        <v>7</v>
      </c>
      <c r="G612" t="s">
        <v>17</v>
      </c>
      <c r="H612">
        <f t="shared" si="56"/>
        <v>25</v>
      </c>
      <c r="I612">
        <v>3</v>
      </c>
      <c r="J612" t="s">
        <v>18</v>
      </c>
      <c r="K612" t="s">
        <v>19</v>
      </c>
      <c r="L612">
        <f>Table357[[#This Row],[unit_price]]*Table357[[#This Row],[quantity]]</f>
        <v>49.5</v>
      </c>
      <c r="M612">
        <f t="shared" si="57"/>
        <v>75</v>
      </c>
      <c r="N612">
        <f t="shared" si="58"/>
        <v>25.5</v>
      </c>
      <c r="O612" t="s">
        <v>112</v>
      </c>
      <c r="P612" t="s">
        <v>114</v>
      </c>
      <c r="Q612" t="str">
        <f>TEXT(Table357[[#This Row],[order_date]],"yyyy")</f>
        <v>2015</v>
      </c>
    </row>
    <row r="613" spans="1:17" x14ac:dyDescent="0.3">
      <c r="A613">
        <f t="shared" si="59"/>
        <v>7777896012</v>
      </c>
      <c r="B613" s="1">
        <v>42109</v>
      </c>
      <c r="C613" t="str">
        <f t="shared" si="54"/>
        <v>Wednesday</v>
      </c>
      <c r="D613" t="str">
        <f t="shared" si="55"/>
        <v>April</v>
      </c>
      <c r="E613">
        <v>9.75</v>
      </c>
      <c r="F613" t="s">
        <v>27</v>
      </c>
      <c r="G613" t="s">
        <v>8</v>
      </c>
      <c r="H613">
        <f t="shared" si="56"/>
        <v>12.75</v>
      </c>
      <c r="I613">
        <v>11</v>
      </c>
      <c r="J613" t="s">
        <v>48</v>
      </c>
      <c r="K613" t="s">
        <v>49</v>
      </c>
      <c r="L613">
        <f>Table357[[#This Row],[unit_price]]*Table357[[#This Row],[quantity]]</f>
        <v>107.25</v>
      </c>
      <c r="M613">
        <f t="shared" si="57"/>
        <v>140.25</v>
      </c>
      <c r="N613">
        <f t="shared" si="58"/>
        <v>33</v>
      </c>
      <c r="O613" t="s">
        <v>112</v>
      </c>
      <c r="P613" t="s">
        <v>115</v>
      </c>
      <c r="Q613" t="str">
        <f>TEXT(Table357[[#This Row],[order_date]],"yyyy")</f>
        <v>2015</v>
      </c>
    </row>
    <row r="614" spans="1:17" x14ac:dyDescent="0.3">
      <c r="A614">
        <f t="shared" si="59"/>
        <v>7777896013</v>
      </c>
      <c r="B614" s="1">
        <v>42109</v>
      </c>
      <c r="C614" t="str">
        <f t="shared" si="54"/>
        <v>Wednesday</v>
      </c>
      <c r="D614" t="str">
        <f t="shared" si="55"/>
        <v>April</v>
      </c>
      <c r="E614">
        <v>23.65</v>
      </c>
      <c r="F614" t="s">
        <v>27</v>
      </c>
      <c r="G614" t="s">
        <v>17</v>
      </c>
      <c r="H614">
        <f t="shared" si="56"/>
        <v>30.65</v>
      </c>
      <c r="I614">
        <v>1</v>
      </c>
      <c r="J614" t="s">
        <v>77</v>
      </c>
      <c r="K614" t="s">
        <v>78</v>
      </c>
      <c r="L614">
        <f>Table357[[#This Row],[unit_price]]*Table357[[#This Row],[quantity]]</f>
        <v>23.65</v>
      </c>
      <c r="M614">
        <f t="shared" si="57"/>
        <v>30.65</v>
      </c>
      <c r="N614">
        <f t="shared" si="58"/>
        <v>7</v>
      </c>
      <c r="O614" t="s">
        <v>111</v>
      </c>
      <c r="P614" t="s">
        <v>115</v>
      </c>
      <c r="Q614" t="str">
        <f>TEXT(Table357[[#This Row],[order_date]],"yyyy")</f>
        <v>2015</v>
      </c>
    </row>
    <row r="615" spans="1:17" x14ac:dyDescent="0.3">
      <c r="A615">
        <f t="shared" si="59"/>
        <v>7777896014</v>
      </c>
      <c r="B615" s="1">
        <v>42109</v>
      </c>
      <c r="C615" t="str">
        <f t="shared" si="54"/>
        <v>Wednesday</v>
      </c>
      <c r="D615" t="str">
        <f t="shared" si="55"/>
        <v>April</v>
      </c>
      <c r="E615">
        <v>12.25</v>
      </c>
      <c r="F615" t="s">
        <v>27</v>
      </c>
      <c r="G615" t="s">
        <v>17</v>
      </c>
      <c r="H615">
        <f t="shared" si="56"/>
        <v>19.25</v>
      </c>
      <c r="I615">
        <v>9</v>
      </c>
      <c r="J615" t="s">
        <v>70</v>
      </c>
      <c r="K615" t="s">
        <v>71</v>
      </c>
      <c r="L615">
        <f>Table357[[#This Row],[unit_price]]*Table357[[#This Row],[quantity]]</f>
        <v>110.25</v>
      </c>
      <c r="M615">
        <f t="shared" si="57"/>
        <v>173.25</v>
      </c>
      <c r="N615">
        <f t="shared" si="58"/>
        <v>63</v>
      </c>
      <c r="O615" t="s">
        <v>111</v>
      </c>
      <c r="P615" t="s">
        <v>114</v>
      </c>
      <c r="Q615" t="str">
        <f>TEXT(Table357[[#This Row],[order_date]],"yyyy")</f>
        <v>2015</v>
      </c>
    </row>
    <row r="616" spans="1:17" x14ac:dyDescent="0.3">
      <c r="A616">
        <f t="shared" si="59"/>
        <v>7777896015</v>
      </c>
      <c r="B616" s="1">
        <v>42109</v>
      </c>
      <c r="C616" t="str">
        <f t="shared" si="54"/>
        <v>Wednesday</v>
      </c>
      <c r="D616" t="str">
        <f t="shared" si="55"/>
        <v>April</v>
      </c>
      <c r="E616">
        <v>20.75</v>
      </c>
      <c r="F616" t="s">
        <v>13</v>
      </c>
      <c r="G616" t="s">
        <v>22</v>
      </c>
      <c r="H616">
        <f t="shared" si="56"/>
        <v>28.75</v>
      </c>
      <c r="I616">
        <v>8</v>
      </c>
      <c r="J616" t="s">
        <v>44</v>
      </c>
      <c r="K616" t="s">
        <v>45</v>
      </c>
      <c r="L616">
        <f>Table357[[#This Row],[unit_price]]*Table357[[#This Row],[quantity]]</f>
        <v>166</v>
      </c>
      <c r="M616">
        <f t="shared" si="57"/>
        <v>230</v>
      </c>
      <c r="N616">
        <f t="shared" si="58"/>
        <v>64</v>
      </c>
      <c r="O616" t="s">
        <v>111</v>
      </c>
      <c r="P616" t="s">
        <v>114</v>
      </c>
      <c r="Q616" t="str">
        <f>TEXT(Table357[[#This Row],[order_date]],"yyyy")</f>
        <v>2015</v>
      </c>
    </row>
    <row r="617" spans="1:17" x14ac:dyDescent="0.3">
      <c r="A617">
        <f t="shared" si="59"/>
        <v>7777896016</v>
      </c>
      <c r="B617" s="1">
        <v>42110</v>
      </c>
      <c r="C617" t="str">
        <f t="shared" si="54"/>
        <v>Thursday</v>
      </c>
      <c r="D617" t="str">
        <f t="shared" si="55"/>
        <v>April</v>
      </c>
      <c r="E617">
        <v>20.25</v>
      </c>
      <c r="F617" t="s">
        <v>13</v>
      </c>
      <c r="G617" t="s">
        <v>14</v>
      </c>
      <c r="H617">
        <f t="shared" si="56"/>
        <v>27.25</v>
      </c>
      <c r="I617">
        <v>7</v>
      </c>
      <c r="J617" t="s">
        <v>20</v>
      </c>
      <c r="K617" t="s">
        <v>21</v>
      </c>
      <c r="L617">
        <f>Table357[[#This Row],[unit_price]]*Table357[[#This Row],[quantity]]</f>
        <v>141.75</v>
      </c>
      <c r="M617">
        <f t="shared" si="57"/>
        <v>190.75</v>
      </c>
      <c r="N617">
        <f t="shared" si="58"/>
        <v>49</v>
      </c>
      <c r="O617" t="s">
        <v>111</v>
      </c>
      <c r="P617" t="s">
        <v>115</v>
      </c>
      <c r="Q617" t="str">
        <f>TEXT(Table357[[#This Row],[order_date]],"yyyy")</f>
        <v>2015</v>
      </c>
    </row>
    <row r="618" spans="1:17" x14ac:dyDescent="0.3">
      <c r="A618">
        <f t="shared" si="59"/>
        <v>7777896017</v>
      </c>
      <c r="B618" s="1">
        <v>42110</v>
      </c>
      <c r="C618" t="str">
        <f t="shared" si="54"/>
        <v>Thursday</v>
      </c>
      <c r="D618" t="str">
        <f t="shared" si="55"/>
        <v>April</v>
      </c>
      <c r="E618">
        <v>16.5</v>
      </c>
      <c r="F618" t="s">
        <v>7</v>
      </c>
      <c r="G618" t="s">
        <v>17</v>
      </c>
      <c r="H618">
        <f t="shared" si="56"/>
        <v>25</v>
      </c>
      <c r="I618">
        <v>7</v>
      </c>
      <c r="J618" t="s">
        <v>38</v>
      </c>
      <c r="K618" t="s">
        <v>39</v>
      </c>
      <c r="L618">
        <f>Table357[[#This Row],[unit_price]]*Table357[[#This Row],[quantity]]</f>
        <v>115.5</v>
      </c>
      <c r="M618">
        <f t="shared" si="57"/>
        <v>175</v>
      </c>
      <c r="N618">
        <f t="shared" si="58"/>
        <v>59.5</v>
      </c>
      <c r="O618" t="s">
        <v>111</v>
      </c>
      <c r="P618" t="s">
        <v>115</v>
      </c>
      <c r="Q618" t="str">
        <f>TEXT(Table357[[#This Row],[order_date]],"yyyy")</f>
        <v>2015</v>
      </c>
    </row>
    <row r="619" spans="1:17" x14ac:dyDescent="0.3">
      <c r="A619">
        <f t="shared" si="59"/>
        <v>7777896018</v>
      </c>
      <c r="B619" s="1">
        <v>42110</v>
      </c>
      <c r="C619" t="str">
        <f t="shared" si="54"/>
        <v>Thursday</v>
      </c>
      <c r="D619" t="str">
        <f t="shared" si="55"/>
        <v>April</v>
      </c>
      <c r="E619">
        <v>20.25</v>
      </c>
      <c r="F619" t="s">
        <v>13</v>
      </c>
      <c r="G619" t="s">
        <v>14</v>
      </c>
      <c r="H619">
        <f t="shared" si="56"/>
        <v>27.25</v>
      </c>
      <c r="I619">
        <v>5</v>
      </c>
      <c r="J619" t="s">
        <v>20</v>
      </c>
      <c r="K619" t="s">
        <v>21</v>
      </c>
      <c r="L619">
        <f>Table357[[#This Row],[unit_price]]*Table357[[#This Row],[quantity]]</f>
        <v>101.25</v>
      </c>
      <c r="M619">
        <f t="shared" si="57"/>
        <v>136.25</v>
      </c>
      <c r="N619">
        <f t="shared" si="58"/>
        <v>35</v>
      </c>
      <c r="O619" t="s">
        <v>112</v>
      </c>
      <c r="P619" t="s">
        <v>115</v>
      </c>
      <c r="Q619" t="str">
        <f>TEXT(Table357[[#This Row],[order_date]],"yyyy")</f>
        <v>2015</v>
      </c>
    </row>
    <row r="620" spans="1:17" x14ac:dyDescent="0.3">
      <c r="A620">
        <f t="shared" si="59"/>
        <v>7777896019</v>
      </c>
      <c r="B620" s="1">
        <v>42110</v>
      </c>
      <c r="C620" t="str">
        <f t="shared" si="54"/>
        <v>Thursday</v>
      </c>
      <c r="D620" t="str">
        <f t="shared" si="55"/>
        <v>April</v>
      </c>
      <c r="E620">
        <v>20.75</v>
      </c>
      <c r="F620" t="s">
        <v>13</v>
      </c>
      <c r="G620" t="s">
        <v>22</v>
      </c>
      <c r="H620">
        <f t="shared" si="56"/>
        <v>28.75</v>
      </c>
      <c r="I620">
        <v>9</v>
      </c>
      <c r="J620" t="s">
        <v>23</v>
      </c>
      <c r="K620" t="s">
        <v>24</v>
      </c>
      <c r="L620">
        <f>Table357[[#This Row],[unit_price]]*Table357[[#This Row],[quantity]]</f>
        <v>186.75</v>
      </c>
      <c r="M620">
        <f t="shared" si="57"/>
        <v>258.75</v>
      </c>
      <c r="N620">
        <f t="shared" si="58"/>
        <v>72</v>
      </c>
      <c r="O620" t="s">
        <v>112</v>
      </c>
      <c r="P620" t="s">
        <v>115</v>
      </c>
      <c r="Q620" t="str">
        <f>TEXT(Table357[[#This Row],[order_date]],"yyyy")</f>
        <v>2015</v>
      </c>
    </row>
    <row r="621" spans="1:17" x14ac:dyDescent="0.3">
      <c r="A621">
        <f t="shared" si="59"/>
        <v>7777896020</v>
      </c>
      <c r="B621" s="1">
        <v>42110</v>
      </c>
      <c r="C621" t="str">
        <f t="shared" si="54"/>
        <v>Thursday</v>
      </c>
      <c r="D621" t="str">
        <f t="shared" si="55"/>
        <v>April</v>
      </c>
      <c r="E621">
        <v>12</v>
      </c>
      <c r="F621" t="s">
        <v>27</v>
      </c>
      <c r="G621" t="s">
        <v>8</v>
      </c>
      <c r="H621">
        <f t="shared" si="56"/>
        <v>15</v>
      </c>
      <c r="I621">
        <v>12</v>
      </c>
      <c r="J621" t="s">
        <v>11</v>
      </c>
      <c r="K621" t="s">
        <v>12</v>
      </c>
      <c r="L621">
        <f>Table357[[#This Row],[unit_price]]*Table357[[#This Row],[quantity]]</f>
        <v>144</v>
      </c>
      <c r="M621">
        <f t="shared" si="57"/>
        <v>180</v>
      </c>
      <c r="N621">
        <f t="shared" si="58"/>
        <v>36</v>
      </c>
      <c r="O621" t="s">
        <v>111</v>
      </c>
      <c r="P621" t="s">
        <v>114</v>
      </c>
      <c r="Q621" t="str">
        <f>TEXT(Table357[[#This Row],[order_date]],"yyyy")</f>
        <v>2015</v>
      </c>
    </row>
    <row r="622" spans="1:17" x14ac:dyDescent="0.3">
      <c r="A622">
        <f t="shared" si="59"/>
        <v>7777896021</v>
      </c>
      <c r="B622" s="1">
        <v>42110</v>
      </c>
      <c r="C622" t="str">
        <f t="shared" si="54"/>
        <v>Thursday</v>
      </c>
      <c r="D622" t="str">
        <f t="shared" si="55"/>
        <v>April</v>
      </c>
      <c r="E622">
        <v>16</v>
      </c>
      <c r="F622" t="s">
        <v>7</v>
      </c>
      <c r="G622" t="s">
        <v>14</v>
      </c>
      <c r="H622">
        <f t="shared" si="56"/>
        <v>21.5</v>
      </c>
      <c r="I622">
        <v>10</v>
      </c>
      <c r="J622" t="s">
        <v>64</v>
      </c>
      <c r="K622" t="s">
        <v>65</v>
      </c>
      <c r="L622">
        <f>Table357[[#This Row],[unit_price]]*Table357[[#This Row],[quantity]]</f>
        <v>160</v>
      </c>
      <c r="M622">
        <f t="shared" si="57"/>
        <v>215</v>
      </c>
      <c r="N622">
        <f t="shared" si="58"/>
        <v>55</v>
      </c>
      <c r="O622" t="s">
        <v>112</v>
      </c>
      <c r="P622" t="s">
        <v>115</v>
      </c>
      <c r="Q622" t="str">
        <f>TEXT(Table357[[#This Row],[order_date]],"yyyy")</f>
        <v>2015</v>
      </c>
    </row>
    <row r="623" spans="1:17" x14ac:dyDescent="0.3">
      <c r="A623">
        <f t="shared" si="59"/>
        <v>7777896022</v>
      </c>
      <c r="B623" s="1">
        <v>42110</v>
      </c>
      <c r="C623" t="str">
        <f t="shared" si="54"/>
        <v>Thursday</v>
      </c>
      <c r="D623" t="str">
        <f t="shared" si="55"/>
        <v>April</v>
      </c>
      <c r="E623">
        <v>12</v>
      </c>
      <c r="F623" t="s">
        <v>27</v>
      </c>
      <c r="G623" t="s">
        <v>8</v>
      </c>
      <c r="H623">
        <f t="shared" si="56"/>
        <v>15</v>
      </c>
      <c r="I623">
        <v>7</v>
      </c>
      <c r="J623" t="s">
        <v>58</v>
      </c>
      <c r="K623" t="s">
        <v>59</v>
      </c>
      <c r="L623">
        <f>Table357[[#This Row],[unit_price]]*Table357[[#This Row],[quantity]]</f>
        <v>84</v>
      </c>
      <c r="M623">
        <f t="shared" si="57"/>
        <v>105</v>
      </c>
      <c r="N623">
        <f t="shared" si="58"/>
        <v>21</v>
      </c>
      <c r="O623" t="s">
        <v>112</v>
      </c>
      <c r="P623" t="s">
        <v>114</v>
      </c>
      <c r="Q623" t="str">
        <f>TEXT(Table357[[#This Row],[order_date]],"yyyy")</f>
        <v>2015</v>
      </c>
    </row>
    <row r="624" spans="1:17" x14ac:dyDescent="0.3">
      <c r="A624">
        <f t="shared" si="59"/>
        <v>7777896023</v>
      </c>
      <c r="B624" s="1">
        <v>42110</v>
      </c>
      <c r="C624" t="str">
        <f t="shared" si="54"/>
        <v>Thursday</v>
      </c>
      <c r="D624" t="str">
        <f t="shared" si="55"/>
        <v>April</v>
      </c>
      <c r="E624">
        <v>15.25</v>
      </c>
      <c r="F624" t="s">
        <v>13</v>
      </c>
      <c r="G624" t="s">
        <v>8</v>
      </c>
      <c r="H624">
        <f t="shared" si="56"/>
        <v>21.25</v>
      </c>
      <c r="I624">
        <v>10</v>
      </c>
      <c r="J624" t="s">
        <v>48</v>
      </c>
      <c r="K624" t="s">
        <v>49</v>
      </c>
      <c r="L624">
        <f>Table357[[#This Row],[unit_price]]*Table357[[#This Row],[quantity]]</f>
        <v>152.5</v>
      </c>
      <c r="M624">
        <f t="shared" si="57"/>
        <v>212.5</v>
      </c>
      <c r="N624">
        <f t="shared" si="58"/>
        <v>60</v>
      </c>
      <c r="O624" t="s">
        <v>112</v>
      </c>
      <c r="P624" t="s">
        <v>114</v>
      </c>
      <c r="Q624" t="str">
        <f>TEXT(Table357[[#This Row],[order_date]],"yyyy")</f>
        <v>2015</v>
      </c>
    </row>
    <row r="625" spans="1:17" x14ac:dyDescent="0.3">
      <c r="A625">
        <f t="shared" si="59"/>
        <v>7777896024</v>
      </c>
      <c r="B625" s="1">
        <v>42111</v>
      </c>
      <c r="C625" t="str">
        <f t="shared" si="54"/>
        <v>Friday</v>
      </c>
      <c r="D625" t="str">
        <f t="shared" si="55"/>
        <v>April</v>
      </c>
      <c r="E625">
        <v>16</v>
      </c>
      <c r="F625" t="s">
        <v>7</v>
      </c>
      <c r="G625" t="s">
        <v>14</v>
      </c>
      <c r="H625">
        <f t="shared" si="56"/>
        <v>21.5</v>
      </c>
      <c r="I625">
        <v>4</v>
      </c>
      <c r="J625" t="s">
        <v>42</v>
      </c>
      <c r="K625" t="s">
        <v>43</v>
      </c>
      <c r="L625">
        <f>Table357[[#This Row],[unit_price]]*Table357[[#This Row],[quantity]]</f>
        <v>64</v>
      </c>
      <c r="M625">
        <f t="shared" si="57"/>
        <v>86</v>
      </c>
      <c r="N625">
        <f t="shared" si="58"/>
        <v>22</v>
      </c>
      <c r="O625" t="s">
        <v>112</v>
      </c>
      <c r="P625" t="s">
        <v>114</v>
      </c>
      <c r="Q625" t="str">
        <f>TEXT(Table357[[#This Row],[order_date]],"yyyy")</f>
        <v>2015</v>
      </c>
    </row>
    <row r="626" spans="1:17" x14ac:dyDescent="0.3">
      <c r="A626">
        <f t="shared" si="59"/>
        <v>7777896025</v>
      </c>
      <c r="B626" s="1">
        <v>42111</v>
      </c>
      <c r="C626" t="str">
        <f t="shared" si="54"/>
        <v>Friday</v>
      </c>
      <c r="D626" t="str">
        <f t="shared" si="55"/>
        <v>April</v>
      </c>
      <c r="E626">
        <v>10.5</v>
      </c>
      <c r="F626" t="s">
        <v>27</v>
      </c>
      <c r="G626" t="s">
        <v>8</v>
      </c>
      <c r="H626">
        <f t="shared" si="56"/>
        <v>13.5</v>
      </c>
      <c r="I626">
        <v>4</v>
      </c>
      <c r="J626" t="s">
        <v>9</v>
      </c>
      <c r="K626" t="s">
        <v>10</v>
      </c>
      <c r="L626">
        <f>Table357[[#This Row],[unit_price]]*Table357[[#This Row],[quantity]]</f>
        <v>42</v>
      </c>
      <c r="M626">
        <f t="shared" si="57"/>
        <v>54</v>
      </c>
      <c r="N626">
        <f t="shared" si="58"/>
        <v>12</v>
      </c>
      <c r="O626" t="s">
        <v>112</v>
      </c>
      <c r="P626" t="s">
        <v>114</v>
      </c>
      <c r="Q626" t="str">
        <f>TEXT(Table357[[#This Row],[order_date]],"yyyy")</f>
        <v>2015</v>
      </c>
    </row>
    <row r="627" spans="1:17" x14ac:dyDescent="0.3">
      <c r="A627">
        <f t="shared" si="59"/>
        <v>7777896026</v>
      </c>
      <c r="B627" s="1">
        <v>42111</v>
      </c>
      <c r="C627" t="str">
        <f t="shared" si="54"/>
        <v>Friday</v>
      </c>
      <c r="D627" t="str">
        <f t="shared" si="55"/>
        <v>April</v>
      </c>
      <c r="E627">
        <v>16.75</v>
      </c>
      <c r="F627" t="s">
        <v>7</v>
      </c>
      <c r="G627" t="s">
        <v>22</v>
      </c>
      <c r="H627">
        <f t="shared" si="56"/>
        <v>23.25</v>
      </c>
      <c r="I627">
        <v>1</v>
      </c>
      <c r="J627" t="s">
        <v>72</v>
      </c>
      <c r="K627" t="s">
        <v>73</v>
      </c>
      <c r="L627">
        <f>Table357[[#This Row],[unit_price]]*Table357[[#This Row],[quantity]]</f>
        <v>16.75</v>
      </c>
      <c r="M627">
        <f t="shared" si="57"/>
        <v>23.25</v>
      </c>
      <c r="N627">
        <f t="shared" si="58"/>
        <v>6.5</v>
      </c>
      <c r="O627" t="s">
        <v>112</v>
      </c>
      <c r="P627" t="s">
        <v>115</v>
      </c>
      <c r="Q627" t="str">
        <f>TEXT(Table357[[#This Row],[order_date]],"yyyy")</f>
        <v>2015</v>
      </c>
    </row>
    <row r="628" spans="1:17" x14ac:dyDescent="0.3">
      <c r="A628">
        <f t="shared" si="59"/>
        <v>7777896027</v>
      </c>
      <c r="B628" s="1">
        <v>42111</v>
      </c>
      <c r="C628" t="str">
        <f t="shared" si="54"/>
        <v>Friday</v>
      </c>
      <c r="D628" t="str">
        <f t="shared" si="55"/>
        <v>April</v>
      </c>
      <c r="E628">
        <v>20.75</v>
      </c>
      <c r="F628" t="s">
        <v>13</v>
      </c>
      <c r="G628" t="s">
        <v>17</v>
      </c>
      <c r="H628">
        <f t="shared" si="56"/>
        <v>30.75</v>
      </c>
      <c r="I628">
        <v>2</v>
      </c>
      <c r="J628" t="s">
        <v>38</v>
      </c>
      <c r="K628" t="s">
        <v>39</v>
      </c>
      <c r="L628">
        <f>Table357[[#This Row],[unit_price]]*Table357[[#This Row],[quantity]]</f>
        <v>41.5</v>
      </c>
      <c r="M628">
        <f t="shared" si="57"/>
        <v>61.5</v>
      </c>
      <c r="N628">
        <f t="shared" si="58"/>
        <v>20</v>
      </c>
      <c r="O628" t="s">
        <v>112</v>
      </c>
      <c r="P628" t="s">
        <v>115</v>
      </c>
      <c r="Q628" t="str">
        <f>TEXT(Table357[[#This Row],[order_date]],"yyyy")</f>
        <v>2015</v>
      </c>
    </row>
    <row r="629" spans="1:17" x14ac:dyDescent="0.3">
      <c r="A629">
        <f t="shared" si="59"/>
        <v>7777896028</v>
      </c>
      <c r="B629" s="1">
        <v>42111</v>
      </c>
      <c r="C629" t="str">
        <f t="shared" si="54"/>
        <v>Friday</v>
      </c>
      <c r="D629" t="str">
        <f t="shared" si="55"/>
        <v>April</v>
      </c>
      <c r="E629">
        <v>16</v>
      </c>
      <c r="F629" t="s">
        <v>7</v>
      </c>
      <c r="G629" t="s">
        <v>14</v>
      </c>
      <c r="H629">
        <f t="shared" si="56"/>
        <v>21.5</v>
      </c>
      <c r="I629">
        <v>2</v>
      </c>
      <c r="J629" t="s">
        <v>42</v>
      </c>
      <c r="K629" t="s">
        <v>43</v>
      </c>
      <c r="L629">
        <f>Table357[[#This Row],[unit_price]]*Table357[[#This Row],[quantity]]</f>
        <v>32</v>
      </c>
      <c r="M629">
        <f t="shared" si="57"/>
        <v>43</v>
      </c>
      <c r="N629">
        <f t="shared" si="58"/>
        <v>11</v>
      </c>
      <c r="O629" t="s">
        <v>111</v>
      </c>
      <c r="P629" t="s">
        <v>114</v>
      </c>
      <c r="Q629" t="str">
        <f>TEXT(Table357[[#This Row],[order_date]],"yyyy")</f>
        <v>2015</v>
      </c>
    </row>
    <row r="630" spans="1:17" x14ac:dyDescent="0.3">
      <c r="A630">
        <f t="shared" si="59"/>
        <v>7777896029</v>
      </c>
      <c r="B630" s="1">
        <v>42111</v>
      </c>
      <c r="C630" t="str">
        <f t="shared" si="54"/>
        <v>Friday</v>
      </c>
      <c r="D630" t="str">
        <f t="shared" si="55"/>
        <v>April</v>
      </c>
      <c r="E630">
        <v>20.75</v>
      </c>
      <c r="F630" t="s">
        <v>13</v>
      </c>
      <c r="G630" t="s">
        <v>22</v>
      </c>
      <c r="H630">
        <f t="shared" si="56"/>
        <v>28.75</v>
      </c>
      <c r="I630">
        <v>9</v>
      </c>
      <c r="J630" t="s">
        <v>28</v>
      </c>
      <c r="K630" t="s">
        <v>29</v>
      </c>
      <c r="L630">
        <f>Table357[[#This Row],[unit_price]]*Table357[[#This Row],[quantity]]</f>
        <v>186.75</v>
      </c>
      <c r="M630">
        <f t="shared" si="57"/>
        <v>258.75</v>
      </c>
      <c r="N630">
        <f t="shared" si="58"/>
        <v>72</v>
      </c>
      <c r="O630" t="s">
        <v>111</v>
      </c>
      <c r="P630" t="s">
        <v>114</v>
      </c>
      <c r="Q630" t="str">
        <f>TEXT(Table357[[#This Row],[order_date]],"yyyy")</f>
        <v>2015</v>
      </c>
    </row>
    <row r="631" spans="1:17" x14ac:dyDescent="0.3">
      <c r="A631">
        <f t="shared" si="59"/>
        <v>7777896030</v>
      </c>
      <c r="B631" s="1">
        <v>42111</v>
      </c>
      <c r="C631" t="str">
        <f t="shared" si="54"/>
        <v>Friday</v>
      </c>
      <c r="D631" t="str">
        <f t="shared" si="55"/>
        <v>April</v>
      </c>
      <c r="E631">
        <v>16.75</v>
      </c>
      <c r="F631" t="s">
        <v>7</v>
      </c>
      <c r="G631" t="s">
        <v>22</v>
      </c>
      <c r="H631">
        <f t="shared" si="56"/>
        <v>23.25</v>
      </c>
      <c r="I631">
        <v>6</v>
      </c>
      <c r="J631" t="s">
        <v>23</v>
      </c>
      <c r="K631" t="s">
        <v>24</v>
      </c>
      <c r="L631">
        <f>Table357[[#This Row],[unit_price]]*Table357[[#This Row],[quantity]]</f>
        <v>100.5</v>
      </c>
      <c r="M631">
        <f t="shared" si="57"/>
        <v>139.5</v>
      </c>
      <c r="N631">
        <f t="shared" si="58"/>
        <v>39</v>
      </c>
      <c r="O631" t="s">
        <v>111</v>
      </c>
      <c r="P631" t="s">
        <v>114</v>
      </c>
      <c r="Q631" t="str">
        <f>TEXT(Table357[[#This Row],[order_date]],"yyyy")</f>
        <v>2015</v>
      </c>
    </row>
    <row r="632" spans="1:17" x14ac:dyDescent="0.3">
      <c r="A632">
        <f t="shared" si="59"/>
        <v>7777896031</v>
      </c>
      <c r="B632" s="1">
        <v>42111</v>
      </c>
      <c r="C632" t="str">
        <f t="shared" si="54"/>
        <v>Friday</v>
      </c>
      <c r="D632" t="str">
        <f t="shared" si="55"/>
        <v>April</v>
      </c>
      <c r="E632">
        <v>16.5</v>
      </c>
      <c r="F632" t="s">
        <v>7</v>
      </c>
      <c r="G632" t="s">
        <v>17</v>
      </c>
      <c r="H632">
        <f t="shared" si="56"/>
        <v>25</v>
      </c>
      <c r="I632">
        <v>1</v>
      </c>
      <c r="J632" t="s">
        <v>18</v>
      </c>
      <c r="K632" t="s">
        <v>19</v>
      </c>
      <c r="L632">
        <f>Table357[[#This Row],[unit_price]]*Table357[[#This Row],[quantity]]</f>
        <v>16.5</v>
      </c>
      <c r="M632">
        <f t="shared" si="57"/>
        <v>25</v>
      </c>
      <c r="N632">
        <f t="shared" si="58"/>
        <v>8.5</v>
      </c>
      <c r="O632" t="s">
        <v>112</v>
      </c>
      <c r="P632" t="s">
        <v>115</v>
      </c>
      <c r="Q632" t="str">
        <f>TEXT(Table357[[#This Row],[order_date]],"yyyy")</f>
        <v>2015</v>
      </c>
    </row>
    <row r="633" spans="1:17" x14ac:dyDescent="0.3">
      <c r="A633">
        <f t="shared" si="59"/>
        <v>7777896032</v>
      </c>
      <c r="B633" s="1">
        <v>42112</v>
      </c>
      <c r="C633" t="str">
        <f t="shared" si="54"/>
        <v>Saturday</v>
      </c>
      <c r="D633" t="str">
        <f t="shared" si="55"/>
        <v>April</v>
      </c>
      <c r="E633">
        <v>16</v>
      </c>
      <c r="F633" t="s">
        <v>7</v>
      </c>
      <c r="G633" t="s">
        <v>14</v>
      </c>
      <c r="H633">
        <f t="shared" si="56"/>
        <v>21.5</v>
      </c>
      <c r="I633">
        <v>3</v>
      </c>
      <c r="J633" t="s">
        <v>20</v>
      </c>
      <c r="K633" t="s">
        <v>21</v>
      </c>
      <c r="L633">
        <f>Table357[[#This Row],[unit_price]]*Table357[[#This Row],[quantity]]</f>
        <v>48</v>
      </c>
      <c r="M633">
        <f t="shared" si="57"/>
        <v>64.5</v>
      </c>
      <c r="N633">
        <f t="shared" si="58"/>
        <v>16.5</v>
      </c>
      <c r="O633" t="s">
        <v>112</v>
      </c>
      <c r="P633" t="s">
        <v>114</v>
      </c>
      <c r="Q633" t="str">
        <f>TEXT(Table357[[#This Row],[order_date]],"yyyy")</f>
        <v>2015</v>
      </c>
    </row>
    <row r="634" spans="1:17" x14ac:dyDescent="0.3">
      <c r="A634">
        <f t="shared" si="59"/>
        <v>7777896033</v>
      </c>
      <c r="B634" s="1">
        <v>42112</v>
      </c>
      <c r="C634" t="str">
        <f t="shared" si="54"/>
        <v>Saturday</v>
      </c>
      <c r="D634" t="str">
        <f t="shared" si="55"/>
        <v>April</v>
      </c>
      <c r="E634">
        <v>10.5</v>
      </c>
      <c r="F634" t="s">
        <v>27</v>
      </c>
      <c r="G634" t="s">
        <v>8</v>
      </c>
      <c r="H634">
        <f t="shared" si="56"/>
        <v>13.5</v>
      </c>
      <c r="I634">
        <v>8</v>
      </c>
      <c r="J634" t="s">
        <v>9</v>
      </c>
      <c r="K634" t="s">
        <v>10</v>
      </c>
      <c r="L634">
        <f>Table357[[#This Row],[unit_price]]*Table357[[#This Row],[quantity]]</f>
        <v>84</v>
      </c>
      <c r="M634">
        <f t="shared" si="57"/>
        <v>108</v>
      </c>
      <c r="N634">
        <f t="shared" si="58"/>
        <v>24</v>
      </c>
      <c r="O634" t="s">
        <v>111</v>
      </c>
      <c r="P634" t="s">
        <v>114</v>
      </c>
      <c r="Q634" t="str">
        <f>TEXT(Table357[[#This Row],[order_date]],"yyyy")</f>
        <v>2015</v>
      </c>
    </row>
    <row r="635" spans="1:17" x14ac:dyDescent="0.3">
      <c r="A635">
        <f t="shared" si="59"/>
        <v>7777896034</v>
      </c>
      <c r="B635" s="1">
        <v>42112</v>
      </c>
      <c r="C635" t="str">
        <f t="shared" si="54"/>
        <v>Saturday</v>
      </c>
      <c r="D635" t="str">
        <f t="shared" si="55"/>
        <v>April</v>
      </c>
      <c r="E635">
        <v>16</v>
      </c>
      <c r="F635" t="s">
        <v>7</v>
      </c>
      <c r="G635" t="s">
        <v>8</v>
      </c>
      <c r="H635">
        <f t="shared" si="56"/>
        <v>20.5</v>
      </c>
      <c r="I635">
        <v>7</v>
      </c>
      <c r="J635" t="s">
        <v>30</v>
      </c>
      <c r="K635" t="s">
        <v>31</v>
      </c>
      <c r="L635">
        <f>Table357[[#This Row],[unit_price]]*Table357[[#This Row],[quantity]]</f>
        <v>112</v>
      </c>
      <c r="M635">
        <f t="shared" si="57"/>
        <v>143.5</v>
      </c>
      <c r="N635">
        <f t="shared" si="58"/>
        <v>31.5</v>
      </c>
      <c r="O635" t="s">
        <v>112</v>
      </c>
      <c r="P635" t="s">
        <v>115</v>
      </c>
      <c r="Q635" t="str">
        <f>TEXT(Table357[[#This Row],[order_date]],"yyyy")</f>
        <v>2015</v>
      </c>
    </row>
    <row r="636" spans="1:17" x14ac:dyDescent="0.3">
      <c r="A636">
        <f t="shared" si="59"/>
        <v>7777896035</v>
      </c>
      <c r="B636" s="1">
        <v>42112</v>
      </c>
      <c r="C636" t="str">
        <f t="shared" si="54"/>
        <v>Saturday</v>
      </c>
      <c r="D636" t="str">
        <f t="shared" si="55"/>
        <v>April</v>
      </c>
      <c r="E636">
        <v>16.25</v>
      </c>
      <c r="F636" t="s">
        <v>7</v>
      </c>
      <c r="G636" t="s">
        <v>17</v>
      </c>
      <c r="H636">
        <f t="shared" si="56"/>
        <v>24.75</v>
      </c>
      <c r="I636">
        <v>4</v>
      </c>
      <c r="J636" t="s">
        <v>70</v>
      </c>
      <c r="K636" t="s">
        <v>71</v>
      </c>
      <c r="L636">
        <f>Table357[[#This Row],[unit_price]]*Table357[[#This Row],[quantity]]</f>
        <v>65</v>
      </c>
      <c r="M636">
        <f t="shared" si="57"/>
        <v>99</v>
      </c>
      <c r="N636">
        <f t="shared" si="58"/>
        <v>34</v>
      </c>
      <c r="O636" t="s">
        <v>111</v>
      </c>
      <c r="P636" t="s">
        <v>114</v>
      </c>
      <c r="Q636" t="str">
        <f>TEXT(Table357[[#This Row],[order_date]],"yyyy")</f>
        <v>2015</v>
      </c>
    </row>
    <row r="637" spans="1:17" x14ac:dyDescent="0.3">
      <c r="A637">
        <f t="shared" si="59"/>
        <v>7777896036</v>
      </c>
      <c r="B637" s="1">
        <v>42112</v>
      </c>
      <c r="C637" t="str">
        <f t="shared" si="54"/>
        <v>Saturday</v>
      </c>
      <c r="D637" t="str">
        <f t="shared" si="55"/>
        <v>April</v>
      </c>
      <c r="E637">
        <v>16.5</v>
      </c>
      <c r="F637" t="s">
        <v>13</v>
      </c>
      <c r="G637" t="s">
        <v>8</v>
      </c>
      <c r="H637">
        <f t="shared" si="56"/>
        <v>22.5</v>
      </c>
      <c r="I637">
        <v>1</v>
      </c>
      <c r="J637" t="s">
        <v>9</v>
      </c>
      <c r="K637" t="s">
        <v>10</v>
      </c>
      <c r="L637">
        <f>Table357[[#This Row],[unit_price]]*Table357[[#This Row],[quantity]]</f>
        <v>16.5</v>
      </c>
      <c r="M637">
        <f t="shared" si="57"/>
        <v>22.5</v>
      </c>
      <c r="N637">
        <f t="shared" si="58"/>
        <v>6</v>
      </c>
      <c r="O637" t="s">
        <v>112</v>
      </c>
      <c r="P637" t="s">
        <v>114</v>
      </c>
      <c r="Q637" t="str">
        <f>TEXT(Table357[[#This Row],[order_date]],"yyyy")</f>
        <v>2015</v>
      </c>
    </row>
    <row r="638" spans="1:17" x14ac:dyDescent="0.3">
      <c r="A638">
        <f t="shared" si="59"/>
        <v>7777896037</v>
      </c>
      <c r="B638" s="1">
        <v>42112</v>
      </c>
      <c r="C638" t="str">
        <f t="shared" si="54"/>
        <v>Saturday</v>
      </c>
      <c r="D638" t="str">
        <f t="shared" si="55"/>
        <v>April</v>
      </c>
      <c r="E638">
        <v>16.75</v>
      </c>
      <c r="F638" t="s">
        <v>7</v>
      </c>
      <c r="G638" t="s">
        <v>22</v>
      </c>
      <c r="H638">
        <f t="shared" si="56"/>
        <v>23.25</v>
      </c>
      <c r="I638">
        <v>9</v>
      </c>
      <c r="J638" t="s">
        <v>46</v>
      </c>
      <c r="K638" t="s">
        <v>47</v>
      </c>
      <c r="L638">
        <f>Table357[[#This Row],[unit_price]]*Table357[[#This Row],[quantity]]</f>
        <v>150.75</v>
      </c>
      <c r="M638">
        <f t="shared" si="57"/>
        <v>209.25</v>
      </c>
      <c r="N638">
        <f t="shared" si="58"/>
        <v>58.5</v>
      </c>
      <c r="O638" t="s">
        <v>111</v>
      </c>
      <c r="P638" t="s">
        <v>114</v>
      </c>
      <c r="Q638" t="str">
        <f>TEXT(Table357[[#This Row],[order_date]],"yyyy")</f>
        <v>2015</v>
      </c>
    </row>
    <row r="639" spans="1:17" x14ac:dyDescent="0.3">
      <c r="A639">
        <f t="shared" si="59"/>
        <v>7777896038</v>
      </c>
      <c r="B639" s="1">
        <v>42112</v>
      </c>
      <c r="C639" t="str">
        <f t="shared" si="54"/>
        <v>Saturday</v>
      </c>
      <c r="D639" t="str">
        <f t="shared" si="55"/>
        <v>April</v>
      </c>
      <c r="E639">
        <v>20.5</v>
      </c>
      <c r="F639" t="s">
        <v>13</v>
      </c>
      <c r="G639" t="s">
        <v>8</v>
      </c>
      <c r="H639">
        <f t="shared" si="56"/>
        <v>26.5</v>
      </c>
      <c r="I639">
        <v>10</v>
      </c>
      <c r="J639" t="s">
        <v>36</v>
      </c>
      <c r="K639" t="s">
        <v>37</v>
      </c>
      <c r="L639">
        <f>Table357[[#This Row],[unit_price]]*Table357[[#This Row],[quantity]]</f>
        <v>205</v>
      </c>
      <c r="M639">
        <f t="shared" si="57"/>
        <v>265</v>
      </c>
      <c r="N639">
        <f t="shared" si="58"/>
        <v>60</v>
      </c>
      <c r="O639" t="s">
        <v>112</v>
      </c>
      <c r="P639" t="s">
        <v>115</v>
      </c>
      <c r="Q639" t="str">
        <f>TEXT(Table357[[#This Row],[order_date]],"yyyy")</f>
        <v>2015</v>
      </c>
    </row>
    <row r="640" spans="1:17" x14ac:dyDescent="0.3">
      <c r="A640">
        <f t="shared" si="59"/>
        <v>7777896039</v>
      </c>
      <c r="B640" s="1">
        <v>42112</v>
      </c>
      <c r="C640" t="str">
        <f t="shared" si="54"/>
        <v>Saturday</v>
      </c>
      <c r="D640" t="str">
        <f t="shared" si="55"/>
        <v>April</v>
      </c>
      <c r="E640">
        <v>20.25</v>
      </c>
      <c r="F640" t="s">
        <v>13</v>
      </c>
      <c r="G640" t="s">
        <v>17</v>
      </c>
      <c r="H640">
        <f t="shared" si="56"/>
        <v>30.25</v>
      </c>
      <c r="I640">
        <v>5</v>
      </c>
      <c r="J640" t="s">
        <v>70</v>
      </c>
      <c r="K640" t="s">
        <v>71</v>
      </c>
      <c r="L640">
        <f>Table357[[#This Row],[unit_price]]*Table357[[#This Row],[quantity]]</f>
        <v>101.25</v>
      </c>
      <c r="M640">
        <f t="shared" si="57"/>
        <v>151.25</v>
      </c>
      <c r="N640">
        <f t="shared" si="58"/>
        <v>50</v>
      </c>
      <c r="O640" t="s">
        <v>111</v>
      </c>
      <c r="P640" t="s">
        <v>114</v>
      </c>
      <c r="Q640" t="str">
        <f>TEXT(Table357[[#This Row],[order_date]],"yyyy")</f>
        <v>2015</v>
      </c>
    </row>
    <row r="641" spans="1:17" x14ac:dyDescent="0.3">
      <c r="A641">
        <f t="shared" si="59"/>
        <v>7777896040</v>
      </c>
      <c r="B641" s="1">
        <v>42112</v>
      </c>
      <c r="C641" t="str">
        <f t="shared" si="54"/>
        <v>Saturday</v>
      </c>
      <c r="D641" t="str">
        <f t="shared" si="55"/>
        <v>April</v>
      </c>
      <c r="E641">
        <v>12</v>
      </c>
      <c r="F641" t="s">
        <v>27</v>
      </c>
      <c r="G641" t="s">
        <v>14</v>
      </c>
      <c r="H641">
        <f t="shared" si="56"/>
        <v>16</v>
      </c>
      <c r="I641">
        <v>10</v>
      </c>
      <c r="J641" t="s">
        <v>68</v>
      </c>
      <c r="K641" t="s">
        <v>69</v>
      </c>
      <c r="L641">
        <f>Table357[[#This Row],[unit_price]]*Table357[[#This Row],[quantity]]</f>
        <v>120</v>
      </c>
      <c r="M641">
        <f t="shared" si="57"/>
        <v>160</v>
      </c>
      <c r="N641">
        <f t="shared" si="58"/>
        <v>40</v>
      </c>
      <c r="O641" t="s">
        <v>112</v>
      </c>
      <c r="P641" t="s">
        <v>114</v>
      </c>
      <c r="Q641" t="str">
        <f>TEXT(Table357[[#This Row],[order_date]],"yyyy")</f>
        <v>2015</v>
      </c>
    </row>
    <row r="642" spans="1:17" x14ac:dyDescent="0.3">
      <c r="A642">
        <f t="shared" si="59"/>
        <v>7777896041</v>
      </c>
      <c r="B642" s="1">
        <v>42113</v>
      </c>
      <c r="C642" t="str">
        <f t="shared" ref="C642:C705" si="60">TEXT(B642,"dddd")</f>
        <v>Sunday</v>
      </c>
      <c r="D642" t="str">
        <f t="shared" si="55"/>
        <v>April</v>
      </c>
      <c r="E642">
        <v>10.5</v>
      </c>
      <c r="F642" t="s">
        <v>27</v>
      </c>
      <c r="G642" t="s">
        <v>8</v>
      </c>
      <c r="H642">
        <f t="shared" si="56"/>
        <v>13.5</v>
      </c>
      <c r="I642">
        <v>4</v>
      </c>
      <c r="J642" t="s">
        <v>9</v>
      </c>
      <c r="K642" t="s">
        <v>10</v>
      </c>
      <c r="L642">
        <f>Table357[[#This Row],[unit_price]]*Table357[[#This Row],[quantity]]</f>
        <v>42</v>
      </c>
      <c r="M642">
        <f t="shared" si="57"/>
        <v>54</v>
      </c>
      <c r="N642">
        <f t="shared" si="58"/>
        <v>12</v>
      </c>
      <c r="O642" t="s">
        <v>112</v>
      </c>
      <c r="P642" t="s">
        <v>114</v>
      </c>
      <c r="Q642" t="str">
        <f>TEXT(Table357[[#This Row],[order_date]],"yyyy")</f>
        <v>2015</v>
      </c>
    </row>
    <row r="643" spans="1:17" x14ac:dyDescent="0.3">
      <c r="A643">
        <f t="shared" si="59"/>
        <v>7777896042</v>
      </c>
      <c r="B643" s="1">
        <v>42113</v>
      </c>
      <c r="C643" t="str">
        <f t="shared" si="60"/>
        <v>Sunday</v>
      </c>
      <c r="D643" t="str">
        <f t="shared" ref="D643:D706" si="61">TEXT(B643,"mmmm")</f>
        <v>April</v>
      </c>
      <c r="E643">
        <v>16.75</v>
      </c>
      <c r="F643" t="s">
        <v>7</v>
      </c>
      <c r="G643" t="s">
        <v>14</v>
      </c>
      <c r="H643">
        <f t="shared" ref="H643:H706" si="62">E643 +   IF(F643="S", 2, IF(F643="M", 3.5, IF(F643="L", 5, 0))) +  IF(G643="Classic", 1, IF(G643="Veggie", 2, IF(G643="Chicken", 3, IF(G643="Supreme",5,0))))</f>
        <v>22.25</v>
      </c>
      <c r="I643">
        <v>5</v>
      </c>
      <c r="J643" t="s">
        <v>62</v>
      </c>
      <c r="K643" t="s">
        <v>63</v>
      </c>
      <c r="L643">
        <f>Table357[[#This Row],[unit_price]]*Table357[[#This Row],[quantity]]</f>
        <v>83.75</v>
      </c>
      <c r="M643">
        <f t="shared" ref="M643:M706" si="63">H643*I643</f>
        <v>111.25</v>
      </c>
      <c r="N643">
        <f t="shared" ref="N643:N706" si="64">(H643-E643)*I643</f>
        <v>27.5</v>
      </c>
      <c r="O643" t="s">
        <v>112</v>
      </c>
      <c r="P643" t="s">
        <v>115</v>
      </c>
      <c r="Q643" t="str">
        <f>TEXT(Table357[[#This Row],[order_date]],"yyyy")</f>
        <v>2015</v>
      </c>
    </row>
    <row r="644" spans="1:17" x14ac:dyDescent="0.3">
      <c r="A644">
        <f t="shared" ref="A644:A707" si="65">A643+1</f>
        <v>7777896043</v>
      </c>
      <c r="B644" s="1">
        <v>42113</v>
      </c>
      <c r="C644" t="str">
        <f t="shared" si="60"/>
        <v>Sunday</v>
      </c>
      <c r="D644" t="str">
        <f t="shared" si="61"/>
        <v>April</v>
      </c>
      <c r="E644">
        <v>20.75</v>
      </c>
      <c r="F644" t="s">
        <v>13</v>
      </c>
      <c r="G644" t="s">
        <v>22</v>
      </c>
      <c r="H644">
        <f t="shared" si="62"/>
        <v>28.75</v>
      </c>
      <c r="I644">
        <v>3</v>
      </c>
      <c r="J644" t="s">
        <v>50</v>
      </c>
      <c r="K644" t="s">
        <v>51</v>
      </c>
      <c r="L644">
        <f>Table357[[#This Row],[unit_price]]*Table357[[#This Row],[quantity]]</f>
        <v>62.25</v>
      </c>
      <c r="M644">
        <f t="shared" si="63"/>
        <v>86.25</v>
      </c>
      <c r="N644">
        <f t="shared" si="64"/>
        <v>24</v>
      </c>
      <c r="O644" t="s">
        <v>111</v>
      </c>
      <c r="P644" t="s">
        <v>115</v>
      </c>
      <c r="Q644" t="str">
        <f>TEXT(Table357[[#This Row],[order_date]],"yyyy")</f>
        <v>2015</v>
      </c>
    </row>
    <row r="645" spans="1:17" x14ac:dyDescent="0.3">
      <c r="A645">
        <f t="shared" si="65"/>
        <v>7777896044</v>
      </c>
      <c r="B645" s="1">
        <v>42113</v>
      </c>
      <c r="C645" t="str">
        <f t="shared" si="60"/>
        <v>Sunday</v>
      </c>
      <c r="D645" t="str">
        <f t="shared" si="61"/>
        <v>April</v>
      </c>
      <c r="E645">
        <v>12</v>
      </c>
      <c r="F645" t="s">
        <v>27</v>
      </c>
      <c r="G645" t="s">
        <v>8</v>
      </c>
      <c r="H645">
        <f t="shared" si="62"/>
        <v>15</v>
      </c>
      <c r="I645">
        <v>7</v>
      </c>
      <c r="J645" t="s">
        <v>52</v>
      </c>
      <c r="K645" t="s">
        <v>53</v>
      </c>
      <c r="L645">
        <f>Table357[[#This Row],[unit_price]]*Table357[[#This Row],[quantity]]</f>
        <v>84</v>
      </c>
      <c r="M645">
        <f t="shared" si="63"/>
        <v>105</v>
      </c>
      <c r="N645">
        <f t="shared" si="64"/>
        <v>21</v>
      </c>
      <c r="O645" t="s">
        <v>111</v>
      </c>
      <c r="P645" t="s">
        <v>115</v>
      </c>
      <c r="Q645" t="str">
        <f>TEXT(Table357[[#This Row],[order_date]],"yyyy")</f>
        <v>2015</v>
      </c>
    </row>
    <row r="646" spans="1:17" x14ac:dyDescent="0.3">
      <c r="A646">
        <f t="shared" si="65"/>
        <v>7777896045</v>
      </c>
      <c r="B646" s="1">
        <v>42113</v>
      </c>
      <c r="C646" t="str">
        <f t="shared" si="60"/>
        <v>Sunday</v>
      </c>
      <c r="D646" t="str">
        <f t="shared" si="61"/>
        <v>April</v>
      </c>
      <c r="E646">
        <v>16.75</v>
      </c>
      <c r="F646" t="s">
        <v>7</v>
      </c>
      <c r="G646" t="s">
        <v>22</v>
      </c>
      <c r="H646">
        <f t="shared" si="62"/>
        <v>23.25</v>
      </c>
      <c r="I646">
        <v>12</v>
      </c>
      <c r="J646" t="s">
        <v>44</v>
      </c>
      <c r="K646" t="s">
        <v>45</v>
      </c>
      <c r="L646">
        <f>Table357[[#This Row],[unit_price]]*Table357[[#This Row],[quantity]]</f>
        <v>201</v>
      </c>
      <c r="M646">
        <f t="shared" si="63"/>
        <v>279</v>
      </c>
      <c r="N646">
        <f t="shared" si="64"/>
        <v>78</v>
      </c>
      <c r="O646" t="s">
        <v>111</v>
      </c>
      <c r="P646" t="s">
        <v>114</v>
      </c>
      <c r="Q646" t="str">
        <f>TEXT(Table357[[#This Row],[order_date]],"yyyy")</f>
        <v>2015</v>
      </c>
    </row>
    <row r="647" spans="1:17" x14ac:dyDescent="0.3">
      <c r="A647">
        <f t="shared" si="65"/>
        <v>7777896046</v>
      </c>
      <c r="B647" s="1">
        <v>42113</v>
      </c>
      <c r="C647" t="str">
        <f t="shared" si="60"/>
        <v>Sunday</v>
      </c>
      <c r="D647" t="str">
        <f t="shared" si="61"/>
        <v>April</v>
      </c>
      <c r="E647">
        <v>20.75</v>
      </c>
      <c r="F647" t="s">
        <v>13</v>
      </c>
      <c r="G647" t="s">
        <v>22</v>
      </c>
      <c r="H647">
        <f t="shared" si="62"/>
        <v>28.75</v>
      </c>
      <c r="I647">
        <v>4</v>
      </c>
      <c r="J647" t="s">
        <v>23</v>
      </c>
      <c r="K647" t="s">
        <v>24</v>
      </c>
      <c r="L647">
        <f>Table357[[#This Row],[unit_price]]*Table357[[#This Row],[quantity]]</f>
        <v>83</v>
      </c>
      <c r="M647">
        <f t="shared" si="63"/>
        <v>115</v>
      </c>
      <c r="N647">
        <f t="shared" si="64"/>
        <v>32</v>
      </c>
      <c r="O647" t="s">
        <v>111</v>
      </c>
      <c r="P647" t="s">
        <v>114</v>
      </c>
      <c r="Q647" t="str">
        <f>TEXT(Table357[[#This Row],[order_date]],"yyyy")</f>
        <v>2015</v>
      </c>
    </row>
    <row r="648" spans="1:17" x14ac:dyDescent="0.3">
      <c r="A648">
        <f t="shared" si="65"/>
        <v>7777896047</v>
      </c>
      <c r="B648" s="1">
        <v>42114</v>
      </c>
      <c r="C648" t="str">
        <f t="shared" si="60"/>
        <v>Monday</v>
      </c>
      <c r="D648" t="str">
        <f t="shared" si="61"/>
        <v>April</v>
      </c>
      <c r="E648">
        <v>9.75</v>
      </c>
      <c r="F648" t="s">
        <v>27</v>
      </c>
      <c r="G648" t="s">
        <v>8</v>
      </c>
      <c r="H648">
        <f t="shared" si="62"/>
        <v>12.75</v>
      </c>
      <c r="I648">
        <v>12</v>
      </c>
      <c r="J648" t="s">
        <v>48</v>
      </c>
      <c r="K648" t="s">
        <v>49</v>
      </c>
      <c r="L648">
        <f>Table357[[#This Row],[unit_price]]*Table357[[#This Row],[quantity]]</f>
        <v>117</v>
      </c>
      <c r="M648">
        <f t="shared" si="63"/>
        <v>153</v>
      </c>
      <c r="N648">
        <f t="shared" si="64"/>
        <v>36</v>
      </c>
      <c r="O648" t="s">
        <v>112</v>
      </c>
      <c r="P648" t="s">
        <v>114</v>
      </c>
      <c r="Q648" t="str">
        <f>TEXT(Table357[[#This Row],[order_date]],"yyyy")</f>
        <v>2015</v>
      </c>
    </row>
    <row r="649" spans="1:17" x14ac:dyDescent="0.3">
      <c r="A649">
        <f t="shared" si="65"/>
        <v>7777896048</v>
      </c>
      <c r="B649" s="1">
        <v>42114</v>
      </c>
      <c r="C649" t="str">
        <f t="shared" si="60"/>
        <v>Monday</v>
      </c>
      <c r="D649" t="str">
        <f t="shared" si="61"/>
        <v>April</v>
      </c>
      <c r="E649">
        <v>20.75</v>
      </c>
      <c r="F649" t="s">
        <v>13</v>
      </c>
      <c r="G649" t="s">
        <v>17</v>
      </c>
      <c r="H649">
        <f t="shared" si="62"/>
        <v>30.75</v>
      </c>
      <c r="I649">
        <v>9</v>
      </c>
      <c r="J649" t="s">
        <v>54</v>
      </c>
      <c r="K649" t="s">
        <v>55</v>
      </c>
      <c r="L649">
        <f>Table357[[#This Row],[unit_price]]*Table357[[#This Row],[quantity]]</f>
        <v>186.75</v>
      </c>
      <c r="M649">
        <f t="shared" si="63"/>
        <v>276.75</v>
      </c>
      <c r="N649">
        <f t="shared" si="64"/>
        <v>90</v>
      </c>
      <c r="O649" t="s">
        <v>111</v>
      </c>
      <c r="P649" t="s">
        <v>115</v>
      </c>
      <c r="Q649" t="str">
        <f>TEXT(Table357[[#This Row],[order_date]],"yyyy")</f>
        <v>2015</v>
      </c>
    </row>
    <row r="650" spans="1:17" x14ac:dyDescent="0.3">
      <c r="A650">
        <f t="shared" si="65"/>
        <v>7777896049</v>
      </c>
      <c r="B650" s="1">
        <v>42114</v>
      </c>
      <c r="C650" t="str">
        <f t="shared" si="60"/>
        <v>Monday</v>
      </c>
      <c r="D650" t="str">
        <f t="shared" si="61"/>
        <v>April</v>
      </c>
      <c r="E650">
        <v>16.5</v>
      </c>
      <c r="F650" t="s">
        <v>7</v>
      </c>
      <c r="G650" t="s">
        <v>17</v>
      </c>
      <c r="H650">
        <f t="shared" si="62"/>
        <v>25</v>
      </c>
      <c r="I650">
        <v>5</v>
      </c>
      <c r="J650" t="s">
        <v>38</v>
      </c>
      <c r="K650" t="s">
        <v>39</v>
      </c>
      <c r="L650">
        <f>Table357[[#This Row],[unit_price]]*Table357[[#This Row],[quantity]]</f>
        <v>82.5</v>
      </c>
      <c r="M650">
        <f t="shared" si="63"/>
        <v>125</v>
      </c>
      <c r="N650">
        <f t="shared" si="64"/>
        <v>42.5</v>
      </c>
      <c r="O650" t="s">
        <v>112</v>
      </c>
      <c r="P650" t="s">
        <v>114</v>
      </c>
      <c r="Q650" t="str">
        <f>TEXT(Table357[[#This Row],[order_date]],"yyyy")</f>
        <v>2015</v>
      </c>
    </row>
    <row r="651" spans="1:17" x14ac:dyDescent="0.3">
      <c r="A651">
        <f t="shared" si="65"/>
        <v>7777896050</v>
      </c>
      <c r="B651" s="1">
        <v>42114</v>
      </c>
      <c r="C651" t="str">
        <f t="shared" si="60"/>
        <v>Monday</v>
      </c>
      <c r="D651" t="str">
        <f t="shared" si="61"/>
        <v>April</v>
      </c>
      <c r="E651">
        <v>20.75</v>
      </c>
      <c r="F651" t="s">
        <v>13</v>
      </c>
      <c r="G651" t="s">
        <v>14</v>
      </c>
      <c r="H651">
        <f t="shared" si="62"/>
        <v>27.75</v>
      </c>
      <c r="I651">
        <v>10</v>
      </c>
      <c r="J651" t="s">
        <v>40</v>
      </c>
      <c r="K651" t="s">
        <v>41</v>
      </c>
      <c r="L651">
        <f>Table357[[#This Row],[unit_price]]*Table357[[#This Row],[quantity]]</f>
        <v>207.5</v>
      </c>
      <c r="M651">
        <f t="shared" si="63"/>
        <v>277.5</v>
      </c>
      <c r="N651">
        <f t="shared" si="64"/>
        <v>70</v>
      </c>
      <c r="O651" t="s">
        <v>112</v>
      </c>
      <c r="P651" t="s">
        <v>114</v>
      </c>
      <c r="Q651" t="str">
        <f>TEXT(Table357[[#This Row],[order_date]],"yyyy")</f>
        <v>2015</v>
      </c>
    </row>
    <row r="652" spans="1:17" x14ac:dyDescent="0.3">
      <c r="A652">
        <f t="shared" si="65"/>
        <v>7777896051</v>
      </c>
      <c r="B652" s="1">
        <v>42114</v>
      </c>
      <c r="C652" t="str">
        <f t="shared" si="60"/>
        <v>Monday</v>
      </c>
      <c r="D652" t="str">
        <f t="shared" si="61"/>
        <v>April</v>
      </c>
      <c r="E652">
        <v>20.75</v>
      </c>
      <c r="F652" t="s">
        <v>13</v>
      </c>
      <c r="G652" t="s">
        <v>22</v>
      </c>
      <c r="H652">
        <f t="shared" si="62"/>
        <v>28.75</v>
      </c>
      <c r="I652">
        <v>2</v>
      </c>
      <c r="J652" t="s">
        <v>46</v>
      </c>
      <c r="K652" t="s">
        <v>47</v>
      </c>
      <c r="L652">
        <f>Table357[[#This Row],[unit_price]]*Table357[[#This Row],[quantity]]</f>
        <v>41.5</v>
      </c>
      <c r="M652">
        <f t="shared" si="63"/>
        <v>57.5</v>
      </c>
      <c r="N652">
        <f t="shared" si="64"/>
        <v>16</v>
      </c>
      <c r="O652" t="s">
        <v>112</v>
      </c>
      <c r="P652" t="s">
        <v>115</v>
      </c>
      <c r="Q652" t="str">
        <f>TEXT(Table357[[#This Row],[order_date]],"yyyy")</f>
        <v>2015</v>
      </c>
    </row>
    <row r="653" spans="1:17" x14ac:dyDescent="0.3">
      <c r="A653">
        <f t="shared" si="65"/>
        <v>7777896052</v>
      </c>
      <c r="B653" s="1">
        <v>42114</v>
      </c>
      <c r="C653" t="str">
        <f t="shared" si="60"/>
        <v>Monday</v>
      </c>
      <c r="D653" t="str">
        <f t="shared" si="61"/>
        <v>April</v>
      </c>
      <c r="E653">
        <v>16.5</v>
      </c>
      <c r="F653" t="s">
        <v>7</v>
      </c>
      <c r="G653" t="s">
        <v>17</v>
      </c>
      <c r="H653">
        <f t="shared" si="62"/>
        <v>25</v>
      </c>
      <c r="I653">
        <v>12</v>
      </c>
      <c r="J653" t="s">
        <v>38</v>
      </c>
      <c r="K653" t="s">
        <v>39</v>
      </c>
      <c r="L653">
        <f>Table357[[#This Row],[unit_price]]*Table357[[#This Row],[quantity]]</f>
        <v>198</v>
      </c>
      <c r="M653">
        <f t="shared" si="63"/>
        <v>300</v>
      </c>
      <c r="N653">
        <f t="shared" si="64"/>
        <v>102</v>
      </c>
      <c r="O653" t="s">
        <v>112</v>
      </c>
      <c r="P653" t="s">
        <v>115</v>
      </c>
      <c r="Q653" t="str">
        <f>TEXT(Table357[[#This Row],[order_date]],"yyyy")</f>
        <v>2015</v>
      </c>
    </row>
    <row r="654" spans="1:17" x14ac:dyDescent="0.3">
      <c r="A654">
        <f t="shared" si="65"/>
        <v>7777896053</v>
      </c>
      <c r="B654" s="1">
        <v>42114</v>
      </c>
      <c r="C654" t="str">
        <f t="shared" si="60"/>
        <v>Monday</v>
      </c>
      <c r="D654" t="str">
        <f t="shared" si="61"/>
        <v>April</v>
      </c>
      <c r="E654">
        <v>12.5</v>
      </c>
      <c r="F654" t="s">
        <v>7</v>
      </c>
      <c r="G654" t="s">
        <v>8</v>
      </c>
      <c r="H654">
        <f t="shared" si="62"/>
        <v>17</v>
      </c>
      <c r="I654">
        <v>6</v>
      </c>
      <c r="J654" t="s">
        <v>48</v>
      </c>
      <c r="K654" t="s">
        <v>49</v>
      </c>
      <c r="L654">
        <f>Table357[[#This Row],[unit_price]]*Table357[[#This Row],[quantity]]</f>
        <v>75</v>
      </c>
      <c r="M654">
        <f t="shared" si="63"/>
        <v>102</v>
      </c>
      <c r="N654">
        <f t="shared" si="64"/>
        <v>27</v>
      </c>
      <c r="O654" t="s">
        <v>111</v>
      </c>
      <c r="P654" t="s">
        <v>115</v>
      </c>
      <c r="Q654" t="str">
        <f>TEXT(Table357[[#This Row],[order_date]],"yyyy")</f>
        <v>2015</v>
      </c>
    </row>
    <row r="655" spans="1:17" x14ac:dyDescent="0.3">
      <c r="A655">
        <f t="shared" si="65"/>
        <v>7777896054</v>
      </c>
      <c r="B655" s="1">
        <v>42114</v>
      </c>
      <c r="C655" t="str">
        <f t="shared" si="60"/>
        <v>Monday</v>
      </c>
      <c r="D655" t="str">
        <f t="shared" si="61"/>
        <v>April</v>
      </c>
      <c r="E655">
        <v>16.25</v>
      </c>
      <c r="F655" t="s">
        <v>7</v>
      </c>
      <c r="G655" t="s">
        <v>17</v>
      </c>
      <c r="H655">
        <f t="shared" si="62"/>
        <v>24.75</v>
      </c>
      <c r="I655">
        <v>4</v>
      </c>
      <c r="J655" t="s">
        <v>60</v>
      </c>
      <c r="K655" t="s">
        <v>61</v>
      </c>
      <c r="L655">
        <f>Table357[[#This Row],[unit_price]]*Table357[[#This Row],[quantity]]</f>
        <v>65</v>
      </c>
      <c r="M655">
        <f t="shared" si="63"/>
        <v>99</v>
      </c>
      <c r="N655">
        <f t="shared" si="64"/>
        <v>34</v>
      </c>
      <c r="O655" t="s">
        <v>112</v>
      </c>
      <c r="P655" t="s">
        <v>114</v>
      </c>
      <c r="Q655" t="str">
        <f>TEXT(Table357[[#This Row],[order_date]],"yyyy")</f>
        <v>2015</v>
      </c>
    </row>
    <row r="656" spans="1:17" x14ac:dyDescent="0.3">
      <c r="A656">
        <f t="shared" si="65"/>
        <v>7777896055</v>
      </c>
      <c r="B656" s="1">
        <v>42114</v>
      </c>
      <c r="C656" t="str">
        <f t="shared" si="60"/>
        <v>Monday</v>
      </c>
      <c r="D656" t="str">
        <f t="shared" si="61"/>
        <v>April</v>
      </c>
      <c r="E656">
        <v>16.5</v>
      </c>
      <c r="F656" t="s">
        <v>7</v>
      </c>
      <c r="G656" t="s">
        <v>17</v>
      </c>
      <c r="H656">
        <f t="shared" si="62"/>
        <v>25</v>
      </c>
      <c r="I656">
        <v>11</v>
      </c>
      <c r="J656" t="s">
        <v>66</v>
      </c>
      <c r="K656" t="s">
        <v>67</v>
      </c>
      <c r="L656">
        <f>Table357[[#This Row],[unit_price]]*Table357[[#This Row],[quantity]]</f>
        <v>181.5</v>
      </c>
      <c r="M656">
        <f t="shared" si="63"/>
        <v>275</v>
      </c>
      <c r="N656">
        <f t="shared" si="64"/>
        <v>93.5</v>
      </c>
      <c r="O656" t="s">
        <v>112</v>
      </c>
      <c r="P656" t="s">
        <v>115</v>
      </c>
      <c r="Q656" t="str">
        <f>TEXT(Table357[[#This Row],[order_date]],"yyyy")</f>
        <v>2015</v>
      </c>
    </row>
    <row r="657" spans="1:17" x14ac:dyDescent="0.3">
      <c r="A657">
        <f t="shared" si="65"/>
        <v>7777896056</v>
      </c>
      <c r="B657" s="1">
        <v>42114</v>
      </c>
      <c r="C657" t="str">
        <f t="shared" si="60"/>
        <v>Monday</v>
      </c>
      <c r="D657" t="str">
        <f t="shared" si="61"/>
        <v>April</v>
      </c>
      <c r="E657">
        <v>16</v>
      </c>
      <c r="F657" t="s">
        <v>7</v>
      </c>
      <c r="G657" t="s">
        <v>14</v>
      </c>
      <c r="H657">
        <f t="shared" si="62"/>
        <v>21.5</v>
      </c>
      <c r="I657">
        <v>2</v>
      </c>
      <c r="J657" t="s">
        <v>42</v>
      </c>
      <c r="K657" t="s">
        <v>43</v>
      </c>
      <c r="L657">
        <f>Table357[[#This Row],[unit_price]]*Table357[[#This Row],[quantity]]</f>
        <v>32</v>
      </c>
      <c r="M657">
        <f t="shared" si="63"/>
        <v>43</v>
      </c>
      <c r="N657">
        <f t="shared" si="64"/>
        <v>11</v>
      </c>
      <c r="O657" t="s">
        <v>111</v>
      </c>
      <c r="P657" t="s">
        <v>115</v>
      </c>
      <c r="Q657" t="str">
        <f>TEXT(Table357[[#This Row],[order_date]],"yyyy")</f>
        <v>2015</v>
      </c>
    </row>
    <row r="658" spans="1:17" x14ac:dyDescent="0.3">
      <c r="A658">
        <f t="shared" si="65"/>
        <v>7777896057</v>
      </c>
      <c r="B658" s="1">
        <v>42115</v>
      </c>
      <c r="C658" t="str">
        <f t="shared" si="60"/>
        <v>Tuesday</v>
      </c>
      <c r="D658" t="str">
        <f t="shared" si="61"/>
        <v>April</v>
      </c>
      <c r="E658">
        <v>10.5</v>
      </c>
      <c r="F658" t="s">
        <v>27</v>
      </c>
      <c r="G658" t="s">
        <v>8</v>
      </c>
      <c r="H658">
        <f t="shared" si="62"/>
        <v>13.5</v>
      </c>
      <c r="I658">
        <v>1</v>
      </c>
      <c r="J658" t="s">
        <v>9</v>
      </c>
      <c r="K658" t="s">
        <v>10</v>
      </c>
      <c r="L658">
        <f>Table357[[#This Row],[unit_price]]*Table357[[#This Row],[quantity]]</f>
        <v>10.5</v>
      </c>
      <c r="M658">
        <f t="shared" si="63"/>
        <v>13.5</v>
      </c>
      <c r="N658">
        <f t="shared" si="64"/>
        <v>3</v>
      </c>
      <c r="O658" t="s">
        <v>111</v>
      </c>
      <c r="P658" t="s">
        <v>115</v>
      </c>
      <c r="Q658" t="str">
        <f>TEXT(Table357[[#This Row],[order_date]],"yyyy")</f>
        <v>2015</v>
      </c>
    </row>
    <row r="659" spans="1:17" x14ac:dyDescent="0.3">
      <c r="A659">
        <f t="shared" si="65"/>
        <v>7777896058</v>
      </c>
      <c r="B659" s="1">
        <v>42115</v>
      </c>
      <c r="C659" t="str">
        <f t="shared" si="60"/>
        <v>Tuesday</v>
      </c>
      <c r="D659" t="str">
        <f t="shared" si="61"/>
        <v>April</v>
      </c>
      <c r="E659">
        <v>20.25</v>
      </c>
      <c r="F659" t="s">
        <v>13</v>
      </c>
      <c r="G659" t="s">
        <v>14</v>
      </c>
      <c r="H659">
        <f t="shared" si="62"/>
        <v>27.25</v>
      </c>
      <c r="I659">
        <v>6</v>
      </c>
      <c r="J659" t="s">
        <v>64</v>
      </c>
      <c r="K659" t="s">
        <v>65</v>
      </c>
      <c r="L659">
        <f>Table357[[#This Row],[unit_price]]*Table357[[#This Row],[quantity]]</f>
        <v>121.5</v>
      </c>
      <c r="M659">
        <f t="shared" si="63"/>
        <v>163.5</v>
      </c>
      <c r="N659">
        <f t="shared" si="64"/>
        <v>42</v>
      </c>
      <c r="O659" t="s">
        <v>111</v>
      </c>
      <c r="P659" t="s">
        <v>115</v>
      </c>
      <c r="Q659" t="str">
        <f>TEXT(Table357[[#This Row],[order_date]],"yyyy")</f>
        <v>2015</v>
      </c>
    </row>
    <row r="660" spans="1:17" x14ac:dyDescent="0.3">
      <c r="A660">
        <f t="shared" si="65"/>
        <v>7777896059</v>
      </c>
      <c r="B660" s="1">
        <v>42115</v>
      </c>
      <c r="C660" t="str">
        <f t="shared" si="60"/>
        <v>Tuesday</v>
      </c>
      <c r="D660" t="str">
        <f t="shared" si="61"/>
        <v>April</v>
      </c>
      <c r="E660">
        <v>16.5</v>
      </c>
      <c r="F660" t="s">
        <v>7</v>
      </c>
      <c r="G660" t="s">
        <v>17</v>
      </c>
      <c r="H660">
        <f t="shared" si="62"/>
        <v>25</v>
      </c>
      <c r="I660">
        <v>8</v>
      </c>
      <c r="J660" t="s">
        <v>18</v>
      </c>
      <c r="K660" t="s">
        <v>19</v>
      </c>
      <c r="L660">
        <f>Table357[[#This Row],[unit_price]]*Table357[[#This Row],[quantity]]</f>
        <v>132</v>
      </c>
      <c r="M660">
        <f t="shared" si="63"/>
        <v>200</v>
      </c>
      <c r="N660">
        <f t="shared" si="64"/>
        <v>68</v>
      </c>
      <c r="O660" t="s">
        <v>112</v>
      </c>
      <c r="P660" t="s">
        <v>115</v>
      </c>
      <c r="Q660" t="str">
        <f>TEXT(Table357[[#This Row],[order_date]],"yyyy")</f>
        <v>2015</v>
      </c>
    </row>
    <row r="661" spans="1:17" x14ac:dyDescent="0.3">
      <c r="A661">
        <f t="shared" si="65"/>
        <v>7777896060</v>
      </c>
      <c r="B661" s="1">
        <v>42115</v>
      </c>
      <c r="C661" t="str">
        <f t="shared" si="60"/>
        <v>Tuesday</v>
      </c>
      <c r="D661" t="str">
        <f t="shared" si="61"/>
        <v>April</v>
      </c>
      <c r="E661">
        <v>14.75</v>
      </c>
      <c r="F661" t="s">
        <v>7</v>
      </c>
      <c r="G661" t="s">
        <v>14</v>
      </c>
      <c r="H661">
        <f t="shared" si="62"/>
        <v>20.25</v>
      </c>
      <c r="I661">
        <v>1</v>
      </c>
      <c r="J661" t="s">
        <v>56</v>
      </c>
      <c r="K661" t="s">
        <v>57</v>
      </c>
      <c r="L661">
        <f>Table357[[#This Row],[unit_price]]*Table357[[#This Row],[quantity]]</f>
        <v>14.75</v>
      </c>
      <c r="M661">
        <f t="shared" si="63"/>
        <v>20.25</v>
      </c>
      <c r="N661">
        <f t="shared" si="64"/>
        <v>5.5</v>
      </c>
      <c r="O661" t="s">
        <v>111</v>
      </c>
      <c r="P661" t="s">
        <v>115</v>
      </c>
      <c r="Q661" t="str">
        <f>TEXT(Table357[[#This Row],[order_date]],"yyyy")</f>
        <v>2015</v>
      </c>
    </row>
    <row r="662" spans="1:17" x14ac:dyDescent="0.3">
      <c r="A662">
        <f t="shared" si="65"/>
        <v>7777896061</v>
      </c>
      <c r="B662" s="1">
        <v>42115</v>
      </c>
      <c r="C662" t="str">
        <f t="shared" si="60"/>
        <v>Tuesday</v>
      </c>
      <c r="D662" t="str">
        <f t="shared" si="61"/>
        <v>April</v>
      </c>
      <c r="E662">
        <v>20.75</v>
      </c>
      <c r="F662" t="s">
        <v>13</v>
      </c>
      <c r="G662" t="s">
        <v>22</v>
      </c>
      <c r="H662">
        <f t="shared" si="62"/>
        <v>28.75</v>
      </c>
      <c r="I662">
        <v>1</v>
      </c>
      <c r="J662" t="s">
        <v>23</v>
      </c>
      <c r="K662" t="s">
        <v>24</v>
      </c>
      <c r="L662">
        <f>Table357[[#This Row],[unit_price]]*Table357[[#This Row],[quantity]]</f>
        <v>20.75</v>
      </c>
      <c r="M662">
        <f t="shared" si="63"/>
        <v>28.75</v>
      </c>
      <c r="N662">
        <f t="shared" si="64"/>
        <v>8</v>
      </c>
      <c r="O662" t="s">
        <v>111</v>
      </c>
      <c r="P662" t="s">
        <v>114</v>
      </c>
      <c r="Q662" t="str">
        <f>TEXT(Table357[[#This Row],[order_date]],"yyyy")</f>
        <v>2015</v>
      </c>
    </row>
    <row r="663" spans="1:17" x14ac:dyDescent="0.3">
      <c r="A663">
        <f t="shared" si="65"/>
        <v>7777896062</v>
      </c>
      <c r="B663" s="1">
        <v>42116</v>
      </c>
      <c r="C663" t="str">
        <f t="shared" si="60"/>
        <v>Wednesday</v>
      </c>
      <c r="D663" t="str">
        <f t="shared" si="61"/>
        <v>April</v>
      </c>
      <c r="E663">
        <v>12.75</v>
      </c>
      <c r="F663" t="s">
        <v>27</v>
      </c>
      <c r="G663" t="s">
        <v>22</v>
      </c>
      <c r="H663">
        <f t="shared" si="62"/>
        <v>17.75</v>
      </c>
      <c r="I663">
        <v>2</v>
      </c>
      <c r="J663" t="s">
        <v>44</v>
      </c>
      <c r="K663" t="s">
        <v>45</v>
      </c>
      <c r="L663">
        <f>Table357[[#This Row],[unit_price]]*Table357[[#This Row],[quantity]]</f>
        <v>25.5</v>
      </c>
      <c r="M663">
        <f t="shared" si="63"/>
        <v>35.5</v>
      </c>
      <c r="N663">
        <f t="shared" si="64"/>
        <v>10</v>
      </c>
      <c r="O663" t="s">
        <v>112</v>
      </c>
      <c r="P663" t="s">
        <v>115</v>
      </c>
      <c r="Q663" t="str">
        <f>TEXT(Table357[[#This Row],[order_date]],"yyyy")</f>
        <v>2015</v>
      </c>
    </row>
    <row r="664" spans="1:17" x14ac:dyDescent="0.3">
      <c r="A664">
        <f t="shared" si="65"/>
        <v>7777896063</v>
      </c>
      <c r="B664" s="1">
        <v>42116</v>
      </c>
      <c r="C664" t="str">
        <f t="shared" si="60"/>
        <v>Wednesday</v>
      </c>
      <c r="D664" t="str">
        <f t="shared" si="61"/>
        <v>April</v>
      </c>
      <c r="E664">
        <v>18.5</v>
      </c>
      <c r="F664" t="s">
        <v>13</v>
      </c>
      <c r="G664" t="s">
        <v>14</v>
      </c>
      <c r="H664">
        <f t="shared" si="62"/>
        <v>25.5</v>
      </c>
      <c r="I664">
        <v>3</v>
      </c>
      <c r="J664" t="s">
        <v>15</v>
      </c>
      <c r="K664" t="s">
        <v>16</v>
      </c>
      <c r="L664">
        <f>Table357[[#This Row],[unit_price]]*Table357[[#This Row],[quantity]]</f>
        <v>55.5</v>
      </c>
      <c r="M664">
        <f t="shared" si="63"/>
        <v>76.5</v>
      </c>
      <c r="N664">
        <f t="shared" si="64"/>
        <v>21</v>
      </c>
      <c r="O664" t="s">
        <v>112</v>
      </c>
      <c r="P664" t="s">
        <v>114</v>
      </c>
      <c r="Q664" t="str">
        <f>TEXT(Table357[[#This Row],[order_date]],"yyyy")</f>
        <v>2015</v>
      </c>
    </row>
    <row r="665" spans="1:17" x14ac:dyDescent="0.3">
      <c r="A665">
        <f t="shared" si="65"/>
        <v>7777896064</v>
      </c>
      <c r="B665" s="1">
        <v>42116</v>
      </c>
      <c r="C665" t="str">
        <f t="shared" si="60"/>
        <v>Wednesday</v>
      </c>
      <c r="D665" t="str">
        <f t="shared" si="61"/>
        <v>April</v>
      </c>
      <c r="E665">
        <v>16</v>
      </c>
      <c r="F665" t="s">
        <v>7</v>
      </c>
      <c r="G665" t="s">
        <v>8</v>
      </c>
      <c r="H665">
        <f t="shared" si="62"/>
        <v>20.5</v>
      </c>
      <c r="I665">
        <v>1</v>
      </c>
      <c r="J665" t="s">
        <v>30</v>
      </c>
      <c r="K665" t="s">
        <v>31</v>
      </c>
      <c r="L665">
        <f>Table357[[#This Row],[unit_price]]*Table357[[#This Row],[quantity]]</f>
        <v>16</v>
      </c>
      <c r="M665">
        <f t="shared" si="63"/>
        <v>20.5</v>
      </c>
      <c r="N665">
        <f t="shared" si="64"/>
        <v>4.5</v>
      </c>
      <c r="O665" t="s">
        <v>112</v>
      </c>
      <c r="P665" t="s">
        <v>114</v>
      </c>
      <c r="Q665" t="str">
        <f>TEXT(Table357[[#This Row],[order_date]],"yyyy")</f>
        <v>2015</v>
      </c>
    </row>
    <row r="666" spans="1:17" x14ac:dyDescent="0.3">
      <c r="A666">
        <f t="shared" si="65"/>
        <v>7777896065</v>
      </c>
      <c r="B666" s="1">
        <v>42117</v>
      </c>
      <c r="C666" t="str">
        <f t="shared" si="60"/>
        <v>Thursday</v>
      </c>
      <c r="D666" t="str">
        <f t="shared" si="61"/>
        <v>April</v>
      </c>
      <c r="E666">
        <v>16</v>
      </c>
      <c r="F666" t="s">
        <v>7</v>
      </c>
      <c r="G666" t="s">
        <v>8</v>
      </c>
      <c r="H666">
        <f t="shared" si="62"/>
        <v>20.5</v>
      </c>
      <c r="I666">
        <v>7</v>
      </c>
      <c r="J666" t="s">
        <v>11</v>
      </c>
      <c r="K666" t="s">
        <v>12</v>
      </c>
      <c r="L666">
        <f>Table357[[#This Row],[unit_price]]*Table357[[#This Row],[quantity]]</f>
        <v>112</v>
      </c>
      <c r="M666">
        <f t="shared" si="63"/>
        <v>143.5</v>
      </c>
      <c r="N666">
        <f t="shared" si="64"/>
        <v>31.5</v>
      </c>
      <c r="O666" t="s">
        <v>112</v>
      </c>
      <c r="P666" t="s">
        <v>114</v>
      </c>
      <c r="Q666" t="str">
        <f>TEXT(Table357[[#This Row],[order_date]],"yyyy")</f>
        <v>2015</v>
      </c>
    </row>
    <row r="667" spans="1:17" x14ac:dyDescent="0.3">
      <c r="A667">
        <f t="shared" si="65"/>
        <v>7777896066</v>
      </c>
      <c r="B667" s="1">
        <v>42117</v>
      </c>
      <c r="C667" t="str">
        <f t="shared" si="60"/>
        <v>Thursday</v>
      </c>
      <c r="D667" t="str">
        <f t="shared" si="61"/>
        <v>April</v>
      </c>
      <c r="E667">
        <v>16.5</v>
      </c>
      <c r="F667" t="s">
        <v>7</v>
      </c>
      <c r="G667" t="s">
        <v>17</v>
      </c>
      <c r="H667">
        <f t="shared" si="62"/>
        <v>25</v>
      </c>
      <c r="I667">
        <v>11</v>
      </c>
      <c r="J667" t="s">
        <v>25</v>
      </c>
      <c r="K667" t="s">
        <v>26</v>
      </c>
      <c r="L667">
        <f>Table357[[#This Row],[unit_price]]*Table357[[#This Row],[quantity]]</f>
        <v>181.5</v>
      </c>
      <c r="M667">
        <f t="shared" si="63"/>
        <v>275</v>
      </c>
      <c r="N667">
        <f t="shared" si="64"/>
        <v>93.5</v>
      </c>
      <c r="O667" t="s">
        <v>111</v>
      </c>
      <c r="P667" t="s">
        <v>114</v>
      </c>
      <c r="Q667" t="str">
        <f>TEXT(Table357[[#This Row],[order_date]],"yyyy")</f>
        <v>2015</v>
      </c>
    </row>
    <row r="668" spans="1:17" x14ac:dyDescent="0.3">
      <c r="A668">
        <f t="shared" si="65"/>
        <v>7777896067</v>
      </c>
      <c r="B668" s="1">
        <v>42117</v>
      </c>
      <c r="C668" t="str">
        <f t="shared" si="60"/>
        <v>Thursday</v>
      </c>
      <c r="D668" t="str">
        <f t="shared" si="61"/>
        <v>April</v>
      </c>
      <c r="E668">
        <v>12</v>
      </c>
      <c r="F668" t="s">
        <v>27</v>
      </c>
      <c r="G668" t="s">
        <v>8</v>
      </c>
      <c r="H668">
        <f t="shared" si="62"/>
        <v>15</v>
      </c>
      <c r="I668">
        <v>10</v>
      </c>
      <c r="J668" t="s">
        <v>30</v>
      </c>
      <c r="K668" t="s">
        <v>31</v>
      </c>
      <c r="L668">
        <f>Table357[[#This Row],[unit_price]]*Table357[[#This Row],[quantity]]</f>
        <v>120</v>
      </c>
      <c r="M668">
        <f t="shared" si="63"/>
        <v>150</v>
      </c>
      <c r="N668">
        <f t="shared" si="64"/>
        <v>30</v>
      </c>
      <c r="O668" t="s">
        <v>111</v>
      </c>
      <c r="P668" t="s">
        <v>114</v>
      </c>
      <c r="Q668" t="str">
        <f>TEXT(Table357[[#This Row],[order_date]],"yyyy")</f>
        <v>2015</v>
      </c>
    </row>
    <row r="669" spans="1:17" x14ac:dyDescent="0.3">
      <c r="A669">
        <f t="shared" si="65"/>
        <v>7777896068</v>
      </c>
      <c r="B669" s="1">
        <v>42117</v>
      </c>
      <c r="C669" t="str">
        <f t="shared" si="60"/>
        <v>Thursday</v>
      </c>
      <c r="D669" t="str">
        <f t="shared" si="61"/>
        <v>April</v>
      </c>
      <c r="E669">
        <v>16</v>
      </c>
      <c r="F669" t="s">
        <v>7</v>
      </c>
      <c r="G669" t="s">
        <v>8</v>
      </c>
      <c r="H669">
        <f t="shared" si="62"/>
        <v>20.5</v>
      </c>
      <c r="I669">
        <v>5</v>
      </c>
      <c r="J669" t="s">
        <v>11</v>
      </c>
      <c r="K669" t="s">
        <v>12</v>
      </c>
      <c r="L669">
        <f>Table357[[#This Row],[unit_price]]*Table357[[#This Row],[quantity]]</f>
        <v>80</v>
      </c>
      <c r="M669">
        <f t="shared" si="63"/>
        <v>102.5</v>
      </c>
      <c r="N669">
        <f t="shared" si="64"/>
        <v>22.5</v>
      </c>
      <c r="O669" t="s">
        <v>111</v>
      </c>
      <c r="P669" t="s">
        <v>114</v>
      </c>
      <c r="Q669" t="str">
        <f>TEXT(Table357[[#This Row],[order_date]],"yyyy")</f>
        <v>2015</v>
      </c>
    </row>
    <row r="670" spans="1:17" x14ac:dyDescent="0.3">
      <c r="A670">
        <f t="shared" si="65"/>
        <v>7777896069</v>
      </c>
      <c r="B670" s="1">
        <v>42117</v>
      </c>
      <c r="C670" t="str">
        <f t="shared" si="60"/>
        <v>Thursday</v>
      </c>
      <c r="D670" t="str">
        <f t="shared" si="61"/>
        <v>April</v>
      </c>
      <c r="E670">
        <v>20.25</v>
      </c>
      <c r="F670" t="s">
        <v>13</v>
      </c>
      <c r="G670" t="s">
        <v>14</v>
      </c>
      <c r="H670">
        <f t="shared" si="62"/>
        <v>27.25</v>
      </c>
      <c r="I670">
        <v>1</v>
      </c>
      <c r="J670" t="s">
        <v>42</v>
      </c>
      <c r="K670" t="s">
        <v>43</v>
      </c>
      <c r="L670">
        <f>Table357[[#This Row],[unit_price]]*Table357[[#This Row],[quantity]]</f>
        <v>20.25</v>
      </c>
      <c r="M670">
        <f t="shared" si="63"/>
        <v>27.25</v>
      </c>
      <c r="N670">
        <f t="shared" si="64"/>
        <v>7</v>
      </c>
      <c r="O670" t="s">
        <v>112</v>
      </c>
      <c r="P670" t="s">
        <v>115</v>
      </c>
      <c r="Q670" t="str">
        <f>TEXT(Table357[[#This Row],[order_date]],"yyyy")</f>
        <v>2015</v>
      </c>
    </row>
    <row r="671" spans="1:17" x14ac:dyDescent="0.3">
      <c r="A671">
        <f t="shared" si="65"/>
        <v>7777896070</v>
      </c>
      <c r="B671" s="1">
        <v>42117</v>
      </c>
      <c r="C671" t="str">
        <f t="shared" si="60"/>
        <v>Thursday</v>
      </c>
      <c r="D671" t="str">
        <f t="shared" si="61"/>
        <v>April</v>
      </c>
      <c r="E671">
        <v>18.5</v>
      </c>
      <c r="F671" t="s">
        <v>13</v>
      </c>
      <c r="G671" t="s">
        <v>14</v>
      </c>
      <c r="H671">
        <f t="shared" si="62"/>
        <v>25.5</v>
      </c>
      <c r="I671">
        <v>12</v>
      </c>
      <c r="J671" t="s">
        <v>15</v>
      </c>
      <c r="K671" t="s">
        <v>16</v>
      </c>
      <c r="L671">
        <f>Table357[[#This Row],[unit_price]]*Table357[[#This Row],[quantity]]</f>
        <v>222</v>
      </c>
      <c r="M671">
        <f t="shared" si="63"/>
        <v>306</v>
      </c>
      <c r="N671">
        <f t="shared" si="64"/>
        <v>84</v>
      </c>
      <c r="O671" t="s">
        <v>112</v>
      </c>
      <c r="P671" t="s">
        <v>114</v>
      </c>
      <c r="Q671" t="str">
        <f>TEXT(Table357[[#This Row],[order_date]],"yyyy")</f>
        <v>2015</v>
      </c>
    </row>
    <row r="672" spans="1:17" x14ac:dyDescent="0.3">
      <c r="A672">
        <f t="shared" si="65"/>
        <v>7777896071</v>
      </c>
      <c r="B672" s="1">
        <v>42118</v>
      </c>
      <c r="C672" t="str">
        <f t="shared" si="60"/>
        <v>Friday</v>
      </c>
      <c r="D672" t="str">
        <f t="shared" si="61"/>
        <v>April</v>
      </c>
      <c r="E672">
        <v>16.5</v>
      </c>
      <c r="F672" t="s">
        <v>7</v>
      </c>
      <c r="G672" t="s">
        <v>17</v>
      </c>
      <c r="H672">
        <f t="shared" si="62"/>
        <v>25</v>
      </c>
      <c r="I672">
        <v>2</v>
      </c>
      <c r="J672" t="s">
        <v>18</v>
      </c>
      <c r="K672" t="s">
        <v>19</v>
      </c>
      <c r="L672">
        <f>Table357[[#This Row],[unit_price]]*Table357[[#This Row],[quantity]]</f>
        <v>33</v>
      </c>
      <c r="M672">
        <f t="shared" si="63"/>
        <v>50</v>
      </c>
      <c r="N672">
        <f t="shared" si="64"/>
        <v>17</v>
      </c>
      <c r="O672" t="s">
        <v>112</v>
      </c>
      <c r="P672" t="s">
        <v>114</v>
      </c>
      <c r="Q672" t="str">
        <f>TEXT(Table357[[#This Row],[order_date]],"yyyy")</f>
        <v>2015</v>
      </c>
    </row>
    <row r="673" spans="1:17" x14ac:dyDescent="0.3">
      <c r="A673">
        <f t="shared" si="65"/>
        <v>7777896072</v>
      </c>
      <c r="B673" s="1">
        <v>42118</v>
      </c>
      <c r="C673" t="str">
        <f t="shared" si="60"/>
        <v>Friday</v>
      </c>
      <c r="D673" t="str">
        <f t="shared" si="61"/>
        <v>April</v>
      </c>
      <c r="E673">
        <v>16.75</v>
      </c>
      <c r="F673" t="s">
        <v>7</v>
      </c>
      <c r="G673" t="s">
        <v>22</v>
      </c>
      <c r="H673">
        <f t="shared" si="62"/>
        <v>23.25</v>
      </c>
      <c r="I673">
        <v>8</v>
      </c>
      <c r="J673" t="s">
        <v>72</v>
      </c>
      <c r="K673" t="s">
        <v>73</v>
      </c>
      <c r="L673">
        <f>Table357[[#This Row],[unit_price]]*Table357[[#This Row],[quantity]]</f>
        <v>134</v>
      </c>
      <c r="M673">
        <f t="shared" si="63"/>
        <v>186</v>
      </c>
      <c r="N673">
        <f t="shared" si="64"/>
        <v>52</v>
      </c>
      <c r="O673" t="s">
        <v>112</v>
      </c>
      <c r="P673" t="s">
        <v>114</v>
      </c>
      <c r="Q673" t="str">
        <f>TEXT(Table357[[#This Row],[order_date]],"yyyy")</f>
        <v>2015</v>
      </c>
    </row>
    <row r="674" spans="1:17" x14ac:dyDescent="0.3">
      <c r="A674">
        <f t="shared" si="65"/>
        <v>7777896073</v>
      </c>
      <c r="B674" s="1">
        <v>42118</v>
      </c>
      <c r="C674" t="str">
        <f t="shared" si="60"/>
        <v>Friday</v>
      </c>
      <c r="D674" t="str">
        <f t="shared" si="61"/>
        <v>April</v>
      </c>
      <c r="E674">
        <v>20.75</v>
      </c>
      <c r="F674" t="s">
        <v>13</v>
      </c>
      <c r="G674" t="s">
        <v>14</v>
      </c>
      <c r="H674">
        <f t="shared" si="62"/>
        <v>27.75</v>
      </c>
      <c r="I674">
        <v>3</v>
      </c>
      <c r="J674" t="s">
        <v>40</v>
      </c>
      <c r="K674" t="s">
        <v>41</v>
      </c>
      <c r="L674">
        <f>Table357[[#This Row],[unit_price]]*Table357[[#This Row],[quantity]]</f>
        <v>62.25</v>
      </c>
      <c r="M674">
        <f t="shared" si="63"/>
        <v>83.25</v>
      </c>
      <c r="N674">
        <f t="shared" si="64"/>
        <v>21</v>
      </c>
      <c r="O674" t="s">
        <v>112</v>
      </c>
      <c r="P674" t="s">
        <v>114</v>
      </c>
      <c r="Q674" t="str">
        <f>TEXT(Table357[[#This Row],[order_date]],"yyyy")</f>
        <v>2015</v>
      </c>
    </row>
    <row r="675" spans="1:17" x14ac:dyDescent="0.3">
      <c r="A675">
        <f t="shared" si="65"/>
        <v>7777896074</v>
      </c>
      <c r="B675" s="1">
        <v>42119</v>
      </c>
      <c r="C675" t="str">
        <f t="shared" si="60"/>
        <v>Saturday</v>
      </c>
      <c r="D675" t="str">
        <f t="shared" si="61"/>
        <v>April</v>
      </c>
      <c r="E675">
        <v>17.95</v>
      </c>
      <c r="F675" t="s">
        <v>13</v>
      </c>
      <c r="G675" t="s">
        <v>14</v>
      </c>
      <c r="H675">
        <f t="shared" si="62"/>
        <v>24.95</v>
      </c>
      <c r="I675">
        <v>7</v>
      </c>
      <c r="J675" t="s">
        <v>56</v>
      </c>
      <c r="K675" t="s">
        <v>57</v>
      </c>
      <c r="L675">
        <f>Table357[[#This Row],[unit_price]]*Table357[[#This Row],[quantity]]</f>
        <v>125.64999999999999</v>
      </c>
      <c r="M675">
        <f t="shared" si="63"/>
        <v>174.65</v>
      </c>
      <c r="N675">
        <f t="shared" si="64"/>
        <v>49</v>
      </c>
      <c r="O675" t="s">
        <v>111</v>
      </c>
      <c r="P675" t="s">
        <v>114</v>
      </c>
      <c r="Q675" t="str">
        <f>TEXT(Table357[[#This Row],[order_date]],"yyyy")</f>
        <v>2015</v>
      </c>
    </row>
    <row r="676" spans="1:17" x14ac:dyDescent="0.3">
      <c r="A676">
        <f t="shared" si="65"/>
        <v>7777896075</v>
      </c>
      <c r="B676" s="1">
        <v>42119</v>
      </c>
      <c r="C676" t="str">
        <f t="shared" si="60"/>
        <v>Saturday</v>
      </c>
      <c r="D676" t="str">
        <f t="shared" si="61"/>
        <v>April</v>
      </c>
      <c r="E676">
        <v>16.5</v>
      </c>
      <c r="F676" t="s">
        <v>7</v>
      </c>
      <c r="G676" t="s">
        <v>14</v>
      </c>
      <c r="H676">
        <f t="shared" si="62"/>
        <v>22</v>
      </c>
      <c r="I676">
        <v>7</v>
      </c>
      <c r="J676" t="s">
        <v>40</v>
      </c>
      <c r="K676" t="s">
        <v>41</v>
      </c>
      <c r="L676">
        <f>Table357[[#This Row],[unit_price]]*Table357[[#This Row],[quantity]]</f>
        <v>115.5</v>
      </c>
      <c r="M676">
        <f t="shared" si="63"/>
        <v>154</v>
      </c>
      <c r="N676">
        <f t="shared" si="64"/>
        <v>38.5</v>
      </c>
      <c r="O676" t="s">
        <v>111</v>
      </c>
      <c r="P676" t="s">
        <v>114</v>
      </c>
      <c r="Q676" t="str">
        <f>TEXT(Table357[[#This Row],[order_date]],"yyyy")</f>
        <v>2015</v>
      </c>
    </row>
    <row r="677" spans="1:17" x14ac:dyDescent="0.3">
      <c r="A677">
        <f t="shared" si="65"/>
        <v>7777896076</v>
      </c>
      <c r="B677" s="1">
        <v>42119</v>
      </c>
      <c r="C677" t="str">
        <f t="shared" si="60"/>
        <v>Saturday</v>
      </c>
      <c r="D677" t="str">
        <f t="shared" si="61"/>
        <v>April</v>
      </c>
      <c r="E677">
        <v>17.95</v>
      </c>
      <c r="F677" t="s">
        <v>13</v>
      </c>
      <c r="G677" t="s">
        <v>14</v>
      </c>
      <c r="H677">
        <f t="shared" si="62"/>
        <v>24.95</v>
      </c>
      <c r="I677">
        <v>7</v>
      </c>
      <c r="J677" t="s">
        <v>56</v>
      </c>
      <c r="K677" t="s">
        <v>57</v>
      </c>
      <c r="L677">
        <f>Table357[[#This Row],[unit_price]]*Table357[[#This Row],[quantity]]</f>
        <v>125.64999999999999</v>
      </c>
      <c r="M677">
        <f t="shared" si="63"/>
        <v>174.65</v>
      </c>
      <c r="N677">
        <f t="shared" si="64"/>
        <v>49</v>
      </c>
      <c r="O677" t="s">
        <v>112</v>
      </c>
      <c r="P677" t="s">
        <v>115</v>
      </c>
      <c r="Q677" t="str">
        <f>TEXT(Table357[[#This Row],[order_date]],"yyyy")</f>
        <v>2015</v>
      </c>
    </row>
    <row r="678" spans="1:17" x14ac:dyDescent="0.3">
      <c r="A678">
        <f t="shared" si="65"/>
        <v>7777896077</v>
      </c>
      <c r="B678" s="1">
        <v>42119</v>
      </c>
      <c r="C678" t="str">
        <f t="shared" si="60"/>
        <v>Saturday</v>
      </c>
      <c r="D678" t="str">
        <f t="shared" si="61"/>
        <v>April</v>
      </c>
      <c r="E678">
        <v>20.75</v>
      </c>
      <c r="F678" t="s">
        <v>13</v>
      </c>
      <c r="G678" t="s">
        <v>17</v>
      </c>
      <c r="H678">
        <f t="shared" si="62"/>
        <v>30.75</v>
      </c>
      <c r="I678">
        <v>11</v>
      </c>
      <c r="J678" t="s">
        <v>38</v>
      </c>
      <c r="K678" t="s">
        <v>39</v>
      </c>
      <c r="L678">
        <f>Table357[[#This Row],[unit_price]]*Table357[[#This Row],[quantity]]</f>
        <v>228.25</v>
      </c>
      <c r="M678">
        <f t="shared" si="63"/>
        <v>338.25</v>
      </c>
      <c r="N678">
        <f t="shared" si="64"/>
        <v>110</v>
      </c>
      <c r="O678" t="s">
        <v>111</v>
      </c>
      <c r="P678" t="s">
        <v>114</v>
      </c>
      <c r="Q678" t="str">
        <f>TEXT(Table357[[#This Row],[order_date]],"yyyy")</f>
        <v>2015</v>
      </c>
    </row>
    <row r="679" spans="1:17" x14ac:dyDescent="0.3">
      <c r="A679">
        <f t="shared" si="65"/>
        <v>7777896078</v>
      </c>
      <c r="B679" s="1">
        <v>42119</v>
      </c>
      <c r="C679" t="str">
        <f t="shared" si="60"/>
        <v>Saturday</v>
      </c>
      <c r="D679" t="str">
        <f t="shared" si="61"/>
        <v>April</v>
      </c>
      <c r="E679">
        <v>10.5</v>
      </c>
      <c r="F679" t="s">
        <v>27</v>
      </c>
      <c r="G679" t="s">
        <v>8</v>
      </c>
      <c r="H679">
        <f t="shared" si="62"/>
        <v>13.5</v>
      </c>
      <c r="I679">
        <v>8</v>
      </c>
      <c r="J679" t="s">
        <v>9</v>
      </c>
      <c r="K679" t="s">
        <v>10</v>
      </c>
      <c r="L679">
        <f>Table357[[#This Row],[unit_price]]*Table357[[#This Row],[quantity]]</f>
        <v>84</v>
      </c>
      <c r="M679">
        <f t="shared" si="63"/>
        <v>108</v>
      </c>
      <c r="N679">
        <f t="shared" si="64"/>
        <v>24</v>
      </c>
      <c r="O679" t="s">
        <v>112</v>
      </c>
      <c r="P679" t="s">
        <v>115</v>
      </c>
      <c r="Q679" t="str">
        <f>TEXT(Table357[[#This Row],[order_date]],"yyyy")</f>
        <v>2015</v>
      </c>
    </row>
    <row r="680" spans="1:17" x14ac:dyDescent="0.3">
      <c r="A680">
        <f t="shared" si="65"/>
        <v>7777896079</v>
      </c>
      <c r="B680" s="1">
        <v>42119</v>
      </c>
      <c r="C680" t="str">
        <f t="shared" si="60"/>
        <v>Saturday</v>
      </c>
      <c r="D680" t="str">
        <f t="shared" si="61"/>
        <v>April</v>
      </c>
      <c r="E680">
        <v>20.75</v>
      </c>
      <c r="F680" t="s">
        <v>13</v>
      </c>
      <c r="G680" t="s">
        <v>17</v>
      </c>
      <c r="H680">
        <f t="shared" si="62"/>
        <v>30.75</v>
      </c>
      <c r="I680">
        <v>5</v>
      </c>
      <c r="J680" t="s">
        <v>38</v>
      </c>
      <c r="K680" t="s">
        <v>39</v>
      </c>
      <c r="L680">
        <f>Table357[[#This Row],[unit_price]]*Table357[[#This Row],[quantity]]</f>
        <v>103.75</v>
      </c>
      <c r="M680">
        <f t="shared" si="63"/>
        <v>153.75</v>
      </c>
      <c r="N680">
        <f t="shared" si="64"/>
        <v>50</v>
      </c>
      <c r="O680" t="s">
        <v>111</v>
      </c>
      <c r="P680" t="s">
        <v>115</v>
      </c>
      <c r="Q680" t="str">
        <f>TEXT(Table357[[#This Row],[order_date]],"yyyy")</f>
        <v>2015</v>
      </c>
    </row>
    <row r="681" spans="1:17" x14ac:dyDescent="0.3">
      <c r="A681">
        <f t="shared" si="65"/>
        <v>7777896080</v>
      </c>
      <c r="B681" s="1">
        <v>42119</v>
      </c>
      <c r="C681" t="str">
        <f t="shared" si="60"/>
        <v>Saturday</v>
      </c>
      <c r="D681" t="str">
        <f t="shared" si="61"/>
        <v>April</v>
      </c>
      <c r="E681">
        <v>17.95</v>
      </c>
      <c r="F681" t="s">
        <v>13</v>
      </c>
      <c r="G681" t="s">
        <v>14</v>
      </c>
      <c r="H681">
        <f t="shared" si="62"/>
        <v>24.95</v>
      </c>
      <c r="I681">
        <v>12</v>
      </c>
      <c r="J681" t="s">
        <v>56</v>
      </c>
      <c r="K681" t="s">
        <v>57</v>
      </c>
      <c r="L681">
        <f>Table357[[#This Row],[unit_price]]*Table357[[#This Row],[quantity]]</f>
        <v>215.39999999999998</v>
      </c>
      <c r="M681">
        <f t="shared" si="63"/>
        <v>299.39999999999998</v>
      </c>
      <c r="N681">
        <f t="shared" si="64"/>
        <v>84</v>
      </c>
      <c r="O681" t="s">
        <v>111</v>
      </c>
      <c r="P681" t="s">
        <v>115</v>
      </c>
      <c r="Q681" t="str">
        <f>TEXT(Table357[[#This Row],[order_date]],"yyyy")</f>
        <v>2015</v>
      </c>
    </row>
    <row r="682" spans="1:17" x14ac:dyDescent="0.3">
      <c r="A682">
        <f t="shared" si="65"/>
        <v>7777896081</v>
      </c>
      <c r="B682" s="1">
        <v>42119</v>
      </c>
      <c r="C682" t="str">
        <f t="shared" si="60"/>
        <v>Saturday</v>
      </c>
      <c r="D682" t="str">
        <f t="shared" si="61"/>
        <v>April</v>
      </c>
      <c r="E682">
        <v>16.5</v>
      </c>
      <c r="F682" t="s">
        <v>13</v>
      </c>
      <c r="G682" t="s">
        <v>8</v>
      </c>
      <c r="H682">
        <f t="shared" si="62"/>
        <v>22.5</v>
      </c>
      <c r="I682">
        <v>12</v>
      </c>
      <c r="J682" t="s">
        <v>9</v>
      </c>
      <c r="K682" t="s">
        <v>10</v>
      </c>
      <c r="L682">
        <f>Table357[[#This Row],[unit_price]]*Table357[[#This Row],[quantity]]</f>
        <v>198</v>
      </c>
      <c r="M682">
        <f t="shared" si="63"/>
        <v>270</v>
      </c>
      <c r="N682">
        <f t="shared" si="64"/>
        <v>72</v>
      </c>
      <c r="O682" t="s">
        <v>111</v>
      </c>
      <c r="P682" t="s">
        <v>114</v>
      </c>
      <c r="Q682" t="str">
        <f>TEXT(Table357[[#This Row],[order_date]],"yyyy")</f>
        <v>2015</v>
      </c>
    </row>
    <row r="683" spans="1:17" x14ac:dyDescent="0.3">
      <c r="A683">
        <f t="shared" si="65"/>
        <v>7777896082</v>
      </c>
      <c r="B683" s="1">
        <v>42120</v>
      </c>
      <c r="C683" t="str">
        <f t="shared" si="60"/>
        <v>Sunday</v>
      </c>
      <c r="D683" t="str">
        <f t="shared" si="61"/>
        <v>April</v>
      </c>
      <c r="E683">
        <v>20.25</v>
      </c>
      <c r="F683" t="s">
        <v>13</v>
      </c>
      <c r="G683" t="s">
        <v>14</v>
      </c>
      <c r="H683">
        <f t="shared" si="62"/>
        <v>27.25</v>
      </c>
      <c r="I683">
        <v>6</v>
      </c>
      <c r="J683" t="s">
        <v>64</v>
      </c>
      <c r="K683" t="s">
        <v>65</v>
      </c>
      <c r="L683">
        <f>Table357[[#This Row],[unit_price]]*Table357[[#This Row],[quantity]]</f>
        <v>121.5</v>
      </c>
      <c r="M683">
        <f t="shared" si="63"/>
        <v>163.5</v>
      </c>
      <c r="N683">
        <f t="shared" si="64"/>
        <v>42</v>
      </c>
      <c r="O683" t="s">
        <v>111</v>
      </c>
      <c r="P683" t="s">
        <v>115</v>
      </c>
      <c r="Q683" t="str">
        <f>TEXT(Table357[[#This Row],[order_date]],"yyyy")</f>
        <v>2015</v>
      </c>
    </row>
    <row r="684" spans="1:17" x14ac:dyDescent="0.3">
      <c r="A684">
        <f t="shared" si="65"/>
        <v>7777896083</v>
      </c>
      <c r="B684" s="1">
        <v>42120</v>
      </c>
      <c r="C684" t="str">
        <f t="shared" si="60"/>
        <v>Sunday</v>
      </c>
      <c r="D684" t="str">
        <f t="shared" si="61"/>
        <v>April</v>
      </c>
      <c r="E684">
        <v>12</v>
      </c>
      <c r="F684" t="s">
        <v>27</v>
      </c>
      <c r="G684" t="s">
        <v>8</v>
      </c>
      <c r="H684">
        <f t="shared" si="62"/>
        <v>15</v>
      </c>
      <c r="I684">
        <v>9</v>
      </c>
      <c r="J684" t="s">
        <v>36</v>
      </c>
      <c r="K684" t="s">
        <v>37</v>
      </c>
      <c r="L684">
        <f>Table357[[#This Row],[unit_price]]*Table357[[#This Row],[quantity]]</f>
        <v>108</v>
      </c>
      <c r="M684">
        <f t="shared" si="63"/>
        <v>135</v>
      </c>
      <c r="N684">
        <f t="shared" si="64"/>
        <v>27</v>
      </c>
      <c r="O684" t="s">
        <v>111</v>
      </c>
      <c r="P684" t="s">
        <v>115</v>
      </c>
      <c r="Q684" t="str">
        <f>TEXT(Table357[[#This Row],[order_date]],"yyyy")</f>
        <v>2015</v>
      </c>
    </row>
    <row r="685" spans="1:17" x14ac:dyDescent="0.3">
      <c r="A685">
        <f t="shared" si="65"/>
        <v>7777896084</v>
      </c>
      <c r="B685" s="1">
        <v>42120</v>
      </c>
      <c r="C685" t="str">
        <f t="shared" si="60"/>
        <v>Sunday</v>
      </c>
      <c r="D685" t="str">
        <f t="shared" si="61"/>
        <v>April</v>
      </c>
      <c r="E685">
        <v>17.95</v>
      </c>
      <c r="F685" t="s">
        <v>13</v>
      </c>
      <c r="G685" t="s">
        <v>14</v>
      </c>
      <c r="H685">
        <f t="shared" si="62"/>
        <v>24.95</v>
      </c>
      <c r="I685">
        <v>3</v>
      </c>
      <c r="J685" t="s">
        <v>56</v>
      </c>
      <c r="K685" t="s">
        <v>57</v>
      </c>
      <c r="L685">
        <f>Table357[[#This Row],[unit_price]]*Table357[[#This Row],[quantity]]</f>
        <v>53.849999999999994</v>
      </c>
      <c r="M685">
        <f t="shared" si="63"/>
        <v>74.849999999999994</v>
      </c>
      <c r="N685">
        <f t="shared" si="64"/>
        <v>21</v>
      </c>
      <c r="O685" t="s">
        <v>112</v>
      </c>
      <c r="P685" t="s">
        <v>115</v>
      </c>
      <c r="Q685" t="str">
        <f>TEXT(Table357[[#This Row],[order_date]],"yyyy")</f>
        <v>2015</v>
      </c>
    </row>
    <row r="686" spans="1:17" x14ac:dyDescent="0.3">
      <c r="A686">
        <f t="shared" si="65"/>
        <v>7777896085</v>
      </c>
      <c r="B686" s="1">
        <v>42120</v>
      </c>
      <c r="C686" t="str">
        <f t="shared" si="60"/>
        <v>Sunday</v>
      </c>
      <c r="D686" t="str">
        <f t="shared" si="61"/>
        <v>April</v>
      </c>
      <c r="E686">
        <v>12.5</v>
      </c>
      <c r="F686" t="s">
        <v>7</v>
      </c>
      <c r="G686" t="s">
        <v>8</v>
      </c>
      <c r="H686">
        <f t="shared" si="62"/>
        <v>17</v>
      </c>
      <c r="I686">
        <v>8</v>
      </c>
      <c r="J686" t="s">
        <v>48</v>
      </c>
      <c r="K686" t="s">
        <v>49</v>
      </c>
      <c r="L686">
        <f>Table357[[#This Row],[unit_price]]*Table357[[#This Row],[quantity]]</f>
        <v>100</v>
      </c>
      <c r="M686">
        <f t="shared" si="63"/>
        <v>136</v>
      </c>
      <c r="N686">
        <f t="shared" si="64"/>
        <v>36</v>
      </c>
      <c r="O686" t="s">
        <v>112</v>
      </c>
      <c r="P686" t="s">
        <v>114</v>
      </c>
      <c r="Q686" t="str">
        <f>TEXT(Table357[[#This Row],[order_date]],"yyyy")</f>
        <v>2015</v>
      </c>
    </row>
    <row r="687" spans="1:17" x14ac:dyDescent="0.3">
      <c r="A687">
        <f t="shared" si="65"/>
        <v>7777896086</v>
      </c>
      <c r="B687" s="1">
        <v>42120</v>
      </c>
      <c r="C687" t="str">
        <f t="shared" si="60"/>
        <v>Sunday</v>
      </c>
      <c r="D687" t="str">
        <f t="shared" si="61"/>
        <v>April</v>
      </c>
      <c r="E687">
        <v>12</v>
      </c>
      <c r="F687" t="s">
        <v>27</v>
      </c>
      <c r="G687" t="s">
        <v>8</v>
      </c>
      <c r="H687">
        <f t="shared" si="62"/>
        <v>15</v>
      </c>
      <c r="I687">
        <v>10</v>
      </c>
      <c r="J687" t="s">
        <v>52</v>
      </c>
      <c r="K687" t="s">
        <v>53</v>
      </c>
      <c r="L687">
        <f>Table357[[#This Row],[unit_price]]*Table357[[#This Row],[quantity]]</f>
        <v>120</v>
      </c>
      <c r="M687">
        <f t="shared" si="63"/>
        <v>150</v>
      </c>
      <c r="N687">
        <f t="shared" si="64"/>
        <v>30</v>
      </c>
      <c r="O687" t="s">
        <v>112</v>
      </c>
      <c r="P687" t="s">
        <v>114</v>
      </c>
      <c r="Q687" t="str">
        <f>TEXT(Table357[[#This Row],[order_date]],"yyyy")</f>
        <v>2015</v>
      </c>
    </row>
    <row r="688" spans="1:17" x14ac:dyDescent="0.3">
      <c r="A688">
        <f t="shared" si="65"/>
        <v>7777896087</v>
      </c>
      <c r="B688" s="1">
        <v>42121</v>
      </c>
      <c r="C688" t="str">
        <f t="shared" si="60"/>
        <v>Monday</v>
      </c>
      <c r="D688" t="str">
        <f t="shared" si="61"/>
        <v>April</v>
      </c>
      <c r="E688">
        <v>16.5</v>
      </c>
      <c r="F688" t="s">
        <v>7</v>
      </c>
      <c r="G688" t="s">
        <v>17</v>
      </c>
      <c r="H688">
        <f t="shared" si="62"/>
        <v>25</v>
      </c>
      <c r="I688">
        <v>6</v>
      </c>
      <c r="J688" t="s">
        <v>38</v>
      </c>
      <c r="K688" t="s">
        <v>39</v>
      </c>
      <c r="L688">
        <f>Table357[[#This Row],[unit_price]]*Table357[[#This Row],[quantity]]</f>
        <v>99</v>
      </c>
      <c r="M688">
        <f t="shared" si="63"/>
        <v>150</v>
      </c>
      <c r="N688">
        <f t="shared" si="64"/>
        <v>51</v>
      </c>
      <c r="O688" t="s">
        <v>112</v>
      </c>
      <c r="P688" t="s">
        <v>115</v>
      </c>
      <c r="Q688" t="str">
        <f>TEXT(Table357[[#This Row],[order_date]],"yyyy")</f>
        <v>2015</v>
      </c>
    </row>
    <row r="689" spans="1:17" x14ac:dyDescent="0.3">
      <c r="A689">
        <f t="shared" si="65"/>
        <v>7777896088</v>
      </c>
      <c r="B689" s="1">
        <v>42121</v>
      </c>
      <c r="C689" t="str">
        <f t="shared" si="60"/>
        <v>Monday</v>
      </c>
      <c r="D689" t="str">
        <f t="shared" si="61"/>
        <v>April</v>
      </c>
      <c r="E689">
        <v>12</v>
      </c>
      <c r="F689" t="s">
        <v>27</v>
      </c>
      <c r="G689" t="s">
        <v>14</v>
      </c>
      <c r="H689">
        <f t="shared" si="62"/>
        <v>16</v>
      </c>
      <c r="I689">
        <v>9</v>
      </c>
      <c r="J689" t="s">
        <v>68</v>
      </c>
      <c r="K689" t="s">
        <v>69</v>
      </c>
      <c r="L689">
        <f>Table357[[#This Row],[unit_price]]*Table357[[#This Row],[quantity]]</f>
        <v>108</v>
      </c>
      <c r="M689">
        <f t="shared" si="63"/>
        <v>144</v>
      </c>
      <c r="N689">
        <f t="shared" si="64"/>
        <v>36</v>
      </c>
      <c r="O689" t="s">
        <v>111</v>
      </c>
      <c r="P689" t="s">
        <v>115</v>
      </c>
      <c r="Q689" t="str">
        <f>TEXT(Table357[[#This Row],[order_date]],"yyyy")</f>
        <v>2015</v>
      </c>
    </row>
    <row r="690" spans="1:17" x14ac:dyDescent="0.3">
      <c r="A690">
        <f t="shared" si="65"/>
        <v>7777896089</v>
      </c>
      <c r="B690" s="1">
        <v>42121</v>
      </c>
      <c r="C690" t="str">
        <f t="shared" si="60"/>
        <v>Monday</v>
      </c>
      <c r="D690" t="str">
        <f t="shared" si="61"/>
        <v>April</v>
      </c>
      <c r="E690">
        <v>20.75</v>
      </c>
      <c r="F690" t="s">
        <v>13</v>
      </c>
      <c r="G690" t="s">
        <v>17</v>
      </c>
      <c r="H690">
        <f t="shared" si="62"/>
        <v>30.75</v>
      </c>
      <c r="I690">
        <v>1</v>
      </c>
      <c r="J690" t="s">
        <v>18</v>
      </c>
      <c r="K690" t="s">
        <v>19</v>
      </c>
      <c r="L690">
        <f>Table357[[#This Row],[unit_price]]*Table357[[#This Row],[quantity]]</f>
        <v>20.75</v>
      </c>
      <c r="M690">
        <f t="shared" si="63"/>
        <v>30.75</v>
      </c>
      <c r="N690">
        <f t="shared" si="64"/>
        <v>10</v>
      </c>
      <c r="O690" t="s">
        <v>112</v>
      </c>
      <c r="P690" t="s">
        <v>114</v>
      </c>
      <c r="Q690" t="str">
        <f>TEXT(Table357[[#This Row],[order_date]],"yyyy")</f>
        <v>2015</v>
      </c>
    </row>
    <row r="691" spans="1:17" x14ac:dyDescent="0.3">
      <c r="A691">
        <f t="shared" si="65"/>
        <v>7777896090</v>
      </c>
      <c r="B691" s="1">
        <v>42121</v>
      </c>
      <c r="C691" t="str">
        <f t="shared" si="60"/>
        <v>Monday</v>
      </c>
      <c r="D691" t="str">
        <f t="shared" si="61"/>
        <v>April</v>
      </c>
      <c r="E691">
        <v>12</v>
      </c>
      <c r="F691" t="s">
        <v>27</v>
      </c>
      <c r="G691" t="s">
        <v>8</v>
      </c>
      <c r="H691">
        <f t="shared" si="62"/>
        <v>15</v>
      </c>
      <c r="I691">
        <v>5</v>
      </c>
      <c r="J691" t="s">
        <v>58</v>
      </c>
      <c r="K691" t="s">
        <v>59</v>
      </c>
      <c r="L691">
        <f>Table357[[#This Row],[unit_price]]*Table357[[#This Row],[quantity]]</f>
        <v>60</v>
      </c>
      <c r="M691">
        <f t="shared" si="63"/>
        <v>75</v>
      </c>
      <c r="N691">
        <f t="shared" si="64"/>
        <v>15</v>
      </c>
      <c r="O691" t="s">
        <v>111</v>
      </c>
      <c r="P691" t="s">
        <v>114</v>
      </c>
      <c r="Q691" t="str">
        <f>TEXT(Table357[[#This Row],[order_date]],"yyyy")</f>
        <v>2015</v>
      </c>
    </row>
    <row r="692" spans="1:17" x14ac:dyDescent="0.3">
      <c r="A692">
        <f t="shared" si="65"/>
        <v>7777896091</v>
      </c>
      <c r="B692" s="1">
        <v>42122</v>
      </c>
      <c r="C692" t="str">
        <f t="shared" si="60"/>
        <v>Tuesday</v>
      </c>
      <c r="D692" t="str">
        <f t="shared" si="61"/>
        <v>April</v>
      </c>
      <c r="E692">
        <v>15.25</v>
      </c>
      <c r="F692" t="s">
        <v>13</v>
      </c>
      <c r="G692" t="s">
        <v>8</v>
      </c>
      <c r="H692">
        <f t="shared" si="62"/>
        <v>21.25</v>
      </c>
      <c r="I692">
        <v>3</v>
      </c>
      <c r="J692" t="s">
        <v>48</v>
      </c>
      <c r="K692" t="s">
        <v>49</v>
      </c>
      <c r="L692">
        <f>Table357[[#This Row],[unit_price]]*Table357[[#This Row],[quantity]]</f>
        <v>45.75</v>
      </c>
      <c r="M692">
        <f t="shared" si="63"/>
        <v>63.75</v>
      </c>
      <c r="N692">
        <f t="shared" si="64"/>
        <v>18</v>
      </c>
      <c r="O692" t="s">
        <v>112</v>
      </c>
      <c r="P692" t="s">
        <v>114</v>
      </c>
      <c r="Q692" t="str">
        <f>TEXT(Table357[[#This Row],[order_date]],"yyyy")</f>
        <v>2015</v>
      </c>
    </row>
    <row r="693" spans="1:17" x14ac:dyDescent="0.3">
      <c r="A693">
        <f t="shared" si="65"/>
        <v>7777896092</v>
      </c>
      <c r="B693" s="1">
        <v>42122</v>
      </c>
      <c r="C693" t="str">
        <f t="shared" si="60"/>
        <v>Tuesday</v>
      </c>
      <c r="D693" t="str">
        <f t="shared" si="61"/>
        <v>April</v>
      </c>
      <c r="E693">
        <v>20.5</v>
      </c>
      <c r="F693" t="s">
        <v>13</v>
      </c>
      <c r="G693" t="s">
        <v>8</v>
      </c>
      <c r="H693">
        <f t="shared" si="62"/>
        <v>26.5</v>
      </c>
      <c r="I693">
        <v>3</v>
      </c>
      <c r="J693" t="s">
        <v>58</v>
      </c>
      <c r="K693" t="s">
        <v>59</v>
      </c>
      <c r="L693">
        <f>Table357[[#This Row],[unit_price]]*Table357[[#This Row],[quantity]]</f>
        <v>61.5</v>
      </c>
      <c r="M693">
        <f t="shared" si="63"/>
        <v>79.5</v>
      </c>
      <c r="N693">
        <f t="shared" si="64"/>
        <v>18</v>
      </c>
      <c r="O693" t="s">
        <v>112</v>
      </c>
      <c r="P693" t="s">
        <v>115</v>
      </c>
      <c r="Q693" t="str">
        <f>TEXT(Table357[[#This Row],[order_date]],"yyyy")</f>
        <v>2015</v>
      </c>
    </row>
    <row r="694" spans="1:17" x14ac:dyDescent="0.3">
      <c r="A694">
        <f t="shared" si="65"/>
        <v>7777896093</v>
      </c>
      <c r="B694" s="1">
        <v>42122</v>
      </c>
      <c r="C694" t="str">
        <f t="shared" si="60"/>
        <v>Tuesday</v>
      </c>
      <c r="D694" t="str">
        <f t="shared" si="61"/>
        <v>April</v>
      </c>
      <c r="E694">
        <v>12.75</v>
      </c>
      <c r="F694" t="s">
        <v>27</v>
      </c>
      <c r="G694" t="s">
        <v>22</v>
      </c>
      <c r="H694">
        <f t="shared" si="62"/>
        <v>17.75</v>
      </c>
      <c r="I694">
        <v>3</v>
      </c>
      <c r="J694" t="s">
        <v>46</v>
      </c>
      <c r="K694" t="s">
        <v>47</v>
      </c>
      <c r="L694">
        <f>Table357[[#This Row],[unit_price]]*Table357[[#This Row],[quantity]]</f>
        <v>38.25</v>
      </c>
      <c r="M694">
        <f t="shared" si="63"/>
        <v>53.25</v>
      </c>
      <c r="N694">
        <f t="shared" si="64"/>
        <v>15</v>
      </c>
      <c r="O694" t="s">
        <v>112</v>
      </c>
      <c r="P694" t="s">
        <v>114</v>
      </c>
      <c r="Q694" t="str">
        <f>TEXT(Table357[[#This Row],[order_date]],"yyyy")</f>
        <v>2015</v>
      </c>
    </row>
    <row r="695" spans="1:17" x14ac:dyDescent="0.3">
      <c r="A695">
        <f t="shared" si="65"/>
        <v>7777896094</v>
      </c>
      <c r="B695" s="1">
        <v>42123</v>
      </c>
      <c r="C695" t="str">
        <f t="shared" si="60"/>
        <v>Wednesday</v>
      </c>
      <c r="D695" t="str">
        <f t="shared" si="61"/>
        <v>April</v>
      </c>
      <c r="E695">
        <v>14.75</v>
      </c>
      <c r="F695" t="s">
        <v>7</v>
      </c>
      <c r="G695" t="s">
        <v>14</v>
      </c>
      <c r="H695">
        <f t="shared" si="62"/>
        <v>20.25</v>
      </c>
      <c r="I695">
        <v>3</v>
      </c>
      <c r="J695" t="s">
        <v>56</v>
      </c>
      <c r="K695" t="s">
        <v>57</v>
      </c>
      <c r="L695">
        <f>Table357[[#This Row],[unit_price]]*Table357[[#This Row],[quantity]]</f>
        <v>44.25</v>
      </c>
      <c r="M695">
        <f t="shared" si="63"/>
        <v>60.75</v>
      </c>
      <c r="N695">
        <f t="shared" si="64"/>
        <v>16.5</v>
      </c>
      <c r="O695" t="s">
        <v>112</v>
      </c>
      <c r="P695" t="s">
        <v>114</v>
      </c>
      <c r="Q695" t="str">
        <f>TEXT(Table357[[#This Row],[order_date]],"yyyy")</f>
        <v>2015</v>
      </c>
    </row>
    <row r="696" spans="1:17" x14ac:dyDescent="0.3">
      <c r="A696">
        <f t="shared" si="65"/>
        <v>7777896095</v>
      </c>
      <c r="B696" s="1">
        <v>42123</v>
      </c>
      <c r="C696" t="str">
        <f t="shared" si="60"/>
        <v>Wednesday</v>
      </c>
      <c r="D696" t="str">
        <f t="shared" si="61"/>
        <v>April</v>
      </c>
      <c r="E696">
        <v>12.5</v>
      </c>
      <c r="F696" t="s">
        <v>7</v>
      </c>
      <c r="G696" t="s">
        <v>8</v>
      </c>
      <c r="H696">
        <f t="shared" si="62"/>
        <v>17</v>
      </c>
      <c r="I696">
        <v>1</v>
      </c>
      <c r="J696" t="s">
        <v>48</v>
      </c>
      <c r="K696" t="s">
        <v>49</v>
      </c>
      <c r="L696">
        <f>Table357[[#This Row],[unit_price]]*Table357[[#This Row],[quantity]]</f>
        <v>12.5</v>
      </c>
      <c r="M696">
        <f t="shared" si="63"/>
        <v>17</v>
      </c>
      <c r="N696">
        <f t="shared" si="64"/>
        <v>4.5</v>
      </c>
      <c r="O696" t="s">
        <v>112</v>
      </c>
      <c r="P696" t="s">
        <v>114</v>
      </c>
      <c r="Q696" t="str">
        <f>TEXT(Table357[[#This Row],[order_date]],"yyyy")</f>
        <v>2015</v>
      </c>
    </row>
    <row r="697" spans="1:17" x14ac:dyDescent="0.3">
      <c r="A697">
        <f t="shared" si="65"/>
        <v>7777896096</v>
      </c>
      <c r="B697" s="1">
        <v>42123</v>
      </c>
      <c r="C697" t="str">
        <f t="shared" si="60"/>
        <v>Wednesday</v>
      </c>
      <c r="D697" t="str">
        <f t="shared" si="61"/>
        <v>April</v>
      </c>
      <c r="E697">
        <v>12.5</v>
      </c>
      <c r="F697" t="s">
        <v>7</v>
      </c>
      <c r="G697" t="s">
        <v>8</v>
      </c>
      <c r="H697">
        <f t="shared" si="62"/>
        <v>17</v>
      </c>
      <c r="I697">
        <v>10</v>
      </c>
      <c r="J697" t="s">
        <v>48</v>
      </c>
      <c r="K697" t="s">
        <v>49</v>
      </c>
      <c r="L697">
        <f>Table357[[#This Row],[unit_price]]*Table357[[#This Row],[quantity]]</f>
        <v>125</v>
      </c>
      <c r="M697">
        <f t="shared" si="63"/>
        <v>170</v>
      </c>
      <c r="N697">
        <f t="shared" si="64"/>
        <v>45</v>
      </c>
      <c r="O697" t="s">
        <v>111</v>
      </c>
      <c r="P697" t="s">
        <v>115</v>
      </c>
      <c r="Q697" t="str">
        <f>TEXT(Table357[[#This Row],[order_date]],"yyyy")</f>
        <v>2015</v>
      </c>
    </row>
    <row r="698" spans="1:17" x14ac:dyDescent="0.3">
      <c r="A698">
        <f t="shared" si="65"/>
        <v>7777896097</v>
      </c>
      <c r="B698" s="1">
        <v>42123</v>
      </c>
      <c r="C698" t="str">
        <f t="shared" si="60"/>
        <v>Wednesday</v>
      </c>
      <c r="D698" t="str">
        <f t="shared" si="61"/>
        <v>April</v>
      </c>
      <c r="E698">
        <v>16.75</v>
      </c>
      <c r="F698" t="s">
        <v>7</v>
      </c>
      <c r="G698" t="s">
        <v>22</v>
      </c>
      <c r="H698">
        <f t="shared" si="62"/>
        <v>23.25</v>
      </c>
      <c r="I698">
        <v>1</v>
      </c>
      <c r="J698" t="s">
        <v>72</v>
      </c>
      <c r="K698" t="s">
        <v>73</v>
      </c>
      <c r="L698">
        <f>Table357[[#This Row],[unit_price]]*Table357[[#This Row],[quantity]]</f>
        <v>16.75</v>
      </c>
      <c r="M698">
        <f t="shared" si="63"/>
        <v>23.25</v>
      </c>
      <c r="N698">
        <f t="shared" si="64"/>
        <v>6.5</v>
      </c>
      <c r="O698" t="s">
        <v>112</v>
      </c>
      <c r="P698" t="s">
        <v>115</v>
      </c>
      <c r="Q698" t="str">
        <f>TEXT(Table357[[#This Row],[order_date]],"yyyy")</f>
        <v>2015</v>
      </c>
    </row>
    <row r="699" spans="1:17" x14ac:dyDescent="0.3">
      <c r="A699">
        <f t="shared" si="65"/>
        <v>7777896098</v>
      </c>
      <c r="B699" s="1">
        <v>42123</v>
      </c>
      <c r="C699" t="str">
        <f t="shared" si="60"/>
        <v>Wednesday</v>
      </c>
      <c r="D699" t="str">
        <f t="shared" si="61"/>
        <v>April</v>
      </c>
      <c r="E699">
        <v>10.5</v>
      </c>
      <c r="F699" t="s">
        <v>27</v>
      </c>
      <c r="G699" t="s">
        <v>8</v>
      </c>
      <c r="H699">
        <f t="shared" si="62"/>
        <v>13.5</v>
      </c>
      <c r="I699">
        <v>4</v>
      </c>
      <c r="J699" t="s">
        <v>9</v>
      </c>
      <c r="K699" t="s">
        <v>10</v>
      </c>
      <c r="L699">
        <f>Table357[[#This Row],[unit_price]]*Table357[[#This Row],[quantity]]</f>
        <v>42</v>
      </c>
      <c r="M699">
        <f t="shared" si="63"/>
        <v>54</v>
      </c>
      <c r="N699">
        <f t="shared" si="64"/>
        <v>12</v>
      </c>
      <c r="O699" t="s">
        <v>111</v>
      </c>
      <c r="P699" t="s">
        <v>115</v>
      </c>
      <c r="Q699" t="str">
        <f>TEXT(Table357[[#This Row],[order_date]],"yyyy")</f>
        <v>2015</v>
      </c>
    </row>
    <row r="700" spans="1:17" x14ac:dyDescent="0.3">
      <c r="A700">
        <f t="shared" si="65"/>
        <v>7777896099</v>
      </c>
      <c r="B700" s="1">
        <v>42123</v>
      </c>
      <c r="C700" t="str">
        <f t="shared" si="60"/>
        <v>Wednesday</v>
      </c>
      <c r="D700" t="str">
        <f t="shared" si="61"/>
        <v>April</v>
      </c>
      <c r="E700">
        <v>17.95</v>
      </c>
      <c r="F700" t="s">
        <v>13</v>
      </c>
      <c r="G700" t="s">
        <v>14</v>
      </c>
      <c r="H700">
        <f t="shared" si="62"/>
        <v>24.95</v>
      </c>
      <c r="I700">
        <v>1</v>
      </c>
      <c r="J700" t="s">
        <v>56</v>
      </c>
      <c r="K700" t="s">
        <v>57</v>
      </c>
      <c r="L700">
        <f>Table357[[#This Row],[unit_price]]*Table357[[#This Row],[quantity]]</f>
        <v>17.95</v>
      </c>
      <c r="M700">
        <f t="shared" si="63"/>
        <v>24.95</v>
      </c>
      <c r="N700">
        <f t="shared" si="64"/>
        <v>7</v>
      </c>
      <c r="O700" t="s">
        <v>111</v>
      </c>
      <c r="P700" t="s">
        <v>115</v>
      </c>
      <c r="Q700" t="str">
        <f>TEXT(Table357[[#This Row],[order_date]],"yyyy")</f>
        <v>2015</v>
      </c>
    </row>
    <row r="701" spans="1:17" x14ac:dyDescent="0.3">
      <c r="A701">
        <f t="shared" si="65"/>
        <v>7777896100</v>
      </c>
      <c r="B701" s="1">
        <v>42123</v>
      </c>
      <c r="C701" t="str">
        <f t="shared" si="60"/>
        <v>Wednesday</v>
      </c>
      <c r="D701" t="str">
        <f t="shared" si="61"/>
        <v>April</v>
      </c>
      <c r="E701">
        <v>9.75</v>
      </c>
      <c r="F701" t="s">
        <v>27</v>
      </c>
      <c r="G701" t="s">
        <v>8</v>
      </c>
      <c r="H701">
        <f t="shared" si="62"/>
        <v>12.75</v>
      </c>
      <c r="I701">
        <v>2</v>
      </c>
      <c r="J701" t="s">
        <v>48</v>
      </c>
      <c r="K701" t="s">
        <v>49</v>
      </c>
      <c r="L701">
        <f>Table357[[#This Row],[unit_price]]*Table357[[#This Row],[quantity]]</f>
        <v>19.5</v>
      </c>
      <c r="M701">
        <f t="shared" si="63"/>
        <v>25.5</v>
      </c>
      <c r="N701">
        <f t="shared" si="64"/>
        <v>6</v>
      </c>
      <c r="O701" t="s">
        <v>112</v>
      </c>
      <c r="P701" t="s">
        <v>114</v>
      </c>
      <c r="Q701" t="str">
        <f>TEXT(Table357[[#This Row],[order_date]],"yyyy")</f>
        <v>2015</v>
      </c>
    </row>
    <row r="702" spans="1:17" x14ac:dyDescent="0.3">
      <c r="A702">
        <f t="shared" si="65"/>
        <v>7777896101</v>
      </c>
      <c r="B702" s="1">
        <v>42124</v>
      </c>
      <c r="C702" t="str">
        <f t="shared" si="60"/>
        <v>Thursday</v>
      </c>
      <c r="D702" t="str">
        <f t="shared" si="61"/>
        <v>April</v>
      </c>
      <c r="E702">
        <v>12.75</v>
      </c>
      <c r="F702" t="s">
        <v>27</v>
      </c>
      <c r="G702" t="s">
        <v>22</v>
      </c>
      <c r="H702">
        <f t="shared" si="62"/>
        <v>17.75</v>
      </c>
      <c r="I702">
        <v>9</v>
      </c>
      <c r="J702" t="s">
        <v>50</v>
      </c>
      <c r="K702" t="s">
        <v>51</v>
      </c>
      <c r="L702">
        <f>Table357[[#This Row],[unit_price]]*Table357[[#This Row],[quantity]]</f>
        <v>114.75</v>
      </c>
      <c r="M702">
        <f t="shared" si="63"/>
        <v>159.75</v>
      </c>
      <c r="N702">
        <f t="shared" si="64"/>
        <v>45</v>
      </c>
      <c r="O702" t="s">
        <v>112</v>
      </c>
      <c r="P702" t="s">
        <v>115</v>
      </c>
      <c r="Q702" t="str">
        <f>TEXT(Table357[[#This Row],[order_date]],"yyyy")</f>
        <v>2015</v>
      </c>
    </row>
    <row r="703" spans="1:17" x14ac:dyDescent="0.3">
      <c r="A703">
        <f t="shared" si="65"/>
        <v>7777896102</v>
      </c>
      <c r="B703" s="1">
        <v>42124</v>
      </c>
      <c r="C703" t="str">
        <f t="shared" si="60"/>
        <v>Thursday</v>
      </c>
      <c r="D703" t="str">
        <f t="shared" si="61"/>
        <v>April</v>
      </c>
      <c r="E703">
        <v>20.5</v>
      </c>
      <c r="F703" t="s">
        <v>13</v>
      </c>
      <c r="G703" t="s">
        <v>8</v>
      </c>
      <c r="H703">
        <f t="shared" si="62"/>
        <v>26.5</v>
      </c>
      <c r="I703">
        <v>4</v>
      </c>
      <c r="J703" t="s">
        <v>11</v>
      </c>
      <c r="K703" t="s">
        <v>12</v>
      </c>
      <c r="L703">
        <f>Table357[[#This Row],[unit_price]]*Table357[[#This Row],[quantity]]</f>
        <v>82</v>
      </c>
      <c r="M703">
        <f t="shared" si="63"/>
        <v>106</v>
      </c>
      <c r="N703">
        <f t="shared" si="64"/>
        <v>24</v>
      </c>
      <c r="O703" t="s">
        <v>112</v>
      </c>
      <c r="P703" t="s">
        <v>114</v>
      </c>
      <c r="Q703" t="str">
        <f>TEXT(Table357[[#This Row],[order_date]],"yyyy")</f>
        <v>2015</v>
      </c>
    </row>
    <row r="704" spans="1:17" x14ac:dyDescent="0.3">
      <c r="A704">
        <f t="shared" si="65"/>
        <v>7777896103</v>
      </c>
      <c r="B704" s="1">
        <v>42124</v>
      </c>
      <c r="C704" t="str">
        <f t="shared" si="60"/>
        <v>Thursday</v>
      </c>
      <c r="D704" t="str">
        <f t="shared" si="61"/>
        <v>April</v>
      </c>
      <c r="E704">
        <v>12.75</v>
      </c>
      <c r="F704" t="s">
        <v>27</v>
      </c>
      <c r="G704" t="s">
        <v>22</v>
      </c>
      <c r="H704">
        <f t="shared" si="62"/>
        <v>17.75</v>
      </c>
      <c r="I704">
        <v>3</v>
      </c>
      <c r="J704" t="s">
        <v>28</v>
      </c>
      <c r="K704" t="s">
        <v>29</v>
      </c>
      <c r="L704">
        <f>Table357[[#This Row],[unit_price]]*Table357[[#This Row],[quantity]]</f>
        <v>38.25</v>
      </c>
      <c r="M704">
        <f t="shared" si="63"/>
        <v>53.25</v>
      </c>
      <c r="N704">
        <f t="shared" si="64"/>
        <v>15</v>
      </c>
      <c r="O704" t="s">
        <v>111</v>
      </c>
      <c r="P704" t="s">
        <v>114</v>
      </c>
      <c r="Q704" t="str">
        <f>TEXT(Table357[[#This Row],[order_date]],"yyyy")</f>
        <v>2015</v>
      </c>
    </row>
    <row r="705" spans="1:17" x14ac:dyDescent="0.3">
      <c r="A705">
        <f t="shared" si="65"/>
        <v>7777896104</v>
      </c>
      <c r="B705" s="1">
        <v>42124</v>
      </c>
      <c r="C705" t="str">
        <f t="shared" si="60"/>
        <v>Thursday</v>
      </c>
      <c r="D705" t="str">
        <f t="shared" si="61"/>
        <v>April</v>
      </c>
      <c r="E705">
        <v>16</v>
      </c>
      <c r="F705" t="s">
        <v>7</v>
      </c>
      <c r="G705" t="s">
        <v>14</v>
      </c>
      <c r="H705">
        <f t="shared" si="62"/>
        <v>21.5</v>
      </c>
      <c r="I705">
        <v>8</v>
      </c>
      <c r="J705" t="s">
        <v>42</v>
      </c>
      <c r="K705" t="s">
        <v>43</v>
      </c>
      <c r="L705">
        <f>Table357[[#This Row],[unit_price]]*Table357[[#This Row],[quantity]]</f>
        <v>128</v>
      </c>
      <c r="M705">
        <f t="shared" si="63"/>
        <v>172</v>
      </c>
      <c r="N705">
        <f t="shared" si="64"/>
        <v>44</v>
      </c>
      <c r="O705" t="s">
        <v>111</v>
      </c>
      <c r="P705" t="s">
        <v>115</v>
      </c>
      <c r="Q705" t="str">
        <f>TEXT(Table357[[#This Row],[order_date]],"yyyy")</f>
        <v>2015</v>
      </c>
    </row>
    <row r="706" spans="1:17" x14ac:dyDescent="0.3">
      <c r="A706">
        <f t="shared" si="65"/>
        <v>7777896105</v>
      </c>
      <c r="B706" s="1">
        <v>42125</v>
      </c>
      <c r="C706" t="str">
        <f t="shared" ref="C706:C769" si="66">TEXT(B706,"dddd")</f>
        <v>Friday</v>
      </c>
      <c r="D706" t="str">
        <f t="shared" si="61"/>
        <v>May</v>
      </c>
      <c r="E706">
        <v>20.75</v>
      </c>
      <c r="F706" t="s">
        <v>13</v>
      </c>
      <c r="G706" t="s">
        <v>22</v>
      </c>
      <c r="H706">
        <f t="shared" si="62"/>
        <v>28.75</v>
      </c>
      <c r="I706">
        <v>4</v>
      </c>
      <c r="J706" t="s">
        <v>23</v>
      </c>
      <c r="K706" t="s">
        <v>24</v>
      </c>
      <c r="L706">
        <f>Table357[[#This Row],[unit_price]]*Table357[[#This Row],[quantity]]</f>
        <v>83</v>
      </c>
      <c r="M706">
        <f t="shared" si="63"/>
        <v>115</v>
      </c>
      <c r="N706">
        <f t="shared" si="64"/>
        <v>32</v>
      </c>
      <c r="O706" t="s">
        <v>112</v>
      </c>
      <c r="P706" t="s">
        <v>115</v>
      </c>
      <c r="Q706" t="str">
        <f>TEXT(Table357[[#This Row],[order_date]],"yyyy")</f>
        <v>2015</v>
      </c>
    </row>
    <row r="707" spans="1:17" x14ac:dyDescent="0.3">
      <c r="A707">
        <f t="shared" si="65"/>
        <v>7777896106</v>
      </c>
      <c r="B707" s="1">
        <v>42125</v>
      </c>
      <c r="C707" t="str">
        <f t="shared" si="66"/>
        <v>Friday</v>
      </c>
      <c r="D707" t="str">
        <f t="shared" ref="D707:D770" si="67">TEXT(B707,"mmmm")</f>
        <v>May</v>
      </c>
      <c r="E707">
        <v>12</v>
      </c>
      <c r="F707" t="s">
        <v>27</v>
      </c>
      <c r="G707" t="s">
        <v>8</v>
      </c>
      <c r="H707">
        <f t="shared" ref="H707:H770" si="68">E707 +   IF(F707="S", 2, IF(F707="M", 3.5, IF(F707="L", 5, 0))) +  IF(G707="Classic", 1, IF(G707="Veggie", 2, IF(G707="Chicken", 3, IF(G707="Supreme",5,0))))</f>
        <v>15</v>
      </c>
      <c r="I707">
        <v>3</v>
      </c>
      <c r="J707" t="s">
        <v>52</v>
      </c>
      <c r="K707" t="s">
        <v>53</v>
      </c>
      <c r="L707">
        <f>Table357[[#This Row],[unit_price]]*Table357[[#This Row],[quantity]]</f>
        <v>36</v>
      </c>
      <c r="M707">
        <f t="shared" ref="M707:M770" si="69">H707*I707</f>
        <v>45</v>
      </c>
      <c r="N707">
        <f t="shared" ref="N707:N770" si="70">(H707-E707)*I707</f>
        <v>9</v>
      </c>
      <c r="O707" t="s">
        <v>111</v>
      </c>
      <c r="P707" t="s">
        <v>114</v>
      </c>
      <c r="Q707" t="str">
        <f>TEXT(Table357[[#This Row],[order_date]],"yyyy")</f>
        <v>2015</v>
      </c>
    </row>
    <row r="708" spans="1:17" x14ac:dyDescent="0.3">
      <c r="A708">
        <f t="shared" ref="A708:A771" si="71">A707+1</f>
        <v>7777896107</v>
      </c>
      <c r="B708" s="1">
        <v>42125</v>
      </c>
      <c r="C708" t="str">
        <f t="shared" si="66"/>
        <v>Friday</v>
      </c>
      <c r="D708" t="str">
        <f t="shared" si="67"/>
        <v>May</v>
      </c>
      <c r="E708">
        <v>20.75</v>
      </c>
      <c r="F708" t="s">
        <v>13</v>
      </c>
      <c r="G708" t="s">
        <v>17</v>
      </c>
      <c r="H708">
        <f t="shared" si="68"/>
        <v>30.75</v>
      </c>
      <c r="I708">
        <v>7</v>
      </c>
      <c r="J708" t="s">
        <v>32</v>
      </c>
      <c r="K708" t="s">
        <v>33</v>
      </c>
      <c r="L708">
        <f>Table357[[#This Row],[unit_price]]*Table357[[#This Row],[quantity]]</f>
        <v>145.25</v>
      </c>
      <c r="M708">
        <f t="shared" si="69"/>
        <v>215.25</v>
      </c>
      <c r="N708">
        <f t="shared" si="70"/>
        <v>70</v>
      </c>
      <c r="O708" t="s">
        <v>112</v>
      </c>
      <c r="P708" t="s">
        <v>114</v>
      </c>
      <c r="Q708" t="str">
        <f>TEXT(Table357[[#This Row],[order_date]],"yyyy")</f>
        <v>2015</v>
      </c>
    </row>
    <row r="709" spans="1:17" x14ac:dyDescent="0.3">
      <c r="A709">
        <f t="shared" si="71"/>
        <v>7777896108</v>
      </c>
      <c r="B709" s="1">
        <v>42125</v>
      </c>
      <c r="C709" t="str">
        <f t="shared" si="66"/>
        <v>Friday</v>
      </c>
      <c r="D709" t="str">
        <f t="shared" si="67"/>
        <v>May</v>
      </c>
      <c r="E709">
        <v>14.75</v>
      </c>
      <c r="F709" t="s">
        <v>7</v>
      </c>
      <c r="G709" t="s">
        <v>14</v>
      </c>
      <c r="H709">
        <f t="shared" si="68"/>
        <v>20.25</v>
      </c>
      <c r="I709">
        <v>7</v>
      </c>
      <c r="J709" t="s">
        <v>56</v>
      </c>
      <c r="K709" t="s">
        <v>57</v>
      </c>
      <c r="L709">
        <f>Table357[[#This Row],[unit_price]]*Table357[[#This Row],[quantity]]</f>
        <v>103.25</v>
      </c>
      <c r="M709">
        <f t="shared" si="69"/>
        <v>141.75</v>
      </c>
      <c r="N709">
        <f t="shared" si="70"/>
        <v>38.5</v>
      </c>
      <c r="O709" t="s">
        <v>111</v>
      </c>
      <c r="P709" t="s">
        <v>114</v>
      </c>
      <c r="Q709" t="str">
        <f>TEXT(Table357[[#This Row],[order_date]],"yyyy")</f>
        <v>2015</v>
      </c>
    </row>
    <row r="710" spans="1:17" x14ac:dyDescent="0.3">
      <c r="A710">
        <f t="shared" si="71"/>
        <v>7777896109</v>
      </c>
      <c r="B710" s="1">
        <v>42125</v>
      </c>
      <c r="C710" t="str">
        <f t="shared" si="66"/>
        <v>Friday</v>
      </c>
      <c r="D710" t="str">
        <f t="shared" si="67"/>
        <v>May</v>
      </c>
      <c r="E710">
        <v>20.25</v>
      </c>
      <c r="F710" t="s">
        <v>13</v>
      </c>
      <c r="G710" t="s">
        <v>14</v>
      </c>
      <c r="H710">
        <f t="shared" si="68"/>
        <v>27.25</v>
      </c>
      <c r="I710">
        <v>10</v>
      </c>
      <c r="J710" t="s">
        <v>42</v>
      </c>
      <c r="K710" t="s">
        <v>43</v>
      </c>
      <c r="L710">
        <f>Table357[[#This Row],[unit_price]]*Table357[[#This Row],[quantity]]</f>
        <v>202.5</v>
      </c>
      <c r="M710">
        <f t="shared" si="69"/>
        <v>272.5</v>
      </c>
      <c r="N710">
        <f t="shared" si="70"/>
        <v>70</v>
      </c>
      <c r="O710" t="s">
        <v>111</v>
      </c>
      <c r="P710" t="s">
        <v>114</v>
      </c>
      <c r="Q710" t="str">
        <f>TEXT(Table357[[#This Row],[order_date]],"yyyy")</f>
        <v>2015</v>
      </c>
    </row>
    <row r="711" spans="1:17" x14ac:dyDescent="0.3">
      <c r="A711">
        <f t="shared" si="71"/>
        <v>7777896110</v>
      </c>
      <c r="B711" s="1">
        <v>42125</v>
      </c>
      <c r="C711" t="str">
        <f t="shared" si="66"/>
        <v>Friday</v>
      </c>
      <c r="D711" t="str">
        <f t="shared" si="67"/>
        <v>May</v>
      </c>
      <c r="E711">
        <v>12.5</v>
      </c>
      <c r="F711" t="s">
        <v>7</v>
      </c>
      <c r="G711" t="s">
        <v>8</v>
      </c>
      <c r="H711">
        <f t="shared" si="68"/>
        <v>17</v>
      </c>
      <c r="I711">
        <v>10</v>
      </c>
      <c r="J711" t="s">
        <v>48</v>
      </c>
      <c r="K711" t="s">
        <v>49</v>
      </c>
      <c r="L711">
        <f>Table357[[#This Row],[unit_price]]*Table357[[#This Row],[quantity]]</f>
        <v>125</v>
      </c>
      <c r="M711">
        <f t="shared" si="69"/>
        <v>170</v>
      </c>
      <c r="N711">
        <f t="shared" si="70"/>
        <v>45</v>
      </c>
      <c r="O711" t="s">
        <v>111</v>
      </c>
      <c r="P711" t="s">
        <v>114</v>
      </c>
      <c r="Q711" t="str">
        <f>TEXT(Table357[[#This Row],[order_date]],"yyyy")</f>
        <v>2015</v>
      </c>
    </row>
    <row r="712" spans="1:17" x14ac:dyDescent="0.3">
      <c r="A712">
        <f t="shared" si="71"/>
        <v>7777896111</v>
      </c>
      <c r="B712" s="1">
        <v>42126</v>
      </c>
      <c r="C712" t="str">
        <f t="shared" si="66"/>
        <v>Saturday</v>
      </c>
      <c r="D712" t="str">
        <f t="shared" si="67"/>
        <v>May</v>
      </c>
      <c r="E712">
        <v>16.25</v>
      </c>
      <c r="F712" t="s">
        <v>7</v>
      </c>
      <c r="G712" t="s">
        <v>17</v>
      </c>
      <c r="H712">
        <f t="shared" si="68"/>
        <v>24.75</v>
      </c>
      <c r="I712">
        <v>7</v>
      </c>
      <c r="J712" t="s">
        <v>70</v>
      </c>
      <c r="K712" t="s">
        <v>71</v>
      </c>
      <c r="L712">
        <f>Table357[[#This Row],[unit_price]]*Table357[[#This Row],[quantity]]</f>
        <v>113.75</v>
      </c>
      <c r="M712">
        <f t="shared" si="69"/>
        <v>173.25</v>
      </c>
      <c r="N712">
        <f t="shared" si="70"/>
        <v>59.5</v>
      </c>
      <c r="O712" t="s">
        <v>111</v>
      </c>
      <c r="P712" t="s">
        <v>114</v>
      </c>
      <c r="Q712" t="str">
        <f>TEXT(Table357[[#This Row],[order_date]],"yyyy")</f>
        <v>2015</v>
      </c>
    </row>
    <row r="713" spans="1:17" x14ac:dyDescent="0.3">
      <c r="A713">
        <f t="shared" si="71"/>
        <v>7777896112</v>
      </c>
      <c r="B713" s="1">
        <v>42126</v>
      </c>
      <c r="C713" t="str">
        <f t="shared" si="66"/>
        <v>Saturday</v>
      </c>
      <c r="D713" t="str">
        <f t="shared" si="67"/>
        <v>May</v>
      </c>
      <c r="E713">
        <v>16.5</v>
      </c>
      <c r="F713" t="s">
        <v>7</v>
      </c>
      <c r="G713" t="s">
        <v>14</v>
      </c>
      <c r="H713">
        <f t="shared" si="68"/>
        <v>22</v>
      </c>
      <c r="I713">
        <v>9</v>
      </c>
      <c r="J713" t="s">
        <v>40</v>
      </c>
      <c r="K713" t="s">
        <v>41</v>
      </c>
      <c r="L713">
        <f>Table357[[#This Row],[unit_price]]*Table357[[#This Row],[quantity]]</f>
        <v>148.5</v>
      </c>
      <c r="M713">
        <f t="shared" si="69"/>
        <v>198</v>
      </c>
      <c r="N713">
        <f t="shared" si="70"/>
        <v>49.5</v>
      </c>
      <c r="O713" t="s">
        <v>112</v>
      </c>
      <c r="P713" t="s">
        <v>115</v>
      </c>
      <c r="Q713" t="str">
        <f>TEXT(Table357[[#This Row],[order_date]],"yyyy")</f>
        <v>2015</v>
      </c>
    </row>
    <row r="714" spans="1:17" x14ac:dyDescent="0.3">
      <c r="A714">
        <f t="shared" si="71"/>
        <v>7777896113</v>
      </c>
      <c r="B714" s="1">
        <v>42126</v>
      </c>
      <c r="C714" t="str">
        <f t="shared" si="66"/>
        <v>Saturday</v>
      </c>
      <c r="D714" t="str">
        <f t="shared" si="67"/>
        <v>May</v>
      </c>
      <c r="E714">
        <v>20.75</v>
      </c>
      <c r="F714" t="s">
        <v>13</v>
      </c>
      <c r="G714" t="s">
        <v>22</v>
      </c>
      <c r="H714">
        <f t="shared" si="68"/>
        <v>28.75</v>
      </c>
      <c r="I714">
        <v>10</v>
      </c>
      <c r="J714" t="s">
        <v>28</v>
      </c>
      <c r="K714" t="s">
        <v>29</v>
      </c>
      <c r="L714">
        <f>Table357[[#This Row],[unit_price]]*Table357[[#This Row],[quantity]]</f>
        <v>207.5</v>
      </c>
      <c r="M714">
        <f t="shared" si="69"/>
        <v>287.5</v>
      </c>
      <c r="N714">
        <f t="shared" si="70"/>
        <v>80</v>
      </c>
      <c r="O714" t="s">
        <v>111</v>
      </c>
      <c r="P714" t="s">
        <v>114</v>
      </c>
      <c r="Q714" t="str">
        <f>TEXT(Table357[[#This Row],[order_date]],"yyyy")</f>
        <v>2015</v>
      </c>
    </row>
    <row r="715" spans="1:17" x14ac:dyDescent="0.3">
      <c r="A715">
        <f t="shared" si="71"/>
        <v>7777896114</v>
      </c>
      <c r="B715" s="1">
        <v>42126</v>
      </c>
      <c r="C715" t="str">
        <f t="shared" si="66"/>
        <v>Saturday</v>
      </c>
      <c r="D715" t="str">
        <f t="shared" si="67"/>
        <v>May</v>
      </c>
      <c r="E715">
        <v>20.75</v>
      </c>
      <c r="F715" t="s">
        <v>13</v>
      </c>
      <c r="G715" t="s">
        <v>22</v>
      </c>
      <c r="H715">
        <f t="shared" si="68"/>
        <v>28.75</v>
      </c>
      <c r="I715">
        <v>5</v>
      </c>
      <c r="J715" t="s">
        <v>50</v>
      </c>
      <c r="K715" t="s">
        <v>51</v>
      </c>
      <c r="L715">
        <f>Table357[[#This Row],[unit_price]]*Table357[[#This Row],[quantity]]</f>
        <v>103.75</v>
      </c>
      <c r="M715">
        <f t="shared" si="69"/>
        <v>143.75</v>
      </c>
      <c r="N715">
        <f t="shared" si="70"/>
        <v>40</v>
      </c>
      <c r="O715" t="s">
        <v>111</v>
      </c>
      <c r="P715" t="s">
        <v>114</v>
      </c>
      <c r="Q715" t="str">
        <f>TEXT(Table357[[#This Row],[order_date]],"yyyy")</f>
        <v>2015</v>
      </c>
    </row>
    <row r="716" spans="1:17" x14ac:dyDescent="0.3">
      <c r="A716">
        <f t="shared" si="71"/>
        <v>7777896115</v>
      </c>
      <c r="B716" s="1">
        <v>42126</v>
      </c>
      <c r="C716" t="str">
        <f t="shared" si="66"/>
        <v>Saturday</v>
      </c>
      <c r="D716" t="str">
        <f t="shared" si="67"/>
        <v>May</v>
      </c>
      <c r="E716">
        <v>11</v>
      </c>
      <c r="F716" t="s">
        <v>27</v>
      </c>
      <c r="G716" t="s">
        <v>8</v>
      </c>
      <c r="H716">
        <f t="shared" si="68"/>
        <v>14</v>
      </c>
      <c r="I716">
        <v>5</v>
      </c>
      <c r="J716" t="s">
        <v>74</v>
      </c>
      <c r="K716" t="s">
        <v>75</v>
      </c>
      <c r="L716">
        <f>Table357[[#This Row],[unit_price]]*Table357[[#This Row],[quantity]]</f>
        <v>55</v>
      </c>
      <c r="M716">
        <f t="shared" si="69"/>
        <v>70</v>
      </c>
      <c r="N716">
        <f t="shared" si="70"/>
        <v>15</v>
      </c>
      <c r="O716" t="s">
        <v>111</v>
      </c>
      <c r="P716" t="s">
        <v>114</v>
      </c>
      <c r="Q716" t="str">
        <f>TEXT(Table357[[#This Row],[order_date]],"yyyy")</f>
        <v>2015</v>
      </c>
    </row>
    <row r="717" spans="1:17" x14ac:dyDescent="0.3">
      <c r="A717">
        <f t="shared" si="71"/>
        <v>7777896116</v>
      </c>
      <c r="B717" s="1">
        <v>42126</v>
      </c>
      <c r="C717" t="str">
        <f t="shared" si="66"/>
        <v>Saturday</v>
      </c>
      <c r="D717" t="str">
        <f t="shared" si="67"/>
        <v>May</v>
      </c>
      <c r="E717">
        <v>20.75</v>
      </c>
      <c r="F717" t="s">
        <v>13</v>
      </c>
      <c r="G717" t="s">
        <v>22</v>
      </c>
      <c r="H717">
        <f t="shared" si="68"/>
        <v>28.75</v>
      </c>
      <c r="I717">
        <v>12</v>
      </c>
      <c r="J717" t="s">
        <v>23</v>
      </c>
      <c r="K717" t="s">
        <v>24</v>
      </c>
      <c r="L717">
        <f>Table357[[#This Row],[unit_price]]*Table357[[#This Row],[quantity]]</f>
        <v>249</v>
      </c>
      <c r="M717">
        <f t="shared" si="69"/>
        <v>345</v>
      </c>
      <c r="N717">
        <f t="shared" si="70"/>
        <v>96</v>
      </c>
      <c r="O717" t="s">
        <v>112</v>
      </c>
      <c r="P717" t="s">
        <v>114</v>
      </c>
      <c r="Q717" t="str">
        <f>TEXT(Table357[[#This Row],[order_date]],"yyyy")</f>
        <v>2015</v>
      </c>
    </row>
    <row r="718" spans="1:17" x14ac:dyDescent="0.3">
      <c r="A718">
        <f t="shared" si="71"/>
        <v>7777896117</v>
      </c>
      <c r="B718" s="1">
        <v>42127</v>
      </c>
      <c r="C718" t="str">
        <f t="shared" si="66"/>
        <v>Sunday</v>
      </c>
      <c r="D718" t="str">
        <f t="shared" si="67"/>
        <v>May</v>
      </c>
      <c r="E718">
        <v>12</v>
      </c>
      <c r="F718" t="s">
        <v>27</v>
      </c>
      <c r="G718" t="s">
        <v>14</v>
      </c>
      <c r="H718">
        <f t="shared" si="68"/>
        <v>16</v>
      </c>
      <c r="I718">
        <v>12</v>
      </c>
      <c r="J718" t="s">
        <v>42</v>
      </c>
      <c r="K718" t="s">
        <v>43</v>
      </c>
      <c r="L718">
        <f>Table357[[#This Row],[unit_price]]*Table357[[#This Row],[quantity]]</f>
        <v>144</v>
      </c>
      <c r="M718">
        <f t="shared" si="69"/>
        <v>192</v>
      </c>
      <c r="N718">
        <f t="shared" si="70"/>
        <v>48</v>
      </c>
      <c r="O718" t="s">
        <v>111</v>
      </c>
      <c r="P718" t="s">
        <v>114</v>
      </c>
      <c r="Q718" t="str">
        <f>TEXT(Table357[[#This Row],[order_date]],"yyyy")</f>
        <v>2015</v>
      </c>
    </row>
    <row r="719" spans="1:17" x14ac:dyDescent="0.3">
      <c r="A719">
        <f t="shared" si="71"/>
        <v>7777896118</v>
      </c>
      <c r="B719" s="1">
        <v>42127</v>
      </c>
      <c r="C719" t="str">
        <f t="shared" si="66"/>
        <v>Sunday</v>
      </c>
      <c r="D719" t="str">
        <f t="shared" si="67"/>
        <v>May</v>
      </c>
      <c r="E719">
        <v>18.5</v>
      </c>
      <c r="F719" t="s">
        <v>13</v>
      </c>
      <c r="G719" t="s">
        <v>14</v>
      </c>
      <c r="H719">
        <f t="shared" si="68"/>
        <v>25.5</v>
      </c>
      <c r="I719">
        <v>3</v>
      </c>
      <c r="J719" t="s">
        <v>15</v>
      </c>
      <c r="K719" t="s">
        <v>16</v>
      </c>
      <c r="L719">
        <f>Table357[[#This Row],[unit_price]]*Table357[[#This Row],[quantity]]</f>
        <v>55.5</v>
      </c>
      <c r="M719">
        <f t="shared" si="69"/>
        <v>76.5</v>
      </c>
      <c r="N719">
        <f t="shared" si="70"/>
        <v>21</v>
      </c>
      <c r="O719" t="s">
        <v>112</v>
      </c>
      <c r="P719" t="s">
        <v>114</v>
      </c>
      <c r="Q719" t="str">
        <f>TEXT(Table357[[#This Row],[order_date]],"yyyy")</f>
        <v>2015</v>
      </c>
    </row>
    <row r="720" spans="1:17" x14ac:dyDescent="0.3">
      <c r="A720">
        <f t="shared" si="71"/>
        <v>7777896119</v>
      </c>
      <c r="B720" s="1">
        <v>42127</v>
      </c>
      <c r="C720" t="str">
        <f t="shared" si="66"/>
        <v>Sunday</v>
      </c>
      <c r="D720" t="str">
        <f t="shared" si="67"/>
        <v>May</v>
      </c>
      <c r="E720">
        <v>20.75</v>
      </c>
      <c r="F720" t="s">
        <v>13</v>
      </c>
      <c r="G720" t="s">
        <v>22</v>
      </c>
      <c r="H720">
        <f t="shared" si="68"/>
        <v>28.75</v>
      </c>
      <c r="I720">
        <v>9</v>
      </c>
      <c r="J720" t="s">
        <v>46</v>
      </c>
      <c r="K720" t="s">
        <v>47</v>
      </c>
      <c r="L720">
        <f>Table357[[#This Row],[unit_price]]*Table357[[#This Row],[quantity]]</f>
        <v>186.75</v>
      </c>
      <c r="M720">
        <f t="shared" si="69"/>
        <v>258.75</v>
      </c>
      <c r="N720">
        <f t="shared" si="70"/>
        <v>72</v>
      </c>
      <c r="O720" t="s">
        <v>111</v>
      </c>
      <c r="P720" t="s">
        <v>114</v>
      </c>
      <c r="Q720" t="str">
        <f>TEXT(Table357[[#This Row],[order_date]],"yyyy")</f>
        <v>2015</v>
      </c>
    </row>
    <row r="721" spans="1:17" x14ac:dyDescent="0.3">
      <c r="A721">
        <f t="shared" si="71"/>
        <v>7777896120</v>
      </c>
      <c r="B721" s="1">
        <v>42127</v>
      </c>
      <c r="C721" t="str">
        <f t="shared" si="66"/>
        <v>Sunday</v>
      </c>
      <c r="D721" t="str">
        <f t="shared" si="67"/>
        <v>May</v>
      </c>
      <c r="E721">
        <v>20.75</v>
      </c>
      <c r="F721" t="s">
        <v>13</v>
      </c>
      <c r="G721" t="s">
        <v>22</v>
      </c>
      <c r="H721">
        <f t="shared" si="68"/>
        <v>28.75</v>
      </c>
      <c r="I721">
        <v>8</v>
      </c>
      <c r="J721" t="s">
        <v>44</v>
      </c>
      <c r="K721" t="s">
        <v>45</v>
      </c>
      <c r="L721">
        <f>Table357[[#This Row],[unit_price]]*Table357[[#This Row],[quantity]]</f>
        <v>166</v>
      </c>
      <c r="M721">
        <f t="shared" si="69"/>
        <v>230</v>
      </c>
      <c r="N721">
        <f t="shared" si="70"/>
        <v>64</v>
      </c>
      <c r="O721" t="s">
        <v>111</v>
      </c>
      <c r="P721" t="s">
        <v>115</v>
      </c>
      <c r="Q721" t="str">
        <f>TEXT(Table357[[#This Row],[order_date]],"yyyy")</f>
        <v>2015</v>
      </c>
    </row>
    <row r="722" spans="1:17" x14ac:dyDescent="0.3">
      <c r="A722">
        <f t="shared" si="71"/>
        <v>7777896121</v>
      </c>
      <c r="B722" s="1">
        <v>42127</v>
      </c>
      <c r="C722" t="str">
        <f t="shared" si="66"/>
        <v>Sunday</v>
      </c>
      <c r="D722" t="str">
        <f t="shared" si="67"/>
        <v>May</v>
      </c>
      <c r="E722">
        <v>20.5</v>
      </c>
      <c r="F722" t="s">
        <v>13</v>
      </c>
      <c r="G722" t="s">
        <v>8</v>
      </c>
      <c r="H722">
        <f t="shared" si="68"/>
        <v>26.5</v>
      </c>
      <c r="I722">
        <v>10</v>
      </c>
      <c r="J722" t="s">
        <v>11</v>
      </c>
      <c r="K722" t="s">
        <v>12</v>
      </c>
      <c r="L722">
        <f>Table357[[#This Row],[unit_price]]*Table357[[#This Row],[quantity]]</f>
        <v>205</v>
      </c>
      <c r="M722">
        <f t="shared" si="69"/>
        <v>265</v>
      </c>
      <c r="N722">
        <f t="shared" si="70"/>
        <v>60</v>
      </c>
      <c r="O722" t="s">
        <v>111</v>
      </c>
      <c r="P722" t="s">
        <v>114</v>
      </c>
      <c r="Q722" t="str">
        <f>TEXT(Table357[[#This Row],[order_date]],"yyyy")</f>
        <v>2015</v>
      </c>
    </row>
    <row r="723" spans="1:17" x14ac:dyDescent="0.3">
      <c r="A723">
        <f t="shared" si="71"/>
        <v>7777896122</v>
      </c>
      <c r="B723" s="1">
        <v>42127</v>
      </c>
      <c r="C723" t="str">
        <f t="shared" si="66"/>
        <v>Sunday</v>
      </c>
      <c r="D723" t="str">
        <f t="shared" si="67"/>
        <v>May</v>
      </c>
      <c r="E723">
        <v>20.75</v>
      </c>
      <c r="F723" t="s">
        <v>13</v>
      </c>
      <c r="G723" t="s">
        <v>22</v>
      </c>
      <c r="H723">
        <f t="shared" si="68"/>
        <v>28.75</v>
      </c>
      <c r="I723">
        <v>10</v>
      </c>
      <c r="J723" t="s">
        <v>28</v>
      </c>
      <c r="K723" t="s">
        <v>29</v>
      </c>
      <c r="L723">
        <f>Table357[[#This Row],[unit_price]]*Table357[[#This Row],[quantity]]</f>
        <v>207.5</v>
      </c>
      <c r="M723">
        <f t="shared" si="69"/>
        <v>287.5</v>
      </c>
      <c r="N723">
        <f t="shared" si="70"/>
        <v>80</v>
      </c>
      <c r="O723" t="s">
        <v>112</v>
      </c>
      <c r="P723" t="s">
        <v>115</v>
      </c>
      <c r="Q723" t="str">
        <f>TEXT(Table357[[#This Row],[order_date]],"yyyy")</f>
        <v>2015</v>
      </c>
    </row>
    <row r="724" spans="1:17" x14ac:dyDescent="0.3">
      <c r="A724">
        <f t="shared" si="71"/>
        <v>7777896123</v>
      </c>
      <c r="B724" s="1">
        <v>42128</v>
      </c>
      <c r="C724" t="str">
        <f t="shared" si="66"/>
        <v>Monday</v>
      </c>
      <c r="D724" t="str">
        <f t="shared" si="67"/>
        <v>May</v>
      </c>
      <c r="E724">
        <v>16.5</v>
      </c>
      <c r="F724" t="s">
        <v>7</v>
      </c>
      <c r="G724" t="s">
        <v>17</v>
      </c>
      <c r="H724">
        <f t="shared" si="68"/>
        <v>25</v>
      </c>
      <c r="I724">
        <v>9</v>
      </c>
      <c r="J724" t="s">
        <v>18</v>
      </c>
      <c r="K724" t="s">
        <v>19</v>
      </c>
      <c r="L724">
        <f>Table357[[#This Row],[unit_price]]*Table357[[#This Row],[quantity]]</f>
        <v>148.5</v>
      </c>
      <c r="M724">
        <f t="shared" si="69"/>
        <v>225</v>
      </c>
      <c r="N724">
        <f t="shared" si="70"/>
        <v>76.5</v>
      </c>
      <c r="O724" t="s">
        <v>111</v>
      </c>
      <c r="P724" t="s">
        <v>114</v>
      </c>
      <c r="Q724" t="str">
        <f>TEXT(Table357[[#This Row],[order_date]],"yyyy")</f>
        <v>2015</v>
      </c>
    </row>
    <row r="725" spans="1:17" x14ac:dyDescent="0.3">
      <c r="A725">
        <f t="shared" si="71"/>
        <v>7777896124</v>
      </c>
      <c r="B725" s="1">
        <v>42128</v>
      </c>
      <c r="C725" t="str">
        <f t="shared" si="66"/>
        <v>Monday</v>
      </c>
      <c r="D725" t="str">
        <f t="shared" si="67"/>
        <v>May</v>
      </c>
      <c r="E725">
        <v>12</v>
      </c>
      <c r="F725" t="s">
        <v>27</v>
      </c>
      <c r="G725" t="s">
        <v>8</v>
      </c>
      <c r="H725">
        <f t="shared" si="68"/>
        <v>15</v>
      </c>
      <c r="I725">
        <v>9</v>
      </c>
      <c r="J725" t="s">
        <v>52</v>
      </c>
      <c r="K725" t="s">
        <v>53</v>
      </c>
      <c r="L725">
        <f>Table357[[#This Row],[unit_price]]*Table357[[#This Row],[quantity]]</f>
        <v>108</v>
      </c>
      <c r="M725">
        <f t="shared" si="69"/>
        <v>135</v>
      </c>
      <c r="N725">
        <f t="shared" si="70"/>
        <v>27</v>
      </c>
      <c r="O725" t="s">
        <v>112</v>
      </c>
      <c r="P725" t="s">
        <v>114</v>
      </c>
      <c r="Q725" t="str">
        <f>TEXT(Table357[[#This Row],[order_date]],"yyyy")</f>
        <v>2015</v>
      </c>
    </row>
    <row r="726" spans="1:17" x14ac:dyDescent="0.3">
      <c r="A726">
        <f t="shared" si="71"/>
        <v>7777896125</v>
      </c>
      <c r="B726" s="1">
        <v>42128</v>
      </c>
      <c r="C726" t="str">
        <f t="shared" si="66"/>
        <v>Monday</v>
      </c>
      <c r="D726" t="str">
        <f t="shared" si="67"/>
        <v>May</v>
      </c>
      <c r="E726">
        <v>12</v>
      </c>
      <c r="F726" t="s">
        <v>27</v>
      </c>
      <c r="G726" t="s">
        <v>8</v>
      </c>
      <c r="H726">
        <f t="shared" si="68"/>
        <v>15</v>
      </c>
      <c r="I726">
        <v>11</v>
      </c>
      <c r="J726" t="s">
        <v>52</v>
      </c>
      <c r="K726" t="s">
        <v>53</v>
      </c>
      <c r="L726">
        <f>Table357[[#This Row],[unit_price]]*Table357[[#This Row],[quantity]]</f>
        <v>132</v>
      </c>
      <c r="M726">
        <f t="shared" si="69"/>
        <v>165</v>
      </c>
      <c r="N726">
        <f t="shared" si="70"/>
        <v>33</v>
      </c>
      <c r="O726" t="s">
        <v>111</v>
      </c>
      <c r="P726" t="s">
        <v>115</v>
      </c>
      <c r="Q726" t="str">
        <f>TEXT(Table357[[#This Row],[order_date]],"yyyy")</f>
        <v>2015</v>
      </c>
    </row>
    <row r="727" spans="1:17" x14ac:dyDescent="0.3">
      <c r="A727">
        <f t="shared" si="71"/>
        <v>7777896126</v>
      </c>
      <c r="B727" s="1">
        <v>42128</v>
      </c>
      <c r="C727" t="str">
        <f t="shared" si="66"/>
        <v>Monday</v>
      </c>
      <c r="D727" t="str">
        <f t="shared" si="67"/>
        <v>May</v>
      </c>
      <c r="E727">
        <v>16.75</v>
      </c>
      <c r="F727" t="s">
        <v>7</v>
      </c>
      <c r="G727" t="s">
        <v>22</v>
      </c>
      <c r="H727">
        <f t="shared" si="68"/>
        <v>23.25</v>
      </c>
      <c r="I727">
        <v>2</v>
      </c>
      <c r="J727" t="s">
        <v>72</v>
      </c>
      <c r="K727" t="s">
        <v>73</v>
      </c>
      <c r="L727">
        <f>Table357[[#This Row],[unit_price]]*Table357[[#This Row],[quantity]]</f>
        <v>33.5</v>
      </c>
      <c r="M727">
        <f t="shared" si="69"/>
        <v>46.5</v>
      </c>
      <c r="N727">
        <f t="shared" si="70"/>
        <v>13</v>
      </c>
      <c r="O727" t="s">
        <v>111</v>
      </c>
      <c r="P727" t="s">
        <v>115</v>
      </c>
      <c r="Q727" t="str">
        <f>TEXT(Table357[[#This Row],[order_date]],"yyyy")</f>
        <v>2015</v>
      </c>
    </row>
    <row r="728" spans="1:17" x14ac:dyDescent="0.3">
      <c r="A728">
        <f t="shared" si="71"/>
        <v>7777896127</v>
      </c>
      <c r="B728" s="1">
        <v>42128</v>
      </c>
      <c r="C728" t="str">
        <f t="shared" si="66"/>
        <v>Monday</v>
      </c>
      <c r="D728" t="str">
        <f t="shared" si="67"/>
        <v>May</v>
      </c>
      <c r="E728">
        <v>20.75</v>
      </c>
      <c r="F728" t="s">
        <v>13</v>
      </c>
      <c r="G728" t="s">
        <v>17</v>
      </c>
      <c r="H728">
        <f t="shared" si="68"/>
        <v>30.75</v>
      </c>
      <c r="I728">
        <v>8</v>
      </c>
      <c r="J728" t="s">
        <v>18</v>
      </c>
      <c r="K728" t="s">
        <v>19</v>
      </c>
      <c r="L728">
        <f>Table357[[#This Row],[unit_price]]*Table357[[#This Row],[quantity]]</f>
        <v>166</v>
      </c>
      <c r="M728">
        <f t="shared" si="69"/>
        <v>246</v>
      </c>
      <c r="N728">
        <f t="shared" si="70"/>
        <v>80</v>
      </c>
      <c r="O728" t="s">
        <v>112</v>
      </c>
      <c r="P728" t="s">
        <v>114</v>
      </c>
      <c r="Q728" t="str">
        <f>TEXT(Table357[[#This Row],[order_date]],"yyyy")</f>
        <v>2015</v>
      </c>
    </row>
    <row r="729" spans="1:17" x14ac:dyDescent="0.3">
      <c r="A729">
        <f t="shared" si="71"/>
        <v>7777896128</v>
      </c>
      <c r="B729" s="1">
        <v>42129</v>
      </c>
      <c r="C729" t="str">
        <f t="shared" si="66"/>
        <v>Tuesday</v>
      </c>
      <c r="D729" t="str">
        <f t="shared" si="67"/>
        <v>May</v>
      </c>
      <c r="E729">
        <v>12.5</v>
      </c>
      <c r="F729" t="s">
        <v>7</v>
      </c>
      <c r="G729" t="s">
        <v>8</v>
      </c>
      <c r="H729">
        <f t="shared" si="68"/>
        <v>17</v>
      </c>
      <c r="I729">
        <v>5</v>
      </c>
      <c r="J729" t="s">
        <v>48</v>
      </c>
      <c r="K729" t="s">
        <v>49</v>
      </c>
      <c r="L729">
        <f>Table357[[#This Row],[unit_price]]*Table357[[#This Row],[quantity]]</f>
        <v>62.5</v>
      </c>
      <c r="M729">
        <f t="shared" si="69"/>
        <v>85</v>
      </c>
      <c r="N729">
        <f t="shared" si="70"/>
        <v>22.5</v>
      </c>
      <c r="O729" t="s">
        <v>111</v>
      </c>
      <c r="P729" t="s">
        <v>114</v>
      </c>
      <c r="Q729" t="str">
        <f>TEXT(Table357[[#This Row],[order_date]],"yyyy")</f>
        <v>2015</v>
      </c>
    </row>
    <row r="730" spans="1:17" x14ac:dyDescent="0.3">
      <c r="A730">
        <f t="shared" si="71"/>
        <v>7777896129</v>
      </c>
      <c r="B730" s="1">
        <v>42129</v>
      </c>
      <c r="C730" t="str">
        <f t="shared" si="66"/>
        <v>Tuesday</v>
      </c>
      <c r="D730" t="str">
        <f t="shared" si="67"/>
        <v>May</v>
      </c>
      <c r="E730">
        <v>12</v>
      </c>
      <c r="F730" t="s">
        <v>27</v>
      </c>
      <c r="G730" t="s">
        <v>8</v>
      </c>
      <c r="H730">
        <f t="shared" si="68"/>
        <v>15</v>
      </c>
      <c r="I730">
        <v>9</v>
      </c>
      <c r="J730" t="s">
        <v>30</v>
      </c>
      <c r="K730" t="s">
        <v>31</v>
      </c>
      <c r="L730">
        <f>Table357[[#This Row],[unit_price]]*Table357[[#This Row],[quantity]]</f>
        <v>108</v>
      </c>
      <c r="M730">
        <f t="shared" si="69"/>
        <v>135</v>
      </c>
      <c r="N730">
        <f t="shared" si="70"/>
        <v>27</v>
      </c>
      <c r="O730" t="s">
        <v>112</v>
      </c>
      <c r="P730" t="s">
        <v>115</v>
      </c>
      <c r="Q730" t="str">
        <f>TEXT(Table357[[#This Row],[order_date]],"yyyy")</f>
        <v>2015</v>
      </c>
    </row>
    <row r="731" spans="1:17" x14ac:dyDescent="0.3">
      <c r="A731">
        <f t="shared" si="71"/>
        <v>7777896130</v>
      </c>
      <c r="B731" s="1">
        <v>42129</v>
      </c>
      <c r="C731" t="str">
        <f t="shared" si="66"/>
        <v>Tuesday</v>
      </c>
      <c r="D731" t="str">
        <f t="shared" si="67"/>
        <v>May</v>
      </c>
      <c r="E731">
        <v>20.75</v>
      </c>
      <c r="F731" t="s">
        <v>13</v>
      </c>
      <c r="G731" t="s">
        <v>22</v>
      </c>
      <c r="H731">
        <f t="shared" si="68"/>
        <v>28.75</v>
      </c>
      <c r="I731">
        <v>9</v>
      </c>
      <c r="J731" t="s">
        <v>50</v>
      </c>
      <c r="K731" t="s">
        <v>51</v>
      </c>
      <c r="L731">
        <f>Table357[[#This Row],[unit_price]]*Table357[[#This Row],[quantity]]</f>
        <v>186.75</v>
      </c>
      <c r="M731">
        <f t="shared" si="69"/>
        <v>258.75</v>
      </c>
      <c r="N731">
        <f t="shared" si="70"/>
        <v>72</v>
      </c>
      <c r="O731" t="s">
        <v>112</v>
      </c>
      <c r="P731" t="s">
        <v>115</v>
      </c>
      <c r="Q731" t="str">
        <f>TEXT(Table357[[#This Row],[order_date]],"yyyy")</f>
        <v>2015</v>
      </c>
    </row>
    <row r="732" spans="1:17" x14ac:dyDescent="0.3">
      <c r="A732">
        <f t="shared" si="71"/>
        <v>7777896131</v>
      </c>
      <c r="B732" s="1">
        <v>42129</v>
      </c>
      <c r="C732" t="str">
        <f t="shared" si="66"/>
        <v>Tuesday</v>
      </c>
      <c r="D732" t="str">
        <f t="shared" si="67"/>
        <v>May</v>
      </c>
      <c r="E732">
        <v>12.25</v>
      </c>
      <c r="F732" t="s">
        <v>27</v>
      </c>
      <c r="G732" t="s">
        <v>17</v>
      </c>
      <c r="H732">
        <f t="shared" si="68"/>
        <v>19.25</v>
      </c>
      <c r="I732">
        <v>1</v>
      </c>
      <c r="J732" t="s">
        <v>70</v>
      </c>
      <c r="K732" t="s">
        <v>71</v>
      </c>
      <c r="L732">
        <f>Table357[[#This Row],[unit_price]]*Table357[[#This Row],[quantity]]</f>
        <v>12.25</v>
      </c>
      <c r="M732">
        <f t="shared" si="69"/>
        <v>19.25</v>
      </c>
      <c r="N732">
        <f t="shared" si="70"/>
        <v>7</v>
      </c>
      <c r="O732" t="s">
        <v>111</v>
      </c>
      <c r="P732" t="s">
        <v>114</v>
      </c>
      <c r="Q732" t="str">
        <f>TEXT(Table357[[#This Row],[order_date]],"yyyy")</f>
        <v>2015</v>
      </c>
    </row>
    <row r="733" spans="1:17" x14ac:dyDescent="0.3">
      <c r="A733">
        <f t="shared" si="71"/>
        <v>7777896132</v>
      </c>
      <c r="B733" s="1">
        <v>42129</v>
      </c>
      <c r="C733" t="str">
        <f t="shared" si="66"/>
        <v>Tuesday</v>
      </c>
      <c r="D733" t="str">
        <f t="shared" si="67"/>
        <v>May</v>
      </c>
      <c r="E733">
        <v>16</v>
      </c>
      <c r="F733" t="s">
        <v>7</v>
      </c>
      <c r="G733" t="s">
        <v>14</v>
      </c>
      <c r="H733">
        <f t="shared" si="68"/>
        <v>21.5</v>
      </c>
      <c r="I733">
        <v>9</v>
      </c>
      <c r="J733" t="s">
        <v>34</v>
      </c>
      <c r="K733" t="s">
        <v>35</v>
      </c>
      <c r="L733">
        <f>Table357[[#This Row],[unit_price]]*Table357[[#This Row],[quantity]]</f>
        <v>144</v>
      </c>
      <c r="M733">
        <f t="shared" si="69"/>
        <v>193.5</v>
      </c>
      <c r="N733">
        <f t="shared" si="70"/>
        <v>49.5</v>
      </c>
      <c r="O733" t="s">
        <v>111</v>
      </c>
      <c r="P733" t="s">
        <v>115</v>
      </c>
      <c r="Q733" t="str">
        <f>TEXT(Table357[[#This Row],[order_date]],"yyyy")</f>
        <v>2015</v>
      </c>
    </row>
    <row r="734" spans="1:17" x14ac:dyDescent="0.3">
      <c r="A734">
        <f t="shared" si="71"/>
        <v>7777896133</v>
      </c>
      <c r="B734" s="1">
        <v>42129</v>
      </c>
      <c r="C734" t="str">
        <f t="shared" si="66"/>
        <v>Tuesday</v>
      </c>
      <c r="D734" t="str">
        <f t="shared" si="67"/>
        <v>May</v>
      </c>
      <c r="E734">
        <v>12.5</v>
      </c>
      <c r="F734" t="s">
        <v>27</v>
      </c>
      <c r="G734" t="s">
        <v>17</v>
      </c>
      <c r="H734">
        <f t="shared" si="68"/>
        <v>19.5</v>
      </c>
      <c r="I734">
        <v>5</v>
      </c>
      <c r="J734" t="s">
        <v>66</v>
      </c>
      <c r="K734" t="s">
        <v>67</v>
      </c>
      <c r="L734">
        <f>Table357[[#This Row],[unit_price]]*Table357[[#This Row],[quantity]]</f>
        <v>62.5</v>
      </c>
      <c r="M734">
        <f t="shared" si="69"/>
        <v>97.5</v>
      </c>
      <c r="N734">
        <f t="shared" si="70"/>
        <v>35</v>
      </c>
      <c r="O734" t="s">
        <v>112</v>
      </c>
      <c r="P734" t="s">
        <v>114</v>
      </c>
      <c r="Q734" t="str">
        <f>TEXT(Table357[[#This Row],[order_date]],"yyyy")</f>
        <v>2015</v>
      </c>
    </row>
    <row r="735" spans="1:17" x14ac:dyDescent="0.3">
      <c r="A735">
        <f t="shared" si="71"/>
        <v>7777896134</v>
      </c>
      <c r="B735" s="1">
        <v>42130</v>
      </c>
      <c r="C735" t="str">
        <f t="shared" si="66"/>
        <v>Wednesday</v>
      </c>
      <c r="D735" t="str">
        <f t="shared" si="67"/>
        <v>May</v>
      </c>
      <c r="E735">
        <v>12</v>
      </c>
      <c r="F735" t="s">
        <v>27</v>
      </c>
      <c r="G735" t="s">
        <v>8</v>
      </c>
      <c r="H735">
        <f t="shared" si="68"/>
        <v>15</v>
      </c>
      <c r="I735">
        <v>12</v>
      </c>
      <c r="J735" t="s">
        <v>58</v>
      </c>
      <c r="K735" t="s">
        <v>59</v>
      </c>
      <c r="L735">
        <f>Table357[[#This Row],[unit_price]]*Table357[[#This Row],[quantity]]</f>
        <v>144</v>
      </c>
      <c r="M735">
        <f t="shared" si="69"/>
        <v>180</v>
      </c>
      <c r="N735">
        <f t="shared" si="70"/>
        <v>36</v>
      </c>
      <c r="O735" t="s">
        <v>112</v>
      </c>
      <c r="P735" t="s">
        <v>114</v>
      </c>
      <c r="Q735" t="str">
        <f>TEXT(Table357[[#This Row],[order_date]],"yyyy")</f>
        <v>2015</v>
      </c>
    </row>
    <row r="736" spans="1:17" x14ac:dyDescent="0.3">
      <c r="A736">
        <f t="shared" si="71"/>
        <v>7777896135</v>
      </c>
      <c r="B736" s="1">
        <v>42130</v>
      </c>
      <c r="C736" t="str">
        <f t="shared" si="66"/>
        <v>Wednesday</v>
      </c>
      <c r="D736" t="str">
        <f t="shared" si="67"/>
        <v>May</v>
      </c>
      <c r="E736">
        <v>12.5</v>
      </c>
      <c r="F736" t="s">
        <v>27</v>
      </c>
      <c r="G736" t="s">
        <v>17</v>
      </c>
      <c r="H736">
        <f t="shared" si="68"/>
        <v>19.5</v>
      </c>
      <c r="I736">
        <v>10</v>
      </c>
      <c r="J736" t="s">
        <v>32</v>
      </c>
      <c r="K736" t="s">
        <v>33</v>
      </c>
      <c r="L736">
        <f>Table357[[#This Row],[unit_price]]*Table357[[#This Row],[quantity]]</f>
        <v>125</v>
      </c>
      <c r="M736">
        <f t="shared" si="69"/>
        <v>195</v>
      </c>
      <c r="N736">
        <f t="shared" si="70"/>
        <v>70</v>
      </c>
      <c r="O736" t="s">
        <v>112</v>
      </c>
      <c r="P736" t="s">
        <v>115</v>
      </c>
      <c r="Q736" t="str">
        <f>TEXT(Table357[[#This Row],[order_date]],"yyyy")</f>
        <v>2015</v>
      </c>
    </row>
    <row r="737" spans="1:17" x14ac:dyDescent="0.3">
      <c r="A737">
        <f t="shared" si="71"/>
        <v>7777896136</v>
      </c>
      <c r="B737" s="1">
        <v>42130</v>
      </c>
      <c r="C737" t="str">
        <f t="shared" si="66"/>
        <v>Wednesday</v>
      </c>
      <c r="D737" t="str">
        <f t="shared" si="67"/>
        <v>May</v>
      </c>
      <c r="E737">
        <v>16</v>
      </c>
      <c r="F737" t="s">
        <v>7</v>
      </c>
      <c r="G737" t="s">
        <v>14</v>
      </c>
      <c r="H737">
        <f t="shared" si="68"/>
        <v>21.5</v>
      </c>
      <c r="I737">
        <v>12</v>
      </c>
      <c r="J737" t="s">
        <v>34</v>
      </c>
      <c r="K737" t="s">
        <v>35</v>
      </c>
      <c r="L737">
        <f>Table357[[#This Row],[unit_price]]*Table357[[#This Row],[quantity]]</f>
        <v>192</v>
      </c>
      <c r="M737">
        <f t="shared" si="69"/>
        <v>258</v>
      </c>
      <c r="N737">
        <f t="shared" si="70"/>
        <v>66</v>
      </c>
      <c r="O737" t="s">
        <v>111</v>
      </c>
      <c r="P737" t="s">
        <v>115</v>
      </c>
      <c r="Q737" t="str">
        <f>TEXT(Table357[[#This Row],[order_date]],"yyyy")</f>
        <v>2015</v>
      </c>
    </row>
    <row r="738" spans="1:17" x14ac:dyDescent="0.3">
      <c r="A738">
        <f t="shared" si="71"/>
        <v>7777896137</v>
      </c>
      <c r="B738" s="1">
        <v>42130</v>
      </c>
      <c r="C738" t="str">
        <f t="shared" si="66"/>
        <v>Wednesday</v>
      </c>
      <c r="D738" t="str">
        <f t="shared" si="67"/>
        <v>May</v>
      </c>
      <c r="E738">
        <v>12</v>
      </c>
      <c r="F738" t="s">
        <v>27</v>
      </c>
      <c r="G738" t="s">
        <v>14</v>
      </c>
      <c r="H738">
        <f t="shared" si="68"/>
        <v>16</v>
      </c>
      <c r="I738">
        <v>6</v>
      </c>
      <c r="J738" t="s">
        <v>64</v>
      </c>
      <c r="K738" t="s">
        <v>65</v>
      </c>
      <c r="L738">
        <f>Table357[[#This Row],[unit_price]]*Table357[[#This Row],[quantity]]</f>
        <v>72</v>
      </c>
      <c r="M738">
        <f t="shared" si="69"/>
        <v>96</v>
      </c>
      <c r="N738">
        <f t="shared" si="70"/>
        <v>24</v>
      </c>
      <c r="O738" t="s">
        <v>112</v>
      </c>
      <c r="P738" t="s">
        <v>114</v>
      </c>
      <c r="Q738" t="str">
        <f>TEXT(Table357[[#This Row],[order_date]],"yyyy")</f>
        <v>2015</v>
      </c>
    </row>
    <row r="739" spans="1:17" x14ac:dyDescent="0.3">
      <c r="A739">
        <f t="shared" si="71"/>
        <v>7777896138</v>
      </c>
      <c r="B739" s="1">
        <v>42130</v>
      </c>
      <c r="C739" t="str">
        <f t="shared" si="66"/>
        <v>Wednesday</v>
      </c>
      <c r="D739" t="str">
        <f t="shared" si="67"/>
        <v>May</v>
      </c>
      <c r="E739">
        <v>12.25</v>
      </c>
      <c r="F739" t="s">
        <v>27</v>
      </c>
      <c r="G739" t="s">
        <v>17</v>
      </c>
      <c r="H739">
        <f t="shared" si="68"/>
        <v>19.25</v>
      </c>
      <c r="I739">
        <v>4</v>
      </c>
      <c r="J739" t="s">
        <v>70</v>
      </c>
      <c r="K739" t="s">
        <v>71</v>
      </c>
      <c r="L739">
        <f>Table357[[#This Row],[unit_price]]*Table357[[#This Row],[quantity]]</f>
        <v>49</v>
      </c>
      <c r="M739">
        <f t="shared" si="69"/>
        <v>77</v>
      </c>
      <c r="N739">
        <f t="shared" si="70"/>
        <v>28</v>
      </c>
      <c r="O739" t="s">
        <v>112</v>
      </c>
      <c r="P739" t="s">
        <v>114</v>
      </c>
      <c r="Q739" t="str">
        <f>TEXT(Table357[[#This Row],[order_date]],"yyyy")</f>
        <v>2015</v>
      </c>
    </row>
    <row r="740" spans="1:17" x14ac:dyDescent="0.3">
      <c r="A740">
        <f t="shared" si="71"/>
        <v>7777896139</v>
      </c>
      <c r="B740" s="1">
        <v>42130</v>
      </c>
      <c r="C740" t="str">
        <f t="shared" si="66"/>
        <v>Wednesday</v>
      </c>
      <c r="D740" t="str">
        <f t="shared" si="67"/>
        <v>May</v>
      </c>
      <c r="E740">
        <v>20.75</v>
      </c>
      <c r="F740" t="s">
        <v>13</v>
      </c>
      <c r="G740" t="s">
        <v>22</v>
      </c>
      <c r="H740">
        <f t="shared" si="68"/>
        <v>28.75</v>
      </c>
      <c r="I740">
        <v>6</v>
      </c>
      <c r="J740" t="s">
        <v>46</v>
      </c>
      <c r="K740" t="s">
        <v>47</v>
      </c>
      <c r="L740">
        <f>Table357[[#This Row],[unit_price]]*Table357[[#This Row],[quantity]]</f>
        <v>124.5</v>
      </c>
      <c r="M740">
        <f t="shared" si="69"/>
        <v>172.5</v>
      </c>
      <c r="N740">
        <f t="shared" si="70"/>
        <v>48</v>
      </c>
      <c r="O740" t="s">
        <v>111</v>
      </c>
      <c r="P740" t="s">
        <v>115</v>
      </c>
      <c r="Q740" t="str">
        <f>TEXT(Table357[[#This Row],[order_date]],"yyyy")</f>
        <v>2015</v>
      </c>
    </row>
    <row r="741" spans="1:17" x14ac:dyDescent="0.3">
      <c r="A741">
        <f t="shared" si="71"/>
        <v>7777896140</v>
      </c>
      <c r="B741" s="1">
        <v>42131</v>
      </c>
      <c r="C741" t="str">
        <f t="shared" si="66"/>
        <v>Thursday</v>
      </c>
      <c r="D741" t="str">
        <f t="shared" si="67"/>
        <v>May</v>
      </c>
      <c r="E741">
        <v>12.75</v>
      </c>
      <c r="F741" t="s">
        <v>27</v>
      </c>
      <c r="G741" t="s">
        <v>22</v>
      </c>
      <c r="H741">
        <f t="shared" si="68"/>
        <v>17.75</v>
      </c>
      <c r="I741">
        <v>7</v>
      </c>
      <c r="J741" t="s">
        <v>23</v>
      </c>
      <c r="K741" t="s">
        <v>24</v>
      </c>
      <c r="L741">
        <f>Table357[[#This Row],[unit_price]]*Table357[[#This Row],[quantity]]</f>
        <v>89.25</v>
      </c>
      <c r="M741">
        <f t="shared" si="69"/>
        <v>124.25</v>
      </c>
      <c r="N741">
        <f t="shared" si="70"/>
        <v>35</v>
      </c>
      <c r="O741" t="s">
        <v>111</v>
      </c>
      <c r="P741" t="s">
        <v>114</v>
      </c>
      <c r="Q741" t="str">
        <f>TEXT(Table357[[#This Row],[order_date]],"yyyy")</f>
        <v>2015</v>
      </c>
    </row>
    <row r="742" spans="1:17" x14ac:dyDescent="0.3">
      <c r="A742">
        <f t="shared" si="71"/>
        <v>7777896141</v>
      </c>
      <c r="B742" s="1">
        <v>42131</v>
      </c>
      <c r="C742" t="str">
        <f t="shared" si="66"/>
        <v>Thursday</v>
      </c>
      <c r="D742" t="str">
        <f t="shared" si="67"/>
        <v>May</v>
      </c>
      <c r="E742">
        <v>16.5</v>
      </c>
      <c r="F742" t="s">
        <v>7</v>
      </c>
      <c r="G742" t="s">
        <v>17</v>
      </c>
      <c r="H742">
        <f t="shared" si="68"/>
        <v>25</v>
      </c>
      <c r="I742">
        <v>9</v>
      </c>
      <c r="J742" t="s">
        <v>38</v>
      </c>
      <c r="K742" t="s">
        <v>39</v>
      </c>
      <c r="L742">
        <f>Table357[[#This Row],[unit_price]]*Table357[[#This Row],[quantity]]</f>
        <v>148.5</v>
      </c>
      <c r="M742">
        <f t="shared" si="69"/>
        <v>225</v>
      </c>
      <c r="N742">
        <f t="shared" si="70"/>
        <v>76.5</v>
      </c>
      <c r="O742" t="s">
        <v>111</v>
      </c>
      <c r="P742" t="s">
        <v>114</v>
      </c>
      <c r="Q742" t="str">
        <f>TEXT(Table357[[#This Row],[order_date]],"yyyy")</f>
        <v>2015</v>
      </c>
    </row>
    <row r="743" spans="1:17" x14ac:dyDescent="0.3">
      <c r="A743">
        <f t="shared" si="71"/>
        <v>7777896142</v>
      </c>
      <c r="B743" s="1">
        <v>42131</v>
      </c>
      <c r="C743" t="str">
        <f t="shared" si="66"/>
        <v>Thursday</v>
      </c>
      <c r="D743" t="str">
        <f t="shared" si="67"/>
        <v>May</v>
      </c>
      <c r="E743">
        <v>14.75</v>
      </c>
      <c r="F743" t="s">
        <v>7</v>
      </c>
      <c r="G743" t="s">
        <v>14</v>
      </c>
      <c r="H743">
        <f t="shared" si="68"/>
        <v>20.25</v>
      </c>
      <c r="I743">
        <v>4</v>
      </c>
      <c r="J743" t="s">
        <v>56</v>
      </c>
      <c r="K743" t="s">
        <v>57</v>
      </c>
      <c r="L743">
        <f>Table357[[#This Row],[unit_price]]*Table357[[#This Row],[quantity]]</f>
        <v>59</v>
      </c>
      <c r="M743">
        <f t="shared" si="69"/>
        <v>81</v>
      </c>
      <c r="N743">
        <f t="shared" si="70"/>
        <v>22</v>
      </c>
      <c r="O743" t="s">
        <v>112</v>
      </c>
      <c r="P743" t="s">
        <v>115</v>
      </c>
      <c r="Q743" t="str">
        <f>TEXT(Table357[[#This Row],[order_date]],"yyyy")</f>
        <v>2015</v>
      </c>
    </row>
    <row r="744" spans="1:17" x14ac:dyDescent="0.3">
      <c r="A744">
        <f t="shared" si="71"/>
        <v>7777896143</v>
      </c>
      <c r="B744" s="1">
        <v>42131</v>
      </c>
      <c r="C744" t="str">
        <f t="shared" si="66"/>
        <v>Thursday</v>
      </c>
      <c r="D744" t="str">
        <f t="shared" si="67"/>
        <v>May</v>
      </c>
      <c r="E744">
        <v>9.75</v>
      </c>
      <c r="F744" t="s">
        <v>27</v>
      </c>
      <c r="G744" t="s">
        <v>8</v>
      </c>
      <c r="H744">
        <f t="shared" si="68"/>
        <v>12.75</v>
      </c>
      <c r="I744">
        <v>11</v>
      </c>
      <c r="J744" t="s">
        <v>48</v>
      </c>
      <c r="K744" t="s">
        <v>49</v>
      </c>
      <c r="L744">
        <f>Table357[[#This Row],[unit_price]]*Table357[[#This Row],[quantity]]</f>
        <v>107.25</v>
      </c>
      <c r="M744">
        <f t="shared" si="69"/>
        <v>140.25</v>
      </c>
      <c r="N744">
        <f t="shared" si="70"/>
        <v>33</v>
      </c>
      <c r="O744" t="s">
        <v>111</v>
      </c>
      <c r="P744" t="s">
        <v>114</v>
      </c>
      <c r="Q744" t="str">
        <f>TEXT(Table357[[#This Row],[order_date]],"yyyy")</f>
        <v>2015</v>
      </c>
    </row>
    <row r="745" spans="1:17" x14ac:dyDescent="0.3">
      <c r="A745">
        <f t="shared" si="71"/>
        <v>7777896144</v>
      </c>
      <c r="B745" s="1">
        <v>42132</v>
      </c>
      <c r="C745" t="str">
        <f t="shared" si="66"/>
        <v>Friday</v>
      </c>
      <c r="D745" t="str">
        <f t="shared" si="67"/>
        <v>May</v>
      </c>
      <c r="E745">
        <v>20.75</v>
      </c>
      <c r="F745" t="s">
        <v>13</v>
      </c>
      <c r="G745" t="s">
        <v>22</v>
      </c>
      <c r="H745">
        <f t="shared" si="68"/>
        <v>28.75</v>
      </c>
      <c r="I745">
        <v>10</v>
      </c>
      <c r="J745" t="s">
        <v>44</v>
      </c>
      <c r="K745" t="s">
        <v>45</v>
      </c>
      <c r="L745">
        <f>Table357[[#This Row],[unit_price]]*Table357[[#This Row],[quantity]]</f>
        <v>207.5</v>
      </c>
      <c r="M745">
        <f t="shared" si="69"/>
        <v>287.5</v>
      </c>
      <c r="N745">
        <f t="shared" si="70"/>
        <v>80</v>
      </c>
      <c r="O745" t="s">
        <v>111</v>
      </c>
      <c r="P745" t="s">
        <v>115</v>
      </c>
      <c r="Q745" t="str">
        <f>TEXT(Table357[[#This Row],[order_date]],"yyyy")</f>
        <v>2015</v>
      </c>
    </row>
    <row r="746" spans="1:17" x14ac:dyDescent="0.3">
      <c r="A746">
        <f t="shared" si="71"/>
        <v>7777896145</v>
      </c>
      <c r="B746" s="1">
        <v>42132</v>
      </c>
      <c r="C746" t="str">
        <f t="shared" si="66"/>
        <v>Friday</v>
      </c>
      <c r="D746" t="str">
        <f t="shared" si="67"/>
        <v>May</v>
      </c>
      <c r="E746">
        <v>20.25</v>
      </c>
      <c r="F746" t="s">
        <v>13</v>
      </c>
      <c r="G746" t="s">
        <v>17</v>
      </c>
      <c r="H746">
        <f t="shared" si="68"/>
        <v>30.25</v>
      </c>
      <c r="I746">
        <v>2</v>
      </c>
      <c r="J746" t="s">
        <v>70</v>
      </c>
      <c r="K746" t="s">
        <v>71</v>
      </c>
      <c r="L746">
        <f>Table357[[#This Row],[unit_price]]*Table357[[#This Row],[quantity]]</f>
        <v>40.5</v>
      </c>
      <c r="M746">
        <f t="shared" si="69"/>
        <v>60.5</v>
      </c>
      <c r="N746">
        <f t="shared" si="70"/>
        <v>20</v>
      </c>
      <c r="O746" t="s">
        <v>111</v>
      </c>
      <c r="P746" t="s">
        <v>114</v>
      </c>
      <c r="Q746" t="str">
        <f>TEXT(Table357[[#This Row],[order_date]],"yyyy")</f>
        <v>2015</v>
      </c>
    </row>
    <row r="747" spans="1:17" x14ac:dyDescent="0.3">
      <c r="A747">
        <f t="shared" si="71"/>
        <v>7777896146</v>
      </c>
      <c r="B747" s="1">
        <v>42132</v>
      </c>
      <c r="C747" t="str">
        <f t="shared" si="66"/>
        <v>Friday</v>
      </c>
      <c r="D747" t="str">
        <f t="shared" si="67"/>
        <v>May</v>
      </c>
      <c r="E747">
        <v>12</v>
      </c>
      <c r="F747" t="s">
        <v>27</v>
      </c>
      <c r="G747" t="s">
        <v>8</v>
      </c>
      <c r="H747">
        <f t="shared" si="68"/>
        <v>15</v>
      </c>
      <c r="I747">
        <v>10</v>
      </c>
      <c r="J747" t="s">
        <v>52</v>
      </c>
      <c r="K747" t="s">
        <v>53</v>
      </c>
      <c r="L747">
        <f>Table357[[#This Row],[unit_price]]*Table357[[#This Row],[quantity]]</f>
        <v>120</v>
      </c>
      <c r="M747">
        <f t="shared" si="69"/>
        <v>150</v>
      </c>
      <c r="N747">
        <f t="shared" si="70"/>
        <v>30</v>
      </c>
      <c r="O747" t="s">
        <v>111</v>
      </c>
      <c r="P747" t="s">
        <v>115</v>
      </c>
      <c r="Q747" t="str">
        <f>TEXT(Table357[[#This Row],[order_date]],"yyyy")</f>
        <v>2015</v>
      </c>
    </row>
    <row r="748" spans="1:17" x14ac:dyDescent="0.3">
      <c r="A748">
        <f t="shared" si="71"/>
        <v>7777896147</v>
      </c>
      <c r="B748" s="1">
        <v>42132</v>
      </c>
      <c r="C748" t="str">
        <f t="shared" si="66"/>
        <v>Friday</v>
      </c>
      <c r="D748" t="str">
        <f t="shared" si="67"/>
        <v>May</v>
      </c>
      <c r="E748">
        <v>16.25</v>
      </c>
      <c r="F748" t="s">
        <v>7</v>
      </c>
      <c r="G748" t="s">
        <v>17</v>
      </c>
      <c r="H748">
        <f t="shared" si="68"/>
        <v>24.75</v>
      </c>
      <c r="I748">
        <v>1</v>
      </c>
      <c r="J748" t="s">
        <v>60</v>
      </c>
      <c r="K748" t="s">
        <v>61</v>
      </c>
      <c r="L748">
        <f>Table357[[#This Row],[unit_price]]*Table357[[#This Row],[quantity]]</f>
        <v>16.25</v>
      </c>
      <c r="M748">
        <f t="shared" si="69"/>
        <v>24.75</v>
      </c>
      <c r="N748">
        <f t="shared" si="70"/>
        <v>8.5</v>
      </c>
      <c r="O748" t="s">
        <v>112</v>
      </c>
      <c r="P748" t="s">
        <v>115</v>
      </c>
      <c r="Q748" t="str">
        <f>TEXT(Table357[[#This Row],[order_date]],"yyyy")</f>
        <v>2015</v>
      </c>
    </row>
    <row r="749" spans="1:17" x14ac:dyDescent="0.3">
      <c r="A749">
        <f t="shared" si="71"/>
        <v>7777896148</v>
      </c>
      <c r="B749" s="1">
        <v>42132</v>
      </c>
      <c r="C749" t="str">
        <f t="shared" si="66"/>
        <v>Friday</v>
      </c>
      <c r="D749" t="str">
        <f t="shared" si="67"/>
        <v>May</v>
      </c>
      <c r="E749">
        <v>16.5</v>
      </c>
      <c r="F749" t="s">
        <v>7</v>
      </c>
      <c r="G749" t="s">
        <v>17</v>
      </c>
      <c r="H749">
        <f t="shared" si="68"/>
        <v>25</v>
      </c>
      <c r="I749">
        <v>10</v>
      </c>
      <c r="J749" t="s">
        <v>18</v>
      </c>
      <c r="K749" t="s">
        <v>19</v>
      </c>
      <c r="L749">
        <f>Table357[[#This Row],[unit_price]]*Table357[[#This Row],[quantity]]</f>
        <v>165</v>
      </c>
      <c r="M749">
        <f t="shared" si="69"/>
        <v>250</v>
      </c>
      <c r="N749">
        <f t="shared" si="70"/>
        <v>85</v>
      </c>
      <c r="O749" t="s">
        <v>111</v>
      </c>
      <c r="P749" t="s">
        <v>115</v>
      </c>
      <c r="Q749" t="str">
        <f>TEXT(Table357[[#This Row],[order_date]],"yyyy")</f>
        <v>2015</v>
      </c>
    </row>
    <row r="750" spans="1:17" x14ac:dyDescent="0.3">
      <c r="A750">
        <f t="shared" si="71"/>
        <v>7777896149</v>
      </c>
      <c r="B750" s="1">
        <v>42132</v>
      </c>
      <c r="C750" t="str">
        <f t="shared" si="66"/>
        <v>Friday</v>
      </c>
      <c r="D750" t="str">
        <f t="shared" si="67"/>
        <v>May</v>
      </c>
      <c r="E750">
        <v>18.5</v>
      </c>
      <c r="F750" t="s">
        <v>13</v>
      </c>
      <c r="G750" t="s">
        <v>14</v>
      </c>
      <c r="H750">
        <f t="shared" si="68"/>
        <v>25.5</v>
      </c>
      <c r="I750">
        <v>9</v>
      </c>
      <c r="J750" t="s">
        <v>15</v>
      </c>
      <c r="K750" t="s">
        <v>16</v>
      </c>
      <c r="L750">
        <f>Table357[[#This Row],[unit_price]]*Table357[[#This Row],[quantity]]</f>
        <v>166.5</v>
      </c>
      <c r="M750">
        <f t="shared" si="69"/>
        <v>229.5</v>
      </c>
      <c r="N750">
        <f t="shared" si="70"/>
        <v>63</v>
      </c>
      <c r="O750" t="s">
        <v>112</v>
      </c>
      <c r="P750" t="s">
        <v>114</v>
      </c>
      <c r="Q750" t="str">
        <f>TEXT(Table357[[#This Row],[order_date]],"yyyy")</f>
        <v>2015</v>
      </c>
    </row>
    <row r="751" spans="1:17" x14ac:dyDescent="0.3">
      <c r="A751">
        <f t="shared" si="71"/>
        <v>7777896150</v>
      </c>
      <c r="B751" s="1">
        <v>42132</v>
      </c>
      <c r="C751" t="str">
        <f t="shared" si="66"/>
        <v>Friday</v>
      </c>
      <c r="D751" t="str">
        <f t="shared" si="67"/>
        <v>May</v>
      </c>
      <c r="E751">
        <v>20.75</v>
      </c>
      <c r="F751" t="s">
        <v>13</v>
      </c>
      <c r="G751" t="s">
        <v>17</v>
      </c>
      <c r="H751">
        <f t="shared" si="68"/>
        <v>30.75</v>
      </c>
      <c r="I751">
        <v>1</v>
      </c>
      <c r="J751" t="s">
        <v>66</v>
      </c>
      <c r="K751" t="s">
        <v>67</v>
      </c>
      <c r="L751">
        <f>Table357[[#This Row],[unit_price]]*Table357[[#This Row],[quantity]]</f>
        <v>20.75</v>
      </c>
      <c r="M751">
        <f t="shared" si="69"/>
        <v>30.75</v>
      </c>
      <c r="N751">
        <f t="shared" si="70"/>
        <v>10</v>
      </c>
      <c r="O751" t="s">
        <v>111</v>
      </c>
      <c r="P751" t="s">
        <v>115</v>
      </c>
      <c r="Q751" t="str">
        <f>TEXT(Table357[[#This Row],[order_date]],"yyyy")</f>
        <v>2015</v>
      </c>
    </row>
    <row r="752" spans="1:17" x14ac:dyDescent="0.3">
      <c r="A752">
        <f t="shared" si="71"/>
        <v>7777896151</v>
      </c>
      <c r="B752" s="1">
        <v>42132</v>
      </c>
      <c r="C752" t="str">
        <f t="shared" si="66"/>
        <v>Friday</v>
      </c>
      <c r="D752" t="str">
        <f t="shared" si="67"/>
        <v>May</v>
      </c>
      <c r="E752">
        <v>20.25</v>
      </c>
      <c r="F752" t="s">
        <v>13</v>
      </c>
      <c r="G752" t="s">
        <v>17</v>
      </c>
      <c r="H752">
        <f t="shared" si="68"/>
        <v>30.25</v>
      </c>
      <c r="I752">
        <v>4</v>
      </c>
      <c r="J752" t="s">
        <v>60</v>
      </c>
      <c r="K752" t="s">
        <v>61</v>
      </c>
      <c r="L752">
        <f>Table357[[#This Row],[unit_price]]*Table357[[#This Row],[quantity]]</f>
        <v>81</v>
      </c>
      <c r="M752">
        <f t="shared" si="69"/>
        <v>121</v>
      </c>
      <c r="N752">
        <f t="shared" si="70"/>
        <v>40</v>
      </c>
      <c r="O752" t="s">
        <v>111</v>
      </c>
      <c r="P752" t="s">
        <v>115</v>
      </c>
      <c r="Q752" t="str">
        <f>TEXT(Table357[[#This Row],[order_date]],"yyyy")</f>
        <v>2015</v>
      </c>
    </row>
    <row r="753" spans="1:17" x14ac:dyDescent="0.3">
      <c r="A753">
        <f t="shared" si="71"/>
        <v>7777896152</v>
      </c>
      <c r="B753" s="1">
        <v>42132</v>
      </c>
      <c r="C753" t="str">
        <f t="shared" si="66"/>
        <v>Friday</v>
      </c>
      <c r="D753" t="str">
        <f t="shared" si="67"/>
        <v>May</v>
      </c>
      <c r="E753">
        <v>20.75</v>
      </c>
      <c r="F753" t="s">
        <v>13</v>
      </c>
      <c r="G753" t="s">
        <v>17</v>
      </c>
      <c r="H753">
        <f t="shared" si="68"/>
        <v>30.75</v>
      </c>
      <c r="I753">
        <v>12</v>
      </c>
      <c r="J753" t="s">
        <v>32</v>
      </c>
      <c r="K753" t="s">
        <v>33</v>
      </c>
      <c r="L753">
        <f>Table357[[#This Row],[unit_price]]*Table357[[#This Row],[quantity]]</f>
        <v>249</v>
      </c>
      <c r="M753">
        <f t="shared" si="69"/>
        <v>369</v>
      </c>
      <c r="N753">
        <f t="shared" si="70"/>
        <v>120</v>
      </c>
      <c r="O753" t="s">
        <v>111</v>
      </c>
      <c r="P753" t="s">
        <v>115</v>
      </c>
      <c r="Q753" t="str">
        <f>TEXT(Table357[[#This Row],[order_date]],"yyyy")</f>
        <v>2015</v>
      </c>
    </row>
    <row r="754" spans="1:17" x14ac:dyDescent="0.3">
      <c r="A754">
        <f t="shared" si="71"/>
        <v>7777896153</v>
      </c>
      <c r="B754" s="1">
        <v>42132</v>
      </c>
      <c r="C754" t="str">
        <f t="shared" si="66"/>
        <v>Friday</v>
      </c>
      <c r="D754" t="str">
        <f t="shared" si="67"/>
        <v>May</v>
      </c>
      <c r="E754">
        <v>12.5</v>
      </c>
      <c r="F754" t="s">
        <v>27</v>
      </c>
      <c r="G754" t="s">
        <v>17</v>
      </c>
      <c r="H754">
        <f t="shared" si="68"/>
        <v>19.5</v>
      </c>
      <c r="I754">
        <v>3</v>
      </c>
      <c r="J754" t="s">
        <v>25</v>
      </c>
      <c r="K754" t="s">
        <v>26</v>
      </c>
      <c r="L754">
        <f>Table357[[#This Row],[unit_price]]*Table357[[#This Row],[quantity]]</f>
        <v>37.5</v>
      </c>
      <c r="M754">
        <f t="shared" si="69"/>
        <v>58.5</v>
      </c>
      <c r="N754">
        <f t="shared" si="70"/>
        <v>21</v>
      </c>
      <c r="O754" t="s">
        <v>111</v>
      </c>
      <c r="P754" t="s">
        <v>115</v>
      </c>
      <c r="Q754" t="str">
        <f>TEXT(Table357[[#This Row],[order_date]],"yyyy")</f>
        <v>2015</v>
      </c>
    </row>
    <row r="755" spans="1:17" x14ac:dyDescent="0.3">
      <c r="A755">
        <f t="shared" si="71"/>
        <v>7777896154</v>
      </c>
      <c r="B755" s="1">
        <v>42132</v>
      </c>
      <c r="C755" t="str">
        <f t="shared" si="66"/>
        <v>Friday</v>
      </c>
      <c r="D755" t="str">
        <f t="shared" si="67"/>
        <v>May</v>
      </c>
      <c r="E755">
        <v>16.5</v>
      </c>
      <c r="F755" t="s">
        <v>7</v>
      </c>
      <c r="G755" t="s">
        <v>17</v>
      </c>
      <c r="H755">
        <f t="shared" si="68"/>
        <v>25</v>
      </c>
      <c r="I755">
        <v>5</v>
      </c>
      <c r="J755" t="s">
        <v>38</v>
      </c>
      <c r="K755" t="s">
        <v>39</v>
      </c>
      <c r="L755">
        <f>Table357[[#This Row],[unit_price]]*Table357[[#This Row],[quantity]]</f>
        <v>82.5</v>
      </c>
      <c r="M755">
        <f t="shared" si="69"/>
        <v>125</v>
      </c>
      <c r="N755">
        <f t="shared" si="70"/>
        <v>42.5</v>
      </c>
      <c r="O755" t="s">
        <v>111</v>
      </c>
      <c r="P755" t="s">
        <v>114</v>
      </c>
      <c r="Q755" t="str">
        <f>TEXT(Table357[[#This Row],[order_date]],"yyyy")</f>
        <v>2015</v>
      </c>
    </row>
    <row r="756" spans="1:17" x14ac:dyDescent="0.3">
      <c r="A756">
        <f t="shared" si="71"/>
        <v>7777896155</v>
      </c>
      <c r="B756" s="1">
        <v>42133</v>
      </c>
      <c r="C756" t="str">
        <f t="shared" si="66"/>
        <v>Saturday</v>
      </c>
      <c r="D756" t="str">
        <f t="shared" si="67"/>
        <v>May</v>
      </c>
      <c r="E756">
        <v>20.75</v>
      </c>
      <c r="F756" t="s">
        <v>13</v>
      </c>
      <c r="G756" t="s">
        <v>22</v>
      </c>
      <c r="H756">
        <f t="shared" si="68"/>
        <v>28.75</v>
      </c>
      <c r="I756">
        <v>3</v>
      </c>
      <c r="J756" t="s">
        <v>28</v>
      </c>
      <c r="K756" t="s">
        <v>29</v>
      </c>
      <c r="L756">
        <f>Table357[[#This Row],[unit_price]]*Table357[[#This Row],[quantity]]</f>
        <v>62.25</v>
      </c>
      <c r="M756">
        <f t="shared" si="69"/>
        <v>86.25</v>
      </c>
      <c r="N756">
        <f t="shared" si="70"/>
        <v>24</v>
      </c>
      <c r="O756" t="s">
        <v>112</v>
      </c>
      <c r="P756" t="s">
        <v>115</v>
      </c>
      <c r="Q756" t="str">
        <f>TEXT(Table357[[#This Row],[order_date]],"yyyy")</f>
        <v>2015</v>
      </c>
    </row>
    <row r="757" spans="1:17" x14ac:dyDescent="0.3">
      <c r="A757">
        <f t="shared" si="71"/>
        <v>7777896156</v>
      </c>
      <c r="B757" s="1">
        <v>42133</v>
      </c>
      <c r="C757" t="str">
        <f t="shared" si="66"/>
        <v>Saturday</v>
      </c>
      <c r="D757" t="str">
        <f t="shared" si="67"/>
        <v>May</v>
      </c>
      <c r="E757">
        <v>12.75</v>
      </c>
      <c r="F757" t="s">
        <v>27</v>
      </c>
      <c r="G757" t="s">
        <v>14</v>
      </c>
      <c r="H757">
        <f t="shared" si="68"/>
        <v>16.75</v>
      </c>
      <c r="I757">
        <v>2</v>
      </c>
      <c r="J757" t="s">
        <v>62</v>
      </c>
      <c r="K757" t="s">
        <v>63</v>
      </c>
      <c r="L757">
        <f>Table357[[#This Row],[unit_price]]*Table357[[#This Row],[quantity]]</f>
        <v>25.5</v>
      </c>
      <c r="M757">
        <f t="shared" si="69"/>
        <v>33.5</v>
      </c>
      <c r="N757">
        <f t="shared" si="70"/>
        <v>8</v>
      </c>
      <c r="O757" t="s">
        <v>112</v>
      </c>
      <c r="P757" t="s">
        <v>114</v>
      </c>
      <c r="Q757" t="str">
        <f>TEXT(Table357[[#This Row],[order_date]],"yyyy")</f>
        <v>2015</v>
      </c>
    </row>
    <row r="758" spans="1:17" x14ac:dyDescent="0.3">
      <c r="A758">
        <f t="shared" si="71"/>
        <v>7777896157</v>
      </c>
      <c r="B758" s="1">
        <v>42133</v>
      </c>
      <c r="C758" t="str">
        <f t="shared" si="66"/>
        <v>Saturday</v>
      </c>
      <c r="D758" t="str">
        <f t="shared" si="67"/>
        <v>May</v>
      </c>
      <c r="E758">
        <v>16</v>
      </c>
      <c r="F758" t="s">
        <v>7</v>
      </c>
      <c r="G758" t="s">
        <v>14</v>
      </c>
      <c r="H758">
        <f t="shared" si="68"/>
        <v>21.5</v>
      </c>
      <c r="I758">
        <v>1</v>
      </c>
      <c r="J758" t="s">
        <v>64</v>
      </c>
      <c r="K758" t="s">
        <v>65</v>
      </c>
      <c r="L758">
        <f>Table357[[#This Row],[unit_price]]*Table357[[#This Row],[quantity]]</f>
        <v>16</v>
      </c>
      <c r="M758">
        <f t="shared" si="69"/>
        <v>21.5</v>
      </c>
      <c r="N758">
        <f t="shared" si="70"/>
        <v>5.5</v>
      </c>
      <c r="O758" t="s">
        <v>111</v>
      </c>
      <c r="P758" t="s">
        <v>114</v>
      </c>
      <c r="Q758" t="str">
        <f>TEXT(Table357[[#This Row],[order_date]],"yyyy")</f>
        <v>2015</v>
      </c>
    </row>
    <row r="759" spans="1:17" x14ac:dyDescent="0.3">
      <c r="A759">
        <f t="shared" si="71"/>
        <v>7777896158</v>
      </c>
      <c r="B759" s="1">
        <v>42133</v>
      </c>
      <c r="C759" t="str">
        <f t="shared" si="66"/>
        <v>Saturday</v>
      </c>
      <c r="D759" t="str">
        <f t="shared" si="67"/>
        <v>May</v>
      </c>
      <c r="E759">
        <v>25.5</v>
      </c>
      <c r="F759" t="s">
        <v>76</v>
      </c>
      <c r="G759" t="s">
        <v>8</v>
      </c>
      <c r="H759">
        <f t="shared" si="68"/>
        <v>26.5</v>
      </c>
      <c r="I759">
        <v>12</v>
      </c>
      <c r="J759" t="s">
        <v>30</v>
      </c>
      <c r="K759" t="s">
        <v>31</v>
      </c>
      <c r="L759">
        <f>Table357[[#This Row],[unit_price]]*Table357[[#This Row],[quantity]]</f>
        <v>306</v>
      </c>
      <c r="M759">
        <f t="shared" si="69"/>
        <v>318</v>
      </c>
      <c r="N759">
        <f t="shared" si="70"/>
        <v>12</v>
      </c>
      <c r="O759" t="s">
        <v>111</v>
      </c>
      <c r="P759" t="s">
        <v>114</v>
      </c>
      <c r="Q759" t="str">
        <f>TEXT(Table357[[#This Row],[order_date]],"yyyy")</f>
        <v>2015</v>
      </c>
    </row>
    <row r="760" spans="1:17" x14ac:dyDescent="0.3">
      <c r="A760">
        <f t="shared" si="71"/>
        <v>7777896159</v>
      </c>
      <c r="B760" s="1">
        <v>42133</v>
      </c>
      <c r="C760" t="str">
        <f t="shared" si="66"/>
        <v>Saturday</v>
      </c>
      <c r="D760" t="str">
        <f t="shared" si="67"/>
        <v>May</v>
      </c>
      <c r="E760">
        <v>20.75</v>
      </c>
      <c r="F760" t="s">
        <v>13</v>
      </c>
      <c r="G760" t="s">
        <v>17</v>
      </c>
      <c r="H760">
        <f t="shared" si="68"/>
        <v>30.75</v>
      </c>
      <c r="I760">
        <v>1</v>
      </c>
      <c r="J760" t="s">
        <v>54</v>
      </c>
      <c r="K760" t="s">
        <v>55</v>
      </c>
      <c r="L760">
        <f>Table357[[#This Row],[unit_price]]*Table357[[#This Row],[quantity]]</f>
        <v>20.75</v>
      </c>
      <c r="M760">
        <f t="shared" si="69"/>
        <v>30.75</v>
      </c>
      <c r="N760">
        <f t="shared" si="70"/>
        <v>10</v>
      </c>
      <c r="O760" t="s">
        <v>111</v>
      </c>
      <c r="P760" t="s">
        <v>115</v>
      </c>
      <c r="Q760" t="str">
        <f>TEXT(Table357[[#This Row],[order_date]],"yyyy")</f>
        <v>2015</v>
      </c>
    </row>
    <row r="761" spans="1:17" x14ac:dyDescent="0.3">
      <c r="A761">
        <f t="shared" si="71"/>
        <v>7777896160</v>
      </c>
      <c r="B761" s="1">
        <v>42133</v>
      </c>
      <c r="C761" t="str">
        <f t="shared" si="66"/>
        <v>Saturday</v>
      </c>
      <c r="D761" t="str">
        <f t="shared" si="67"/>
        <v>May</v>
      </c>
      <c r="E761">
        <v>20.75</v>
      </c>
      <c r="F761" t="s">
        <v>13</v>
      </c>
      <c r="G761" t="s">
        <v>22</v>
      </c>
      <c r="H761">
        <f t="shared" si="68"/>
        <v>28.75</v>
      </c>
      <c r="I761">
        <v>10</v>
      </c>
      <c r="J761" t="s">
        <v>28</v>
      </c>
      <c r="K761" t="s">
        <v>29</v>
      </c>
      <c r="L761">
        <f>Table357[[#This Row],[unit_price]]*Table357[[#This Row],[quantity]]</f>
        <v>207.5</v>
      </c>
      <c r="M761">
        <f t="shared" si="69"/>
        <v>287.5</v>
      </c>
      <c r="N761">
        <f t="shared" si="70"/>
        <v>80</v>
      </c>
      <c r="O761" t="s">
        <v>111</v>
      </c>
      <c r="P761" t="s">
        <v>114</v>
      </c>
      <c r="Q761" t="str">
        <f>TEXT(Table357[[#This Row],[order_date]],"yyyy")</f>
        <v>2015</v>
      </c>
    </row>
    <row r="762" spans="1:17" x14ac:dyDescent="0.3">
      <c r="A762">
        <f t="shared" si="71"/>
        <v>7777896161</v>
      </c>
      <c r="B762" s="1">
        <v>42133</v>
      </c>
      <c r="C762" t="str">
        <f t="shared" si="66"/>
        <v>Saturday</v>
      </c>
      <c r="D762" t="str">
        <f t="shared" si="67"/>
        <v>May</v>
      </c>
      <c r="E762">
        <v>25.5</v>
      </c>
      <c r="F762" t="s">
        <v>76</v>
      </c>
      <c r="G762" t="s">
        <v>8</v>
      </c>
      <c r="H762">
        <f t="shared" si="68"/>
        <v>26.5</v>
      </c>
      <c r="I762">
        <v>6</v>
      </c>
      <c r="J762" t="s">
        <v>30</v>
      </c>
      <c r="K762" t="s">
        <v>31</v>
      </c>
      <c r="L762">
        <f>Table357[[#This Row],[unit_price]]*Table357[[#This Row],[quantity]]</f>
        <v>153</v>
      </c>
      <c r="M762">
        <f t="shared" si="69"/>
        <v>159</v>
      </c>
      <c r="N762">
        <f t="shared" si="70"/>
        <v>6</v>
      </c>
      <c r="O762" t="s">
        <v>111</v>
      </c>
      <c r="P762" t="s">
        <v>114</v>
      </c>
      <c r="Q762" t="str">
        <f>TEXT(Table357[[#This Row],[order_date]],"yyyy")</f>
        <v>2015</v>
      </c>
    </row>
    <row r="763" spans="1:17" x14ac:dyDescent="0.3">
      <c r="A763">
        <f t="shared" si="71"/>
        <v>7777896162</v>
      </c>
      <c r="B763" s="1">
        <v>42133</v>
      </c>
      <c r="C763" t="str">
        <f t="shared" si="66"/>
        <v>Saturday</v>
      </c>
      <c r="D763" t="str">
        <f t="shared" si="67"/>
        <v>May</v>
      </c>
      <c r="E763">
        <v>12.25</v>
      </c>
      <c r="F763" t="s">
        <v>27</v>
      </c>
      <c r="G763" t="s">
        <v>17</v>
      </c>
      <c r="H763">
        <f t="shared" si="68"/>
        <v>19.25</v>
      </c>
      <c r="I763">
        <v>10</v>
      </c>
      <c r="J763" t="s">
        <v>70</v>
      </c>
      <c r="K763" t="s">
        <v>71</v>
      </c>
      <c r="L763">
        <f>Table357[[#This Row],[unit_price]]*Table357[[#This Row],[quantity]]</f>
        <v>122.5</v>
      </c>
      <c r="M763">
        <f t="shared" si="69"/>
        <v>192.5</v>
      </c>
      <c r="N763">
        <f t="shared" si="70"/>
        <v>70</v>
      </c>
      <c r="O763" t="s">
        <v>111</v>
      </c>
      <c r="P763" t="s">
        <v>114</v>
      </c>
      <c r="Q763" t="str">
        <f>TEXT(Table357[[#This Row],[order_date]],"yyyy")</f>
        <v>2015</v>
      </c>
    </row>
    <row r="764" spans="1:17" x14ac:dyDescent="0.3">
      <c r="A764">
        <f t="shared" si="71"/>
        <v>7777896163</v>
      </c>
      <c r="B764" s="1">
        <v>42134</v>
      </c>
      <c r="C764" t="str">
        <f t="shared" si="66"/>
        <v>Sunday</v>
      </c>
      <c r="D764" t="str">
        <f t="shared" si="67"/>
        <v>May</v>
      </c>
      <c r="E764">
        <v>18.5</v>
      </c>
      <c r="F764" t="s">
        <v>13</v>
      </c>
      <c r="G764" t="s">
        <v>14</v>
      </c>
      <c r="H764">
        <f t="shared" si="68"/>
        <v>25.5</v>
      </c>
      <c r="I764">
        <v>1</v>
      </c>
      <c r="J764" t="s">
        <v>15</v>
      </c>
      <c r="K764" t="s">
        <v>16</v>
      </c>
      <c r="L764">
        <f>Table357[[#This Row],[unit_price]]*Table357[[#This Row],[quantity]]</f>
        <v>18.5</v>
      </c>
      <c r="M764">
        <f t="shared" si="69"/>
        <v>25.5</v>
      </c>
      <c r="N764">
        <f t="shared" si="70"/>
        <v>7</v>
      </c>
      <c r="O764" t="s">
        <v>112</v>
      </c>
      <c r="P764" t="s">
        <v>114</v>
      </c>
      <c r="Q764" t="str">
        <f>TEXT(Table357[[#This Row],[order_date]],"yyyy")</f>
        <v>2015</v>
      </c>
    </row>
    <row r="765" spans="1:17" x14ac:dyDescent="0.3">
      <c r="A765">
        <f t="shared" si="71"/>
        <v>7777896164</v>
      </c>
      <c r="B765" s="1">
        <v>42134</v>
      </c>
      <c r="C765" t="str">
        <f t="shared" si="66"/>
        <v>Sunday</v>
      </c>
      <c r="D765" t="str">
        <f t="shared" si="67"/>
        <v>May</v>
      </c>
      <c r="E765">
        <v>20.75</v>
      </c>
      <c r="F765" t="s">
        <v>13</v>
      </c>
      <c r="G765" t="s">
        <v>17</v>
      </c>
      <c r="H765">
        <f t="shared" si="68"/>
        <v>30.75</v>
      </c>
      <c r="I765">
        <v>11</v>
      </c>
      <c r="J765" t="s">
        <v>25</v>
      </c>
      <c r="K765" t="s">
        <v>26</v>
      </c>
      <c r="L765">
        <f>Table357[[#This Row],[unit_price]]*Table357[[#This Row],[quantity]]</f>
        <v>228.25</v>
      </c>
      <c r="M765">
        <f t="shared" si="69"/>
        <v>338.25</v>
      </c>
      <c r="N765">
        <f t="shared" si="70"/>
        <v>110</v>
      </c>
      <c r="O765" t="s">
        <v>112</v>
      </c>
      <c r="P765" t="s">
        <v>115</v>
      </c>
      <c r="Q765" t="str">
        <f>TEXT(Table357[[#This Row],[order_date]],"yyyy")</f>
        <v>2015</v>
      </c>
    </row>
    <row r="766" spans="1:17" x14ac:dyDescent="0.3">
      <c r="A766">
        <f t="shared" si="71"/>
        <v>7777896165</v>
      </c>
      <c r="B766" s="1">
        <v>42134</v>
      </c>
      <c r="C766" t="str">
        <f t="shared" si="66"/>
        <v>Sunday</v>
      </c>
      <c r="D766" t="str">
        <f t="shared" si="67"/>
        <v>May</v>
      </c>
      <c r="E766">
        <v>21</v>
      </c>
      <c r="F766" t="s">
        <v>13</v>
      </c>
      <c r="G766" t="s">
        <v>14</v>
      </c>
      <c r="H766">
        <f t="shared" si="68"/>
        <v>28</v>
      </c>
      <c r="I766">
        <v>6</v>
      </c>
      <c r="J766" t="s">
        <v>62</v>
      </c>
      <c r="K766" t="s">
        <v>63</v>
      </c>
      <c r="L766">
        <f>Table357[[#This Row],[unit_price]]*Table357[[#This Row],[quantity]]</f>
        <v>126</v>
      </c>
      <c r="M766">
        <f t="shared" si="69"/>
        <v>168</v>
      </c>
      <c r="N766">
        <f t="shared" si="70"/>
        <v>42</v>
      </c>
      <c r="O766" t="s">
        <v>112</v>
      </c>
      <c r="P766" t="s">
        <v>114</v>
      </c>
      <c r="Q766" t="str">
        <f>TEXT(Table357[[#This Row],[order_date]],"yyyy")</f>
        <v>2015</v>
      </c>
    </row>
    <row r="767" spans="1:17" x14ac:dyDescent="0.3">
      <c r="A767">
        <f t="shared" si="71"/>
        <v>7777896166</v>
      </c>
      <c r="B767" s="1">
        <v>42134</v>
      </c>
      <c r="C767" t="str">
        <f t="shared" si="66"/>
        <v>Sunday</v>
      </c>
      <c r="D767" t="str">
        <f t="shared" si="67"/>
        <v>May</v>
      </c>
      <c r="E767">
        <v>12.25</v>
      </c>
      <c r="F767" t="s">
        <v>27</v>
      </c>
      <c r="G767" t="s">
        <v>17</v>
      </c>
      <c r="H767">
        <f t="shared" si="68"/>
        <v>19.25</v>
      </c>
      <c r="I767">
        <v>7</v>
      </c>
      <c r="J767" t="s">
        <v>60</v>
      </c>
      <c r="K767" t="s">
        <v>61</v>
      </c>
      <c r="L767">
        <f>Table357[[#This Row],[unit_price]]*Table357[[#This Row],[quantity]]</f>
        <v>85.75</v>
      </c>
      <c r="M767">
        <f t="shared" si="69"/>
        <v>134.75</v>
      </c>
      <c r="N767">
        <f t="shared" si="70"/>
        <v>49</v>
      </c>
      <c r="O767" t="s">
        <v>112</v>
      </c>
      <c r="P767" t="s">
        <v>114</v>
      </c>
      <c r="Q767" t="str">
        <f>TEXT(Table357[[#This Row],[order_date]],"yyyy")</f>
        <v>2015</v>
      </c>
    </row>
    <row r="768" spans="1:17" x14ac:dyDescent="0.3">
      <c r="A768">
        <f t="shared" si="71"/>
        <v>7777896167</v>
      </c>
      <c r="B768" s="1">
        <v>42134</v>
      </c>
      <c r="C768" t="str">
        <f t="shared" si="66"/>
        <v>Sunday</v>
      </c>
      <c r="D768" t="str">
        <f t="shared" si="67"/>
        <v>May</v>
      </c>
      <c r="E768">
        <v>21</v>
      </c>
      <c r="F768" t="s">
        <v>13</v>
      </c>
      <c r="G768" t="s">
        <v>14</v>
      </c>
      <c r="H768">
        <f t="shared" si="68"/>
        <v>28</v>
      </c>
      <c r="I768">
        <v>11</v>
      </c>
      <c r="J768" t="s">
        <v>62</v>
      </c>
      <c r="K768" t="s">
        <v>63</v>
      </c>
      <c r="L768">
        <f>Table357[[#This Row],[unit_price]]*Table357[[#This Row],[quantity]]</f>
        <v>231</v>
      </c>
      <c r="M768">
        <f t="shared" si="69"/>
        <v>308</v>
      </c>
      <c r="N768">
        <f t="shared" si="70"/>
        <v>77</v>
      </c>
      <c r="O768" t="s">
        <v>112</v>
      </c>
      <c r="P768" t="s">
        <v>114</v>
      </c>
      <c r="Q768" t="str">
        <f>TEXT(Table357[[#This Row],[order_date]],"yyyy")</f>
        <v>2015</v>
      </c>
    </row>
    <row r="769" spans="1:17" x14ac:dyDescent="0.3">
      <c r="A769">
        <f t="shared" si="71"/>
        <v>7777896168</v>
      </c>
      <c r="B769" s="1">
        <v>42134</v>
      </c>
      <c r="C769" t="str">
        <f t="shared" si="66"/>
        <v>Sunday</v>
      </c>
      <c r="D769" t="str">
        <f t="shared" si="67"/>
        <v>May</v>
      </c>
      <c r="E769">
        <v>16.75</v>
      </c>
      <c r="F769" t="s">
        <v>7</v>
      </c>
      <c r="G769" t="s">
        <v>14</v>
      </c>
      <c r="H769">
        <f t="shared" si="68"/>
        <v>22.25</v>
      </c>
      <c r="I769">
        <v>11</v>
      </c>
      <c r="J769" t="s">
        <v>62</v>
      </c>
      <c r="K769" t="s">
        <v>63</v>
      </c>
      <c r="L769">
        <f>Table357[[#This Row],[unit_price]]*Table357[[#This Row],[quantity]]</f>
        <v>184.25</v>
      </c>
      <c r="M769">
        <f t="shared" si="69"/>
        <v>244.75</v>
      </c>
      <c r="N769">
        <f t="shared" si="70"/>
        <v>60.5</v>
      </c>
      <c r="O769" t="s">
        <v>112</v>
      </c>
      <c r="P769" t="s">
        <v>115</v>
      </c>
      <c r="Q769" t="str">
        <f>TEXT(Table357[[#This Row],[order_date]],"yyyy")</f>
        <v>2015</v>
      </c>
    </row>
    <row r="770" spans="1:17" x14ac:dyDescent="0.3">
      <c r="A770">
        <f t="shared" si="71"/>
        <v>7777896169</v>
      </c>
      <c r="B770" s="1">
        <v>42135</v>
      </c>
      <c r="C770" t="str">
        <f t="shared" ref="C770:C833" si="72">TEXT(B770,"dddd")</f>
        <v>Monday</v>
      </c>
      <c r="D770" t="str">
        <f t="shared" si="67"/>
        <v>May</v>
      </c>
      <c r="E770">
        <v>12.5</v>
      </c>
      <c r="F770" t="s">
        <v>27</v>
      </c>
      <c r="G770" t="s">
        <v>17</v>
      </c>
      <c r="H770">
        <f t="shared" si="68"/>
        <v>19.5</v>
      </c>
      <c r="I770">
        <v>4</v>
      </c>
      <c r="J770" t="s">
        <v>18</v>
      </c>
      <c r="K770" t="s">
        <v>19</v>
      </c>
      <c r="L770">
        <f>Table357[[#This Row],[unit_price]]*Table357[[#This Row],[quantity]]</f>
        <v>50</v>
      </c>
      <c r="M770">
        <f t="shared" si="69"/>
        <v>78</v>
      </c>
      <c r="N770">
        <f t="shared" si="70"/>
        <v>28</v>
      </c>
      <c r="O770" t="s">
        <v>112</v>
      </c>
      <c r="P770" t="s">
        <v>114</v>
      </c>
      <c r="Q770" t="str">
        <f>TEXT(Table357[[#This Row],[order_date]],"yyyy")</f>
        <v>2015</v>
      </c>
    </row>
    <row r="771" spans="1:17" x14ac:dyDescent="0.3">
      <c r="A771">
        <f t="shared" si="71"/>
        <v>7777896170</v>
      </c>
      <c r="B771" s="1">
        <v>42135</v>
      </c>
      <c r="C771" t="str">
        <f t="shared" si="72"/>
        <v>Monday</v>
      </c>
      <c r="D771" t="str">
        <f t="shared" ref="D771:D834" si="73">TEXT(B771,"mmmm")</f>
        <v>May</v>
      </c>
      <c r="E771">
        <v>20.5</v>
      </c>
      <c r="F771" t="s">
        <v>13</v>
      </c>
      <c r="G771" t="s">
        <v>8</v>
      </c>
      <c r="H771">
        <f t="shared" ref="H771:H834" si="74">E771 +   IF(F771="S", 2, IF(F771="M", 3.5, IF(F771="L", 5, 0))) +  IF(G771="Classic", 1, IF(G771="Veggie", 2, IF(G771="Chicken", 3, IF(G771="Supreme",5,0))))</f>
        <v>26.5</v>
      </c>
      <c r="I771">
        <v>2</v>
      </c>
      <c r="J771" t="s">
        <v>11</v>
      </c>
      <c r="K771" t="s">
        <v>12</v>
      </c>
      <c r="L771">
        <f>Table357[[#This Row],[unit_price]]*Table357[[#This Row],[quantity]]</f>
        <v>41</v>
      </c>
      <c r="M771">
        <f t="shared" ref="M771:M834" si="75">H771*I771</f>
        <v>53</v>
      </c>
      <c r="N771">
        <f t="shared" ref="N771:N834" si="76">(H771-E771)*I771</f>
        <v>12</v>
      </c>
      <c r="O771" t="s">
        <v>111</v>
      </c>
      <c r="P771" t="s">
        <v>114</v>
      </c>
      <c r="Q771" t="str">
        <f>TEXT(Table357[[#This Row],[order_date]],"yyyy")</f>
        <v>2015</v>
      </c>
    </row>
    <row r="772" spans="1:17" x14ac:dyDescent="0.3">
      <c r="A772">
        <f t="shared" ref="A772:A835" si="77">A771+1</f>
        <v>7777896171</v>
      </c>
      <c r="B772" s="1">
        <v>42135</v>
      </c>
      <c r="C772" t="str">
        <f t="shared" si="72"/>
        <v>Monday</v>
      </c>
      <c r="D772" t="str">
        <f t="shared" si="73"/>
        <v>May</v>
      </c>
      <c r="E772">
        <v>12.5</v>
      </c>
      <c r="F772" t="s">
        <v>27</v>
      </c>
      <c r="G772" t="s">
        <v>17</v>
      </c>
      <c r="H772">
        <f t="shared" si="74"/>
        <v>19.5</v>
      </c>
      <c r="I772">
        <v>5</v>
      </c>
      <c r="J772" t="s">
        <v>32</v>
      </c>
      <c r="K772" t="s">
        <v>33</v>
      </c>
      <c r="L772">
        <f>Table357[[#This Row],[unit_price]]*Table357[[#This Row],[quantity]]</f>
        <v>62.5</v>
      </c>
      <c r="M772">
        <f t="shared" si="75"/>
        <v>97.5</v>
      </c>
      <c r="N772">
        <f t="shared" si="76"/>
        <v>35</v>
      </c>
      <c r="O772" t="s">
        <v>112</v>
      </c>
      <c r="P772" t="s">
        <v>114</v>
      </c>
      <c r="Q772" t="str">
        <f>TEXT(Table357[[#This Row],[order_date]],"yyyy")</f>
        <v>2015</v>
      </c>
    </row>
    <row r="773" spans="1:17" x14ac:dyDescent="0.3">
      <c r="A773">
        <f t="shared" si="77"/>
        <v>7777896172</v>
      </c>
      <c r="B773" s="1">
        <v>42135</v>
      </c>
      <c r="C773" t="str">
        <f t="shared" si="72"/>
        <v>Monday</v>
      </c>
      <c r="D773" t="str">
        <f t="shared" si="73"/>
        <v>May</v>
      </c>
      <c r="E773">
        <v>16</v>
      </c>
      <c r="F773" t="s">
        <v>7</v>
      </c>
      <c r="G773" t="s">
        <v>8</v>
      </c>
      <c r="H773">
        <f t="shared" si="74"/>
        <v>20.5</v>
      </c>
      <c r="I773">
        <v>9</v>
      </c>
      <c r="J773" t="s">
        <v>30</v>
      </c>
      <c r="K773" t="s">
        <v>31</v>
      </c>
      <c r="L773">
        <f>Table357[[#This Row],[unit_price]]*Table357[[#This Row],[quantity]]</f>
        <v>144</v>
      </c>
      <c r="M773">
        <f t="shared" si="75"/>
        <v>184.5</v>
      </c>
      <c r="N773">
        <f t="shared" si="76"/>
        <v>40.5</v>
      </c>
      <c r="O773" t="s">
        <v>111</v>
      </c>
      <c r="P773" t="s">
        <v>115</v>
      </c>
      <c r="Q773" t="str">
        <f>TEXT(Table357[[#This Row],[order_date]],"yyyy")</f>
        <v>2015</v>
      </c>
    </row>
    <row r="774" spans="1:17" x14ac:dyDescent="0.3">
      <c r="A774">
        <f t="shared" si="77"/>
        <v>7777896173</v>
      </c>
      <c r="B774" s="1">
        <v>42135</v>
      </c>
      <c r="C774" t="str">
        <f t="shared" si="72"/>
        <v>Monday</v>
      </c>
      <c r="D774" t="str">
        <f t="shared" si="73"/>
        <v>May</v>
      </c>
      <c r="E774">
        <v>20.25</v>
      </c>
      <c r="F774" t="s">
        <v>13</v>
      </c>
      <c r="G774" t="s">
        <v>14</v>
      </c>
      <c r="H774">
        <f t="shared" si="74"/>
        <v>27.25</v>
      </c>
      <c r="I774">
        <v>3</v>
      </c>
      <c r="J774" t="s">
        <v>20</v>
      </c>
      <c r="K774" t="s">
        <v>21</v>
      </c>
      <c r="L774">
        <f>Table357[[#This Row],[unit_price]]*Table357[[#This Row],[quantity]]</f>
        <v>60.75</v>
      </c>
      <c r="M774">
        <f t="shared" si="75"/>
        <v>81.75</v>
      </c>
      <c r="N774">
        <f t="shared" si="76"/>
        <v>21</v>
      </c>
      <c r="O774" t="s">
        <v>112</v>
      </c>
      <c r="P774" t="s">
        <v>114</v>
      </c>
      <c r="Q774" t="str">
        <f>TEXT(Table357[[#This Row],[order_date]],"yyyy")</f>
        <v>2015</v>
      </c>
    </row>
    <row r="775" spans="1:17" x14ac:dyDescent="0.3">
      <c r="A775">
        <f t="shared" si="77"/>
        <v>7777896174</v>
      </c>
      <c r="B775" s="1">
        <v>42135</v>
      </c>
      <c r="C775" t="str">
        <f t="shared" si="72"/>
        <v>Monday</v>
      </c>
      <c r="D775" t="str">
        <f t="shared" si="73"/>
        <v>May</v>
      </c>
      <c r="E775">
        <v>20.75</v>
      </c>
      <c r="F775" t="s">
        <v>13</v>
      </c>
      <c r="G775" t="s">
        <v>17</v>
      </c>
      <c r="H775">
        <f t="shared" si="74"/>
        <v>30.75</v>
      </c>
      <c r="I775">
        <v>12</v>
      </c>
      <c r="J775" t="s">
        <v>54</v>
      </c>
      <c r="K775" t="s">
        <v>55</v>
      </c>
      <c r="L775">
        <f>Table357[[#This Row],[unit_price]]*Table357[[#This Row],[quantity]]</f>
        <v>249</v>
      </c>
      <c r="M775">
        <f t="shared" si="75"/>
        <v>369</v>
      </c>
      <c r="N775">
        <f t="shared" si="76"/>
        <v>120</v>
      </c>
      <c r="O775" t="s">
        <v>111</v>
      </c>
      <c r="P775" t="s">
        <v>114</v>
      </c>
      <c r="Q775" t="str">
        <f>TEXT(Table357[[#This Row],[order_date]],"yyyy")</f>
        <v>2015</v>
      </c>
    </row>
    <row r="776" spans="1:17" x14ac:dyDescent="0.3">
      <c r="A776">
        <f t="shared" si="77"/>
        <v>7777896175</v>
      </c>
      <c r="B776" s="1">
        <v>42136</v>
      </c>
      <c r="C776" t="str">
        <f t="shared" si="72"/>
        <v>Tuesday</v>
      </c>
      <c r="D776" t="str">
        <f t="shared" si="73"/>
        <v>May</v>
      </c>
      <c r="E776">
        <v>20.75</v>
      </c>
      <c r="F776" t="s">
        <v>13</v>
      </c>
      <c r="G776" t="s">
        <v>17</v>
      </c>
      <c r="H776">
        <f t="shared" si="74"/>
        <v>30.75</v>
      </c>
      <c r="I776">
        <v>11</v>
      </c>
      <c r="J776" t="s">
        <v>54</v>
      </c>
      <c r="K776" t="s">
        <v>55</v>
      </c>
      <c r="L776">
        <f>Table357[[#This Row],[unit_price]]*Table357[[#This Row],[quantity]]</f>
        <v>228.25</v>
      </c>
      <c r="M776">
        <f t="shared" si="75"/>
        <v>338.25</v>
      </c>
      <c r="N776">
        <f t="shared" si="76"/>
        <v>110</v>
      </c>
      <c r="O776" t="s">
        <v>112</v>
      </c>
      <c r="P776" t="s">
        <v>115</v>
      </c>
      <c r="Q776" t="str">
        <f>TEXT(Table357[[#This Row],[order_date]],"yyyy")</f>
        <v>2015</v>
      </c>
    </row>
    <row r="777" spans="1:17" x14ac:dyDescent="0.3">
      <c r="A777">
        <f t="shared" si="77"/>
        <v>7777896176</v>
      </c>
      <c r="B777" s="1">
        <v>42136</v>
      </c>
      <c r="C777" t="str">
        <f t="shared" si="72"/>
        <v>Tuesday</v>
      </c>
      <c r="D777" t="str">
        <f t="shared" si="73"/>
        <v>May</v>
      </c>
      <c r="E777">
        <v>12.25</v>
      </c>
      <c r="F777" t="s">
        <v>27</v>
      </c>
      <c r="G777" t="s">
        <v>17</v>
      </c>
      <c r="H777">
        <f t="shared" si="74"/>
        <v>19.25</v>
      </c>
      <c r="I777">
        <v>11</v>
      </c>
      <c r="J777" t="s">
        <v>70</v>
      </c>
      <c r="K777" t="s">
        <v>71</v>
      </c>
      <c r="L777">
        <f>Table357[[#This Row],[unit_price]]*Table357[[#This Row],[quantity]]</f>
        <v>134.75</v>
      </c>
      <c r="M777">
        <f t="shared" si="75"/>
        <v>211.75</v>
      </c>
      <c r="N777">
        <f t="shared" si="76"/>
        <v>77</v>
      </c>
      <c r="O777" t="s">
        <v>112</v>
      </c>
      <c r="P777" t="s">
        <v>114</v>
      </c>
      <c r="Q777" t="str">
        <f>TEXT(Table357[[#This Row],[order_date]],"yyyy")</f>
        <v>2015</v>
      </c>
    </row>
    <row r="778" spans="1:17" x14ac:dyDescent="0.3">
      <c r="A778">
        <f t="shared" si="77"/>
        <v>7777896177</v>
      </c>
      <c r="B778" s="1">
        <v>42136</v>
      </c>
      <c r="C778" t="str">
        <f t="shared" si="72"/>
        <v>Tuesday</v>
      </c>
      <c r="D778" t="str">
        <f t="shared" si="73"/>
        <v>May</v>
      </c>
      <c r="E778">
        <v>12.5</v>
      </c>
      <c r="F778" t="s">
        <v>27</v>
      </c>
      <c r="G778" t="s">
        <v>17</v>
      </c>
      <c r="H778">
        <f t="shared" si="74"/>
        <v>19.5</v>
      </c>
      <c r="I778">
        <v>10</v>
      </c>
      <c r="J778" t="s">
        <v>32</v>
      </c>
      <c r="K778" t="s">
        <v>33</v>
      </c>
      <c r="L778">
        <f>Table357[[#This Row],[unit_price]]*Table357[[#This Row],[quantity]]</f>
        <v>125</v>
      </c>
      <c r="M778">
        <f t="shared" si="75"/>
        <v>195</v>
      </c>
      <c r="N778">
        <f t="shared" si="76"/>
        <v>70</v>
      </c>
      <c r="O778" t="s">
        <v>112</v>
      </c>
      <c r="P778" t="s">
        <v>115</v>
      </c>
      <c r="Q778" t="str">
        <f>TEXT(Table357[[#This Row],[order_date]],"yyyy")</f>
        <v>2015</v>
      </c>
    </row>
    <row r="779" spans="1:17" x14ac:dyDescent="0.3">
      <c r="A779">
        <f t="shared" si="77"/>
        <v>7777896178</v>
      </c>
      <c r="B779" s="1">
        <v>42136</v>
      </c>
      <c r="C779" t="str">
        <f t="shared" si="72"/>
        <v>Tuesday</v>
      </c>
      <c r="D779" t="str">
        <f t="shared" si="73"/>
        <v>May</v>
      </c>
      <c r="E779">
        <v>12</v>
      </c>
      <c r="F779" t="s">
        <v>27</v>
      </c>
      <c r="G779" t="s">
        <v>14</v>
      </c>
      <c r="H779">
        <f t="shared" si="74"/>
        <v>16</v>
      </c>
      <c r="I779">
        <v>3</v>
      </c>
      <c r="J779" t="s">
        <v>68</v>
      </c>
      <c r="K779" t="s">
        <v>69</v>
      </c>
      <c r="L779">
        <f>Table357[[#This Row],[unit_price]]*Table357[[#This Row],[quantity]]</f>
        <v>36</v>
      </c>
      <c r="M779">
        <f t="shared" si="75"/>
        <v>48</v>
      </c>
      <c r="N779">
        <f t="shared" si="76"/>
        <v>12</v>
      </c>
      <c r="O779" t="s">
        <v>112</v>
      </c>
      <c r="P779" t="s">
        <v>115</v>
      </c>
      <c r="Q779" t="str">
        <f>TEXT(Table357[[#This Row],[order_date]],"yyyy")</f>
        <v>2015</v>
      </c>
    </row>
    <row r="780" spans="1:17" x14ac:dyDescent="0.3">
      <c r="A780">
        <f t="shared" si="77"/>
        <v>7777896179</v>
      </c>
      <c r="B780" s="1">
        <v>42136</v>
      </c>
      <c r="C780" t="str">
        <f t="shared" si="72"/>
        <v>Tuesday</v>
      </c>
      <c r="D780" t="str">
        <f t="shared" si="73"/>
        <v>May</v>
      </c>
      <c r="E780">
        <v>12</v>
      </c>
      <c r="F780" t="s">
        <v>27</v>
      </c>
      <c r="G780" t="s">
        <v>14</v>
      </c>
      <c r="H780">
        <f t="shared" si="74"/>
        <v>16</v>
      </c>
      <c r="I780">
        <v>2</v>
      </c>
      <c r="J780" t="s">
        <v>34</v>
      </c>
      <c r="K780" t="s">
        <v>35</v>
      </c>
      <c r="L780">
        <f>Table357[[#This Row],[unit_price]]*Table357[[#This Row],[quantity]]</f>
        <v>24</v>
      </c>
      <c r="M780">
        <f t="shared" si="75"/>
        <v>32</v>
      </c>
      <c r="N780">
        <f t="shared" si="76"/>
        <v>8</v>
      </c>
      <c r="O780" t="s">
        <v>112</v>
      </c>
      <c r="P780" t="s">
        <v>114</v>
      </c>
      <c r="Q780" t="str">
        <f>TEXT(Table357[[#This Row],[order_date]],"yyyy")</f>
        <v>2015</v>
      </c>
    </row>
    <row r="781" spans="1:17" x14ac:dyDescent="0.3">
      <c r="A781">
        <f t="shared" si="77"/>
        <v>7777896180</v>
      </c>
      <c r="B781" s="1">
        <v>42136</v>
      </c>
      <c r="C781" t="str">
        <f t="shared" si="72"/>
        <v>Tuesday</v>
      </c>
      <c r="D781" t="str">
        <f t="shared" si="73"/>
        <v>May</v>
      </c>
      <c r="E781">
        <v>16.5</v>
      </c>
      <c r="F781" t="s">
        <v>7</v>
      </c>
      <c r="G781" t="s">
        <v>17</v>
      </c>
      <c r="H781">
        <f t="shared" si="74"/>
        <v>25</v>
      </c>
      <c r="I781">
        <v>6</v>
      </c>
      <c r="J781" t="s">
        <v>38</v>
      </c>
      <c r="K781" t="s">
        <v>39</v>
      </c>
      <c r="L781">
        <f>Table357[[#This Row],[unit_price]]*Table357[[#This Row],[quantity]]</f>
        <v>99</v>
      </c>
      <c r="M781">
        <f t="shared" si="75"/>
        <v>150</v>
      </c>
      <c r="N781">
        <f t="shared" si="76"/>
        <v>51</v>
      </c>
      <c r="O781" t="s">
        <v>112</v>
      </c>
      <c r="P781" t="s">
        <v>114</v>
      </c>
      <c r="Q781" t="str">
        <f>TEXT(Table357[[#This Row],[order_date]],"yyyy")</f>
        <v>2015</v>
      </c>
    </row>
    <row r="782" spans="1:17" x14ac:dyDescent="0.3">
      <c r="A782">
        <f t="shared" si="77"/>
        <v>7777896181</v>
      </c>
      <c r="B782" s="1">
        <v>42136</v>
      </c>
      <c r="C782" t="str">
        <f t="shared" si="72"/>
        <v>Tuesday</v>
      </c>
      <c r="D782" t="str">
        <f t="shared" si="73"/>
        <v>May</v>
      </c>
      <c r="E782">
        <v>12</v>
      </c>
      <c r="F782" t="s">
        <v>27</v>
      </c>
      <c r="G782" t="s">
        <v>8</v>
      </c>
      <c r="H782">
        <f t="shared" si="74"/>
        <v>15</v>
      </c>
      <c r="I782">
        <v>7</v>
      </c>
      <c r="J782" t="s">
        <v>52</v>
      </c>
      <c r="K782" t="s">
        <v>53</v>
      </c>
      <c r="L782">
        <f>Table357[[#This Row],[unit_price]]*Table357[[#This Row],[quantity]]</f>
        <v>84</v>
      </c>
      <c r="M782">
        <f t="shared" si="75"/>
        <v>105</v>
      </c>
      <c r="N782">
        <f t="shared" si="76"/>
        <v>21</v>
      </c>
      <c r="O782" t="s">
        <v>111</v>
      </c>
      <c r="P782" t="s">
        <v>114</v>
      </c>
      <c r="Q782" t="str">
        <f>TEXT(Table357[[#This Row],[order_date]],"yyyy")</f>
        <v>2015</v>
      </c>
    </row>
    <row r="783" spans="1:17" x14ac:dyDescent="0.3">
      <c r="A783">
        <f t="shared" si="77"/>
        <v>7777896182</v>
      </c>
      <c r="B783" s="1">
        <v>42136</v>
      </c>
      <c r="C783" t="str">
        <f t="shared" si="72"/>
        <v>Tuesday</v>
      </c>
      <c r="D783" t="str">
        <f t="shared" si="73"/>
        <v>May</v>
      </c>
      <c r="E783">
        <v>17.95</v>
      </c>
      <c r="F783" t="s">
        <v>13</v>
      </c>
      <c r="G783" t="s">
        <v>14</v>
      </c>
      <c r="H783">
        <f t="shared" si="74"/>
        <v>24.95</v>
      </c>
      <c r="I783">
        <v>9</v>
      </c>
      <c r="J783" t="s">
        <v>56</v>
      </c>
      <c r="K783" t="s">
        <v>57</v>
      </c>
      <c r="L783">
        <f>Table357[[#This Row],[unit_price]]*Table357[[#This Row],[quantity]]</f>
        <v>161.54999999999998</v>
      </c>
      <c r="M783">
        <f t="shared" si="75"/>
        <v>224.54999999999998</v>
      </c>
      <c r="N783">
        <f t="shared" si="76"/>
        <v>63</v>
      </c>
      <c r="O783" t="s">
        <v>111</v>
      </c>
      <c r="P783" t="s">
        <v>114</v>
      </c>
      <c r="Q783" t="str">
        <f>TEXT(Table357[[#This Row],[order_date]],"yyyy")</f>
        <v>2015</v>
      </c>
    </row>
    <row r="784" spans="1:17" x14ac:dyDescent="0.3">
      <c r="A784">
        <f t="shared" si="77"/>
        <v>7777896183</v>
      </c>
      <c r="B784" s="1">
        <v>42136</v>
      </c>
      <c r="C784" t="str">
        <f t="shared" si="72"/>
        <v>Tuesday</v>
      </c>
      <c r="D784" t="str">
        <f t="shared" si="73"/>
        <v>May</v>
      </c>
      <c r="E784">
        <v>12.5</v>
      </c>
      <c r="F784" t="s">
        <v>27</v>
      </c>
      <c r="G784" t="s">
        <v>17</v>
      </c>
      <c r="H784">
        <f t="shared" si="74"/>
        <v>19.5</v>
      </c>
      <c r="I784">
        <v>7</v>
      </c>
      <c r="J784" t="s">
        <v>25</v>
      </c>
      <c r="K784" t="s">
        <v>26</v>
      </c>
      <c r="L784">
        <f>Table357[[#This Row],[unit_price]]*Table357[[#This Row],[quantity]]</f>
        <v>87.5</v>
      </c>
      <c r="M784">
        <f t="shared" si="75"/>
        <v>136.5</v>
      </c>
      <c r="N784">
        <f t="shared" si="76"/>
        <v>49</v>
      </c>
      <c r="O784" t="s">
        <v>112</v>
      </c>
      <c r="P784" t="s">
        <v>115</v>
      </c>
      <c r="Q784" t="str">
        <f>TEXT(Table357[[#This Row],[order_date]],"yyyy")</f>
        <v>2015</v>
      </c>
    </row>
    <row r="785" spans="1:17" x14ac:dyDescent="0.3">
      <c r="A785">
        <f t="shared" si="77"/>
        <v>7777896184</v>
      </c>
      <c r="B785" s="1">
        <v>42136</v>
      </c>
      <c r="C785" t="str">
        <f t="shared" si="72"/>
        <v>Tuesday</v>
      </c>
      <c r="D785" t="str">
        <f t="shared" si="73"/>
        <v>May</v>
      </c>
      <c r="E785">
        <v>20.75</v>
      </c>
      <c r="F785" t="s">
        <v>13</v>
      </c>
      <c r="G785" t="s">
        <v>17</v>
      </c>
      <c r="H785">
        <f t="shared" si="74"/>
        <v>30.75</v>
      </c>
      <c r="I785">
        <v>7</v>
      </c>
      <c r="J785" t="s">
        <v>66</v>
      </c>
      <c r="K785" t="s">
        <v>67</v>
      </c>
      <c r="L785">
        <f>Table357[[#This Row],[unit_price]]*Table357[[#This Row],[quantity]]</f>
        <v>145.25</v>
      </c>
      <c r="M785">
        <f t="shared" si="75"/>
        <v>215.25</v>
      </c>
      <c r="N785">
        <f t="shared" si="76"/>
        <v>70</v>
      </c>
      <c r="O785" t="s">
        <v>112</v>
      </c>
      <c r="P785" t="s">
        <v>114</v>
      </c>
      <c r="Q785" t="str">
        <f>TEXT(Table357[[#This Row],[order_date]],"yyyy")</f>
        <v>2015</v>
      </c>
    </row>
    <row r="786" spans="1:17" x14ac:dyDescent="0.3">
      <c r="A786">
        <f t="shared" si="77"/>
        <v>7777896185</v>
      </c>
      <c r="B786" s="1">
        <v>42137</v>
      </c>
      <c r="C786" t="str">
        <f t="shared" si="72"/>
        <v>Wednesday</v>
      </c>
      <c r="D786" t="str">
        <f t="shared" si="73"/>
        <v>May</v>
      </c>
      <c r="E786">
        <v>16.5</v>
      </c>
      <c r="F786" t="s">
        <v>13</v>
      </c>
      <c r="G786" t="s">
        <v>8</v>
      </c>
      <c r="H786">
        <f t="shared" si="74"/>
        <v>22.5</v>
      </c>
      <c r="I786">
        <v>11</v>
      </c>
      <c r="J786" t="s">
        <v>9</v>
      </c>
      <c r="K786" t="s">
        <v>10</v>
      </c>
      <c r="L786">
        <f>Table357[[#This Row],[unit_price]]*Table357[[#This Row],[quantity]]</f>
        <v>181.5</v>
      </c>
      <c r="M786">
        <f t="shared" si="75"/>
        <v>247.5</v>
      </c>
      <c r="N786">
        <f t="shared" si="76"/>
        <v>66</v>
      </c>
      <c r="O786" t="s">
        <v>111</v>
      </c>
      <c r="P786" t="s">
        <v>114</v>
      </c>
      <c r="Q786" t="str">
        <f>TEXT(Table357[[#This Row],[order_date]],"yyyy")</f>
        <v>2015</v>
      </c>
    </row>
    <row r="787" spans="1:17" x14ac:dyDescent="0.3">
      <c r="A787">
        <f t="shared" si="77"/>
        <v>7777896186</v>
      </c>
      <c r="B787" s="1">
        <v>42137</v>
      </c>
      <c r="C787" t="str">
        <f t="shared" si="72"/>
        <v>Wednesday</v>
      </c>
      <c r="D787" t="str">
        <f t="shared" si="73"/>
        <v>May</v>
      </c>
      <c r="E787">
        <v>16.75</v>
      </c>
      <c r="F787" t="s">
        <v>7</v>
      </c>
      <c r="G787" t="s">
        <v>22</v>
      </c>
      <c r="H787">
        <f t="shared" si="74"/>
        <v>23.25</v>
      </c>
      <c r="I787">
        <v>12</v>
      </c>
      <c r="J787" t="s">
        <v>46</v>
      </c>
      <c r="K787" t="s">
        <v>47</v>
      </c>
      <c r="L787">
        <f>Table357[[#This Row],[unit_price]]*Table357[[#This Row],[quantity]]</f>
        <v>201</v>
      </c>
      <c r="M787">
        <f t="shared" si="75"/>
        <v>279</v>
      </c>
      <c r="N787">
        <f t="shared" si="76"/>
        <v>78</v>
      </c>
      <c r="O787" t="s">
        <v>112</v>
      </c>
      <c r="P787" t="s">
        <v>114</v>
      </c>
      <c r="Q787" t="str">
        <f>TEXT(Table357[[#This Row],[order_date]],"yyyy")</f>
        <v>2015</v>
      </c>
    </row>
    <row r="788" spans="1:17" x14ac:dyDescent="0.3">
      <c r="A788">
        <f t="shared" si="77"/>
        <v>7777896187</v>
      </c>
      <c r="B788" s="1">
        <v>42137</v>
      </c>
      <c r="C788" t="str">
        <f t="shared" si="72"/>
        <v>Wednesday</v>
      </c>
      <c r="D788" t="str">
        <f t="shared" si="73"/>
        <v>May</v>
      </c>
      <c r="E788">
        <v>16.75</v>
      </c>
      <c r="F788" t="s">
        <v>84</v>
      </c>
      <c r="G788" t="s">
        <v>22</v>
      </c>
      <c r="H788">
        <f t="shared" si="74"/>
        <v>19.75</v>
      </c>
      <c r="I788">
        <v>11</v>
      </c>
      <c r="J788" t="s">
        <v>46</v>
      </c>
      <c r="K788" t="s">
        <v>47</v>
      </c>
      <c r="L788">
        <f>Table357[[#This Row],[unit_price]]*Table357[[#This Row],[quantity]]</f>
        <v>184.25</v>
      </c>
      <c r="M788">
        <f t="shared" si="75"/>
        <v>217.25</v>
      </c>
      <c r="N788">
        <f t="shared" si="76"/>
        <v>33</v>
      </c>
      <c r="O788" t="s">
        <v>112</v>
      </c>
      <c r="P788" t="s">
        <v>115</v>
      </c>
      <c r="Q788" t="str">
        <f>TEXT(Table357[[#This Row],[order_date]],"yyyy")</f>
        <v>2015</v>
      </c>
    </row>
    <row r="789" spans="1:17" x14ac:dyDescent="0.3">
      <c r="A789">
        <f t="shared" si="77"/>
        <v>7777896188</v>
      </c>
      <c r="B789" s="1">
        <v>42137</v>
      </c>
      <c r="C789" t="str">
        <f t="shared" si="72"/>
        <v>Wednesday</v>
      </c>
      <c r="D789" t="str">
        <f t="shared" si="73"/>
        <v>May</v>
      </c>
      <c r="E789">
        <v>23.65</v>
      </c>
      <c r="F789" t="s">
        <v>27</v>
      </c>
      <c r="G789" t="s">
        <v>17</v>
      </c>
      <c r="H789">
        <f t="shared" si="74"/>
        <v>30.65</v>
      </c>
      <c r="I789">
        <v>1</v>
      </c>
      <c r="J789" t="s">
        <v>77</v>
      </c>
      <c r="K789" t="s">
        <v>78</v>
      </c>
      <c r="L789">
        <f>Table357[[#This Row],[unit_price]]*Table357[[#This Row],[quantity]]</f>
        <v>23.65</v>
      </c>
      <c r="M789">
        <f t="shared" si="75"/>
        <v>30.65</v>
      </c>
      <c r="N789">
        <f t="shared" si="76"/>
        <v>7</v>
      </c>
      <c r="O789" t="s">
        <v>111</v>
      </c>
      <c r="P789" t="s">
        <v>115</v>
      </c>
      <c r="Q789" t="str">
        <f>TEXT(Table357[[#This Row],[order_date]],"yyyy")</f>
        <v>2015</v>
      </c>
    </row>
    <row r="790" spans="1:17" x14ac:dyDescent="0.3">
      <c r="A790">
        <f t="shared" si="77"/>
        <v>7777896189</v>
      </c>
      <c r="B790" s="1">
        <v>42137</v>
      </c>
      <c r="C790" t="str">
        <f t="shared" si="72"/>
        <v>Wednesday</v>
      </c>
      <c r="D790" t="str">
        <f t="shared" si="73"/>
        <v>May</v>
      </c>
      <c r="E790">
        <v>10.5</v>
      </c>
      <c r="F790" t="s">
        <v>27</v>
      </c>
      <c r="G790" t="s">
        <v>8</v>
      </c>
      <c r="H790">
        <f t="shared" si="74"/>
        <v>13.5</v>
      </c>
      <c r="I790">
        <v>9</v>
      </c>
      <c r="J790" t="s">
        <v>9</v>
      </c>
      <c r="K790" t="s">
        <v>10</v>
      </c>
      <c r="L790">
        <f>Table357[[#This Row],[unit_price]]*Table357[[#This Row],[quantity]]</f>
        <v>94.5</v>
      </c>
      <c r="M790">
        <f t="shared" si="75"/>
        <v>121.5</v>
      </c>
      <c r="N790">
        <f t="shared" si="76"/>
        <v>27</v>
      </c>
      <c r="O790" t="s">
        <v>111</v>
      </c>
      <c r="P790" t="s">
        <v>114</v>
      </c>
      <c r="Q790" t="str">
        <f>TEXT(Table357[[#This Row],[order_date]],"yyyy")</f>
        <v>2015</v>
      </c>
    </row>
    <row r="791" spans="1:17" x14ac:dyDescent="0.3">
      <c r="A791">
        <f t="shared" si="77"/>
        <v>7777896190</v>
      </c>
      <c r="B791" s="1">
        <v>42138</v>
      </c>
      <c r="C791" t="str">
        <f t="shared" si="72"/>
        <v>Thursday</v>
      </c>
      <c r="D791" t="str">
        <f t="shared" si="73"/>
        <v>May</v>
      </c>
      <c r="E791">
        <v>20.75</v>
      </c>
      <c r="F791" t="s">
        <v>13</v>
      </c>
      <c r="G791" t="s">
        <v>22</v>
      </c>
      <c r="H791">
        <f t="shared" si="74"/>
        <v>28.75</v>
      </c>
      <c r="I791">
        <v>6</v>
      </c>
      <c r="J791" t="s">
        <v>28</v>
      </c>
      <c r="K791" t="s">
        <v>29</v>
      </c>
      <c r="L791">
        <f>Table357[[#This Row],[unit_price]]*Table357[[#This Row],[quantity]]</f>
        <v>124.5</v>
      </c>
      <c r="M791">
        <f t="shared" si="75"/>
        <v>172.5</v>
      </c>
      <c r="N791">
        <f t="shared" si="76"/>
        <v>48</v>
      </c>
      <c r="O791" t="s">
        <v>112</v>
      </c>
      <c r="P791" t="s">
        <v>115</v>
      </c>
      <c r="Q791" t="str">
        <f>TEXT(Table357[[#This Row],[order_date]],"yyyy")</f>
        <v>2015</v>
      </c>
    </row>
    <row r="792" spans="1:17" x14ac:dyDescent="0.3">
      <c r="A792">
        <f t="shared" si="77"/>
        <v>7777896191</v>
      </c>
      <c r="B792" s="1">
        <v>42138</v>
      </c>
      <c r="C792" t="str">
        <f t="shared" si="72"/>
        <v>Thursday</v>
      </c>
      <c r="D792" t="str">
        <f t="shared" si="73"/>
        <v>May</v>
      </c>
      <c r="E792">
        <v>16.75</v>
      </c>
      <c r="F792" t="s">
        <v>7</v>
      </c>
      <c r="G792" t="s">
        <v>22</v>
      </c>
      <c r="H792">
        <f t="shared" si="74"/>
        <v>23.25</v>
      </c>
      <c r="I792">
        <v>8</v>
      </c>
      <c r="J792" t="s">
        <v>28</v>
      </c>
      <c r="K792" t="s">
        <v>29</v>
      </c>
      <c r="L792">
        <f>Table357[[#This Row],[unit_price]]*Table357[[#This Row],[quantity]]</f>
        <v>134</v>
      </c>
      <c r="M792">
        <f t="shared" si="75"/>
        <v>186</v>
      </c>
      <c r="N792">
        <f t="shared" si="76"/>
        <v>52</v>
      </c>
      <c r="O792" t="s">
        <v>112</v>
      </c>
      <c r="P792" t="s">
        <v>114</v>
      </c>
      <c r="Q792" t="str">
        <f>TEXT(Table357[[#This Row],[order_date]],"yyyy")</f>
        <v>2015</v>
      </c>
    </row>
    <row r="793" spans="1:17" x14ac:dyDescent="0.3">
      <c r="A793">
        <f t="shared" si="77"/>
        <v>7777896192</v>
      </c>
      <c r="B793" s="1">
        <v>42138</v>
      </c>
      <c r="C793" t="str">
        <f t="shared" si="72"/>
        <v>Thursday</v>
      </c>
      <c r="D793" t="str">
        <f t="shared" si="73"/>
        <v>May</v>
      </c>
      <c r="E793">
        <v>12</v>
      </c>
      <c r="F793" t="s">
        <v>27</v>
      </c>
      <c r="G793" t="s">
        <v>8</v>
      </c>
      <c r="H793">
        <f t="shared" si="74"/>
        <v>15</v>
      </c>
      <c r="I793">
        <v>10</v>
      </c>
      <c r="J793" t="s">
        <v>52</v>
      </c>
      <c r="K793" t="s">
        <v>53</v>
      </c>
      <c r="L793">
        <f>Table357[[#This Row],[unit_price]]*Table357[[#This Row],[quantity]]</f>
        <v>120</v>
      </c>
      <c r="M793">
        <f t="shared" si="75"/>
        <v>150</v>
      </c>
      <c r="N793">
        <f t="shared" si="76"/>
        <v>30</v>
      </c>
      <c r="O793" t="s">
        <v>111</v>
      </c>
      <c r="P793" t="s">
        <v>115</v>
      </c>
      <c r="Q793" t="str">
        <f>TEXT(Table357[[#This Row],[order_date]],"yyyy")</f>
        <v>2015</v>
      </c>
    </row>
    <row r="794" spans="1:17" x14ac:dyDescent="0.3">
      <c r="A794">
        <f t="shared" si="77"/>
        <v>7777896193</v>
      </c>
      <c r="B794" s="1">
        <v>42138</v>
      </c>
      <c r="C794" t="str">
        <f t="shared" si="72"/>
        <v>Thursday</v>
      </c>
      <c r="D794" t="str">
        <f t="shared" si="73"/>
        <v>May</v>
      </c>
      <c r="E794">
        <v>18.5</v>
      </c>
      <c r="F794" t="s">
        <v>13</v>
      </c>
      <c r="G794" t="s">
        <v>14</v>
      </c>
      <c r="H794">
        <f t="shared" si="74"/>
        <v>25.5</v>
      </c>
      <c r="I794">
        <v>2</v>
      </c>
      <c r="J794" t="s">
        <v>15</v>
      </c>
      <c r="K794" t="s">
        <v>16</v>
      </c>
      <c r="L794">
        <f>Table357[[#This Row],[unit_price]]*Table357[[#This Row],[quantity]]</f>
        <v>37</v>
      </c>
      <c r="M794">
        <f t="shared" si="75"/>
        <v>51</v>
      </c>
      <c r="N794">
        <f t="shared" si="76"/>
        <v>14</v>
      </c>
      <c r="O794" t="s">
        <v>111</v>
      </c>
      <c r="P794" t="s">
        <v>115</v>
      </c>
      <c r="Q794" t="str">
        <f>TEXT(Table357[[#This Row],[order_date]],"yyyy")</f>
        <v>2015</v>
      </c>
    </row>
    <row r="795" spans="1:17" x14ac:dyDescent="0.3">
      <c r="A795">
        <f t="shared" si="77"/>
        <v>7777896194</v>
      </c>
      <c r="B795" s="1">
        <v>42138</v>
      </c>
      <c r="C795" t="str">
        <f t="shared" si="72"/>
        <v>Thursday</v>
      </c>
      <c r="D795" t="str">
        <f t="shared" si="73"/>
        <v>May</v>
      </c>
      <c r="E795">
        <v>10.5</v>
      </c>
      <c r="F795" t="s">
        <v>27</v>
      </c>
      <c r="G795" t="s">
        <v>8</v>
      </c>
      <c r="H795">
        <f t="shared" si="74"/>
        <v>13.5</v>
      </c>
      <c r="I795">
        <v>9</v>
      </c>
      <c r="J795" t="s">
        <v>9</v>
      </c>
      <c r="K795" t="s">
        <v>10</v>
      </c>
      <c r="L795">
        <f>Table357[[#This Row],[unit_price]]*Table357[[#This Row],[quantity]]</f>
        <v>94.5</v>
      </c>
      <c r="M795">
        <f t="shared" si="75"/>
        <v>121.5</v>
      </c>
      <c r="N795">
        <f t="shared" si="76"/>
        <v>27</v>
      </c>
      <c r="O795" t="s">
        <v>112</v>
      </c>
      <c r="P795" t="s">
        <v>114</v>
      </c>
      <c r="Q795" t="str">
        <f>TEXT(Table357[[#This Row],[order_date]],"yyyy")</f>
        <v>2015</v>
      </c>
    </row>
    <row r="796" spans="1:17" x14ac:dyDescent="0.3">
      <c r="A796">
        <f t="shared" si="77"/>
        <v>7777896195</v>
      </c>
      <c r="B796" s="1">
        <v>42138</v>
      </c>
      <c r="C796" t="str">
        <f t="shared" si="72"/>
        <v>Thursday</v>
      </c>
      <c r="D796" t="str">
        <f t="shared" si="73"/>
        <v>May</v>
      </c>
      <c r="E796">
        <v>14.75</v>
      </c>
      <c r="F796" t="s">
        <v>7</v>
      </c>
      <c r="G796" t="s">
        <v>14</v>
      </c>
      <c r="H796">
        <f t="shared" si="74"/>
        <v>20.25</v>
      </c>
      <c r="I796">
        <v>11</v>
      </c>
      <c r="J796" t="s">
        <v>56</v>
      </c>
      <c r="K796" t="s">
        <v>57</v>
      </c>
      <c r="L796">
        <f>Table357[[#This Row],[unit_price]]*Table357[[#This Row],[quantity]]</f>
        <v>162.25</v>
      </c>
      <c r="M796">
        <f t="shared" si="75"/>
        <v>222.75</v>
      </c>
      <c r="N796">
        <f t="shared" si="76"/>
        <v>60.5</v>
      </c>
      <c r="O796" t="s">
        <v>111</v>
      </c>
      <c r="P796" t="s">
        <v>114</v>
      </c>
      <c r="Q796" t="str">
        <f>TEXT(Table357[[#This Row],[order_date]],"yyyy")</f>
        <v>2015</v>
      </c>
    </row>
    <row r="797" spans="1:17" x14ac:dyDescent="0.3">
      <c r="A797">
        <f t="shared" si="77"/>
        <v>7777896196</v>
      </c>
      <c r="B797" s="1">
        <v>42138</v>
      </c>
      <c r="C797" t="str">
        <f t="shared" si="72"/>
        <v>Thursday</v>
      </c>
      <c r="D797" t="str">
        <f t="shared" si="73"/>
        <v>May</v>
      </c>
      <c r="E797">
        <v>20.75</v>
      </c>
      <c r="F797" t="s">
        <v>13</v>
      </c>
      <c r="G797" t="s">
        <v>22</v>
      </c>
      <c r="H797">
        <f t="shared" si="74"/>
        <v>28.75</v>
      </c>
      <c r="I797">
        <v>12</v>
      </c>
      <c r="J797" t="s">
        <v>44</v>
      </c>
      <c r="K797" t="s">
        <v>45</v>
      </c>
      <c r="L797">
        <f>Table357[[#This Row],[unit_price]]*Table357[[#This Row],[quantity]]</f>
        <v>249</v>
      </c>
      <c r="M797">
        <f t="shared" si="75"/>
        <v>345</v>
      </c>
      <c r="N797">
        <f t="shared" si="76"/>
        <v>96</v>
      </c>
      <c r="O797" t="s">
        <v>112</v>
      </c>
      <c r="P797" t="s">
        <v>114</v>
      </c>
      <c r="Q797" t="str">
        <f>TEXT(Table357[[#This Row],[order_date]],"yyyy")</f>
        <v>2015</v>
      </c>
    </row>
    <row r="798" spans="1:17" x14ac:dyDescent="0.3">
      <c r="A798">
        <f t="shared" si="77"/>
        <v>7777896197</v>
      </c>
      <c r="B798" s="1">
        <v>42138</v>
      </c>
      <c r="C798" t="str">
        <f t="shared" si="72"/>
        <v>Thursday</v>
      </c>
      <c r="D798" t="str">
        <f t="shared" si="73"/>
        <v>May</v>
      </c>
      <c r="E798">
        <v>20.75</v>
      </c>
      <c r="F798" t="s">
        <v>13</v>
      </c>
      <c r="G798" t="s">
        <v>17</v>
      </c>
      <c r="H798">
        <f t="shared" si="74"/>
        <v>30.75</v>
      </c>
      <c r="I798">
        <v>9</v>
      </c>
      <c r="J798" t="s">
        <v>38</v>
      </c>
      <c r="K798" t="s">
        <v>39</v>
      </c>
      <c r="L798">
        <f>Table357[[#This Row],[unit_price]]*Table357[[#This Row],[quantity]]</f>
        <v>186.75</v>
      </c>
      <c r="M798">
        <f t="shared" si="75"/>
        <v>276.75</v>
      </c>
      <c r="N798">
        <f t="shared" si="76"/>
        <v>90</v>
      </c>
      <c r="O798" t="s">
        <v>111</v>
      </c>
      <c r="P798" t="s">
        <v>114</v>
      </c>
      <c r="Q798" t="str">
        <f>TEXT(Table357[[#This Row],[order_date]],"yyyy")</f>
        <v>2015</v>
      </c>
    </row>
    <row r="799" spans="1:17" x14ac:dyDescent="0.3">
      <c r="A799">
        <f t="shared" si="77"/>
        <v>7777896198</v>
      </c>
      <c r="B799" s="1">
        <v>42138</v>
      </c>
      <c r="C799" t="str">
        <f t="shared" si="72"/>
        <v>Thursday</v>
      </c>
      <c r="D799" t="str">
        <f t="shared" si="73"/>
        <v>May</v>
      </c>
      <c r="E799">
        <v>20.75</v>
      </c>
      <c r="F799" t="s">
        <v>13</v>
      </c>
      <c r="G799" t="s">
        <v>22</v>
      </c>
      <c r="H799">
        <f t="shared" si="74"/>
        <v>28.75</v>
      </c>
      <c r="I799">
        <v>3</v>
      </c>
      <c r="J799" t="s">
        <v>44</v>
      </c>
      <c r="K799" t="s">
        <v>45</v>
      </c>
      <c r="L799">
        <f>Table357[[#This Row],[unit_price]]*Table357[[#This Row],[quantity]]</f>
        <v>62.25</v>
      </c>
      <c r="M799">
        <f t="shared" si="75"/>
        <v>86.25</v>
      </c>
      <c r="N799">
        <f t="shared" si="76"/>
        <v>24</v>
      </c>
      <c r="O799" t="s">
        <v>111</v>
      </c>
      <c r="P799" t="s">
        <v>115</v>
      </c>
      <c r="Q799" t="str">
        <f>TEXT(Table357[[#This Row],[order_date]],"yyyy")</f>
        <v>2015</v>
      </c>
    </row>
    <row r="800" spans="1:17" x14ac:dyDescent="0.3">
      <c r="A800">
        <f t="shared" si="77"/>
        <v>7777896199</v>
      </c>
      <c r="B800" s="1">
        <v>42139</v>
      </c>
      <c r="C800" t="str">
        <f t="shared" si="72"/>
        <v>Friday</v>
      </c>
      <c r="D800" t="str">
        <f t="shared" si="73"/>
        <v>May</v>
      </c>
      <c r="E800">
        <v>13.25</v>
      </c>
      <c r="F800" t="s">
        <v>7</v>
      </c>
      <c r="G800" t="s">
        <v>8</v>
      </c>
      <c r="H800">
        <f t="shared" si="74"/>
        <v>17.75</v>
      </c>
      <c r="I800">
        <v>2</v>
      </c>
      <c r="J800" t="s">
        <v>9</v>
      </c>
      <c r="K800" t="s">
        <v>10</v>
      </c>
      <c r="L800">
        <f>Table357[[#This Row],[unit_price]]*Table357[[#This Row],[quantity]]</f>
        <v>26.5</v>
      </c>
      <c r="M800">
        <f t="shared" si="75"/>
        <v>35.5</v>
      </c>
      <c r="N800">
        <f t="shared" si="76"/>
        <v>9</v>
      </c>
      <c r="O800" t="s">
        <v>111</v>
      </c>
      <c r="P800" t="s">
        <v>114</v>
      </c>
      <c r="Q800" t="str">
        <f>TEXT(Table357[[#This Row],[order_date]],"yyyy")</f>
        <v>2015</v>
      </c>
    </row>
    <row r="801" spans="1:17" x14ac:dyDescent="0.3">
      <c r="A801">
        <f t="shared" si="77"/>
        <v>7777896200</v>
      </c>
      <c r="B801" s="1">
        <v>42139</v>
      </c>
      <c r="C801" t="str">
        <f t="shared" si="72"/>
        <v>Friday</v>
      </c>
      <c r="D801" t="str">
        <f t="shared" si="73"/>
        <v>May</v>
      </c>
      <c r="E801">
        <v>12</v>
      </c>
      <c r="F801" t="s">
        <v>27</v>
      </c>
      <c r="G801" t="s">
        <v>8</v>
      </c>
      <c r="H801">
        <f t="shared" si="74"/>
        <v>15</v>
      </c>
      <c r="I801">
        <v>4</v>
      </c>
      <c r="J801" t="s">
        <v>52</v>
      </c>
      <c r="K801" t="s">
        <v>53</v>
      </c>
      <c r="L801">
        <f>Table357[[#This Row],[unit_price]]*Table357[[#This Row],[quantity]]</f>
        <v>48</v>
      </c>
      <c r="M801">
        <f t="shared" si="75"/>
        <v>60</v>
      </c>
      <c r="N801">
        <f t="shared" si="76"/>
        <v>12</v>
      </c>
      <c r="O801" t="s">
        <v>111</v>
      </c>
      <c r="P801" t="s">
        <v>114</v>
      </c>
      <c r="Q801" t="str">
        <f>TEXT(Table357[[#This Row],[order_date]],"yyyy")</f>
        <v>2015</v>
      </c>
    </row>
    <row r="802" spans="1:17" x14ac:dyDescent="0.3">
      <c r="A802">
        <f t="shared" si="77"/>
        <v>7777896201</v>
      </c>
      <c r="B802" s="1">
        <v>42139</v>
      </c>
      <c r="C802" t="str">
        <f t="shared" si="72"/>
        <v>Friday</v>
      </c>
      <c r="D802" t="str">
        <f t="shared" si="73"/>
        <v>May</v>
      </c>
      <c r="E802">
        <v>20.5</v>
      </c>
      <c r="F802" t="s">
        <v>13</v>
      </c>
      <c r="G802" t="s">
        <v>8</v>
      </c>
      <c r="H802">
        <f t="shared" si="74"/>
        <v>26.5</v>
      </c>
      <c r="I802">
        <v>3</v>
      </c>
      <c r="J802" t="s">
        <v>58</v>
      </c>
      <c r="K802" t="s">
        <v>59</v>
      </c>
      <c r="L802">
        <f>Table357[[#This Row],[unit_price]]*Table357[[#This Row],[quantity]]</f>
        <v>61.5</v>
      </c>
      <c r="M802">
        <f t="shared" si="75"/>
        <v>79.5</v>
      </c>
      <c r="N802">
        <f t="shared" si="76"/>
        <v>18</v>
      </c>
      <c r="O802" t="s">
        <v>111</v>
      </c>
      <c r="P802" t="s">
        <v>114</v>
      </c>
      <c r="Q802" t="str">
        <f>TEXT(Table357[[#This Row],[order_date]],"yyyy")</f>
        <v>2015</v>
      </c>
    </row>
    <row r="803" spans="1:17" x14ac:dyDescent="0.3">
      <c r="A803">
        <f t="shared" si="77"/>
        <v>7777896202</v>
      </c>
      <c r="B803" s="1">
        <v>42139</v>
      </c>
      <c r="C803" t="str">
        <f t="shared" si="72"/>
        <v>Friday</v>
      </c>
      <c r="D803" t="str">
        <f t="shared" si="73"/>
        <v>May</v>
      </c>
      <c r="E803">
        <v>12.75</v>
      </c>
      <c r="F803" t="s">
        <v>27</v>
      </c>
      <c r="G803" t="s">
        <v>14</v>
      </c>
      <c r="H803">
        <f t="shared" si="74"/>
        <v>16.75</v>
      </c>
      <c r="I803">
        <v>6</v>
      </c>
      <c r="J803" t="s">
        <v>62</v>
      </c>
      <c r="K803" t="s">
        <v>63</v>
      </c>
      <c r="L803">
        <f>Table357[[#This Row],[unit_price]]*Table357[[#This Row],[quantity]]</f>
        <v>76.5</v>
      </c>
      <c r="M803">
        <f t="shared" si="75"/>
        <v>100.5</v>
      </c>
      <c r="N803">
        <f t="shared" si="76"/>
        <v>24</v>
      </c>
      <c r="O803" t="s">
        <v>111</v>
      </c>
      <c r="P803" t="s">
        <v>114</v>
      </c>
      <c r="Q803" t="str">
        <f>TEXT(Table357[[#This Row],[order_date]],"yyyy")</f>
        <v>2015</v>
      </c>
    </row>
    <row r="804" spans="1:17" x14ac:dyDescent="0.3">
      <c r="A804">
        <f t="shared" si="77"/>
        <v>7777896203</v>
      </c>
      <c r="B804" s="1">
        <v>42139</v>
      </c>
      <c r="C804" t="str">
        <f t="shared" si="72"/>
        <v>Friday</v>
      </c>
      <c r="D804" t="str">
        <f t="shared" si="73"/>
        <v>May</v>
      </c>
      <c r="E804">
        <v>16</v>
      </c>
      <c r="F804" t="s">
        <v>7</v>
      </c>
      <c r="G804" t="s">
        <v>8</v>
      </c>
      <c r="H804">
        <f t="shared" si="74"/>
        <v>20.5</v>
      </c>
      <c r="I804">
        <v>10</v>
      </c>
      <c r="J804" t="s">
        <v>11</v>
      </c>
      <c r="K804" t="s">
        <v>12</v>
      </c>
      <c r="L804">
        <f>Table357[[#This Row],[unit_price]]*Table357[[#This Row],[quantity]]</f>
        <v>160</v>
      </c>
      <c r="M804">
        <f t="shared" si="75"/>
        <v>205</v>
      </c>
      <c r="N804">
        <f t="shared" si="76"/>
        <v>45</v>
      </c>
      <c r="O804" t="s">
        <v>111</v>
      </c>
      <c r="P804" t="s">
        <v>114</v>
      </c>
      <c r="Q804" t="str">
        <f>TEXT(Table357[[#This Row],[order_date]],"yyyy")</f>
        <v>2015</v>
      </c>
    </row>
    <row r="805" spans="1:17" x14ac:dyDescent="0.3">
      <c r="A805">
        <f t="shared" si="77"/>
        <v>7777896204</v>
      </c>
      <c r="B805" s="1">
        <v>42140</v>
      </c>
      <c r="C805" t="str">
        <f t="shared" si="72"/>
        <v>Saturday</v>
      </c>
      <c r="D805" t="str">
        <f t="shared" si="73"/>
        <v>May</v>
      </c>
      <c r="E805">
        <v>16.5</v>
      </c>
      <c r="F805" t="s">
        <v>7</v>
      </c>
      <c r="G805" t="s">
        <v>17</v>
      </c>
      <c r="H805">
        <f t="shared" si="74"/>
        <v>25</v>
      </c>
      <c r="I805">
        <v>12</v>
      </c>
      <c r="J805" t="s">
        <v>18</v>
      </c>
      <c r="K805" t="s">
        <v>19</v>
      </c>
      <c r="L805">
        <f>Table357[[#This Row],[unit_price]]*Table357[[#This Row],[quantity]]</f>
        <v>198</v>
      </c>
      <c r="M805">
        <f t="shared" si="75"/>
        <v>300</v>
      </c>
      <c r="N805">
        <f t="shared" si="76"/>
        <v>102</v>
      </c>
      <c r="O805" t="s">
        <v>111</v>
      </c>
      <c r="P805" t="s">
        <v>114</v>
      </c>
      <c r="Q805" t="str">
        <f>TEXT(Table357[[#This Row],[order_date]],"yyyy")</f>
        <v>2015</v>
      </c>
    </row>
    <row r="806" spans="1:17" x14ac:dyDescent="0.3">
      <c r="A806">
        <f t="shared" si="77"/>
        <v>7777896205</v>
      </c>
      <c r="B806" s="1">
        <v>42140</v>
      </c>
      <c r="C806" t="str">
        <f t="shared" si="72"/>
        <v>Saturday</v>
      </c>
      <c r="D806" t="str">
        <f t="shared" si="73"/>
        <v>May</v>
      </c>
      <c r="E806">
        <v>12.75</v>
      </c>
      <c r="F806" t="s">
        <v>27</v>
      </c>
      <c r="G806" t="s">
        <v>22</v>
      </c>
      <c r="H806">
        <f t="shared" si="74"/>
        <v>17.75</v>
      </c>
      <c r="I806">
        <v>3</v>
      </c>
      <c r="J806" t="s">
        <v>23</v>
      </c>
      <c r="K806" t="s">
        <v>24</v>
      </c>
      <c r="L806">
        <f>Table357[[#This Row],[unit_price]]*Table357[[#This Row],[quantity]]</f>
        <v>38.25</v>
      </c>
      <c r="M806">
        <f t="shared" si="75"/>
        <v>53.25</v>
      </c>
      <c r="N806">
        <f t="shared" si="76"/>
        <v>15</v>
      </c>
      <c r="O806" t="s">
        <v>111</v>
      </c>
      <c r="P806" t="s">
        <v>114</v>
      </c>
      <c r="Q806" t="str">
        <f>TEXT(Table357[[#This Row],[order_date]],"yyyy")</f>
        <v>2015</v>
      </c>
    </row>
    <row r="807" spans="1:17" x14ac:dyDescent="0.3">
      <c r="A807">
        <f t="shared" si="77"/>
        <v>7777896206</v>
      </c>
      <c r="B807" s="1">
        <v>42140</v>
      </c>
      <c r="C807" t="str">
        <f t="shared" si="72"/>
        <v>Saturday</v>
      </c>
      <c r="D807" t="str">
        <f t="shared" si="73"/>
        <v>May</v>
      </c>
      <c r="E807">
        <v>12</v>
      </c>
      <c r="F807" t="s">
        <v>27</v>
      </c>
      <c r="G807" t="s">
        <v>8</v>
      </c>
      <c r="H807">
        <f t="shared" si="74"/>
        <v>15</v>
      </c>
      <c r="I807">
        <v>8</v>
      </c>
      <c r="J807" t="s">
        <v>36</v>
      </c>
      <c r="K807" t="s">
        <v>37</v>
      </c>
      <c r="L807">
        <f>Table357[[#This Row],[unit_price]]*Table357[[#This Row],[quantity]]</f>
        <v>96</v>
      </c>
      <c r="M807">
        <f t="shared" si="75"/>
        <v>120</v>
      </c>
      <c r="N807">
        <f t="shared" si="76"/>
        <v>24</v>
      </c>
      <c r="O807" t="s">
        <v>112</v>
      </c>
      <c r="P807" t="s">
        <v>114</v>
      </c>
      <c r="Q807" t="str">
        <f>TEXT(Table357[[#This Row],[order_date]],"yyyy")</f>
        <v>2015</v>
      </c>
    </row>
    <row r="808" spans="1:17" x14ac:dyDescent="0.3">
      <c r="A808">
        <f t="shared" si="77"/>
        <v>7777896207</v>
      </c>
      <c r="B808" s="1">
        <v>42140</v>
      </c>
      <c r="C808" t="str">
        <f t="shared" si="72"/>
        <v>Saturday</v>
      </c>
      <c r="D808" t="str">
        <f t="shared" si="73"/>
        <v>May</v>
      </c>
      <c r="E808">
        <v>16.75</v>
      </c>
      <c r="F808" t="s">
        <v>7</v>
      </c>
      <c r="G808" t="s">
        <v>22</v>
      </c>
      <c r="H808">
        <f t="shared" si="74"/>
        <v>23.25</v>
      </c>
      <c r="I808">
        <v>5</v>
      </c>
      <c r="J808" t="s">
        <v>72</v>
      </c>
      <c r="K808" t="s">
        <v>73</v>
      </c>
      <c r="L808">
        <f>Table357[[#This Row],[unit_price]]*Table357[[#This Row],[quantity]]</f>
        <v>83.75</v>
      </c>
      <c r="M808">
        <f t="shared" si="75"/>
        <v>116.25</v>
      </c>
      <c r="N808">
        <f t="shared" si="76"/>
        <v>32.5</v>
      </c>
      <c r="O808" t="s">
        <v>111</v>
      </c>
      <c r="P808" t="s">
        <v>115</v>
      </c>
      <c r="Q808" t="str">
        <f>TEXT(Table357[[#This Row],[order_date]],"yyyy")</f>
        <v>2015</v>
      </c>
    </row>
    <row r="809" spans="1:17" x14ac:dyDescent="0.3">
      <c r="A809">
        <f t="shared" si="77"/>
        <v>7777896208</v>
      </c>
      <c r="B809" s="1">
        <v>42140</v>
      </c>
      <c r="C809" t="str">
        <f t="shared" si="72"/>
        <v>Saturday</v>
      </c>
      <c r="D809" t="str">
        <f t="shared" si="73"/>
        <v>May</v>
      </c>
      <c r="E809">
        <v>20.5</v>
      </c>
      <c r="F809" t="s">
        <v>13</v>
      </c>
      <c r="G809" t="s">
        <v>8</v>
      </c>
      <c r="H809">
        <f t="shared" si="74"/>
        <v>26.5</v>
      </c>
      <c r="I809">
        <v>11</v>
      </c>
      <c r="J809" t="s">
        <v>30</v>
      </c>
      <c r="K809" t="s">
        <v>31</v>
      </c>
      <c r="L809">
        <f>Table357[[#This Row],[unit_price]]*Table357[[#This Row],[quantity]]</f>
        <v>225.5</v>
      </c>
      <c r="M809">
        <f t="shared" si="75"/>
        <v>291.5</v>
      </c>
      <c r="N809">
        <f t="shared" si="76"/>
        <v>66</v>
      </c>
      <c r="O809" t="s">
        <v>112</v>
      </c>
      <c r="P809" t="s">
        <v>114</v>
      </c>
      <c r="Q809" t="str">
        <f>TEXT(Table357[[#This Row],[order_date]],"yyyy")</f>
        <v>2015</v>
      </c>
    </row>
    <row r="810" spans="1:17" x14ac:dyDescent="0.3">
      <c r="A810">
        <f t="shared" si="77"/>
        <v>7777896209</v>
      </c>
      <c r="B810" s="1">
        <v>42140</v>
      </c>
      <c r="C810" t="str">
        <f t="shared" si="72"/>
        <v>Saturday</v>
      </c>
      <c r="D810" t="str">
        <f t="shared" si="73"/>
        <v>May</v>
      </c>
      <c r="E810">
        <v>16</v>
      </c>
      <c r="F810" t="s">
        <v>7</v>
      </c>
      <c r="G810" t="s">
        <v>8</v>
      </c>
      <c r="H810">
        <f t="shared" si="74"/>
        <v>20.5</v>
      </c>
      <c r="I810">
        <v>9</v>
      </c>
      <c r="J810" t="s">
        <v>58</v>
      </c>
      <c r="K810" t="s">
        <v>59</v>
      </c>
      <c r="L810">
        <f>Table357[[#This Row],[unit_price]]*Table357[[#This Row],[quantity]]</f>
        <v>144</v>
      </c>
      <c r="M810">
        <f t="shared" si="75"/>
        <v>184.5</v>
      </c>
      <c r="N810">
        <f t="shared" si="76"/>
        <v>40.5</v>
      </c>
      <c r="O810" t="s">
        <v>112</v>
      </c>
      <c r="P810" t="s">
        <v>115</v>
      </c>
      <c r="Q810" t="str">
        <f>TEXT(Table357[[#This Row],[order_date]],"yyyy")</f>
        <v>2015</v>
      </c>
    </row>
    <row r="811" spans="1:17" x14ac:dyDescent="0.3">
      <c r="A811">
        <f t="shared" si="77"/>
        <v>7777896210</v>
      </c>
      <c r="B811" s="1">
        <v>42140</v>
      </c>
      <c r="C811" t="str">
        <f t="shared" si="72"/>
        <v>Saturday</v>
      </c>
      <c r="D811" t="str">
        <f t="shared" si="73"/>
        <v>May</v>
      </c>
      <c r="E811">
        <v>12</v>
      </c>
      <c r="F811" t="s">
        <v>27</v>
      </c>
      <c r="G811" t="s">
        <v>8</v>
      </c>
      <c r="H811">
        <f t="shared" si="74"/>
        <v>15</v>
      </c>
      <c r="I811">
        <v>10</v>
      </c>
      <c r="J811" t="s">
        <v>58</v>
      </c>
      <c r="K811" t="s">
        <v>59</v>
      </c>
      <c r="L811">
        <f>Table357[[#This Row],[unit_price]]*Table357[[#This Row],[quantity]]</f>
        <v>120</v>
      </c>
      <c r="M811">
        <f t="shared" si="75"/>
        <v>150</v>
      </c>
      <c r="N811">
        <f t="shared" si="76"/>
        <v>30</v>
      </c>
      <c r="O811" t="s">
        <v>112</v>
      </c>
      <c r="P811" t="s">
        <v>114</v>
      </c>
      <c r="Q811" t="str">
        <f>TEXT(Table357[[#This Row],[order_date]],"yyyy")</f>
        <v>2015</v>
      </c>
    </row>
    <row r="812" spans="1:17" x14ac:dyDescent="0.3">
      <c r="A812">
        <f t="shared" si="77"/>
        <v>7777896211</v>
      </c>
      <c r="B812" s="1">
        <v>42141</v>
      </c>
      <c r="C812" t="str">
        <f t="shared" si="72"/>
        <v>Sunday</v>
      </c>
      <c r="D812" t="str">
        <f t="shared" si="73"/>
        <v>May</v>
      </c>
      <c r="E812">
        <v>12</v>
      </c>
      <c r="F812" t="s">
        <v>27</v>
      </c>
      <c r="G812" t="s">
        <v>8</v>
      </c>
      <c r="H812">
        <f t="shared" si="74"/>
        <v>15</v>
      </c>
      <c r="I812">
        <v>3</v>
      </c>
      <c r="J812" t="s">
        <v>11</v>
      </c>
      <c r="K812" t="s">
        <v>12</v>
      </c>
      <c r="L812">
        <f>Table357[[#This Row],[unit_price]]*Table357[[#This Row],[quantity]]</f>
        <v>36</v>
      </c>
      <c r="M812">
        <f t="shared" si="75"/>
        <v>45</v>
      </c>
      <c r="N812">
        <f t="shared" si="76"/>
        <v>9</v>
      </c>
      <c r="O812" t="s">
        <v>111</v>
      </c>
      <c r="P812" t="s">
        <v>114</v>
      </c>
      <c r="Q812" t="str">
        <f>TEXT(Table357[[#This Row],[order_date]],"yyyy")</f>
        <v>2015</v>
      </c>
    </row>
    <row r="813" spans="1:17" x14ac:dyDescent="0.3">
      <c r="A813">
        <f t="shared" si="77"/>
        <v>7777896212</v>
      </c>
      <c r="B813" s="1">
        <v>42141</v>
      </c>
      <c r="C813" t="str">
        <f t="shared" si="72"/>
        <v>Sunday</v>
      </c>
      <c r="D813" t="str">
        <f t="shared" si="73"/>
        <v>May</v>
      </c>
      <c r="E813">
        <v>16.5</v>
      </c>
      <c r="F813" t="s">
        <v>7</v>
      </c>
      <c r="G813" t="s">
        <v>17</v>
      </c>
      <c r="H813">
        <f t="shared" si="74"/>
        <v>25</v>
      </c>
      <c r="I813">
        <v>5</v>
      </c>
      <c r="J813" t="s">
        <v>18</v>
      </c>
      <c r="K813" t="s">
        <v>19</v>
      </c>
      <c r="L813">
        <f>Table357[[#This Row],[unit_price]]*Table357[[#This Row],[quantity]]</f>
        <v>82.5</v>
      </c>
      <c r="M813">
        <f t="shared" si="75"/>
        <v>125</v>
      </c>
      <c r="N813">
        <f t="shared" si="76"/>
        <v>42.5</v>
      </c>
      <c r="O813" t="s">
        <v>111</v>
      </c>
      <c r="P813" t="s">
        <v>115</v>
      </c>
      <c r="Q813" t="str">
        <f>TEXT(Table357[[#This Row],[order_date]],"yyyy")</f>
        <v>2015</v>
      </c>
    </row>
    <row r="814" spans="1:17" x14ac:dyDescent="0.3">
      <c r="A814">
        <f t="shared" si="77"/>
        <v>7777896213</v>
      </c>
      <c r="B814" s="1">
        <v>42141</v>
      </c>
      <c r="C814" t="str">
        <f t="shared" si="72"/>
        <v>Sunday</v>
      </c>
      <c r="D814" t="str">
        <f t="shared" si="73"/>
        <v>May</v>
      </c>
      <c r="E814">
        <v>14.5</v>
      </c>
      <c r="F814" t="s">
        <v>7</v>
      </c>
      <c r="G814" t="s">
        <v>8</v>
      </c>
      <c r="H814">
        <f t="shared" si="74"/>
        <v>19</v>
      </c>
      <c r="I814">
        <v>9</v>
      </c>
      <c r="J814" t="s">
        <v>74</v>
      </c>
      <c r="K814" t="s">
        <v>75</v>
      </c>
      <c r="L814">
        <f>Table357[[#This Row],[unit_price]]*Table357[[#This Row],[quantity]]</f>
        <v>130.5</v>
      </c>
      <c r="M814">
        <f t="shared" si="75"/>
        <v>171</v>
      </c>
      <c r="N814">
        <f t="shared" si="76"/>
        <v>40.5</v>
      </c>
      <c r="O814" t="s">
        <v>111</v>
      </c>
      <c r="P814" t="s">
        <v>114</v>
      </c>
      <c r="Q814" t="str">
        <f>TEXT(Table357[[#This Row],[order_date]],"yyyy")</f>
        <v>2015</v>
      </c>
    </row>
    <row r="815" spans="1:17" x14ac:dyDescent="0.3">
      <c r="A815">
        <f t="shared" si="77"/>
        <v>7777896214</v>
      </c>
      <c r="B815" s="1">
        <v>42141</v>
      </c>
      <c r="C815" t="str">
        <f t="shared" si="72"/>
        <v>Sunday</v>
      </c>
      <c r="D815" t="str">
        <f t="shared" si="73"/>
        <v>May</v>
      </c>
      <c r="E815">
        <v>20.75</v>
      </c>
      <c r="F815" t="s">
        <v>13</v>
      </c>
      <c r="G815" t="s">
        <v>17</v>
      </c>
      <c r="H815">
        <f t="shared" si="74"/>
        <v>30.75</v>
      </c>
      <c r="I815">
        <v>8</v>
      </c>
      <c r="J815" t="s">
        <v>38</v>
      </c>
      <c r="K815" t="s">
        <v>39</v>
      </c>
      <c r="L815">
        <f>Table357[[#This Row],[unit_price]]*Table357[[#This Row],[quantity]]</f>
        <v>166</v>
      </c>
      <c r="M815">
        <f t="shared" si="75"/>
        <v>246</v>
      </c>
      <c r="N815">
        <f t="shared" si="76"/>
        <v>80</v>
      </c>
      <c r="O815" t="s">
        <v>112</v>
      </c>
      <c r="P815" t="s">
        <v>115</v>
      </c>
      <c r="Q815" t="str">
        <f>TEXT(Table357[[#This Row],[order_date]],"yyyy")</f>
        <v>2015</v>
      </c>
    </row>
    <row r="816" spans="1:17" x14ac:dyDescent="0.3">
      <c r="A816">
        <f t="shared" si="77"/>
        <v>7777896215</v>
      </c>
      <c r="B816" s="1">
        <v>42141</v>
      </c>
      <c r="C816" t="str">
        <f t="shared" si="72"/>
        <v>Sunday</v>
      </c>
      <c r="D816" t="str">
        <f t="shared" si="73"/>
        <v>May</v>
      </c>
      <c r="E816">
        <v>12.5</v>
      </c>
      <c r="F816" t="s">
        <v>27</v>
      </c>
      <c r="G816" t="s">
        <v>17</v>
      </c>
      <c r="H816">
        <f t="shared" si="74"/>
        <v>19.5</v>
      </c>
      <c r="I816">
        <v>10</v>
      </c>
      <c r="J816" t="s">
        <v>66</v>
      </c>
      <c r="K816" t="s">
        <v>67</v>
      </c>
      <c r="L816">
        <f>Table357[[#This Row],[unit_price]]*Table357[[#This Row],[quantity]]</f>
        <v>125</v>
      </c>
      <c r="M816">
        <f t="shared" si="75"/>
        <v>195</v>
      </c>
      <c r="N816">
        <f t="shared" si="76"/>
        <v>70</v>
      </c>
      <c r="O816" t="s">
        <v>111</v>
      </c>
      <c r="P816" t="s">
        <v>115</v>
      </c>
      <c r="Q816" t="str">
        <f>TEXT(Table357[[#This Row],[order_date]],"yyyy")</f>
        <v>2015</v>
      </c>
    </row>
    <row r="817" spans="1:17" x14ac:dyDescent="0.3">
      <c r="A817">
        <f t="shared" si="77"/>
        <v>7777896216</v>
      </c>
      <c r="B817" s="1">
        <v>42141</v>
      </c>
      <c r="C817" t="str">
        <f t="shared" si="72"/>
        <v>Sunday</v>
      </c>
      <c r="D817" t="str">
        <f t="shared" si="73"/>
        <v>May</v>
      </c>
      <c r="E817">
        <v>16.5</v>
      </c>
      <c r="F817" t="s">
        <v>7</v>
      </c>
      <c r="G817" t="s">
        <v>17</v>
      </c>
      <c r="H817">
        <f t="shared" si="74"/>
        <v>25</v>
      </c>
      <c r="I817">
        <v>11</v>
      </c>
      <c r="J817" t="s">
        <v>66</v>
      </c>
      <c r="K817" t="s">
        <v>67</v>
      </c>
      <c r="L817">
        <f>Table357[[#This Row],[unit_price]]*Table357[[#This Row],[quantity]]</f>
        <v>181.5</v>
      </c>
      <c r="M817">
        <f t="shared" si="75"/>
        <v>275</v>
      </c>
      <c r="N817">
        <f t="shared" si="76"/>
        <v>93.5</v>
      </c>
      <c r="O817" t="s">
        <v>112</v>
      </c>
      <c r="P817" t="s">
        <v>115</v>
      </c>
      <c r="Q817" t="str">
        <f>TEXT(Table357[[#This Row],[order_date]],"yyyy")</f>
        <v>2015</v>
      </c>
    </row>
    <row r="818" spans="1:17" x14ac:dyDescent="0.3">
      <c r="A818">
        <f t="shared" si="77"/>
        <v>7777896217</v>
      </c>
      <c r="B818" s="1">
        <v>42141</v>
      </c>
      <c r="C818" t="str">
        <f t="shared" si="72"/>
        <v>Sunday</v>
      </c>
      <c r="D818" t="str">
        <f t="shared" si="73"/>
        <v>May</v>
      </c>
      <c r="E818">
        <v>16.75</v>
      </c>
      <c r="F818" t="s">
        <v>7</v>
      </c>
      <c r="G818" t="s">
        <v>22</v>
      </c>
      <c r="H818">
        <f t="shared" si="74"/>
        <v>23.25</v>
      </c>
      <c r="I818">
        <v>10</v>
      </c>
      <c r="J818" t="s">
        <v>44</v>
      </c>
      <c r="K818" t="s">
        <v>45</v>
      </c>
      <c r="L818">
        <f>Table357[[#This Row],[unit_price]]*Table357[[#This Row],[quantity]]</f>
        <v>167.5</v>
      </c>
      <c r="M818">
        <f t="shared" si="75"/>
        <v>232.5</v>
      </c>
      <c r="N818">
        <f t="shared" si="76"/>
        <v>65</v>
      </c>
      <c r="O818" t="s">
        <v>111</v>
      </c>
      <c r="P818" t="s">
        <v>114</v>
      </c>
      <c r="Q818" t="str">
        <f>TEXT(Table357[[#This Row],[order_date]],"yyyy")</f>
        <v>2015</v>
      </c>
    </row>
    <row r="819" spans="1:17" x14ac:dyDescent="0.3">
      <c r="A819">
        <f t="shared" si="77"/>
        <v>7777896218</v>
      </c>
      <c r="B819" s="1">
        <v>42142</v>
      </c>
      <c r="C819" t="str">
        <f t="shared" si="72"/>
        <v>Monday</v>
      </c>
      <c r="D819" t="str">
        <f t="shared" si="73"/>
        <v>May</v>
      </c>
      <c r="E819">
        <v>16.5</v>
      </c>
      <c r="F819" t="s">
        <v>7</v>
      </c>
      <c r="G819" t="s">
        <v>17</v>
      </c>
      <c r="H819">
        <f t="shared" si="74"/>
        <v>25</v>
      </c>
      <c r="I819">
        <v>9</v>
      </c>
      <c r="J819" t="s">
        <v>18</v>
      </c>
      <c r="K819" t="s">
        <v>19</v>
      </c>
      <c r="L819">
        <f>Table357[[#This Row],[unit_price]]*Table357[[#This Row],[quantity]]</f>
        <v>148.5</v>
      </c>
      <c r="M819">
        <f t="shared" si="75"/>
        <v>225</v>
      </c>
      <c r="N819">
        <f t="shared" si="76"/>
        <v>76.5</v>
      </c>
      <c r="O819" t="s">
        <v>112</v>
      </c>
      <c r="P819" t="s">
        <v>114</v>
      </c>
      <c r="Q819" t="str">
        <f>TEXT(Table357[[#This Row],[order_date]],"yyyy")</f>
        <v>2015</v>
      </c>
    </row>
    <row r="820" spans="1:17" x14ac:dyDescent="0.3">
      <c r="A820">
        <f t="shared" si="77"/>
        <v>7777896219</v>
      </c>
      <c r="B820" s="1">
        <v>42142</v>
      </c>
      <c r="C820" t="str">
        <f t="shared" si="72"/>
        <v>Monday</v>
      </c>
      <c r="D820" t="str">
        <f t="shared" si="73"/>
        <v>May</v>
      </c>
      <c r="E820">
        <v>12</v>
      </c>
      <c r="F820" t="s">
        <v>27</v>
      </c>
      <c r="G820" t="s">
        <v>14</v>
      </c>
      <c r="H820">
        <f t="shared" si="74"/>
        <v>16</v>
      </c>
      <c r="I820">
        <v>12</v>
      </c>
      <c r="J820" t="s">
        <v>42</v>
      </c>
      <c r="K820" t="s">
        <v>43</v>
      </c>
      <c r="L820">
        <f>Table357[[#This Row],[unit_price]]*Table357[[#This Row],[quantity]]</f>
        <v>144</v>
      </c>
      <c r="M820">
        <f t="shared" si="75"/>
        <v>192</v>
      </c>
      <c r="N820">
        <f t="shared" si="76"/>
        <v>48</v>
      </c>
      <c r="O820" t="s">
        <v>111</v>
      </c>
      <c r="P820" t="s">
        <v>114</v>
      </c>
      <c r="Q820" t="str">
        <f>TEXT(Table357[[#This Row],[order_date]],"yyyy")</f>
        <v>2015</v>
      </c>
    </row>
    <row r="821" spans="1:17" x14ac:dyDescent="0.3">
      <c r="A821">
        <f t="shared" si="77"/>
        <v>7777896220</v>
      </c>
      <c r="B821" s="1">
        <v>42142</v>
      </c>
      <c r="C821" t="str">
        <f t="shared" si="72"/>
        <v>Monday</v>
      </c>
      <c r="D821" t="str">
        <f t="shared" si="73"/>
        <v>May</v>
      </c>
      <c r="E821">
        <v>12</v>
      </c>
      <c r="F821" t="s">
        <v>27</v>
      </c>
      <c r="G821" t="s">
        <v>8</v>
      </c>
      <c r="H821">
        <f t="shared" si="74"/>
        <v>15</v>
      </c>
      <c r="I821">
        <v>8</v>
      </c>
      <c r="J821" t="s">
        <v>52</v>
      </c>
      <c r="K821" t="s">
        <v>53</v>
      </c>
      <c r="L821">
        <f>Table357[[#This Row],[unit_price]]*Table357[[#This Row],[quantity]]</f>
        <v>96</v>
      </c>
      <c r="M821">
        <f t="shared" si="75"/>
        <v>120</v>
      </c>
      <c r="N821">
        <f t="shared" si="76"/>
        <v>24</v>
      </c>
      <c r="O821" t="s">
        <v>112</v>
      </c>
      <c r="P821" t="s">
        <v>114</v>
      </c>
      <c r="Q821" t="str">
        <f>TEXT(Table357[[#This Row],[order_date]],"yyyy")</f>
        <v>2015</v>
      </c>
    </row>
    <row r="822" spans="1:17" x14ac:dyDescent="0.3">
      <c r="A822">
        <f t="shared" si="77"/>
        <v>7777896221</v>
      </c>
      <c r="B822" s="1">
        <v>42142</v>
      </c>
      <c r="C822" t="str">
        <f t="shared" si="72"/>
        <v>Monday</v>
      </c>
      <c r="D822" t="str">
        <f t="shared" si="73"/>
        <v>May</v>
      </c>
      <c r="E822">
        <v>16.25</v>
      </c>
      <c r="F822" t="s">
        <v>7</v>
      </c>
      <c r="G822" t="s">
        <v>17</v>
      </c>
      <c r="H822">
        <f t="shared" si="74"/>
        <v>24.75</v>
      </c>
      <c r="I822">
        <v>6</v>
      </c>
      <c r="J822" t="s">
        <v>60</v>
      </c>
      <c r="K822" t="s">
        <v>61</v>
      </c>
      <c r="L822">
        <f>Table357[[#This Row],[unit_price]]*Table357[[#This Row],[quantity]]</f>
        <v>97.5</v>
      </c>
      <c r="M822">
        <f t="shared" si="75"/>
        <v>148.5</v>
      </c>
      <c r="N822">
        <f t="shared" si="76"/>
        <v>51</v>
      </c>
      <c r="O822" t="s">
        <v>112</v>
      </c>
      <c r="P822" t="s">
        <v>115</v>
      </c>
      <c r="Q822" t="str">
        <f>TEXT(Table357[[#This Row],[order_date]],"yyyy")</f>
        <v>2015</v>
      </c>
    </row>
    <row r="823" spans="1:17" x14ac:dyDescent="0.3">
      <c r="A823">
        <f t="shared" si="77"/>
        <v>7777896222</v>
      </c>
      <c r="B823" s="1">
        <v>42142</v>
      </c>
      <c r="C823" t="str">
        <f t="shared" si="72"/>
        <v>Monday</v>
      </c>
      <c r="D823" t="str">
        <f t="shared" si="73"/>
        <v>May</v>
      </c>
      <c r="E823">
        <v>16.25</v>
      </c>
      <c r="F823" t="s">
        <v>7</v>
      </c>
      <c r="G823" t="s">
        <v>17</v>
      </c>
      <c r="H823">
        <f t="shared" si="74"/>
        <v>24.75</v>
      </c>
      <c r="I823">
        <v>3</v>
      </c>
      <c r="J823" t="s">
        <v>70</v>
      </c>
      <c r="K823" t="s">
        <v>71</v>
      </c>
      <c r="L823">
        <f>Table357[[#This Row],[unit_price]]*Table357[[#This Row],[quantity]]</f>
        <v>48.75</v>
      </c>
      <c r="M823">
        <f t="shared" si="75"/>
        <v>74.25</v>
      </c>
      <c r="N823">
        <f t="shared" si="76"/>
        <v>25.5</v>
      </c>
      <c r="O823" t="s">
        <v>111</v>
      </c>
      <c r="P823" t="s">
        <v>115</v>
      </c>
      <c r="Q823" t="str">
        <f>TEXT(Table357[[#This Row],[order_date]],"yyyy")</f>
        <v>2015</v>
      </c>
    </row>
    <row r="824" spans="1:17" x14ac:dyDescent="0.3">
      <c r="A824">
        <f t="shared" si="77"/>
        <v>7777896223</v>
      </c>
      <c r="B824" s="1">
        <v>42142</v>
      </c>
      <c r="C824" t="str">
        <f t="shared" si="72"/>
        <v>Monday</v>
      </c>
      <c r="D824" t="str">
        <f t="shared" si="73"/>
        <v>May</v>
      </c>
      <c r="E824">
        <v>16.75</v>
      </c>
      <c r="F824" t="s">
        <v>7</v>
      </c>
      <c r="G824" t="s">
        <v>22</v>
      </c>
      <c r="H824">
        <f t="shared" si="74"/>
        <v>23.25</v>
      </c>
      <c r="I824">
        <v>12</v>
      </c>
      <c r="J824" t="s">
        <v>46</v>
      </c>
      <c r="K824" t="s">
        <v>47</v>
      </c>
      <c r="L824">
        <f>Table357[[#This Row],[unit_price]]*Table357[[#This Row],[quantity]]</f>
        <v>201</v>
      </c>
      <c r="M824">
        <f t="shared" si="75"/>
        <v>279</v>
      </c>
      <c r="N824">
        <f t="shared" si="76"/>
        <v>78</v>
      </c>
      <c r="O824" t="s">
        <v>112</v>
      </c>
      <c r="P824" t="s">
        <v>114</v>
      </c>
      <c r="Q824" t="str">
        <f>TEXT(Table357[[#This Row],[order_date]],"yyyy")</f>
        <v>2015</v>
      </c>
    </row>
    <row r="825" spans="1:17" x14ac:dyDescent="0.3">
      <c r="A825">
        <f t="shared" si="77"/>
        <v>7777896224</v>
      </c>
      <c r="B825" s="1">
        <v>42142</v>
      </c>
      <c r="C825" t="str">
        <f t="shared" si="72"/>
        <v>Monday</v>
      </c>
      <c r="D825" t="str">
        <f t="shared" si="73"/>
        <v>May</v>
      </c>
      <c r="E825">
        <v>20.75</v>
      </c>
      <c r="F825" t="s">
        <v>13</v>
      </c>
      <c r="G825" t="s">
        <v>14</v>
      </c>
      <c r="H825">
        <f t="shared" si="74"/>
        <v>27.75</v>
      </c>
      <c r="I825">
        <v>3</v>
      </c>
      <c r="J825" t="s">
        <v>40</v>
      </c>
      <c r="K825" t="s">
        <v>41</v>
      </c>
      <c r="L825">
        <f>Table357[[#This Row],[unit_price]]*Table357[[#This Row],[quantity]]</f>
        <v>62.25</v>
      </c>
      <c r="M825">
        <f t="shared" si="75"/>
        <v>83.25</v>
      </c>
      <c r="N825">
        <f t="shared" si="76"/>
        <v>21</v>
      </c>
      <c r="O825" t="s">
        <v>112</v>
      </c>
      <c r="P825" t="s">
        <v>114</v>
      </c>
      <c r="Q825" t="str">
        <f>TEXT(Table357[[#This Row],[order_date]],"yyyy")</f>
        <v>2015</v>
      </c>
    </row>
    <row r="826" spans="1:17" x14ac:dyDescent="0.3">
      <c r="A826">
        <f t="shared" si="77"/>
        <v>7777896225</v>
      </c>
      <c r="B826" s="1">
        <v>42143</v>
      </c>
      <c r="C826" t="str">
        <f t="shared" si="72"/>
        <v>Tuesday</v>
      </c>
      <c r="D826" t="str">
        <f t="shared" si="73"/>
        <v>May</v>
      </c>
      <c r="E826">
        <v>16.75</v>
      </c>
      <c r="F826" t="s">
        <v>7</v>
      </c>
      <c r="G826" t="s">
        <v>22</v>
      </c>
      <c r="H826">
        <f t="shared" si="74"/>
        <v>23.25</v>
      </c>
      <c r="I826">
        <v>11</v>
      </c>
      <c r="J826" t="s">
        <v>23</v>
      </c>
      <c r="K826" t="s">
        <v>24</v>
      </c>
      <c r="L826">
        <f>Table357[[#This Row],[unit_price]]*Table357[[#This Row],[quantity]]</f>
        <v>184.25</v>
      </c>
      <c r="M826">
        <f t="shared" si="75"/>
        <v>255.75</v>
      </c>
      <c r="N826">
        <f t="shared" si="76"/>
        <v>71.5</v>
      </c>
      <c r="O826" t="s">
        <v>111</v>
      </c>
      <c r="P826" t="s">
        <v>115</v>
      </c>
      <c r="Q826" t="str">
        <f>TEXT(Table357[[#This Row],[order_date]],"yyyy")</f>
        <v>2015</v>
      </c>
    </row>
    <row r="827" spans="1:17" x14ac:dyDescent="0.3">
      <c r="A827">
        <f t="shared" si="77"/>
        <v>7777896226</v>
      </c>
      <c r="B827" s="1">
        <v>42143</v>
      </c>
      <c r="C827" t="str">
        <f t="shared" si="72"/>
        <v>Tuesday</v>
      </c>
      <c r="D827" t="str">
        <f t="shared" si="73"/>
        <v>May</v>
      </c>
      <c r="E827">
        <v>12.75</v>
      </c>
      <c r="F827" t="s">
        <v>27</v>
      </c>
      <c r="G827" t="s">
        <v>22</v>
      </c>
      <c r="H827">
        <f t="shared" si="74"/>
        <v>17.75</v>
      </c>
      <c r="I827">
        <v>12</v>
      </c>
      <c r="J827" t="s">
        <v>28</v>
      </c>
      <c r="K827" t="s">
        <v>29</v>
      </c>
      <c r="L827">
        <f>Table357[[#This Row],[unit_price]]*Table357[[#This Row],[quantity]]</f>
        <v>153</v>
      </c>
      <c r="M827">
        <f t="shared" si="75"/>
        <v>213</v>
      </c>
      <c r="N827">
        <f t="shared" si="76"/>
        <v>60</v>
      </c>
      <c r="O827" t="s">
        <v>111</v>
      </c>
      <c r="P827" t="s">
        <v>114</v>
      </c>
      <c r="Q827" t="str">
        <f>TEXT(Table357[[#This Row],[order_date]],"yyyy")</f>
        <v>2015</v>
      </c>
    </row>
    <row r="828" spans="1:17" x14ac:dyDescent="0.3">
      <c r="A828">
        <f t="shared" si="77"/>
        <v>7777896227</v>
      </c>
      <c r="B828" s="1">
        <v>42143</v>
      </c>
      <c r="C828" t="str">
        <f t="shared" si="72"/>
        <v>Tuesday</v>
      </c>
      <c r="D828" t="str">
        <f t="shared" si="73"/>
        <v>May</v>
      </c>
      <c r="E828">
        <v>16.5</v>
      </c>
      <c r="F828" t="s">
        <v>7</v>
      </c>
      <c r="G828" t="s">
        <v>17</v>
      </c>
      <c r="H828">
        <f t="shared" si="74"/>
        <v>25</v>
      </c>
      <c r="I828">
        <v>2</v>
      </c>
      <c r="J828" t="s">
        <v>18</v>
      </c>
      <c r="K828" t="s">
        <v>19</v>
      </c>
      <c r="L828">
        <f>Table357[[#This Row],[unit_price]]*Table357[[#This Row],[quantity]]</f>
        <v>33</v>
      </c>
      <c r="M828">
        <f t="shared" si="75"/>
        <v>50</v>
      </c>
      <c r="N828">
        <f t="shared" si="76"/>
        <v>17</v>
      </c>
      <c r="O828" t="s">
        <v>112</v>
      </c>
      <c r="P828" t="s">
        <v>114</v>
      </c>
      <c r="Q828" t="str">
        <f>TEXT(Table357[[#This Row],[order_date]],"yyyy")</f>
        <v>2015</v>
      </c>
    </row>
    <row r="829" spans="1:17" x14ac:dyDescent="0.3">
      <c r="A829">
        <f t="shared" si="77"/>
        <v>7777896228</v>
      </c>
      <c r="B829" s="1">
        <v>42143</v>
      </c>
      <c r="C829" t="str">
        <f t="shared" si="72"/>
        <v>Tuesday</v>
      </c>
      <c r="D829" t="str">
        <f t="shared" si="73"/>
        <v>May</v>
      </c>
      <c r="E829">
        <v>20.25</v>
      </c>
      <c r="F829" t="s">
        <v>13</v>
      </c>
      <c r="G829" t="s">
        <v>14</v>
      </c>
      <c r="H829">
        <f t="shared" si="74"/>
        <v>27.25</v>
      </c>
      <c r="I829">
        <v>7</v>
      </c>
      <c r="J829" t="s">
        <v>20</v>
      </c>
      <c r="K829" t="s">
        <v>21</v>
      </c>
      <c r="L829">
        <f>Table357[[#This Row],[unit_price]]*Table357[[#This Row],[quantity]]</f>
        <v>141.75</v>
      </c>
      <c r="M829">
        <f t="shared" si="75"/>
        <v>190.75</v>
      </c>
      <c r="N829">
        <f t="shared" si="76"/>
        <v>49</v>
      </c>
      <c r="O829" t="s">
        <v>111</v>
      </c>
      <c r="P829" t="s">
        <v>114</v>
      </c>
      <c r="Q829" t="str">
        <f>TEXT(Table357[[#This Row],[order_date]],"yyyy")</f>
        <v>2015</v>
      </c>
    </row>
    <row r="830" spans="1:17" x14ac:dyDescent="0.3">
      <c r="A830">
        <f t="shared" si="77"/>
        <v>7777896229</v>
      </c>
      <c r="B830" s="1">
        <v>42143</v>
      </c>
      <c r="C830" t="str">
        <f t="shared" si="72"/>
        <v>Tuesday</v>
      </c>
      <c r="D830" t="str">
        <f t="shared" si="73"/>
        <v>May</v>
      </c>
      <c r="E830">
        <v>20.75</v>
      </c>
      <c r="F830" t="s">
        <v>13</v>
      </c>
      <c r="G830" t="s">
        <v>22</v>
      </c>
      <c r="H830">
        <f t="shared" si="74"/>
        <v>28.75</v>
      </c>
      <c r="I830">
        <v>2</v>
      </c>
      <c r="J830" t="s">
        <v>44</v>
      </c>
      <c r="K830" t="s">
        <v>45</v>
      </c>
      <c r="L830">
        <f>Table357[[#This Row],[unit_price]]*Table357[[#This Row],[quantity]]</f>
        <v>41.5</v>
      </c>
      <c r="M830">
        <f t="shared" si="75"/>
        <v>57.5</v>
      </c>
      <c r="N830">
        <f t="shared" si="76"/>
        <v>16</v>
      </c>
      <c r="O830" t="s">
        <v>111</v>
      </c>
      <c r="P830" t="s">
        <v>115</v>
      </c>
      <c r="Q830" t="str">
        <f>TEXT(Table357[[#This Row],[order_date]],"yyyy")</f>
        <v>2015</v>
      </c>
    </row>
    <row r="831" spans="1:17" x14ac:dyDescent="0.3">
      <c r="A831">
        <f t="shared" si="77"/>
        <v>7777896230</v>
      </c>
      <c r="B831" s="1">
        <v>42143</v>
      </c>
      <c r="C831" t="str">
        <f t="shared" si="72"/>
        <v>Tuesday</v>
      </c>
      <c r="D831" t="str">
        <f t="shared" si="73"/>
        <v>May</v>
      </c>
      <c r="E831">
        <v>17.95</v>
      </c>
      <c r="F831" t="s">
        <v>13</v>
      </c>
      <c r="G831" t="s">
        <v>14</v>
      </c>
      <c r="H831">
        <f t="shared" si="74"/>
        <v>24.95</v>
      </c>
      <c r="I831">
        <v>10</v>
      </c>
      <c r="J831" t="s">
        <v>56</v>
      </c>
      <c r="K831" t="s">
        <v>57</v>
      </c>
      <c r="L831">
        <f>Table357[[#This Row],[unit_price]]*Table357[[#This Row],[quantity]]</f>
        <v>179.5</v>
      </c>
      <c r="M831">
        <f t="shared" si="75"/>
        <v>249.5</v>
      </c>
      <c r="N831">
        <f t="shared" si="76"/>
        <v>70</v>
      </c>
      <c r="O831" t="s">
        <v>112</v>
      </c>
      <c r="P831" t="s">
        <v>115</v>
      </c>
      <c r="Q831" t="str">
        <f>TEXT(Table357[[#This Row],[order_date]],"yyyy")</f>
        <v>2015</v>
      </c>
    </row>
    <row r="832" spans="1:17" x14ac:dyDescent="0.3">
      <c r="A832">
        <f t="shared" si="77"/>
        <v>7777896231</v>
      </c>
      <c r="B832" s="1">
        <v>42144</v>
      </c>
      <c r="C832" t="str">
        <f t="shared" si="72"/>
        <v>Wednesday</v>
      </c>
      <c r="D832" t="str">
        <f t="shared" si="73"/>
        <v>May</v>
      </c>
      <c r="E832">
        <v>18.5</v>
      </c>
      <c r="F832" t="s">
        <v>13</v>
      </c>
      <c r="G832" t="s">
        <v>14</v>
      </c>
      <c r="H832">
        <f t="shared" si="74"/>
        <v>25.5</v>
      </c>
      <c r="I832">
        <v>11</v>
      </c>
      <c r="J832" t="s">
        <v>15</v>
      </c>
      <c r="K832" t="s">
        <v>16</v>
      </c>
      <c r="L832">
        <f>Table357[[#This Row],[unit_price]]*Table357[[#This Row],[quantity]]</f>
        <v>203.5</v>
      </c>
      <c r="M832">
        <f t="shared" si="75"/>
        <v>280.5</v>
      </c>
      <c r="N832">
        <f t="shared" si="76"/>
        <v>77</v>
      </c>
      <c r="O832" t="s">
        <v>112</v>
      </c>
      <c r="P832" t="s">
        <v>115</v>
      </c>
      <c r="Q832" t="str">
        <f>TEXT(Table357[[#This Row],[order_date]],"yyyy")</f>
        <v>2015</v>
      </c>
    </row>
    <row r="833" spans="1:17" x14ac:dyDescent="0.3">
      <c r="A833">
        <f t="shared" si="77"/>
        <v>7777896232</v>
      </c>
      <c r="B833" s="1">
        <v>42144</v>
      </c>
      <c r="C833" t="str">
        <f t="shared" si="72"/>
        <v>Wednesday</v>
      </c>
      <c r="D833" t="str">
        <f t="shared" si="73"/>
        <v>May</v>
      </c>
      <c r="E833">
        <v>12</v>
      </c>
      <c r="F833" t="s">
        <v>27</v>
      </c>
      <c r="G833" t="s">
        <v>8</v>
      </c>
      <c r="H833">
        <f t="shared" si="74"/>
        <v>15</v>
      </c>
      <c r="I833">
        <v>4</v>
      </c>
      <c r="J833" t="s">
        <v>58</v>
      </c>
      <c r="K833" t="s">
        <v>59</v>
      </c>
      <c r="L833">
        <f>Table357[[#This Row],[unit_price]]*Table357[[#This Row],[quantity]]</f>
        <v>48</v>
      </c>
      <c r="M833">
        <f t="shared" si="75"/>
        <v>60</v>
      </c>
      <c r="N833">
        <f t="shared" si="76"/>
        <v>12</v>
      </c>
      <c r="O833" t="s">
        <v>111</v>
      </c>
      <c r="P833" t="s">
        <v>114</v>
      </c>
      <c r="Q833" t="str">
        <f>TEXT(Table357[[#This Row],[order_date]],"yyyy")</f>
        <v>2015</v>
      </c>
    </row>
    <row r="834" spans="1:17" x14ac:dyDescent="0.3">
      <c r="A834">
        <f t="shared" si="77"/>
        <v>7777896233</v>
      </c>
      <c r="B834" s="1">
        <v>42144</v>
      </c>
      <c r="C834" t="str">
        <f t="shared" ref="C834:C897" si="78">TEXT(B834,"dddd")</f>
        <v>Wednesday</v>
      </c>
      <c r="D834" t="str">
        <f t="shared" si="73"/>
        <v>May</v>
      </c>
      <c r="E834">
        <v>17.5</v>
      </c>
      <c r="F834" t="s">
        <v>13</v>
      </c>
      <c r="G834" t="s">
        <v>8</v>
      </c>
      <c r="H834">
        <f t="shared" si="74"/>
        <v>23.5</v>
      </c>
      <c r="I834">
        <v>2</v>
      </c>
      <c r="J834" t="s">
        <v>74</v>
      </c>
      <c r="K834" t="s">
        <v>75</v>
      </c>
      <c r="L834">
        <f>Table357[[#This Row],[unit_price]]*Table357[[#This Row],[quantity]]</f>
        <v>35</v>
      </c>
      <c r="M834">
        <f t="shared" si="75"/>
        <v>47</v>
      </c>
      <c r="N834">
        <f t="shared" si="76"/>
        <v>12</v>
      </c>
      <c r="O834" t="s">
        <v>111</v>
      </c>
      <c r="P834" t="s">
        <v>114</v>
      </c>
      <c r="Q834" t="str">
        <f>TEXT(Table357[[#This Row],[order_date]],"yyyy")</f>
        <v>2015</v>
      </c>
    </row>
    <row r="835" spans="1:17" x14ac:dyDescent="0.3">
      <c r="A835">
        <f t="shared" si="77"/>
        <v>7777896234</v>
      </c>
      <c r="B835" s="1">
        <v>42144</v>
      </c>
      <c r="C835" t="str">
        <f t="shared" si="78"/>
        <v>Wednesday</v>
      </c>
      <c r="D835" t="str">
        <f t="shared" ref="D835:D898" si="79">TEXT(B835,"mmmm")</f>
        <v>May</v>
      </c>
      <c r="E835">
        <v>20.75</v>
      </c>
      <c r="F835" t="s">
        <v>13</v>
      </c>
      <c r="G835" t="s">
        <v>17</v>
      </c>
      <c r="H835">
        <f t="shared" ref="H835:H898" si="80">E835 +   IF(F835="S", 2, IF(F835="M", 3.5, IF(F835="L", 5, 0))) +  IF(G835="Classic", 1, IF(G835="Veggie", 2, IF(G835="Chicken", 3, IF(G835="Supreme",5,0))))</f>
        <v>30.75</v>
      </c>
      <c r="I835">
        <v>2</v>
      </c>
      <c r="J835" t="s">
        <v>32</v>
      </c>
      <c r="K835" t="s">
        <v>33</v>
      </c>
      <c r="L835">
        <f>Table357[[#This Row],[unit_price]]*Table357[[#This Row],[quantity]]</f>
        <v>41.5</v>
      </c>
      <c r="M835">
        <f t="shared" ref="M835:M898" si="81">H835*I835</f>
        <v>61.5</v>
      </c>
      <c r="N835">
        <f t="shared" ref="N835:N898" si="82">(H835-E835)*I835</f>
        <v>20</v>
      </c>
      <c r="O835" t="s">
        <v>111</v>
      </c>
      <c r="P835" t="s">
        <v>115</v>
      </c>
      <c r="Q835" t="str">
        <f>TEXT(Table357[[#This Row],[order_date]],"yyyy")</f>
        <v>2015</v>
      </c>
    </row>
    <row r="836" spans="1:17" x14ac:dyDescent="0.3">
      <c r="A836">
        <f t="shared" ref="A836:A899" si="83">A835+1</f>
        <v>7777896235</v>
      </c>
      <c r="B836" s="1">
        <v>42144</v>
      </c>
      <c r="C836" t="str">
        <f t="shared" si="78"/>
        <v>Wednesday</v>
      </c>
      <c r="D836" t="str">
        <f t="shared" si="79"/>
        <v>May</v>
      </c>
      <c r="E836">
        <v>12.5</v>
      </c>
      <c r="F836" t="s">
        <v>27</v>
      </c>
      <c r="G836" t="s">
        <v>17</v>
      </c>
      <c r="H836">
        <f t="shared" si="80"/>
        <v>19.5</v>
      </c>
      <c r="I836">
        <v>3</v>
      </c>
      <c r="J836" t="s">
        <v>66</v>
      </c>
      <c r="K836" t="s">
        <v>67</v>
      </c>
      <c r="L836">
        <f>Table357[[#This Row],[unit_price]]*Table357[[#This Row],[quantity]]</f>
        <v>37.5</v>
      </c>
      <c r="M836">
        <f t="shared" si="81"/>
        <v>58.5</v>
      </c>
      <c r="N836">
        <f t="shared" si="82"/>
        <v>21</v>
      </c>
      <c r="O836" t="s">
        <v>112</v>
      </c>
      <c r="P836" t="s">
        <v>115</v>
      </c>
      <c r="Q836" t="str">
        <f>TEXT(Table357[[#This Row],[order_date]],"yyyy")</f>
        <v>2015</v>
      </c>
    </row>
    <row r="837" spans="1:17" x14ac:dyDescent="0.3">
      <c r="A837">
        <f t="shared" si="83"/>
        <v>7777896236</v>
      </c>
      <c r="B837" s="1">
        <v>42144</v>
      </c>
      <c r="C837" t="str">
        <f t="shared" si="78"/>
        <v>Wednesday</v>
      </c>
      <c r="D837" t="str">
        <f t="shared" si="79"/>
        <v>May</v>
      </c>
      <c r="E837">
        <v>17.95</v>
      </c>
      <c r="F837" t="s">
        <v>13</v>
      </c>
      <c r="G837" t="s">
        <v>14</v>
      </c>
      <c r="H837">
        <f t="shared" si="80"/>
        <v>24.95</v>
      </c>
      <c r="I837">
        <v>2</v>
      </c>
      <c r="J837" t="s">
        <v>56</v>
      </c>
      <c r="K837" t="s">
        <v>57</v>
      </c>
      <c r="L837">
        <f>Table357[[#This Row],[unit_price]]*Table357[[#This Row],[quantity]]</f>
        <v>35.9</v>
      </c>
      <c r="M837">
        <f t="shared" si="81"/>
        <v>49.9</v>
      </c>
      <c r="N837">
        <f t="shared" si="82"/>
        <v>14</v>
      </c>
      <c r="O837" t="s">
        <v>112</v>
      </c>
      <c r="P837" t="s">
        <v>115</v>
      </c>
      <c r="Q837" t="str">
        <f>TEXT(Table357[[#This Row],[order_date]],"yyyy")</f>
        <v>2015</v>
      </c>
    </row>
    <row r="838" spans="1:17" x14ac:dyDescent="0.3">
      <c r="A838">
        <f t="shared" si="83"/>
        <v>7777896237</v>
      </c>
      <c r="B838" s="1">
        <v>42144</v>
      </c>
      <c r="C838" t="str">
        <f t="shared" si="78"/>
        <v>Wednesday</v>
      </c>
      <c r="D838" t="str">
        <f t="shared" si="79"/>
        <v>May</v>
      </c>
      <c r="E838">
        <v>16.75</v>
      </c>
      <c r="F838" t="s">
        <v>7</v>
      </c>
      <c r="G838" t="s">
        <v>22</v>
      </c>
      <c r="H838">
        <f t="shared" si="80"/>
        <v>23.25</v>
      </c>
      <c r="I838">
        <v>2</v>
      </c>
      <c r="J838" t="s">
        <v>46</v>
      </c>
      <c r="K838" t="s">
        <v>47</v>
      </c>
      <c r="L838">
        <f>Table357[[#This Row],[unit_price]]*Table357[[#This Row],[quantity]]</f>
        <v>33.5</v>
      </c>
      <c r="M838">
        <f t="shared" si="81"/>
        <v>46.5</v>
      </c>
      <c r="N838">
        <f t="shared" si="82"/>
        <v>13</v>
      </c>
      <c r="O838" t="s">
        <v>111</v>
      </c>
      <c r="P838" t="s">
        <v>115</v>
      </c>
      <c r="Q838" t="str">
        <f>TEXT(Table357[[#This Row],[order_date]],"yyyy")</f>
        <v>2015</v>
      </c>
    </row>
    <row r="839" spans="1:17" x14ac:dyDescent="0.3">
      <c r="A839">
        <f t="shared" si="83"/>
        <v>7777896238</v>
      </c>
      <c r="B839" s="1">
        <v>42144</v>
      </c>
      <c r="C839" t="str">
        <f t="shared" si="78"/>
        <v>Wednesday</v>
      </c>
      <c r="D839" t="str">
        <f t="shared" si="79"/>
        <v>May</v>
      </c>
      <c r="E839">
        <v>13.25</v>
      </c>
      <c r="F839" t="s">
        <v>7</v>
      </c>
      <c r="G839" t="s">
        <v>8</v>
      </c>
      <c r="H839">
        <f t="shared" si="80"/>
        <v>17.75</v>
      </c>
      <c r="I839">
        <v>7</v>
      </c>
      <c r="J839" t="s">
        <v>9</v>
      </c>
      <c r="K839" t="s">
        <v>10</v>
      </c>
      <c r="L839">
        <f>Table357[[#This Row],[unit_price]]*Table357[[#This Row],[quantity]]</f>
        <v>92.75</v>
      </c>
      <c r="M839">
        <f t="shared" si="81"/>
        <v>124.25</v>
      </c>
      <c r="N839">
        <f t="shared" si="82"/>
        <v>31.5</v>
      </c>
      <c r="O839" t="s">
        <v>112</v>
      </c>
      <c r="P839" t="s">
        <v>114</v>
      </c>
      <c r="Q839" t="str">
        <f>TEXT(Table357[[#This Row],[order_date]],"yyyy")</f>
        <v>2015</v>
      </c>
    </row>
    <row r="840" spans="1:17" x14ac:dyDescent="0.3">
      <c r="A840">
        <f t="shared" si="83"/>
        <v>7777896239</v>
      </c>
      <c r="B840" s="1">
        <v>42144</v>
      </c>
      <c r="C840" t="str">
        <f t="shared" si="78"/>
        <v>Wednesday</v>
      </c>
      <c r="D840" t="str">
        <f t="shared" si="79"/>
        <v>May</v>
      </c>
      <c r="E840">
        <v>20.75</v>
      </c>
      <c r="F840" t="s">
        <v>13</v>
      </c>
      <c r="G840" t="s">
        <v>22</v>
      </c>
      <c r="H840">
        <f t="shared" si="80"/>
        <v>28.75</v>
      </c>
      <c r="I840">
        <v>7</v>
      </c>
      <c r="J840" t="s">
        <v>44</v>
      </c>
      <c r="K840" t="s">
        <v>45</v>
      </c>
      <c r="L840">
        <f>Table357[[#This Row],[unit_price]]*Table357[[#This Row],[quantity]]</f>
        <v>145.25</v>
      </c>
      <c r="M840">
        <f t="shared" si="81"/>
        <v>201.25</v>
      </c>
      <c r="N840">
        <f t="shared" si="82"/>
        <v>56</v>
      </c>
      <c r="O840" t="s">
        <v>112</v>
      </c>
      <c r="P840" t="s">
        <v>115</v>
      </c>
      <c r="Q840" t="str">
        <f>TEXT(Table357[[#This Row],[order_date]],"yyyy")</f>
        <v>2015</v>
      </c>
    </row>
    <row r="841" spans="1:17" x14ac:dyDescent="0.3">
      <c r="A841">
        <f t="shared" si="83"/>
        <v>7777896240</v>
      </c>
      <c r="B841" s="1">
        <v>42145</v>
      </c>
      <c r="C841" t="str">
        <f t="shared" si="78"/>
        <v>Thursday</v>
      </c>
      <c r="D841" t="str">
        <f t="shared" si="79"/>
        <v>May</v>
      </c>
      <c r="E841">
        <v>16.25</v>
      </c>
      <c r="F841" t="s">
        <v>7</v>
      </c>
      <c r="G841" t="s">
        <v>17</v>
      </c>
      <c r="H841">
        <f t="shared" si="80"/>
        <v>24.75</v>
      </c>
      <c r="I841">
        <v>3</v>
      </c>
      <c r="J841" t="s">
        <v>70</v>
      </c>
      <c r="K841" t="s">
        <v>71</v>
      </c>
      <c r="L841">
        <f>Table357[[#This Row],[unit_price]]*Table357[[#This Row],[quantity]]</f>
        <v>48.75</v>
      </c>
      <c r="M841">
        <f t="shared" si="81"/>
        <v>74.25</v>
      </c>
      <c r="N841">
        <f t="shared" si="82"/>
        <v>25.5</v>
      </c>
      <c r="O841" t="s">
        <v>111</v>
      </c>
      <c r="P841" t="s">
        <v>114</v>
      </c>
      <c r="Q841" t="str">
        <f>TEXT(Table357[[#This Row],[order_date]],"yyyy")</f>
        <v>2015</v>
      </c>
    </row>
    <row r="842" spans="1:17" x14ac:dyDescent="0.3">
      <c r="A842">
        <f t="shared" si="83"/>
        <v>7777896241</v>
      </c>
      <c r="B842" s="1">
        <v>42145</v>
      </c>
      <c r="C842" t="str">
        <f t="shared" si="78"/>
        <v>Thursday</v>
      </c>
      <c r="D842" t="str">
        <f t="shared" si="79"/>
        <v>May</v>
      </c>
      <c r="E842">
        <v>12</v>
      </c>
      <c r="F842" t="s">
        <v>27</v>
      </c>
      <c r="G842" t="s">
        <v>14</v>
      </c>
      <c r="H842">
        <f t="shared" si="80"/>
        <v>16</v>
      </c>
      <c r="I842">
        <v>6</v>
      </c>
      <c r="J842" t="s">
        <v>68</v>
      </c>
      <c r="K842" t="s">
        <v>69</v>
      </c>
      <c r="L842">
        <f>Table357[[#This Row],[unit_price]]*Table357[[#This Row],[quantity]]</f>
        <v>72</v>
      </c>
      <c r="M842">
        <f t="shared" si="81"/>
        <v>96</v>
      </c>
      <c r="N842">
        <f t="shared" si="82"/>
        <v>24</v>
      </c>
      <c r="O842" t="s">
        <v>111</v>
      </c>
      <c r="P842" t="s">
        <v>114</v>
      </c>
      <c r="Q842" t="str">
        <f>TEXT(Table357[[#This Row],[order_date]],"yyyy")</f>
        <v>2015</v>
      </c>
    </row>
    <row r="843" spans="1:17" x14ac:dyDescent="0.3">
      <c r="A843">
        <f t="shared" si="83"/>
        <v>7777896242</v>
      </c>
      <c r="B843" s="1">
        <v>42145</v>
      </c>
      <c r="C843" t="str">
        <f t="shared" si="78"/>
        <v>Thursday</v>
      </c>
      <c r="D843" t="str">
        <f t="shared" si="79"/>
        <v>May</v>
      </c>
      <c r="E843">
        <v>9.75</v>
      </c>
      <c r="F843" t="s">
        <v>27</v>
      </c>
      <c r="G843" t="s">
        <v>8</v>
      </c>
      <c r="H843">
        <f t="shared" si="80"/>
        <v>12.75</v>
      </c>
      <c r="I843">
        <v>3</v>
      </c>
      <c r="J843" t="s">
        <v>48</v>
      </c>
      <c r="K843" t="s">
        <v>49</v>
      </c>
      <c r="L843">
        <f>Table357[[#This Row],[unit_price]]*Table357[[#This Row],[quantity]]</f>
        <v>29.25</v>
      </c>
      <c r="M843">
        <f t="shared" si="81"/>
        <v>38.25</v>
      </c>
      <c r="N843">
        <f t="shared" si="82"/>
        <v>9</v>
      </c>
      <c r="O843" t="s">
        <v>111</v>
      </c>
      <c r="P843" t="s">
        <v>114</v>
      </c>
      <c r="Q843" t="str">
        <f>TEXT(Table357[[#This Row],[order_date]],"yyyy")</f>
        <v>2015</v>
      </c>
    </row>
    <row r="844" spans="1:17" x14ac:dyDescent="0.3">
      <c r="A844">
        <f t="shared" si="83"/>
        <v>7777896243</v>
      </c>
      <c r="B844" s="1">
        <v>42145</v>
      </c>
      <c r="C844" t="str">
        <f t="shared" si="78"/>
        <v>Thursday</v>
      </c>
      <c r="D844" t="str">
        <f t="shared" si="79"/>
        <v>May</v>
      </c>
      <c r="E844">
        <v>20.25</v>
      </c>
      <c r="F844" t="s">
        <v>13</v>
      </c>
      <c r="G844" t="s">
        <v>14</v>
      </c>
      <c r="H844">
        <f t="shared" si="80"/>
        <v>27.25</v>
      </c>
      <c r="I844">
        <v>9</v>
      </c>
      <c r="J844" t="s">
        <v>68</v>
      </c>
      <c r="K844" t="s">
        <v>69</v>
      </c>
      <c r="L844">
        <f>Table357[[#This Row],[unit_price]]*Table357[[#This Row],[quantity]]</f>
        <v>182.25</v>
      </c>
      <c r="M844">
        <f t="shared" si="81"/>
        <v>245.25</v>
      </c>
      <c r="N844">
        <f t="shared" si="82"/>
        <v>63</v>
      </c>
      <c r="O844" t="s">
        <v>111</v>
      </c>
      <c r="P844" t="s">
        <v>114</v>
      </c>
      <c r="Q844" t="str">
        <f>TEXT(Table357[[#This Row],[order_date]],"yyyy")</f>
        <v>2015</v>
      </c>
    </row>
    <row r="845" spans="1:17" x14ac:dyDescent="0.3">
      <c r="A845">
        <f t="shared" si="83"/>
        <v>7777896244</v>
      </c>
      <c r="B845" s="1">
        <v>42145</v>
      </c>
      <c r="C845" t="str">
        <f t="shared" si="78"/>
        <v>Thursday</v>
      </c>
      <c r="D845" t="str">
        <f t="shared" si="79"/>
        <v>May</v>
      </c>
      <c r="E845">
        <v>20.25</v>
      </c>
      <c r="F845" t="s">
        <v>13</v>
      </c>
      <c r="G845" t="s">
        <v>14</v>
      </c>
      <c r="H845">
        <f t="shared" si="80"/>
        <v>27.25</v>
      </c>
      <c r="I845">
        <v>12</v>
      </c>
      <c r="J845" t="s">
        <v>20</v>
      </c>
      <c r="K845" t="s">
        <v>21</v>
      </c>
      <c r="L845">
        <f>Table357[[#This Row],[unit_price]]*Table357[[#This Row],[quantity]]</f>
        <v>243</v>
      </c>
      <c r="M845">
        <f t="shared" si="81"/>
        <v>327</v>
      </c>
      <c r="N845">
        <f t="shared" si="82"/>
        <v>84</v>
      </c>
      <c r="O845" t="s">
        <v>112</v>
      </c>
      <c r="P845" t="s">
        <v>115</v>
      </c>
      <c r="Q845" t="str">
        <f>TEXT(Table357[[#This Row],[order_date]],"yyyy")</f>
        <v>2015</v>
      </c>
    </row>
    <row r="846" spans="1:17" x14ac:dyDescent="0.3">
      <c r="A846">
        <f t="shared" si="83"/>
        <v>7777896245</v>
      </c>
      <c r="B846" s="1">
        <v>42146</v>
      </c>
      <c r="C846" t="str">
        <f t="shared" si="78"/>
        <v>Friday</v>
      </c>
      <c r="D846" t="str">
        <f t="shared" si="79"/>
        <v>May</v>
      </c>
      <c r="E846">
        <v>12</v>
      </c>
      <c r="F846" t="s">
        <v>27</v>
      </c>
      <c r="G846" t="s">
        <v>8</v>
      </c>
      <c r="H846">
        <f t="shared" si="80"/>
        <v>15</v>
      </c>
      <c r="I846">
        <v>6</v>
      </c>
      <c r="J846" t="s">
        <v>52</v>
      </c>
      <c r="K846" t="s">
        <v>53</v>
      </c>
      <c r="L846">
        <f>Table357[[#This Row],[unit_price]]*Table357[[#This Row],[quantity]]</f>
        <v>72</v>
      </c>
      <c r="M846">
        <f t="shared" si="81"/>
        <v>90</v>
      </c>
      <c r="N846">
        <f t="shared" si="82"/>
        <v>18</v>
      </c>
      <c r="O846" t="s">
        <v>111</v>
      </c>
      <c r="P846" t="s">
        <v>115</v>
      </c>
      <c r="Q846" t="str">
        <f>TEXT(Table357[[#This Row],[order_date]],"yyyy")</f>
        <v>2015</v>
      </c>
    </row>
    <row r="847" spans="1:17" x14ac:dyDescent="0.3">
      <c r="A847">
        <f t="shared" si="83"/>
        <v>7777896246</v>
      </c>
      <c r="B847" s="1">
        <v>42146</v>
      </c>
      <c r="C847" t="str">
        <f t="shared" si="78"/>
        <v>Friday</v>
      </c>
      <c r="D847" t="str">
        <f t="shared" si="79"/>
        <v>May</v>
      </c>
      <c r="E847">
        <v>16.75</v>
      </c>
      <c r="F847" t="s">
        <v>7</v>
      </c>
      <c r="G847" t="s">
        <v>22</v>
      </c>
      <c r="H847">
        <f t="shared" si="80"/>
        <v>23.25</v>
      </c>
      <c r="I847">
        <v>3</v>
      </c>
      <c r="J847" t="s">
        <v>72</v>
      </c>
      <c r="K847" t="s">
        <v>73</v>
      </c>
      <c r="L847">
        <f>Table357[[#This Row],[unit_price]]*Table357[[#This Row],[quantity]]</f>
        <v>50.25</v>
      </c>
      <c r="M847">
        <f t="shared" si="81"/>
        <v>69.75</v>
      </c>
      <c r="N847">
        <f t="shared" si="82"/>
        <v>19.5</v>
      </c>
      <c r="O847" t="s">
        <v>112</v>
      </c>
      <c r="P847" t="s">
        <v>114</v>
      </c>
      <c r="Q847" t="str">
        <f>TEXT(Table357[[#This Row],[order_date]],"yyyy")</f>
        <v>2015</v>
      </c>
    </row>
    <row r="848" spans="1:17" x14ac:dyDescent="0.3">
      <c r="A848">
        <f t="shared" si="83"/>
        <v>7777896247</v>
      </c>
      <c r="B848" s="1">
        <v>42146</v>
      </c>
      <c r="C848" t="str">
        <f t="shared" si="78"/>
        <v>Friday</v>
      </c>
      <c r="D848" t="str">
        <f t="shared" si="79"/>
        <v>May</v>
      </c>
      <c r="E848">
        <v>16.75</v>
      </c>
      <c r="F848" t="s">
        <v>7</v>
      </c>
      <c r="G848" t="s">
        <v>22</v>
      </c>
      <c r="H848">
        <f t="shared" si="80"/>
        <v>23.25</v>
      </c>
      <c r="I848">
        <v>6</v>
      </c>
      <c r="J848" t="s">
        <v>28</v>
      </c>
      <c r="K848" t="s">
        <v>29</v>
      </c>
      <c r="L848">
        <f>Table357[[#This Row],[unit_price]]*Table357[[#This Row],[quantity]]</f>
        <v>100.5</v>
      </c>
      <c r="M848">
        <f t="shared" si="81"/>
        <v>139.5</v>
      </c>
      <c r="N848">
        <f t="shared" si="82"/>
        <v>39</v>
      </c>
      <c r="O848" t="s">
        <v>112</v>
      </c>
      <c r="P848" t="s">
        <v>114</v>
      </c>
      <c r="Q848" t="str">
        <f>TEXT(Table357[[#This Row],[order_date]],"yyyy")</f>
        <v>2015</v>
      </c>
    </row>
    <row r="849" spans="1:17" x14ac:dyDescent="0.3">
      <c r="A849">
        <f t="shared" si="83"/>
        <v>7777896248</v>
      </c>
      <c r="B849" s="1">
        <v>42147</v>
      </c>
      <c r="C849" t="str">
        <f t="shared" si="78"/>
        <v>Saturday</v>
      </c>
      <c r="D849" t="str">
        <f t="shared" si="79"/>
        <v>May</v>
      </c>
      <c r="E849">
        <v>20.75</v>
      </c>
      <c r="F849" t="s">
        <v>13</v>
      </c>
      <c r="G849" t="s">
        <v>22</v>
      </c>
      <c r="H849">
        <f t="shared" si="80"/>
        <v>28.75</v>
      </c>
      <c r="I849">
        <v>10</v>
      </c>
      <c r="J849" t="s">
        <v>23</v>
      </c>
      <c r="K849" t="s">
        <v>24</v>
      </c>
      <c r="L849">
        <f>Table357[[#This Row],[unit_price]]*Table357[[#This Row],[quantity]]</f>
        <v>207.5</v>
      </c>
      <c r="M849">
        <f t="shared" si="81"/>
        <v>287.5</v>
      </c>
      <c r="N849">
        <f t="shared" si="82"/>
        <v>80</v>
      </c>
      <c r="O849" t="s">
        <v>112</v>
      </c>
      <c r="P849" t="s">
        <v>115</v>
      </c>
      <c r="Q849" t="str">
        <f>TEXT(Table357[[#This Row],[order_date]],"yyyy")</f>
        <v>2015</v>
      </c>
    </row>
    <row r="850" spans="1:17" x14ac:dyDescent="0.3">
      <c r="A850">
        <f t="shared" si="83"/>
        <v>7777896249</v>
      </c>
      <c r="B850" s="1">
        <v>42147</v>
      </c>
      <c r="C850" t="str">
        <f t="shared" si="78"/>
        <v>Saturday</v>
      </c>
      <c r="D850" t="str">
        <f t="shared" si="79"/>
        <v>May</v>
      </c>
      <c r="E850">
        <v>16</v>
      </c>
      <c r="F850" t="s">
        <v>7</v>
      </c>
      <c r="G850" t="s">
        <v>8</v>
      </c>
      <c r="H850">
        <f t="shared" si="80"/>
        <v>20.5</v>
      </c>
      <c r="I850">
        <v>11</v>
      </c>
      <c r="J850" t="s">
        <v>30</v>
      </c>
      <c r="K850" t="s">
        <v>31</v>
      </c>
      <c r="L850">
        <f>Table357[[#This Row],[unit_price]]*Table357[[#This Row],[quantity]]</f>
        <v>176</v>
      </c>
      <c r="M850">
        <f t="shared" si="81"/>
        <v>225.5</v>
      </c>
      <c r="N850">
        <f t="shared" si="82"/>
        <v>49.5</v>
      </c>
      <c r="O850" t="s">
        <v>112</v>
      </c>
      <c r="P850" t="s">
        <v>115</v>
      </c>
      <c r="Q850" t="str">
        <f>TEXT(Table357[[#This Row],[order_date]],"yyyy")</f>
        <v>2015</v>
      </c>
    </row>
    <row r="851" spans="1:17" x14ac:dyDescent="0.3">
      <c r="A851">
        <f t="shared" si="83"/>
        <v>7777896250</v>
      </c>
      <c r="B851" s="1">
        <v>42147</v>
      </c>
      <c r="C851" t="str">
        <f t="shared" si="78"/>
        <v>Saturday</v>
      </c>
      <c r="D851" t="str">
        <f t="shared" si="79"/>
        <v>May</v>
      </c>
      <c r="E851">
        <v>20.75</v>
      </c>
      <c r="F851" t="s">
        <v>13</v>
      </c>
      <c r="G851" t="s">
        <v>17</v>
      </c>
      <c r="H851">
        <f t="shared" si="80"/>
        <v>30.75</v>
      </c>
      <c r="I851">
        <v>6</v>
      </c>
      <c r="J851" t="s">
        <v>38</v>
      </c>
      <c r="K851" t="s">
        <v>39</v>
      </c>
      <c r="L851">
        <f>Table357[[#This Row],[unit_price]]*Table357[[#This Row],[quantity]]</f>
        <v>124.5</v>
      </c>
      <c r="M851">
        <f t="shared" si="81"/>
        <v>184.5</v>
      </c>
      <c r="N851">
        <f t="shared" si="82"/>
        <v>60</v>
      </c>
      <c r="O851" t="s">
        <v>112</v>
      </c>
      <c r="P851" t="s">
        <v>115</v>
      </c>
      <c r="Q851" t="str">
        <f>TEXT(Table357[[#This Row],[order_date]],"yyyy")</f>
        <v>2015</v>
      </c>
    </row>
    <row r="852" spans="1:17" x14ac:dyDescent="0.3">
      <c r="A852">
        <f t="shared" si="83"/>
        <v>7777896251</v>
      </c>
      <c r="B852" s="1">
        <v>42147</v>
      </c>
      <c r="C852" t="str">
        <f t="shared" si="78"/>
        <v>Saturday</v>
      </c>
      <c r="D852" t="str">
        <f t="shared" si="79"/>
        <v>May</v>
      </c>
      <c r="E852">
        <v>16</v>
      </c>
      <c r="F852" t="s">
        <v>7</v>
      </c>
      <c r="G852" t="s">
        <v>8</v>
      </c>
      <c r="H852">
        <f t="shared" si="80"/>
        <v>20.5</v>
      </c>
      <c r="I852">
        <v>2</v>
      </c>
      <c r="J852" t="s">
        <v>36</v>
      </c>
      <c r="K852" t="s">
        <v>37</v>
      </c>
      <c r="L852">
        <f>Table357[[#This Row],[unit_price]]*Table357[[#This Row],[quantity]]</f>
        <v>32</v>
      </c>
      <c r="M852">
        <f t="shared" si="81"/>
        <v>41</v>
      </c>
      <c r="N852">
        <f t="shared" si="82"/>
        <v>9</v>
      </c>
      <c r="O852" t="s">
        <v>112</v>
      </c>
      <c r="P852" t="s">
        <v>114</v>
      </c>
      <c r="Q852" t="str">
        <f>TEXT(Table357[[#This Row],[order_date]],"yyyy")</f>
        <v>2015</v>
      </c>
    </row>
    <row r="853" spans="1:17" x14ac:dyDescent="0.3">
      <c r="A853">
        <f t="shared" si="83"/>
        <v>7777896252</v>
      </c>
      <c r="B853" s="1">
        <v>42147</v>
      </c>
      <c r="C853" t="str">
        <f t="shared" si="78"/>
        <v>Saturday</v>
      </c>
      <c r="D853" t="str">
        <f t="shared" si="79"/>
        <v>May</v>
      </c>
      <c r="E853">
        <v>16</v>
      </c>
      <c r="F853" t="s">
        <v>7</v>
      </c>
      <c r="G853" t="s">
        <v>14</v>
      </c>
      <c r="H853">
        <f t="shared" si="80"/>
        <v>21.5</v>
      </c>
      <c r="I853">
        <v>12</v>
      </c>
      <c r="J853" t="s">
        <v>64</v>
      </c>
      <c r="K853" t="s">
        <v>65</v>
      </c>
      <c r="L853">
        <f>Table357[[#This Row],[unit_price]]*Table357[[#This Row],[quantity]]</f>
        <v>192</v>
      </c>
      <c r="M853">
        <f t="shared" si="81"/>
        <v>258</v>
      </c>
      <c r="N853">
        <f t="shared" si="82"/>
        <v>66</v>
      </c>
      <c r="O853" t="s">
        <v>111</v>
      </c>
      <c r="P853" t="s">
        <v>114</v>
      </c>
      <c r="Q853" t="str">
        <f>TEXT(Table357[[#This Row],[order_date]],"yyyy")</f>
        <v>2015</v>
      </c>
    </row>
    <row r="854" spans="1:17" x14ac:dyDescent="0.3">
      <c r="A854">
        <f t="shared" si="83"/>
        <v>7777896253</v>
      </c>
      <c r="B854" s="1">
        <v>42148</v>
      </c>
      <c r="C854" t="str">
        <f t="shared" si="78"/>
        <v>Sunday</v>
      </c>
      <c r="D854" t="str">
        <f t="shared" si="79"/>
        <v>May</v>
      </c>
      <c r="E854">
        <v>16</v>
      </c>
      <c r="F854" t="s">
        <v>7</v>
      </c>
      <c r="G854" t="s">
        <v>8</v>
      </c>
      <c r="H854">
        <f t="shared" si="80"/>
        <v>20.5</v>
      </c>
      <c r="I854">
        <v>1</v>
      </c>
      <c r="J854" t="s">
        <v>11</v>
      </c>
      <c r="K854" t="s">
        <v>12</v>
      </c>
      <c r="L854">
        <f>Table357[[#This Row],[unit_price]]*Table357[[#This Row],[quantity]]</f>
        <v>16</v>
      </c>
      <c r="M854">
        <f t="shared" si="81"/>
        <v>20.5</v>
      </c>
      <c r="N854">
        <f t="shared" si="82"/>
        <v>4.5</v>
      </c>
      <c r="O854" t="s">
        <v>112</v>
      </c>
      <c r="P854" t="s">
        <v>115</v>
      </c>
      <c r="Q854" t="str">
        <f>TEXT(Table357[[#This Row],[order_date]],"yyyy")</f>
        <v>2015</v>
      </c>
    </row>
    <row r="855" spans="1:17" x14ac:dyDescent="0.3">
      <c r="A855">
        <f t="shared" si="83"/>
        <v>7777896254</v>
      </c>
      <c r="B855" s="1">
        <v>42148</v>
      </c>
      <c r="C855" t="str">
        <f t="shared" si="78"/>
        <v>Sunday</v>
      </c>
      <c r="D855" t="str">
        <f t="shared" si="79"/>
        <v>May</v>
      </c>
      <c r="E855">
        <v>16.5</v>
      </c>
      <c r="F855" t="s">
        <v>7</v>
      </c>
      <c r="G855" t="s">
        <v>17</v>
      </c>
      <c r="H855">
        <f t="shared" si="80"/>
        <v>25</v>
      </c>
      <c r="I855">
        <v>11</v>
      </c>
      <c r="J855" t="s">
        <v>25</v>
      </c>
      <c r="K855" t="s">
        <v>26</v>
      </c>
      <c r="L855">
        <f>Table357[[#This Row],[unit_price]]*Table357[[#This Row],[quantity]]</f>
        <v>181.5</v>
      </c>
      <c r="M855">
        <f t="shared" si="81"/>
        <v>275</v>
      </c>
      <c r="N855">
        <f t="shared" si="82"/>
        <v>93.5</v>
      </c>
      <c r="O855" t="s">
        <v>112</v>
      </c>
      <c r="P855" t="s">
        <v>114</v>
      </c>
      <c r="Q855" t="str">
        <f>TEXT(Table357[[#This Row],[order_date]],"yyyy")</f>
        <v>2015</v>
      </c>
    </row>
    <row r="856" spans="1:17" x14ac:dyDescent="0.3">
      <c r="A856">
        <f t="shared" si="83"/>
        <v>7777896255</v>
      </c>
      <c r="B856" s="1">
        <v>42149</v>
      </c>
      <c r="C856" t="str">
        <f t="shared" si="78"/>
        <v>Monday</v>
      </c>
      <c r="D856" t="str">
        <f t="shared" si="79"/>
        <v>May</v>
      </c>
      <c r="E856">
        <v>16.5</v>
      </c>
      <c r="F856" t="s">
        <v>7</v>
      </c>
      <c r="G856" t="s">
        <v>17</v>
      </c>
      <c r="H856">
        <f t="shared" si="80"/>
        <v>25</v>
      </c>
      <c r="I856">
        <v>1</v>
      </c>
      <c r="J856" t="s">
        <v>32</v>
      </c>
      <c r="K856" t="s">
        <v>33</v>
      </c>
      <c r="L856">
        <f>Table357[[#This Row],[unit_price]]*Table357[[#This Row],[quantity]]</f>
        <v>16.5</v>
      </c>
      <c r="M856">
        <f t="shared" si="81"/>
        <v>25</v>
      </c>
      <c r="N856">
        <f t="shared" si="82"/>
        <v>8.5</v>
      </c>
      <c r="O856" t="s">
        <v>111</v>
      </c>
      <c r="P856" t="s">
        <v>114</v>
      </c>
      <c r="Q856" t="str">
        <f>TEXT(Table357[[#This Row],[order_date]],"yyyy")</f>
        <v>2015</v>
      </c>
    </row>
    <row r="857" spans="1:17" x14ac:dyDescent="0.3">
      <c r="A857">
        <f t="shared" si="83"/>
        <v>7777896256</v>
      </c>
      <c r="B857" s="1">
        <v>42149</v>
      </c>
      <c r="C857" t="str">
        <f t="shared" si="78"/>
        <v>Monday</v>
      </c>
      <c r="D857" t="str">
        <f t="shared" si="79"/>
        <v>May</v>
      </c>
      <c r="E857">
        <v>16.5</v>
      </c>
      <c r="F857" t="s">
        <v>7</v>
      </c>
      <c r="G857" t="s">
        <v>17</v>
      </c>
      <c r="H857">
        <f t="shared" si="80"/>
        <v>25</v>
      </c>
      <c r="I857">
        <v>4</v>
      </c>
      <c r="J857" t="s">
        <v>66</v>
      </c>
      <c r="K857" t="s">
        <v>67</v>
      </c>
      <c r="L857">
        <f>Table357[[#This Row],[unit_price]]*Table357[[#This Row],[quantity]]</f>
        <v>66</v>
      </c>
      <c r="M857">
        <f t="shared" si="81"/>
        <v>100</v>
      </c>
      <c r="N857">
        <f t="shared" si="82"/>
        <v>34</v>
      </c>
      <c r="O857" t="s">
        <v>111</v>
      </c>
      <c r="P857" t="s">
        <v>115</v>
      </c>
      <c r="Q857" t="str">
        <f>TEXT(Table357[[#This Row],[order_date]],"yyyy")</f>
        <v>2015</v>
      </c>
    </row>
    <row r="858" spans="1:17" x14ac:dyDescent="0.3">
      <c r="A858">
        <f t="shared" si="83"/>
        <v>7777896257</v>
      </c>
      <c r="B858" s="1">
        <v>42149</v>
      </c>
      <c r="C858" t="str">
        <f t="shared" si="78"/>
        <v>Monday</v>
      </c>
      <c r="D858" t="str">
        <f t="shared" si="79"/>
        <v>May</v>
      </c>
      <c r="E858">
        <v>17.95</v>
      </c>
      <c r="F858" t="s">
        <v>13</v>
      </c>
      <c r="G858" t="s">
        <v>14</v>
      </c>
      <c r="H858">
        <f t="shared" si="80"/>
        <v>24.95</v>
      </c>
      <c r="I858">
        <v>4</v>
      </c>
      <c r="J858" t="s">
        <v>56</v>
      </c>
      <c r="K858" t="s">
        <v>57</v>
      </c>
      <c r="L858">
        <f>Table357[[#This Row],[unit_price]]*Table357[[#This Row],[quantity]]</f>
        <v>71.8</v>
      </c>
      <c r="M858">
        <f t="shared" si="81"/>
        <v>99.8</v>
      </c>
      <c r="N858">
        <f t="shared" si="82"/>
        <v>28</v>
      </c>
      <c r="O858" t="s">
        <v>111</v>
      </c>
      <c r="P858" t="s">
        <v>115</v>
      </c>
      <c r="Q858" t="str">
        <f>TEXT(Table357[[#This Row],[order_date]],"yyyy")</f>
        <v>2015</v>
      </c>
    </row>
    <row r="859" spans="1:17" x14ac:dyDescent="0.3">
      <c r="A859">
        <f t="shared" si="83"/>
        <v>7777896258</v>
      </c>
      <c r="B859" s="1">
        <v>42149</v>
      </c>
      <c r="C859" t="str">
        <f t="shared" si="78"/>
        <v>Monday</v>
      </c>
      <c r="D859" t="str">
        <f t="shared" si="79"/>
        <v>May</v>
      </c>
      <c r="E859">
        <v>16.5</v>
      </c>
      <c r="F859" t="s">
        <v>7</v>
      </c>
      <c r="G859" t="s">
        <v>17</v>
      </c>
      <c r="H859">
        <f t="shared" si="80"/>
        <v>25</v>
      </c>
      <c r="I859">
        <v>9</v>
      </c>
      <c r="J859" t="s">
        <v>18</v>
      </c>
      <c r="K859" t="s">
        <v>19</v>
      </c>
      <c r="L859">
        <f>Table357[[#This Row],[unit_price]]*Table357[[#This Row],[quantity]]</f>
        <v>148.5</v>
      </c>
      <c r="M859">
        <f t="shared" si="81"/>
        <v>225</v>
      </c>
      <c r="N859">
        <f t="shared" si="82"/>
        <v>76.5</v>
      </c>
      <c r="O859" t="s">
        <v>112</v>
      </c>
      <c r="P859" t="s">
        <v>114</v>
      </c>
      <c r="Q859" t="str">
        <f>TEXT(Table357[[#This Row],[order_date]],"yyyy")</f>
        <v>2015</v>
      </c>
    </row>
    <row r="860" spans="1:17" x14ac:dyDescent="0.3">
      <c r="A860">
        <f t="shared" si="83"/>
        <v>7777896259</v>
      </c>
      <c r="B860" s="1">
        <v>42149</v>
      </c>
      <c r="C860" t="str">
        <f t="shared" si="78"/>
        <v>Monday</v>
      </c>
      <c r="D860" t="str">
        <f t="shared" si="79"/>
        <v>May</v>
      </c>
      <c r="E860">
        <v>20.75</v>
      </c>
      <c r="F860" t="s">
        <v>13</v>
      </c>
      <c r="G860" t="s">
        <v>17</v>
      </c>
      <c r="H860">
        <f t="shared" si="80"/>
        <v>30.75</v>
      </c>
      <c r="I860">
        <v>7</v>
      </c>
      <c r="J860" t="s">
        <v>66</v>
      </c>
      <c r="K860" t="s">
        <v>67</v>
      </c>
      <c r="L860">
        <f>Table357[[#This Row],[unit_price]]*Table357[[#This Row],[quantity]]</f>
        <v>145.25</v>
      </c>
      <c r="M860">
        <f t="shared" si="81"/>
        <v>215.25</v>
      </c>
      <c r="N860">
        <f t="shared" si="82"/>
        <v>70</v>
      </c>
      <c r="O860" t="s">
        <v>111</v>
      </c>
      <c r="P860" t="s">
        <v>114</v>
      </c>
      <c r="Q860" t="str">
        <f>TEXT(Table357[[#This Row],[order_date]],"yyyy")</f>
        <v>2015</v>
      </c>
    </row>
    <row r="861" spans="1:17" x14ac:dyDescent="0.3">
      <c r="A861">
        <f t="shared" si="83"/>
        <v>7777896260</v>
      </c>
      <c r="B861" s="1">
        <v>42149</v>
      </c>
      <c r="C861" t="str">
        <f t="shared" si="78"/>
        <v>Monday</v>
      </c>
      <c r="D861" t="str">
        <f t="shared" si="79"/>
        <v>May</v>
      </c>
      <c r="E861">
        <v>20.75</v>
      </c>
      <c r="F861" t="s">
        <v>13</v>
      </c>
      <c r="G861" t="s">
        <v>17</v>
      </c>
      <c r="H861">
        <f t="shared" si="80"/>
        <v>30.75</v>
      </c>
      <c r="I861">
        <v>8</v>
      </c>
      <c r="J861" t="s">
        <v>66</v>
      </c>
      <c r="K861" t="s">
        <v>67</v>
      </c>
      <c r="L861">
        <f>Table357[[#This Row],[unit_price]]*Table357[[#This Row],[quantity]]</f>
        <v>166</v>
      </c>
      <c r="M861">
        <f t="shared" si="81"/>
        <v>246</v>
      </c>
      <c r="N861">
        <f t="shared" si="82"/>
        <v>80</v>
      </c>
      <c r="O861" t="s">
        <v>112</v>
      </c>
      <c r="P861" t="s">
        <v>114</v>
      </c>
      <c r="Q861" t="str">
        <f>TEXT(Table357[[#This Row],[order_date]],"yyyy")</f>
        <v>2015</v>
      </c>
    </row>
    <row r="862" spans="1:17" x14ac:dyDescent="0.3">
      <c r="A862">
        <f t="shared" si="83"/>
        <v>7777896261</v>
      </c>
      <c r="B862" s="1">
        <v>42150</v>
      </c>
      <c r="C862" t="str">
        <f t="shared" si="78"/>
        <v>Tuesday</v>
      </c>
      <c r="D862" t="str">
        <f t="shared" si="79"/>
        <v>May</v>
      </c>
      <c r="E862">
        <v>20.25</v>
      </c>
      <c r="F862" t="s">
        <v>13</v>
      </c>
      <c r="G862" t="s">
        <v>14</v>
      </c>
      <c r="H862">
        <f t="shared" si="80"/>
        <v>27.25</v>
      </c>
      <c r="I862">
        <v>11</v>
      </c>
      <c r="J862" t="s">
        <v>42</v>
      </c>
      <c r="K862" t="s">
        <v>43</v>
      </c>
      <c r="L862">
        <f>Table357[[#This Row],[unit_price]]*Table357[[#This Row],[quantity]]</f>
        <v>222.75</v>
      </c>
      <c r="M862">
        <f t="shared" si="81"/>
        <v>299.75</v>
      </c>
      <c r="N862">
        <f t="shared" si="82"/>
        <v>77</v>
      </c>
      <c r="O862" t="s">
        <v>112</v>
      </c>
      <c r="P862" t="s">
        <v>114</v>
      </c>
      <c r="Q862" t="str">
        <f>TEXT(Table357[[#This Row],[order_date]],"yyyy")</f>
        <v>2015</v>
      </c>
    </row>
    <row r="863" spans="1:17" x14ac:dyDescent="0.3">
      <c r="A863">
        <f t="shared" si="83"/>
        <v>7777896262</v>
      </c>
      <c r="B863" s="1">
        <v>42150</v>
      </c>
      <c r="C863" t="str">
        <f t="shared" si="78"/>
        <v>Tuesday</v>
      </c>
      <c r="D863" t="str">
        <f t="shared" si="79"/>
        <v>May</v>
      </c>
      <c r="E863">
        <v>20.75</v>
      </c>
      <c r="F863" t="s">
        <v>13</v>
      </c>
      <c r="G863" t="s">
        <v>22</v>
      </c>
      <c r="H863">
        <f t="shared" si="80"/>
        <v>28.75</v>
      </c>
      <c r="I863">
        <v>12</v>
      </c>
      <c r="J863" t="s">
        <v>46</v>
      </c>
      <c r="K863" t="s">
        <v>47</v>
      </c>
      <c r="L863">
        <f>Table357[[#This Row],[unit_price]]*Table357[[#This Row],[quantity]]</f>
        <v>249</v>
      </c>
      <c r="M863">
        <f t="shared" si="81"/>
        <v>345</v>
      </c>
      <c r="N863">
        <f t="shared" si="82"/>
        <v>96</v>
      </c>
      <c r="O863" t="s">
        <v>111</v>
      </c>
      <c r="P863" t="s">
        <v>115</v>
      </c>
      <c r="Q863" t="str">
        <f>TEXT(Table357[[#This Row],[order_date]],"yyyy")</f>
        <v>2015</v>
      </c>
    </row>
    <row r="864" spans="1:17" x14ac:dyDescent="0.3">
      <c r="A864">
        <f t="shared" si="83"/>
        <v>7777896263</v>
      </c>
      <c r="B864" s="1">
        <v>42150</v>
      </c>
      <c r="C864" t="str">
        <f t="shared" si="78"/>
        <v>Tuesday</v>
      </c>
      <c r="D864" t="str">
        <f t="shared" si="79"/>
        <v>May</v>
      </c>
      <c r="E864">
        <v>9.75</v>
      </c>
      <c r="F864" t="s">
        <v>27</v>
      </c>
      <c r="G864" t="s">
        <v>8</v>
      </c>
      <c r="H864">
        <f t="shared" si="80"/>
        <v>12.75</v>
      </c>
      <c r="I864">
        <v>4</v>
      </c>
      <c r="J864" t="s">
        <v>48</v>
      </c>
      <c r="K864" t="s">
        <v>49</v>
      </c>
      <c r="L864">
        <f>Table357[[#This Row],[unit_price]]*Table357[[#This Row],[quantity]]</f>
        <v>39</v>
      </c>
      <c r="M864">
        <f t="shared" si="81"/>
        <v>51</v>
      </c>
      <c r="N864">
        <f t="shared" si="82"/>
        <v>12</v>
      </c>
      <c r="O864" t="s">
        <v>112</v>
      </c>
      <c r="P864" t="s">
        <v>114</v>
      </c>
      <c r="Q864" t="str">
        <f>TEXT(Table357[[#This Row],[order_date]],"yyyy")</f>
        <v>2015</v>
      </c>
    </row>
    <row r="865" spans="1:17" x14ac:dyDescent="0.3">
      <c r="A865">
        <f t="shared" si="83"/>
        <v>7777896264</v>
      </c>
      <c r="B865" s="1">
        <v>42150</v>
      </c>
      <c r="C865" t="str">
        <f t="shared" si="78"/>
        <v>Tuesday</v>
      </c>
      <c r="D865" t="str">
        <f t="shared" si="79"/>
        <v>May</v>
      </c>
      <c r="E865">
        <v>16</v>
      </c>
      <c r="F865" t="s">
        <v>7</v>
      </c>
      <c r="G865" t="s">
        <v>14</v>
      </c>
      <c r="H865">
        <f t="shared" si="80"/>
        <v>21.5</v>
      </c>
      <c r="I865">
        <v>8</v>
      </c>
      <c r="J865" t="s">
        <v>20</v>
      </c>
      <c r="K865" t="s">
        <v>21</v>
      </c>
      <c r="L865">
        <f>Table357[[#This Row],[unit_price]]*Table357[[#This Row],[quantity]]</f>
        <v>128</v>
      </c>
      <c r="M865">
        <f t="shared" si="81"/>
        <v>172</v>
      </c>
      <c r="N865">
        <f t="shared" si="82"/>
        <v>44</v>
      </c>
      <c r="O865" t="s">
        <v>112</v>
      </c>
      <c r="P865" t="s">
        <v>114</v>
      </c>
      <c r="Q865" t="str">
        <f>TEXT(Table357[[#This Row],[order_date]],"yyyy")</f>
        <v>2015</v>
      </c>
    </row>
    <row r="866" spans="1:17" x14ac:dyDescent="0.3">
      <c r="A866">
        <f t="shared" si="83"/>
        <v>7777896265</v>
      </c>
      <c r="B866" s="1">
        <v>42150</v>
      </c>
      <c r="C866" t="str">
        <f t="shared" si="78"/>
        <v>Tuesday</v>
      </c>
      <c r="D866" t="str">
        <f t="shared" si="79"/>
        <v>May</v>
      </c>
      <c r="E866">
        <v>15.25</v>
      </c>
      <c r="F866" t="s">
        <v>13</v>
      </c>
      <c r="G866" t="s">
        <v>8</v>
      </c>
      <c r="H866">
        <f t="shared" si="80"/>
        <v>21.25</v>
      </c>
      <c r="I866">
        <v>3</v>
      </c>
      <c r="J866" t="s">
        <v>48</v>
      </c>
      <c r="K866" t="s">
        <v>49</v>
      </c>
      <c r="L866">
        <f>Table357[[#This Row],[unit_price]]*Table357[[#This Row],[quantity]]</f>
        <v>45.75</v>
      </c>
      <c r="M866">
        <f t="shared" si="81"/>
        <v>63.75</v>
      </c>
      <c r="N866">
        <f t="shared" si="82"/>
        <v>18</v>
      </c>
      <c r="O866" t="s">
        <v>111</v>
      </c>
      <c r="P866" t="s">
        <v>115</v>
      </c>
      <c r="Q866" t="str">
        <f>TEXT(Table357[[#This Row],[order_date]],"yyyy")</f>
        <v>2015</v>
      </c>
    </row>
    <row r="867" spans="1:17" x14ac:dyDescent="0.3">
      <c r="A867">
        <f t="shared" si="83"/>
        <v>7777896266</v>
      </c>
      <c r="B867" s="1">
        <v>42150</v>
      </c>
      <c r="C867" t="str">
        <f t="shared" si="78"/>
        <v>Tuesday</v>
      </c>
      <c r="D867" t="str">
        <f t="shared" si="79"/>
        <v>May</v>
      </c>
      <c r="E867">
        <v>12.75</v>
      </c>
      <c r="F867" t="s">
        <v>27</v>
      </c>
      <c r="G867" t="s">
        <v>22</v>
      </c>
      <c r="H867">
        <f t="shared" si="80"/>
        <v>17.75</v>
      </c>
      <c r="I867">
        <v>9</v>
      </c>
      <c r="J867" t="s">
        <v>28</v>
      </c>
      <c r="K867" t="s">
        <v>29</v>
      </c>
      <c r="L867">
        <f>Table357[[#This Row],[unit_price]]*Table357[[#This Row],[quantity]]</f>
        <v>114.75</v>
      </c>
      <c r="M867">
        <f t="shared" si="81"/>
        <v>159.75</v>
      </c>
      <c r="N867">
        <f t="shared" si="82"/>
        <v>45</v>
      </c>
      <c r="O867" t="s">
        <v>112</v>
      </c>
      <c r="P867" t="s">
        <v>115</v>
      </c>
      <c r="Q867" t="str">
        <f>TEXT(Table357[[#This Row],[order_date]],"yyyy")</f>
        <v>2015</v>
      </c>
    </row>
    <row r="868" spans="1:17" x14ac:dyDescent="0.3">
      <c r="A868">
        <f t="shared" si="83"/>
        <v>7777896267</v>
      </c>
      <c r="B868" s="1">
        <v>42150</v>
      </c>
      <c r="C868" t="str">
        <f t="shared" si="78"/>
        <v>Tuesday</v>
      </c>
      <c r="D868" t="str">
        <f t="shared" si="79"/>
        <v>May</v>
      </c>
      <c r="E868">
        <v>12.5</v>
      </c>
      <c r="F868" t="s">
        <v>27</v>
      </c>
      <c r="G868" t="s">
        <v>17</v>
      </c>
      <c r="H868">
        <f t="shared" si="80"/>
        <v>19.5</v>
      </c>
      <c r="I868">
        <v>8</v>
      </c>
      <c r="J868" t="s">
        <v>54</v>
      </c>
      <c r="K868" t="s">
        <v>55</v>
      </c>
      <c r="L868">
        <f>Table357[[#This Row],[unit_price]]*Table357[[#This Row],[quantity]]</f>
        <v>100</v>
      </c>
      <c r="M868">
        <f t="shared" si="81"/>
        <v>156</v>
      </c>
      <c r="N868">
        <f t="shared" si="82"/>
        <v>56</v>
      </c>
      <c r="O868" t="s">
        <v>111</v>
      </c>
      <c r="P868" t="s">
        <v>115</v>
      </c>
      <c r="Q868" t="str">
        <f>TEXT(Table357[[#This Row],[order_date]],"yyyy")</f>
        <v>2015</v>
      </c>
    </row>
    <row r="869" spans="1:17" x14ac:dyDescent="0.3">
      <c r="A869">
        <f t="shared" si="83"/>
        <v>7777896268</v>
      </c>
      <c r="B869" s="1">
        <v>42150</v>
      </c>
      <c r="C869" t="str">
        <f t="shared" si="78"/>
        <v>Tuesday</v>
      </c>
      <c r="D869" t="str">
        <f t="shared" si="79"/>
        <v>May</v>
      </c>
      <c r="E869">
        <v>11</v>
      </c>
      <c r="F869" t="s">
        <v>27</v>
      </c>
      <c r="G869" t="s">
        <v>8</v>
      </c>
      <c r="H869">
        <f t="shared" si="80"/>
        <v>14</v>
      </c>
      <c r="I869">
        <v>1</v>
      </c>
      <c r="J869" t="s">
        <v>74</v>
      </c>
      <c r="K869" t="s">
        <v>75</v>
      </c>
      <c r="L869">
        <f>Table357[[#This Row],[unit_price]]*Table357[[#This Row],[quantity]]</f>
        <v>11</v>
      </c>
      <c r="M869">
        <f t="shared" si="81"/>
        <v>14</v>
      </c>
      <c r="N869">
        <f t="shared" si="82"/>
        <v>3</v>
      </c>
      <c r="O869" t="s">
        <v>111</v>
      </c>
      <c r="P869" t="s">
        <v>114</v>
      </c>
      <c r="Q869" t="str">
        <f>TEXT(Table357[[#This Row],[order_date]],"yyyy")</f>
        <v>2015</v>
      </c>
    </row>
    <row r="870" spans="1:17" x14ac:dyDescent="0.3">
      <c r="A870">
        <f t="shared" si="83"/>
        <v>7777896269</v>
      </c>
      <c r="B870" s="1">
        <v>42151</v>
      </c>
      <c r="C870" t="str">
        <f t="shared" si="78"/>
        <v>Wednesday</v>
      </c>
      <c r="D870" t="str">
        <f t="shared" si="79"/>
        <v>May</v>
      </c>
      <c r="E870">
        <v>16.5</v>
      </c>
      <c r="F870" t="s">
        <v>7</v>
      </c>
      <c r="G870" t="s">
        <v>17</v>
      </c>
      <c r="H870">
        <f t="shared" si="80"/>
        <v>25</v>
      </c>
      <c r="I870">
        <v>2</v>
      </c>
      <c r="J870" t="s">
        <v>18</v>
      </c>
      <c r="K870" t="s">
        <v>19</v>
      </c>
      <c r="L870">
        <f>Table357[[#This Row],[unit_price]]*Table357[[#This Row],[quantity]]</f>
        <v>33</v>
      </c>
      <c r="M870">
        <f t="shared" si="81"/>
        <v>50</v>
      </c>
      <c r="N870">
        <f t="shared" si="82"/>
        <v>17</v>
      </c>
      <c r="O870" t="s">
        <v>112</v>
      </c>
      <c r="P870" t="s">
        <v>115</v>
      </c>
      <c r="Q870" t="str">
        <f>TEXT(Table357[[#This Row],[order_date]],"yyyy")</f>
        <v>2015</v>
      </c>
    </row>
    <row r="871" spans="1:17" x14ac:dyDescent="0.3">
      <c r="A871">
        <f t="shared" si="83"/>
        <v>7777896270</v>
      </c>
      <c r="B871" s="1">
        <v>42151</v>
      </c>
      <c r="C871" t="str">
        <f t="shared" si="78"/>
        <v>Wednesday</v>
      </c>
      <c r="D871" t="str">
        <f t="shared" si="79"/>
        <v>May</v>
      </c>
      <c r="E871">
        <v>20.75</v>
      </c>
      <c r="F871" t="s">
        <v>13</v>
      </c>
      <c r="G871" t="s">
        <v>17</v>
      </c>
      <c r="H871">
        <f t="shared" si="80"/>
        <v>30.75</v>
      </c>
      <c r="I871">
        <v>5</v>
      </c>
      <c r="J871" t="s">
        <v>25</v>
      </c>
      <c r="K871" t="s">
        <v>26</v>
      </c>
      <c r="L871">
        <f>Table357[[#This Row],[unit_price]]*Table357[[#This Row],[quantity]]</f>
        <v>103.75</v>
      </c>
      <c r="M871">
        <f t="shared" si="81"/>
        <v>153.75</v>
      </c>
      <c r="N871">
        <f t="shared" si="82"/>
        <v>50</v>
      </c>
      <c r="O871" t="s">
        <v>112</v>
      </c>
      <c r="P871" t="s">
        <v>115</v>
      </c>
      <c r="Q871" t="str">
        <f>TEXT(Table357[[#This Row],[order_date]],"yyyy")</f>
        <v>2015</v>
      </c>
    </row>
    <row r="872" spans="1:17" x14ac:dyDescent="0.3">
      <c r="A872">
        <f t="shared" si="83"/>
        <v>7777896271</v>
      </c>
      <c r="B872" s="1">
        <v>42151</v>
      </c>
      <c r="C872" t="str">
        <f t="shared" si="78"/>
        <v>Wednesday</v>
      </c>
      <c r="D872" t="str">
        <f t="shared" si="79"/>
        <v>May</v>
      </c>
      <c r="E872">
        <v>20.75</v>
      </c>
      <c r="F872" t="s">
        <v>13</v>
      </c>
      <c r="G872" t="s">
        <v>17</v>
      </c>
      <c r="H872">
        <f t="shared" si="80"/>
        <v>30.75</v>
      </c>
      <c r="I872">
        <v>7</v>
      </c>
      <c r="J872" t="s">
        <v>66</v>
      </c>
      <c r="K872" t="s">
        <v>67</v>
      </c>
      <c r="L872">
        <f>Table357[[#This Row],[unit_price]]*Table357[[#This Row],[quantity]]</f>
        <v>145.25</v>
      </c>
      <c r="M872">
        <f t="shared" si="81"/>
        <v>215.25</v>
      </c>
      <c r="N872">
        <f t="shared" si="82"/>
        <v>70</v>
      </c>
      <c r="O872" t="s">
        <v>111</v>
      </c>
      <c r="P872" t="s">
        <v>114</v>
      </c>
      <c r="Q872" t="str">
        <f>TEXT(Table357[[#This Row],[order_date]],"yyyy")</f>
        <v>2015</v>
      </c>
    </row>
    <row r="873" spans="1:17" x14ac:dyDescent="0.3">
      <c r="A873">
        <f t="shared" si="83"/>
        <v>7777896272</v>
      </c>
      <c r="B873" s="1">
        <v>42151</v>
      </c>
      <c r="C873" t="str">
        <f t="shared" si="78"/>
        <v>Wednesday</v>
      </c>
      <c r="D873" t="str">
        <f t="shared" si="79"/>
        <v>May</v>
      </c>
      <c r="E873">
        <v>20.75</v>
      </c>
      <c r="F873" t="s">
        <v>13</v>
      </c>
      <c r="G873" t="s">
        <v>17</v>
      </c>
      <c r="H873">
        <f t="shared" si="80"/>
        <v>30.75</v>
      </c>
      <c r="I873">
        <v>6</v>
      </c>
      <c r="J873" t="s">
        <v>25</v>
      </c>
      <c r="K873" t="s">
        <v>26</v>
      </c>
      <c r="L873">
        <f>Table357[[#This Row],[unit_price]]*Table357[[#This Row],[quantity]]</f>
        <v>124.5</v>
      </c>
      <c r="M873">
        <f t="shared" si="81"/>
        <v>184.5</v>
      </c>
      <c r="N873">
        <f t="shared" si="82"/>
        <v>60</v>
      </c>
      <c r="O873" t="s">
        <v>111</v>
      </c>
      <c r="P873" t="s">
        <v>115</v>
      </c>
      <c r="Q873" t="str">
        <f>TEXT(Table357[[#This Row],[order_date]],"yyyy")</f>
        <v>2015</v>
      </c>
    </row>
    <row r="874" spans="1:17" x14ac:dyDescent="0.3">
      <c r="A874">
        <f t="shared" si="83"/>
        <v>7777896273</v>
      </c>
      <c r="B874" s="1">
        <v>42152</v>
      </c>
      <c r="C874" t="str">
        <f t="shared" si="78"/>
        <v>Thursday</v>
      </c>
      <c r="D874" t="str">
        <f t="shared" si="79"/>
        <v>May</v>
      </c>
      <c r="E874">
        <v>12</v>
      </c>
      <c r="F874" t="s">
        <v>27</v>
      </c>
      <c r="G874" t="s">
        <v>8</v>
      </c>
      <c r="H874">
        <f t="shared" si="80"/>
        <v>15</v>
      </c>
      <c r="I874">
        <v>10</v>
      </c>
      <c r="J874" t="s">
        <v>58</v>
      </c>
      <c r="K874" t="s">
        <v>59</v>
      </c>
      <c r="L874">
        <f>Table357[[#This Row],[unit_price]]*Table357[[#This Row],[quantity]]</f>
        <v>120</v>
      </c>
      <c r="M874">
        <f t="shared" si="81"/>
        <v>150</v>
      </c>
      <c r="N874">
        <f t="shared" si="82"/>
        <v>30</v>
      </c>
      <c r="O874" t="s">
        <v>112</v>
      </c>
      <c r="P874" t="s">
        <v>114</v>
      </c>
      <c r="Q874" t="str">
        <f>TEXT(Table357[[#This Row],[order_date]],"yyyy")</f>
        <v>2015</v>
      </c>
    </row>
    <row r="875" spans="1:17" x14ac:dyDescent="0.3">
      <c r="A875">
        <f t="shared" si="83"/>
        <v>7777896274</v>
      </c>
      <c r="B875" s="1">
        <v>42152</v>
      </c>
      <c r="C875" t="str">
        <f t="shared" si="78"/>
        <v>Thursday</v>
      </c>
      <c r="D875" t="str">
        <f t="shared" si="79"/>
        <v>May</v>
      </c>
      <c r="E875">
        <v>20.75</v>
      </c>
      <c r="F875" t="s">
        <v>13</v>
      </c>
      <c r="G875" t="s">
        <v>22</v>
      </c>
      <c r="H875">
        <f t="shared" si="80"/>
        <v>28.75</v>
      </c>
      <c r="I875">
        <v>7</v>
      </c>
      <c r="J875" t="s">
        <v>46</v>
      </c>
      <c r="K875" t="s">
        <v>47</v>
      </c>
      <c r="L875">
        <f>Table357[[#This Row],[unit_price]]*Table357[[#This Row],[quantity]]</f>
        <v>145.25</v>
      </c>
      <c r="M875">
        <f t="shared" si="81"/>
        <v>201.25</v>
      </c>
      <c r="N875">
        <f t="shared" si="82"/>
        <v>56</v>
      </c>
      <c r="O875" t="s">
        <v>112</v>
      </c>
      <c r="P875" t="s">
        <v>114</v>
      </c>
      <c r="Q875" t="str">
        <f>TEXT(Table357[[#This Row],[order_date]],"yyyy")</f>
        <v>2015</v>
      </c>
    </row>
    <row r="876" spans="1:17" x14ac:dyDescent="0.3">
      <c r="A876">
        <f t="shared" si="83"/>
        <v>7777896275</v>
      </c>
      <c r="B876" s="1">
        <v>42152</v>
      </c>
      <c r="C876" t="str">
        <f t="shared" si="78"/>
        <v>Thursday</v>
      </c>
      <c r="D876" t="str">
        <f t="shared" si="79"/>
        <v>May</v>
      </c>
      <c r="E876">
        <v>16.75</v>
      </c>
      <c r="F876" t="s">
        <v>7</v>
      </c>
      <c r="G876" t="s">
        <v>22</v>
      </c>
      <c r="H876">
        <f t="shared" si="80"/>
        <v>23.25</v>
      </c>
      <c r="I876">
        <v>4</v>
      </c>
      <c r="J876" t="s">
        <v>44</v>
      </c>
      <c r="K876" t="s">
        <v>45</v>
      </c>
      <c r="L876">
        <f>Table357[[#This Row],[unit_price]]*Table357[[#This Row],[quantity]]</f>
        <v>67</v>
      </c>
      <c r="M876">
        <f t="shared" si="81"/>
        <v>93</v>
      </c>
      <c r="N876">
        <f t="shared" si="82"/>
        <v>26</v>
      </c>
      <c r="O876" t="s">
        <v>111</v>
      </c>
      <c r="P876" t="s">
        <v>115</v>
      </c>
      <c r="Q876" t="str">
        <f>TEXT(Table357[[#This Row],[order_date]],"yyyy")</f>
        <v>2015</v>
      </c>
    </row>
    <row r="877" spans="1:17" x14ac:dyDescent="0.3">
      <c r="A877">
        <f t="shared" si="83"/>
        <v>7777896276</v>
      </c>
      <c r="B877" s="1">
        <v>42152</v>
      </c>
      <c r="C877" t="str">
        <f t="shared" si="78"/>
        <v>Thursday</v>
      </c>
      <c r="D877" t="str">
        <f t="shared" si="79"/>
        <v>May</v>
      </c>
      <c r="E877">
        <v>16.75</v>
      </c>
      <c r="F877" t="s">
        <v>7</v>
      </c>
      <c r="G877" t="s">
        <v>22</v>
      </c>
      <c r="H877">
        <f t="shared" si="80"/>
        <v>23.25</v>
      </c>
      <c r="I877">
        <v>5</v>
      </c>
      <c r="J877" t="s">
        <v>23</v>
      </c>
      <c r="K877" t="s">
        <v>24</v>
      </c>
      <c r="L877">
        <f>Table357[[#This Row],[unit_price]]*Table357[[#This Row],[quantity]]</f>
        <v>83.75</v>
      </c>
      <c r="M877">
        <f t="shared" si="81"/>
        <v>116.25</v>
      </c>
      <c r="N877">
        <f t="shared" si="82"/>
        <v>32.5</v>
      </c>
      <c r="O877" t="s">
        <v>112</v>
      </c>
      <c r="P877" t="s">
        <v>114</v>
      </c>
      <c r="Q877" t="str">
        <f>TEXT(Table357[[#This Row],[order_date]],"yyyy")</f>
        <v>2015</v>
      </c>
    </row>
    <row r="878" spans="1:17" x14ac:dyDescent="0.3">
      <c r="A878">
        <f t="shared" si="83"/>
        <v>7777896277</v>
      </c>
      <c r="B878" s="1">
        <v>42152</v>
      </c>
      <c r="C878" t="str">
        <f t="shared" si="78"/>
        <v>Thursday</v>
      </c>
      <c r="D878" t="str">
        <f t="shared" si="79"/>
        <v>May</v>
      </c>
      <c r="E878">
        <v>15.25</v>
      </c>
      <c r="F878" t="s">
        <v>13</v>
      </c>
      <c r="G878" t="s">
        <v>8</v>
      </c>
      <c r="H878">
        <f t="shared" si="80"/>
        <v>21.25</v>
      </c>
      <c r="I878">
        <v>3</v>
      </c>
      <c r="J878" t="s">
        <v>48</v>
      </c>
      <c r="K878" t="s">
        <v>49</v>
      </c>
      <c r="L878">
        <f>Table357[[#This Row],[unit_price]]*Table357[[#This Row],[quantity]]</f>
        <v>45.75</v>
      </c>
      <c r="M878">
        <f t="shared" si="81"/>
        <v>63.75</v>
      </c>
      <c r="N878">
        <f t="shared" si="82"/>
        <v>18</v>
      </c>
      <c r="O878" t="s">
        <v>111</v>
      </c>
      <c r="P878" t="s">
        <v>114</v>
      </c>
      <c r="Q878" t="str">
        <f>TEXT(Table357[[#This Row],[order_date]],"yyyy")</f>
        <v>2015</v>
      </c>
    </row>
    <row r="879" spans="1:17" x14ac:dyDescent="0.3">
      <c r="A879">
        <f t="shared" si="83"/>
        <v>7777896278</v>
      </c>
      <c r="B879" s="1">
        <v>42152</v>
      </c>
      <c r="C879" t="str">
        <f t="shared" si="78"/>
        <v>Thursday</v>
      </c>
      <c r="D879" t="str">
        <f t="shared" si="79"/>
        <v>May</v>
      </c>
      <c r="E879">
        <v>20.25</v>
      </c>
      <c r="F879" t="s">
        <v>13</v>
      </c>
      <c r="G879" t="s">
        <v>17</v>
      </c>
      <c r="H879">
        <f t="shared" si="80"/>
        <v>30.25</v>
      </c>
      <c r="I879">
        <v>4</v>
      </c>
      <c r="J879" t="s">
        <v>70</v>
      </c>
      <c r="K879" t="s">
        <v>71</v>
      </c>
      <c r="L879">
        <f>Table357[[#This Row],[unit_price]]*Table357[[#This Row],[quantity]]</f>
        <v>81</v>
      </c>
      <c r="M879">
        <f t="shared" si="81"/>
        <v>121</v>
      </c>
      <c r="N879">
        <f t="shared" si="82"/>
        <v>40</v>
      </c>
      <c r="O879" t="s">
        <v>111</v>
      </c>
      <c r="P879" t="s">
        <v>114</v>
      </c>
      <c r="Q879" t="str">
        <f>TEXT(Table357[[#This Row],[order_date]],"yyyy")</f>
        <v>2015</v>
      </c>
    </row>
    <row r="880" spans="1:17" x14ac:dyDescent="0.3">
      <c r="A880">
        <f t="shared" si="83"/>
        <v>7777896279</v>
      </c>
      <c r="B880" s="1">
        <v>42152</v>
      </c>
      <c r="C880" t="str">
        <f t="shared" si="78"/>
        <v>Thursday</v>
      </c>
      <c r="D880" t="str">
        <f t="shared" si="79"/>
        <v>May</v>
      </c>
      <c r="E880">
        <v>20.5</v>
      </c>
      <c r="F880" t="s">
        <v>13</v>
      </c>
      <c r="G880" t="s">
        <v>8</v>
      </c>
      <c r="H880">
        <f t="shared" si="80"/>
        <v>26.5</v>
      </c>
      <c r="I880">
        <v>9</v>
      </c>
      <c r="J880" t="s">
        <v>30</v>
      </c>
      <c r="K880" t="s">
        <v>31</v>
      </c>
      <c r="L880">
        <f>Table357[[#This Row],[unit_price]]*Table357[[#This Row],[quantity]]</f>
        <v>184.5</v>
      </c>
      <c r="M880">
        <f t="shared" si="81"/>
        <v>238.5</v>
      </c>
      <c r="N880">
        <f t="shared" si="82"/>
        <v>54</v>
      </c>
      <c r="O880" t="s">
        <v>111</v>
      </c>
      <c r="P880" t="s">
        <v>115</v>
      </c>
      <c r="Q880" t="str">
        <f>TEXT(Table357[[#This Row],[order_date]],"yyyy")</f>
        <v>2015</v>
      </c>
    </row>
    <row r="881" spans="1:17" x14ac:dyDescent="0.3">
      <c r="A881">
        <f t="shared" si="83"/>
        <v>7777896280</v>
      </c>
      <c r="B881" s="1">
        <v>42152</v>
      </c>
      <c r="C881" t="str">
        <f t="shared" si="78"/>
        <v>Thursday</v>
      </c>
      <c r="D881" t="str">
        <f t="shared" si="79"/>
        <v>May</v>
      </c>
      <c r="E881">
        <v>9.75</v>
      </c>
      <c r="F881" t="s">
        <v>27</v>
      </c>
      <c r="G881" t="s">
        <v>8</v>
      </c>
      <c r="H881">
        <f t="shared" si="80"/>
        <v>12.75</v>
      </c>
      <c r="I881">
        <v>10</v>
      </c>
      <c r="J881" t="s">
        <v>48</v>
      </c>
      <c r="K881" t="s">
        <v>49</v>
      </c>
      <c r="L881">
        <f>Table357[[#This Row],[unit_price]]*Table357[[#This Row],[quantity]]</f>
        <v>97.5</v>
      </c>
      <c r="M881">
        <f t="shared" si="81"/>
        <v>127.5</v>
      </c>
      <c r="N881">
        <f t="shared" si="82"/>
        <v>30</v>
      </c>
      <c r="O881" t="s">
        <v>112</v>
      </c>
      <c r="P881" t="s">
        <v>114</v>
      </c>
      <c r="Q881" t="str">
        <f>TEXT(Table357[[#This Row],[order_date]],"yyyy")</f>
        <v>2015</v>
      </c>
    </row>
    <row r="882" spans="1:17" x14ac:dyDescent="0.3">
      <c r="A882">
        <f t="shared" si="83"/>
        <v>7777896281</v>
      </c>
      <c r="B882" s="1">
        <v>42153</v>
      </c>
      <c r="C882" t="str">
        <f t="shared" si="78"/>
        <v>Friday</v>
      </c>
      <c r="D882" t="str">
        <f t="shared" si="79"/>
        <v>May</v>
      </c>
      <c r="E882">
        <v>16</v>
      </c>
      <c r="F882" t="s">
        <v>7</v>
      </c>
      <c r="G882" t="s">
        <v>8</v>
      </c>
      <c r="H882">
        <f t="shared" si="80"/>
        <v>20.5</v>
      </c>
      <c r="I882">
        <v>5</v>
      </c>
      <c r="J882" t="s">
        <v>11</v>
      </c>
      <c r="K882" t="s">
        <v>12</v>
      </c>
      <c r="L882">
        <f>Table357[[#This Row],[unit_price]]*Table357[[#This Row],[quantity]]</f>
        <v>80</v>
      </c>
      <c r="M882">
        <f t="shared" si="81"/>
        <v>102.5</v>
      </c>
      <c r="N882">
        <f t="shared" si="82"/>
        <v>22.5</v>
      </c>
      <c r="O882" t="s">
        <v>111</v>
      </c>
      <c r="P882" t="s">
        <v>115</v>
      </c>
      <c r="Q882" t="str">
        <f>TEXT(Table357[[#This Row],[order_date]],"yyyy")</f>
        <v>2015</v>
      </c>
    </row>
    <row r="883" spans="1:17" x14ac:dyDescent="0.3">
      <c r="A883">
        <f t="shared" si="83"/>
        <v>7777896282</v>
      </c>
      <c r="B883" s="1">
        <v>42153</v>
      </c>
      <c r="C883" t="str">
        <f t="shared" si="78"/>
        <v>Friday</v>
      </c>
      <c r="D883" t="str">
        <f t="shared" si="79"/>
        <v>May</v>
      </c>
      <c r="E883">
        <v>12.5</v>
      </c>
      <c r="F883" t="s">
        <v>7</v>
      </c>
      <c r="G883" t="s">
        <v>8</v>
      </c>
      <c r="H883">
        <f t="shared" si="80"/>
        <v>17</v>
      </c>
      <c r="I883">
        <v>1</v>
      </c>
      <c r="J883" t="s">
        <v>48</v>
      </c>
      <c r="K883" t="s">
        <v>49</v>
      </c>
      <c r="L883">
        <f>Table357[[#This Row],[unit_price]]*Table357[[#This Row],[quantity]]</f>
        <v>12.5</v>
      </c>
      <c r="M883">
        <f t="shared" si="81"/>
        <v>17</v>
      </c>
      <c r="N883">
        <f t="shared" si="82"/>
        <v>4.5</v>
      </c>
      <c r="O883" t="s">
        <v>112</v>
      </c>
      <c r="P883" t="s">
        <v>114</v>
      </c>
      <c r="Q883" t="str">
        <f>TEXT(Table357[[#This Row],[order_date]],"yyyy")</f>
        <v>2015</v>
      </c>
    </row>
    <row r="884" spans="1:17" x14ac:dyDescent="0.3">
      <c r="A884">
        <f t="shared" si="83"/>
        <v>7777896283</v>
      </c>
      <c r="B884" s="1">
        <v>42153</v>
      </c>
      <c r="C884" t="str">
        <f t="shared" si="78"/>
        <v>Friday</v>
      </c>
      <c r="D884" t="str">
        <f t="shared" si="79"/>
        <v>May</v>
      </c>
      <c r="E884">
        <v>20.75</v>
      </c>
      <c r="F884" t="s">
        <v>13</v>
      </c>
      <c r="G884" t="s">
        <v>22</v>
      </c>
      <c r="H884">
        <f t="shared" si="80"/>
        <v>28.75</v>
      </c>
      <c r="I884">
        <v>11</v>
      </c>
      <c r="J884" t="s">
        <v>23</v>
      </c>
      <c r="K884" t="s">
        <v>24</v>
      </c>
      <c r="L884">
        <f>Table357[[#This Row],[unit_price]]*Table357[[#This Row],[quantity]]</f>
        <v>228.25</v>
      </c>
      <c r="M884">
        <f t="shared" si="81"/>
        <v>316.25</v>
      </c>
      <c r="N884">
        <f t="shared" si="82"/>
        <v>88</v>
      </c>
      <c r="O884" t="s">
        <v>112</v>
      </c>
      <c r="P884" t="s">
        <v>114</v>
      </c>
      <c r="Q884" t="str">
        <f>TEXT(Table357[[#This Row],[order_date]],"yyyy")</f>
        <v>2015</v>
      </c>
    </row>
    <row r="885" spans="1:17" x14ac:dyDescent="0.3">
      <c r="A885">
        <f t="shared" si="83"/>
        <v>7777896284</v>
      </c>
      <c r="B885" s="1">
        <v>42154</v>
      </c>
      <c r="C885" t="str">
        <f t="shared" si="78"/>
        <v>Saturday</v>
      </c>
      <c r="D885" t="str">
        <f t="shared" si="79"/>
        <v>May</v>
      </c>
      <c r="E885">
        <v>20.5</v>
      </c>
      <c r="F885" t="s">
        <v>13</v>
      </c>
      <c r="G885" t="s">
        <v>8</v>
      </c>
      <c r="H885">
        <f t="shared" si="80"/>
        <v>26.5</v>
      </c>
      <c r="I885">
        <v>3</v>
      </c>
      <c r="J885" t="s">
        <v>36</v>
      </c>
      <c r="K885" t="s">
        <v>37</v>
      </c>
      <c r="L885">
        <f>Table357[[#This Row],[unit_price]]*Table357[[#This Row],[quantity]]</f>
        <v>61.5</v>
      </c>
      <c r="M885">
        <f t="shared" si="81"/>
        <v>79.5</v>
      </c>
      <c r="N885">
        <f t="shared" si="82"/>
        <v>18</v>
      </c>
      <c r="O885" t="s">
        <v>112</v>
      </c>
      <c r="P885" t="s">
        <v>115</v>
      </c>
      <c r="Q885" t="str">
        <f>TEXT(Table357[[#This Row],[order_date]],"yyyy")</f>
        <v>2015</v>
      </c>
    </row>
    <row r="886" spans="1:17" x14ac:dyDescent="0.3">
      <c r="A886">
        <f t="shared" si="83"/>
        <v>7777896285</v>
      </c>
      <c r="B886" s="1">
        <v>42154</v>
      </c>
      <c r="C886" t="str">
        <f t="shared" si="78"/>
        <v>Saturday</v>
      </c>
      <c r="D886" t="str">
        <f t="shared" si="79"/>
        <v>May</v>
      </c>
      <c r="E886">
        <v>18.5</v>
      </c>
      <c r="F886" t="s">
        <v>13</v>
      </c>
      <c r="G886" t="s">
        <v>14</v>
      </c>
      <c r="H886">
        <f t="shared" si="80"/>
        <v>25.5</v>
      </c>
      <c r="I886">
        <v>2</v>
      </c>
      <c r="J886" t="s">
        <v>15</v>
      </c>
      <c r="K886" t="s">
        <v>16</v>
      </c>
      <c r="L886">
        <f>Table357[[#This Row],[unit_price]]*Table357[[#This Row],[quantity]]</f>
        <v>37</v>
      </c>
      <c r="M886">
        <f t="shared" si="81"/>
        <v>51</v>
      </c>
      <c r="N886">
        <f t="shared" si="82"/>
        <v>14</v>
      </c>
      <c r="O886" t="s">
        <v>112</v>
      </c>
      <c r="P886" t="s">
        <v>114</v>
      </c>
      <c r="Q886" t="str">
        <f>TEXT(Table357[[#This Row],[order_date]],"yyyy")</f>
        <v>2015</v>
      </c>
    </row>
    <row r="887" spans="1:17" x14ac:dyDescent="0.3">
      <c r="A887">
        <f t="shared" si="83"/>
        <v>7777896286</v>
      </c>
      <c r="B887" s="1">
        <v>42154</v>
      </c>
      <c r="C887" t="str">
        <f t="shared" si="78"/>
        <v>Saturday</v>
      </c>
      <c r="D887" t="str">
        <f t="shared" si="79"/>
        <v>May</v>
      </c>
      <c r="E887">
        <v>20.75</v>
      </c>
      <c r="F887" t="s">
        <v>13</v>
      </c>
      <c r="G887" t="s">
        <v>14</v>
      </c>
      <c r="H887">
        <f t="shared" si="80"/>
        <v>27.75</v>
      </c>
      <c r="I887">
        <v>3</v>
      </c>
      <c r="J887" t="s">
        <v>40</v>
      </c>
      <c r="K887" t="s">
        <v>41</v>
      </c>
      <c r="L887">
        <f>Table357[[#This Row],[unit_price]]*Table357[[#This Row],[quantity]]</f>
        <v>62.25</v>
      </c>
      <c r="M887">
        <f t="shared" si="81"/>
        <v>83.25</v>
      </c>
      <c r="N887">
        <f t="shared" si="82"/>
        <v>21</v>
      </c>
      <c r="O887" t="s">
        <v>112</v>
      </c>
      <c r="P887" t="s">
        <v>114</v>
      </c>
      <c r="Q887" t="str">
        <f>TEXT(Table357[[#This Row],[order_date]],"yyyy")</f>
        <v>2015</v>
      </c>
    </row>
    <row r="888" spans="1:17" x14ac:dyDescent="0.3">
      <c r="A888">
        <f t="shared" si="83"/>
        <v>7777896287</v>
      </c>
      <c r="B888" s="1">
        <v>42154</v>
      </c>
      <c r="C888" t="str">
        <f t="shared" si="78"/>
        <v>Saturday</v>
      </c>
      <c r="D888" t="str">
        <f t="shared" si="79"/>
        <v>May</v>
      </c>
      <c r="E888">
        <v>25.5</v>
      </c>
      <c r="F888" t="s">
        <v>76</v>
      </c>
      <c r="G888" t="s">
        <v>8</v>
      </c>
      <c r="H888">
        <f t="shared" si="80"/>
        <v>26.5</v>
      </c>
      <c r="I888">
        <v>3</v>
      </c>
      <c r="J888" t="s">
        <v>30</v>
      </c>
      <c r="K888" t="s">
        <v>31</v>
      </c>
      <c r="L888">
        <f>Table357[[#This Row],[unit_price]]*Table357[[#This Row],[quantity]]</f>
        <v>76.5</v>
      </c>
      <c r="M888">
        <f t="shared" si="81"/>
        <v>79.5</v>
      </c>
      <c r="N888">
        <f t="shared" si="82"/>
        <v>3</v>
      </c>
      <c r="O888" t="s">
        <v>112</v>
      </c>
      <c r="P888" t="s">
        <v>114</v>
      </c>
      <c r="Q888" t="str">
        <f>TEXT(Table357[[#This Row],[order_date]],"yyyy")</f>
        <v>2015</v>
      </c>
    </row>
    <row r="889" spans="1:17" x14ac:dyDescent="0.3">
      <c r="A889">
        <f t="shared" si="83"/>
        <v>7777896288</v>
      </c>
      <c r="B889" s="1">
        <v>42154</v>
      </c>
      <c r="C889" t="str">
        <f t="shared" si="78"/>
        <v>Saturday</v>
      </c>
      <c r="D889" t="str">
        <f t="shared" si="79"/>
        <v>May</v>
      </c>
      <c r="E889">
        <v>20.75</v>
      </c>
      <c r="F889" t="s">
        <v>13</v>
      </c>
      <c r="G889" t="s">
        <v>17</v>
      </c>
      <c r="H889">
        <f t="shared" si="80"/>
        <v>30.75</v>
      </c>
      <c r="I889">
        <v>2</v>
      </c>
      <c r="J889" t="s">
        <v>18</v>
      </c>
      <c r="K889" t="s">
        <v>19</v>
      </c>
      <c r="L889">
        <f>Table357[[#This Row],[unit_price]]*Table357[[#This Row],[quantity]]</f>
        <v>41.5</v>
      </c>
      <c r="M889">
        <f t="shared" si="81"/>
        <v>61.5</v>
      </c>
      <c r="N889">
        <f t="shared" si="82"/>
        <v>20</v>
      </c>
      <c r="O889" t="s">
        <v>112</v>
      </c>
      <c r="P889" t="s">
        <v>115</v>
      </c>
      <c r="Q889" t="str">
        <f>TEXT(Table357[[#This Row],[order_date]],"yyyy")</f>
        <v>2015</v>
      </c>
    </row>
    <row r="890" spans="1:17" x14ac:dyDescent="0.3">
      <c r="A890">
        <f t="shared" si="83"/>
        <v>7777896289</v>
      </c>
      <c r="B890" s="1">
        <v>42154</v>
      </c>
      <c r="C890" t="str">
        <f t="shared" si="78"/>
        <v>Saturday</v>
      </c>
      <c r="D890" t="str">
        <f t="shared" si="79"/>
        <v>May</v>
      </c>
      <c r="E890">
        <v>16.5</v>
      </c>
      <c r="F890" t="s">
        <v>7</v>
      </c>
      <c r="G890" t="s">
        <v>17</v>
      </c>
      <c r="H890">
        <f t="shared" si="80"/>
        <v>25</v>
      </c>
      <c r="I890">
        <v>3</v>
      </c>
      <c r="J890" t="s">
        <v>54</v>
      </c>
      <c r="K890" t="s">
        <v>55</v>
      </c>
      <c r="L890">
        <f>Table357[[#This Row],[unit_price]]*Table357[[#This Row],[quantity]]</f>
        <v>49.5</v>
      </c>
      <c r="M890">
        <f t="shared" si="81"/>
        <v>75</v>
      </c>
      <c r="N890">
        <f t="shared" si="82"/>
        <v>25.5</v>
      </c>
      <c r="O890" t="s">
        <v>111</v>
      </c>
      <c r="P890" t="s">
        <v>115</v>
      </c>
      <c r="Q890" t="str">
        <f>TEXT(Table357[[#This Row],[order_date]],"yyyy")</f>
        <v>2015</v>
      </c>
    </row>
    <row r="891" spans="1:17" x14ac:dyDescent="0.3">
      <c r="A891">
        <f t="shared" si="83"/>
        <v>7777896290</v>
      </c>
      <c r="B891" s="1">
        <v>42154</v>
      </c>
      <c r="C891" t="str">
        <f t="shared" si="78"/>
        <v>Saturday</v>
      </c>
      <c r="D891" t="str">
        <f t="shared" si="79"/>
        <v>May</v>
      </c>
      <c r="E891">
        <v>20.75</v>
      </c>
      <c r="F891" t="s">
        <v>13</v>
      </c>
      <c r="G891" t="s">
        <v>17</v>
      </c>
      <c r="H891">
        <f t="shared" si="80"/>
        <v>30.75</v>
      </c>
      <c r="I891">
        <v>9</v>
      </c>
      <c r="J891" t="s">
        <v>32</v>
      </c>
      <c r="K891" t="s">
        <v>33</v>
      </c>
      <c r="L891">
        <f>Table357[[#This Row],[unit_price]]*Table357[[#This Row],[quantity]]</f>
        <v>186.75</v>
      </c>
      <c r="M891">
        <f t="shared" si="81"/>
        <v>276.75</v>
      </c>
      <c r="N891">
        <f t="shared" si="82"/>
        <v>90</v>
      </c>
      <c r="O891" t="s">
        <v>112</v>
      </c>
      <c r="P891" t="s">
        <v>115</v>
      </c>
      <c r="Q891" t="str">
        <f>TEXT(Table357[[#This Row],[order_date]],"yyyy")</f>
        <v>2015</v>
      </c>
    </row>
    <row r="892" spans="1:17" x14ac:dyDescent="0.3">
      <c r="A892">
        <f t="shared" si="83"/>
        <v>7777896291</v>
      </c>
      <c r="B892" s="1">
        <v>42154</v>
      </c>
      <c r="C892" t="str">
        <f t="shared" si="78"/>
        <v>Saturday</v>
      </c>
      <c r="D892" t="str">
        <f t="shared" si="79"/>
        <v>May</v>
      </c>
      <c r="E892">
        <v>14.5</v>
      </c>
      <c r="F892" t="s">
        <v>7</v>
      </c>
      <c r="G892" t="s">
        <v>8</v>
      </c>
      <c r="H892">
        <f t="shared" si="80"/>
        <v>19</v>
      </c>
      <c r="I892">
        <v>6</v>
      </c>
      <c r="J892" t="s">
        <v>74</v>
      </c>
      <c r="K892" t="s">
        <v>75</v>
      </c>
      <c r="L892">
        <f>Table357[[#This Row],[unit_price]]*Table357[[#This Row],[quantity]]</f>
        <v>87</v>
      </c>
      <c r="M892">
        <f t="shared" si="81"/>
        <v>114</v>
      </c>
      <c r="N892">
        <f t="shared" si="82"/>
        <v>27</v>
      </c>
      <c r="O892" t="s">
        <v>111</v>
      </c>
      <c r="P892" t="s">
        <v>115</v>
      </c>
      <c r="Q892" t="str">
        <f>TEXT(Table357[[#This Row],[order_date]],"yyyy")</f>
        <v>2015</v>
      </c>
    </row>
    <row r="893" spans="1:17" x14ac:dyDescent="0.3">
      <c r="A893">
        <f t="shared" si="83"/>
        <v>7777896292</v>
      </c>
      <c r="B893" s="1">
        <v>42154</v>
      </c>
      <c r="C893" t="str">
        <f t="shared" si="78"/>
        <v>Saturday</v>
      </c>
      <c r="D893" t="str">
        <f t="shared" si="79"/>
        <v>May</v>
      </c>
      <c r="E893">
        <v>20.25</v>
      </c>
      <c r="F893" t="s">
        <v>13</v>
      </c>
      <c r="G893" t="s">
        <v>14</v>
      </c>
      <c r="H893">
        <f t="shared" si="80"/>
        <v>27.25</v>
      </c>
      <c r="I893">
        <v>12</v>
      </c>
      <c r="J893" t="s">
        <v>42</v>
      </c>
      <c r="K893" t="s">
        <v>43</v>
      </c>
      <c r="L893">
        <f>Table357[[#This Row],[unit_price]]*Table357[[#This Row],[quantity]]</f>
        <v>243</v>
      </c>
      <c r="M893">
        <f t="shared" si="81"/>
        <v>327</v>
      </c>
      <c r="N893">
        <f t="shared" si="82"/>
        <v>84</v>
      </c>
      <c r="O893" t="s">
        <v>111</v>
      </c>
      <c r="P893" t="s">
        <v>114</v>
      </c>
      <c r="Q893" t="str">
        <f>TEXT(Table357[[#This Row],[order_date]],"yyyy")</f>
        <v>2015</v>
      </c>
    </row>
    <row r="894" spans="1:17" x14ac:dyDescent="0.3">
      <c r="A894">
        <f t="shared" si="83"/>
        <v>7777896293</v>
      </c>
      <c r="B894" s="1">
        <v>42154</v>
      </c>
      <c r="C894" t="str">
        <f t="shared" si="78"/>
        <v>Saturday</v>
      </c>
      <c r="D894" t="str">
        <f t="shared" si="79"/>
        <v>May</v>
      </c>
      <c r="E894">
        <v>12.5</v>
      </c>
      <c r="F894" t="s">
        <v>27</v>
      </c>
      <c r="G894" t="s">
        <v>17</v>
      </c>
      <c r="H894">
        <f t="shared" si="80"/>
        <v>19.5</v>
      </c>
      <c r="I894">
        <v>2</v>
      </c>
      <c r="J894" t="s">
        <v>38</v>
      </c>
      <c r="K894" t="s">
        <v>39</v>
      </c>
      <c r="L894">
        <f>Table357[[#This Row],[unit_price]]*Table357[[#This Row],[quantity]]</f>
        <v>25</v>
      </c>
      <c r="M894">
        <f t="shared" si="81"/>
        <v>39</v>
      </c>
      <c r="N894">
        <f t="shared" si="82"/>
        <v>14</v>
      </c>
      <c r="O894" t="s">
        <v>112</v>
      </c>
      <c r="P894" t="s">
        <v>115</v>
      </c>
      <c r="Q894" t="str">
        <f>TEXT(Table357[[#This Row],[order_date]],"yyyy")</f>
        <v>2015</v>
      </c>
    </row>
    <row r="895" spans="1:17" x14ac:dyDescent="0.3">
      <c r="A895">
        <f t="shared" si="83"/>
        <v>7777896294</v>
      </c>
      <c r="B895" s="1">
        <v>42154</v>
      </c>
      <c r="C895" t="str">
        <f t="shared" si="78"/>
        <v>Saturday</v>
      </c>
      <c r="D895" t="str">
        <f t="shared" si="79"/>
        <v>May</v>
      </c>
      <c r="E895">
        <v>10.5</v>
      </c>
      <c r="F895" t="s">
        <v>27</v>
      </c>
      <c r="G895" t="s">
        <v>8</v>
      </c>
      <c r="H895">
        <f t="shared" si="80"/>
        <v>13.5</v>
      </c>
      <c r="I895">
        <v>11</v>
      </c>
      <c r="J895" t="s">
        <v>9</v>
      </c>
      <c r="K895" t="s">
        <v>10</v>
      </c>
      <c r="L895">
        <f>Table357[[#This Row],[unit_price]]*Table357[[#This Row],[quantity]]</f>
        <v>115.5</v>
      </c>
      <c r="M895">
        <f t="shared" si="81"/>
        <v>148.5</v>
      </c>
      <c r="N895">
        <f t="shared" si="82"/>
        <v>33</v>
      </c>
      <c r="O895" t="s">
        <v>111</v>
      </c>
      <c r="P895" t="s">
        <v>115</v>
      </c>
      <c r="Q895" t="str">
        <f>TEXT(Table357[[#This Row],[order_date]],"yyyy")</f>
        <v>2015</v>
      </c>
    </row>
    <row r="896" spans="1:17" x14ac:dyDescent="0.3">
      <c r="A896">
        <f t="shared" si="83"/>
        <v>7777896295</v>
      </c>
      <c r="B896" s="1">
        <v>42154</v>
      </c>
      <c r="C896" t="str">
        <f t="shared" si="78"/>
        <v>Saturday</v>
      </c>
      <c r="D896" t="str">
        <f t="shared" si="79"/>
        <v>May</v>
      </c>
      <c r="E896">
        <v>9.75</v>
      </c>
      <c r="F896" t="s">
        <v>27</v>
      </c>
      <c r="G896" t="s">
        <v>8</v>
      </c>
      <c r="H896">
        <f t="shared" si="80"/>
        <v>12.75</v>
      </c>
      <c r="I896">
        <v>12</v>
      </c>
      <c r="J896" t="s">
        <v>48</v>
      </c>
      <c r="K896" t="s">
        <v>49</v>
      </c>
      <c r="L896">
        <f>Table357[[#This Row],[unit_price]]*Table357[[#This Row],[quantity]]</f>
        <v>117</v>
      </c>
      <c r="M896">
        <f t="shared" si="81"/>
        <v>153</v>
      </c>
      <c r="N896">
        <f t="shared" si="82"/>
        <v>36</v>
      </c>
      <c r="O896" t="s">
        <v>112</v>
      </c>
      <c r="P896" t="s">
        <v>115</v>
      </c>
      <c r="Q896" t="str">
        <f>TEXT(Table357[[#This Row],[order_date]],"yyyy")</f>
        <v>2015</v>
      </c>
    </row>
    <row r="897" spans="1:17" x14ac:dyDescent="0.3">
      <c r="A897">
        <f t="shared" si="83"/>
        <v>7777896296</v>
      </c>
      <c r="B897" s="1">
        <v>42155</v>
      </c>
      <c r="C897" t="str">
        <f t="shared" si="78"/>
        <v>Sunday</v>
      </c>
      <c r="D897" t="str">
        <f t="shared" si="79"/>
        <v>May</v>
      </c>
      <c r="E897">
        <v>16.5</v>
      </c>
      <c r="F897" t="s">
        <v>13</v>
      </c>
      <c r="G897" t="s">
        <v>8</v>
      </c>
      <c r="H897">
        <f t="shared" si="80"/>
        <v>22.5</v>
      </c>
      <c r="I897">
        <v>3</v>
      </c>
      <c r="J897" t="s">
        <v>9</v>
      </c>
      <c r="K897" t="s">
        <v>10</v>
      </c>
      <c r="L897">
        <f>Table357[[#This Row],[unit_price]]*Table357[[#This Row],[quantity]]</f>
        <v>49.5</v>
      </c>
      <c r="M897">
        <f t="shared" si="81"/>
        <v>67.5</v>
      </c>
      <c r="N897">
        <f t="shared" si="82"/>
        <v>18</v>
      </c>
      <c r="O897" t="s">
        <v>112</v>
      </c>
      <c r="P897" t="s">
        <v>114</v>
      </c>
      <c r="Q897" t="str">
        <f>TEXT(Table357[[#This Row],[order_date]],"yyyy")</f>
        <v>2015</v>
      </c>
    </row>
    <row r="898" spans="1:17" x14ac:dyDescent="0.3">
      <c r="A898">
        <f t="shared" si="83"/>
        <v>7777896297</v>
      </c>
      <c r="B898" s="1">
        <v>42155</v>
      </c>
      <c r="C898" t="str">
        <f t="shared" ref="C898:C961" si="84">TEXT(B898,"dddd")</f>
        <v>Sunday</v>
      </c>
      <c r="D898" t="str">
        <f t="shared" si="79"/>
        <v>May</v>
      </c>
      <c r="E898">
        <v>12</v>
      </c>
      <c r="F898" t="s">
        <v>27</v>
      </c>
      <c r="G898" t="s">
        <v>14</v>
      </c>
      <c r="H898">
        <f t="shared" si="80"/>
        <v>16</v>
      </c>
      <c r="I898">
        <v>9</v>
      </c>
      <c r="J898" t="s">
        <v>34</v>
      </c>
      <c r="K898" t="s">
        <v>35</v>
      </c>
      <c r="L898">
        <f>Table357[[#This Row],[unit_price]]*Table357[[#This Row],[quantity]]</f>
        <v>108</v>
      </c>
      <c r="M898">
        <f t="shared" si="81"/>
        <v>144</v>
      </c>
      <c r="N898">
        <f t="shared" si="82"/>
        <v>36</v>
      </c>
      <c r="O898" t="s">
        <v>111</v>
      </c>
      <c r="P898" t="s">
        <v>114</v>
      </c>
      <c r="Q898" t="str">
        <f>TEXT(Table357[[#This Row],[order_date]],"yyyy")</f>
        <v>2015</v>
      </c>
    </row>
    <row r="899" spans="1:17" x14ac:dyDescent="0.3">
      <c r="A899">
        <f t="shared" si="83"/>
        <v>7777896298</v>
      </c>
      <c r="B899" s="1">
        <v>42155</v>
      </c>
      <c r="C899" t="str">
        <f t="shared" si="84"/>
        <v>Sunday</v>
      </c>
      <c r="D899" t="str">
        <f t="shared" ref="D899:D962" si="85">TEXT(B899,"mmmm")</f>
        <v>May</v>
      </c>
      <c r="E899">
        <v>12.25</v>
      </c>
      <c r="F899" t="s">
        <v>27</v>
      </c>
      <c r="G899" t="s">
        <v>17</v>
      </c>
      <c r="H899">
        <f t="shared" ref="H899:H962" si="86">E899 +   IF(F899="S", 2, IF(F899="M", 3.5, IF(F899="L", 5, 0))) +  IF(G899="Classic", 1, IF(G899="Veggie", 2, IF(G899="Chicken", 3, IF(G899="Supreme",5,0))))</f>
        <v>19.25</v>
      </c>
      <c r="I899">
        <v>8</v>
      </c>
      <c r="J899" t="s">
        <v>70</v>
      </c>
      <c r="K899" t="s">
        <v>71</v>
      </c>
      <c r="L899">
        <f>Table357[[#This Row],[unit_price]]*Table357[[#This Row],[quantity]]</f>
        <v>98</v>
      </c>
      <c r="M899">
        <f t="shared" ref="M899:M962" si="87">H899*I899</f>
        <v>154</v>
      </c>
      <c r="N899">
        <f t="shared" ref="N899:N962" si="88">(H899-E899)*I899</f>
        <v>56</v>
      </c>
      <c r="O899" t="s">
        <v>112</v>
      </c>
      <c r="P899" t="s">
        <v>115</v>
      </c>
      <c r="Q899" t="str">
        <f>TEXT(Table357[[#This Row],[order_date]],"yyyy")</f>
        <v>2015</v>
      </c>
    </row>
    <row r="900" spans="1:17" x14ac:dyDescent="0.3">
      <c r="A900">
        <f t="shared" ref="A900:A963" si="89">A899+1</f>
        <v>7777896299</v>
      </c>
      <c r="B900" s="1">
        <v>42156</v>
      </c>
      <c r="C900" t="str">
        <f t="shared" si="84"/>
        <v>Monday</v>
      </c>
      <c r="D900" t="str">
        <f t="shared" si="85"/>
        <v>June</v>
      </c>
      <c r="E900">
        <v>20.75</v>
      </c>
      <c r="F900" t="s">
        <v>13</v>
      </c>
      <c r="G900" t="s">
        <v>22</v>
      </c>
      <c r="H900">
        <f t="shared" si="86"/>
        <v>28.75</v>
      </c>
      <c r="I900">
        <v>9</v>
      </c>
      <c r="J900" t="s">
        <v>23</v>
      </c>
      <c r="K900" t="s">
        <v>24</v>
      </c>
      <c r="L900">
        <f>Table357[[#This Row],[unit_price]]*Table357[[#This Row],[quantity]]</f>
        <v>186.75</v>
      </c>
      <c r="M900">
        <f t="shared" si="87"/>
        <v>258.75</v>
      </c>
      <c r="N900">
        <f t="shared" si="88"/>
        <v>72</v>
      </c>
      <c r="O900" t="s">
        <v>112</v>
      </c>
      <c r="P900" t="s">
        <v>114</v>
      </c>
      <c r="Q900" t="str">
        <f>TEXT(Table357[[#This Row],[order_date]],"yyyy")</f>
        <v>2015</v>
      </c>
    </row>
    <row r="901" spans="1:17" x14ac:dyDescent="0.3">
      <c r="A901">
        <f t="shared" si="89"/>
        <v>7777896300</v>
      </c>
      <c r="B901" s="1">
        <v>42156</v>
      </c>
      <c r="C901" t="str">
        <f t="shared" si="84"/>
        <v>Monday</v>
      </c>
      <c r="D901" t="str">
        <f t="shared" si="85"/>
        <v>June</v>
      </c>
      <c r="E901">
        <v>12.75</v>
      </c>
      <c r="F901" t="s">
        <v>27</v>
      </c>
      <c r="G901" t="s">
        <v>22</v>
      </c>
      <c r="H901">
        <f t="shared" si="86"/>
        <v>17.75</v>
      </c>
      <c r="I901">
        <v>3</v>
      </c>
      <c r="J901" t="s">
        <v>23</v>
      </c>
      <c r="K901" t="s">
        <v>24</v>
      </c>
      <c r="L901">
        <f>Table357[[#This Row],[unit_price]]*Table357[[#This Row],[quantity]]</f>
        <v>38.25</v>
      </c>
      <c r="M901">
        <f t="shared" si="87"/>
        <v>53.25</v>
      </c>
      <c r="N901">
        <f t="shared" si="88"/>
        <v>15</v>
      </c>
      <c r="O901" t="s">
        <v>112</v>
      </c>
      <c r="P901" t="s">
        <v>114</v>
      </c>
      <c r="Q901" t="str">
        <f>TEXT(Table357[[#This Row],[order_date]],"yyyy")</f>
        <v>2015</v>
      </c>
    </row>
    <row r="902" spans="1:17" x14ac:dyDescent="0.3">
      <c r="A902">
        <f t="shared" si="89"/>
        <v>7777896301</v>
      </c>
      <c r="B902" s="1">
        <v>42156</v>
      </c>
      <c r="C902" t="str">
        <f t="shared" si="84"/>
        <v>Monday</v>
      </c>
      <c r="D902" t="str">
        <f t="shared" si="85"/>
        <v>June</v>
      </c>
      <c r="E902">
        <v>10.5</v>
      </c>
      <c r="F902" t="s">
        <v>27</v>
      </c>
      <c r="G902" t="s">
        <v>8</v>
      </c>
      <c r="H902">
        <f t="shared" si="86"/>
        <v>13.5</v>
      </c>
      <c r="I902">
        <v>6</v>
      </c>
      <c r="J902" t="s">
        <v>9</v>
      </c>
      <c r="K902" t="s">
        <v>10</v>
      </c>
      <c r="L902">
        <f>Table357[[#This Row],[unit_price]]*Table357[[#This Row],[quantity]]</f>
        <v>63</v>
      </c>
      <c r="M902">
        <f t="shared" si="87"/>
        <v>81</v>
      </c>
      <c r="N902">
        <f t="shared" si="88"/>
        <v>18</v>
      </c>
      <c r="O902" t="s">
        <v>112</v>
      </c>
      <c r="P902" t="s">
        <v>114</v>
      </c>
      <c r="Q902" t="str">
        <f>TEXT(Table357[[#This Row],[order_date]],"yyyy")</f>
        <v>2015</v>
      </c>
    </row>
    <row r="903" spans="1:17" x14ac:dyDescent="0.3">
      <c r="A903">
        <f t="shared" si="89"/>
        <v>7777896302</v>
      </c>
      <c r="B903" s="1">
        <v>42156</v>
      </c>
      <c r="C903" t="str">
        <f t="shared" si="84"/>
        <v>Monday</v>
      </c>
      <c r="D903" t="str">
        <f t="shared" si="85"/>
        <v>June</v>
      </c>
      <c r="E903">
        <v>12.5</v>
      </c>
      <c r="F903" t="s">
        <v>7</v>
      </c>
      <c r="G903" t="s">
        <v>8</v>
      </c>
      <c r="H903">
        <f t="shared" si="86"/>
        <v>17</v>
      </c>
      <c r="I903">
        <v>10</v>
      </c>
      <c r="J903" t="s">
        <v>48</v>
      </c>
      <c r="K903" t="s">
        <v>49</v>
      </c>
      <c r="L903">
        <f>Table357[[#This Row],[unit_price]]*Table357[[#This Row],[quantity]]</f>
        <v>125</v>
      </c>
      <c r="M903">
        <f t="shared" si="87"/>
        <v>170</v>
      </c>
      <c r="N903">
        <f t="shared" si="88"/>
        <v>45</v>
      </c>
      <c r="O903" t="s">
        <v>112</v>
      </c>
      <c r="P903" t="s">
        <v>115</v>
      </c>
      <c r="Q903" t="str">
        <f>TEXT(Table357[[#This Row],[order_date]],"yyyy")</f>
        <v>2015</v>
      </c>
    </row>
    <row r="904" spans="1:17" x14ac:dyDescent="0.3">
      <c r="A904">
        <f t="shared" si="89"/>
        <v>7777896303</v>
      </c>
      <c r="B904" s="1">
        <v>42156</v>
      </c>
      <c r="C904" t="str">
        <f t="shared" si="84"/>
        <v>Monday</v>
      </c>
      <c r="D904" t="str">
        <f t="shared" si="85"/>
        <v>June</v>
      </c>
      <c r="E904">
        <v>16</v>
      </c>
      <c r="F904" t="s">
        <v>84</v>
      </c>
      <c r="G904" t="s">
        <v>8</v>
      </c>
      <c r="H904">
        <f t="shared" si="86"/>
        <v>17</v>
      </c>
      <c r="I904">
        <v>7</v>
      </c>
      <c r="J904" t="s">
        <v>58</v>
      </c>
      <c r="K904" t="s">
        <v>59</v>
      </c>
      <c r="L904">
        <f>Table357[[#This Row],[unit_price]]*Table357[[#This Row],[quantity]]</f>
        <v>112</v>
      </c>
      <c r="M904">
        <f t="shared" si="87"/>
        <v>119</v>
      </c>
      <c r="N904">
        <f t="shared" si="88"/>
        <v>7</v>
      </c>
      <c r="O904" t="s">
        <v>111</v>
      </c>
      <c r="P904" t="s">
        <v>115</v>
      </c>
      <c r="Q904" t="str">
        <f>TEXT(Table357[[#This Row],[order_date]],"yyyy")</f>
        <v>2015</v>
      </c>
    </row>
    <row r="905" spans="1:17" x14ac:dyDescent="0.3">
      <c r="A905">
        <f t="shared" si="89"/>
        <v>7777896304</v>
      </c>
      <c r="B905" s="1">
        <v>42157</v>
      </c>
      <c r="C905" t="str">
        <f t="shared" si="84"/>
        <v>Tuesday</v>
      </c>
      <c r="D905" t="str">
        <f t="shared" si="85"/>
        <v>June</v>
      </c>
      <c r="E905">
        <v>16</v>
      </c>
      <c r="F905" t="s">
        <v>7</v>
      </c>
      <c r="G905" t="s">
        <v>8</v>
      </c>
      <c r="H905">
        <f t="shared" si="86"/>
        <v>20.5</v>
      </c>
      <c r="I905">
        <v>9</v>
      </c>
      <c r="J905" t="s">
        <v>58</v>
      </c>
      <c r="K905" t="s">
        <v>59</v>
      </c>
      <c r="L905">
        <f>Table357[[#This Row],[unit_price]]*Table357[[#This Row],[quantity]]</f>
        <v>144</v>
      </c>
      <c r="M905">
        <f t="shared" si="87"/>
        <v>184.5</v>
      </c>
      <c r="N905">
        <f t="shared" si="88"/>
        <v>40.5</v>
      </c>
      <c r="O905" t="s">
        <v>111</v>
      </c>
      <c r="P905" t="s">
        <v>114</v>
      </c>
      <c r="Q905" t="str">
        <f>TEXT(Table357[[#This Row],[order_date]],"yyyy")</f>
        <v>2015</v>
      </c>
    </row>
    <row r="906" spans="1:17" x14ac:dyDescent="0.3">
      <c r="A906">
        <f t="shared" si="89"/>
        <v>7777896305</v>
      </c>
      <c r="B906" s="1">
        <v>42157</v>
      </c>
      <c r="C906" t="str">
        <f t="shared" si="84"/>
        <v>Tuesday</v>
      </c>
      <c r="D906" t="str">
        <f t="shared" si="85"/>
        <v>June</v>
      </c>
      <c r="E906">
        <v>16</v>
      </c>
      <c r="F906" t="s">
        <v>7</v>
      </c>
      <c r="G906" t="s">
        <v>14</v>
      </c>
      <c r="H906">
        <f t="shared" si="86"/>
        <v>21.5</v>
      </c>
      <c r="I906">
        <v>9</v>
      </c>
      <c r="J906" t="s">
        <v>20</v>
      </c>
      <c r="K906" t="s">
        <v>21</v>
      </c>
      <c r="L906">
        <f>Table357[[#This Row],[unit_price]]*Table357[[#This Row],[quantity]]</f>
        <v>144</v>
      </c>
      <c r="M906">
        <f t="shared" si="87"/>
        <v>193.5</v>
      </c>
      <c r="N906">
        <f t="shared" si="88"/>
        <v>49.5</v>
      </c>
      <c r="O906" t="s">
        <v>111</v>
      </c>
      <c r="P906" t="s">
        <v>115</v>
      </c>
      <c r="Q906" t="str">
        <f>TEXT(Table357[[#This Row],[order_date]],"yyyy")</f>
        <v>2015</v>
      </c>
    </row>
    <row r="907" spans="1:17" x14ac:dyDescent="0.3">
      <c r="A907">
        <f t="shared" si="89"/>
        <v>7777896306</v>
      </c>
      <c r="B907" s="1">
        <v>42157</v>
      </c>
      <c r="C907" t="str">
        <f t="shared" si="84"/>
        <v>Tuesday</v>
      </c>
      <c r="D907" t="str">
        <f t="shared" si="85"/>
        <v>June</v>
      </c>
      <c r="E907">
        <v>20.25</v>
      </c>
      <c r="F907" t="s">
        <v>13</v>
      </c>
      <c r="G907" t="s">
        <v>14</v>
      </c>
      <c r="H907">
        <f t="shared" si="86"/>
        <v>27.25</v>
      </c>
      <c r="I907">
        <v>4</v>
      </c>
      <c r="J907" t="s">
        <v>68</v>
      </c>
      <c r="K907" t="s">
        <v>69</v>
      </c>
      <c r="L907">
        <f>Table357[[#This Row],[unit_price]]*Table357[[#This Row],[quantity]]</f>
        <v>81</v>
      </c>
      <c r="M907">
        <f t="shared" si="87"/>
        <v>109</v>
      </c>
      <c r="N907">
        <f t="shared" si="88"/>
        <v>28</v>
      </c>
      <c r="O907" t="s">
        <v>111</v>
      </c>
      <c r="P907" t="s">
        <v>114</v>
      </c>
      <c r="Q907" t="str">
        <f>TEXT(Table357[[#This Row],[order_date]],"yyyy")</f>
        <v>2015</v>
      </c>
    </row>
    <row r="908" spans="1:17" x14ac:dyDescent="0.3">
      <c r="A908">
        <f t="shared" si="89"/>
        <v>7777896307</v>
      </c>
      <c r="B908" s="1">
        <v>42157</v>
      </c>
      <c r="C908" t="str">
        <f t="shared" si="84"/>
        <v>Tuesday</v>
      </c>
      <c r="D908" t="str">
        <f t="shared" si="85"/>
        <v>June</v>
      </c>
      <c r="E908">
        <v>12.5</v>
      </c>
      <c r="F908" t="s">
        <v>27</v>
      </c>
      <c r="G908" t="s">
        <v>17</v>
      </c>
      <c r="H908">
        <f t="shared" si="86"/>
        <v>19.5</v>
      </c>
      <c r="I908">
        <v>10</v>
      </c>
      <c r="J908" t="s">
        <v>66</v>
      </c>
      <c r="K908" t="s">
        <v>67</v>
      </c>
      <c r="L908">
        <f>Table357[[#This Row],[unit_price]]*Table357[[#This Row],[quantity]]</f>
        <v>125</v>
      </c>
      <c r="M908">
        <f t="shared" si="87"/>
        <v>195</v>
      </c>
      <c r="N908">
        <f t="shared" si="88"/>
        <v>70</v>
      </c>
      <c r="O908" t="s">
        <v>111</v>
      </c>
      <c r="P908" t="s">
        <v>115</v>
      </c>
      <c r="Q908" t="str">
        <f>TEXT(Table357[[#This Row],[order_date]],"yyyy")</f>
        <v>2015</v>
      </c>
    </row>
    <row r="909" spans="1:17" x14ac:dyDescent="0.3">
      <c r="A909">
        <f t="shared" si="89"/>
        <v>7777896308</v>
      </c>
      <c r="B909" s="1">
        <v>42158</v>
      </c>
      <c r="C909" t="str">
        <f t="shared" si="84"/>
        <v>Wednesday</v>
      </c>
      <c r="D909" t="str">
        <f t="shared" si="85"/>
        <v>June</v>
      </c>
      <c r="E909">
        <v>18.5</v>
      </c>
      <c r="F909" t="s">
        <v>13</v>
      </c>
      <c r="G909" t="s">
        <v>14</v>
      </c>
      <c r="H909">
        <f t="shared" si="86"/>
        <v>25.5</v>
      </c>
      <c r="I909">
        <v>6</v>
      </c>
      <c r="J909" t="s">
        <v>15</v>
      </c>
      <c r="K909" t="s">
        <v>16</v>
      </c>
      <c r="L909">
        <f>Table357[[#This Row],[unit_price]]*Table357[[#This Row],[quantity]]</f>
        <v>111</v>
      </c>
      <c r="M909">
        <f t="shared" si="87"/>
        <v>153</v>
      </c>
      <c r="N909">
        <f t="shared" si="88"/>
        <v>42</v>
      </c>
      <c r="O909" t="s">
        <v>112</v>
      </c>
      <c r="P909" t="s">
        <v>115</v>
      </c>
      <c r="Q909" t="str">
        <f>TEXT(Table357[[#This Row],[order_date]],"yyyy")</f>
        <v>2015</v>
      </c>
    </row>
    <row r="910" spans="1:17" x14ac:dyDescent="0.3">
      <c r="A910">
        <f t="shared" si="89"/>
        <v>7777896309</v>
      </c>
      <c r="B910" s="1">
        <v>42158</v>
      </c>
      <c r="C910" t="str">
        <f t="shared" si="84"/>
        <v>Wednesday</v>
      </c>
      <c r="D910" t="str">
        <f t="shared" si="85"/>
        <v>June</v>
      </c>
      <c r="E910">
        <v>20.75</v>
      </c>
      <c r="F910" t="s">
        <v>13</v>
      </c>
      <c r="G910" t="s">
        <v>17</v>
      </c>
      <c r="H910">
        <f t="shared" si="86"/>
        <v>30.75</v>
      </c>
      <c r="I910">
        <v>6</v>
      </c>
      <c r="J910" t="s">
        <v>38</v>
      </c>
      <c r="K910" t="s">
        <v>39</v>
      </c>
      <c r="L910">
        <f>Table357[[#This Row],[unit_price]]*Table357[[#This Row],[quantity]]</f>
        <v>124.5</v>
      </c>
      <c r="M910">
        <f t="shared" si="87"/>
        <v>184.5</v>
      </c>
      <c r="N910">
        <f t="shared" si="88"/>
        <v>60</v>
      </c>
      <c r="O910" t="s">
        <v>111</v>
      </c>
      <c r="P910" t="s">
        <v>114</v>
      </c>
      <c r="Q910" t="str">
        <f>TEXT(Table357[[#This Row],[order_date]],"yyyy")</f>
        <v>2015</v>
      </c>
    </row>
    <row r="911" spans="1:17" x14ac:dyDescent="0.3">
      <c r="A911">
        <f t="shared" si="89"/>
        <v>7777896310</v>
      </c>
      <c r="B911" s="1">
        <v>42158</v>
      </c>
      <c r="C911" t="str">
        <f t="shared" si="84"/>
        <v>Wednesday</v>
      </c>
      <c r="D911" t="str">
        <f t="shared" si="85"/>
        <v>June</v>
      </c>
      <c r="E911">
        <v>12</v>
      </c>
      <c r="F911" t="s">
        <v>27</v>
      </c>
      <c r="G911" t="s">
        <v>14</v>
      </c>
      <c r="H911">
        <f t="shared" si="86"/>
        <v>16</v>
      </c>
      <c r="I911">
        <v>2</v>
      </c>
      <c r="J911" t="s">
        <v>68</v>
      </c>
      <c r="K911" t="s">
        <v>69</v>
      </c>
      <c r="L911">
        <f>Table357[[#This Row],[unit_price]]*Table357[[#This Row],[quantity]]</f>
        <v>24</v>
      </c>
      <c r="M911">
        <f t="shared" si="87"/>
        <v>32</v>
      </c>
      <c r="N911">
        <f t="shared" si="88"/>
        <v>8</v>
      </c>
      <c r="O911" t="s">
        <v>112</v>
      </c>
      <c r="P911" t="s">
        <v>114</v>
      </c>
      <c r="Q911" t="str">
        <f>TEXT(Table357[[#This Row],[order_date]],"yyyy")</f>
        <v>2015</v>
      </c>
    </row>
    <row r="912" spans="1:17" x14ac:dyDescent="0.3">
      <c r="A912">
        <f t="shared" si="89"/>
        <v>7777896311</v>
      </c>
      <c r="B912" s="1">
        <v>42158</v>
      </c>
      <c r="C912" t="str">
        <f t="shared" si="84"/>
        <v>Wednesday</v>
      </c>
      <c r="D912" t="str">
        <f t="shared" si="85"/>
        <v>June</v>
      </c>
      <c r="E912">
        <v>20.5</v>
      </c>
      <c r="F912" t="s">
        <v>13</v>
      </c>
      <c r="G912" t="s">
        <v>8</v>
      </c>
      <c r="H912">
        <f t="shared" si="86"/>
        <v>26.5</v>
      </c>
      <c r="I912">
        <v>1</v>
      </c>
      <c r="J912" t="s">
        <v>58</v>
      </c>
      <c r="K912" t="s">
        <v>59</v>
      </c>
      <c r="L912">
        <f>Table357[[#This Row],[unit_price]]*Table357[[#This Row],[quantity]]</f>
        <v>20.5</v>
      </c>
      <c r="M912">
        <f t="shared" si="87"/>
        <v>26.5</v>
      </c>
      <c r="N912">
        <f t="shared" si="88"/>
        <v>6</v>
      </c>
      <c r="O912" t="s">
        <v>112</v>
      </c>
      <c r="P912" t="s">
        <v>115</v>
      </c>
      <c r="Q912" t="str">
        <f>TEXT(Table357[[#This Row],[order_date]],"yyyy")</f>
        <v>2015</v>
      </c>
    </row>
    <row r="913" spans="1:17" x14ac:dyDescent="0.3">
      <c r="A913">
        <f t="shared" si="89"/>
        <v>7777896312</v>
      </c>
      <c r="B913" s="1">
        <v>42158</v>
      </c>
      <c r="C913" t="str">
        <f t="shared" si="84"/>
        <v>Wednesday</v>
      </c>
      <c r="D913" t="str">
        <f t="shared" si="85"/>
        <v>June</v>
      </c>
      <c r="E913">
        <v>14.75</v>
      </c>
      <c r="F913" t="s">
        <v>7</v>
      </c>
      <c r="G913" t="s">
        <v>14</v>
      </c>
      <c r="H913">
        <f t="shared" si="86"/>
        <v>20.25</v>
      </c>
      <c r="I913">
        <v>8</v>
      </c>
      <c r="J913" t="s">
        <v>56</v>
      </c>
      <c r="K913" t="s">
        <v>57</v>
      </c>
      <c r="L913">
        <f>Table357[[#This Row],[unit_price]]*Table357[[#This Row],[quantity]]</f>
        <v>118</v>
      </c>
      <c r="M913">
        <f t="shared" si="87"/>
        <v>162</v>
      </c>
      <c r="N913">
        <f t="shared" si="88"/>
        <v>44</v>
      </c>
      <c r="O913" t="s">
        <v>111</v>
      </c>
      <c r="P913" t="s">
        <v>115</v>
      </c>
      <c r="Q913" t="str">
        <f>TEXT(Table357[[#This Row],[order_date]],"yyyy")</f>
        <v>2015</v>
      </c>
    </row>
    <row r="914" spans="1:17" x14ac:dyDescent="0.3">
      <c r="A914">
        <f t="shared" si="89"/>
        <v>7777896313</v>
      </c>
      <c r="B914" s="1">
        <v>42158</v>
      </c>
      <c r="C914" t="str">
        <f t="shared" si="84"/>
        <v>Wednesday</v>
      </c>
      <c r="D914" t="str">
        <f t="shared" si="85"/>
        <v>June</v>
      </c>
      <c r="E914">
        <v>20.25</v>
      </c>
      <c r="F914" t="s">
        <v>13</v>
      </c>
      <c r="G914" t="s">
        <v>17</v>
      </c>
      <c r="H914">
        <f t="shared" si="86"/>
        <v>30.25</v>
      </c>
      <c r="I914">
        <v>7</v>
      </c>
      <c r="J914" t="s">
        <v>70</v>
      </c>
      <c r="K914" t="s">
        <v>71</v>
      </c>
      <c r="L914">
        <f>Table357[[#This Row],[unit_price]]*Table357[[#This Row],[quantity]]</f>
        <v>141.75</v>
      </c>
      <c r="M914">
        <f t="shared" si="87"/>
        <v>211.75</v>
      </c>
      <c r="N914">
        <f t="shared" si="88"/>
        <v>70</v>
      </c>
      <c r="O914" t="s">
        <v>111</v>
      </c>
      <c r="P914" t="s">
        <v>114</v>
      </c>
      <c r="Q914" t="str">
        <f>TEXT(Table357[[#This Row],[order_date]],"yyyy")</f>
        <v>2015</v>
      </c>
    </row>
    <row r="915" spans="1:17" x14ac:dyDescent="0.3">
      <c r="A915">
        <f t="shared" si="89"/>
        <v>7777896314</v>
      </c>
      <c r="B915" s="1">
        <v>42159</v>
      </c>
      <c r="C915" t="str">
        <f t="shared" si="84"/>
        <v>Thursday</v>
      </c>
      <c r="D915" t="str">
        <f t="shared" si="85"/>
        <v>June</v>
      </c>
      <c r="E915">
        <v>20.75</v>
      </c>
      <c r="F915" t="s">
        <v>13</v>
      </c>
      <c r="G915" t="s">
        <v>22</v>
      </c>
      <c r="H915">
        <f t="shared" si="86"/>
        <v>28.75</v>
      </c>
      <c r="I915">
        <v>4</v>
      </c>
      <c r="J915" t="s">
        <v>23</v>
      </c>
      <c r="K915" t="s">
        <v>24</v>
      </c>
      <c r="L915">
        <f>Table357[[#This Row],[unit_price]]*Table357[[#This Row],[quantity]]</f>
        <v>83</v>
      </c>
      <c r="M915">
        <f t="shared" si="87"/>
        <v>115</v>
      </c>
      <c r="N915">
        <f t="shared" si="88"/>
        <v>32</v>
      </c>
      <c r="O915" t="s">
        <v>112</v>
      </c>
      <c r="P915" t="s">
        <v>114</v>
      </c>
      <c r="Q915" t="str">
        <f>TEXT(Table357[[#This Row],[order_date]],"yyyy")</f>
        <v>2015</v>
      </c>
    </row>
    <row r="916" spans="1:17" x14ac:dyDescent="0.3">
      <c r="A916">
        <f t="shared" si="89"/>
        <v>7777896315</v>
      </c>
      <c r="B916" s="1">
        <v>42159</v>
      </c>
      <c r="C916" t="str">
        <f t="shared" si="84"/>
        <v>Thursday</v>
      </c>
      <c r="D916" t="str">
        <f t="shared" si="85"/>
        <v>June</v>
      </c>
      <c r="E916">
        <v>15.25</v>
      </c>
      <c r="F916" t="s">
        <v>13</v>
      </c>
      <c r="G916" t="s">
        <v>8</v>
      </c>
      <c r="H916">
        <f t="shared" si="86"/>
        <v>21.25</v>
      </c>
      <c r="I916">
        <v>10</v>
      </c>
      <c r="J916" t="s">
        <v>48</v>
      </c>
      <c r="K916" t="s">
        <v>49</v>
      </c>
      <c r="L916">
        <f>Table357[[#This Row],[unit_price]]*Table357[[#This Row],[quantity]]</f>
        <v>152.5</v>
      </c>
      <c r="M916">
        <f t="shared" si="87"/>
        <v>212.5</v>
      </c>
      <c r="N916">
        <f t="shared" si="88"/>
        <v>60</v>
      </c>
      <c r="O916" t="s">
        <v>112</v>
      </c>
      <c r="P916" t="s">
        <v>114</v>
      </c>
      <c r="Q916" t="str">
        <f>TEXT(Table357[[#This Row],[order_date]],"yyyy")</f>
        <v>2015</v>
      </c>
    </row>
    <row r="917" spans="1:17" x14ac:dyDescent="0.3">
      <c r="A917">
        <f t="shared" si="89"/>
        <v>7777896316</v>
      </c>
      <c r="B917" s="1">
        <v>42159</v>
      </c>
      <c r="C917" t="str">
        <f t="shared" si="84"/>
        <v>Thursday</v>
      </c>
      <c r="D917" t="str">
        <f t="shared" si="85"/>
        <v>June</v>
      </c>
      <c r="E917">
        <v>12</v>
      </c>
      <c r="F917" t="s">
        <v>27</v>
      </c>
      <c r="G917" t="s">
        <v>8</v>
      </c>
      <c r="H917">
        <f t="shared" si="86"/>
        <v>15</v>
      </c>
      <c r="I917">
        <v>8</v>
      </c>
      <c r="J917" t="s">
        <v>52</v>
      </c>
      <c r="K917" t="s">
        <v>53</v>
      </c>
      <c r="L917">
        <f>Table357[[#This Row],[unit_price]]*Table357[[#This Row],[quantity]]</f>
        <v>96</v>
      </c>
      <c r="M917">
        <f t="shared" si="87"/>
        <v>120</v>
      </c>
      <c r="N917">
        <f t="shared" si="88"/>
        <v>24</v>
      </c>
      <c r="O917" t="s">
        <v>112</v>
      </c>
      <c r="P917" t="s">
        <v>115</v>
      </c>
      <c r="Q917" t="str">
        <f>TEXT(Table357[[#This Row],[order_date]],"yyyy")</f>
        <v>2015</v>
      </c>
    </row>
    <row r="918" spans="1:17" x14ac:dyDescent="0.3">
      <c r="A918">
        <f t="shared" si="89"/>
        <v>7777896317</v>
      </c>
      <c r="B918" s="1">
        <v>42159</v>
      </c>
      <c r="C918" t="str">
        <f t="shared" si="84"/>
        <v>Thursday</v>
      </c>
      <c r="D918" t="str">
        <f t="shared" si="85"/>
        <v>June</v>
      </c>
      <c r="E918">
        <v>16</v>
      </c>
      <c r="F918" t="s">
        <v>7</v>
      </c>
      <c r="G918" t="s">
        <v>14</v>
      </c>
      <c r="H918">
        <f t="shared" si="86"/>
        <v>21.5</v>
      </c>
      <c r="I918">
        <v>7</v>
      </c>
      <c r="J918" t="s">
        <v>34</v>
      </c>
      <c r="K918" t="s">
        <v>35</v>
      </c>
      <c r="L918">
        <f>Table357[[#This Row],[unit_price]]*Table357[[#This Row],[quantity]]</f>
        <v>112</v>
      </c>
      <c r="M918">
        <f t="shared" si="87"/>
        <v>150.5</v>
      </c>
      <c r="N918">
        <f t="shared" si="88"/>
        <v>38.5</v>
      </c>
      <c r="O918" t="s">
        <v>111</v>
      </c>
      <c r="P918" t="s">
        <v>115</v>
      </c>
      <c r="Q918" t="str">
        <f>TEXT(Table357[[#This Row],[order_date]],"yyyy")</f>
        <v>2015</v>
      </c>
    </row>
    <row r="919" spans="1:17" x14ac:dyDescent="0.3">
      <c r="A919">
        <f t="shared" si="89"/>
        <v>7777896318</v>
      </c>
      <c r="B919" s="1">
        <v>42160</v>
      </c>
      <c r="C919" t="str">
        <f t="shared" si="84"/>
        <v>Friday</v>
      </c>
      <c r="D919" t="str">
        <f t="shared" si="85"/>
        <v>June</v>
      </c>
      <c r="E919">
        <v>16.75</v>
      </c>
      <c r="F919" t="s">
        <v>7</v>
      </c>
      <c r="G919" t="s">
        <v>22</v>
      </c>
      <c r="H919">
        <f t="shared" si="86"/>
        <v>23.25</v>
      </c>
      <c r="I919">
        <v>11</v>
      </c>
      <c r="J919" t="s">
        <v>28</v>
      </c>
      <c r="K919" t="s">
        <v>29</v>
      </c>
      <c r="L919">
        <f>Table357[[#This Row],[unit_price]]*Table357[[#This Row],[quantity]]</f>
        <v>184.25</v>
      </c>
      <c r="M919">
        <f t="shared" si="87"/>
        <v>255.75</v>
      </c>
      <c r="N919">
        <f t="shared" si="88"/>
        <v>71.5</v>
      </c>
      <c r="O919" t="s">
        <v>112</v>
      </c>
      <c r="P919" t="s">
        <v>115</v>
      </c>
      <c r="Q919" t="str">
        <f>TEXT(Table357[[#This Row],[order_date]],"yyyy")</f>
        <v>2015</v>
      </c>
    </row>
    <row r="920" spans="1:17" x14ac:dyDescent="0.3">
      <c r="A920">
        <f t="shared" si="89"/>
        <v>7777896319</v>
      </c>
      <c r="B920" s="1">
        <v>42160</v>
      </c>
      <c r="C920" t="str">
        <f t="shared" si="84"/>
        <v>Friday</v>
      </c>
      <c r="D920" t="str">
        <f t="shared" si="85"/>
        <v>June</v>
      </c>
      <c r="E920">
        <v>16.25</v>
      </c>
      <c r="F920" t="s">
        <v>7</v>
      </c>
      <c r="G920" t="s">
        <v>17</v>
      </c>
      <c r="H920">
        <f t="shared" si="86"/>
        <v>24.75</v>
      </c>
      <c r="I920">
        <v>6</v>
      </c>
      <c r="J920" t="s">
        <v>60</v>
      </c>
      <c r="K920" t="s">
        <v>61</v>
      </c>
      <c r="L920">
        <f>Table357[[#This Row],[unit_price]]*Table357[[#This Row],[quantity]]</f>
        <v>97.5</v>
      </c>
      <c r="M920">
        <f t="shared" si="87"/>
        <v>148.5</v>
      </c>
      <c r="N920">
        <f t="shared" si="88"/>
        <v>51</v>
      </c>
      <c r="O920" t="s">
        <v>112</v>
      </c>
      <c r="P920" t="s">
        <v>115</v>
      </c>
      <c r="Q920" t="str">
        <f>TEXT(Table357[[#This Row],[order_date]],"yyyy")</f>
        <v>2015</v>
      </c>
    </row>
    <row r="921" spans="1:17" x14ac:dyDescent="0.3">
      <c r="A921">
        <f t="shared" si="89"/>
        <v>7777896320</v>
      </c>
      <c r="B921" s="1">
        <v>42160</v>
      </c>
      <c r="C921" t="str">
        <f t="shared" si="84"/>
        <v>Friday</v>
      </c>
      <c r="D921" t="str">
        <f t="shared" si="85"/>
        <v>June</v>
      </c>
      <c r="E921">
        <v>12</v>
      </c>
      <c r="F921" t="s">
        <v>27</v>
      </c>
      <c r="G921" t="s">
        <v>14</v>
      </c>
      <c r="H921">
        <f t="shared" si="86"/>
        <v>16</v>
      </c>
      <c r="I921">
        <v>11</v>
      </c>
      <c r="J921" t="s">
        <v>34</v>
      </c>
      <c r="K921" t="s">
        <v>35</v>
      </c>
      <c r="L921">
        <f>Table357[[#This Row],[unit_price]]*Table357[[#This Row],[quantity]]</f>
        <v>132</v>
      </c>
      <c r="M921">
        <f t="shared" si="87"/>
        <v>176</v>
      </c>
      <c r="N921">
        <f t="shared" si="88"/>
        <v>44</v>
      </c>
      <c r="O921" t="s">
        <v>111</v>
      </c>
      <c r="P921" t="s">
        <v>114</v>
      </c>
      <c r="Q921" t="str">
        <f>TEXT(Table357[[#This Row],[order_date]],"yyyy")</f>
        <v>2015</v>
      </c>
    </row>
    <row r="922" spans="1:17" x14ac:dyDescent="0.3">
      <c r="A922">
        <f t="shared" si="89"/>
        <v>7777896321</v>
      </c>
      <c r="B922" s="1">
        <v>42160</v>
      </c>
      <c r="C922" t="str">
        <f t="shared" si="84"/>
        <v>Friday</v>
      </c>
      <c r="D922" t="str">
        <f t="shared" si="85"/>
        <v>June</v>
      </c>
      <c r="E922">
        <v>20.25</v>
      </c>
      <c r="F922" t="s">
        <v>13</v>
      </c>
      <c r="G922" t="s">
        <v>14</v>
      </c>
      <c r="H922">
        <f t="shared" si="86"/>
        <v>27.25</v>
      </c>
      <c r="I922">
        <v>1</v>
      </c>
      <c r="J922" t="s">
        <v>20</v>
      </c>
      <c r="K922" t="s">
        <v>21</v>
      </c>
      <c r="L922">
        <f>Table357[[#This Row],[unit_price]]*Table357[[#This Row],[quantity]]</f>
        <v>20.25</v>
      </c>
      <c r="M922">
        <f t="shared" si="87"/>
        <v>27.25</v>
      </c>
      <c r="N922">
        <f t="shared" si="88"/>
        <v>7</v>
      </c>
      <c r="O922" t="s">
        <v>112</v>
      </c>
      <c r="P922" t="s">
        <v>115</v>
      </c>
      <c r="Q922" t="str">
        <f>TEXT(Table357[[#This Row],[order_date]],"yyyy")</f>
        <v>2015</v>
      </c>
    </row>
    <row r="923" spans="1:17" x14ac:dyDescent="0.3">
      <c r="A923">
        <f t="shared" si="89"/>
        <v>7777896322</v>
      </c>
      <c r="B923" s="1">
        <v>42161</v>
      </c>
      <c r="C923" t="str">
        <f t="shared" si="84"/>
        <v>Saturday</v>
      </c>
      <c r="D923" t="str">
        <f t="shared" si="85"/>
        <v>June</v>
      </c>
      <c r="E923">
        <v>20.25</v>
      </c>
      <c r="F923" t="s">
        <v>13</v>
      </c>
      <c r="G923" t="s">
        <v>14</v>
      </c>
      <c r="H923">
        <f t="shared" si="86"/>
        <v>27.25</v>
      </c>
      <c r="I923">
        <v>2</v>
      </c>
      <c r="J923" t="s">
        <v>42</v>
      </c>
      <c r="K923" t="s">
        <v>43</v>
      </c>
      <c r="L923">
        <f>Table357[[#This Row],[unit_price]]*Table357[[#This Row],[quantity]]</f>
        <v>40.5</v>
      </c>
      <c r="M923">
        <f t="shared" si="87"/>
        <v>54.5</v>
      </c>
      <c r="N923">
        <f t="shared" si="88"/>
        <v>14</v>
      </c>
      <c r="O923" t="s">
        <v>112</v>
      </c>
      <c r="P923" t="s">
        <v>115</v>
      </c>
      <c r="Q923" t="str">
        <f>TEXT(Table357[[#This Row],[order_date]],"yyyy")</f>
        <v>2015</v>
      </c>
    </row>
    <row r="924" spans="1:17" x14ac:dyDescent="0.3">
      <c r="A924">
        <f t="shared" si="89"/>
        <v>7777896323</v>
      </c>
      <c r="B924" s="1">
        <v>42161</v>
      </c>
      <c r="C924" t="str">
        <f t="shared" si="84"/>
        <v>Saturday</v>
      </c>
      <c r="D924" t="str">
        <f t="shared" si="85"/>
        <v>June</v>
      </c>
      <c r="E924">
        <v>14.75</v>
      </c>
      <c r="F924" t="s">
        <v>7</v>
      </c>
      <c r="G924" t="s">
        <v>14</v>
      </c>
      <c r="H924">
        <f t="shared" si="86"/>
        <v>20.25</v>
      </c>
      <c r="I924">
        <v>7</v>
      </c>
      <c r="J924" t="s">
        <v>56</v>
      </c>
      <c r="K924" t="s">
        <v>57</v>
      </c>
      <c r="L924">
        <f>Table357[[#This Row],[unit_price]]*Table357[[#This Row],[quantity]]</f>
        <v>103.25</v>
      </c>
      <c r="M924">
        <f t="shared" si="87"/>
        <v>141.75</v>
      </c>
      <c r="N924">
        <f t="shared" si="88"/>
        <v>38.5</v>
      </c>
      <c r="O924" t="s">
        <v>111</v>
      </c>
      <c r="P924" t="s">
        <v>114</v>
      </c>
      <c r="Q924" t="str">
        <f>TEXT(Table357[[#This Row],[order_date]],"yyyy")</f>
        <v>2015</v>
      </c>
    </row>
    <row r="925" spans="1:17" x14ac:dyDescent="0.3">
      <c r="A925">
        <f t="shared" si="89"/>
        <v>7777896324</v>
      </c>
      <c r="B925" s="1">
        <v>42161</v>
      </c>
      <c r="C925" t="str">
        <f t="shared" si="84"/>
        <v>Saturday</v>
      </c>
      <c r="D925" t="str">
        <f t="shared" si="85"/>
        <v>June</v>
      </c>
      <c r="E925">
        <v>12.75</v>
      </c>
      <c r="F925" t="s">
        <v>27</v>
      </c>
      <c r="G925" t="s">
        <v>22</v>
      </c>
      <c r="H925">
        <f t="shared" si="86"/>
        <v>17.75</v>
      </c>
      <c r="I925">
        <v>2</v>
      </c>
      <c r="J925" t="s">
        <v>50</v>
      </c>
      <c r="K925" t="s">
        <v>51</v>
      </c>
      <c r="L925">
        <f>Table357[[#This Row],[unit_price]]*Table357[[#This Row],[quantity]]</f>
        <v>25.5</v>
      </c>
      <c r="M925">
        <f t="shared" si="87"/>
        <v>35.5</v>
      </c>
      <c r="N925">
        <f t="shared" si="88"/>
        <v>10</v>
      </c>
      <c r="O925" t="s">
        <v>111</v>
      </c>
      <c r="P925" t="s">
        <v>115</v>
      </c>
      <c r="Q925" t="str">
        <f>TEXT(Table357[[#This Row],[order_date]],"yyyy")</f>
        <v>2015</v>
      </c>
    </row>
    <row r="926" spans="1:17" x14ac:dyDescent="0.3">
      <c r="A926">
        <f t="shared" si="89"/>
        <v>7777896325</v>
      </c>
      <c r="B926" s="1">
        <v>42161</v>
      </c>
      <c r="C926" t="str">
        <f t="shared" si="84"/>
        <v>Saturday</v>
      </c>
      <c r="D926" t="str">
        <f t="shared" si="85"/>
        <v>June</v>
      </c>
      <c r="E926">
        <v>20.75</v>
      </c>
      <c r="F926" t="s">
        <v>13</v>
      </c>
      <c r="G926" t="s">
        <v>17</v>
      </c>
      <c r="H926">
        <f t="shared" si="86"/>
        <v>30.75</v>
      </c>
      <c r="I926">
        <v>7</v>
      </c>
      <c r="J926" t="s">
        <v>18</v>
      </c>
      <c r="K926" t="s">
        <v>19</v>
      </c>
      <c r="L926">
        <f>Table357[[#This Row],[unit_price]]*Table357[[#This Row],[quantity]]</f>
        <v>145.25</v>
      </c>
      <c r="M926">
        <f t="shared" si="87"/>
        <v>215.25</v>
      </c>
      <c r="N926">
        <f t="shared" si="88"/>
        <v>70</v>
      </c>
      <c r="O926" t="s">
        <v>112</v>
      </c>
      <c r="P926" t="s">
        <v>114</v>
      </c>
      <c r="Q926" t="str">
        <f>TEXT(Table357[[#This Row],[order_date]],"yyyy")</f>
        <v>2015</v>
      </c>
    </row>
    <row r="927" spans="1:17" x14ac:dyDescent="0.3">
      <c r="A927">
        <f t="shared" si="89"/>
        <v>7777896326</v>
      </c>
      <c r="B927" s="1">
        <v>42161</v>
      </c>
      <c r="C927" t="str">
        <f t="shared" si="84"/>
        <v>Saturday</v>
      </c>
      <c r="D927" t="str">
        <f t="shared" si="85"/>
        <v>June</v>
      </c>
      <c r="E927">
        <v>12.5</v>
      </c>
      <c r="F927" t="s">
        <v>27</v>
      </c>
      <c r="G927" t="s">
        <v>17</v>
      </c>
      <c r="H927">
        <f t="shared" si="86"/>
        <v>19.5</v>
      </c>
      <c r="I927">
        <v>12</v>
      </c>
      <c r="J927" t="s">
        <v>54</v>
      </c>
      <c r="K927" t="s">
        <v>55</v>
      </c>
      <c r="L927">
        <f>Table357[[#This Row],[unit_price]]*Table357[[#This Row],[quantity]]</f>
        <v>150</v>
      </c>
      <c r="M927">
        <f t="shared" si="87"/>
        <v>234</v>
      </c>
      <c r="N927">
        <f t="shared" si="88"/>
        <v>84</v>
      </c>
      <c r="O927" t="s">
        <v>111</v>
      </c>
      <c r="P927" t="s">
        <v>114</v>
      </c>
      <c r="Q927" t="str">
        <f>TEXT(Table357[[#This Row],[order_date]],"yyyy")</f>
        <v>2015</v>
      </c>
    </row>
    <row r="928" spans="1:17" x14ac:dyDescent="0.3">
      <c r="A928">
        <f t="shared" si="89"/>
        <v>7777896327</v>
      </c>
      <c r="B928" s="1">
        <v>42162</v>
      </c>
      <c r="C928" t="str">
        <f t="shared" si="84"/>
        <v>Sunday</v>
      </c>
      <c r="D928" t="str">
        <f t="shared" si="85"/>
        <v>June</v>
      </c>
      <c r="E928">
        <v>12</v>
      </c>
      <c r="F928" t="s">
        <v>27</v>
      </c>
      <c r="G928" t="s">
        <v>14</v>
      </c>
      <c r="H928">
        <f t="shared" si="86"/>
        <v>16</v>
      </c>
      <c r="I928">
        <v>9</v>
      </c>
      <c r="J928" t="s">
        <v>64</v>
      </c>
      <c r="K928" t="s">
        <v>65</v>
      </c>
      <c r="L928">
        <f>Table357[[#This Row],[unit_price]]*Table357[[#This Row],[quantity]]</f>
        <v>108</v>
      </c>
      <c r="M928">
        <f t="shared" si="87"/>
        <v>144</v>
      </c>
      <c r="N928">
        <f t="shared" si="88"/>
        <v>36</v>
      </c>
      <c r="O928" t="s">
        <v>112</v>
      </c>
      <c r="P928" t="s">
        <v>114</v>
      </c>
      <c r="Q928" t="str">
        <f>TEXT(Table357[[#This Row],[order_date]],"yyyy")</f>
        <v>2015</v>
      </c>
    </row>
    <row r="929" spans="1:17" x14ac:dyDescent="0.3">
      <c r="A929">
        <f t="shared" si="89"/>
        <v>7777896328</v>
      </c>
      <c r="B929" s="1">
        <v>42162</v>
      </c>
      <c r="C929" t="str">
        <f t="shared" si="84"/>
        <v>Sunday</v>
      </c>
      <c r="D929" t="str">
        <f t="shared" si="85"/>
        <v>June</v>
      </c>
      <c r="E929">
        <v>20.75</v>
      </c>
      <c r="F929" t="s">
        <v>13</v>
      </c>
      <c r="G929" t="s">
        <v>17</v>
      </c>
      <c r="H929">
        <f t="shared" si="86"/>
        <v>30.75</v>
      </c>
      <c r="I929">
        <v>7</v>
      </c>
      <c r="J929" t="s">
        <v>18</v>
      </c>
      <c r="K929" t="s">
        <v>19</v>
      </c>
      <c r="L929">
        <f>Table357[[#This Row],[unit_price]]*Table357[[#This Row],[quantity]]</f>
        <v>145.25</v>
      </c>
      <c r="M929">
        <f t="shared" si="87"/>
        <v>215.25</v>
      </c>
      <c r="N929">
        <f t="shared" si="88"/>
        <v>70</v>
      </c>
      <c r="O929" t="s">
        <v>111</v>
      </c>
      <c r="P929" t="s">
        <v>114</v>
      </c>
      <c r="Q929" t="str">
        <f>TEXT(Table357[[#This Row],[order_date]],"yyyy")</f>
        <v>2015</v>
      </c>
    </row>
    <row r="930" spans="1:17" x14ac:dyDescent="0.3">
      <c r="A930">
        <f t="shared" si="89"/>
        <v>7777896329</v>
      </c>
      <c r="B930" s="1">
        <v>42162</v>
      </c>
      <c r="C930" t="str">
        <f t="shared" si="84"/>
        <v>Sunday</v>
      </c>
      <c r="D930" t="str">
        <f t="shared" si="85"/>
        <v>June</v>
      </c>
      <c r="E930">
        <v>18.5</v>
      </c>
      <c r="F930" t="s">
        <v>13</v>
      </c>
      <c r="G930" t="s">
        <v>14</v>
      </c>
      <c r="H930">
        <f t="shared" si="86"/>
        <v>25.5</v>
      </c>
      <c r="I930">
        <v>2</v>
      </c>
      <c r="J930" t="s">
        <v>15</v>
      </c>
      <c r="K930" t="s">
        <v>16</v>
      </c>
      <c r="L930">
        <f>Table357[[#This Row],[unit_price]]*Table357[[#This Row],[quantity]]</f>
        <v>37</v>
      </c>
      <c r="M930">
        <f t="shared" si="87"/>
        <v>51</v>
      </c>
      <c r="N930">
        <f t="shared" si="88"/>
        <v>14</v>
      </c>
      <c r="O930" t="s">
        <v>112</v>
      </c>
      <c r="P930" t="s">
        <v>115</v>
      </c>
      <c r="Q930" t="str">
        <f>TEXT(Table357[[#This Row],[order_date]],"yyyy")</f>
        <v>2015</v>
      </c>
    </row>
    <row r="931" spans="1:17" x14ac:dyDescent="0.3">
      <c r="A931">
        <f t="shared" si="89"/>
        <v>7777896330</v>
      </c>
      <c r="B931" s="1">
        <v>42162</v>
      </c>
      <c r="C931" t="str">
        <f t="shared" si="84"/>
        <v>Sunday</v>
      </c>
      <c r="D931" t="str">
        <f t="shared" si="85"/>
        <v>June</v>
      </c>
      <c r="E931">
        <v>16.5</v>
      </c>
      <c r="F931" t="s">
        <v>7</v>
      </c>
      <c r="G931" t="s">
        <v>17</v>
      </c>
      <c r="H931">
        <f t="shared" si="86"/>
        <v>25</v>
      </c>
      <c r="I931">
        <v>3</v>
      </c>
      <c r="J931" t="s">
        <v>38</v>
      </c>
      <c r="K931" t="s">
        <v>39</v>
      </c>
      <c r="L931">
        <f>Table357[[#This Row],[unit_price]]*Table357[[#This Row],[quantity]]</f>
        <v>49.5</v>
      </c>
      <c r="M931">
        <f t="shared" si="87"/>
        <v>75</v>
      </c>
      <c r="N931">
        <f t="shared" si="88"/>
        <v>25.5</v>
      </c>
      <c r="O931" t="s">
        <v>112</v>
      </c>
      <c r="P931" t="s">
        <v>115</v>
      </c>
      <c r="Q931" t="str">
        <f>TEXT(Table357[[#This Row],[order_date]],"yyyy")</f>
        <v>2015</v>
      </c>
    </row>
    <row r="932" spans="1:17" x14ac:dyDescent="0.3">
      <c r="A932">
        <f t="shared" si="89"/>
        <v>7777896331</v>
      </c>
      <c r="B932" s="1">
        <v>42162</v>
      </c>
      <c r="C932" t="str">
        <f t="shared" si="84"/>
        <v>Sunday</v>
      </c>
      <c r="D932" t="str">
        <f t="shared" si="85"/>
        <v>June</v>
      </c>
      <c r="E932">
        <v>16</v>
      </c>
      <c r="F932" t="s">
        <v>7</v>
      </c>
      <c r="G932" t="s">
        <v>8</v>
      </c>
      <c r="H932">
        <f t="shared" si="86"/>
        <v>20.5</v>
      </c>
      <c r="I932">
        <v>10</v>
      </c>
      <c r="J932" t="s">
        <v>58</v>
      </c>
      <c r="K932" t="s">
        <v>59</v>
      </c>
      <c r="L932">
        <f>Table357[[#This Row],[unit_price]]*Table357[[#This Row],[quantity]]</f>
        <v>160</v>
      </c>
      <c r="M932">
        <f t="shared" si="87"/>
        <v>205</v>
      </c>
      <c r="N932">
        <f t="shared" si="88"/>
        <v>45</v>
      </c>
      <c r="O932" t="s">
        <v>111</v>
      </c>
      <c r="P932" t="s">
        <v>115</v>
      </c>
      <c r="Q932" t="str">
        <f>TEXT(Table357[[#This Row],[order_date]],"yyyy")</f>
        <v>2015</v>
      </c>
    </row>
    <row r="933" spans="1:17" x14ac:dyDescent="0.3">
      <c r="A933">
        <f t="shared" si="89"/>
        <v>7777896332</v>
      </c>
      <c r="B933" s="1">
        <v>42163</v>
      </c>
      <c r="C933" t="str">
        <f t="shared" si="84"/>
        <v>Monday</v>
      </c>
      <c r="D933" t="str">
        <f t="shared" si="85"/>
        <v>June</v>
      </c>
      <c r="E933">
        <v>20.75</v>
      </c>
      <c r="F933" t="s">
        <v>13</v>
      </c>
      <c r="G933" t="s">
        <v>22</v>
      </c>
      <c r="H933">
        <f t="shared" si="86"/>
        <v>28.75</v>
      </c>
      <c r="I933">
        <v>8</v>
      </c>
      <c r="J933" t="s">
        <v>23</v>
      </c>
      <c r="K933" t="s">
        <v>24</v>
      </c>
      <c r="L933">
        <f>Table357[[#This Row],[unit_price]]*Table357[[#This Row],[quantity]]</f>
        <v>166</v>
      </c>
      <c r="M933">
        <f t="shared" si="87"/>
        <v>230</v>
      </c>
      <c r="N933">
        <f t="shared" si="88"/>
        <v>64</v>
      </c>
      <c r="O933" t="s">
        <v>111</v>
      </c>
      <c r="P933" t="s">
        <v>115</v>
      </c>
      <c r="Q933" t="str">
        <f>TEXT(Table357[[#This Row],[order_date]],"yyyy")</f>
        <v>2015</v>
      </c>
    </row>
    <row r="934" spans="1:17" x14ac:dyDescent="0.3">
      <c r="A934">
        <f t="shared" si="89"/>
        <v>7777896333</v>
      </c>
      <c r="B934" s="1">
        <v>42163</v>
      </c>
      <c r="C934" t="str">
        <f t="shared" si="84"/>
        <v>Monday</v>
      </c>
      <c r="D934" t="str">
        <f t="shared" si="85"/>
        <v>June</v>
      </c>
      <c r="E934">
        <v>12</v>
      </c>
      <c r="F934" t="s">
        <v>27</v>
      </c>
      <c r="G934" t="s">
        <v>8</v>
      </c>
      <c r="H934">
        <f t="shared" si="86"/>
        <v>15</v>
      </c>
      <c r="I934">
        <v>2</v>
      </c>
      <c r="J934" t="s">
        <v>36</v>
      </c>
      <c r="K934" t="s">
        <v>37</v>
      </c>
      <c r="L934">
        <f>Table357[[#This Row],[unit_price]]*Table357[[#This Row],[quantity]]</f>
        <v>24</v>
      </c>
      <c r="M934">
        <f t="shared" si="87"/>
        <v>30</v>
      </c>
      <c r="N934">
        <f t="shared" si="88"/>
        <v>6</v>
      </c>
      <c r="O934" t="s">
        <v>112</v>
      </c>
      <c r="P934" t="s">
        <v>115</v>
      </c>
      <c r="Q934" t="str">
        <f>TEXT(Table357[[#This Row],[order_date]],"yyyy")</f>
        <v>2015</v>
      </c>
    </row>
    <row r="935" spans="1:17" x14ac:dyDescent="0.3">
      <c r="A935">
        <f t="shared" si="89"/>
        <v>7777896334</v>
      </c>
      <c r="B935" s="1">
        <v>42163</v>
      </c>
      <c r="C935" t="str">
        <f t="shared" si="84"/>
        <v>Monday</v>
      </c>
      <c r="D935" t="str">
        <f t="shared" si="85"/>
        <v>June</v>
      </c>
      <c r="E935">
        <v>20.75</v>
      </c>
      <c r="F935" t="s">
        <v>13</v>
      </c>
      <c r="G935" t="s">
        <v>17</v>
      </c>
      <c r="H935">
        <f t="shared" si="86"/>
        <v>30.75</v>
      </c>
      <c r="I935">
        <v>3</v>
      </c>
      <c r="J935" t="s">
        <v>38</v>
      </c>
      <c r="K935" t="s">
        <v>39</v>
      </c>
      <c r="L935">
        <f>Table357[[#This Row],[unit_price]]*Table357[[#This Row],[quantity]]</f>
        <v>62.25</v>
      </c>
      <c r="M935">
        <f t="shared" si="87"/>
        <v>92.25</v>
      </c>
      <c r="N935">
        <f t="shared" si="88"/>
        <v>30</v>
      </c>
      <c r="O935" t="s">
        <v>112</v>
      </c>
      <c r="P935" t="s">
        <v>115</v>
      </c>
      <c r="Q935" t="str">
        <f>TEXT(Table357[[#This Row],[order_date]],"yyyy")</f>
        <v>2015</v>
      </c>
    </row>
    <row r="936" spans="1:17" x14ac:dyDescent="0.3">
      <c r="A936">
        <f t="shared" si="89"/>
        <v>7777896335</v>
      </c>
      <c r="B936" s="1">
        <v>42163</v>
      </c>
      <c r="C936" t="str">
        <f t="shared" si="84"/>
        <v>Monday</v>
      </c>
      <c r="D936" t="str">
        <f t="shared" si="85"/>
        <v>June</v>
      </c>
      <c r="E936">
        <v>12.75</v>
      </c>
      <c r="F936" t="s">
        <v>27</v>
      </c>
      <c r="G936" t="s">
        <v>22</v>
      </c>
      <c r="H936">
        <f t="shared" si="86"/>
        <v>17.75</v>
      </c>
      <c r="I936">
        <v>5</v>
      </c>
      <c r="J936" t="s">
        <v>23</v>
      </c>
      <c r="K936" t="s">
        <v>24</v>
      </c>
      <c r="L936">
        <f>Table357[[#This Row],[unit_price]]*Table357[[#This Row],[quantity]]</f>
        <v>63.75</v>
      </c>
      <c r="M936">
        <f t="shared" si="87"/>
        <v>88.75</v>
      </c>
      <c r="N936">
        <f t="shared" si="88"/>
        <v>25</v>
      </c>
      <c r="O936" t="s">
        <v>112</v>
      </c>
      <c r="P936" t="s">
        <v>115</v>
      </c>
      <c r="Q936" t="str">
        <f>TEXT(Table357[[#This Row],[order_date]],"yyyy")</f>
        <v>2015</v>
      </c>
    </row>
    <row r="937" spans="1:17" x14ac:dyDescent="0.3">
      <c r="A937">
        <f t="shared" si="89"/>
        <v>7777896336</v>
      </c>
      <c r="B937" s="1">
        <v>42164</v>
      </c>
      <c r="C937" t="str">
        <f t="shared" si="84"/>
        <v>Tuesday</v>
      </c>
      <c r="D937" t="str">
        <f t="shared" si="85"/>
        <v>June</v>
      </c>
      <c r="E937">
        <v>16</v>
      </c>
      <c r="F937" t="s">
        <v>7</v>
      </c>
      <c r="G937" t="s">
        <v>8</v>
      </c>
      <c r="H937">
        <f t="shared" si="86"/>
        <v>20.5</v>
      </c>
      <c r="I937">
        <v>1</v>
      </c>
      <c r="J937" t="s">
        <v>36</v>
      </c>
      <c r="K937" t="s">
        <v>37</v>
      </c>
      <c r="L937">
        <f>Table357[[#This Row],[unit_price]]*Table357[[#This Row],[quantity]]</f>
        <v>16</v>
      </c>
      <c r="M937">
        <f t="shared" si="87"/>
        <v>20.5</v>
      </c>
      <c r="N937">
        <f t="shared" si="88"/>
        <v>4.5</v>
      </c>
      <c r="O937" t="s">
        <v>111</v>
      </c>
      <c r="P937" t="s">
        <v>114</v>
      </c>
      <c r="Q937" t="str">
        <f>TEXT(Table357[[#This Row],[order_date]],"yyyy")</f>
        <v>2015</v>
      </c>
    </row>
    <row r="938" spans="1:17" x14ac:dyDescent="0.3">
      <c r="A938">
        <f t="shared" si="89"/>
        <v>7777896337</v>
      </c>
      <c r="B938" s="1">
        <v>42164</v>
      </c>
      <c r="C938" t="str">
        <f t="shared" si="84"/>
        <v>Tuesday</v>
      </c>
      <c r="D938" t="str">
        <f t="shared" si="85"/>
        <v>June</v>
      </c>
      <c r="E938">
        <v>20.75</v>
      </c>
      <c r="F938" t="s">
        <v>13</v>
      </c>
      <c r="G938" t="s">
        <v>17</v>
      </c>
      <c r="H938">
        <f t="shared" si="86"/>
        <v>30.75</v>
      </c>
      <c r="I938">
        <v>9</v>
      </c>
      <c r="J938" t="s">
        <v>66</v>
      </c>
      <c r="K938" t="s">
        <v>67</v>
      </c>
      <c r="L938">
        <f>Table357[[#This Row],[unit_price]]*Table357[[#This Row],[quantity]]</f>
        <v>186.75</v>
      </c>
      <c r="M938">
        <f t="shared" si="87"/>
        <v>276.75</v>
      </c>
      <c r="N938">
        <f t="shared" si="88"/>
        <v>90</v>
      </c>
      <c r="O938" t="s">
        <v>112</v>
      </c>
      <c r="P938" t="s">
        <v>114</v>
      </c>
      <c r="Q938" t="str">
        <f>TEXT(Table357[[#This Row],[order_date]],"yyyy")</f>
        <v>2015</v>
      </c>
    </row>
    <row r="939" spans="1:17" x14ac:dyDescent="0.3">
      <c r="A939">
        <f t="shared" si="89"/>
        <v>7777896338</v>
      </c>
      <c r="B939" s="1">
        <v>42164</v>
      </c>
      <c r="C939" t="str">
        <f t="shared" si="84"/>
        <v>Tuesday</v>
      </c>
      <c r="D939" t="str">
        <f t="shared" si="85"/>
        <v>June</v>
      </c>
      <c r="E939">
        <v>16.5</v>
      </c>
      <c r="F939" t="s">
        <v>7</v>
      </c>
      <c r="G939" t="s">
        <v>17</v>
      </c>
      <c r="H939">
        <f t="shared" si="86"/>
        <v>25</v>
      </c>
      <c r="I939">
        <v>7</v>
      </c>
      <c r="J939" t="s">
        <v>25</v>
      </c>
      <c r="K939" t="s">
        <v>26</v>
      </c>
      <c r="L939">
        <f>Table357[[#This Row],[unit_price]]*Table357[[#This Row],[quantity]]</f>
        <v>115.5</v>
      </c>
      <c r="M939">
        <f t="shared" si="87"/>
        <v>175</v>
      </c>
      <c r="N939">
        <f t="shared" si="88"/>
        <v>59.5</v>
      </c>
      <c r="O939" t="s">
        <v>111</v>
      </c>
      <c r="P939" t="s">
        <v>114</v>
      </c>
      <c r="Q939" t="str">
        <f>TEXT(Table357[[#This Row],[order_date]],"yyyy")</f>
        <v>2015</v>
      </c>
    </row>
    <row r="940" spans="1:17" x14ac:dyDescent="0.3">
      <c r="A940">
        <f t="shared" si="89"/>
        <v>7777896339</v>
      </c>
      <c r="B940" s="1">
        <v>42164</v>
      </c>
      <c r="C940" t="str">
        <f t="shared" si="84"/>
        <v>Tuesday</v>
      </c>
      <c r="D940" t="str">
        <f t="shared" si="85"/>
        <v>June</v>
      </c>
      <c r="E940">
        <v>12.75</v>
      </c>
      <c r="F940" t="s">
        <v>27</v>
      </c>
      <c r="G940" t="s">
        <v>14</v>
      </c>
      <c r="H940">
        <f t="shared" si="86"/>
        <v>16.75</v>
      </c>
      <c r="I940">
        <v>5</v>
      </c>
      <c r="J940" t="s">
        <v>62</v>
      </c>
      <c r="K940" t="s">
        <v>63</v>
      </c>
      <c r="L940">
        <f>Table357[[#This Row],[unit_price]]*Table357[[#This Row],[quantity]]</f>
        <v>63.75</v>
      </c>
      <c r="M940">
        <f t="shared" si="87"/>
        <v>83.75</v>
      </c>
      <c r="N940">
        <f t="shared" si="88"/>
        <v>20</v>
      </c>
      <c r="O940" t="s">
        <v>112</v>
      </c>
      <c r="P940" t="s">
        <v>114</v>
      </c>
      <c r="Q940" t="str">
        <f>TEXT(Table357[[#This Row],[order_date]],"yyyy")</f>
        <v>2015</v>
      </c>
    </row>
    <row r="941" spans="1:17" x14ac:dyDescent="0.3">
      <c r="A941">
        <f t="shared" si="89"/>
        <v>7777896340</v>
      </c>
      <c r="B941" s="1">
        <v>42164</v>
      </c>
      <c r="C941" t="str">
        <f t="shared" si="84"/>
        <v>Tuesday</v>
      </c>
      <c r="D941" t="str">
        <f t="shared" si="85"/>
        <v>June</v>
      </c>
      <c r="E941">
        <v>20.75</v>
      </c>
      <c r="F941" t="s">
        <v>13</v>
      </c>
      <c r="G941" t="s">
        <v>22</v>
      </c>
      <c r="H941">
        <f t="shared" si="86"/>
        <v>28.75</v>
      </c>
      <c r="I941">
        <v>7</v>
      </c>
      <c r="J941" t="s">
        <v>44</v>
      </c>
      <c r="K941" t="s">
        <v>45</v>
      </c>
      <c r="L941">
        <f>Table357[[#This Row],[unit_price]]*Table357[[#This Row],[quantity]]</f>
        <v>145.25</v>
      </c>
      <c r="M941">
        <f t="shared" si="87"/>
        <v>201.25</v>
      </c>
      <c r="N941">
        <f t="shared" si="88"/>
        <v>56</v>
      </c>
      <c r="O941" t="s">
        <v>112</v>
      </c>
      <c r="P941" t="s">
        <v>115</v>
      </c>
      <c r="Q941" t="str">
        <f>TEXT(Table357[[#This Row],[order_date]],"yyyy")</f>
        <v>2015</v>
      </c>
    </row>
    <row r="942" spans="1:17" x14ac:dyDescent="0.3">
      <c r="A942">
        <f t="shared" si="89"/>
        <v>7777896341</v>
      </c>
      <c r="B942" s="1">
        <v>42165</v>
      </c>
      <c r="C942" t="str">
        <f t="shared" si="84"/>
        <v>Wednesday</v>
      </c>
      <c r="D942" t="str">
        <f t="shared" si="85"/>
        <v>June</v>
      </c>
      <c r="E942">
        <v>12.5</v>
      </c>
      <c r="F942" t="s">
        <v>27</v>
      </c>
      <c r="G942" t="s">
        <v>17</v>
      </c>
      <c r="H942">
        <f t="shared" si="86"/>
        <v>19.5</v>
      </c>
      <c r="I942">
        <v>7</v>
      </c>
      <c r="J942" t="s">
        <v>32</v>
      </c>
      <c r="K942" t="s">
        <v>33</v>
      </c>
      <c r="L942">
        <f>Table357[[#This Row],[unit_price]]*Table357[[#This Row],[quantity]]</f>
        <v>87.5</v>
      </c>
      <c r="M942">
        <f t="shared" si="87"/>
        <v>136.5</v>
      </c>
      <c r="N942">
        <f t="shared" si="88"/>
        <v>49</v>
      </c>
      <c r="O942" t="s">
        <v>112</v>
      </c>
      <c r="P942" t="s">
        <v>114</v>
      </c>
      <c r="Q942" t="str">
        <f>TEXT(Table357[[#This Row],[order_date]],"yyyy")</f>
        <v>2015</v>
      </c>
    </row>
    <row r="943" spans="1:17" x14ac:dyDescent="0.3">
      <c r="A943">
        <f t="shared" si="89"/>
        <v>7777896342</v>
      </c>
      <c r="B943" s="1">
        <v>42165</v>
      </c>
      <c r="C943" t="str">
        <f t="shared" si="84"/>
        <v>Wednesday</v>
      </c>
      <c r="D943" t="str">
        <f t="shared" si="85"/>
        <v>June</v>
      </c>
      <c r="E943">
        <v>20.75</v>
      </c>
      <c r="F943" t="s">
        <v>13</v>
      </c>
      <c r="G943" t="s">
        <v>17</v>
      </c>
      <c r="H943">
        <f t="shared" si="86"/>
        <v>30.75</v>
      </c>
      <c r="I943">
        <v>2</v>
      </c>
      <c r="J943" t="s">
        <v>18</v>
      </c>
      <c r="K943" t="s">
        <v>19</v>
      </c>
      <c r="L943">
        <f>Table357[[#This Row],[unit_price]]*Table357[[#This Row],[quantity]]</f>
        <v>41.5</v>
      </c>
      <c r="M943">
        <f t="shared" si="87"/>
        <v>61.5</v>
      </c>
      <c r="N943">
        <f t="shared" si="88"/>
        <v>20</v>
      </c>
      <c r="O943" t="s">
        <v>112</v>
      </c>
      <c r="P943" t="s">
        <v>115</v>
      </c>
      <c r="Q943" t="str">
        <f>TEXT(Table357[[#This Row],[order_date]],"yyyy")</f>
        <v>2015</v>
      </c>
    </row>
    <row r="944" spans="1:17" x14ac:dyDescent="0.3">
      <c r="A944">
        <f t="shared" si="89"/>
        <v>7777896343</v>
      </c>
      <c r="B944" s="1">
        <v>42165</v>
      </c>
      <c r="C944" t="str">
        <f t="shared" si="84"/>
        <v>Wednesday</v>
      </c>
      <c r="D944" t="str">
        <f t="shared" si="85"/>
        <v>June</v>
      </c>
      <c r="E944">
        <v>20.5</v>
      </c>
      <c r="F944" t="s">
        <v>13</v>
      </c>
      <c r="G944" t="s">
        <v>8</v>
      </c>
      <c r="H944">
        <f t="shared" si="86"/>
        <v>26.5</v>
      </c>
      <c r="I944">
        <v>4</v>
      </c>
      <c r="J944" t="s">
        <v>36</v>
      </c>
      <c r="K944" t="s">
        <v>37</v>
      </c>
      <c r="L944">
        <f>Table357[[#This Row],[unit_price]]*Table357[[#This Row],[quantity]]</f>
        <v>82</v>
      </c>
      <c r="M944">
        <f t="shared" si="87"/>
        <v>106</v>
      </c>
      <c r="N944">
        <f t="shared" si="88"/>
        <v>24</v>
      </c>
      <c r="O944" t="s">
        <v>112</v>
      </c>
      <c r="P944" t="s">
        <v>115</v>
      </c>
      <c r="Q944" t="str">
        <f>TEXT(Table357[[#This Row],[order_date]],"yyyy")</f>
        <v>2015</v>
      </c>
    </row>
    <row r="945" spans="1:17" x14ac:dyDescent="0.3">
      <c r="A945">
        <f t="shared" si="89"/>
        <v>7777896344</v>
      </c>
      <c r="B945" s="1">
        <v>42165</v>
      </c>
      <c r="C945" t="str">
        <f t="shared" si="84"/>
        <v>Wednesday</v>
      </c>
      <c r="D945" t="str">
        <f t="shared" si="85"/>
        <v>June</v>
      </c>
      <c r="E945">
        <v>12</v>
      </c>
      <c r="F945" t="s">
        <v>27</v>
      </c>
      <c r="G945" t="s">
        <v>8</v>
      </c>
      <c r="H945">
        <f t="shared" si="86"/>
        <v>15</v>
      </c>
      <c r="I945">
        <v>5</v>
      </c>
      <c r="J945" t="s">
        <v>11</v>
      </c>
      <c r="K945" t="s">
        <v>12</v>
      </c>
      <c r="L945">
        <f>Table357[[#This Row],[unit_price]]*Table357[[#This Row],[quantity]]</f>
        <v>60</v>
      </c>
      <c r="M945">
        <f t="shared" si="87"/>
        <v>75</v>
      </c>
      <c r="N945">
        <f t="shared" si="88"/>
        <v>15</v>
      </c>
      <c r="O945" t="s">
        <v>111</v>
      </c>
      <c r="P945" t="s">
        <v>114</v>
      </c>
      <c r="Q945" t="str">
        <f>TEXT(Table357[[#This Row],[order_date]],"yyyy")</f>
        <v>2015</v>
      </c>
    </row>
    <row r="946" spans="1:17" x14ac:dyDescent="0.3">
      <c r="A946">
        <f t="shared" si="89"/>
        <v>7777896345</v>
      </c>
      <c r="B946" s="1">
        <v>42166</v>
      </c>
      <c r="C946" t="str">
        <f t="shared" si="84"/>
        <v>Thursday</v>
      </c>
      <c r="D946" t="str">
        <f t="shared" si="85"/>
        <v>June</v>
      </c>
      <c r="E946">
        <v>20.5</v>
      </c>
      <c r="F946" t="s">
        <v>13</v>
      </c>
      <c r="G946" t="s">
        <v>8</v>
      </c>
      <c r="H946">
        <f t="shared" si="86"/>
        <v>26.5</v>
      </c>
      <c r="I946">
        <v>2</v>
      </c>
      <c r="J946" t="s">
        <v>58</v>
      </c>
      <c r="K946" t="s">
        <v>59</v>
      </c>
      <c r="L946">
        <f>Table357[[#This Row],[unit_price]]*Table357[[#This Row],[quantity]]</f>
        <v>41</v>
      </c>
      <c r="M946">
        <f t="shared" si="87"/>
        <v>53</v>
      </c>
      <c r="N946">
        <f t="shared" si="88"/>
        <v>12</v>
      </c>
      <c r="O946" t="s">
        <v>111</v>
      </c>
      <c r="P946" t="s">
        <v>114</v>
      </c>
      <c r="Q946" t="str">
        <f>TEXT(Table357[[#This Row],[order_date]],"yyyy")</f>
        <v>2015</v>
      </c>
    </row>
    <row r="947" spans="1:17" x14ac:dyDescent="0.3">
      <c r="A947">
        <f t="shared" si="89"/>
        <v>7777896346</v>
      </c>
      <c r="B947" s="1">
        <v>42166</v>
      </c>
      <c r="C947" t="str">
        <f t="shared" si="84"/>
        <v>Thursday</v>
      </c>
      <c r="D947" t="str">
        <f t="shared" si="85"/>
        <v>June</v>
      </c>
      <c r="E947">
        <v>20.75</v>
      </c>
      <c r="F947" t="s">
        <v>13</v>
      </c>
      <c r="G947" t="s">
        <v>14</v>
      </c>
      <c r="H947">
        <f t="shared" si="86"/>
        <v>27.75</v>
      </c>
      <c r="I947">
        <v>9</v>
      </c>
      <c r="J947" t="s">
        <v>40</v>
      </c>
      <c r="K947" t="s">
        <v>41</v>
      </c>
      <c r="L947">
        <f>Table357[[#This Row],[unit_price]]*Table357[[#This Row],[quantity]]</f>
        <v>186.75</v>
      </c>
      <c r="M947">
        <f t="shared" si="87"/>
        <v>249.75</v>
      </c>
      <c r="N947">
        <f t="shared" si="88"/>
        <v>63</v>
      </c>
      <c r="O947" t="s">
        <v>111</v>
      </c>
      <c r="P947" t="s">
        <v>115</v>
      </c>
      <c r="Q947" t="str">
        <f>TEXT(Table357[[#This Row],[order_date]],"yyyy")</f>
        <v>2015</v>
      </c>
    </row>
    <row r="948" spans="1:17" x14ac:dyDescent="0.3">
      <c r="A948">
        <f t="shared" si="89"/>
        <v>7777896347</v>
      </c>
      <c r="B948" s="1">
        <v>42166</v>
      </c>
      <c r="C948" t="str">
        <f t="shared" si="84"/>
        <v>Thursday</v>
      </c>
      <c r="D948" t="str">
        <f t="shared" si="85"/>
        <v>June</v>
      </c>
      <c r="E948">
        <v>16</v>
      </c>
      <c r="F948" t="s">
        <v>7</v>
      </c>
      <c r="G948" t="s">
        <v>14</v>
      </c>
      <c r="H948">
        <f t="shared" si="86"/>
        <v>21.5</v>
      </c>
      <c r="I948">
        <v>1</v>
      </c>
      <c r="J948" t="s">
        <v>68</v>
      </c>
      <c r="K948" t="s">
        <v>69</v>
      </c>
      <c r="L948">
        <f>Table357[[#This Row],[unit_price]]*Table357[[#This Row],[quantity]]</f>
        <v>16</v>
      </c>
      <c r="M948">
        <f t="shared" si="87"/>
        <v>21.5</v>
      </c>
      <c r="N948">
        <f t="shared" si="88"/>
        <v>5.5</v>
      </c>
      <c r="O948" t="s">
        <v>111</v>
      </c>
      <c r="P948" t="s">
        <v>115</v>
      </c>
      <c r="Q948" t="str">
        <f>TEXT(Table357[[#This Row],[order_date]],"yyyy")</f>
        <v>2015</v>
      </c>
    </row>
    <row r="949" spans="1:17" x14ac:dyDescent="0.3">
      <c r="A949">
        <f t="shared" si="89"/>
        <v>7777896348</v>
      </c>
      <c r="B949" s="1">
        <v>42166</v>
      </c>
      <c r="C949" t="str">
        <f t="shared" si="84"/>
        <v>Thursday</v>
      </c>
      <c r="D949" t="str">
        <f t="shared" si="85"/>
        <v>June</v>
      </c>
      <c r="E949">
        <v>12</v>
      </c>
      <c r="F949" t="s">
        <v>27</v>
      </c>
      <c r="G949" t="s">
        <v>14</v>
      </c>
      <c r="H949">
        <f t="shared" si="86"/>
        <v>16</v>
      </c>
      <c r="I949">
        <v>5</v>
      </c>
      <c r="J949" t="s">
        <v>34</v>
      </c>
      <c r="K949" t="s">
        <v>35</v>
      </c>
      <c r="L949">
        <f>Table357[[#This Row],[unit_price]]*Table357[[#This Row],[quantity]]</f>
        <v>60</v>
      </c>
      <c r="M949">
        <f t="shared" si="87"/>
        <v>80</v>
      </c>
      <c r="N949">
        <f t="shared" si="88"/>
        <v>20</v>
      </c>
      <c r="O949" t="s">
        <v>112</v>
      </c>
      <c r="P949" t="s">
        <v>114</v>
      </c>
      <c r="Q949" t="str">
        <f>TEXT(Table357[[#This Row],[order_date]],"yyyy")</f>
        <v>2015</v>
      </c>
    </row>
    <row r="950" spans="1:17" x14ac:dyDescent="0.3">
      <c r="A950">
        <f t="shared" si="89"/>
        <v>7777896349</v>
      </c>
      <c r="B950" s="1">
        <v>42166</v>
      </c>
      <c r="C950" t="str">
        <f t="shared" si="84"/>
        <v>Thursday</v>
      </c>
      <c r="D950" t="str">
        <f t="shared" si="85"/>
        <v>June</v>
      </c>
      <c r="E950">
        <v>16.5</v>
      </c>
      <c r="F950" t="s">
        <v>7</v>
      </c>
      <c r="G950" t="s">
        <v>17</v>
      </c>
      <c r="H950">
        <f t="shared" si="86"/>
        <v>25</v>
      </c>
      <c r="I950">
        <v>7</v>
      </c>
      <c r="J950" t="s">
        <v>18</v>
      </c>
      <c r="K950" t="s">
        <v>19</v>
      </c>
      <c r="L950">
        <f>Table357[[#This Row],[unit_price]]*Table357[[#This Row],[quantity]]</f>
        <v>115.5</v>
      </c>
      <c r="M950">
        <f t="shared" si="87"/>
        <v>175</v>
      </c>
      <c r="N950">
        <f t="shared" si="88"/>
        <v>59.5</v>
      </c>
      <c r="O950" t="s">
        <v>111</v>
      </c>
      <c r="P950" t="s">
        <v>115</v>
      </c>
      <c r="Q950" t="str">
        <f>TEXT(Table357[[#This Row],[order_date]],"yyyy")</f>
        <v>2015</v>
      </c>
    </row>
    <row r="951" spans="1:17" x14ac:dyDescent="0.3">
      <c r="A951">
        <f t="shared" si="89"/>
        <v>7777896350</v>
      </c>
      <c r="B951" s="1">
        <v>42167</v>
      </c>
      <c r="C951" t="str">
        <f t="shared" si="84"/>
        <v>Friday</v>
      </c>
      <c r="D951" t="str">
        <f t="shared" si="85"/>
        <v>June</v>
      </c>
      <c r="E951">
        <v>20.75</v>
      </c>
      <c r="F951" t="s">
        <v>13</v>
      </c>
      <c r="G951" t="s">
        <v>22</v>
      </c>
      <c r="H951">
        <f t="shared" si="86"/>
        <v>28.75</v>
      </c>
      <c r="I951">
        <v>12</v>
      </c>
      <c r="J951" t="s">
        <v>44</v>
      </c>
      <c r="K951" t="s">
        <v>45</v>
      </c>
      <c r="L951">
        <f>Table357[[#This Row],[unit_price]]*Table357[[#This Row],[quantity]]</f>
        <v>249</v>
      </c>
      <c r="M951">
        <f t="shared" si="87"/>
        <v>345</v>
      </c>
      <c r="N951">
        <f t="shared" si="88"/>
        <v>96</v>
      </c>
      <c r="O951" t="s">
        <v>112</v>
      </c>
      <c r="P951" t="s">
        <v>114</v>
      </c>
      <c r="Q951" t="str">
        <f>TEXT(Table357[[#This Row],[order_date]],"yyyy")</f>
        <v>2015</v>
      </c>
    </row>
    <row r="952" spans="1:17" x14ac:dyDescent="0.3">
      <c r="A952">
        <f t="shared" si="89"/>
        <v>7777896351</v>
      </c>
      <c r="B952" s="1">
        <v>42167</v>
      </c>
      <c r="C952" t="str">
        <f t="shared" si="84"/>
        <v>Friday</v>
      </c>
      <c r="D952" t="str">
        <f t="shared" si="85"/>
        <v>June</v>
      </c>
      <c r="E952">
        <v>12.75</v>
      </c>
      <c r="F952" t="s">
        <v>27</v>
      </c>
      <c r="G952" t="s">
        <v>22</v>
      </c>
      <c r="H952">
        <f t="shared" si="86"/>
        <v>17.75</v>
      </c>
      <c r="I952">
        <v>11</v>
      </c>
      <c r="J952" t="s">
        <v>44</v>
      </c>
      <c r="K952" t="s">
        <v>45</v>
      </c>
      <c r="L952">
        <f>Table357[[#This Row],[unit_price]]*Table357[[#This Row],[quantity]]</f>
        <v>140.25</v>
      </c>
      <c r="M952">
        <f t="shared" si="87"/>
        <v>195.25</v>
      </c>
      <c r="N952">
        <f t="shared" si="88"/>
        <v>55</v>
      </c>
      <c r="O952" t="s">
        <v>112</v>
      </c>
      <c r="P952" t="s">
        <v>115</v>
      </c>
      <c r="Q952" t="str">
        <f>TEXT(Table357[[#This Row],[order_date]],"yyyy")</f>
        <v>2015</v>
      </c>
    </row>
    <row r="953" spans="1:17" x14ac:dyDescent="0.3">
      <c r="A953">
        <f t="shared" si="89"/>
        <v>7777896352</v>
      </c>
      <c r="B953" s="1">
        <v>42168</v>
      </c>
      <c r="C953" t="str">
        <f t="shared" si="84"/>
        <v>Saturday</v>
      </c>
      <c r="D953" t="str">
        <f t="shared" si="85"/>
        <v>June</v>
      </c>
      <c r="E953">
        <v>12.5</v>
      </c>
      <c r="F953" t="s">
        <v>27</v>
      </c>
      <c r="G953" t="s">
        <v>17</v>
      </c>
      <c r="H953">
        <f t="shared" si="86"/>
        <v>19.5</v>
      </c>
      <c r="I953">
        <v>1</v>
      </c>
      <c r="J953" t="s">
        <v>25</v>
      </c>
      <c r="K953" t="s">
        <v>26</v>
      </c>
      <c r="L953">
        <f>Table357[[#This Row],[unit_price]]*Table357[[#This Row],[quantity]]</f>
        <v>12.5</v>
      </c>
      <c r="M953">
        <f t="shared" si="87"/>
        <v>19.5</v>
      </c>
      <c r="N953">
        <f t="shared" si="88"/>
        <v>7</v>
      </c>
      <c r="O953" t="s">
        <v>111</v>
      </c>
      <c r="P953" t="s">
        <v>114</v>
      </c>
      <c r="Q953" t="str">
        <f>TEXT(Table357[[#This Row],[order_date]],"yyyy")</f>
        <v>2015</v>
      </c>
    </row>
    <row r="954" spans="1:17" x14ac:dyDescent="0.3">
      <c r="A954">
        <f t="shared" si="89"/>
        <v>7777896353</v>
      </c>
      <c r="B954" s="1">
        <v>42168</v>
      </c>
      <c r="C954" t="str">
        <f t="shared" si="84"/>
        <v>Saturday</v>
      </c>
      <c r="D954" t="str">
        <f t="shared" si="85"/>
        <v>June</v>
      </c>
      <c r="E954">
        <v>9.75</v>
      </c>
      <c r="F954" t="s">
        <v>27</v>
      </c>
      <c r="G954" t="s">
        <v>8</v>
      </c>
      <c r="H954">
        <f t="shared" si="86"/>
        <v>12.75</v>
      </c>
      <c r="I954">
        <v>2</v>
      </c>
      <c r="J954" t="s">
        <v>48</v>
      </c>
      <c r="K954" t="s">
        <v>49</v>
      </c>
      <c r="L954">
        <f>Table357[[#This Row],[unit_price]]*Table357[[#This Row],[quantity]]</f>
        <v>19.5</v>
      </c>
      <c r="M954">
        <f t="shared" si="87"/>
        <v>25.5</v>
      </c>
      <c r="N954">
        <f t="shared" si="88"/>
        <v>6</v>
      </c>
      <c r="O954" t="s">
        <v>111</v>
      </c>
      <c r="P954" t="s">
        <v>115</v>
      </c>
      <c r="Q954" t="str">
        <f>TEXT(Table357[[#This Row],[order_date]],"yyyy")</f>
        <v>2015</v>
      </c>
    </row>
    <row r="955" spans="1:17" x14ac:dyDescent="0.3">
      <c r="A955">
        <f t="shared" si="89"/>
        <v>7777896354</v>
      </c>
      <c r="B955" s="1">
        <v>42168</v>
      </c>
      <c r="C955" t="str">
        <f t="shared" si="84"/>
        <v>Saturday</v>
      </c>
      <c r="D955" t="str">
        <f t="shared" si="85"/>
        <v>June</v>
      </c>
      <c r="E955">
        <v>16</v>
      </c>
      <c r="F955" t="s">
        <v>7</v>
      </c>
      <c r="G955" t="s">
        <v>14</v>
      </c>
      <c r="H955">
        <f t="shared" si="86"/>
        <v>21.5</v>
      </c>
      <c r="I955">
        <v>4</v>
      </c>
      <c r="J955" t="s">
        <v>42</v>
      </c>
      <c r="K955" t="s">
        <v>43</v>
      </c>
      <c r="L955">
        <f>Table357[[#This Row],[unit_price]]*Table357[[#This Row],[quantity]]</f>
        <v>64</v>
      </c>
      <c r="M955">
        <f t="shared" si="87"/>
        <v>86</v>
      </c>
      <c r="N955">
        <f t="shared" si="88"/>
        <v>22</v>
      </c>
      <c r="O955" t="s">
        <v>112</v>
      </c>
      <c r="P955" t="s">
        <v>115</v>
      </c>
      <c r="Q955" t="str">
        <f>TEXT(Table357[[#This Row],[order_date]],"yyyy")</f>
        <v>2015</v>
      </c>
    </row>
    <row r="956" spans="1:17" x14ac:dyDescent="0.3">
      <c r="A956">
        <f t="shared" si="89"/>
        <v>7777896355</v>
      </c>
      <c r="B956" s="1">
        <v>42168</v>
      </c>
      <c r="C956" t="str">
        <f t="shared" si="84"/>
        <v>Saturday</v>
      </c>
      <c r="D956" t="str">
        <f t="shared" si="85"/>
        <v>June</v>
      </c>
      <c r="E956">
        <v>20.75</v>
      </c>
      <c r="F956" t="s">
        <v>13</v>
      </c>
      <c r="G956" t="s">
        <v>22</v>
      </c>
      <c r="H956">
        <f t="shared" si="86"/>
        <v>28.75</v>
      </c>
      <c r="I956">
        <v>5</v>
      </c>
      <c r="J956" t="s">
        <v>23</v>
      </c>
      <c r="K956" t="s">
        <v>24</v>
      </c>
      <c r="L956">
        <f>Table357[[#This Row],[unit_price]]*Table357[[#This Row],[quantity]]</f>
        <v>103.75</v>
      </c>
      <c r="M956">
        <f t="shared" si="87"/>
        <v>143.75</v>
      </c>
      <c r="N956">
        <f t="shared" si="88"/>
        <v>40</v>
      </c>
      <c r="O956" t="s">
        <v>112</v>
      </c>
      <c r="P956" t="s">
        <v>114</v>
      </c>
      <c r="Q956" t="str">
        <f>TEXT(Table357[[#This Row],[order_date]],"yyyy")</f>
        <v>2015</v>
      </c>
    </row>
    <row r="957" spans="1:17" x14ac:dyDescent="0.3">
      <c r="A957">
        <f t="shared" si="89"/>
        <v>7777896356</v>
      </c>
      <c r="B957" s="1">
        <v>42168</v>
      </c>
      <c r="C957" t="str">
        <f t="shared" si="84"/>
        <v>Saturday</v>
      </c>
      <c r="D957" t="str">
        <f t="shared" si="85"/>
        <v>June</v>
      </c>
      <c r="E957">
        <v>16.5</v>
      </c>
      <c r="F957" t="s">
        <v>7</v>
      </c>
      <c r="G957" t="s">
        <v>17</v>
      </c>
      <c r="H957">
        <f t="shared" si="86"/>
        <v>25</v>
      </c>
      <c r="I957">
        <v>12</v>
      </c>
      <c r="J957" t="s">
        <v>18</v>
      </c>
      <c r="K957" t="s">
        <v>19</v>
      </c>
      <c r="L957">
        <f>Table357[[#This Row],[unit_price]]*Table357[[#This Row],[quantity]]</f>
        <v>198</v>
      </c>
      <c r="M957">
        <f t="shared" si="87"/>
        <v>300</v>
      </c>
      <c r="N957">
        <f t="shared" si="88"/>
        <v>102</v>
      </c>
      <c r="O957" t="s">
        <v>112</v>
      </c>
      <c r="P957" t="s">
        <v>115</v>
      </c>
      <c r="Q957" t="str">
        <f>TEXT(Table357[[#This Row],[order_date]],"yyyy")</f>
        <v>2015</v>
      </c>
    </row>
    <row r="958" spans="1:17" x14ac:dyDescent="0.3">
      <c r="A958">
        <f t="shared" si="89"/>
        <v>7777896357</v>
      </c>
      <c r="B958" s="1">
        <v>42168</v>
      </c>
      <c r="C958" t="str">
        <f t="shared" si="84"/>
        <v>Saturday</v>
      </c>
      <c r="D958" t="str">
        <f t="shared" si="85"/>
        <v>June</v>
      </c>
      <c r="E958">
        <v>20.75</v>
      </c>
      <c r="F958" t="s">
        <v>13</v>
      </c>
      <c r="G958" t="s">
        <v>22</v>
      </c>
      <c r="H958">
        <f t="shared" si="86"/>
        <v>28.75</v>
      </c>
      <c r="I958">
        <v>4</v>
      </c>
      <c r="J958" t="s">
        <v>23</v>
      </c>
      <c r="K958" t="s">
        <v>24</v>
      </c>
      <c r="L958">
        <f>Table357[[#This Row],[unit_price]]*Table357[[#This Row],[quantity]]</f>
        <v>83</v>
      </c>
      <c r="M958">
        <f t="shared" si="87"/>
        <v>115</v>
      </c>
      <c r="N958">
        <f t="shared" si="88"/>
        <v>32</v>
      </c>
      <c r="O958" t="s">
        <v>112</v>
      </c>
      <c r="P958" t="s">
        <v>115</v>
      </c>
      <c r="Q958" t="str">
        <f>TEXT(Table357[[#This Row],[order_date]],"yyyy")</f>
        <v>2015</v>
      </c>
    </row>
    <row r="959" spans="1:17" x14ac:dyDescent="0.3">
      <c r="A959">
        <f t="shared" si="89"/>
        <v>7777896358</v>
      </c>
      <c r="B959" s="1">
        <v>42168</v>
      </c>
      <c r="C959" t="str">
        <f t="shared" si="84"/>
        <v>Saturday</v>
      </c>
      <c r="D959" t="str">
        <f t="shared" si="85"/>
        <v>June</v>
      </c>
      <c r="E959">
        <v>16</v>
      </c>
      <c r="F959" t="s">
        <v>7</v>
      </c>
      <c r="G959" t="s">
        <v>14</v>
      </c>
      <c r="H959">
        <f t="shared" si="86"/>
        <v>21.5</v>
      </c>
      <c r="I959">
        <v>8</v>
      </c>
      <c r="J959" t="s">
        <v>42</v>
      </c>
      <c r="K959" t="s">
        <v>43</v>
      </c>
      <c r="L959">
        <f>Table357[[#This Row],[unit_price]]*Table357[[#This Row],[quantity]]</f>
        <v>128</v>
      </c>
      <c r="M959">
        <f t="shared" si="87"/>
        <v>172</v>
      </c>
      <c r="N959">
        <f t="shared" si="88"/>
        <v>44</v>
      </c>
      <c r="O959" t="s">
        <v>112</v>
      </c>
      <c r="P959" t="s">
        <v>115</v>
      </c>
      <c r="Q959" t="str">
        <f>TEXT(Table357[[#This Row],[order_date]],"yyyy")</f>
        <v>2015</v>
      </c>
    </row>
    <row r="960" spans="1:17" x14ac:dyDescent="0.3">
      <c r="A960">
        <f t="shared" si="89"/>
        <v>7777896359</v>
      </c>
      <c r="B960" s="1">
        <v>42168</v>
      </c>
      <c r="C960" t="str">
        <f t="shared" si="84"/>
        <v>Saturday</v>
      </c>
      <c r="D960" t="str">
        <f t="shared" si="85"/>
        <v>June</v>
      </c>
      <c r="E960">
        <v>12</v>
      </c>
      <c r="F960" t="s">
        <v>27</v>
      </c>
      <c r="G960" t="s">
        <v>8</v>
      </c>
      <c r="H960">
        <f t="shared" si="86"/>
        <v>15</v>
      </c>
      <c r="I960">
        <v>6</v>
      </c>
      <c r="J960" t="s">
        <v>11</v>
      </c>
      <c r="K960" t="s">
        <v>12</v>
      </c>
      <c r="L960">
        <f>Table357[[#This Row],[unit_price]]*Table357[[#This Row],[quantity]]</f>
        <v>72</v>
      </c>
      <c r="M960">
        <f t="shared" si="87"/>
        <v>90</v>
      </c>
      <c r="N960">
        <f t="shared" si="88"/>
        <v>18</v>
      </c>
      <c r="O960" t="s">
        <v>111</v>
      </c>
      <c r="P960" t="s">
        <v>114</v>
      </c>
      <c r="Q960" t="str">
        <f>TEXT(Table357[[#This Row],[order_date]],"yyyy")</f>
        <v>2015</v>
      </c>
    </row>
    <row r="961" spans="1:17" x14ac:dyDescent="0.3">
      <c r="A961">
        <f t="shared" si="89"/>
        <v>7777896360</v>
      </c>
      <c r="B961" s="1">
        <v>42168</v>
      </c>
      <c r="C961" t="str">
        <f t="shared" si="84"/>
        <v>Saturday</v>
      </c>
      <c r="D961" t="str">
        <f t="shared" si="85"/>
        <v>June</v>
      </c>
      <c r="E961">
        <v>20.5</v>
      </c>
      <c r="F961" t="s">
        <v>13</v>
      </c>
      <c r="G961" t="s">
        <v>8</v>
      </c>
      <c r="H961">
        <f t="shared" si="86"/>
        <v>26.5</v>
      </c>
      <c r="I961">
        <v>8</v>
      </c>
      <c r="J961" t="s">
        <v>58</v>
      </c>
      <c r="K961" t="s">
        <v>59</v>
      </c>
      <c r="L961">
        <f>Table357[[#This Row],[unit_price]]*Table357[[#This Row],[quantity]]</f>
        <v>164</v>
      </c>
      <c r="M961">
        <f t="shared" si="87"/>
        <v>212</v>
      </c>
      <c r="N961">
        <f t="shared" si="88"/>
        <v>48</v>
      </c>
      <c r="O961" t="s">
        <v>111</v>
      </c>
      <c r="P961" t="s">
        <v>115</v>
      </c>
      <c r="Q961" t="str">
        <f>TEXT(Table357[[#This Row],[order_date]],"yyyy")</f>
        <v>2015</v>
      </c>
    </row>
    <row r="962" spans="1:17" x14ac:dyDescent="0.3">
      <c r="A962">
        <f t="shared" si="89"/>
        <v>7777896361</v>
      </c>
      <c r="B962" s="1">
        <v>42169</v>
      </c>
      <c r="C962" t="str">
        <f t="shared" ref="C962:C1025" si="90">TEXT(B962,"dddd")</f>
        <v>Sunday</v>
      </c>
      <c r="D962" t="str">
        <f t="shared" si="85"/>
        <v>June</v>
      </c>
      <c r="E962">
        <v>12.5</v>
      </c>
      <c r="F962" t="s">
        <v>27</v>
      </c>
      <c r="G962" t="s">
        <v>14</v>
      </c>
      <c r="H962">
        <f t="shared" si="86"/>
        <v>16.5</v>
      </c>
      <c r="I962">
        <v>10</v>
      </c>
      <c r="J962" t="s">
        <v>40</v>
      </c>
      <c r="K962" t="s">
        <v>41</v>
      </c>
      <c r="L962">
        <f>Table357[[#This Row],[unit_price]]*Table357[[#This Row],[quantity]]</f>
        <v>125</v>
      </c>
      <c r="M962">
        <f t="shared" si="87"/>
        <v>165</v>
      </c>
      <c r="N962">
        <f t="shared" si="88"/>
        <v>40</v>
      </c>
      <c r="O962" t="s">
        <v>111</v>
      </c>
      <c r="P962" t="s">
        <v>114</v>
      </c>
      <c r="Q962" t="str">
        <f>TEXT(Table357[[#This Row],[order_date]],"yyyy")</f>
        <v>2015</v>
      </c>
    </row>
    <row r="963" spans="1:17" x14ac:dyDescent="0.3">
      <c r="A963">
        <f t="shared" si="89"/>
        <v>7777896362</v>
      </c>
      <c r="B963" s="1">
        <v>42169</v>
      </c>
      <c r="C963" t="str">
        <f t="shared" si="90"/>
        <v>Sunday</v>
      </c>
      <c r="D963" t="str">
        <f t="shared" ref="D963:D1026" si="91">TEXT(B963,"mmmm")</f>
        <v>June</v>
      </c>
      <c r="E963">
        <v>16</v>
      </c>
      <c r="F963" t="s">
        <v>7</v>
      </c>
      <c r="G963" t="s">
        <v>14</v>
      </c>
      <c r="H963">
        <f t="shared" ref="H963:H1026" si="92">E963 +   IF(F963="S", 2, IF(F963="M", 3.5, IF(F963="L", 5, 0))) +  IF(G963="Classic", 1, IF(G963="Veggie", 2, IF(G963="Chicken", 3, IF(G963="Supreme",5,0))))</f>
        <v>21.5</v>
      </c>
      <c r="I963">
        <v>7</v>
      </c>
      <c r="J963" t="s">
        <v>64</v>
      </c>
      <c r="K963" t="s">
        <v>65</v>
      </c>
      <c r="L963">
        <f>Table357[[#This Row],[unit_price]]*Table357[[#This Row],[quantity]]</f>
        <v>112</v>
      </c>
      <c r="M963">
        <f t="shared" ref="M963:M1026" si="93">H963*I963</f>
        <v>150.5</v>
      </c>
      <c r="N963">
        <f t="shared" ref="N963:N1026" si="94">(H963-E963)*I963</f>
        <v>38.5</v>
      </c>
      <c r="O963" t="s">
        <v>112</v>
      </c>
      <c r="P963" t="s">
        <v>115</v>
      </c>
      <c r="Q963" t="str">
        <f>TEXT(Table357[[#This Row],[order_date]],"yyyy")</f>
        <v>2015</v>
      </c>
    </row>
    <row r="964" spans="1:17" x14ac:dyDescent="0.3">
      <c r="A964">
        <f t="shared" ref="A964:A1027" si="95">A963+1</f>
        <v>7777896363</v>
      </c>
      <c r="B964" s="1">
        <v>42169</v>
      </c>
      <c r="C964" t="str">
        <f t="shared" si="90"/>
        <v>Sunday</v>
      </c>
      <c r="D964" t="str">
        <f t="shared" si="91"/>
        <v>June</v>
      </c>
      <c r="E964">
        <v>23.65</v>
      </c>
      <c r="F964" t="s">
        <v>27</v>
      </c>
      <c r="G964" t="s">
        <v>17</v>
      </c>
      <c r="H964">
        <f t="shared" si="92"/>
        <v>30.65</v>
      </c>
      <c r="I964">
        <v>3</v>
      </c>
      <c r="J964" t="s">
        <v>77</v>
      </c>
      <c r="K964" t="s">
        <v>78</v>
      </c>
      <c r="L964">
        <f>Table357[[#This Row],[unit_price]]*Table357[[#This Row],[quantity]]</f>
        <v>70.949999999999989</v>
      </c>
      <c r="M964">
        <f t="shared" si="93"/>
        <v>91.949999999999989</v>
      </c>
      <c r="N964">
        <f t="shared" si="94"/>
        <v>21</v>
      </c>
      <c r="O964" t="s">
        <v>111</v>
      </c>
      <c r="P964" t="s">
        <v>114</v>
      </c>
      <c r="Q964" t="str">
        <f>TEXT(Table357[[#This Row],[order_date]],"yyyy")</f>
        <v>2015</v>
      </c>
    </row>
    <row r="965" spans="1:17" x14ac:dyDescent="0.3">
      <c r="A965">
        <f t="shared" si="95"/>
        <v>7777896364</v>
      </c>
      <c r="B965" s="1">
        <v>42169</v>
      </c>
      <c r="C965" t="str">
        <f t="shared" si="90"/>
        <v>Sunday</v>
      </c>
      <c r="D965" t="str">
        <f t="shared" si="91"/>
        <v>June</v>
      </c>
      <c r="E965">
        <v>16.5</v>
      </c>
      <c r="F965" t="s">
        <v>7</v>
      </c>
      <c r="G965" t="s">
        <v>17</v>
      </c>
      <c r="H965">
        <f t="shared" si="92"/>
        <v>25</v>
      </c>
      <c r="I965">
        <v>10</v>
      </c>
      <c r="J965" t="s">
        <v>66</v>
      </c>
      <c r="K965" t="s">
        <v>67</v>
      </c>
      <c r="L965">
        <f>Table357[[#This Row],[unit_price]]*Table357[[#This Row],[quantity]]</f>
        <v>165</v>
      </c>
      <c r="M965">
        <f t="shared" si="93"/>
        <v>250</v>
      </c>
      <c r="N965">
        <f t="shared" si="94"/>
        <v>85</v>
      </c>
      <c r="O965" t="s">
        <v>112</v>
      </c>
      <c r="P965" t="s">
        <v>114</v>
      </c>
      <c r="Q965" t="str">
        <f>TEXT(Table357[[#This Row],[order_date]],"yyyy")</f>
        <v>2015</v>
      </c>
    </row>
    <row r="966" spans="1:17" x14ac:dyDescent="0.3">
      <c r="A966">
        <f t="shared" si="95"/>
        <v>7777896365</v>
      </c>
      <c r="B966" s="1">
        <v>42169</v>
      </c>
      <c r="C966" t="str">
        <f t="shared" si="90"/>
        <v>Sunday</v>
      </c>
      <c r="D966" t="str">
        <f t="shared" si="91"/>
        <v>June</v>
      </c>
      <c r="E966">
        <v>12</v>
      </c>
      <c r="F966" t="s">
        <v>27</v>
      </c>
      <c r="G966" t="s">
        <v>8</v>
      </c>
      <c r="H966">
        <f t="shared" si="92"/>
        <v>15</v>
      </c>
      <c r="I966">
        <v>2</v>
      </c>
      <c r="J966" t="s">
        <v>58</v>
      </c>
      <c r="K966" t="s">
        <v>59</v>
      </c>
      <c r="L966">
        <f>Table357[[#This Row],[unit_price]]*Table357[[#This Row],[quantity]]</f>
        <v>24</v>
      </c>
      <c r="M966">
        <f t="shared" si="93"/>
        <v>30</v>
      </c>
      <c r="N966">
        <f t="shared" si="94"/>
        <v>6</v>
      </c>
      <c r="O966" t="s">
        <v>111</v>
      </c>
      <c r="P966" t="s">
        <v>114</v>
      </c>
      <c r="Q966" t="str">
        <f>TEXT(Table357[[#This Row],[order_date]],"yyyy")</f>
        <v>2015</v>
      </c>
    </row>
    <row r="967" spans="1:17" x14ac:dyDescent="0.3">
      <c r="A967">
        <f t="shared" si="95"/>
        <v>7777896366</v>
      </c>
      <c r="B967" s="1">
        <v>42169</v>
      </c>
      <c r="C967" t="str">
        <f t="shared" si="90"/>
        <v>Sunday</v>
      </c>
      <c r="D967" t="str">
        <f t="shared" si="91"/>
        <v>June</v>
      </c>
      <c r="E967">
        <v>16</v>
      </c>
      <c r="F967" t="s">
        <v>7</v>
      </c>
      <c r="G967" t="s">
        <v>8</v>
      </c>
      <c r="H967">
        <f t="shared" si="92"/>
        <v>20.5</v>
      </c>
      <c r="I967">
        <v>6</v>
      </c>
      <c r="J967" t="s">
        <v>30</v>
      </c>
      <c r="K967" t="s">
        <v>31</v>
      </c>
      <c r="L967">
        <f>Table357[[#This Row],[unit_price]]*Table357[[#This Row],[quantity]]</f>
        <v>96</v>
      </c>
      <c r="M967">
        <f t="shared" si="93"/>
        <v>123</v>
      </c>
      <c r="N967">
        <f t="shared" si="94"/>
        <v>27</v>
      </c>
      <c r="O967" t="s">
        <v>112</v>
      </c>
      <c r="P967" t="s">
        <v>115</v>
      </c>
      <c r="Q967" t="str">
        <f>TEXT(Table357[[#This Row],[order_date]],"yyyy")</f>
        <v>2015</v>
      </c>
    </row>
    <row r="968" spans="1:17" x14ac:dyDescent="0.3">
      <c r="A968">
        <f t="shared" si="95"/>
        <v>7777896367</v>
      </c>
      <c r="B968" s="1">
        <v>42169</v>
      </c>
      <c r="C968" t="str">
        <f t="shared" si="90"/>
        <v>Sunday</v>
      </c>
      <c r="D968" t="str">
        <f t="shared" si="91"/>
        <v>June</v>
      </c>
      <c r="E968">
        <v>12.5</v>
      </c>
      <c r="F968" t="s">
        <v>27</v>
      </c>
      <c r="G968" t="s">
        <v>17</v>
      </c>
      <c r="H968">
        <f t="shared" si="92"/>
        <v>19.5</v>
      </c>
      <c r="I968">
        <v>8</v>
      </c>
      <c r="J968" t="s">
        <v>38</v>
      </c>
      <c r="K968" t="s">
        <v>39</v>
      </c>
      <c r="L968">
        <f>Table357[[#This Row],[unit_price]]*Table357[[#This Row],[quantity]]</f>
        <v>100</v>
      </c>
      <c r="M968">
        <f t="shared" si="93"/>
        <v>156</v>
      </c>
      <c r="N968">
        <f t="shared" si="94"/>
        <v>56</v>
      </c>
      <c r="O968" t="s">
        <v>112</v>
      </c>
      <c r="P968" t="s">
        <v>114</v>
      </c>
      <c r="Q968" t="str">
        <f>TEXT(Table357[[#This Row],[order_date]],"yyyy")</f>
        <v>2015</v>
      </c>
    </row>
    <row r="969" spans="1:17" x14ac:dyDescent="0.3">
      <c r="A969">
        <f t="shared" si="95"/>
        <v>7777896368</v>
      </c>
      <c r="B969" s="1">
        <v>42169</v>
      </c>
      <c r="C969" t="str">
        <f t="shared" si="90"/>
        <v>Sunday</v>
      </c>
      <c r="D969" t="str">
        <f t="shared" si="91"/>
        <v>June</v>
      </c>
      <c r="E969">
        <v>16.5</v>
      </c>
      <c r="F969" t="s">
        <v>7</v>
      </c>
      <c r="G969" t="s">
        <v>17</v>
      </c>
      <c r="H969">
        <f t="shared" si="92"/>
        <v>25</v>
      </c>
      <c r="I969">
        <v>6</v>
      </c>
      <c r="J969" t="s">
        <v>66</v>
      </c>
      <c r="K969" t="s">
        <v>67</v>
      </c>
      <c r="L969">
        <f>Table357[[#This Row],[unit_price]]*Table357[[#This Row],[quantity]]</f>
        <v>99</v>
      </c>
      <c r="M969">
        <f t="shared" si="93"/>
        <v>150</v>
      </c>
      <c r="N969">
        <f t="shared" si="94"/>
        <v>51</v>
      </c>
      <c r="O969" t="s">
        <v>112</v>
      </c>
      <c r="P969" t="s">
        <v>115</v>
      </c>
      <c r="Q969" t="str">
        <f>TEXT(Table357[[#This Row],[order_date]],"yyyy")</f>
        <v>2015</v>
      </c>
    </row>
    <row r="970" spans="1:17" x14ac:dyDescent="0.3">
      <c r="A970">
        <f t="shared" si="95"/>
        <v>7777896369</v>
      </c>
      <c r="B970" s="1">
        <v>42170</v>
      </c>
      <c r="C970" t="str">
        <f t="shared" si="90"/>
        <v>Monday</v>
      </c>
      <c r="D970" t="str">
        <f t="shared" si="91"/>
        <v>June</v>
      </c>
      <c r="E970">
        <v>17.95</v>
      </c>
      <c r="F970" t="s">
        <v>13</v>
      </c>
      <c r="G970" t="s">
        <v>14</v>
      </c>
      <c r="H970">
        <f t="shared" si="92"/>
        <v>24.95</v>
      </c>
      <c r="I970">
        <v>10</v>
      </c>
      <c r="J970" t="s">
        <v>56</v>
      </c>
      <c r="K970" t="s">
        <v>57</v>
      </c>
      <c r="L970">
        <f>Table357[[#This Row],[unit_price]]*Table357[[#This Row],[quantity]]</f>
        <v>179.5</v>
      </c>
      <c r="M970">
        <f t="shared" si="93"/>
        <v>249.5</v>
      </c>
      <c r="N970">
        <f t="shared" si="94"/>
        <v>70</v>
      </c>
      <c r="O970" t="s">
        <v>111</v>
      </c>
      <c r="P970" t="s">
        <v>114</v>
      </c>
      <c r="Q970" t="str">
        <f>TEXT(Table357[[#This Row],[order_date]],"yyyy")</f>
        <v>2015</v>
      </c>
    </row>
    <row r="971" spans="1:17" x14ac:dyDescent="0.3">
      <c r="A971">
        <f t="shared" si="95"/>
        <v>7777896370</v>
      </c>
      <c r="B971" s="1">
        <v>42170</v>
      </c>
      <c r="C971" t="str">
        <f t="shared" si="90"/>
        <v>Monday</v>
      </c>
      <c r="D971" t="str">
        <f t="shared" si="91"/>
        <v>June</v>
      </c>
      <c r="E971">
        <v>25.5</v>
      </c>
      <c r="F971" t="s">
        <v>76</v>
      </c>
      <c r="G971" t="s">
        <v>8</v>
      </c>
      <c r="H971">
        <f t="shared" si="92"/>
        <v>26.5</v>
      </c>
      <c r="I971">
        <v>3</v>
      </c>
      <c r="J971" t="s">
        <v>30</v>
      </c>
      <c r="K971" t="s">
        <v>31</v>
      </c>
      <c r="L971">
        <f>Table357[[#This Row],[unit_price]]*Table357[[#This Row],[quantity]]</f>
        <v>76.5</v>
      </c>
      <c r="M971">
        <f t="shared" si="93"/>
        <v>79.5</v>
      </c>
      <c r="N971">
        <f t="shared" si="94"/>
        <v>3</v>
      </c>
      <c r="O971" t="s">
        <v>111</v>
      </c>
      <c r="P971" t="s">
        <v>114</v>
      </c>
      <c r="Q971" t="str">
        <f>TEXT(Table357[[#This Row],[order_date]],"yyyy")</f>
        <v>2015</v>
      </c>
    </row>
    <row r="972" spans="1:17" x14ac:dyDescent="0.3">
      <c r="A972">
        <f t="shared" si="95"/>
        <v>7777896371</v>
      </c>
      <c r="B972" s="1">
        <v>42170</v>
      </c>
      <c r="C972" t="str">
        <f t="shared" si="90"/>
        <v>Monday</v>
      </c>
      <c r="D972" t="str">
        <f t="shared" si="91"/>
        <v>June</v>
      </c>
      <c r="E972">
        <v>20.75</v>
      </c>
      <c r="F972" t="s">
        <v>13</v>
      </c>
      <c r="G972" t="s">
        <v>17</v>
      </c>
      <c r="H972">
        <f t="shared" si="92"/>
        <v>30.75</v>
      </c>
      <c r="I972">
        <v>5</v>
      </c>
      <c r="J972" t="s">
        <v>66</v>
      </c>
      <c r="K972" t="s">
        <v>67</v>
      </c>
      <c r="L972">
        <f>Table357[[#This Row],[unit_price]]*Table357[[#This Row],[quantity]]</f>
        <v>103.75</v>
      </c>
      <c r="M972">
        <f t="shared" si="93"/>
        <v>153.75</v>
      </c>
      <c r="N972">
        <f t="shared" si="94"/>
        <v>50</v>
      </c>
      <c r="O972" t="s">
        <v>111</v>
      </c>
      <c r="P972" t="s">
        <v>115</v>
      </c>
      <c r="Q972" t="str">
        <f>TEXT(Table357[[#This Row],[order_date]],"yyyy")</f>
        <v>2015</v>
      </c>
    </row>
    <row r="973" spans="1:17" x14ac:dyDescent="0.3">
      <c r="A973">
        <f t="shared" si="95"/>
        <v>7777896372</v>
      </c>
      <c r="B973" s="1">
        <v>42170</v>
      </c>
      <c r="C973" t="str">
        <f t="shared" si="90"/>
        <v>Monday</v>
      </c>
      <c r="D973" t="str">
        <f t="shared" si="91"/>
        <v>June</v>
      </c>
      <c r="E973">
        <v>20.25</v>
      </c>
      <c r="F973" t="s">
        <v>13</v>
      </c>
      <c r="G973" t="s">
        <v>14</v>
      </c>
      <c r="H973">
        <f t="shared" si="92"/>
        <v>27.25</v>
      </c>
      <c r="I973">
        <v>9</v>
      </c>
      <c r="J973" t="s">
        <v>64</v>
      </c>
      <c r="K973" t="s">
        <v>65</v>
      </c>
      <c r="L973">
        <f>Table357[[#This Row],[unit_price]]*Table357[[#This Row],[quantity]]</f>
        <v>182.25</v>
      </c>
      <c r="M973">
        <f t="shared" si="93"/>
        <v>245.25</v>
      </c>
      <c r="N973">
        <f t="shared" si="94"/>
        <v>63</v>
      </c>
      <c r="O973" t="s">
        <v>111</v>
      </c>
      <c r="P973" t="s">
        <v>114</v>
      </c>
      <c r="Q973" t="str">
        <f>TEXT(Table357[[#This Row],[order_date]],"yyyy")</f>
        <v>2015</v>
      </c>
    </row>
    <row r="974" spans="1:17" x14ac:dyDescent="0.3">
      <c r="A974">
        <f t="shared" si="95"/>
        <v>7777896373</v>
      </c>
      <c r="B974" s="1">
        <v>42170</v>
      </c>
      <c r="C974" t="str">
        <f t="shared" si="90"/>
        <v>Monday</v>
      </c>
      <c r="D974" t="str">
        <f t="shared" si="91"/>
        <v>June</v>
      </c>
      <c r="E974">
        <v>20.5</v>
      </c>
      <c r="F974" t="s">
        <v>13</v>
      </c>
      <c r="G974" t="s">
        <v>8</v>
      </c>
      <c r="H974">
        <f t="shared" si="92"/>
        <v>26.5</v>
      </c>
      <c r="I974">
        <v>1</v>
      </c>
      <c r="J974" t="s">
        <v>58</v>
      </c>
      <c r="K974" t="s">
        <v>59</v>
      </c>
      <c r="L974">
        <f>Table357[[#This Row],[unit_price]]*Table357[[#This Row],[quantity]]</f>
        <v>20.5</v>
      </c>
      <c r="M974">
        <f t="shared" si="93"/>
        <v>26.5</v>
      </c>
      <c r="N974">
        <f t="shared" si="94"/>
        <v>6</v>
      </c>
      <c r="O974" t="s">
        <v>111</v>
      </c>
      <c r="P974" t="s">
        <v>114</v>
      </c>
      <c r="Q974" t="str">
        <f>TEXT(Table357[[#This Row],[order_date]],"yyyy")</f>
        <v>2015</v>
      </c>
    </row>
    <row r="975" spans="1:17" x14ac:dyDescent="0.3">
      <c r="A975">
        <f t="shared" si="95"/>
        <v>7777896374</v>
      </c>
      <c r="B975" s="1">
        <v>42170</v>
      </c>
      <c r="C975" t="str">
        <f t="shared" si="90"/>
        <v>Monday</v>
      </c>
      <c r="D975" t="str">
        <f t="shared" si="91"/>
        <v>June</v>
      </c>
      <c r="E975">
        <v>12.5</v>
      </c>
      <c r="F975" t="s">
        <v>27</v>
      </c>
      <c r="G975" t="s">
        <v>17</v>
      </c>
      <c r="H975">
        <f t="shared" si="92"/>
        <v>19.5</v>
      </c>
      <c r="I975">
        <v>8</v>
      </c>
      <c r="J975" t="s">
        <v>66</v>
      </c>
      <c r="K975" t="s">
        <v>67</v>
      </c>
      <c r="L975">
        <f>Table357[[#This Row],[unit_price]]*Table357[[#This Row],[quantity]]</f>
        <v>100</v>
      </c>
      <c r="M975">
        <f t="shared" si="93"/>
        <v>156</v>
      </c>
      <c r="N975">
        <f t="shared" si="94"/>
        <v>56</v>
      </c>
      <c r="O975" t="s">
        <v>112</v>
      </c>
      <c r="P975" t="s">
        <v>115</v>
      </c>
      <c r="Q975" t="str">
        <f>TEXT(Table357[[#This Row],[order_date]],"yyyy")</f>
        <v>2015</v>
      </c>
    </row>
    <row r="976" spans="1:17" x14ac:dyDescent="0.3">
      <c r="A976">
        <f t="shared" si="95"/>
        <v>7777896375</v>
      </c>
      <c r="B976" s="1">
        <v>42170</v>
      </c>
      <c r="C976" t="str">
        <f t="shared" si="90"/>
        <v>Monday</v>
      </c>
      <c r="D976" t="str">
        <f t="shared" si="91"/>
        <v>June</v>
      </c>
      <c r="E976">
        <v>20.25</v>
      </c>
      <c r="F976" t="s">
        <v>13</v>
      </c>
      <c r="G976" t="s">
        <v>14</v>
      </c>
      <c r="H976">
        <f t="shared" si="92"/>
        <v>27.25</v>
      </c>
      <c r="I976">
        <v>8</v>
      </c>
      <c r="J976" t="s">
        <v>68</v>
      </c>
      <c r="K976" t="s">
        <v>69</v>
      </c>
      <c r="L976">
        <f>Table357[[#This Row],[unit_price]]*Table357[[#This Row],[quantity]]</f>
        <v>162</v>
      </c>
      <c r="M976">
        <f t="shared" si="93"/>
        <v>218</v>
      </c>
      <c r="N976">
        <f t="shared" si="94"/>
        <v>56</v>
      </c>
      <c r="O976" t="s">
        <v>112</v>
      </c>
      <c r="P976" t="s">
        <v>114</v>
      </c>
      <c r="Q976" t="str">
        <f>TEXT(Table357[[#This Row],[order_date]],"yyyy")</f>
        <v>2015</v>
      </c>
    </row>
    <row r="977" spans="1:17" x14ac:dyDescent="0.3">
      <c r="A977">
        <f t="shared" si="95"/>
        <v>7777896376</v>
      </c>
      <c r="B977" s="1">
        <v>42171</v>
      </c>
      <c r="C977" t="str">
        <f t="shared" si="90"/>
        <v>Tuesday</v>
      </c>
      <c r="D977" t="str">
        <f t="shared" si="91"/>
        <v>June</v>
      </c>
      <c r="E977">
        <v>16</v>
      </c>
      <c r="F977" t="s">
        <v>7</v>
      </c>
      <c r="G977" t="s">
        <v>8</v>
      </c>
      <c r="H977">
        <f t="shared" si="92"/>
        <v>20.5</v>
      </c>
      <c r="I977">
        <v>11</v>
      </c>
      <c r="J977" t="s">
        <v>58</v>
      </c>
      <c r="K977" t="s">
        <v>59</v>
      </c>
      <c r="L977">
        <f>Table357[[#This Row],[unit_price]]*Table357[[#This Row],[quantity]]</f>
        <v>176</v>
      </c>
      <c r="M977">
        <f t="shared" si="93"/>
        <v>225.5</v>
      </c>
      <c r="N977">
        <f t="shared" si="94"/>
        <v>49.5</v>
      </c>
      <c r="O977" t="s">
        <v>112</v>
      </c>
      <c r="P977" t="s">
        <v>114</v>
      </c>
      <c r="Q977" t="str">
        <f>TEXT(Table357[[#This Row],[order_date]],"yyyy")</f>
        <v>2015</v>
      </c>
    </row>
    <row r="978" spans="1:17" x14ac:dyDescent="0.3">
      <c r="A978">
        <f t="shared" si="95"/>
        <v>7777896377</v>
      </c>
      <c r="B978" s="1">
        <v>42171</v>
      </c>
      <c r="C978" t="str">
        <f t="shared" si="90"/>
        <v>Tuesday</v>
      </c>
      <c r="D978" t="str">
        <f t="shared" si="91"/>
        <v>June</v>
      </c>
      <c r="E978">
        <v>20.75</v>
      </c>
      <c r="F978" t="s">
        <v>13</v>
      </c>
      <c r="G978" t="s">
        <v>22</v>
      </c>
      <c r="H978">
        <f t="shared" si="92"/>
        <v>28.75</v>
      </c>
      <c r="I978">
        <v>8</v>
      </c>
      <c r="J978" t="s">
        <v>44</v>
      </c>
      <c r="K978" t="s">
        <v>45</v>
      </c>
      <c r="L978">
        <f>Table357[[#This Row],[unit_price]]*Table357[[#This Row],[quantity]]</f>
        <v>166</v>
      </c>
      <c r="M978">
        <f t="shared" si="93"/>
        <v>230</v>
      </c>
      <c r="N978">
        <f t="shared" si="94"/>
        <v>64</v>
      </c>
      <c r="O978" t="s">
        <v>111</v>
      </c>
      <c r="P978" t="s">
        <v>114</v>
      </c>
      <c r="Q978" t="str">
        <f>TEXT(Table357[[#This Row],[order_date]],"yyyy")</f>
        <v>2015</v>
      </c>
    </row>
    <row r="979" spans="1:17" x14ac:dyDescent="0.3">
      <c r="A979">
        <f t="shared" si="95"/>
        <v>7777896378</v>
      </c>
      <c r="B979" s="1">
        <v>42171</v>
      </c>
      <c r="C979" t="str">
        <f t="shared" si="90"/>
        <v>Tuesday</v>
      </c>
      <c r="D979" t="str">
        <f t="shared" si="91"/>
        <v>June</v>
      </c>
      <c r="E979">
        <v>20.75</v>
      </c>
      <c r="F979" t="s">
        <v>13</v>
      </c>
      <c r="G979" t="s">
        <v>17</v>
      </c>
      <c r="H979">
        <f t="shared" si="92"/>
        <v>30.75</v>
      </c>
      <c r="I979">
        <v>12</v>
      </c>
      <c r="J979" t="s">
        <v>38</v>
      </c>
      <c r="K979" t="s">
        <v>39</v>
      </c>
      <c r="L979">
        <f>Table357[[#This Row],[unit_price]]*Table357[[#This Row],[quantity]]</f>
        <v>249</v>
      </c>
      <c r="M979">
        <f t="shared" si="93"/>
        <v>369</v>
      </c>
      <c r="N979">
        <f t="shared" si="94"/>
        <v>120</v>
      </c>
      <c r="O979" t="s">
        <v>112</v>
      </c>
      <c r="P979" t="s">
        <v>114</v>
      </c>
      <c r="Q979" t="str">
        <f>TEXT(Table357[[#This Row],[order_date]],"yyyy")</f>
        <v>2015</v>
      </c>
    </row>
    <row r="980" spans="1:17" x14ac:dyDescent="0.3">
      <c r="A980">
        <f t="shared" si="95"/>
        <v>7777896379</v>
      </c>
      <c r="B980" s="1">
        <v>42171</v>
      </c>
      <c r="C980" t="str">
        <f t="shared" si="90"/>
        <v>Tuesday</v>
      </c>
      <c r="D980" t="str">
        <f t="shared" si="91"/>
        <v>June</v>
      </c>
      <c r="E980">
        <v>20.75</v>
      </c>
      <c r="F980" t="s">
        <v>13</v>
      </c>
      <c r="G980" t="s">
        <v>17</v>
      </c>
      <c r="H980">
        <f t="shared" si="92"/>
        <v>30.75</v>
      </c>
      <c r="I980">
        <v>9</v>
      </c>
      <c r="J980" t="s">
        <v>32</v>
      </c>
      <c r="K980" t="s">
        <v>33</v>
      </c>
      <c r="L980">
        <f>Table357[[#This Row],[unit_price]]*Table357[[#This Row],[quantity]]</f>
        <v>186.75</v>
      </c>
      <c r="M980">
        <f t="shared" si="93"/>
        <v>276.75</v>
      </c>
      <c r="N980">
        <f t="shared" si="94"/>
        <v>90</v>
      </c>
      <c r="O980" t="s">
        <v>111</v>
      </c>
      <c r="P980" t="s">
        <v>114</v>
      </c>
      <c r="Q980" t="str">
        <f>TEXT(Table357[[#This Row],[order_date]],"yyyy")</f>
        <v>2015</v>
      </c>
    </row>
    <row r="981" spans="1:17" x14ac:dyDescent="0.3">
      <c r="A981">
        <f t="shared" si="95"/>
        <v>7777896380</v>
      </c>
      <c r="B981" s="1">
        <v>42171</v>
      </c>
      <c r="C981" t="str">
        <f t="shared" si="90"/>
        <v>Tuesday</v>
      </c>
      <c r="D981" t="str">
        <f t="shared" si="91"/>
        <v>June</v>
      </c>
      <c r="E981">
        <v>14.5</v>
      </c>
      <c r="F981" t="s">
        <v>7</v>
      </c>
      <c r="G981" t="s">
        <v>8</v>
      </c>
      <c r="H981">
        <f t="shared" si="92"/>
        <v>19</v>
      </c>
      <c r="I981">
        <v>7</v>
      </c>
      <c r="J981" t="s">
        <v>74</v>
      </c>
      <c r="K981" t="s">
        <v>75</v>
      </c>
      <c r="L981">
        <f>Table357[[#This Row],[unit_price]]*Table357[[#This Row],[quantity]]</f>
        <v>101.5</v>
      </c>
      <c r="M981">
        <f t="shared" si="93"/>
        <v>133</v>
      </c>
      <c r="N981">
        <f t="shared" si="94"/>
        <v>31.5</v>
      </c>
      <c r="O981" t="s">
        <v>112</v>
      </c>
      <c r="P981" t="s">
        <v>114</v>
      </c>
      <c r="Q981" t="str">
        <f>TEXT(Table357[[#This Row],[order_date]],"yyyy")</f>
        <v>2015</v>
      </c>
    </row>
    <row r="982" spans="1:17" x14ac:dyDescent="0.3">
      <c r="A982">
        <f t="shared" si="95"/>
        <v>7777896381</v>
      </c>
      <c r="B982" s="1">
        <v>42172</v>
      </c>
      <c r="C982" t="str">
        <f t="shared" si="90"/>
        <v>Wednesday</v>
      </c>
      <c r="D982" t="str">
        <f t="shared" si="91"/>
        <v>June</v>
      </c>
      <c r="E982">
        <v>20.75</v>
      </c>
      <c r="F982" t="s">
        <v>13</v>
      </c>
      <c r="G982" t="s">
        <v>22</v>
      </c>
      <c r="H982">
        <f t="shared" si="92"/>
        <v>28.75</v>
      </c>
      <c r="I982">
        <v>1</v>
      </c>
      <c r="J982" t="s">
        <v>46</v>
      </c>
      <c r="K982" t="s">
        <v>47</v>
      </c>
      <c r="L982">
        <f>Table357[[#This Row],[unit_price]]*Table357[[#This Row],[quantity]]</f>
        <v>20.75</v>
      </c>
      <c r="M982">
        <f t="shared" si="93"/>
        <v>28.75</v>
      </c>
      <c r="N982">
        <f t="shared" si="94"/>
        <v>8</v>
      </c>
      <c r="O982" t="s">
        <v>112</v>
      </c>
      <c r="P982" t="s">
        <v>114</v>
      </c>
      <c r="Q982" t="str">
        <f>TEXT(Table357[[#This Row],[order_date]],"yyyy")</f>
        <v>2015</v>
      </c>
    </row>
    <row r="983" spans="1:17" x14ac:dyDescent="0.3">
      <c r="A983">
        <f t="shared" si="95"/>
        <v>7777896382</v>
      </c>
      <c r="B983" s="1">
        <v>42172</v>
      </c>
      <c r="C983" t="str">
        <f t="shared" si="90"/>
        <v>Wednesday</v>
      </c>
      <c r="D983" t="str">
        <f t="shared" si="91"/>
        <v>June</v>
      </c>
      <c r="E983">
        <v>16</v>
      </c>
      <c r="F983" t="s">
        <v>7</v>
      </c>
      <c r="G983" t="s">
        <v>8</v>
      </c>
      <c r="H983">
        <f t="shared" si="92"/>
        <v>20.5</v>
      </c>
      <c r="I983">
        <v>8</v>
      </c>
      <c r="J983" t="s">
        <v>11</v>
      </c>
      <c r="K983" t="s">
        <v>12</v>
      </c>
      <c r="L983">
        <f>Table357[[#This Row],[unit_price]]*Table357[[#This Row],[quantity]]</f>
        <v>128</v>
      </c>
      <c r="M983">
        <f t="shared" si="93"/>
        <v>164</v>
      </c>
      <c r="N983">
        <f t="shared" si="94"/>
        <v>36</v>
      </c>
      <c r="O983" t="s">
        <v>111</v>
      </c>
      <c r="P983" t="s">
        <v>114</v>
      </c>
      <c r="Q983" t="str">
        <f>TEXT(Table357[[#This Row],[order_date]],"yyyy")</f>
        <v>2015</v>
      </c>
    </row>
    <row r="984" spans="1:17" x14ac:dyDescent="0.3">
      <c r="A984">
        <f t="shared" si="95"/>
        <v>7777896383</v>
      </c>
      <c r="B984" s="1">
        <v>42172</v>
      </c>
      <c r="C984" t="str">
        <f t="shared" si="90"/>
        <v>Wednesday</v>
      </c>
      <c r="D984" t="str">
        <f t="shared" si="91"/>
        <v>June</v>
      </c>
      <c r="E984">
        <v>20.75</v>
      </c>
      <c r="F984" t="s">
        <v>13</v>
      </c>
      <c r="G984" t="s">
        <v>17</v>
      </c>
      <c r="H984">
        <f t="shared" si="92"/>
        <v>30.75</v>
      </c>
      <c r="I984">
        <v>4</v>
      </c>
      <c r="J984" t="s">
        <v>38</v>
      </c>
      <c r="K984" t="s">
        <v>39</v>
      </c>
      <c r="L984">
        <f>Table357[[#This Row],[unit_price]]*Table357[[#This Row],[quantity]]</f>
        <v>83</v>
      </c>
      <c r="M984">
        <f t="shared" si="93"/>
        <v>123</v>
      </c>
      <c r="N984">
        <f t="shared" si="94"/>
        <v>40</v>
      </c>
      <c r="O984" t="s">
        <v>111</v>
      </c>
      <c r="P984" t="s">
        <v>115</v>
      </c>
      <c r="Q984" t="str">
        <f>TEXT(Table357[[#This Row],[order_date]],"yyyy")</f>
        <v>2015</v>
      </c>
    </row>
    <row r="985" spans="1:17" x14ac:dyDescent="0.3">
      <c r="A985">
        <f t="shared" si="95"/>
        <v>7777896384</v>
      </c>
      <c r="B985" s="1">
        <v>42172</v>
      </c>
      <c r="C985" t="str">
        <f t="shared" si="90"/>
        <v>Wednesday</v>
      </c>
      <c r="D985" t="str">
        <f t="shared" si="91"/>
        <v>June</v>
      </c>
      <c r="E985">
        <v>16.75</v>
      </c>
      <c r="F985" t="s">
        <v>7</v>
      </c>
      <c r="G985" t="s">
        <v>22</v>
      </c>
      <c r="H985">
        <f t="shared" si="92"/>
        <v>23.25</v>
      </c>
      <c r="I985">
        <v>9</v>
      </c>
      <c r="J985" t="s">
        <v>46</v>
      </c>
      <c r="K985" t="s">
        <v>47</v>
      </c>
      <c r="L985">
        <f>Table357[[#This Row],[unit_price]]*Table357[[#This Row],[quantity]]</f>
        <v>150.75</v>
      </c>
      <c r="M985">
        <f t="shared" si="93"/>
        <v>209.25</v>
      </c>
      <c r="N985">
        <f t="shared" si="94"/>
        <v>58.5</v>
      </c>
      <c r="O985" t="s">
        <v>112</v>
      </c>
      <c r="P985" t="s">
        <v>114</v>
      </c>
      <c r="Q985" t="str">
        <f>TEXT(Table357[[#This Row],[order_date]],"yyyy")</f>
        <v>2015</v>
      </c>
    </row>
    <row r="986" spans="1:17" x14ac:dyDescent="0.3">
      <c r="A986">
        <f t="shared" si="95"/>
        <v>7777896385</v>
      </c>
      <c r="B986" s="1">
        <v>42172</v>
      </c>
      <c r="C986" t="str">
        <f t="shared" si="90"/>
        <v>Wednesday</v>
      </c>
      <c r="D986" t="str">
        <f t="shared" si="91"/>
        <v>June</v>
      </c>
      <c r="E986">
        <v>9.75</v>
      </c>
      <c r="F986" t="s">
        <v>27</v>
      </c>
      <c r="G986" t="s">
        <v>8</v>
      </c>
      <c r="H986">
        <f t="shared" si="92"/>
        <v>12.75</v>
      </c>
      <c r="I986">
        <v>9</v>
      </c>
      <c r="J986" t="s">
        <v>48</v>
      </c>
      <c r="K986" t="s">
        <v>49</v>
      </c>
      <c r="L986">
        <f>Table357[[#This Row],[unit_price]]*Table357[[#This Row],[quantity]]</f>
        <v>87.75</v>
      </c>
      <c r="M986">
        <f t="shared" si="93"/>
        <v>114.75</v>
      </c>
      <c r="N986">
        <f t="shared" si="94"/>
        <v>27</v>
      </c>
      <c r="O986" t="s">
        <v>111</v>
      </c>
      <c r="P986" t="s">
        <v>114</v>
      </c>
      <c r="Q986" t="str">
        <f>TEXT(Table357[[#This Row],[order_date]],"yyyy")</f>
        <v>2015</v>
      </c>
    </row>
    <row r="987" spans="1:17" x14ac:dyDescent="0.3">
      <c r="A987">
        <f t="shared" si="95"/>
        <v>7777896386</v>
      </c>
      <c r="B987" s="1">
        <v>42173</v>
      </c>
      <c r="C987" t="str">
        <f t="shared" si="90"/>
        <v>Thursday</v>
      </c>
      <c r="D987" t="str">
        <f t="shared" si="91"/>
        <v>June</v>
      </c>
      <c r="E987">
        <v>15.25</v>
      </c>
      <c r="F987" t="s">
        <v>13</v>
      </c>
      <c r="G987" t="s">
        <v>8</v>
      </c>
      <c r="H987">
        <f t="shared" si="92"/>
        <v>21.25</v>
      </c>
      <c r="I987">
        <v>7</v>
      </c>
      <c r="J987" t="s">
        <v>48</v>
      </c>
      <c r="K987" t="s">
        <v>49</v>
      </c>
      <c r="L987">
        <f>Table357[[#This Row],[unit_price]]*Table357[[#This Row],[quantity]]</f>
        <v>106.75</v>
      </c>
      <c r="M987">
        <f t="shared" si="93"/>
        <v>148.75</v>
      </c>
      <c r="N987">
        <f t="shared" si="94"/>
        <v>42</v>
      </c>
      <c r="O987" t="s">
        <v>112</v>
      </c>
      <c r="P987" t="s">
        <v>114</v>
      </c>
      <c r="Q987" t="str">
        <f>TEXT(Table357[[#This Row],[order_date]],"yyyy")</f>
        <v>2015</v>
      </c>
    </row>
    <row r="988" spans="1:17" x14ac:dyDescent="0.3">
      <c r="A988">
        <f t="shared" si="95"/>
        <v>7777896387</v>
      </c>
      <c r="B988" s="1">
        <v>42173</v>
      </c>
      <c r="C988" t="str">
        <f t="shared" si="90"/>
        <v>Thursday</v>
      </c>
      <c r="D988" t="str">
        <f t="shared" si="91"/>
        <v>June</v>
      </c>
      <c r="E988">
        <v>16</v>
      </c>
      <c r="F988" t="s">
        <v>7</v>
      </c>
      <c r="G988" t="s">
        <v>8</v>
      </c>
      <c r="H988">
        <f t="shared" si="92"/>
        <v>20.5</v>
      </c>
      <c r="I988">
        <v>9</v>
      </c>
      <c r="J988" t="s">
        <v>11</v>
      </c>
      <c r="K988" t="s">
        <v>12</v>
      </c>
      <c r="L988">
        <f>Table357[[#This Row],[unit_price]]*Table357[[#This Row],[quantity]]</f>
        <v>144</v>
      </c>
      <c r="M988">
        <f t="shared" si="93"/>
        <v>184.5</v>
      </c>
      <c r="N988">
        <f t="shared" si="94"/>
        <v>40.5</v>
      </c>
      <c r="O988" t="s">
        <v>112</v>
      </c>
      <c r="P988" t="s">
        <v>114</v>
      </c>
      <c r="Q988" t="str">
        <f>TEXT(Table357[[#This Row],[order_date]],"yyyy")</f>
        <v>2015</v>
      </c>
    </row>
    <row r="989" spans="1:17" x14ac:dyDescent="0.3">
      <c r="A989">
        <f t="shared" si="95"/>
        <v>7777896388</v>
      </c>
      <c r="B989" s="1">
        <v>42173</v>
      </c>
      <c r="C989" t="str">
        <f t="shared" si="90"/>
        <v>Thursday</v>
      </c>
      <c r="D989" t="str">
        <f t="shared" si="91"/>
        <v>June</v>
      </c>
      <c r="E989">
        <v>13.25</v>
      </c>
      <c r="F989" t="s">
        <v>7</v>
      </c>
      <c r="G989" t="s">
        <v>8</v>
      </c>
      <c r="H989">
        <f t="shared" si="92"/>
        <v>17.75</v>
      </c>
      <c r="I989">
        <v>5</v>
      </c>
      <c r="J989" t="s">
        <v>9</v>
      </c>
      <c r="K989" t="s">
        <v>10</v>
      </c>
      <c r="L989">
        <f>Table357[[#This Row],[unit_price]]*Table357[[#This Row],[quantity]]</f>
        <v>66.25</v>
      </c>
      <c r="M989">
        <f t="shared" si="93"/>
        <v>88.75</v>
      </c>
      <c r="N989">
        <f t="shared" si="94"/>
        <v>22.5</v>
      </c>
      <c r="O989" t="s">
        <v>111</v>
      </c>
      <c r="P989" t="s">
        <v>114</v>
      </c>
      <c r="Q989" t="str">
        <f>TEXT(Table357[[#This Row],[order_date]],"yyyy")</f>
        <v>2015</v>
      </c>
    </row>
    <row r="990" spans="1:17" x14ac:dyDescent="0.3">
      <c r="A990">
        <f t="shared" si="95"/>
        <v>7777896389</v>
      </c>
      <c r="B990" s="1">
        <v>42173</v>
      </c>
      <c r="C990" t="str">
        <f t="shared" si="90"/>
        <v>Thursday</v>
      </c>
      <c r="D990" t="str">
        <f t="shared" si="91"/>
        <v>June</v>
      </c>
      <c r="E990">
        <v>20.25</v>
      </c>
      <c r="F990" t="s">
        <v>13</v>
      </c>
      <c r="G990" t="s">
        <v>14</v>
      </c>
      <c r="H990">
        <f t="shared" si="92"/>
        <v>27.25</v>
      </c>
      <c r="I990">
        <v>2</v>
      </c>
      <c r="J990" t="s">
        <v>20</v>
      </c>
      <c r="K990" t="s">
        <v>21</v>
      </c>
      <c r="L990">
        <f>Table357[[#This Row],[unit_price]]*Table357[[#This Row],[quantity]]</f>
        <v>40.5</v>
      </c>
      <c r="M990">
        <f t="shared" si="93"/>
        <v>54.5</v>
      </c>
      <c r="N990">
        <f t="shared" si="94"/>
        <v>14</v>
      </c>
      <c r="O990" t="s">
        <v>112</v>
      </c>
      <c r="P990" t="s">
        <v>114</v>
      </c>
      <c r="Q990" t="str">
        <f>TEXT(Table357[[#This Row],[order_date]],"yyyy")</f>
        <v>2015</v>
      </c>
    </row>
    <row r="991" spans="1:17" x14ac:dyDescent="0.3">
      <c r="A991">
        <f t="shared" si="95"/>
        <v>7777896390</v>
      </c>
      <c r="B991" s="1">
        <v>42173</v>
      </c>
      <c r="C991" t="str">
        <f t="shared" si="90"/>
        <v>Thursday</v>
      </c>
      <c r="D991" t="str">
        <f t="shared" si="91"/>
        <v>June</v>
      </c>
      <c r="E991">
        <v>20.25</v>
      </c>
      <c r="F991" t="s">
        <v>13</v>
      </c>
      <c r="G991" t="s">
        <v>14</v>
      </c>
      <c r="H991">
        <f t="shared" si="92"/>
        <v>27.25</v>
      </c>
      <c r="I991">
        <v>10</v>
      </c>
      <c r="J991" t="s">
        <v>68</v>
      </c>
      <c r="K991" t="s">
        <v>69</v>
      </c>
      <c r="L991">
        <f>Table357[[#This Row],[unit_price]]*Table357[[#This Row],[quantity]]</f>
        <v>202.5</v>
      </c>
      <c r="M991">
        <f t="shared" si="93"/>
        <v>272.5</v>
      </c>
      <c r="N991">
        <f t="shared" si="94"/>
        <v>70</v>
      </c>
      <c r="O991" t="s">
        <v>111</v>
      </c>
      <c r="P991" t="s">
        <v>114</v>
      </c>
      <c r="Q991" t="str">
        <f>TEXT(Table357[[#This Row],[order_date]],"yyyy")</f>
        <v>2015</v>
      </c>
    </row>
    <row r="992" spans="1:17" x14ac:dyDescent="0.3">
      <c r="A992">
        <f t="shared" si="95"/>
        <v>7777896391</v>
      </c>
      <c r="B992" s="1">
        <v>42173</v>
      </c>
      <c r="C992" t="str">
        <f t="shared" si="90"/>
        <v>Thursday</v>
      </c>
      <c r="D992" t="str">
        <f t="shared" si="91"/>
        <v>June</v>
      </c>
      <c r="E992">
        <v>16</v>
      </c>
      <c r="F992" t="s">
        <v>7</v>
      </c>
      <c r="G992" t="s">
        <v>14</v>
      </c>
      <c r="H992">
        <f t="shared" si="92"/>
        <v>21.5</v>
      </c>
      <c r="I992">
        <v>10</v>
      </c>
      <c r="J992" t="s">
        <v>68</v>
      </c>
      <c r="K992" t="s">
        <v>69</v>
      </c>
      <c r="L992">
        <f>Table357[[#This Row],[unit_price]]*Table357[[#This Row],[quantity]]</f>
        <v>160</v>
      </c>
      <c r="M992">
        <f t="shared" si="93"/>
        <v>215</v>
      </c>
      <c r="N992">
        <f t="shared" si="94"/>
        <v>55</v>
      </c>
      <c r="O992" t="s">
        <v>111</v>
      </c>
      <c r="P992" t="s">
        <v>115</v>
      </c>
      <c r="Q992" t="str">
        <f>TEXT(Table357[[#This Row],[order_date]],"yyyy")</f>
        <v>2015</v>
      </c>
    </row>
    <row r="993" spans="1:17" x14ac:dyDescent="0.3">
      <c r="A993">
        <f t="shared" si="95"/>
        <v>7777896392</v>
      </c>
      <c r="B993" s="1">
        <v>42173</v>
      </c>
      <c r="C993" t="str">
        <f t="shared" si="90"/>
        <v>Thursday</v>
      </c>
      <c r="D993" t="str">
        <f t="shared" si="91"/>
        <v>June</v>
      </c>
      <c r="E993">
        <v>16</v>
      </c>
      <c r="F993" t="s">
        <v>7</v>
      </c>
      <c r="G993" t="s">
        <v>14</v>
      </c>
      <c r="H993">
        <f t="shared" si="92"/>
        <v>21.5</v>
      </c>
      <c r="I993">
        <v>6</v>
      </c>
      <c r="J993" t="s">
        <v>42</v>
      </c>
      <c r="K993" t="s">
        <v>43</v>
      </c>
      <c r="L993">
        <f>Table357[[#This Row],[unit_price]]*Table357[[#This Row],[quantity]]</f>
        <v>96</v>
      </c>
      <c r="M993">
        <f t="shared" si="93"/>
        <v>129</v>
      </c>
      <c r="N993">
        <f t="shared" si="94"/>
        <v>33</v>
      </c>
      <c r="O993" t="s">
        <v>112</v>
      </c>
      <c r="P993" t="s">
        <v>114</v>
      </c>
      <c r="Q993" t="str">
        <f>TEXT(Table357[[#This Row],[order_date]],"yyyy")</f>
        <v>2015</v>
      </c>
    </row>
    <row r="994" spans="1:17" x14ac:dyDescent="0.3">
      <c r="A994">
        <f t="shared" si="95"/>
        <v>7777896393</v>
      </c>
      <c r="B994" s="1">
        <v>42174</v>
      </c>
      <c r="C994" t="str">
        <f t="shared" si="90"/>
        <v>Friday</v>
      </c>
      <c r="D994" t="str">
        <f t="shared" si="91"/>
        <v>June</v>
      </c>
      <c r="E994">
        <v>12</v>
      </c>
      <c r="F994" t="s">
        <v>27</v>
      </c>
      <c r="G994" t="s">
        <v>8</v>
      </c>
      <c r="H994">
        <f t="shared" si="92"/>
        <v>15</v>
      </c>
      <c r="I994">
        <v>9</v>
      </c>
      <c r="J994" t="s">
        <v>52</v>
      </c>
      <c r="K994" t="s">
        <v>53</v>
      </c>
      <c r="L994">
        <f>Table357[[#This Row],[unit_price]]*Table357[[#This Row],[quantity]]</f>
        <v>108</v>
      </c>
      <c r="M994">
        <f t="shared" si="93"/>
        <v>135</v>
      </c>
      <c r="N994">
        <f t="shared" si="94"/>
        <v>27</v>
      </c>
      <c r="O994" t="s">
        <v>112</v>
      </c>
      <c r="P994" t="s">
        <v>115</v>
      </c>
      <c r="Q994" t="str">
        <f>TEXT(Table357[[#This Row],[order_date]],"yyyy")</f>
        <v>2015</v>
      </c>
    </row>
    <row r="995" spans="1:17" x14ac:dyDescent="0.3">
      <c r="A995">
        <f t="shared" si="95"/>
        <v>7777896394</v>
      </c>
      <c r="B995" s="1">
        <v>42174</v>
      </c>
      <c r="C995" t="str">
        <f t="shared" si="90"/>
        <v>Friday</v>
      </c>
      <c r="D995" t="str">
        <f t="shared" si="91"/>
        <v>June</v>
      </c>
      <c r="E995">
        <v>12.5</v>
      </c>
      <c r="F995" t="s">
        <v>27</v>
      </c>
      <c r="G995" t="s">
        <v>17</v>
      </c>
      <c r="H995">
        <f t="shared" si="92"/>
        <v>19.5</v>
      </c>
      <c r="I995">
        <v>11</v>
      </c>
      <c r="J995" t="s">
        <v>32</v>
      </c>
      <c r="K995" t="s">
        <v>33</v>
      </c>
      <c r="L995">
        <f>Table357[[#This Row],[unit_price]]*Table357[[#This Row],[quantity]]</f>
        <v>137.5</v>
      </c>
      <c r="M995">
        <f t="shared" si="93"/>
        <v>214.5</v>
      </c>
      <c r="N995">
        <f t="shared" si="94"/>
        <v>77</v>
      </c>
      <c r="O995" t="s">
        <v>111</v>
      </c>
      <c r="P995" t="s">
        <v>115</v>
      </c>
      <c r="Q995" t="str">
        <f>TEXT(Table357[[#This Row],[order_date]],"yyyy")</f>
        <v>2015</v>
      </c>
    </row>
    <row r="996" spans="1:17" x14ac:dyDescent="0.3">
      <c r="A996">
        <f t="shared" si="95"/>
        <v>7777896395</v>
      </c>
      <c r="B996" s="1">
        <v>42174</v>
      </c>
      <c r="C996" t="str">
        <f t="shared" si="90"/>
        <v>Friday</v>
      </c>
      <c r="D996" t="str">
        <f t="shared" si="91"/>
        <v>June</v>
      </c>
      <c r="E996">
        <v>12.5</v>
      </c>
      <c r="F996" t="s">
        <v>7</v>
      </c>
      <c r="G996" t="s">
        <v>8</v>
      </c>
      <c r="H996">
        <f t="shared" si="92"/>
        <v>17</v>
      </c>
      <c r="I996">
        <v>8</v>
      </c>
      <c r="J996" t="s">
        <v>48</v>
      </c>
      <c r="K996" t="s">
        <v>49</v>
      </c>
      <c r="L996">
        <f>Table357[[#This Row],[unit_price]]*Table357[[#This Row],[quantity]]</f>
        <v>100</v>
      </c>
      <c r="M996">
        <f t="shared" si="93"/>
        <v>136</v>
      </c>
      <c r="N996">
        <f t="shared" si="94"/>
        <v>36</v>
      </c>
      <c r="O996" t="s">
        <v>112</v>
      </c>
      <c r="P996" t="s">
        <v>114</v>
      </c>
      <c r="Q996" t="str">
        <f>TEXT(Table357[[#This Row],[order_date]],"yyyy")</f>
        <v>2015</v>
      </c>
    </row>
    <row r="997" spans="1:17" x14ac:dyDescent="0.3">
      <c r="A997">
        <f t="shared" si="95"/>
        <v>7777896396</v>
      </c>
      <c r="B997" s="1">
        <v>42174</v>
      </c>
      <c r="C997" t="str">
        <f t="shared" si="90"/>
        <v>Friday</v>
      </c>
      <c r="D997" t="str">
        <f t="shared" si="91"/>
        <v>June</v>
      </c>
      <c r="E997">
        <v>12</v>
      </c>
      <c r="F997" t="s">
        <v>27</v>
      </c>
      <c r="G997" t="s">
        <v>8</v>
      </c>
      <c r="H997">
        <f t="shared" si="92"/>
        <v>15</v>
      </c>
      <c r="I997">
        <v>5</v>
      </c>
      <c r="J997" t="s">
        <v>58</v>
      </c>
      <c r="K997" t="s">
        <v>59</v>
      </c>
      <c r="L997">
        <f>Table357[[#This Row],[unit_price]]*Table357[[#This Row],[quantity]]</f>
        <v>60</v>
      </c>
      <c r="M997">
        <f t="shared" si="93"/>
        <v>75</v>
      </c>
      <c r="N997">
        <f t="shared" si="94"/>
        <v>15</v>
      </c>
      <c r="O997" t="s">
        <v>112</v>
      </c>
      <c r="P997" t="s">
        <v>114</v>
      </c>
      <c r="Q997" t="str">
        <f>TEXT(Table357[[#This Row],[order_date]],"yyyy")</f>
        <v>2015</v>
      </c>
    </row>
    <row r="998" spans="1:17" x14ac:dyDescent="0.3">
      <c r="A998">
        <f t="shared" si="95"/>
        <v>7777896397</v>
      </c>
      <c r="B998" s="1">
        <v>42174</v>
      </c>
      <c r="C998" t="str">
        <f t="shared" si="90"/>
        <v>Friday</v>
      </c>
      <c r="D998" t="str">
        <f t="shared" si="91"/>
        <v>June</v>
      </c>
      <c r="E998">
        <v>16.75</v>
      </c>
      <c r="F998" t="s">
        <v>7</v>
      </c>
      <c r="G998" t="s">
        <v>22</v>
      </c>
      <c r="H998">
        <f t="shared" si="92"/>
        <v>23.25</v>
      </c>
      <c r="I998">
        <v>8</v>
      </c>
      <c r="J998" t="s">
        <v>50</v>
      </c>
      <c r="K998" t="s">
        <v>51</v>
      </c>
      <c r="L998">
        <f>Table357[[#This Row],[unit_price]]*Table357[[#This Row],[quantity]]</f>
        <v>134</v>
      </c>
      <c r="M998">
        <f t="shared" si="93"/>
        <v>186</v>
      </c>
      <c r="N998">
        <f t="shared" si="94"/>
        <v>52</v>
      </c>
      <c r="O998" t="s">
        <v>111</v>
      </c>
      <c r="P998" t="s">
        <v>114</v>
      </c>
      <c r="Q998" t="str">
        <f>TEXT(Table357[[#This Row],[order_date]],"yyyy")</f>
        <v>2015</v>
      </c>
    </row>
    <row r="999" spans="1:17" x14ac:dyDescent="0.3">
      <c r="A999">
        <f t="shared" si="95"/>
        <v>7777896398</v>
      </c>
      <c r="B999" s="1">
        <v>42174</v>
      </c>
      <c r="C999" t="str">
        <f t="shared" si="90"/>
        <v>Friday</v>
      </c>
      <c r="D999" t="str">
        <f t="shared" si="91"/>
        <v>June</v>
      </c>
      <c r="E999">
        <v>20.75</v>
      </c>
      <c r="F999" t="s">
        <v>13</v>
      </c>
      <c r="G999" t="s">
        <v>22</v>
      </c>
      <c r="H999">
        <f t="shared" si="92"/>
        <v>28.75</v>
      </c>
      <c r="I999">
        <v>10</v>
      </c>
      <c r="J999" t="s">
        <v>44</v>
      </c>
      <c r="K999" t="s">
        <v>45</v>
      </c>
      <c r="L999">
        <f>Table357[[#This Row],[unit_price]]*Table357[[#This Row],[quantity]]</f>
        <v>207.5</v>
      </c>
      <c r="M999">
        <f t="shared" si="93"/>
        <v>287.5</v>
      </c>
      <c r="N999">
        <f t="shared" si="94"/>
        <v>80</v>
      </c>
      <c r="O999" t="s">
        <v>112</v>
      </c>
      <c r="P999" t="s">
        <v>115</v>
      </c>
      <c r="Q999" t="str">
        <f>TEXT(Table357[[#This Row],[order_date]],"yyyy")</f>
        <v>2015</v>
      </c>
    </row>
    <row r="1000" spans="1:17" x14ac:dyDescent="0.3">
      <c r="A1000">
        <f t="shared" si="95"/>
        <v>7777896399</v>
      </c>
      <c r="B1000" s="1">
        <v>42174</v>
      </c>
      <c r="C1000" t="str">
        <f t="shared" si="90"/>
        <v>Friday</v>
      </c>
      <c r="D1000" t="str">
        <f t="shared" si="91"/>
        <v>June</v>
      </c>
      <c r="E1000">
        <v>20.75</v>
      </c>
      <c r="F1000" t="s">
        <v>13</v>
      </c>
      <c r="G1000" t="s">
        <v>17</v>
      </c>
      <c r="H1000">
        <f t="shared" si="92"/>
        <v>30.75</v>
      </c>
      <c r="I1000">
        <v>6</v>
      </c>
      <c r="J1000" t="s">
        <v>18</v>
      </c>
      <c r="K1000" t="s">
        <v>19</v>
      </c>
      <c r="L1000">
        <f>Table357[[#This Row],[unit_price]]*Table357[[#This Row],[quantity]]</f>
        <v>124.5</v>
      </c>
      <c r="M1000">
        <f t="shared" si="93"/>
        <v>184.5</v>
      </c>
      <c r="N1000">
        <f t="shared" si="94"/>
        <v>60</v>
      </c>
      <c r="O1000" t="s">
        <v>112</v>
      </c>
      <c r="P1000" t="s">
        <v>114</v>
      </c>
      <c r="Q1000" t="str">
        <f>TEXT(Table357[[#This Row],[order_date]],"yyyy")</f>
        <v>2015</v>
      </c>
    </row>
    <row r="1001" spans="1:17" x14ac:dyDescent="0.3">
      <c r="A1001">
        <f t="shared" si="95"/>
        <v>7777896400</v>
      </c>
      <c r="B1001" s="1">
        <v>42174</v>
      </c>
      <c r="C1001" t="str">
        <f t="shared" si="90"/>
        <v>Friday</v>
      </c>
      <c r="D1001" t="str">
        <f t="shared" si="91"/>
        <v>June</v>
      </c>
      <c r="E1001">
        <v>16.5</v>
      </c>
      <c r="F1001" t="s">
        <v>7</v>
      </c>
      <c r="G1001" t="s">
        <v>17</v>
      </c>
      <c r="H1001">
        <f t="shared" si="92"/>
        <v>25</v>
      </c>
      <c r="I1001">
        <v>6</v>
      </c>
      <c r="J1001" t="s">
        <v>25</v>
      </c>
      <c r="K1001" t="s">
        <v>26</v>
      </c>
      <c r="L1001">
        <f>Table357[[#This Row],[unit_price]]*Table357[[#This Row],[quantity]]</f>
        <v>99</v>
      </c>
      <c r="M1001">
        <f t="shared" si="93"/>
        <v>150</v>
      </c>
      <c r="N1001">
        <f t="shared" si="94"/>
        <v>51</v>
      </c>
      <c r="O1001" t="s">
        <v>111</v>
      </c>
      <c r="P1001" t="s">
        <v>115</v>
      </c>
      <c r="Q1001" t="str">
        <f>TEXT(Table357[[#This Row],[order_date]],"yyyy")</f>
        <v>2015</v>
      </c>
    </row>
    <row r="1002" spans="1:17" x14ac:dyDescent="0.3">
      <c r="A1002">
        <f t="shared" si="95"/>
        <v>7777896401</v>
      </c>
      <c r="B1002" s="1">
        <v>42175</v>
      </c>
      <c r="C1002" t="str">
        <f t="shared" si="90"/>
        <v>Saturday</v>
      </c>
      <c r="D1002" t="str">
        <f t="shared" si="91"/>
        <v>June</v>
      </c>
      <c r="E1002">
        <v>16.75</v>
      </c>
      <c r="F1002" t="s">
        <v>7</v>
      </c>
      <c r="G1002" t="s">
        <v>22</v>
      </c>
      <c r="H1002">
        <f t="shared" si="92"/>
        <v>23.25</v>
      </c>
      <c r="I1002">
        <v>3</v>
      </c>
      <c r="J1002" t="s">
        <v>46</v>
      </c>
      <c r="K1002" t="s">
        <v>47</v>
      </c>
      <c r="L1002">
        <f>Table357[[#This Row],[unit_price]]*Table357[[#This Row],[quantity]]</f>
        <v>50.25</v>
      </c>
      <c r="M1002">
        <f t="shared" si="93"/>
        <v>69.75</v>
      </c>
      <c r="N1002">
        <f t="shared" si="94"/>
        <v>19.5</v>
      </c>
      <c r="O1002" t="s">
        <v>112</v>
      </c>
      <c r="P1002" t="s">
        <v>114</v>
      </c>
      <c r="Q1002" t="str">
        <f>TEXT(Table357[[#This Row],[order_date]],"yyyy")</f>
        <v>2015</v>
      </c>
    </row>
    <row r="1003" spans="1:17" x14ac:dyDescent="0.3">
      <c r="A1003">
        <f t="shared" si="95"/>
        <v>7777896402</v>
      </c>
      <c r="B1003" s="1">
        <v>42175</v>
      </c>
      <c r="C1003" t="str">
        <f t="shared" si="90"/>
        <v>Saturday</v>
      </c>
      <c r="D1003" t="str">
        <f t="shared" si="91"/>
        <v>June</v>
      </c>
      <c r="E1003">
        <v>17.5</v>
      </c>
      <c r="F1003" t="s">
        <v>13</v>
      </c>
      <c r="G1003" t="s">
        <v>8</v>
      </c>
      <c r="H1003">
        <f t="shared" si="92"/>
        <v>23.5</v>
      </c>
      <c r="I1003">
        <v>8</v>
      </c>
      <c r="J1003" t="s">
        <v>74</v>
      </c>
      <c r="K1003" t="s">
        <v>75</v>
      </c>
      <c r="L1003">
        <f>Table357[[#This Row],[unit_price]]*Table357[[#This Row],[quantity]]</f>
        <v>140</v>
      </c>
      <c r="M1003">
        <f t="shared" si="93"/>
        <v>188</v>
      </c>
      <c r="N1003">
        <f t="shared" si="94"/>
        <v>48</v>
      </c>
      <c r="O1003" t="s">
        <v>111</v>
      </c>
      <c r="P1003" t="s">
        <v>115</v>
      </c>
      <c r="Q1003" t="str">
        <f>TEXT(Table357[[#This Row],[order_date]],"yyyy")</f>
        <v>2015</v>
      </c>
    </row>
    <row r="1004" spans="1:17" x14ac:dyDescent="0.3">
      <c r="A1004">
        <f t="shared" si="95"/>
        <v>7777896403</v>
      </c>
      <c r="B1004" s="1">
        <v>42175</v>
      </c>
      <c r="C1004" t="str">
        <f t="shared" si="90"/>
        <v>Saturday</v>
      </c>
      <c r="D1004" t="str">
        <f t="shared" si="91"/>
        <v>June</v>
      </c>
      <c r="E1004">
        <v>12.75</v>
      </c>
      <c r="F1004" t="s">
        <v>27</v>
      </c>
      <c r="G1004" t="s">
        <v>14</v>
      </c>
      <c r="H1004">
        <f t="shared" si="92"/>
        <v>16.75</v>
      </c>
      <c r="I1004">
        <v>11</v>
      </c>
      <c r="J1004" t="s">
        <v>62</v>
      </c>
      <c r="K1004" t="s">
        <v>63</v>
      </c>
      <c r="L1004">
        <f>Table357[[#This Row],[unit_price]]*Table357[[#This Row],[quantity]]</f>
        <v>140.25</v>
      </c>
      <c r="M1004">
        <f t="shared" si="93"/>
        <v>184.25</v>
      </c>
      <c r="N1004">
        <f t="shared" si="94"/>
        <v>44</v>
      </c>
      <c r="O1004" t="s">
        <v>112</v>
      </c>
      <c r="P1004" t="s">
        <v>115</v>
      </c>
      <c r="Q1004" t="str">
        <f>TEXT(Table357[[#This Row],[order_date]],"yyyy")</f>
        <v>2015</v>
      </c>
    </row>
    <row r="1005" spans="1:17" x14ac:dyDescent="0.3">
      <c r="A1005">
        <f t="shared" si="95"/>
        <v>7777896404</v>
      </c>
      <c r="B1005" s="1">
        <v>42175</v>
      </c>
      <c r="C1005" t="str">
        <f t="shared" si="90"/>
        <v>Saturday</v>
      </c>
      <c r="D1005" t="str">
        <f t="shared" si="91"/>
        <v>June</v>
      </c>
      <c r="E1005">
        <v>12.75</v>
      </c>
      <c r="F1005" t="s">
        <v>27</v>
      </c>
      <c r="G1005" t="s">
        <v>22</v>
      </c>
      <c r="H1005">
        <f t="shared" si="92"/>
        <v>17.75</v>
      </c>
      <c r="I1005">
        <v>12</v>
      </c>
      <c r="J1005" t="s">
        <v>46</v>
      </c>
      <c r="K1005" t="s">
        <v>47</v>
      </c>
      <c r="L1005">
        <f>Table357[[#This Row],[unit_price]]*Table357[[#This Row],[quantity]]</f>
        <v>153</v>
      </c>
      <c r="M1005">
        <f t="shared" si="93"/>
        <v>213</v>
      </c>
      <c r="N1005">
        <f t="shared" si="94"/>
        <v>60</v>
      </c>
      <c r="O1005" t="s">
        <v>111</v>
      </c>
      <c r="P1005" t="s">
        <v>114</v>
      </c>
      <c r="Q1005" t="str">
        <f>TEXT(Table357[[#This Row],[order_date]],"yyyy")</f>
        <v>2015</v>
      </c>
    </row>
    <row r="1006" spans="1:17" x14ac:dyDescent="0.3">
      <c r="A1006">
        <f t="shared" si="95"/>
        <v>7777896405</v>
      </c>
      <c r="B1006" s="1">
        <v>42175</v>
      </c>
      <c r="C1006" t="str">
        <f t="shared" si="90"/>
        <v>Saturday</v>
      </c>
      <c r="D1006" t="str">
        <f t="shared" si="91"/>
        <v>June</v>
      </c>
      <c r="E1006">
        <v>16.75</v>
      </c>
      <c r="F1006" t="s">
        <v>7</v>
      </c>
      <c r="G1006" t="s">
        <v>22</v>
      </c>
      <c r="H1006">
        <f t="shared" si="92"/>
        <v>23.25</v>
      </c>
      <c r="I1006">
        <v>4</v>
      </c>
      <c r="J1006" t="s">
        <v>23</v>
      </c>
      <c r="K1006" t="s">
        <v>24</v>
      </c>
      <c r="L1006">
        <f>Table357[[#This Row],[unit_price]]*Table357[[#This Row],[quantity]]</f>
        <v>67</v>
      </c>
      <c r="M1006">
        <f t="shared" si="93"/>
        <v>93</v>
      </c>
      <c r="N1006">
        <f t="shared" si="94"/>
        <v>26</v>
      </c>
      <c r="O1006" t="s">
        <v>111</v>
      </c>
      <c r="P1006" t="s">
        <v>114</v>
      </c>
      <c r="Q1006" t="str">
        <f>TEXT(Table357[[#This Row],[order_date]],"yyyy")</f>
        <v>2015</v>
      </c>
    </row>
    <row r="1007" spans="1:17" x14ac:dyDescent="0.3">
      <c r="A1007">
        <f t="shared" si="95"/>
        <v>7777896406</v>
      </c>
      <c r="B1007" s="1">
        <v>42176</v>
      </c>
      <c r="C1007" t="str">
        <f t="shared" si="90"/>
        <v>Sunday</v>
      </c>
      <c r="D1007" t="str">
        <f t="shared" si="91"/>
        <v>June</v>
      </c>
      <c r="E1007">
        <v>16.75</v>
      </c>
      <c r="F1007" t="s">
        <v>7</v>
      </c>
      <c r="G1007" t="s">
        <v>22</v>
      </c>
      <c r="H1007">
        <f t="shared" si="92"/>
        <v>23.25</v>
      </c>
      <c r="I1007">
        <v>12</v>
      </c>
      <c r="J1007" t="s">
        <v>28</v>
      </c>
      <c r="K1007" t="s">
        <v>29</v>
      </c>
      <c r="L1007">
        <f>Table357[[#This Row],[unit_price]]*Table357[[#This Row],[quantity]]</f>
        <v>201</v>
      </c>
      <c r="M1007">
        <f t="shared" si="93"/>
        <v>279</v>
      </c>
      <c r="N1007">
        <f t="shared" si="94"/>
        <v>78</v>
      </c>
      <c r="O1007" t="s">
        <v>112</v>
      </c>
      <c r="P1007" t="s">
        <v>115</v>
      </c>
      <c r="Q1007" t="str">
        <f>TEXT(Table357[[#This Row],[order_date]],"yyyy")</f>
        <v>2015</v>
      </c>
    </row>
    <row r="1008" spans="1:17" x14ac:dyDescent="0.3">
      <c r="A1008">
        <f t="shared" si="95"/>
        <v>7777896407</v>
      </c>
      <c r="B1008" s="1">
        <v>42176</v>
      </c>
      <c r="C1008" t="str">
        <f t="shared" si="90"/>
        <v>Sunday</v>
      </c>
      <c r="D1008" t="str">
        <f t="shared" si="91"/>
        <v>June</v>
      </c>
      <c r="E1008">
        <v>16.5</v>
      </c>
      <c r="F1008" t="s">
        <v>7</v>
      </c>
      <c r="G1008" t="s">
        <v>17</v>
      </c>
      <c r="H1008">
        <f t="shared" si="92"/>
        <v>25</v>
      </c>
      <c r="I1008">
        <v>2</v>
      </c>
      <c r="J1008" t="s">
        <v>18</v>
      </c>
      <c r="K1008" t="s">
        <v>19</v>
      </c>
      <c r="L1008">
        <f>Table357[[#This Row],[unit_price]]*Table357[[#This Row],[quantity]]</f>
        <v>33</v>
      </c>
      <c r="M1008">
        <f t="shared" si="93"/>
        <v>50</v>
      </c>
      <c r="N1008">
        <f t="shared" si="94"/>
        <v>17</v>
      </c>
      <c r="O1008" t="s">
        <v>112</v>
      </c>
      <c r="P1008" t="s">
        <v>114</v>
      </c>
      <c r="Q1008" t="str">
        <f>TEXT(Table357[[#This Row],[order_date]],"yyyy")</f>
        <v>2015</v>
      </c>
    </row>
    <row r="1009" spans="1:17" x14ac:dyDescent="0.3">
      <c r="A1009">
        <f t="shared" si="95"/>
        <v>7777896408</v>
      </c>
      <c r="B1009" s="1">
        <v>42176</v>
      </c>
      <c r="C1009" t="str">
        <f t="shared" si="90"/>
        <v>Sunday</v>
      </c>
      <c r="D1009" t="str">
        <f t="shared" si="91"/>
        <v>June</v>
      </c>
      <c r="E1009">
        <v>20.25</v>
      </c>
      <c r="F1009" t="s">
        <v>13</v>
      </c>
      <c r="G1009" t="s">
        <v>14</v>
      </c>
      <c r="H1009">
        <f t="shared" si="92"/>
        <v>27.25</v>
      </c>
      <c r="I1009">
        <v>5</v>
      </c>
      <c r="J1009" t="s">
        <v>34</v>
      </c>
      <c r="K1009" t="s">
        <v>35</v>
      </c>
      <c r="L1009">
        <f>Table357[[#This Row],[unit_price]]*Table357[[#This Row],[quantity]]</f>
        <v>101.25</v>
      </c>
      <c r="M1009">
        <f t="shared" si="93"/>
        <v>136.25</v>
      </c>
      <c r="N1009">
        <f t="shared" si="94"/>
        <v>35</v>
      </c>
      <c r="O1009" t="s">
        <v>112</v>
      </c>
      <c r="P1009" t="s">
        <v>115</v>
      </c>
      <c r="Q1009" t="str">
        <f>TEXT(Table357[[#This Row],[order_date]],"yyyy")</f>
        <v>2015</v>
      </c>
    </row>
    <row r="1010" spans="1:17" x14ac:dyDescent="0.3">
      <c r="A1010">
        <f t="shared" si="95"/>
        <v>7777896409</v>
      </c>
      <c r="B1010" s="1">
        <v>42176</v>
      </c>
      <c r="C1010" t="str">
        <f t="shared" si="90"/>
        <v>Sunday</v>
      </c>
      <c r="D1010" t="str">
        <f t="shared" si="91"/>
        <v>June</v>
      </c>
      <c r="E1010">
        <v>12.5</v>
      </c>
      <c r="F1010" t="s">
        <v>27</v>
      </c>
      <c r="G1010" t="s">
        <v>17</v>
      </c>
      <c r="H1010">
        <f t="shared" si="92"/>
        <v>19.5</v>
      </c>
      <c r="I1010">
        <v>3</v>
      </c>
      <c r="J1010" t="s">
        <v>38</v>
      </c>
      <c r="K1010" t="s">
        <v>39</v>
      </c>
      <c r="L1010">
        <f>Table357[[#This Row],[unit_price]]*Table357[[#This Row],[quantity]]</f>
        <v>37.5</v>
      </c>
      <c r="M1010">
        <f t="shared" si="93"/>
        <v>58.5</v>
      </c>
      <c r="N1010">
        <f t="shared" si="94"/>
        <v>21</v>
      </c>
      <c r="O1010" t="s">
        <v>111</v>
      </c>
      <c r="P1010" t="s">
        <v>115</v>
      </c>
      <c r="Q1010" t="str">
        <f>TEXT(Table357[[#This Row],[order_date]],"yyyy")</f>
        <v>2015</v>
      </c>
    </row>
    <row r="1011" spans="1:17" x14ac:dyDescent="0.3">
      <c r="A1011">
        <f t="shared" si="95"/>
        <v>7777896410</v>
      </c>
      <c r="B1011" s="1">
        <v>42176</v>
      </c>
      <c r="C1011" t="str">
        <f t="shared" si="90"/>
        <v>Sunday</v>
      </c>
      <c r="D1011" t="str">
        <f t="shared" si="91"/>
        <v>June</v>
      </c>
      <c r="E1011">
        <v>20.75</v>
      </c>
      <c r="F1011" t="s">
        <v>13</v>
      </c>
      <c r="G1011" t="s">
        <v>22</v>
      </c>
      <c r="H1011">
        <f t="shared" si="92"/>
        <v>28.75</v>
      </c>
      <c r="I1011">
        <v>10</v>
      </c>
      <c r="J1011" t="s">
        <v>46</v>
      </c>
      <c r="K1011" t="s">
        <v>47</v>
      </c>
      <c r="L1011">
        <f>Table357[[#This Row],[unit_price]]*Table357[[#This Row],[quantity]]</f>
        <v>207.5</v>
      </c>
      <c r="M1011">
        <f t="shared" si="93"/>
        <v>287.5</v>
      </c>
      <c r="N1011">
        <f t="shared" si="94"/>
        <v>80</v>
      </c>
      <c r="O1011" t="s">
        <v>111</v>
      </c>
      <c r="P1011" t="s">
        <v>115</v>
      </c>
      <c r="Q1011" t="str">
        <f>TEXT(Table357[[#This Row],[order_date]],"yyyy")</f>
        <v>2015</v>
      </c>
    </row>
    <row r="1012" spans="1:17" x14ac:dyDescent="0.3">
      <c r="A1012">
        <f t="shared" si="95"/>
        <v>7777896411</v>
      </c>
      <c r="B1012" s="1">
        <v>42176</v>
      </c>
      <c r="C1012" t="str">
        <f t="shared" si="90"/>
        <v>Sunday</v>
      </c>
      <c r="D1012" t="str">
        <f t="shared" si="91"/>
        <v>June</v>
      </c>
      <c r="E1012">
        <v>25.5</v>
      </c>
      <c r="F1012" t="s">
        <v>76</v>
      </c>
      <c r="G1012" t="s">
        <v>8</v>
      </c>
      <c r="H1012">
        <f t="shared" si="92"/>
        <v>26.5</v>
      </c>
      <c r="I1012">
        <v>6</v>
      </c>
      <c r="J1012" t="s">
        <v>30</v>
      </c>
      <c r="K1012" t="s">
        <v>31</v>
      </c>
      <c r="L1012">
        <f>Table357[[#This Row],[unit_price]]*Table357[[#This Row],[quantity]]</f>
        <v>153</v>
      </c>
      <c r="M1012">
        <f t="shared" si="93"/>
        <v>159</v>
      </c>
      <c r="N1012">
        <f t="shared" si="94"/>
        <v>6</v>
      </c>
      <c r="O1012" t="s">
        <v>111</v>
      </c>
      <c r="P1012" t="s">
        <v>114</v>
      </c>
      <c r="Q1012" t="str">
        <f>TEXT(Table357[[#This Row],[order_date]],"yyyy")</f>
        <v>2015</v>
      </c>
    </row>
    <row r="1013" spans="1:17" x14ac:dyDescent="0.3">
      <c r="A1013">
        <f t="shared" si="95"/>
        <v>7777896412</v>
      </c>
      <c r="B1013" s="1">
        <v>42176</v>
      </c>
      <c r="C1013" t="str">
        <f t="shared" si="90"/>
        <v>Sunday</v>
      </c>
      <c r="D1013" t="str">
        <f t="shared" si="91"/>
        <v>June</v>
      </c>
      <c r="E1013">
        <v>18.5</v>
      </c>
      <c r="F1013" t="s">
        <v>13</v>
      </c>
      <c r="G1013" t="s">
        <v>14</v>
      </c>
      <c r="H1013">
        <f t="shared" si="92"/>
        <v>25.5</v>
      </c>
      <c r="I1013">
        <v>8</v>
      </c>
      <c r="J1013" t="s">
        <v>15</v>
      </c>
      <c r="K1013" t="s">
        <v>16</v>
      </c>
      <c r="L1013">
        <f>Table357[[#This Row],[unit_price]]*Table357[[#This Row],[quantity]]</f>
        <v>148</v>
      </c>
      <c r="M1013">
        <f t="shared" si="93"/>
        <v>204</v>
      </c>
      <c r="N1013">
        <f t="shared" si="94"/>
        <v>56</v>
      </c>
      <c r="O1013" t="s">
        <v>111</v>
      </c>
      <c r="P1013" t="s">
        <v>115</v>
      </c>
      <c r="Q1013" t="str">
        <f>TEXT(Table357[[#This Row],[order_date]],"yyyy")</f>
        <v>2015</v>
      </c>
    </row>
    <row r="1014" spans="1:17" x14ac:dyDescent="0.3">
      <c r="A1014">
        <f t="shared" si="95"/>
        <v>7777896413</v>
      </c>
      <c r="B1014" s="1">
        <v>42177</v>
      </c>
      <c r="C1014" t="str">
        <f t="shared" si="90"/>
        <v>Monday</v>
      </c>
      <c r="D1014" t="str">
        <f t="shared" si="91"/>
        <v>June</v>
      </c>
      <c r="E1014">
        <v>20.75</v>
      </c>
      <c r="F1014" t="s">
        <v>13</v>
      </c>
      <c r="G1014" t="s">
        <v>22</v>
      </c>
      <c r="H1014">
        <f t="shared" si="92"/>
        <v>28.75</v>
      </c>
      <c r="I1014">
        <v>2</v>
      </c>
      <c r="J1014" t="s">
        <v>46</v>
      </c>
      <c r="K1014" t="s">
        <v>47</v>
      </c>
      <c r="L1014">
        <f>Table357[[#This Row],[unit_price]]*Table357[[#This Row],[quantity]]</f>
        <v>41.5</v>
      </c>
      <c r="M1014">
        <f t="shared" si="93"/>
        <v>57.5</v>
      </c>
      <c r="N1014">
        <f t="shared" si="94"/>
        <v>16</v>
      </c>
      <c r="O1014" t="s">
        <v>111</v>
      </c>
      <c r="P1014" t="s">
        <v>114</v>
      </c>
      <c r="Q1014" t="str">
        <f>TEXT(Table357[[#This Row],[order_date]],"yyyy")</f>
        <v>2015</v>
      </c>
    </row>
    <row r="1015" spans="1:17" x14ac:dyDescent="0.3">
      <c r="A1015">
        <f t="shared" si="95"/>
        <v>7777896414</v>
      </c>
      <c r="B1015" s="1">
        <v>42177</v>
      </c>
      <c r="C1015" t="str">
        <f t="shared" si="90"/>
        <v>Monday</v>
      </c>
      <c r="D1015" t="str">
        <f t="shared" si="91"/>
        <v>June</v>
      </c>
      <c r="E1015">
        <v>16.75</v>
      </c>
      <c r="F1015" t="s">
        <v>7</v>
      </c>
      <c r="G1015" t="s">
        <v>22</v>
      </c>
      <c r="H1015">
        <f t="shared" si="92"/>
        <v>23.25</v>
      </c>
      <c r="I1015">
        <v>11</v>
      </c>
      <c r="J1015" t="s">
        <v>23</v>
      </c>
      <c r="K1015" t="s">
        <v>24</v>
      </c>
      <c r="L1015">
        <f>Table357[[#This Row],[unit_price]]*Table357[[#This Row],[quantity]]</f>
        <v>184.25</v>
      </c>
      <c r="M1015">
        <f t="shared" si="93"/>
        <v>255.75</v>
      </c>
      <c r="N1015">
        <f t="shared" si="94"/>
        <v>71.5</v>
      </c>
      <c r="O1015" t="s">
        <v>111</v>
      </c>
      <c r="P1015" t="s">
        <v>114</v>
      </c>
      <c r="Q1015" t="str">
        <f>TEXT(Table357[[#This Row],[order_date]],"yyyy")</f>
        <v>2015</v>
      </c>
    </row>
    <row r="1016" spans="1:17" x14ac:dyDescent="0.3">
      <c r="A1016">
        <f t="shared" si="95"/>
        <v>7777896415</v>
      </c>
      <c r="B1016" s="1">
        <v>42177</v>
      </c>
      <c r="C1016" t="str">
        <f t="shared" si="90"/>
        <v>Monday</v>
      </c>
      <c r="D1016" t="str">
        <f t="shared" si="91"/>
        <v>June</v>
      </c>
      <c r="E1016">
        <v>12.5</v>
      </c>
      <c r="F1016" t="s">
        <v>27</v>
      </c>
      <c r="G1016" t="s">
        <v>17</v>
      </c>
      <c r="H1016">
        <f t="shared" si="92"/>
        <v>19.5</v>
      </c>
      <c r="I1016">
        <v>1</v>
      </c>
      <c r="J1016" t="s">
        <v>38</v>
      </c>
      <c r="K1016" t="s">
        <v>39</v>
      </c>
      <c r="L1016">
        <f>Table357[[#This Row],[unit_price]]*Table357[[#This Row],[quantity]]</f>
        <v>12.5</v>
      </c>
      <c r="M1016">
        <f t="shared" si="93"/>
        <v>19.5</v>
      </c>
      <c r="N1016">
        <f t="shared" si="94"/>
        <v>7</v>
      </c>
      <c r="O1016" t="s">
        <v>112</v>
      </c>
      <c r="P1016" t="s">
        <v>114</v>
      </c>
      <c r="Q1016" t="str">
        <f>TEXT(Table357[[#This Row],[order_date]],"yyyy")</f>
        <v>2015</v>
      </c>
    </row>
    <row r="1017" spans="1:17" x14ac:dyDescent="0.3">
      <c r="A1017">
        <f t="shared" si="95"/>
        <v>7777896416</v>
      </c>
      <c r="B1017" s="1">
        <v>42177</v>
      </c>
      <c r="C1017" t="str">
        <f t="shared" si="90"/>
        <v>Monday</v>
      </c>
      <c r="D1017" t="str">
        <f t="shared" si="91"/>
        <v>June</v>
      </c>
      <c r="E1017">
        <v>12</v>
      </c>
      <c r="F1017" t="s">
        <v>27</v>
      </c>
      <c r="G1017" t="s">
        <v>14</v>
      </c>
      <c r="H1017">
        <f t="shared" si="92"/>
        <v>16</v>
      </c>
      <c r="I1017">
        <v>1</v>
      </c>
      <c r="J1017" t="s">
        <v>34</v>
      </c>
      <c r="K1017" t="s">
        <v>35</v>
      </c>
      <c r="L1017">
        <f>Table357[[#This Row],[unit_price]]*Table357[[#This Row],[quantity]]</f>
        <v>12</v>
      </c>
      <c r="M1017">
        <f t="shared" si="93"/>
        <v>16</v>
      </c>
      <c r="N1017">
        <f t="shared" si="94"/>
        <v>4</v>
      </c>
      <c r="O1017" t="s">
        <v>112</v>
      </c>
      <c r="P1017" t="s">
        <v>115</v>
      </c>
      <c r="Q1017" t="str">
        <f>TEXT(Table357[[#This Row],[order_date]],"yyyy")</f>
        <v>2015</v>
      </c>
    </row>
    <row r="1018" spans="1:17" x14ac:dyDescent="0.3">
      <c r="A1018">
        <f t="shared" si="95"/>
        <v>7777896417</v>
      </c>
      <c r="B1018" s="1">
        <v>42177</v>
      </c>
      <c r="C1018" t="str">
        <f t="shared" si="90"/>
        <v>Monday</v>
      </c>
      <c r="D1018" t="str">
        <f t="shared" si="91"/>
        <v>June</v>
      </c>
      <c r="E1018">
        <v>20.5</v>
      </c>
      <c r="F1018" t="s">
        <v>13</v>
      </c>
      <c r="G1018" t="s">
        <v>8</v>
      </c>
      <c r="H1018">
        <f t="shared" si="92"/>
        <v>26.5</v>
      </c>
      <c r="I1018">
        <v>2</v>
      </c>
      <c r="J1018" t="s">
        <v>36</v>
      </c>
      <c r="K1018" t="s">
        <v>37</v>
      </c>
      <c r="L1018">
        <f>Table357[[#This Row],[unit_price]]*Table357[[#This Row],[quantity]]</f>
        <v>41</v>
      </c>
      <c r="M1018">
        <f t="shared" si="93"/>
        <v>53</v>
      </c>
      <c r="N1018">
        <f t="shared" si="94"/>
        <v>12</v>
      </c>
      <c r="O1018" t="s">
        <v>112</v>
      </c>
      <c r="P1018" t="s">
        <v>114</v>
      </c>
      <c r="Q1018" t="str">
        <f>TEXT(Table357[[#This Row],[order_date]],"yyyy")</f>
        <v>2015</v>
      </c>
    </row>
    <row r="1019" spans="1:17" x14ac:dyDescent="0.3">
      <c r="A1019">
        <f t="shared" si="95"/>
        <v>7777896418</v>
      </c>
      <c r="B1019" s="1">
        <v>42177</v>
      </c>
      <c r="C1019" t="str">
        <f t="shared" si="90"/>
        <v>Monday</v>
      </c>
      <c r="D1019" t="str">
        <f t="shared" si="91"/>
        <v>June</v>
      </c>
      <c r="E1019">
        <v>16.75</v>
      </c>
      <c r="F1019" t="s">
        <v>7</v>
      </c>
      <c r="G1019" t="s">
        <v>22</v>
      </c>
      <c r="H1019">
        <f t="shared" si="92"/>
        <v>23.25</v>
      </c>
      <c r="I1019">
        <v>3</v>
      </c>
      <c r="J1019" t="s">
        <v>46</v>
      </c>
      <c r="K1019" t="s">
        <v>47</v>
      </c>
      <c r="L1019">
        <f>Table357[[#This Row],[unit_price]]*Table357[[#This Row],[quantity]]</f>
        <v>50.25</v>
      </c>
      <c r="M1019">
        <f t="shared" si="93"/>
        <v>69.75</v>
      </c>
      <c r="N1019">
        <f t="shared" si="94"/>
        <v>19.5</v>
      </c>
      <c r="O1019" t="s">
        <v>111</v>
      </c>
      <c r="P1019" t="s">
        <v>115</v>
      </c>
      <c r="Q1019" t="str">
        <f>TEXT(Table357[[#This Row],[order_date]],"yyyy")</f>
        <v>2015</v>
      </c>
    </row>
    <row r="1020" spans="1:17" x14ac:dyDescent="0.3">
      <c r="A1020">
        <f t="shared" si="95"/>
        <v>7777896419</v>
      </c>
      <c r="B1020" s="1">
        <v>42177</v>
      </c>
      <c r="C1020" t="str">
        <f t="shared" si="90"/>
        <v>Monday</v>
      </c>
      <c r="D1020" t="str">
        <f t="shared" si="91"/>
        <v>June</v>
      </c>
      <c r="E1020">
        <v>20.75</v>
      </c>
      <c r="F1020" t="s">
        <v>13</v>
      </c>
      <c r="G1020" t="s">
        <v>17</v>
      </c>
      <c r="H1020">
        <f t="shared" si="92"/>
        <v>30.75</v>
      </c>
      <c r="I1020">
        <v>2</v>
      </c>
      <c r="J1020" t="s">
        <v>38</v>
      </c>
      <c r="K1020" t="s">
        <v>39</v>
      </c>
      <c r="L1020">
        <f>Table357[[#This Row],[unit_price]]*Table357[[#This Row],[quantity]]</f>
        <v>41.5</v>
      </c>
      <c r="M1020">
        <f t="shared" si="93"/>
        <v>61.5</v>
      </c>
      <c r="N1020">
        <f t="shared" si="94"/>
        <v>20</v>
      </c>
      <c r="O1020" t="s">
        <v>111</v>
      </c>
      <c r="P1020" t="s">
        <v>114</v>
      </c>
      <c r="Q1020" t="str">
        <f>TEXT(Table357[[#This Row],[order_date]],"yyyy")</f>
        <v>2015</v>
      </c>
    </row>
    <row r="1021" spans="1:17" x14ac:dyDescent="0.3">
      <c r="A1021">
        <f t="shared" si="95"/>
        <v>7777896420</v>
      </c>
      <c r="B1021" s="1">
        <v>42177</v>
      </c>
      <c r="C1021" t="str">
        <f t="shared" si="90"/>
        <v>Monday</v>
      </c>
      <c r="D1021" t="str">
        <f t="shared" si="91"/>
        <v>June</v>
      </c>
      <c r="E1021">
        <v>16.25</v>
      </c>
      <c r="F1021" t="s">
        <v>7</v>
      </c>
      <c r="G1021" t="s">
        <v>17</v>
      </c>
      <c r="H1021">
        <f t="shared" si="92"/>
        <v>24.75</v>
      </c>
      <c r="I1021">
        <v>6</v>
      </c>
      <c r="J1021" t="s">
        <v>60</v>
      </c>
      <c r="K1021" t="s">
        <v>61</v>
      </c>
      <c r="L1021">
        <f>Table357[[#This Row],[unit_price]]*Table357[[#This Row],[quantity]]</f>
        <v>97.5</v>
      </c>
      <c r="M1021">
        <f t="shared" si="93"/>
        <v>148.5</v>
      </c>
      <c r="N1021">
        <f t="shared" si="94"/>
        <v>51</v>
      </c>
      <c r="O1021" t="s">
        <v>112</v>
      </c>
      <c r="P1021" t="s">
        <v>115</v>
      </c>
      <c r="Q1021" t="str">
        <f>TEXT(Table357[[#This Row],[order_date]],"yyyy")</f>
        <v>2015</v>
      </c>
    </row>
    <row r="1022" spans="1:17" x14ac:dyDescent="0.3">
      <c r="A1022">
        <f t="shared" si="95"/>
        <v>7777896421</v>
      </c>
      <c r="B1022" s="1">
        <v>42177</v>
      </c>
      <c r="C1022" t="str">
        <f t="shared" si="90"/>
        <v>Monday</v>
      </c>
      <c r="D1022" t="str">
        <f t="shared" si="91"/>
        <v>June</v>
      </c>
      <c r="E1022">
        <v>21</v>
      </c>
      <c r="F1022" t="s">
        <v>13</v>
      </c>
      <c r="G1022" t="s">
        <v>14</v>
      </c>
      <c r="H1022">
        <f t="shared" si="92"/>
        <v>28</v>
      </c>
      <c r="I1022">
        <v>11</v>
      </c>
      <c r="J1022" t="s">
        <v>62</v>
      </c>
      <c r="K1022" t="s">
        <v>63</v>
      </c>
      <c r="L1022">
        <f>Table357[[#This Row],[unit_price]]*Table357[[#This Row],[quantity]]</f>
        <v>231</v>
      </c>
      <c r="M1022">
        <f t="shared" si="93"/>
        <v>308</v>
      </c>
      <c r="N1022">
        <f t="shared" si="94"/>
        <v>77</v>
      </c>
      <c r="O1022" t="s">
        <v>111</v>
      </c>
      <c r="P1022" t="s">
        <v>115</v>
      </c>
      <c r="Q1022" t="str">
        <f>TEXT(Table357[[#This Row],[order_date]],"yyyy")</f>
        <v>2015</v>
      </c>
    </row>
    <row r="1023" spans="1:17" x14ac:dyDescent="0.3">
      <c r="A1023">
        <f t="shared" si="95"/>
        <v>7777896422</v>
      </c>
      <c r="B1023" s="1">
        <v>42177</v>
      </c>
      <c r="C1023" t="str">
        <f t="shared" si="90"/>
        <v>Monday</v>
      </c>
      <c r="D1023" t="str">
        <f t="shared" si="91"/>
        <v>June</v>
      </c>
      <c r="E1023">
        <v>12.25</v>
      </c>
      <c r="F1023" t="s">
        <v>27</v>
      </c>
      <c r="G1023" t="s">
        <v>17</v>
      </c>
      <c r="H1023">
        <f t="shared" si="92"/>
        <v>19.25</v>
      </c>
      <c r="I1023">
        <v>11</v>
      </c>
      <c r="J1023" t="s">
        <v>70</v>
      </c>
      <c r="K1023" t="s">
        <v>71</v>
      </c>
      <c r="L1023">
        <f>Table357[[#This Row],[unit_price]]*Table357[[#This Row],[quantity]]</f>
        <v>134.75</v>
      </c>
      <c r="M1023">
        <f t="shared" si="93"/>
        <v>211.75</v>
      </c>
      <c r="N1023">
        <f t="shared" si="94"/>
        <v>77</v>
      </c>
      <c r="O1023" t="s">
        <v>111</v>
      </c>
      <c r="P1023" t="s">
        <v>114</v>
      </c>
      <c r="Q1023" t="str">
        <f>TEXT(Table357[[#This Row],[order_date]],"yyyy")</f>
        <v>2015</v>
      </c>
    </row>
    <row r="1024" spans="1:17" x14ac:dyDescent="0.3">
      <c r="A1024">
        <f t="shared" si="95"/>
        <v>7777896423</v>
      </c>
      <c r="B1024" s="1">
        <v>42177</v>
      </c>
      <c r="C1024" t="str">
        <f t="shared" si="90"/>
        <v>Monday</v>
      </c>
      <c r="D1024" t="str">
        <f t="shared" si="91"/>
        <v>June</v>
      </c>
      <c r="E1024">
        <v>20.75</v>
      </c>
      <c r="F1024" t="s">
        <v>13</v>
      </c>
      <c r="G1024" t="s">
        <v>22</v>
      </c>
      <c r="H1024">
        <f t="shared" si="92"/>
        <v>28.75</v>
      </c>
      <c r="I1024">
        <v>4</v>
      </c>
      <c r="J1024" t="s">
        <v>44</v>
      </c>
      <c r="K1024" t="s">
        <v>45</v>
      </c>
      <c r="L1024">
        <f>Table357[[#This Row],[unit_price]]*Table357[[#This Row],[quantity]]</f>
        <v>83</v>
      </c>
      <c r="M1024">
        <f t="shared" si="93"/>
        <v>115</v>
      </c>
      <c r="N1024">
        <f t="shared" si="94"/>
        <v>32</v>
      </c>
      <c r="O1024" t="s">
        <v>111</v>
      </c>
      <c r="P1024" t="s">
        <v>114</v>
      </c>
      <c r="Q1024" t="str">
        <f>TEXT(Table357[[#This Row],[order_date]],"yyyy")</f>
        <v>2015</v>
      </c>
    </row>
    <row r="1025" spans="1:17" x14ac:dyDescent="0.3">
      <c r="A1025">
        <f t="shared" si="95"/>
        <v>7777896424</v>
      </c>
      <c r="B1025" s="1">
        <v>42178</v>
      </c>
      <c r="C1025" t="str">
        <f t="shared" si="90"/>
        <v>Tuesday</v>
      </c>
      <c r="D1025" t="str">
        <f t="shared" si="91"/>
        <v>June</v>
      </c>
      <c r="E1025">
        <v>12</v>
      </c>
      <c r="F1025" t="s">
        <v>27</v>
      </c>
      <c r="G1025" t="s">
        <v>14</v>
      </c>
      <c r="H1025">
        <f t="shared" si="92"/>
        <v>16</v>
      </c>
      <c r="I1025">
        <v>1</v>
      </c>
      <c r="J1025" t="s">
        <v>20</v>
      </c>
      <c r="K1025" t="s">
        <v>21</v>
      </c>
      <c r="L1025">
        <f>Table357[[#This Row],[unit_price]]*Table357[[#This Row],[quantity]]</f>
        <v>12</v>
      </c>
      <c r="M1025">
        <f t="shared" si="93"/>
        <v>16</v>
      </c>
      <c r="N1025">
        <f t="shared" si="94"/>
        <v>4</v>
      </c>
      <c r="O1025" t="s">
        <v>112</v>
      </c>
      <c r="P1025" t="s">
        <v>114</v>
      </c>
      <c r="Q1025" t="str">
        <f>TEXT(Table357[[#This Row],[order_date]],"yyyy")</f>
        <v>2015</v>
      </c>
    </row>
    <row r="1026" spans="1:17" x14ac:dyDescent="0.3">
      <c r="A1026">
        <f t="shared" si="95"/>
        <v>7777896425</v>
      </c>
      <c r="B1026" s="1">
        <v>42178</v>
      </c>
      <c r="C1026" t="str">
        <f t="shared" ref="C1026:C1089" si="96">TEXT(B1026,"dddd")</f>
        <v>Tuesday</v>
      </c>
      <c r="D1026" t="str">
        <f t="shared" si="91"/>
        <v>June</v>
      </c>
      <c r="E1026">
        <v>20.75</v>
      </c>
      <c r="F1026" t="s">
        <v>13</v>
      </c>
      <c r="G1026" t="s">
        <v>22</v>
      </c>
      <c r="H1026">
        <f t="shared" si="92"/>
        <v>28.75</v>
      </c>
      <c r="I1026">
        <v>5</v>
      </c>
      <c r="J1026" t="s">
        <v>46</v>
      </c>
      <c r="K1026" t="s">
        <v>47</v>
      </c>
      <c r="L1026">
        <f>Table357[[#This Row],[unit_price]]*Table357[[#This Row],[quantity]]</f>
        <v>103.75</v>
      </c>
      <c r="M1026">
        <f t="shared" si="93"/>
        <v>143.75</v>
      </c>
      <c r="N1026">
        <f t="shared" si="94"/>
        <v>40</v>
      </c>
      <c r="O1026" t="s">
        <v>112</v>
      </c>
      <c r="P1026" t="s">
        <v>115</v>
      </c>
      <c r="Q1026" t="str">
        <f>TEXT(Table357[[#This Row],[order_date]],"yyyy")</f>
        <v>2015</v>
      </c>
    </row>
    <row r="1027" spans="1:17" x14ac:dyDescent="0.3">
      <c r="A1027">
        <f t="shared" si="95"/>
        <v>7777896426</v>
      </c>
      <c r="B1027" s="1">
        <v>42178</v>
      </c>
      <c r="C1027" t="str">
        <f t="shared" si="96"/>
        <v>Tuesday</v>
      </c>
      <c r="D1027" t="str">
        <f t="shared" ref="D1027:D1090" si="97">TEXT(B1027,"mmmm")</f>
        <v>June</v>
      </c>
      <c r="E1027">
        <v>20.25</v>
      </c>
      <c r="F1027" t="s">
        <v>13</v>
      </c>
      <c r="G1027" t="s">
        <v>14</v>
      </c>
      <c r="H1027">
        <f t="shared" ref="H1027:H1090" si="98">E1027 +   IF(F1027="S", 2, IF(F1027="M", 3.5, IF(F1027="L", 5, 0))) +  IF(G1027="Classic", 1, IF(G1027="Veggie", 2, IF(G1027="Chicken", 3, IF(G1027="Supreme",5,0))))</f>
        <v>27.25</v>
      </c>
      <c r="I1027">
        <v>3</v>
      </c>
      <c r="J1027" t="s">
        <v>20</v>
      </c>
      <c r="K1027" t="s">
        <v>21</v>
      </c>
      <c r="L1027">
        <f>Table357[[#This Row],[unit_price]]*Table357[[#This Row],[quantity]]</f>
        <v>60.75</v>
      </c>
      <c r="M1027">
        <f t="shared" ref="M1027:M1090" si="99">H1027*I1027</f>
        <v>81.75</v>
      </c>
      <c r="N1027">
        <f t="shared" ref="N1027:N1090" si="100">(H1027-E1027)*I1027</f>
        <v>21</v>
      </c>
      <c r="O1027" t="s">
        <v>112</v>
      </c>
      <c r="P1027" t="s">
        <v>114</v>
      </c>
      <c r="Q1027" t="str">
        <f>TEXT(Table357[[#This Row],[order_date]],"yyyy")</f>
        <v>2015</v>
      </c>
    </row>
    <row r="1028" spans="1:17" x14ac:dyDescent="0.3">
      <c r="A1028">
        <f t="shared" ref="A1028:A1091" si="101">A1027+1</f>
        <v>7777896427</v>
      </c>
      <c r="B1028" s="1">
        <v>42178</v>
      </c>
      <c r="C1028" t="str">
        <f t="shared" si="96"/>
        <v>Tuesday</v>
      </c>
      <c r="D1028" t="str">
        <f t="shared" si="97"/>
        <v>June</v>
      </c>
      <c r="E1028">
        <v>20.25</v>
      </c>
      <c r="F1028" t="s">
        <v>13</v>
      </c>
      <c r="G1028" t="s">
        <v>14</v>
      </c>
      <c r="H1028">
        <f t="shared" si="98"/>
        <v>27.25</v>
      </c>
      <c r="I1028">
        <v>12</v>
      </c>
      <c r="J1028" t="s">
        <v>68</v>
      </c>
      <c r="K1028" t="s">
        <v>69</v>
      </c>
      <c r="L1028">
        <f>Table357[[#This Row],[unit_price]]*Table357[[#This Row],[quantity]]</f>
        <v>243</v>
      </c>
      <c r="M1028">
        <f t="shared" si="99"/>
        <v>327</v>
      </c>
      <c r="N1028">
        <f t="shared" si="100"/>
        <v>84</v>
      </c>
      <c r="O1028" t="s">
        <v>112</v>
      </c>
      <c r="P1028" t="s">
        <v>115</v>
      </c>
      <c r="Q1028" t="str">
        <f>TEXT(Table357[[#This Row],[order_date]],"yyyy")</f>
        <v>2015</v>
      </c>
    </row>
    <row r="1029" spans="1:17" x14ac:dyDescent="0.3">
      <c r="A1029">
        <f t="shared" si="101"/>
        <v>7777896428</v>
      </c>
      <c r="B1029" s="1">
        <v>42178</v>
      </c>
      <c r="C1029" t="str">
        <f t="shared" si="96"/>
        <v>Tuesday</v>
      </c>
      <c r="D1029" t="str">
        <f t="shared" si="97"/>
        <v>June</v>
      </c>
      <c r="E1029">
        <v>20.75</v>
      </c>
      <c r="F1029" t="s">
        <v>13</v>
      </c>
      <c r="G1029" t="s">
        <v>22</v>
      </c>
      <c r="H1029">
        <f t="shared" si="98"/>
        <v>28.75</v>
      </c>
      <c r="I1029">
        <v>11</v>
      </c>
      <c r="J1029" t="s">
        <v>50</v>
      </c>
      <c r="K1029" t="s">
        <v>51</v>
      </c>
      <c r="L1029">
        <f>Table357[[#This Row],[unit_price]]*Table357[[#This Row],[quantity]]</f>
        <v>228.25</v>
      </c>
      <c r="M1029">
        <f t="shared" si="99"/>
        <v>316.25</v>
      </c>
      <c r="N1029">
        <f t="shared" si="100"/>
        <v>88</v>
      </c>
      <c r="O1029" t="s">
        <v>111</v>
      </c>
      <c r="P1029" t="s">
        <v>115</v>
      </c>
      <c r="Q1029" t="str">
        <f>TEXT(Table357[[#This Row],[order_date]],"yyyy")</f>
        <v>2015</v>
      </c>
    </row>
    <row r="1030" spans="1:17" x14ac:dyDescent="0.3">
      <c r="A1030">
        <f t="shared" si="101"/>
        <v>7777896429</v>
      </c>
      <c r="B1030" s="1">
        <v>42178</v>
      </c>
      <c r="C1030" t="str">
        <f t="shared" si="96"/>
        <v>Tuesday</v>
      </c>
      <c r="D1030" t="str">
        <f t="shared" si="97"/>
        <v>June</v>
      </c>
      <c r="E1030">
        <v>20.75</v>
      </c>
      <c r="F1030" t="s">
        <v>13</v>
      </c>
      <c r="G1030" t="s">
        <v>22</v>
      </c>
      <c r="H1030">
        <f t="shared" si="98"/>
        <v>28.75</v>
      </c>
      <c r="I1030">
        <v>11</v>
      </c>
      <c r="J1030" t="s">
        <v>28</v>
      </c>
      <c r="K1030" t="s">
        <v>29</v>
      </c>
      <c r="L1030">
        <f>Table357[[#This Row],[unit_price]]*Table357[[#This Row],[quantity]]</f>
        <v>228.25</v>
      </c>
      <c r="M1030">
        <f t="shared" si="99"/>
        <v>316.25</v>
      </c>
      <c r="N1030">
        <f t="shared" si="100"/>
        <v>88</v>
      </c>
      <c r="O1030" t="s">
        <v>111</v>
      </c>
      <c r="P1030" t="s">
        <v>114</v>
      </c>
      <c r="Q1030" t="str">
        <f>TEXT(Table357[[#This Row],[order_date]],"yyyy")</f>
        <v>2015</v>
      </c>
    </row>
    <row r="1031" spans="1:17" x14ac:dyDescent="0.3">
      <c r="A1031">
        <f t="shared" si="101"/>
        <v>7777896430</v>
      </c>
      <c r="B1031" s="1">
        <v>42178</v>
      </c>
      <c r="C1031" t="str">
        <f t="shared" si="96"/>
        <v>Tuesday</v>
      </c>
      <c r="D1031" t="str">
        <f t="shared" si="97"/>
        <v>June</v>
      </c>
      <c r="E1031">
        <v>16.75</v>
      </c>
      <c r="F1031" t="s">
        <v>7</v>
      </c>
      <c r="G1031" t="s">
        <v>22</v>
      </c>
      <c r="H1031">
        <f t="shared" si="98"/>
        <v>23.25</v>
      </c>
      <c r="I1031">
        <v>1</v>
      </c>
      <c r="J1031" t="s">
        <v>23</v>
      </c>
      <c r="K1031" t="s">
        <v>24</v>
      </c>
      <c r="L1031">
        <f>Table357[[#This Row],[unit_price]]*Table357[[#This Row],[quantity]]</f>
        <v>16.75</v>
      </c>
      <c r="M1031">
        <f t="shared" si="99"/>
        <v>23.25</v>
      </c>
      <c r="N1031">
        <f t="shared" si="100"/>
        <v>6.5</v>
      </c>
      <c r="O1031" t="s">
        <v>112</v>
      </c>
      <c r="P1031" t="s">
        <v>115</v>
      </c>
      <c r="Q1031" t="str">
        <f>TEXT(Table357[[#This Row],[order_date]],"yyyy")</f>
        <v>2015</v>
      </c>
    </row>
    <row r="1032" spans="1:17" x14ac:dyDescent="0.3">
      <c r="A1032">
        <f t="shared" si="101"/>
        <v>7777896431</v>
      </c>
      <c r="B1032" s="1">
        <v>42179</v>
      </c>
      <c r="C1032" t="str">
        <f t="shared" si="96"/>
        <v>Wednesday</v>
      </c>
      <c r="D1032" t="str">
        <f t="shared" si="97"/>
        <v>June</v>
      </c>
      <c r="E1032">
        <v>20.25</v>
      </c>
      <c r="F1032" t="s">
        <v>13</v>
      </c>
      <c r="G1032" t="s">
        <v>17</v>
      </c>
      <c r="H1032">
        <f t="shared" si="98"/>
        <v>30.25</v>
      </c>
      <c r="I1032">
        <v>7</v>
      </c>
      <c r="J1032" t="s">
        <v>70</v>
      </c>
      <c r="K1032" t="s">
        <v>71</v>
      </c>
      <c r="L1032">
        <f>Table357[[#This Row],[unit_price]]*Table357[[#This Row],[quantity]]</f>
        <v>141.75</v>
      </c>
      <c r="M1032">
        <f t="shared" si="99"/>
        <v>211.75</v>
      </c>
      <c r="N1032">
        <f t="shared" si="100"/>
        <v>70</v>
      </c>
      <c r="O1032" t="s">
        <v>111</v>
      </c>
      <c r="P1032" t="s">
        <v>114</v>
      </c>
      <c r="Q1032" t="str">
        <f>TEXT(Table357[[#This Row],[order_date]],"yyyy")</f>
        <v>2015</v>
      </c>
    </row>
    <row r="1033" spans="1:17" x14ac:dyDescent="0.3">
      <c r="A1033">
        <f t="shared" si="101"/>
        <v>7777896432</v>
      </c>
      <c r="B1033" s="1">
        <v>42179</v>
      </c>
      <c r="C1033" t="str">
        <f t="shared" si="96"/>
        <v>Wednesday</v>
      </c>
      <c r="D1033" t="str">
        <f t="shared" si="97"/>
        <v>June</v>
      </c>
      <c r="E1033">
        <v>18.5</v>
      </c>
      <c r="F1033" t="s">
        <v>13</v>
      </c>
      <c r="G1033" t="s">
        <v>14</v>
      </c>
      <c r="H1033">
        <f t="shared" si="98"/>
        <v>25.5</v>
      </c>
      <c r="I1033">
        <v>11</v>
      </c>
      <c r="J1033" t="s">
        <v>15</v>
      </c>
      <c r="K1033" t="s">
        <v>16</v>
      </c>
      <c r="L1033">
        <f>Table357[[#This Row],[unit_price]]*Table357[[#This Row],[quantity]]</f>
        <v>203.5</v>
      </c>
      <c r="M1033">
        <f t="shared" si="99"/>
        <v>280.5</v>
      </c>
      <c r="N1033">
        <f t="shared" si="100"/>
        <v>77</v>
      </c>
      <c r="O1033" t="s">
        <v>112</v>
      </c>
      <c r="P1033" t="s">
        <v>115</v>
      </c>
      <c r="Q1033" t="str">
        <f>TEXT(Table357[[#This Row],[order_date]],"yyyy")</f>
        <v>2015</v>
      </c>
    </row>
    <row r="1034" spans="1:17" x14ac:dyDescent="0.3">
      <c r="A1034">
        <f t="shared" si="101"/>
        <v>7777896433</v>
      </c>
      <c r="B1034" s="1">
        <v>42179</v>
      </c>
      <c r="C1034" t="str">
        <f t="shared" si="96"/>
        <v>Wednesday</v>
      </c>
      <c r="D1034" t="str">
        <f t="shared" si="97"/>
        <v>June</v>
      </c>
      <c r="E1034">
        <v>25.5</v>
      </c>
      <c r="F1034" t="s">
        <v>76</v>
      </c>
      <c r="G1034" t="s">
        <v>8</v>
      </c>
      <c r="H1034">
        <f t="shared" si="98"/>
        <v>26.5</v>
      </c>
      <c r="I1034">
        <v>3</v>
      </c>
      <c r="J1034" t="s">
        <v>30</v>
      </c>
      <c r="K1034" t="s">
        <v>31</v>
      </c>
      <c r="L1034">
        <f>Table357[[#This Row],[unit_price]]*Table357[[#This Row],[quantity]]</f>
        <v>76.5</v>
      </c>
      <c r="M1034">
        <f t="shared" si="99"/>
        <v>79.5</v>
      </c>
      <c r="N1034">
        <f t="shared" si="100"/>
        <v>3</v>
      </c>
      <c r="O1034" t="s">
        <v>112</v>
      </c>
      <c r="P1034" t="s">
        <v>115</v>
      </c>
      <c r="Q1034" t="str">
        <f>TEXT(Table357[[#This Row],[order_date]],"yyyy")</f>
        <v>2015</v>
      </c>
    </row>
    <row r="1035" spans="1:17" x14ac:dyDescent="0.3">
      <c r="A1035">
        <f t="shared" si="101"/>
        <v>7777896434</v>
      </c>
      <c r="B1035" s="1">
        <v>42179</v>
      </c>
      <c r="C1035" t="str">
        <f t="shared" si="96"/>
        <v>Wednesday</v>
      </c>
      <c r="D1035" t="str">
        <f t="shared" si="97"/>
        <v>June</v>
      </c>
      <c r="E1035">
        <v>20.75</v>
      </c>
      <c r="F1035" t="s">
        <v>13</v>
      </c>
      <c r="G1035" t="s">
        <v>22</v>
      </c>
      <c r="H1035">
        <f t="shared" si="98"/>
        <v>28.75</v>
      </c>
      <c r="I1035">
        <v>12</v>
      </c>
      <c r="J1035" t="s">
        <v>28</v>
      </c>
      <c r="K1035" t="s">
        <v>29</v>
      </c>
      <c r="L1035">
        <f>Table357[[#This Row],[unit_price]]*Table357[[#This Row],[quantity]]</f>
        <v>249</v>
      </c>
      <c r="M1035">
        <f t="shared" si="99"/>
        <v>345</v>
      </c>
      <c r="N1035">
        <f t="shared" si="100"/>
        <v>96</v>
      </c>
      <c r="O1035" t="s">
        <v>111</v>
      </c>
      <c r="P1035" t="s">
        <v>115</v>
      </c>
      <c r="Q1035" t="str">
        <f>TEXT(Table357[[#This Row],[order_date]],"yyyy")</f>
        <v>2015</v>
      </c>
    </row>
    <row r="1036" spans="1:17" x14ac:dyDescent="0.3">
      <c r="A1036">
        <f t="shared" si="101"/>
        <v>7777896435</v>
      </c>
      <c r="B1036" s="1">
        <v>42179</v>
      </c>
      <c r="C1036" t="str">
        <f t="shared" si="96"/>
        <v>Wednesday</v>
      </c>
      <c r="D1036" t="str">
        <f t="shared" si="97"/>
        <v>June</v>
      </c>
      <c r="E1036">
        <v>16.75</v>
      </c>
      <c r="F1036" t="s">
        <v>7</v>
      </c>
      <c r="G1036" t="s">
        <v>22</v>
      </c>
      <c r="H1036">
        <f t="shared" si="98"/>
        <v>23.25</v>
      </c>
      <c r="I1036">
        <v>10</v>
      </c>
      <c r="J1036" t="s">
        <v>44</v>
      </c>
      <c r="K1036" t="s">
        <v>45</v>
      </c>
      <c r="L1036">
        <f>Table357[[#This Row],[unit_price]]*Table357[[#This Row],[quantity]]</f>
        <v>167.5</v>
      </c>
      <c r="M1036">
        <f t="shared" si="99"/>
        <v>232.5</v>
      </c>
      <c r="N1036">
        <f t="shared" si="100"/>
        <v>65</v>
      </c>
      <c r="O1036" t="s">
        <v>112</v>
      </c>
      <c r="P1036" t="s">
        <v>115</v>
      </c>
      <c r="Q1036" t="str">
        <f>TEXT(Table357[[#This Row],[order_date]],"yyyy")</f>
        <v>2015</v>
      </c>
    </row>
    <row r="1037" spans="1:17" x14ac:dyDescent="0.3">
      <c r="A1037">
        <f t="shared" si="101"/>
        <v>7777896436</v>
      </c>
      <c r="B1037" s="1">
        <v>42179</v>
      </c>
      <c r="C1037" t="str">
        <f t="shared" si="96"/>
        <v>Wednesday</v>
      </c>
      <c r="D1037" t="str">
        <f t="shared" si="97"/>
        <v>June</v>
      </c>
      <c r="E1037">
        <v>16.5</v>
      </c>
      <c r="F1037" t="s">
        <v>7</v>
      </c>
      <c r="G1037" t="s">
        <v>17</v>
      </c>
      <c r="H1037">
        <f t="shared" si="98"/>
        <v>25</v>
      </c>
      <c r="I1037">
        <v>9</v>
      </c>
      <c r="J1037" t="s">
        <v>18</v>
      </c>
      <c r="K1037" t="s">
        <v>19</v>
      </c>
      <c r="L1037">
        <f>Table357[[#This Row],[unit_price]]*Table357[[#This Row],[quantity]]</f>
        <v>148.5</v>
      </c>
      <c r="M1037">
        <f t="shared" si="99"/>
        <v>225</v>
      </c>
      <c r="N1037">
        <f t="shared" si="100"/>
        <v>76.5</v>
      </c>
      <c r="O1037" t="s">
        <v>112</v>
      </c>
      <c r="P1037" t="s">
        <v>115</v>
      </c>
      <c r="Q1037" t="str">
        <f>TEXT(Table357[[#This Row],[order_date]],"yyyy")</f>
        <v>2015</v>
      </c>
    </row>
    <row r="1038" spans="1:17" x14ac:dyDescent="0.3">
      <c r="A1038">
        <f t="shared" si="101"/>
        <v>7777896437</v>
      </c>
      <c r="B1038" s="1">
        <v>42179</v>
      </c>
      <c r="C1038" t="str">
        <f t="shared" si="96"/>
        <v>Wednesday</v>
      </c>
      <c r="D1038" t="str">
        <f t="shared" si="97"/>
        <v>June</v>
      </c>
      <c r="E1038">
        <v>12</v>
      </c>
      <c r="F1038" t="s">
        <v>27</v>
      </c>
      <c r="G1038" t="s">
        <v>14</v>
      </c>
      <c r="H1038">
        <f t="shared" si="98"/>
        <v>16</v>
      </c>
      <c r="I1038">
        <v>5</v>
      </c>
      <c r="J1038" t="s">
        <v>42</v>
      </c>
      <c r="K1038" t="s">
        <v>43</v>
      </c>
      <c r="L1038">
        <f>Table357[[#This Row],[unit_price]]*Table357[[#This Row],[quantity]]</f>
        <v>60</v>
      </c>
      <c r="M1038">
        <f t="shared" si="99"/>
        <v>80</v>
      </c>
      <c r="N1038">
        <f t="shared" si="100"/>
        <v>20</v>
      </c>
      <c r="O1038" t="s">
        <v>111</v>
      </c>
      <c r="P1038" t="s">
        <v>114</v>
      </c>
      <c r="Q1038" t="str">
        <f>TEXT(Table357[[#This Row],[order_date]],"yyyy")</f>
        <v>2015</v>
      </c>
    </row>
    <row r="1039" spans="1:17" x14ac:dyDescent="0.3">
      <c r="A1039">
        <f t="shared" si="101"/>
        <v>7777896438</v>
      </c>
      <c r="B1039" s="1">
        <v>42179</v>
      </c>
      <c r="C1039" t="str">
        <f t="shared" si="96"/>
        <v>Wednesday</v>
      </c>
      <c r="D1039" t="str">
        <f t="shared" si="97"/>
        <v>June</v>
      </c>
      <c r="E1039">
        <v>16.25</v>
      </c>
      <c r="F1039" t="s">
        <v>7</v>
      </c>
      <c r="G1039" t="s">
        <v>17</v>
      </c>
      <c r="H1039">
        <f t="shared" si="98"/>
        <v>24.75</v>
      </c>
      <c r="I1039">
        <v>5</v>
      </c>
      <c r="J1039" t="s">
        <v>60</v>
      </c>
      <c r="K1039" t="s">
        <v>61</v>
      </c>
      <c r="L1039">
        <f>Table357[[#This Row],[unit_price]]*Table357[[#This Row],[quantity]]</f>
        <v>81.25</v>
      </c>
      <c r="M1039">
        <f t="shared" si="99"/>
        <v>123.75</v>
      </c>
      <c r="N1039">
        <f t="shared" si="100"/>
        <v>42.5</v>
      </c>
      <c r="O1039" t="s">
        <v>111</v>
      </c>
      <c r="P1039" t="s">
        <v>114</v>
      </c>
      <c r="Q1039" t="str">
        <f>TEXT(Table357[[#This Row],[order_date]],"yyyy")</f>
        <v>2015</v>
      </c>
    </row>
    <row r="1040" spans="1:17" x14ac:dyDescent="0.3">
      <c r="A1040">
        <f t="shared" si="101"/>
        <v>7777896439</v>
      </c>
      <c r="B1040" s="1">
        <v>42180</v>
      </c>
      <c r="C1040" t="str">
        <f t="shared" si="96"/>
        <v>Thursday</v>
      </c>
      <c r="D1040" t="str">
        <f t="shared" si="97"/>
        <v>June</v>
      </c>
      <c r="E1040">
        <v>10.5</v>
      </c>
      <c r="F1040" t="s">
        <v>27</v>
      </c>
      <c r="G1040" t="s">
        <v>8</v>
      </c>
      <c r="H1040">
        <f t="shared" si="98"/>
        <v>13.5</v>
      </c>
      <c r="I1040">
        <v>12</v>
      </c>
      <c r="J1040" t="s">
        <v>9</v>
      </c>
      <c r="K1040" t="s">
        <v>10</v>
      </c>
      <c r="L1040">
        <f>Table357[[#This Row],[unit_price]]*Table357[[#This Row],[quantity]]</f>
        <v>126</v>
      </c>
      <c r="M1040">
        <f t="shared" si="99"/>
        <v>162</v>
      </c>
      <c r="N1040">
        <f t="shared" si="100"/>
        <v>36</v>
      </c>
      <c r="O1040" t="s">
        <v>111</v>
      </c>
      <c r="P1040" t="s">
        <v>114</v>
      </c>
      <c r="Q1040" t="str">
        <f>TEXT(Table357[[#This Row],[order_date]],"yyyy")</f>
        <v>2015</v>
      </c>
    </row>
    <row r="1041" spans="1:17" x14ac:dyDescent="0.3">
      <c r="A1041">
        <f t="shared" si="101"/>
        <v>7777896440</v>
      </c>
      <c r="B1041" s="1">
        <v>42180</v>
      </c>
      <c r="C1041" t="str">
        <f t="shared" si="96"/>
        <v>Thursday</v>
      </c>
      <c r="D1041" t="str">
        <f t="shared" si="97"/>
        <v>June</v>
      </c>
      <c r="E1041">
        <v>16</v>
      </c>
      <c r="F1041" t="s">
        <v>7</v>
      </c>
      <c r="G1041" t="s">
        <v>8</v>
      </c>
      <c r="H1041">
        <f t="shared" si="98"/>
        <v>20.5</v>
      </c>
      <c r="I1041">
        <v>12</v>
      </c>
      <c r="J1041" t="s">
        <v>30</v>
      </c>
      <c r="K1041" t="s">
        <v>31</v>
      </c>
      <c r="L1041">
        <f>Table357[[#This Row],[unit_price]]*Table357[[#This Row],[quantity]]</f>
        <v>192</v>
      </c>
      <c r="M1041">
        <f t="shared" si="99"/>
        <v>246</v>
      </c>
      <c r="N1041">
        <f t="shared" si="100"/>
        <v>54</v>
      </c>
      <c r="O1041" t="s">
        <v>112</v>
      </c>
      <c r="P1041" t="s">
        <v>115</v>
      </c>
      <c r="Q1041" t="str">
        <f>TEXT(Table357[[#This Row],[order_date]],"yyyy")</f>
        <v>2015</v>
      </c>
    </row>
    <row r="1042" spans="1:17" x14ac:dyDescent="0.3">
      <c r="A1042">
        <f t="shared" si="101"/>
        <v>7777896441</v>
      </c>
      <c r="B1042" s="1">
        <v>42180</v>
      </c>
      <c r="C1042" t="str">
        <f t="shared" si="96"/>
        <v>Thursday</v>
      </c>
      <c r="D1042" t="str">
        <f t="shared" si="97"/>
        <v>June</v>
      </c>
      <c r="E1042">
        <v>20.75</v>
      </c>
      <c r="F1042" t="s">
        <v>13</v>
      </c>
      <c r="G1042" t="s">
        <v>22</v>
      </c>
      <c r="H1042">
        <f t="shared" si="98"/>
        <v>28.75</v>
      </c>
      <c r="I1042">
        <v>9</v>
      </c>
      <c r="J1042" t="s">
        <v>44</v>
      </c>
      <c r="K1042" t="s">
        <v>45</v>
      </c>
      <c r="L1042">
        <f>Table357[[#This Row],[unit_price]]*Table357[[#This Row],[quantity]]</f>
        <v>186.75</v>
      </c>
      <c r="M1042">
        <f t="shared" si="99"/>
        <v>258.75</v>
      </c>
      <c r="N1042">
        <f t="shared" si="100"/>
        <v>72</v>
      </c>
      <c r="O1042" t="s">
        <v>112</v>
      </c>
      <c r="P1042" t="s">
        <v>115</v>
      </c>
      <c r="Q1042" t="str">
        <f>TEXT(Table357[[#This Row],[order_date]],"yyyy")</f>
        <v>2015</v>
      </c>
    </row>
    <row r="1043" spans="1:17" x14ac:dyDescent="0.3">
      <c r="A1043">
        <f t="shared" si="101"/>
        <v>7777896442</v>
      </c>
      <c r="B1043" s="1">
        <v>42180</v>
      </c>
      <c r="C1043" t="str">
        <f t="shared" si="96"/>
        <v>Thursday</v>
      </c>
      <c r="D1043" t="str">
        <f t="shared" si="97"/>
        <v>June</v>
      </c>
      <c r="E1043">
        <v>20.75</v>
      </c>
      <c r="F1043" t="s">
        <v>13</v>
      </c>
      <c r="G1043" t="s">
        <v>17</v>
      </c>
      <c r="H1043">
        <f t="shared" si="98"/>
        <v>30.75</v>
      </c>
      <c r="I1043">
        <v>6</v>
      </c>
      <c r="J1043" t="s">
        <v>18</v>
      </c>
      <c r="K1043" t="s">
        <v>19</v>
      </c>
      <c r="L1043">
        <f>Table357[[#This Row],[unit_price]]*Table357[[#This Row],[quantity]]</f>
        <v>124.5</v>
      </c>
      <c r="M1043">
        <f t="shared" si="99"/>
        <v>184.5</v>
      </c>
      <c r="N1043">
        <f t="shared" si="100"/>
        <v>60</v>
      </c>
      <c r="O1043" t="s">
        <v>112</v>
      </c>
      <c r="P1043" t="s">
        <v>115</v>
      </c>
      <c r="Q1043" t="str">
        <f>TEXT(Table357[[#This Row],[order_date]],"yyyy")</f>
        <v>2015</v>
      </c>
    </row>
    <row r="1044" spans="1:17" x14ac:dyDescent="0.3">
      <c r="A1044">
        <f t="shared" si="101"/>
        <v>7777896443</v>
      </c>
      <c r="B1044" s="1">
        <v>42181</v>
      </c>
      <c r="C1044" t="str">
        <f t="shared" si="96"/>
        <v>Friday</v>
      </c>
      <c r="D1044" t="str">
        <f t="shared" si="97"/>
        <v>June</v>
      </c>
      <c r="E1044">
        <v>20.75</v>
      </c>
      <c r="F1044" t="s">
        <v>13</v>
      </c>
      <c r="G1044" t="s">
        <v>17</v>
      </c>
      <c r="H1044">
        <f t="shared" si="98"/>
        <v>30.75</v>
      </c>
      <c r="I1044">
        <v>7</v>
      </c>
      <c r="J1044" t="s">
        <v>18</v>
      </c>
      <c r="K1044" t="s">
        <v>19</v>
      </c>
      <c r="L1044">
        <f>Table357[[#This Row],[unit_price]]*Table357[[#This Row],[quantity]]</f>
        <v>145.25</v>
      </c>
      <c r="M1044">
        <f t="shared" si="99"/>
        <v>215.25</v>
      </c>
      <c r="N1044">
        <f t="shared" si="100"/>
        <v>70</v>
      </c>
      <c r="O1044" t="s">
        <v>111</v>
      </c>
      <c r="P1044" t="s">
        <v>114</v>
      </c>
      <c r="Q1044" t="str">
        <f>TEXT(Table357[[#This Row],[order_date]],"yyyy")</f>
        <v>2015</v>
      </c>
    </row>
    <row r="1045" spans="1:17" x14ac:dyDescent="0.3">
      <c r="A1045">
        <f t="shared" si="101"/>
        <v>7777896444</v>
      </c>
      <c r="B1045" s="1">
        <v>42181</v>
      </c>
      <c r="C1045" t="str">
        <f t="shared" si="96"/>
        <v>Friday</v>
      </c>
      <c r="D1045" t="str">
        <f t="shared" si="97"/>
        <v>June</v>
      </c>
      <c r="E1045">
        <v>16.75</v>
      </c>
      <c r="F1045" t="s">
        <v>7</v>
      </c>
      <c r="G1045" t="s">
        <v>22</v>
      </c>
      <c r="H1045">
        <f t="shared" si="98"/>
        <v>23.25</v>
      </c>
      <c r="I1045">
        <v>1</v>
      </c>
      <c r="J1045" t="s">
        <v>72</v>
      </c>
      <c r="K1045" t="s">
        <v>73</v>
      </c>
      <c r="L1045">
        <f>Table357[[#This Row],[unit_price]]*Table357[[#This Row],[quantity]]</f>
        <v>16.75</v>
      </c>
      <c r="M1045">
        <f t="shared" si="99"/>
        <v>23.25</v>
      </c>
      <c r="N1045">
        <f t="shared" si="100"/>
        <v>6.5</v>
      </c>
      <c r="O1045" t="s">
        <v>111</v>
      </c>
      <c r="P1045" t="s">
        <v>115</v>
      </c>
      <c r="Q1045" t="str">
        <f>TEXT(Table357[[#This Row],[order_date]],"yyyy")</f>
        <v>2015</v>
      </c>
    </row>
    <row r="1046" spans="1:17" x14ac:dyDescent="0.3">
      <c r="A1046">
        <f t="shared" si="101"/>
        <v>7777896445</v>
      </c>
      <c r="B1046" s="1">
        <v>42181</v>
      </c>
      <c r="C1046" t="str">
        <f t="shared" si="96"/>
        <v>Friday</v>
      </c>
      <c r="D1046" t="str">
        <f t="shared" si="97"/>
        <v>June</v>
      </c>
      <c r="E1046">
        <v>16.5</v>
      </c>
      <c r="F1046" t="s">
        <v>7</v>
      </c>
      <c r="G1046" t="s">
        <v>17</v>
      </c>
      <c r="H1046">
        <f t="shared" si="98"/>
        <v>25</v>
      </c>
      <c r="I1046">
        <v>2</v>
      </c>
      <c r="J1046" t="s">
        <v>38</v>
      </c>
      <c r="K1046" t="s">
        <v>39</v>
      </c>
      <c r="L1046">
        <f>Table357[[#This Row],[unit_price]]*Table357[[#This Row],[quantity]]</f>
        <v>33</v>
      </c>
      <c r="M1046">
        <f t="shared" si="99"/>
        <v>50</v>
      </c>
      <c r="N1046">
        <f t="shared" si="100"/>
        <v>17</v>
      </c>
      <c r="O1046" t="s">
        <v>112</v>
      </c>
      <c r="P1046" t="s">
        <v>114</v>
      </c>
      <c r="Q1046" t="str">
        <f>TEXT(Table357[[#This Row],[order_date]],"yyyy")</f>
        <v>2015</v>
      </c>
    </row>
    <row r="1047" spans="1:17" x14ac:dyDescent="0.3">
      <c r="A1047">
        <f t="shared" si="101"/>
        <v>7777896446</v>
      </c>
      <c r="B1047" s="1">
        <v>42181</v>
      </c>
      <c r="C1047" t="str">
        <f t="shared" si="96"/>
        <v>Friday</v>
      </c>
      <c r="D1047" t="str">
        <f t="shared" si="97"/>
        <v>June</v>
      </c>
      <c r="E1047">
        <v>16.5</v>
      </c>
      <c r="F1047" t="s">
        <v>13</v>
      </c>
      <c r="G1047" t="s">
        <v>8</v>
      </c>
      <c r="H1047">
        <f t="shared" si="98"/>
        <v>22.5</v>
      </c>
      <c r="I1047">
        <v>2</v>
      </c>
      <c r="J1047" t="s">
        <v>9</v>
      </c>
      <c r="K1047" t="s">
        <v>10</v>
      </c>
      <c r="L1047">
        <f>Table357[[#This Row],[unit_price]]*Table357[[#This Row],[quantity]]</f>
        <v>33</v>
      </c>
      <c r="M1047">
        <f t="shared" si="99"/>
        <v>45</v>
      </c>
      <c r="N1047">
        <f t="shared" si="100"/>
        <v>12</v>
      </c>
      <c r="O1047" t="s">
        <v>112</v>
      </c>
      <c r="P1047" t="s">
        <v>114</v>
      </c>
      <c r="Q1047" t="str">
        <f>TEXT(Table357[[#This Row],[order_date]],"yyyy")</f>
        <v>2015</v>
      </c>
    </row>
    <row r="1048" spans="1:17" x14ac:dyDescent="0.3">
      <c r="A1048">
        <f t="shared" si="101"/>
        <v>7777896447</v>
      </c>
      <c r="B1048" s="1">
        <v>42181</v>
      </c>
      <c r="C1048" t="str">
        <f t="shared" si="96"/>
        <v>Friday</v>
      </c>
      <c r="D1048" t="str">
        <f t="shared" si="97"/>
        <v>June</v>
      </c>
      <c r="E1048">
        <v>16.5</v>
      </c>
      <c r="F1048" t="s">
        <v>7</v>
      </c>
      <c r="G1048" t="s">
        <v>17</v>
      </c>
      <c r="H1048">
        <f t="shared" si="98"/>
        <v>25</v>
      </c>
      <c r="I1048">
        <v>11</v>
      </c>
      <c r="J1048" t="s">
        <v>18</v>
      </c>
      <c r="K1048" t="s">
        <v>19</v>
      </c>
      <c r="L1048">
        <f>Table357[[#This Row],[unit_price]]*Table357[[#This Row],[quantity]]</f>
        <v>181.5</v>
      </c>
      <c r="M1048">
        <f t="shared" si="99"/>
        <v>275</v>
      </c>
      <c r="N1048">
        <f t="shared" si="100"/>
        <v>93.5</v>
      </c>
      <c r="O1048" t="s">
        <v>111</v>
      </c>
      <c r="P1048" t="s">
        <v>115</v>
      </c>
      <c r="Q1048" t="str">
        <f>TEXT(Table357[[#This Row],[order_date]],"yyyy")</f>
        <v>2015</v>
      </c>
    </row>
    <row r="1049" spans="1:17" x14ac:dyDescent="0.3">
      <c r="A1049">
        <f t="shared" si="101"/>
        <v>7777896448</v>
      </c>
      <c r="B1049" s="1">
        <v>42182</v>
      </c>
      <c r="C1049" t="str">
        <f t="shared" si="96"/>
        <v>Saturday</v>
      </c>
      <c r="D1049" t="str">
        <f t="shared" si="97"/>
        <v>June</v>
      </c>
      <c r="E1049">
        <v>16</v>
      </c>
      <c r="F1049" t="s">
        <v>7</v>
      </c>
      <c r="G1049" t="s">
        <v>8</v>
      </c>
      <c r="H1049">
        <f t="shared" si="98"/>
        <v>20.5</v>
      </c>
      <c r="I1049">
        <v>12</v>
      </c>
      <c r="J1049" t="s">
        <v>11</v>
      </c>
      <c r="K1049" t="s">
        <v>12</v>
      </c>
      <c r="L1049">
        <f>Table357[[#This Row],[unit_price]]*Table357[[#This Row],[quantity]]</f>
        <v>192</v>
      </c>
      <c r="M1049">
        <f t="shared" si="99"/>
        <v>246</v>
      </c>
      <c r="N1049">
        <f t="shared" si="100"/>
        <v>54</v>
      </c>
      <c r="O1049" t="s">
        <v>111</v>
      </c>
      <c r="P1049" t="s">
        <v>114</v>
      </c>
      <c r="Q1049" t="str">
        <f>TEXT(Table357[[#This Row],[order_date]],"yyyy")</f>
        <v>2015</v>
      </c>
    </row>
    <row r="1050" spans="1:17" x14ac:dyDescent="0.3">
      <c r="A1050">
        <f t="shared" si="101"/>
        <v>7777896449</v>
      </c>
      <c r="B1050" s="1">
        <v>42182</v>
      </c>
      <c r="C1050" t="str">
        <f t="shared" si="96"/>
        <v>Saturday</v>
      </c>
      <c r="D1050" t="str">
        <f t="shared" si="97"/>
        <v>June</v>
      </c>
      <c r="E1050">
        <v>16</v>
      </c>
      <c r="F1050" t="s">
        <v>7</v>
      </c>
      <c r="G1050" t="s">
        <v>14</v>
      </c>
      <c r="H1050">
        <f t="shared" si="98"/>
        <v>21.5</v>
      </c>
      <c r="I1050">
        <v>1</v>
      </c>
      <c r="J1050" t="s">
        <v>20</v>
      </c>
      <c r="K1050" t="s">
        <v>21</v>
      </c>
      <c r="L1050">
        <f>Table357[[#This Row],[unit_price]]*Table357[[#This Row],[quantity]]</f>
        <v>16</v>
      </c>
      <c r="M1050">
        <f t="shared" si="99"/>
        <v>21.5</v>
      </c>
      <c r="N1050">
        <f t="shared" si="100"/>
        <v>5.5</v>
      </c>
      <c r="O1050" t="s">
        <v>111</v>
      </c>
      <c r="P1050" t="s">
        <v>115</v>
      </c>
      <c r="Q1050" t="str">
        <f>TEXT(Table357[[#This Row],[order_date]],"yyyy")</f>
        <v>2015</v>
      </c>
    </row>
    <row r="1051" spans="1:17" x14ac:dyDescent="0.3">
      <c r="A1051">
        <f t="shared" si="101"/>
        <v>7777896450</v>
      </c>
      <c r="B1051" s="1">
        <v>42182</v>
      </c>
      <c r="C1051" t="str">
        <f t="shared" si="96"/>
        <v>Saturday</v>
      </c>
      <c r="D1051" t="str">
        <f t="shared" si="97"/>
        <v>June</v>
      </c>
      <c r="E1051">
        <v>20.75</v>
      </c>
      <c r="F1051" t="s">
        <v>13</v>
      </c>
      <c r="G1051" t="s">
        <v>22</v>
      </c>
      <c r="H1051">
        <f t="shared" si="98"/>
        <v>28.75</v>
      </c>
      <c r="I1051">
        <v>9</v>
      </c>
      <c r="J1051" t="s">
        <v>23</v>
      </c>
      <c r="K1051" t="s">
        <v>24</v>
      </c>
      <c r="L1051">
        <f>Table357[[#This Row],[unit_price]]*Table357[[#This Row],[quantity]]</f>
        <v>186.75</v>
      </c>
      <c r="M1051">
        <f t="shared" si="99"/>
        <v>258.75</v>
      </c>
      <c r="N1051">
        <f t="shared" si="100"/>
        <v>72</v>
      </c>
      <c r="O1051" t="s">
        <v>111</v>
      </c>
      <c r="P1051" t="s">
        <v>114</v>
      </c>
      <c r="Q1051" t="str">
        <f>TEXT(Table357[[#This Row],[order_date]],"yyyy")</f>
        <v>2015</v>
      </c>
    </row>
    <row r="1052" spans="1:17" x14ac:dyDescent="0.3">
      <c r="A1052">
        <f t="shared" si="101"/>
        <v>7777896451</v>
      </c>
      <c r="B1052" s="1">
        <v>42182</v>
      </c>
      <c r="C1052" t="str">
        <f t="shared" si="96"/>
        <v>Saturday</v>
      </c>
      <c r="D1052" t="str">
        <f t="shared" si="97"/>
        <v>June</v>
      </c>
      <c r="E1052">
        <v>16.75</v>
      </c>
      <c r="F1052" t="s">
        <v>7</v>
      </c>
      <c r="G1052" t="s">
        <v>22</v>
      </c>
      <c r="H1052">
        <f t="shared" si="98"/>
        <v>23.25</v>
      </c>
      <c r="I1052">
        <v>4</v>
      </c>
      <c r="J1052" t="s">
        <v>23</v>
      </c>
      <c r="K1052" t="s">
        <v>24</v>
      </c>
      <c r="L1052">
        <f>Table357[[#This Row],[unit_price]]*Table357[[#This Row],[quantity]]</f>
        <v>67</v>
      </c>
      <c r="M1052">
        <f t="shared" si="99"/>
        <v>93</v>
      </c>
      <c r="N1052">
        <f t="shared" si="100"/>
        <v>26</v>
      </c>
      <c r="O1052" t="s">
        <v>112</v>
      </c>
      <c r="P1052" t="s">
        <v>114</v>
      </c>
      <c r="Q1052" t="str">
        <f>TEXT(Table357[[#This Row],[order_date]],"yyyy")</f>
        <v>2015</v>
      </c>
    </row>
    <row r="1053" spans="1:17" x14ac:dyDescent="0.3">
      <c r="A1053">
        <f t="shared" si="101"/>
        <v>7777896452</v>
      </c>
      <c r="B1053" s="1">
        <v>42182</v>
      </c>
      <c r="C1053" t="str">
        <f t="shared" si="96"/>
        <v>Saturday</v>
      </c>
      <c r="D1053" t="str">
        <f t="shared" si="97"/>
        <v>June</v>
      </c>
      <c r="E1053">
        <v>16</v>
      </c>
      <c r="F1053" t="s">
        <v>7</v>
      </c>
      <c r="G1053" t="s">
        <v>8</v>
      </c>
      <c r="H1053">
        <f t="shared" si="98"/>
        <v>20.5</v>
      </c>
      <c r="I1053">
        <v>4</v>
      </c>
      <c r="J1053" t="s">
        <v>58</v>
      </c>
      <c r="K1053" t="s">
        <v>59</v>
      </c>
      <c r="L1053">
        <f>Table357[[#This Row],[unit_price]]*Table357[[#This Row],[quantity]]</f>
        <v>64</v>
      </c>
      <c r="M1053">
        <f t="shared" si="99"/>
        <v>82</v>
      </c>
      <c r="N1053">
        <f t="shared" si="100"/>
        <v>18</v>
      </c>
      <c r="O1053" t="s">
        <v>111</v>
      </c>
      <c r="P1053" t="s">
        <v>115</v>
      </c>
      <c r="Q1053" t="str">
        <f>TEXT(Table357[[#This Row],[order_date]],"yyyy")</f>
        <v>2015</v>
      </c>
    </row>
    <row r="1054" spans="1:17" x14ac:dyDescent="0.3">
      <c r="A1054">
        <f t="shared" si="101"/>
        <v>7777896453</v>
      </c>
      <c r="B1054" s="1">
        <v>42183</v>
      </c>
      <c r="C1054" t="str">
        <f t="shared" si="96"/>
        <v>Sunday</v>
      </c>
      <c r="D1054" t="str">
        <f t="shared" si="97"/>
        <v>June</v>
      </c>
      <c r="E1054">
        <v>20.5</v>
      </c>
      <c r="F1054" t="s">
        <v>13</v>
      </c>
      <c r="G1054" t="s">
        <v>8</v>
      </c>
      <c r="H1054">
        <f t="shared" si="98"/>
        <v>26.5</v>
      </c>
      <c r="I1054">
        <v>8</v>
      </c>
      <c r="J1054" t="s">
        <v>58</v>
      </c>
      <c r="K1054" t="s">
        <v>59</v>
      </c>
      <c r="L1054">
        <f>Table357[[#This Row],[unit_price]]*Table357[[#This Row],[quantity]]</f>
        <v>164</v>
      </c>
      <c r="M1054">
        <f t="shared" si="99"/>
        <v>212</v>
      </c>
      <c r="N1054">
        <f t="shared" si="100"/>
        <v>48</v>
      </c>
      <c r="O1054" t="s">
        <v>111</v>
      </c>
      <c r="P1054" t="s">
        <v>114</v>
      </c>
      <c r="Q1054" t="str">
        <f>TEXT(Table357[[#This Row],[order_date]],"yyyy")</f>
        <v>2015</v>
      </c>
    </row>
    <row r="1055" spans="1:17" x14ac:dyDescent="0.3">
      <c r="A1055">
        <f t="shared" si="101"/>
        <v>7777896454</v>
      </c>
      <c r="B1055" s="1">
        <v>42183</v>
      </c>
      <c r="C1055" t="str">
        <f t="shared" si="96"/>
        <v>Sunday</v>
      </c>
      <c r="D1055" t="str">
        <f t="shared" si="97"/>
        <v>June</v>
      </c>
      <c r="E1055">
        <v>12.25</v>
      </c>
      <c r="F1055" t="s">
        <v>27</v>
      </c>
      <c r="G1055" t="s">
        <v>17</v>
      </c>
      <c r="H1055">
        <f t="shared" si="98"/>
        <v>19.25</v>
      </c>
      <c r="I1055">
        <v>2</v>
      </c>
      <c r="J1055" t="s">
        <v>70</v>
      </c>
      <c r="K1055" t="s">
        <v>71</v>
      </c>
      <c r="L1055">
        <f>Table357[[#This Row],[unit_price]]*Table357[[#This Row],[quantity]]</f>
        <v>24.5</v>
      </c>
      <c r="M1055">
        <f t="shared" si="99"/>
        <v>38.5</v>
      </c>
      <c r="N1055">
        <f t="shared" si="100"/>
        <v>14</v>
      </c>
      <c r="O1055" t="s">
        <v>111</v>
      </c>
      <c r="P1055" t="s">
        <v>114</v>
      </c>
      <c r="Q1055" t="str">
        <f>TEXT(Table357[[#This Row],[order_date]],"yyyy")</f>
        <v>2015</v>
      </c>
    </row>
    <row r="1056" spans="1:17" x14ac:dyDescent="0.3">
      <c r="A1056">
        <f t="shared" si="101"/>
        <v>7777896455</v>
      </c>
      <c r="B1056" s="1">
        <v>42183</v>
      </c>
      <c r="C1056" t="str">
        <f t="shared" si="96"/>
        <v>Sunday</v>
      </c>
      <c r="D1056" t="str">
        <f t="shared" si="97"/>
        <v>June</v>
      </c>
      <c r="E1056">
        <v>20.75</v>
      </c>
      <c r="F1056" t="s">
        <v>13</v>
      </c>
      <c r="G1056" t="s">
        <v>22</v>
      </c>
      <c r="H1056">
        <f t="shared" si="98"/>
        <v>28.75</v>
      </c>
      <c r="I1056">
        <v>11</v>
      </c>
      <c r="J1056" t="s">
        <v>23</v>
      </c>
      <c r="K1056" t="s">
        <v>24</v>
      </c>
      <c r="L1056">
        <f>Table357[[#This Row],[unit_price]]*Table357[[#This Row],[quantity]]</f>
        <v>228.25</v>
      </c>
      <c r="M1056">
        <f t="shared" si="99"/>
        <v>316.25</v>
      </c>
      <c r="N1056">
        <f t="shared" si="100"/>
        <v>88</v>
      </c>
      <c r="O1056" t="s">
        <v>111</v>
      </c>
      <c r="P1056" t="s">
        <v>114</v>
      </c>
      <c r="Q1056" t="str">
        <f>TEXT(Table357[[#This Row],[order_date]],"yyyy")</f>
        <v>2015</v>
      </c>
    </row>
    <row r="1057" spans="1:17" x14ac:dyDescent="0.3">
      <c r="A1057">
        <f t="shared" si="101"/>
        <v>7777896456</v>
      </c>
      <c r="B1057" s="1">
        <v>42183</v>
      </c>
      <c r="C1057" t="str">
        <f t="shared" si="96"/>
        <v>Sunday</v>
      </c>
      <c r="D1057" t="str">
        <f t="shared" si="97"/>
        <v>June</v>
      </c>
      <c r="E1057">
        <v>20.75</v>
      </c>
      <c r="F1057" t="s">
        <v>13</v>
      </c>
      <c r="G1057" t="s">
        <v>22</v>
      </c>
      <c r="H1057">
        <f t="shared" si="98"/>
        <v>28.75</v>
      </c>
      <c r="I1057">
        <v>4</v>
      </c>
      <c r="J1057" t="s">
        <v>23</v>
      </c>
      <c r="K1057" t="s">
        <v>24</v>
      </c>
      <c r="L1057">
        <f>Table357[[#This Row],[unit_price]]*Table357[[#This Row],[quantity]]</f>
        <v>83</v>
      </c>
      <c r="M1057">
        <f t="shared" si="99"/>
        <v>115</v>
      </c>
      <c r="N1057">
        <f t="shared" si="100"/>
        <v>32</v>
      </c>
      <c r="O1057" t="s">
        <v>111</v>
      </c>
      <c r="P1057" t="s">
        <v>115</v>
      </c>
      <c r="Q1057" t="str">
        <f>TEXT(Table357[[#This Row],[order_date]],"yyyy")</f>
        <v>2015</v>
      </c>
    </row>
    <row r="1058" spans="1:17" x14ac:dyDescent="0.3">
      <c r="A1058">
        <f t="shared" si="101"/>
        <v>7777896457</v>
      </c>
      <c r="B1058" s="1">
        <v>42183</v>
      </c>
      <c r="C1058" t="str">
        <f t="shared" si="96"/>
        <v>Sunday</v>
      </c>
      <c r="D1058" t="str">
        <f t="shared" si="97"/>
        <v>June</v>
      </c>
      <c r="E1058">
        <v>20.25</v>
      </c>
      <c r="F1058" t="s">
        <v>13</v>
      </c>
      <c r="G1058" t="s">
        <v>14</v>
      </c>
      <c r="H1058">
        <f t="shared" si="98"/>
        <v>27.25</v>
      </c>
      <c r="I1058">
        <v>7</v>
      </c>
      <c r="J1058" t="s">
        <v>64</v>
      </c>
      <c r="K1058" t="s">
        <v>65</v>
      </c>
      <c r="L1058">
        <f>Table357[[#This Row],[unit_price]]*Table357[[#This Row],[quantity]]</f>
        <v>141.75</v>
      </c>
      <c r="M1058">
        <f t="shared" si="99"/>
        <v>190.75</v>
      </c>
      <c r="N1058">
        <f t="shared" si="100"/>
        <v>49</v>
      </c>
      <c r="O1058" t="s">
        <v>112</v>
      </c>
      <c r="P1058" t="s">
        <v>114</v>
      </c>
      <c r="Q1058" t="str">
        <f>TEXT(Table357[[#This Row],[order_date]],"yyyy")</f>
        <v>2015</v>
      </c>
    </row>
    <row r="1059" spans="1:17" x14ac:dyDescent="0.3">
      <c r="A1059">
        <f t="shared" si="101"/>
        <v>7777896458</v>
      </c>
      <c r="B1059" s="1">
        <v>42183</v>
      </c>
      <c r="C1059" t="str">
        <f t="shared" si="96"/>
        <v>Sunday</v>
      </c>
      <c r="D1059" t="str">
        <f t="shared" si="97"/>
        <v>June</v>
      </c>
      <c r="E1059">
        <v>20.75</v>
      </c>
      <c r="F1059" t="s">
        <v>13</v>
      </c>
      <c r="G1059" t="s">
        <v>22</v>
      </c>
      <c r="H1059">
        <f t="shared" si="98"/>
        <v>28.75</v>
      </c>
      <c r="I1059">
        <v>11</v>
      </c>
      <c r="J1059" t="s">
        <v>28</v>
      </c>
      <c r="K1059" t="s">
        <v>29</v>
      </c>
      <c r="L1059">
        <f>Table357[[#This Row],[unit_price]]*Table357[[#This Row],[quantity]]</f>
        <v>228.25</v>
      </c>
      <c r="M1059">
        <f t="shared" si="99"/>
        <v>316.25</v>
      </c>
      <c r="N1059">
        <f t="shared" si="100"/>
        <v>88</v>
      </c>
      <c r="O1059" t="s">
        <v>112</v>
      </c>
      <c r="P1059" t="s">
        <v>114</v>
      </c>
      <c r="Q1059" t="str">
        <f>TEXT(Table357[[#This Row],[order_date]],"yyyy")</f>
        <v>2015</v>
      </c>
    </row>
    <row r="1060" spans="1:17" x14ac:dyDescent="0.3">
      <c r="A1060">
        <f t="shared" si="101"/>
        <v>7777896459</v>
      </c>
      <c r="B1060" s="1">
        <v>42184</v>
      </c>
      <c r="C1060" t="str">
        <f t="shared" si="96"/>
        <v>Monday</v>
      </c>
      <c r="D1060" t="str">
        <f t="shared" si="97"/>
        <v>June</v>
      </c>
      <c r="E1060">
        <v>16.25</v>
      </c>
      <c r="F1060" t="s">
        <v>7</v>
      </c>
      <c r="G1060" t="s">
        <v>17</v>
      </c>
      <c r="H1060">
        <f t="shared" si="98"/>
        <v>24.75</v>
      </c>
      <c r="I1060">
        <v>7</v>
      </c>
      <c r="J1060" t="s">
        <v>60</v>
      </c>
      <c r="K1060" t="s">
        <v>61</v>
      </c>
      <c r="L1060">
        <f>Table357[[#This Row],[unit_price]]*Table357[[#This Row],[quantity]]</f>
        <v>113.75</v>
      </c>
      <c r="M1060">
        <f t="shared" si="99"/>
        <v>173.25</v>
      </c>
      <c r="N1060">
        <f t="shared" si="100"/>
        <v>59.5</v>
      </c>
      <c r="O1060" t="s">
        <v>112</v>
      </c>
      <c r="P1060" t="s">
        <v>115</v>
      </c>
      <c r="Q1060" t="str">
        <f>TEXT(Table357[[#This Row],[order_date]],"yyyy")</f>
        <v>2015</v>
      </c>
    </row>
    <row r="1061" spans="1:17" x14ac:dyDescent="0.3">
      <c r="A1061">
        <f t="shared" si="101"/>
        <v>7777896460</v>
      </c>
      <c r="B1061" s="1">
        <v>42184</v>
      </c>
      <c r="C1061" t="str">
        <f t="shared" si="96"/>
        <v>Monday</v>
      </c>
      <c r="D1061" t="str">
        <f t="shared" si="97"/>
        <v>June</v>
      </c>
      <c r="E1061">
        <v>12.5</v>
      </c>
      <c r="F1061" t="s">
        <v>27</v>
      </c>
      <c r="G1061" t="s">
        <v>17</v>
      </c>
      <c r="H1061">
        <f t="shared" si="98"/>
        <v>19.5</v>
      </c>
      <c r="I1061">
        <v>2</v>
      </c>
      <c r="J1061" t="s">
        <v>66</v>
      </c>
      <c r="K1061" t="s">
        <v>67</v>
      </c>
      <c r="L1061">
        <f>Table357[[#This Row],[unit_price]]*Table357[[#This Row],[quantity]]</f>
        <v>25</v>
      </c>
      <c r="M1061">
        <f t="shared" si="99"/>
        <v>39</v>
      </c>
      <c r="N1061">
        <f t="shared" si="100"/>
        <v>14</v>
      </c>
      <c r="O1061" t="s">
        <v>112</v>
      </c>
      <c r="P1061" t="s">
        <v>115</v>
      </c>
      <c r="Q1061" t="str">
        <f>TEXT(Table357[[#This Row],[order_date]],"yyyy")</f>
        <v>2015</v>
      </c>
    </row>
    <row r="1062" spans="1:17" x14ac:dyDescent="0.3">
      <c r="A1062">
        <f t="shared" si="101"/>
        <v>7777896461</v>
      </c>
      <c r="B1062" s="1">
        <v>42184</v>
      </c>
      <c r="C1062" t="str">
        <f t="shared" si="96"/>
        <v>Monday</v>
      </c>
      <c r="D1062" t="str">
        <f t="shared" si="97"/>
        <v>June</v>
      </c>
      <c r="E1062">
        <v>13.25</v>
      </c>
      <c r="F1062" t="s">
        <v>7</v>
      </c>
      <c r="G1062" t="s">
        <v>8</v>
      </c>
      <c r="H1062">
        <f t="shared" si="98"/>
        <v>17.75</v>
      </c>
      <c r="I1062">
        <v>10</v>
      </c>
      <c r="J1062" t="s">
        <v>9</v>
      </c>
      <c r="K1062" t="s">
        <v>10</v>
      </c>
      <c r="L1062">
        <f>Table357[[#This Row],[unit_price]]*Table357[[#This Row],[quantity]]</f>
        <v>132.5</v>
      </c>
      <c r="M1062">
        <f t="shared" si="99"/>
        <v>177.5</v>
      </c>
      <c r="N1062">
        <f t="shared" si="100"/>
        <v>45</v>
      </c>
      <c r="O1062" t="s">
        <v>112</v>
      </c>
      <c r="P1062" t="s">
        <v>115</v>
      </c>
      <c r="Q1062" t="str">
        <f>TEXT(Table357[[#This Row],[order_date]],"yyyy")</f>
        <v>2015</v>
      </c>
    </row>
    <row r="1063" spans="1:17" x14ac:dyDescent="0.3">
      <c r="A1063">
        <f t="shared" si="101"/>
        <v>7777896462</v>
      </c>
      <c r="B1063" s="1">
        <v>42184</v>
      </c>
      <c r="C1063" t="str">
        <f t="shared" si="96"/>
        <v>Monday</v>
      </c>
      <c r="D1063" t="str">
        <f t="shared" si="97"/>
        <v>June</v>
      </c>
      <c r="E1063">
        <v>12</v>
      </c>
      <c r="F1063" t="s">
        <v>27</v>
      </c>
      <c r="G1063" t="s">
        <v>8</v>
      </c>
      <c r="H1063">
        <f t="shared" si="98"/>
        <v>15</v>
      </c>
      <c r="I1063">
        <v>5</v>
      </c>
      <c r="J1063" t="s">
        <v>11</v>
      </c>
      <c r="K1063" t="s">
        <v>12</v>
      </c>
      <c r="L1063">
        <f>Table357[[#This Row],[unit_price]]*Table357[[#This Row],[quantity]]</f>
        <v>60</v>
      </c>
      <c r="M1063">
        <f t="shared" si="99"/>
        <v>75</v>
      </c>
      <c r="N1063">
        <f t="shared" si="100"/>
        <v>15</v>
      </c>
      <c r="O1063" t="s">
        <v>111</v>
      </c>
      <c r="P1063" t="s">
        <v>115</v>
      </c>
      <c r="Q1063" t="str">
        <f>TEXT(Table357[[#This Row],[order_date]],"yyyy")</f>
        <v>2015</v>
      </c>
    </row>
    <row r="1064" spans="1:17" x14ac:dyDescent="0.3">
      <c r="A1064">
        <f t="shared" si="101"/>
        <v>7777896463</v>
      </c>
      <c r="B1064" s="1">
        <v>42184</v>
      </c>
      <c r="C1064" t="str">
        <f t="shared" si="96"/>
        <v>Monday</v>
      </c>
      <c r="D1064" t="str">
        <f t="shared" si="97"/>
        <v>June</v>
      </c>
      <c r="E1064">
        <v>12.75</v>
      </c>
      <c r="F1064" t="s">
        <v>27</v>
      </c>
      <c r="G1064" t="s">
        <v>14</v>
      </c>
      <c r="H1064">
        <f t="shared" si="98"/>
        <v>16.75</v>
      </c>
      <c r="I1064">
        <v>10</v>
      </c>
      <c r="J1064" t="s">
        <v>62</v>
      </c>
      <c r="K1064" t="s">
        <v>63</v>
      </c>
      <c r="L1064">
        <f>Table357[[#This Row],[unit_price]]*Table357[[#This Row],[quantity]]</f>
        <v>127.5</v>
      </c>
      <c r="M1064">
        <f t="shared" si="99"/>
        <v>167.5</v>
      </c>
      <c r="N1064">
        <f t="shared" si="100"/>
        <v>40</v>
      </c>
      <c r="O1064" t="s">
        <v>111</v>
      </c>
      <c r="P1064" t="s">
        <v>114</v>
      </c>
      <c r="Q1064" t="str">
        <f>TEXT(Table357[[#This Row],[order_date]],"yyyy")</f>
        <v>2015</v>
      </c>
    </row>
    <row r="1065" spans="1:17" x14ac:dyDescent="0.3">
      <c r="A1065">
        <f t="shared" si="101"/>
        <v>7777896464</v>
      </c>
      <c r="B1065" s="1">
        <v>42184</v>
      </c>
      <c r="C1065" t="str">
        <f t="shared" si="96"/>
        <v>Monday</v>
      </c>
      <c r="D1065" t="str">
        <f t="shared" si="97"/>
        <v>June</v>
      </c>
      <c r="E1065">
        <v>12</v>
      </c>
      <c r="F1065" t="s">
        <v>27</v>
      </c>
      <c r="G1065" t="s">
        <v>14</v>
      </c>
      <c r="H1065">
        <f t="shared" si="98"/>
        <v>16</v>
      </c>
      <c r="I1065">
        <v>6</v>
      </c>
      <c r="J1065" t="s">
        <v>20</v>
      </c>
      <c r="K1065" t="s">
        <v>21</v>
      </c>
      <c r="L1065">
        <f>Table357[[#This Row],[unit_price]]*Table357[[#This Row],[quantity]]</f>
        <v>72</v>
      </c>
      <c r="M1065">
        <f t="shared" si="99"/>
        <v>96</v>
      </c>
      <c r="N1065">
        <f t="shared" si="100"/>
        <v>24</v>
      </c>
      <c r="O1065" t="s">
        <v>111</v>
      </c>
      <c r="P1065" t="s">
        <v>115</v>
      </c>
      <c r="Q1065" t="str">
        <f>TEXT(Table357[[#This Row],[order_date]],"yyyy")</f>
        <v>2015</v>
      </c>
    </row>
    <row r="1066" spans="1:17" x14ac:dyDescent="0.3">
      <c r="A1066">
        <f t="shared" si="101"/>
        <v>7777896465</v>
      </c>
      <c r="B1066" s="1">
        <v>42185</v>
      </c>
      <c r="C1066" t="str">
        <f t="shared" si="96"/>
        <v>Tuesday</v>
      </c>
      <c r="D1066" t="str">
        <f t="shared" si="97"/>
        <v>June</v>
      </c>
      <c r="E1066">
        <v>16.75</v>
      </c>
      <c r="F1066" t="s">
        <v>7</v>
      </c>
      <c r="G1066" t="s">
        <v>22</v>
      </c>
      <c r="H1066">
        <f t="shared" si="98"/>
        <v>23.25</v>
      </c>
      <c r="I1066">
        <v>11</v>
      </c>
      <c r="J1066" t="s">
        <v>46</v>
      </c>
      <c r="K1066" t="s">
        <v>47</v>
      </c>
      <c r="L1066">
        <f>Table357[[#This Row],[unit_price]]*Table357[[#This Row],[quantity]]</f>
        <v>184.25</v>
      </c>
      <c r="M1066">
        <f t="shared" si="99"/>
        <v>255.75</v>
      </c>
      <c r="N1066">
        <f t="shared" si="100"/>
        <v>71.5</v>
      </c>
      <c r="O1066" t="s">
        <v>111</v>
      </c>
      <c r="P1066" t="s">
        <v>115</v>
      </c>
      <c r="Q1066" t="str">
        <f>TEXT(Table357[[#This Row],[order_date]],"yyyy")</f>
        <v>2015</v>
      </c>
    </row>
    <row r="1067" spans="1:17" x14ac:dyDescent="0.3">
      <c r="A1067">
        <f t="shared" si="101"/>
        <v>7777896466</v>
      </c>
      <c r="B1067" s="1">
        <v>42185</v>
      </c>
      <c r="C1067" t="str">
        <f t="shared" si="96"/>
        <v>Tuesday</v>
      </c>
      <c r="D1067" t="str">
        <f t="shared" si="97"/>
        <v>June</v>
      </c>
      <c r="E1067">
        <v>16</v>
      </c>
      <c r="F1067" t="s">
        <v>7</v>
      </c>
      <c r="G1067" t="s">
        <v>14</v>
      </c>
      <c r="H1067">
        <f t="shared" si="98"/>
        <v>21.5</v>
      </c>
      <c r="I1067">
        <v>12</v>
      </c>
      <c r="J1067" t="s">
        <v>42</v>
      </c>
      <c r="K1067" t="s">
        <v>43</v>
      </c>
      <c r="L1067">
        <f>Table357[[#This Row],[unit_price]]*Table357[[#This Row],[quantity]]</f>
        <v>192</v>
      </c>
      <c r="M1067">
        <f t="shared" si="99"/>
        <v>258</v>
      </c>
      <c r="N1067">
        <f t="shared" si="100"/>
        <v>66</v>
      </c>
      <c r="O1067" t="s">
        <v>111</v>
      </c>
      <c r="P1067" t="s">
        <v>114</v>
      </c>
      <c r="Q1067" t="str">
        <f>TEXT(Table357[[#This Row],[order_date]],"yyyy")</f>
        <v>2015</v>
      </c>
    </row>
    <row r="1068" spans="1:17" x14ac:dyDescent="0.3">
      <c r="A1068">
        <f t="shared" si="101"/>
        <v>7777896467</v>
      </c>
      <c r="B1068" s="1">
        <v>42185</v>
      </c>
      <c r="C1068" t="str">
        <f t="shared" si="96"/>
        <v>Tuesday</v>
      </c>
      <c r="D1068" t="str">
        <f t="shared" si="97"/>
        <v>June</v>
      </c>
      <c r="E1068">
        <v>20.5</v>
      </c>
      <c r="F1068" t="s">
        <v>13</v>
      </c>
      <c r="G1068" t="s">
        <v>8</v>
      </c>
      <c r="H1068">
        <f t="shared" si="98"/>
        <v>26.5</v>
      </c>
      <c r="I1068">
        <v>6</v>
      </c>
      <c r="J1068" t="s">
        <v>36</v>
      </c>
      <c r="K1068" t="s">
        <v>37</v>
      </c>
      <c r="L1068">
        <f>Table357[[#This Row],[unit_price]]*Table357[[#This Row],[quantity]]</f>
        <v>123</v>
      </c>
      <c r="M1068">
        <f t="shared" si="99"/>
        <v>159</v>
      </c>
      <c r="N1068">
        <f t="shared" si="100"/>
        <v>36</v>
      </c>
      <c r="O1068" t="s">
        <v>111</v>
      </c>
      <c r="P1068" t="s">
        <v>114</v>
      </c>
      <c r="Q1068" t="str">
        <f>TEXT(Table357[[#This Row],[order_date]],"yyyy")</f>
        <v>2015</v>
      </c>
    </row>
    <row r="1069" spans="1:17" x14ac:dyDescent="0.3">
      <c r="A1069">
        <f t="shared" si="101"/>
        <v>7777896468</v>
      </c>
      <c r="B1069" s="1">
        <v>42186</v>
      </c>
      <c r="C1069" t="str">
        <f t="shared" si="96"/>
        <v>Wednesday</v>
      </c>
      <c r="D1069" t="str">
        <f t="shared" si="97"/>
        <v>July</v>
      </c>
      <c r="E1069">
        <v>12.5</v>
      </c>
      <c r="F1069" t="s">
        <v>27</v>
      </c>
      <c r="G1069" t="s">
        <v>17</v>
      </c>
      <c r="H1069">
        <f t="shared" si="98"/>
        <v>19.5</v>
      </c>
      <c r="I1069">
        <v>12</v>
      </c>
      <c r="J1069" t="s">
        <v>54</v>
      </c>
      <c r="K1069" t="s">
        <v>55</v>
      </c>
      <c r="L1069">
        <f>Table357[[#This Row],[unit_price]]*Table357[[#This Row],[quantity]]</f>
        <v>150</v>
      </c>
      <c r="M1069">
        <f t="shared" si="99"/>
        <v>234</v>
      </c>
      <c r="N1069">
        <f t="shared" si="100"/>
        <v>84</v>
      </c>
      <c r="O1069" t="s">
        <v>112</v>
      </c>
      <c r="P1069" t="s">
        <v>114</v>
      </c>
      <c r="Q1069" t="str">
        <f>TEXT(Table357[[#This Row],[order_date]],"yyyy")</f>
        <v>2015</v>
      </c>
    </row>
    <row r="1070" spans="1:17" x14ac:dyDescent="0.3">
      <c r="A1070">
        <f t="shared" si="101"/>
        <v>7777896469</v>
      </c>
      <c r="B1070" s="1">
        <v>42186</v>
      </c>
      <c r="C1070" t="str">
        <f t="shared" si="96"/>
        <v>Wednesday</v>
      </c>
      <c r="D1070" t="str">
        <f t="shared" si="97"/>
        <v>July</v>
      </c>
      <c r="E1070">
        <v>20.75</v>
      </c>
      <c r="F1070" t="s">
        <v>13</v>
      </c>
      <c r="G1070" t="s">
        <v>22</v>
      </c>
      <c r="H1070">
        <f t="shared" si="98"/>
        <v>28.75</v>
      </c>
      <c r="I1070">
        <v>5</v>
      </c>
      <c r="J1070" t="s">
        <v>44</v>
      </c>
      <c r="K1070" t="s">
        <v>45</v>
      </c>
      <c r="L1070">
        <f>Table357[[#This Row],[unit_price]]*Table357[[#This Row],[quantity]]</f>
        <v>103.75</v>
      </c>
      <c r="M1070">
        <f t="shared" si="99"/>
        <v>143.75</v>
      </c>
      <c r="N1070">
        <f t="shared" si="100"/>
        <v>40</v>
      </c>
      <c r="O1070" t="s">
        <v>111</v>
      </c>
      <c r="P1070" t="s">
        <v>115</v>
      </c>
      <c r="Q1070" t="str">
        <f>TEXT(Table357[[#This Row],[order_date]],"yyyy")</f>
        <v>2015</v>
      </c>
    </row>
    <row r="1071" spans="1:17" x14ac:dyDescent="0.3">
      <c r="A1071">
        <f t="shared" si="101"/>
        <v>7777896470</v>
      </c>
      <c r="B1071" s="1">
        <v>42186</v>
      </c>
      <c r="C1071" t="str">
        <f t="shared" si="96"/>
        <v>Wednesday</v>
      </c>
      <c r="D1071" t="str">
        <f t="shared" si="97"/>
        <v>July</v>
      </c>
      <c r="E1071">
        <v>14.5</v>
      </c>
      <c r="F1071" t="s">
        <v>7</v>
      </c>
      <c r="G1071" t="s">
        <v>8</v>
      </c>
      <c r="H1071">
        <f t="shared" si="98"/>
        <v>19</v>
      </c>
      <c r="I1071">
        <v>7</v>
      </c>
      <c r="J1071" t="s">
        <v>74</v>
      </c>
      <c r="K1071" t="s">
        <v>75</v>
      </c>
      <c r="L1071">
        <f>Table357[[#This Row],[unit_price]]*Table357[[#This Row],[quantity]]</f>
        <v>101.5</v>
      </c>
      <c r="M1071">
        <f t="shared" si="99"/>
        <v>133</v>
      </c>
      <c r="N1071">
        <f t="shared" si="100"/>
        <v>31.5</v>
      </c>
      <c r="O1071" t="s">
        <v>112</v>
      </c>
      <c r="P1071" t="s">
        <v>115</v>
      </c>
      <c r="Q1071" t="str">
        <f>TEXT(Table357[[#This Row],[order_date]],"yyyy")</f>
        <v>2015</v>
      </c>
    </row>
    <row r="1072" spans="1:17" x14ac:dyDescent="0.3">
      <c r="A1072">
        <f t="shared" si="101"/>
        <v>7777896471</v>
      </c>
      <c r="B1072" s="1">
        <v>42186</v>
      </c>
      <c r="C1072" t="str">
        <f t="shared" si="96"/>
        <v>Wednesday</v>
      </c>
      <c r="D1072" t="str">
        <f t="shared" si="97"/>
        <v>July</v>
      </c>
      <c r="E1072">
        <v>10.5</v>
      </c>
      <c r="F1072" t="s">
        <v>27</v>
      </c>
      <c r="G1072" t="s">
        <v>8</v>
      </c>
      <c r="H1072">
        <f t="shared" si="98"/>
        <v>13.5</v>
      </c>
      <c r="I1072">
        <v>1</v>
      </c>
      <c r="J1072" t="s">
        <v>9</v>
      </c>
      <c r="K1072" t="s">
        <v>10</v>
      </c>
      <c r="L1072">
        <f>Table357[[#This Row],[unit_price]]*Table357[[#This Row],[quantity]]</f>
        <v>10.5</v>
      </c>
      <c r="M1072">
        <f t="shared" si="99"/>
        <v>13.5</v>
      </c>
      <c r="N1072">
        <f t="shared" si="100"/>
        <v>3</v>
      </c>
      <c r="O1072" t="s">
        <v>111</v>
      </c>
      <c r="P1072" t="s">
        <v>114</v>
      </c>
      <c r="Q1072" t="str">
        <f>TEXT(Table357[[#This Row],[order_date]],"yyyy")</f>
        <v>2015</v>
      </c>
    </row>
    <row r="1073" spans="1:17" x14ac:dyDescent="0.3">
      <c r="A1073">
        <f t="shared" si="101"/>
        <v>7777896472</v>
      </c>
      <c r="B1073" s="1">
        <v>42187</v>
      </c>
      <c r="C1073" t="str">
        <f t="shared" si="96"/>
        <v>Thursday</v>
      </c>
      <c r="D1073" t="str">
        <f t="shared" si="97"/>
        <v>July</v>
      </c>
      <c r="E1073">
        <v>20.75</v>
      </c>
      <c r="F1073" t="s">
        <v>13</v>
      </c>
      <c r="G1073" t="s">
        <v>17</v>
      </c>
      <c r="H1073">
        <f t="shared" si="98"/>
        <v>30.75</v>
      </c>
      <c r="I1073">
        <v>11</v>
      </c>
      <c r="J1073" t="s">
        <v>38</v>
      </c>
      <c r="K1073" t="s">
        <v>39</v>
      </c>
      <c r="L1073">
        <f>Table357[[#This Row],[unit_price]]*Table357[[#This Row],[quantity]]</f>
        <v>228.25</v>
      </c>
      <c r="M1073">
        <f t="shared" si="99"/>
        <v>338.25</v>
      </c>
      <c r="N1073">
        <f t="shared" si="100"/>
        <v>110</v>
      </c>
      <c r="O1073" t="s">
        <v>111</v>
      </c>
      <c r="P1073" t="s">
        <v>115</v>
      </c>
      <c r="Q1073" t="str">
        <f>TEXT(Table357[[#This Row],[order_date]],"yyyy")</f>
        <v>2015</v>
      </c>
    </row>
    <row r="1074" spans="1:17" x14ac:dyDescent="0.3">
      <c r="A1074">
        <f t="shared" si="101"/>
        <v>7777896473</v>
      </c>
      <c r="B1074" s="1">
        <v>42187</v>
      </c>
      <c r="C1074" t="str">
        <f t="shared" si="96"/>
        <v>Thursday</v>
      </c>
      <c r="D1074" t="str">
        <f t="shared" si="97"/>
        <v>July</v>
      </c>
      <c r="E1074">
        <v>20.75</v>
      </c>
      <c r="F1074" t="s">
        <v>13</v>
      </c>
      <c r="G1074" t="s">
        <v>22</v>
      </c>
      <c r="H1074">
        <f t="shared" si="98"/>
        <v>28.75</v>
      </c>
      <c r="I1074">
        <v>3</v>
      </c>
      <c r="J1074" t="s">
        <v>28</v>
      </c>
      <c r="K1074" t="s">
        <v>29</v>
      </c>
      <c r="L1074">
        <f>Table357[[#This Row],[unit_price]]*Table357[[#This Row],[quantity]]</f>
        <v>62.25</v>
      </c>
      <c r="M1074">
        <f t="shared" si="99"/>
        <v>86.25</v>
      </c>
      <c r="N1074">
        <f t="shared" si="100"/>
        <v>24</v>
      </c>
      <c r="O1074" t="s">
        <v>112</v>
      </c>
      <c r="P1074" t="s">
        <v>114</v>
      </c>
      <c r="Q1074" t="str">
        <f>TEXT(Table357[[#This Row],[order_date]],"yyyy")</f>
        <v>2015</v>
      </c>
    </row>
    <row r="1075" spans="1:17" x14ac:dyDescent="0.3">
      <c r="A1075">
        <f t="shared" si="101"/>
        <v>7777896474</v>
      </c>
      <c r="B1075" s="1">
        <v>42187</v>
      </c>
      <c r="C1075" t="str">
        <f t="shared" si="96"/>
        <v>Thursday</v>
      </c>
      <c r="D1075" t="str">
        <f t="shared" si="97"/>
        <v>July</v>
      </c>
      <c r="E1075">
        <v>12</v>
      </c>
      <c r="F1075" t="s">
        <v>27</v>
      </c>
      <c r="G1075" t="s">
        <v>8</v>
      </c>
      <c r="H1075">
        <f t="shared" si="98"/>
        <v>15</v>
      </c>
      <c r="I1075">
        <v>2</v>
      </c>
      <c r="J1075" t="s">
        <v>58</v>
      </c>
      <c r="K1075" t="s">
        <v>59</v>
      </c>
      <c r="L1075">
        <f>Table357[[#This Row],[unit_price]]*Table357[[#This Row],[quantity]]</f>
        <v>24</v>
      </c>
      <c r="M1075">
        <f t="shared" si="99"/>
        <v>30</v>
      </c>
      <c r="N1075">
        <f t="shared" si="100"/>
        <v>6</v>
      </c>
      <c r="O1075" t="s">
        <v>112</v>
      </c>
      <c r="P1075" t="s">
        <v>114</v>
      </c>
      <c r="Q1075" t="str">
        <f>TEXT(Table357[[#This Row],[order_date]],"yyyy")</f>
        <v>2015</v>
      </c>
    </row>
    <row r="1076" spans="1:17" x14ac:dyDescent="0.3">
      <c r="A1076">
        <f t="shared" si="101"/>
        <v>7777896475</v>
      </c>
      <c r="B1076" s="1">
        <v>42187</v>
      </c>
      <c r="C1076" t="str">
        <f t="shared" si="96"/>
        <v>Thursday</v>
      </c>
      <c r="D1076" t="str">
        <f t="shared" si="97"/>
        <v>July</v>
      </c>
      <c r="E1076">
        <v>16.75</v>
      </c>
      <c r="F1076" t="s">
        <v>7</v>
      </c>
      <c r="G1076" t="s">
        <v>14</v>
      </c>
      <c r="H1076">
        <f t="shared" si="98"/>
        <v>22.25</v>
      </c>
      <c r="I1076">
        <v>6</v>
      </c>
      <c r="J1076" t="s">
        <v>62</v>
      </c>
      <c r="K1076" t="s">
        <v>63</v>
      </c>
      <c r="L1076">
        <f>Table357[[#This Row],[unit_price]]*Table357[[#This Row],[quantity]]</f>
        <v>100.5</v>
      </c>
      <c r="M1076">
        <f t="shared" si="99"/>
        <v>133.5</v>
      </c>
      <c r="N1076">
        <f t="shared" si="100"/>
        <v>33</v>
      </c>
      <c r="O1076" t="s">
        <v>112</v>
      </c>
      <c r="P1076" t="s">
        <v>115</v>
      </c>
      <c r="Q1076" t="str">
        <f>TEXT(Table357[[#This Row],[order_date]],"yyyy")</f>
        <v>2015</v>
      </c>
    </row>
    <row r="1077" spans="1:17" x14ac:dyDescent="0.3">
      <c r="A1077">
        <f t="shared" si="101"/>
        <v>7777896476</v>
      </c>
      <c r="B1077" s="1">
        <v>42188</v>
      </c>
      <c r="C1077" t="str">
        <f t="shared" si="96"/>
        <v>Friday</v>
      </c>
      <c r="D1077" t="str">
        <f t="shared" si="97"/>
        <v>July</v>
      </c>
      <c r="E1077">
        <v>20.75</v>
      </c>
      <c r="F1077" t="s">
        <v>13</v>
      </c>
      <c r="G1077" t="s">
        <v>17</v>
      </c>
      <c r="H1077">
        <f t="shared" si="98"/>
        <v>30.75</v>
      </c>
      <c r="I1077">
        <v>2</v>
      </c>
      <c r="J1077" t="s">
        <v>66</v>
      </c>
      <c r="K1077" t="s">
        <v>67</v>
      </c>
      <c r="L1077">
        <f>Table357[[#This Row],[unit_price]]*Table357[[#This Row],[quantity]]</f>
        <v>41.5</v>
      </c>
      <c r="M1077">
        <f t="shared" si="99"/>
        <v>61.5</v>
      </c>
      <c r="N1077">
        <f t="shared" si="100"/>
        <v>20</v>
      </c>
      <c r="O1077" t="s">
        <v>111</v>
      </c>
      <c r="P1077" t="s">
        <v>115</v>
      </c>
      <c r="Q1077" t="str">
        <f>TEXT(Table357[[#This Row],[order_date]],"yyyy")</f>
        <v>2015</v>
      </c>
    </row>
    <row r="1078" spans="1:17" x14ac:dyDescent="0.3">
      <c r="A1078">
        <f t="shared" si="101"/>
        <v>7777896477</v>
      </c>
      <c r="B1078" s="1">
        <v>42188</v>
      </c>
      <c r="C1078" t="str">
        <f t="shared" si="96"/>
        <v>Friday</v>
      </c>
      <c r="D1078" t="str">
        <f t="shared" si="97"/>
        <v>July</v>
      </c>
      <c r="E1078">
        <v>20.75</v>
      </c>
      <c r="F1078" t="s">
        <v>13</v>
      </c>
      <c r="G1078" t="s">
        <v>17</v>
      </c>
      <c r="H1078">
        <f t="shared" si="98"/>
        <v>30.75</v>
      </c>
      <c r="I1078">
        <v>6</v>
      </c>
      <c r="J1078" t="s">
        <v>18</v>
      </c>
      <c r="K1078" t="s">
        <v>19</v>
      </c>
      <c r="L1078">
        <f>Table357[[#This Row],[unit_price]]*Table357[[#This Row],[quantity]]</f>
        <v>124.5</v>
      </c>
      <c r="M1078">
        <f t="shared" si="99"/>
        <v>184.5</v>
      </c>
      <c r="N1078">
        <f t="shared" si="100"/>
        <v>60</v>
      </c>
      <c r="O1078" t="s">
        <v>112</v>
      </c>
      <c r="P1078" t="s">
        <v>115</v>
      </c>
      <c r="Q1078" t="str">
        <f>TEXT(Table357[[#This Row],[order_date]],"yyyy")</f>
        <v>2015</v>
      </c>
    </row>
    <row r="1079" spans="1:17" x14ac:dyDescent="0.3">
      <c r="A1079">
        <f t="shared" si="101"/>
        <v>7777896478</v>
      </c>
      <c r="B1079" s="1">
        <v>42188</v>
      </c>
      <c r="C1079" t="str">
        <f t="shared" si="96"/>
        <v>Friday</v>
      </c>
      <c r="D1079" t="str">
        <f t="shared" si="97"/>
        <v>July</v>
      </c>
      <c r="E1079">
        <v>12.5</v>
      </c>
      <c r="F1079" t="s">
        <v>27</v>
      </c>
      <c r="G1079" t="s">
        <v>17</v>
      </c>
      <c r="H1079">
        <f t="shared" si="98"/>
        <v>19.5</v>
      </c>
      <c r="I1079">
        <v>5</v>
      </c>
      <c r="J1079" t="s">
        <v>25</v>
      </c>
      <c r="K1079" t="s">
        <v>26</v>
      </c>
      <c r="L1079">
        <f>Table357[[#This Row],[unit_price]]*Table357[[#This Row],[quantity]]</f>
        <v>62.5</v>
      </c>
      <c r="M1079">
        <f t="shared" si="99"/>
        <v>97.5</v>
      </c>
      <c r="N1079">
        <f t="shared" si="100"/>
        <v>35</v>
      </c>
      <c r="O1079" t="s">
        <v>111</v>
      </c>
      <c r="P1079" t="s">
        <v>114</v>
      </c>
      <c r="Q1079" t="str">
        <f>TEXT(Table357[[#This Row],[order_date]],"yyyy")</f>
        <v>2015</v>
      </c>
    </row>
    <row r="1080" spans="1:17" x14ac:dyDescent="0.3">
      <c r="A1080">
        <f t="shared" si="101"/>
        <v>7777896479</v>
      </c>
      <c r="B1080" s="1">
        <v>42189</v>
      </c>
      <c r="C1080" t="str">
        <f t="shared" si="96"/>
        <v>Saturday</v>
      </c>
      <c r="D1080" t="str">
        <f t="shared" si="97"/>
        <v>July</v>
      </c>
      <c r="E1080">
        <v>12.5</v>
      </c>
      <c r="F1080" t="s">
        <v>7</v>
      </c>
      <c r="G1080" t="s">
        <v>8</v>
      </c>
      <c r="H1080">
        <f t="shared" si="98"/>
        <v>17</v>
      </c>
      <c r="I1080">
        <v>4</v>
      </c>
      <c r="J1080" t="s">
        <v>48</v>
      </c>
      <c r="K1080" t="s">
        <v>49</v>
      </c>
      <c r="L1080">
        <f>Table357[[#This Row],[unit_price]]*Table357[[#This Row],[quantity]]</f>
        <v>50</v>
      </c>
      <c r="M1080">
        <f t="shared" si="99"/>
        <v>68</v>
      </c>
      <c r="N1080">
        <f t="shared" si="100"/>
        <v>18</v>
      </c>
      <c r="O1080" t="s">
        <v>111</v>
      </c>
      <c r="P1080" t="s">
        <v>115</v>
      </c>
      <c r="Q1080" t="str">
        <f>TEXT(Table357[[#This Row],[order_date]],"yyyy")</f>
        <v>2015</v>
      </c>
    </row>
    <row r="1081" spans="1:17" x14ac:dyDescent="0.3">
      <c r="A1081">
        <f t="shared" si="101"/>
        <v>7777896480</v>
      </c>
      <c r="B1081" s="1">
        <v>42189</v>
      </c>
      <c r="C1081" t="str">
        <f t="shared" si="96"/>
        <v>Saturday</v>
      </c>
      <c r="D1081" t="str">
        <f t="shared" si="97"/>
        <v>July</v>
      </c>
      <c r="E1081">
        <v>12.75</v>
      </c>
      <c r="F1081" t="s">
        <v>27</v>
      </c>
      <c r="G1081" t="s">
        <v>22</v>
      </c>
      <c r="H1081">
        <f t="shared" si="98"/>
        <v>17.75</v>
      </c>
      <c r="I1081">
        <v>1</v>
      </c>
      <c r="J1081" t="s">
        <v>46</v>
      </c>
      <c r="K1081" t="s">
        <v>47</v>
      </c>
      <c r="L1081">
        <f>Table357[[#This Row],[unit_price]]*Table357[[#This Row],[quantity]]</f>
        <v>12.75</v>
      </c>
      <c r="M1081">
        <f t="shared" si="99"/>
        <v>17.75</v>
      </c>
      <c r="N1081">
        <f t="shared" si="100"/>
        <v>5</v>
      </c>
      <c r="O1081" t="s">
        <v>111</v>
      </c>
      <c r="P1081" t="s">
        <v>114</v>
      </c>
      <c r="Q1081" t="str">
        <f>TEXT(Table357[[#This Row],[order_date]],"yyyy")</f>
        <v>2015</v>
      </c>
    </row>
    <row r="1082" spans="1:17" x14ac:dyDescent="0.3">
      <c r="A1082">
        <f t="shared" si="101"/>
        <v>7777896481</v>
      </c>
      <c r="B1082" s="1">
        <v>42190</v>
      </c>
      <c r="C1082" t="str">
        <f t="shared" si="96"/>
        <v>Sunday</v>
      </c>
      <c r="D1082" t="str">
        <f t="shared" si="97"/>
        <v>July</v>
      </c>
      <c r="E1082">
        <v>16</v>
      </c>
      <c r="F1082" t="s">
        <v>7</v>
      </c>
      <c r="G1082" t="s">
        <v>14</v>
      </c>
      <c r="H1082">
        <f t="shared" si="98"/>
        <v>21.5</v>
      </c>
      <c r="I1082">
        <v>7</v>
      </c>
      <c r="J1082" t="s">
        <v>42</v>
      </c>
      <c r="K1082" t="s">
        <v>43</v>
      </c>
      <c r="L1082">
        <f>Table357[[#This Row],[unit_price]]*Table357[[#This Row],[quantity]]</f>
        <v>112</v>
      </c>
      <c r="M1082">
        <f t="shared" si="99"/>
        <v>150.5</v>
      </c>
      <c r="N1082">
        <f t="shared" si="100"/>
        <v>38.5</v>
      </c>
      <c r="O1082" t="s">
        <v>112</v>
      </c>
      <c r="P1082" t="s">
        <v>114</v>
      </c>
      <c r="Q1082" t="str">
        <f>TEXT(Table357[[#This Row],[order_date]],"yyyy")</f>
        <v>2015</v>
      </c>
    </row>
    <row r="1083" spans="1:17" x14ac:dyDescent="0.3">
      <c r="A1083">
        <f t="shared" si="101"/>
        <v>7777896482</v>
      </c>
      <c r="B1083" s="1">
        <v>42190</v>
      </c>
      <c r="C1083" t="str">
        <f t="shared" si="96"/>
        <v>Sunday</v>
      </c>
      <c r="D1083" t="str">
        <f t="shared" si="97"/>
        <v>July</v>
      </c>
      <c r="E1083">
        <v>20.75</v>
      </c>
      <c r="F1083" t="s">
        <v>13</v>
      </c>
      <c r="G1083" t="s">
        <v>17</v>
      </c>
      <c r="H1083">
        <f t="shared" si="98"/>
        <v>30.75</v>
      </c>
      <c r="I1083">
        <v>9</v>
      </c>
      <c r="J1083" t="s">
        <v>38</v>
      </c>
      <c r="K1083" t="s">
        <v>39</v>
      </c>
      <c r="L1083">
        <f>Table357[[#This Row],[unit_price]]*Table357[[#This Row],[quantity]]</f>
        <v>186.75</v>
      </c>
      <c r="M1083">
        <f t="shared" si="99"/>
        <v>276.75</v>
      </c>
      <c r="N1083">
        <f t="shared" si="100"/>
        <v>90</v>
      </c>
      <c r="O1083" t="s">
        <v>111</v>
      </c>
      <c r="P1083" t="s">
        <v>115</v>
      </c>
      <c r="Q1083" t="str">
        <f>TEXT(Table357[[#This Row],[order_date]],"yyyy")</f>
        <v>2015</v>
      </c>
    </row>
    <row r="1084" spans="1:17" x14ac:dyDescent="0.3">
      <c r="A1084">
        <f t="shared" si="101"/>
        <v>7777896483</v>
      </c>
      <c r="B1084" s="1">
        <v>42191</v>
      </c>
      <c r="C1084" t="str">
        <f t="shared" si="96"/>
        <v>Monday</v>
      </c>
      <c r="D1084" t="str">
        <f t="shared" si="97"/>
        <v>July</v>
      </c>
      <c r="E1084">
        <v>12.75</v>
      </c>
      <c r="F1084" t="s">
        <v>27</v>
      </c>
      <c r="G1084" t="s">
        <v>14</v>
      </c>
      <c r="H1084">
        <f t="shared" si="98"/>
        <v>16.75</v>
      </c>
      <c r="I1084">
        <v>7</v>
      </c>
      <c r="J1084" t="s">
        <v>62</v>
      </c>
      <c r="K1084" t="s">
        <v>63</v>
      </c>
      <c r="L1084">
        <f>Table357[[#This Row],[unit_price]]*Table357[[#This Row],[quantity]]</f>
        <v>89.25</v>
      </c>
      <c r="M1084">
        <f t="shared" si="99"/>
        <v>117.25</v>
      </c>
      <c r="N1084">
        <f t="shared" si="100"/>
        <v>28</v>
      </c>
      <c r="O1084" t="s">
        <v>112</v>
      </c>
      <c r="P1084" t="s">
        <v>114</v>
      </c>
      <c r="Q1084" t="str">
        <f>TEXT(Table357[[#This Row],[order_date]],"yyyy")</f>
        <v>2015</v>
      </c>
    </row>
    <row r="1085" spans="1:17" x14ac:dyDescent="0.3">
      <c r="A1085">
        <f t="shared" si="101"/>
        <v>7777896484</v>
      </c>
      <c r="B1085" s="1">
        <v>42191</v>
      </c>
      <c r="C1085" t="str">
        <f t="shared" si="96"/>
        <v>Monday</v>
      </c>
      <c r="D1085" t="str">
        <f t="shared" si="97"/>
        <v>July</v>
      </c>
      <c r="E1085">
        <v>12</v>
      </c>
      <c r="F1085" t="s">
        <v>27</v>
      </c>
      <c r="G1085" t="s">
        <v>14</v>
      </c>
      <c r="H1085">
        <f t="shared" si="98"/>
        <v>16</v>
      </c>
      <c r="I1085">
        <v>10</v>
      </c>
      <c r="J1085" t="s">
        <v>68</v>
      </c>
      <c r="K1085" t="s">
        <v>69</v>
      </c>
      <c r="L1085">
        <f>Table357[[#This Row],[unit_price]]*Table357[[#This Row],[quantity]]</f>
        <v>120</v>
      </c>
      <c r="M1085">
        <f t="shared" si="99"/>
        <v>160</v>
      </c>
      <c r="N1085">
        <f t="shared" si="100"/>
        <v>40</v>
      </c>
      <c r="O1085" t="s">
        <v>111</v>
      </c>
      <c r="P1085" t="s">
        <v>114</v>
      </c>
      <c r="Q1085" t="str">
        <f>TEXT(Table357[[#This Row],[order_date]],"yyyy")</f>
        <v>2015</v>
      </c>
    </row>
    <row r="1086" spans="1:17" x14ac:dyDescent="0.3">
      <c r="A1086">
        <f t="shared" si="101"/>
        <v>7777896485</v>
      </c>
      <c r="B1086" s="1">
        <v>42191</v>
      </c>
      <c r="C1086" t="str">
        <f t="shared" si="96"/>
        <v>Monday</v>
      </c>
      <c r="D1086" t="str">
        <f t="shared" si="97"/>
        <v>July</v>
      </c>
      <c r="E1086">
        <v>20.75</v>
      </c>
      <c r="F1086" t="s">
        <v>13</v>
      </c>
      <c r="G1086" t="s">
        <v>22</v>
      </c>
      <c r="H1086">
        <f t="shared" si="98"/>
        <v>28.75</v>
      </c>
      <c r="I1086">
        <v>2</v>
      </c>
      <c r="J1086" t="s">
        <v>28</v>
      </c>
      <c r="K1086" t="s">
        <v>29</v>
      </c>
      <c r="L1086">
        <f>Table357[[#This Row],[unit_price]]*Table357[[#This Row],[quantity]]</f>
        <v>41.5</v>
      </c>
      <c r="M1086">
        <f t="shared" si="99"/>
        <v>57.5</v>
      </c>
      <c r="N1086">
        <f t="shared" si="100"/>
        <v>16</v>
      </c>
      <c r="O1086" t="s">
        <v>111</v>
      </c>
      <c r="P1086" t="s">
        <v>114</v>
      </c>
      <c r="Q1086" t="str">
        <f>TEXT(Table357[[#This Row],[order_date]],"yyyy")</f>
        <v>2015</v>
      </c>
    </row>
    <row r="1087" spans="1:17" x14ac:dyDescent="0.3">
      <c r="A1087">
        <f t="shared" si="101"/>
        <v>7777896486</v>
      </c>
      <c r="B1087" s="1">
        <v>42191</v>
      </c>
      <c r="C1087" t="str">
        <f t="shared" si="96"/>
        <v>Monday</v>
      </c>
      <c r="D1087" t="str">
        <f t="shared" si="97"/>
        <v>July</v>
      </c>
      <c r="E1087">
        <v>16</v>
      </c>
      <c r="F1087" t="s">
        <v>7</v>
      </c>
      <c r="G1087" t="s">
        <v>14</v>
      </c>
      <c r="H1087">
        <f t="shared" si="98"/>
        <v>21.5</v>
      </c>
      <c r="I1087">
        <v>4</v>
      </c>
      <c r="J1087" t="s">
        <v>20</v>
      </c>
      <c r="K1087" t="s">
        <v>21</v>
      </c>
      <c r="L1087">
        <f>Table357[[#This Row],[unit_price]]*Table357[[#This Row],[quantity]]</f>
        <v>64</v>
      </c>
      <c r="M1087">
        <f t="shared" si="99"/>
        <v>86</v>
      </c>
      <c r="N1087">
        <f t="shared" si="100"/>
        <v>22</v>
      </c>
      <c r="O1087" t="s">
        <v>112</v>
      </c>
      <c r="P1087" t="s">
        <v>115</v>
      </c>
      <c r="Q1087" t="str">
        <f>TEXT(Table357[[#This Row],[order_date]],"yyyy")</f>
        <v>2015</v>
      </c>
    </row>
    <row r="1088" spans="1:17" x14ac:dyDescent="0.3">
      <c r="A1088">
        <f t="shared" si="101"/>
        <v>7777896487</v>
      </c>
      <c r="B1088" s="1">
        <v>42191</v>
      </c>
      <c r="C1088" t="str">
        <f t="shared" si="96"/>
        <v>Monday</v>
      </c>
      <c r="D1088" t="str">
        <f t="shared" si="97"/>
        <v>July</v>
      </c>
      <c r="E1088">
        <v>16.5</v>
      </c>
      <c r="F1088" t="s">
        <v>13</v>
      </c>
      <c r="G1088" t="s">
        <v>8</v>
      </c>
      <c r="H1088">
        <f t="shared" si="98"/>
        <v>22.5</v>
      </c>
      <c r="I1088">
        <v>12</v>
      </c>
      <c r="J1088" t="s">
        <v>9</v>
      </c>
      <c r="K1088" t="s">
        <v>10</v>
      </c>
      <c r="L1088">
        <f>Table357[[#This Row],[unit_price]]*Table357[[#This Row],[quantity]]</f>
        <v>198</v>
      </c>
      <c r="M1088">
        <f t="shared" si="99"/>
        <v>270</v>
      </c>
      <c r="N1088">
        <f t="shared" si="100"/>
        <v>72</v>
      </c>
      <c r="O1088" t="s">
        <v>111</v>
      </c>
      <c r="P1088" t="s">
        <v>114</v>
      </c>
      <c r="Q1088" t="str">
        <f>TEXT(Table357[[#This Row],[order_date]],"yyyy")</f>
        <v>2015</v>
      </c>
    </row>
    <row r="1089" spans="1:17" x14ac:dyDescent="0.3">
      <c r="A1089">
        <f t="shared" si="101"/>
        <v>7777896488</v>
      </c>
      <c r="B1089" s="1">
        <v>42192</v>
      </c>
      <c r="C1089" t="str">
        <f t="shared" si="96"/>
        <v>Tuesday</v>
      </c>
      <c r="D1089" t="str">
        <f t="shared" si="97"/>
        <v>July</v>
      </c>
      <c r="E1089">
        <v>20.75</v>
      </c>
      <c r="F1089" t="s">
        <v>13</v>
      </c>
      <c r="G1089" t="s">
        <v>22</v>
      </c>
      <c r="H1089">
        <f t="shared" si="98"/>
        <v>28.75</v>
      </c>
      <c r="I1089">
        <v>11</v>
      </c>
      <c r="J1089" t="s">
        <v>23</v>
      </c>
      <c r="K1089" t="s">
        <v>24</v>
      </c>
      <c r="L1089">
        <f>Table357[[#This Row],[unit_price]]*Table357[[#This Row],[quantity]]</f>
        <v>228.25</v>
      </c>
      <c r="M1089">
        <f t="shared" si="99"/>
        <v>316.25</v>
      </c>
      <c r="N1089">
        <f t="shared" si="100"/>
        <v>88</v>
      </c>
      <c r="O1089" t="s">
        <v>111</v>
      </c>
      <c r="P1089" t="s">
        <v>115</v>
      </c>
      <c r="Q1089" t="str">
        <f>TEXT(Table357[[#This Row],[order_date]],"yyyy")</f>
        <v>2015</v>
      </c>
    </row>
    <row r="1090" spans="1:17" x14ac:dyDescent="0.3">
      <c r="A1090">
        <f t="shared" si="101"/>
        <v>7777896489</v>
      </c>
      <c r="B1090" s="1">
        <v>42192</v>
      </c>
      <c r="C1090" t="str">
        <f t="shared" ref="C1090:C1153" si="102">TEXT(B1090,"dddd")</f>
        <v>Tuesday</v>
      </c>
      <c r="D1090" t="str">
        <f t="shared" si="97"/>
        <v>July</v>
      </c>
      <c r="E1090">
        <v>14.75</v>
      </c>
      <c r="F1090" t="s">
        <v>7</v>
      </c>
      <c r="G1090" t="s">
        <v>14</v>
      </c>
      <c r="H1090">
        <f t="shared" si="98"/>
        <v>20.25</v>
      </c>
      <c r="I1090">
        <v>3</v>
      </c>
      <c r="J1090" t="s">
        <v>56</v>
      </c>
      <c r="K1090" t="s">
        <v>57</v>
      </c>
      <c r="L1090">
        <f>Table357[[#This Row],[unit_price]]*Table357[[#This Row],[quantity]]</f>
        <v>44.25</v>
      </c>
      <c r="M1090">
        <f t="shared" si="99"/>
        <v>60.75</v>
      </c>
      <c r="N1090">
        <f t="shared" si="100"/>
        <v>16.5</v>
      </c>
      <c r="O1090" t="s">
        <v>112</v>
      </c>
      <c r="P1090" t="s">
        <v>114</v>
      </c>
      <c r="Q1090" t="str">
        <f>TEXT(Table357[[#This Row],[order_date]],"yyyy")</f>
        <v>2015</v>
      </c>
    </row>
    <row r="1091" spans="1:17" x14ac:dyDescent="0.3">
      <c r="A1091">
        <f t="shared" si="101"/>
        <v>7777896490</v>
      </c>
      <c r="B1091" s="1">
        <v>42192</v>
      </c>
      <c r="C1091" t="str">
        <f t="shared" si="102"/>
        <v>Tuesday</v>
      </c>
      <c r="D1091" t="str">
        <f t="shared" ref="D1091:D1154" si="103">TEXT(B1091,"mmmm")</f>
        <v>July</v>
      </c>
      <c r="E1091">
        <v>12</v>
      </c>
      <c r="F1091" t="s">
        <v>27</v>
      </c>
      <c r="G1091" t="s">
        <v>8</v>
      </c>
      <c r="H1091">
        <f t="shared" ref="H1091:H1154" si="104">E1091 +   IF(F1091="S", 2, IF(F1091="M", 3.5, IF(F1091="L", 5, 0))) +  IF(G1091="Classic", 1, IF(G1091="Veggie", 2, IF(G1091="Chicken", 3, IF(G1091="Supreme",5,0))))</f>
        <v>15</v>
      </c>
      <c r="I1091">
        <v>6</v>
      </c>
      <c r="J1091" t="s">
        <v>11</v>
      </c>
      <c r="K1091" t="s">
        <v>12</v>
      </c>
      <c r="L1091">
        <f>Table357[[#This Row],[unit_price]]*Table357[[#This Row],[quantity]]</f>
        <v>72</v>
      </c>
      <c r="M1091">
        <f t="shared" ref="M1091:M1154" si="105">H1091*I1091</f>
        <v>90</v>
      </c>
      <c r="N1091">
        <f t="shared" ref="N1091:N1154" si="106">(H1091-E1091)*I1091</f>
        <v>18</v>
      </c>
      <c r="O1091" t="s">
        <v>111</v>
      </c>
      <c r="P1091" t="s">
        <v>115</v>
      </c>
      <c r="Q1091" t="str">
        <f>TEXT(Table357[[#This Row],[order_date]],"yyyy")</f>
        <v>2015</v>
      </c>
    </row>
    <row r="1092" spans="1:17" x14ac:dyDescent="0.3">
      <c r="A1092">
        <f t="shared" ref="A1092:A1155" si="107">A1091+1</f>
        <v>7777896491</v>
      </c>
      <c r="B1092" s="1">
        <v>42192</v>
      </c>
      <c r="C1092" t="str">
        <f t="shared" si="102"/>
        <v>Tuesday</v>
      </c>
      <c r="D1092" t="str">
        <f t="shared" si="103"/>
        <v>July</v>
      </c>
      <c r="E1092">
        <v>16</v>
      </c>
      <c r="F1092" t="s">
        <v>7</v>
      </c>
      <c r="G1092" t="s">
        <v>14</v>
      </c>
      <c r="H1092">
        <f t="shared" si="104"/>
        <v>21.5</v>
      </c>
      <c r="I1092">
        <v>5</v>
      </c>
      <c r="J1092" t="s">
        <v>68</v>
      </c>
      <c r="K1092" t="s">
        <v>69</v>
      </c>
      <c r="L1092">
        <f>Table357[[#This Row],[unit_price]]*Table357[[#This Row],[quantity]]</f>
        <v>80</v>
      </c>
      <c r="M1092">
        <f t="shared" si="105"/>
        <v>107.5</v>
      </c>
      <c r="N1092">
        <f t="shared" si="106"/>
        <v>27.5</v>
      </c>
      <c r="O1092" t="s">
        <v>112</v>
      </c>
      <c r="P1092" t="s">
        <v>115</v>
      </c>
      <c r="Q1092" t="str">
        <f>TEXT(Table357[[#This Row],[order_date]],"yyyy")</f>
        <v>2015</v>
      </c>
    </row>
    <row r="1093" spans="1:17" x14ac:dyDescent="0.3">
      <c r="A1093">
        <f t="shared" si="107"/>
        <v>7777896492</v>
      </c>
      <c r="B1093" s="1">
        <v>42192</v>
      </c>
      <c r="C1093" t="str">
        <f t="shared" si="102"/>
        <v>Tuesday</v>
      </c>
      <c r="D1093" t="str">
        <f t="shared" si="103"/>
        <v>July</v>
      </c>
      <c r="E1093">
        <v>16.75</v>
      </c>
      <c r="F1093" t="s">
        <v>7</v>
      </c>
      <c r="G1093" t="s">
        <v>22</v>
      </c>
      <c r="H1093">
        <f t="shared" si="104"/>
        <v>23.25</v>
      </c>
      <c r="I1093">
        <v>1</v>
      </c>
      <c r="J1093" t="s">
        <v>28</v>
      </c>
      <c r="K1093" t="s">
        <v>29</v>
      </c>
      <c r="L1093">
        <f>Table357[[#This Row],[unit_price]]*Table357[[#This Row],[quantity]]</f>
        <v>16.75</v>
      </c>
      <c r="M1093">
        <f t="shared" si="105"/>
        <v>23.25</v>
      </c>
      <c r="N1093">
        <f t="shared" si="106"/>
        <v>6.5</v>
      </c>
      <c r="O1093" t="s">
        <v>111</v>
      </c>
      <c r="P1093" t="s">
        <v>115</v>
      </c>
      <c r="Q1093" t="str">
        <f>TEXT(Table357[[#This Row],[order_date]],"yyyy")</f>
        <v>2015</v>
      </c>
    </row>
    <row r="1094" spans="1:17" x14ac:dyDescent="0.3">
      <c r="A1094">
        <f t="shared" si="107"/>
        <v>7777896493</v>
      </c>
      <c r="B1094" s="1">
        <v>42192</v>
      </c>
      <c r="C1094" t="str">
        <f t="shared" si="102"/>
        <v>Tuesday</v>
      </c>
      <c r="D1094" t="str">
        <f t="shared" si="103"/>
        <v>July</v>
      </c>
      <c r="E1094">
        <v>20.75</v>
      </c>
      <c r="F1094" t="s">
        <v>13</v>
      </c>
      <c r="G1094" t="s">
        <v>22</v>
      </c>
      <c r="H1094">
        <f t="shared" si="104"/>
        <v>28.75</v>
      </c>
      <c r="I1094">
        <v>9</v>
      </c>
      <c r="J1094" t="s">
        <v>50</v>
      </c>
      <c r="K1094" t="s">
        <v>51</v>
      </c>
      <c r="L1094">
        <f>Table357[[#This Row],[unit_price]]*Table357[[#This Row],[quantity]]</f>
        <v>186.75</v>
      </c>
      <c r="M1094">
        <f t="shared" si="105"/>
        <v>258.75</v>
      </c>
      <c r="N1094">
        <f t="shared" si="106"/>
        <v>72</v>
      </c>
      <c r="O1094" t="s">
        <v>111</v>
      </c>
      <c r="P1094" t="s">
        <v>114</v>
      </c>
      <c r="Q1094" t="str">
        <f>TEXT(Table357[[#This Row],[order_date]],"yyyy")</f>
        <v>2015</v>
      </c>
    </row>
    <row r="1095" spans="1:17" x14ac:dyDescent="0.3">
      <c r="A1095">
        <f t="shared" si="107"/>
        <v>7777896494</v>
      </c>
      <c r="B1095" s="1">
        <v>42192</v>
      </c>
      <c r="C1095" t="str">
        <f t="shared" si="102"/>
        <v>Tuesday</v>
      </c>
      <c r="D1095" t="str">
        <f t="shared" si="103"/>
        <v>July</v>
      </c>
      <c r="E1095">
        <v>20.5</v>
      </c>
      <c r="F1095" t="s">
        <v>13</v>
      </c>
      <c r="G1095" t="s">
        <v>8</v>
      </c>
      <c r="H1095">
        <f t="shared" si="104"/>
        <v>26.5</v>
      </c>
      <c r="I1095">
        <v>8</v>
      </c>
      <c r="J1095" t="s">
        <v>58</v>
      </c>
      <c r="K1095" t="s">
        <v>59</v>
      </c>
      <c r="L1095">
        <f>Table357[[#This Row],[unit_price]]*Table357[[#This Row],[quantity]]</f>
        <v>164</v>
      </c>
      <c r="M1095">
        <f t="shared" si="105"/>
        <v>212</v>
      </c>
      <c r="N1095">
        <f t="shared" si="106"/>
        <v>48</v>
      </c>
      <c r="O1095" t="s">
        <v>112</v>
      </c>
      <c r="P1095" t="s">
        <v>114</v>
      </c>
      <c r="Q1095" t="str">
        <f>TEXT(Table357[[#This Row],[order_date]],"yyyy")</f>
        <v>2015</v>
      </c>
    </row>
    <row r="1096" spans="1:17" x14ac:dyDescent="0.3">
      <c r="A1096">
        <f t="shared" si="107"/>
        <v>7777896495</v>
      </c>
      <c r="B1096" s="1">
        <v>42192</v>
      </c>
      <c r="C1096" t="str">
        <f t="shared" si="102"/>
        <v>Tuesday</v>
      </c>
      <c r="D1096" t="str">
        <f t="shared" si="103"/>
        <v>July</v>
      </c>
      <c r="E1096">
        <v>16.5</v>
      </c>
      <c r="F1096" t="s">
        <v>7</v>
      </c>
      <c r="G1096" t="s">
        <v>17</v>
      </c>
      <c r="H1096">
        <f t="shared" si="104"/>
        <v>25</v>
      </c>
      <c r="I1096">
        <v>1</v>
      </c>
      <c r="J1096" t="s">
        <v>25</v>
      </c>
      <c r="K1096" t="s">
        <v>26</v>
      </c>
      <c r="L1096">
        <f>Table357[[#This Row],[unit_price]]*Table357[[#This Row],[quantity]]</f>
        <v>16.5</v>
      </c>
      <c r="M1096">
        <f t="shared" si="105"/>
        <v>25</v>
      </c>
      <c r="N1096">
        <f t="shared" si="106"/>
        <v>8.5</v>
      </c>
      <c r="O1096" t="s">
        <v>112</v>
      </c>
      <c r="P1096" t="s">
        <v>114</v>
      </c>
      <c r="Q1096" t="str">
        <f>TEXT(Table357[[#This Row],[order_date]],"yyyy")</f>
        <v>2015</v>
      </c>
    </row>
    <row r="1097" spans="1:17" x14ac:dyDescent="0.3">
      <c r="A1097">
        <f t="shared" si="107"/>
        <v>7777896496</v>
      </c>
      <c r="B1097" s="1">
        <v>42192</v>
      </c>
      <c r="C1097" t="str">
        <f t="shared" si="102"/>
        <v>Tuesday</v>
      </c>
      <c r="D1097" t="str">
        <f t="shared" si="103"/>
        <v>July</v>
      </c>
      <c r="E1097">
        <v>12.75</v>
      </c>
      <c r="F1097" t="s">
        <v>27</v>
      </c>
      <c r="G1097" t="s">
        <v>22</v>
      </c>
      <c r="H1097">
        <f t="shared" si="104"/>
        <v>17.75</v>
      </c>
      <c r="I1097">
        <v>2</v>
      </c>
      <c r="J1097" t="s">
        <v>28</v>
      </c>
      <c r="K1097" t="s">
        <v>29</v>
      </c>
      <c r="L1097">
        <f>Table357[[#This Row],[unit_price]]*Table357[[#This Row],[quantity]]</f>
        <v>25.5</v>
      </c>
      <c r="M1097">
        <f t="shared" si="105"/>
        <v>35.5</v>
      </c>
      <c r="N1097">
        <f t="shared" si="106"/>
        <v>10</v>
      </c>
      <c r="O1097" t="s">
        <v>112</v>
      </c>
      <c r="P1097" t="s">
        <v>114</v>
      </c>
      <c r="Q1097" t="str">
        <f>TEXT(Table357[[#This Row],[order_date]],"yyyy")</f>
        <v>2015</v>
      </c>
    </row>
    <row r="1098" spans="1:17" x14ac:dyDescent="0.3">
      <c r="A1098">
        <f t="shared" si="107"/>
        <v>7777896497</v>
      </c>
      <c r="B1098" s="1">
        <v>42193</v>
      </c>
      <c r="C1098" t="str">
        <f t="shared" si="102"/>
        <v>Wednesday</v>
      </c>
      <c r="D1098" t="str">
        <f t="shared" si="103"/>
        <v>July</v>
      </c>
      <c r="E1098">
        <v>20.75</v>
      </c>
      <c r="F1098" t="s">
        <v>13</v>
      </c>
      <c r="G1098" t="s">
        <v>22</v>
      </c>
      <c r="H1098">
        <f t="shared" si="104"/>
        <v>28.75</v>
      </c>
      <c r="I1098">
        <v>1</v>
      </c>
      <c r="J1098" t="s">
        <v>46</v>
      </c>
      <c r="K1098" t="s">
        <v>47</v>
      </c>
      <c r="L1098">
        <f>Table357[[#This Row],[unit_price]]*Table357[[#This Row],[quantity]]</f>
        <v>20.75</v>
      </c>
      <c r="M1098">
        <f t="shared" si="105"/>
        <v>28.75</v>
      </c>
      <c r="N1098">
        <f t="shared" si="106"/>
        <v>8</v>
      </c>
      <c r="O1098" t="s">
        <v>111</v>
      </c>
      <c r="P1098" t="s">
        <v>114</v>
      </c>
      <c r="Q1098" t="str">
        <f>TEXT(Table357[[#This Row],[order_date]],"yyyy")</f>
        <v>2015</v>
      </c>
    </row>
    <row r="1099" spans="1:17" x14ac:dyDescent="0.3">
      <c r="A1099">
        <f t="shared" si="107"/>
        <v>7777896498</v>
      </c>
      <c r="B1099" s="1">
        <v>42193</v>
      </c>
      <c r="C1099" t="str">
        <f t="shared" si="102"/>
        <v>Wednesday</v>
      </c>
      <c r="D1099" t="str">
        <f t="shared" si="103"/>
        <v>July</v>
      </c>
      <c r="E1099">
        <v>16.5</v>
      </c>
      <c r="F1099" t="s">
        <v>13</v>
      </c>
      <c r="G1099" t="s">
        <v>8</v>
      </c>
      <c r="H1099">
        <f t="shared" si="104"/>
        <v>22.5</v>
      </c>
      <c r="I1099">
        <v>6</v>
      </c>
      <c r="J1099" t="s">
        <v>9</v>
      </c>
      <c r="K1099" t="s">
        <v>10</v>
      </c>
      <c r="L1099">
        <f>Table357[[#This Row],[unit_price]]*Table357[[#This Row],[quantity]]</f>
        <v>99</v>
      </c>
      <c r="M1099">
        <f t="shared" si="105"/>
        <v>135</v>
      </c>
      <c r="N1099">
        <f t="shared" si="106"/>
        <v>36</v>
      </c>
      <c r="O1099" t="s">
        <v>111</v>
      </c>
      <c r="P1099" t="s">
        <v>114</v>
      </c>
      <c r="Q1099" t="str">
        <f>TEXT(Table357[[#This Row],[order_date]],"yyyy")</f>
        <v>2015</v>
      </c>
    </row>
    <row r="1100" spans="1:17" x14ac:dyDescent="0.3">
      <c r="A1100">
        <f t="shared" si="107"/>
        <v>7777896499</v>
      </c>
      <c r="B1100" s="1">
        <v>42193</v>
      </c>
      <c r="C1100" t="str">
        <f t="shared" si="102"/>
        <v>Wednesday</v>
      </c>
      <c r="D1100" t="str">
        <f t="shared" si="103"/>
        <v>July</v>
      </c>
      <c r="E1100">
        <v>20.75</v>
      </c>
      <c r="F1100" t="s">
        <v>13</v>
      </c>
      <c r="G1100" t="s">
        <v>22</v>
      </c>
      <c r="H1100">
        <f t="shared" si="104"/>
        <v>28.75</v>
      </c>
      <c r="I1100">
        <v>6</v>
      </c>
      <c r="J1100" t="s">
        <v>28</v>
      </c>
      <c r="K1100" t="s">
        <v>29</v>
      </c>
      <c r="L1100">
        <f>Table357[[#This Row],[unit_price]]*Table357[[#This Row],[quantity]]</f>
        <v>124.5</v>
      </c>
      <c r="M1100">
        <f t="shared" si="105"/>
        <v>172.5</v>
      </c>
      <c r="N1100">
        <f t="shared" si="106"/>
        <v>48</v>
      </c>
      <c r="O1100" t="s">
        <v>112</v>
      </c>
      <c r="P1100" t="s">
        <v>115</v>
      </c>
      <c r="Q1100" t="str">
        <f>TEXT(Table357[[#This Row],[order_date]],"yyyy")</f>
        <v>2015</v>
      </c>
    </row>
    <row r="1101" spans="1:17" x14ac:dyDescent="0.3">
      <c r="A1101">
        <f t="shared" si="107"/>
        <v>7777896500</v>
      </c>
      <c r="B1101" s="1">
        <v>42193</v>
      </c>
      <c r="C1101" t="str">
        <f t="shared" si="102"/>
        <v>Wednesday</v>
      </c>
      <c r="D1101" t="str">
        <f t="shared" si="103"/>
        <v>July</v>
      </c>
      <c r="E1101">
        <v>25.5</v>
      </c>
      <c r="F1101" t="s">
        <v>76</v>
      </c>
      <c r="G1101" t="s">
        <v>8</v>
      </c>
      <c r="H1101">
        <f t="shared" si="104"/>
        <v>26.5</v>
      </c>
      <c r="I1101">
        <v>12</v>
      </c>
      <c r="J1101" t="s">
        <v>30</v>
      </c>
      <c r="K1101" t="s">
        <v>31</v>
      </c>
      <c r="L1101">
        <f>Table357[[#This Row],[unit_price]]*Table357[[#This Row],[quantity]]</f>
        <v>306</v>
      </c>
      <c r="M1101">
        <f t="shared" si="105"/>
        <v>318</v>
      </c>
      <c r="N1101">
        <f t="shared" si="106"/>
        <v>12</v>
      </c>
      <c r="O1101" t="s">
        <v>112</v>
      </c>
      <c r="P1101" t="s">
        <v>114</v>
      </c>
      <c r="Q1101" t="str">
        <f>TEXT(Table357[[#This Row],[order_date]],"yyyy")</f>
        <v>2015</v>
      </c>
    </row>
    <row r="1102" spans="1:17" x14ac:dyDescent="0.3">
      <c r="A1102">
        <f t="shared" si="107"/>
        <v>7777896501</v>
      </c>
      <c r="B1102" s="1">
        <v>42193</v>
      </c>
      <c r="C1102" t="str">
        <f t="shared" si="102"/>
        <v>Wednesday</v>
      </c>
      <c r="D1102" t="str">
        <f t="shared" si="103"/>
        <v>July</v>
      </c>
      <c r="E1102">
        <v>12.25</v>
      </c>
      <c r="F1102" t="s">
        <v>27</v>
      </c>
      <c r="G1102" t="s">
        <v>17</v>
      </c>
      <c r="H1102">
        <f t="shared" si="104"/>
        <v>19.25</v>
      </c>
      <c r="I1102">
        <v>1</v>
      </c>
      <c r="J1102" t="s">
        <v>70</v>
      </c>
      <c r="K1102" t="s">
        <v>71</v>
      </c>
      <c r="L1102">
        <f>Table357[[#This Row],[unit_price]]*Table357[[#This Row],[quantity]]</f>
        <v>12.25</v>
      </c>
      <c r="M1102">
        <f t="shared" si="105"/>
        <v>19.25</v>
      </c>
      <c r="N1102">
        <f t="shared" si="106"/>
        <v>7</v>
      </c>
      <c r="O1102" t="s">
        <v>111</v>
      </c>
      <c r="P1102" t="s">
        <v>115</v>
      </c>
      <c r="Q1102" t="str">
        <f>TEXT(Table357[[#This Row],[order_date]],"yyyy")</f>
        <v>2015</v>
      </c>
    </row>
    <row r="1103" spans="1:17" x14ac:dyDescent="0.3">
      <c r="A1103">
        <f t="shared" si="107"/>
        <v>7777896502</v>
      </c>
      <c r="B1103" s="1">
        <v>42193</v>
      </c>
      <c r="C1103" t="str">
        <f t="shared" si="102"/>
        <v>Wednesday</v>
      </c>
      <c r="D1103" t="str">
        <f t="shared" si="103"/>
        <v>July</v>
      </c>
      <c r="E1103">
        <v>12.75</v>
      </c>
      <c r="F1103" t="s">
        <v>27</v>
      </c>
      <c r="G1103" t="s">
        <v>22</v>
      </c>
      <c r="H1103">
        <f t="shared" si="104"/>
        <v>17.75</v>
      </c>
      <c r="I1103">
        <v>11</v>
      </c>
      <c r="J1103" t="s">
        <v>72</v>
      </c>
      <c r="K1103" t="s">
        <v>73</v>
      </c>
      <c r="L1103">
        <f>Table357[[#This Row],[unit_price]]*Table357[[#This Row],[quantity]]</f>
        <v>140.25</v>
      </c>
      <c r="M1103">
        <f t="shared" si="105"/>
        <v>195.25</v>
      </c>
      <c r="N1103">
        <f t="shared" si="106"/>
        <v>55</v>
      </c>
      <c r="O1103" t="s">
        <v>112</v>
      </c>
      <c r="P1103" t="s">
        <v>114</v>
      </c>
      <c r="Q1103" t="str">
        <f>TEXT(Table357[[#This Row],[order_date]],"yyyy")</f>
        <v>2015</v>
      </c>
    </row>
    <row r="1104" spans="1:17" x14ac:dyDescent="0.3">
      <c r="A1104">
        <f t="shared" si="107"/>
        <v>7777896503</v>
      </c>
      <c r="B1104" s="1">
        <v>42193</v>
      </c>
      <c r="C1104" t="str">
        <f t="shared" si="102"/>
        <v>Wednesday</v>
      </c>
      <c r="D1104" t="str">
        <f t="shared" si="103"/>
        <v>July</v>
      </c>
      <c r="E1104">
        <v>16.75</v>
      </c>
      <c r="F1104" t="s">
        <v>7</v>
      </c>
      <c r="G1104" t="s">
        <v>22</v>
      </c>
      <c r="H1104">
        <f t="shared" si="104"/>
        <v>23.25</v>
      </c>
      <c r="I1104">
        <v>2</v>
      </c>
      <c r="J1104" t="s">
        <v>72</v>
      </c>
      <c r="K1104" t="s">
        <v>73</v>
      </c>
      <c r="L1104">
        <f>Table357[[#This Row],[unit_price]]*Table357[[#This Row],[quantity]]</f>
        <v>33.5</v>
      </c>
      <c r="M1104">
        <f t="shared" si="105"/>
        <v>46.5</v>
      </c>
      <c r="N1104">
        <f t="shared" si="106"/>
        <v>13</v>
      </c>
      <c r="O1104" t="s">
        <v>111</v>
      </c>
      <c r="P1104" t="s">
        <v>115</v>
      </c>
      <c r="Q1104" t="str">
        <f>TEXT(Table357[[#This Row],[order_date]],"yyyy")</f>
        <v>2015</v>
      </c>
    </row>
    <row r="1105" spans="1:17" x14ac:dyDescent="0.3">
      <c r="A1105">
        <f t="shared" si="107"/>
        <v>7777896504</v>
      </c>
      <c r="B1105" s="1">
        <v>42194</v>
      </c>
      <c r="C1105" t="str">
        <f t="shared" si="102"/>
        <v>Thursday</v>
      </c>
      <c r="D1105" t="str">
        <f t="shared" si="103"/>
        <v>July</v>
      </c>
      <c r="E1105">
        <v>20.75</v>
      </c>
      <c r="F1105" t="s">
        <v>13</v>
      </c>
      <c r="G1105" t="s">
        <v>22</v>
      </c>
      <c r="H1105">
        <f t="shared" si="104"/>
        <v>28.75</v>
      </c>
      <c r="I1105">
        <v>1</v>
      </c>
      <c r="J1105" t="s">
        <v>46</v>
      </c>
      <c r="K1105" t="s">
        <v>47</v>
      </c>
      <c r="L1105">
        <f>Table357[[#This Row],[unit_price]]*Table357[[#This Row],[quantity]]</f>
        <v>20.75</v>
      </c>
      <c r="M1105">
        <f t="shared" si="105"/>
        <v>28.75</v>
      </c>
      <c r="N1105">
        <f t="shared" si="106"/>
        <v>8</v>
      </c>
      <c r="O1105" t="s">
        <v>111</v>
      </c>
      <c r="P1105" t="s">
        <v>114</v>
      </c>
      <c r="Q1105" t="str">
        <f>TEXT(Table357[[#This Row],[order_date]],"yyyy")</f>
        <v>2015</v>
      </c>
    </row>
    <row r="1106" spans="1:17" x14ac:dyDescent="0.3">
      <c r="A1106">
        <f t="shared" si="107"/>
        <v>7777896505</v>
      </c>
      <c r="B1106" s="1">
        <v>42194</v>
      </c>
      <c r="C1106" t="str">
        <f t="shared" si="102"/>
        <v>Thursday</v>
      </c>
      <c r="D1106" t="str">
        <f t="shared" si="103"/>
        <v>July</v>
      </c>
      <c r="E1106">
        <v>12.75</v>
      </c>
      <c r="F1106" t="s">
        <v>27</v>
      </c>
      <c r="G1106" t="s">
        <v>22</v>
      </c>
      <c r="H1106">
        <f t="shared" si="104"/>
        <v>17.75</v>
      </c>
      <c r="I1106">
        <v>7</v>
      </c>
      <c r="J1106" t="s">
        <v>23</v>
      </c>
      <c r="K1106" t="s">
        <v>24</v>
      </c>
      <c r="L1106">
        <f>Table357[[#This Row],[unit_price]]*Table357[[#This Row],[quantity]]</f>
        <v>89.25</v>
      </c>
      <c r="M1106">
        <f t="shared" si="105"/>
        <v>124.25</v>
      </c>
      <c r="N1106">
        <f t="shared" si="106"/>
        <v>35</v>
      </c>
      <c r="O1106" t="s">
        <v>112</v>
      </c>
      <c r="P1106" t="s">
        <v>114</v>
      </c>
      <c r="Q1106" t="str">
        <f>TEXT(Table357[[#This Row],[order_date]],"yyyy")</f>
        <v>2015</v>
      </c>
    </row>
    <row r="1107" spans="1:17" x14ac:dyDescent="0.3">
      <c r="A1107">
        <f t="shared" si="107"/>
        <v>7777896506</v>
      </c>
      <c r="B1107" s="1">
        <v>42194</v>
      </c>
      <c r="C1107" t="str">
        <f t="shared" si="102"/>
        <v>Thursday</v>
      </c>
      <c r="D1107" t="str">
        <f t="shared" si="103"/>
        <v>July</v>
      </c>
      <c r="E1107">
        <v>16.75</v>
      </c>
      <c r="F1107" t="s">
        <v>7</v>
      </c>
      <c r="G1107" t="s">
        <v>22</v>
      </c>
      <c r="H1107">
        <f t="shared" si="104"/>
        <v>23.25</v>
      </c>
      <c r="I1107">
        <v>11</v>
      </c>
      <c r="J1107" t="s">
        <v>72</v>
      </c>
      <c r="K1107" t="s">
        <v>73</v>
      </c>
      <c r="L1107">
        <f>Table357[[#This Row],[unit_price]]*Table357[[#This Row],[quantity]]</f>
        <v>184.25</v>
      </c>
      <c r="M1107">
        <f t="shared" si="105"/>
        <v>255.75</v>
      </c>
      <c r="N1107">
        <f t="shared" si="106"/>
        <v>71.5</v>
      </c>
      <c r="O1107" t="s">
        <v>111</v>
      </c>
      <c r="P1107" t="s">
        <v>115</v>
      </c>
      <c r="Q1107" t="str">
        <f>TEXT(Table357[[#This Row],[order_date]],"yyyy")</f>
        <v>2015</v>
      </c>
    </row>
    <row r="1108" spans="1:17" x14ac:dyDescent="0.3">
      <c r="A1108">
        <f t="shared" si="107"/>
        <v>7777896507</v>
      </c>
      <c r="B1108" s="1">
        <v>42194</v>
      </c>
      <c r="C1108" t="str">
        <f t="shared" si="102"/>
        <v>Thursday</v>
      </c>
      <c r="D1108" t="str">
        <f t="shared" si="103"/>
        <v>July</v>
      </c>
      <c r="E1108">
        <v>20.75</v>
      </c>
      <c r="F1108" t="s">
        <v>13</v>
      </c>
      <c r="G1108" t="s">
        <v>22</v>
      </c>
      <c r="H1108">
        <f t="shared" si="104"/>
        <v>28.75</v>
      </c>
      <c r="I1108">
        <v>8</v>
      </c>
      <c r="J1108" t="s">
        <v>23</v>
      </c>
      <c r="K1108" t="s">
        <v>24</v>
      </c>
      <c r="L1108">
        <f>Table357[[#This Row],[unit_price]]*Table357[[#This Row],[quantity]]</f>
        <v>166</v>
      </c>
      <c r="M1108">
        <f t="shared" si="105"/>
        <v>230</v>
      </c>
      <c r="N1108">
        <f t="shared" si="106"/>
        <v>64</v>
      </c>
      <c r="O1108" t="s">
        <v>111</v>
      </c>
      <c r="P1108" t="s">
        <v>114</v>
      </c>
      <c r="Q1108" t="str">
        <f>TEXT(Table357[[#This Row],[order_date]],"yyyy")</f>
        <v>2015</v>
      </c>
    </row>
    <row r="1109" spans="1:17" x14ac:dyDescent="0.3">
      <c r="A1109">
        <f t="shared" si="107"/>
        <v>7777896508</v>
      </c>
      <c r="B1109" s="1">
        <v>42194</v>
      </c>
      <c r="C1109" t="str">
        <f t="shared" si="102"/>
        <v>Thursday</v>
      </c>
      <c r="D1109" t="str">
        <f t="shared" si="103"/>
        <v>July</v>
      </c>
      <c r="E1109">
        <v>23.65</v>
      </c>
      <c r="F1109" t="s">
        <v>27</v>
      </c>
      <c r="G1109" t="s">
        <v>17</v>
      </c>
      <c r="H1109">
        <f t="shared" si="104"/>
        <v>30.65</v>
      </c>
      <c r="I1109">
        <v>6</v>
      </c>
      <c r="J1109" t="s">
        <v>77</v>
      </c>
      <c r="K1109" t="s">
        <v>78</v>
      </c>
      <c r="L1109">
        <f>Table357[[#This Row],[unit_price]]*Table357[[#This Row],[quantity]]</f>
        <v>141.89999999999998</v>
      </c>
      <c r="M1109">
        <f t="shared" si="105"/>
        <v>183.89999999999998</v>
      </c>
      <c r="N1109">
        <f t="shared" si="106"/>
        <v>42</v>
      </c>
      <c r="O1109" t="s">
        <v>112</v>
      </c>
      <c r="P1109" t="s">
        <v>115</v>
      </c>
      <c r="Q1109" t="str">
        <f>TEXT(Table357[[#This Row],[order_date]],"yyyy")</f>
        <v>2015</v>
      </c>
    </row>
    <row r="1110" spans="1:17" x14ac:dyDescent="0.3">
      <c r="A1110">
        <f t="shared" si="107"/>
        <v>7777896509</v>
      </c>
      <c r="B1110" s="1">
        <v>42194</v>
      </c>
      <c r="C1110" t="str">
        <f t="shared" si="102"/>
        <v>Thursday</v>
      </c>
      <c r="D1110" t="str">
        <f t="shared" si="103"/>
        <v>July</v>
      </c>
      <c r="E1110">
        <v>16</v>
      </c>
      <c r="F1110" t="s">
        <v>7</v>
      </c>
      <c r="G1110" t="s">
        <v>8</v>
      </c>
      <c r="H1110">
        <f t="shared" si="104"/>
        <v>20.5</v>
      </c>
      <c r="I1110">
        <v>6</v>
      </c>
      <c r="J1110" t="s">
        <v>11</v>
      </c>
      <c r="K1110" t="s">
        <v>12</v>
      </c>
      <c r="L1110">
        <f>Table357[[#This Row],[unit_price]]*Table357[[#This Row],[quantity]]</f>
        <v>96</v>
      </c>
      <c r="M1110">
        <f t="shared" si="105"/>
        <v>123</v>
      </c>
      <c r="N1110">
        <f t="shared" si="106"/>
        <v>27</v>
      </c>
      <c r="O1110" t="s">
        <v>111</v>
      </c>
      <c r="P1110" t="s">
        <v>114</v>
      </c>
      <c r="Q1110" t="str">
        <f>TEXT(Table357[[#This Row],[order_date]],"yyyy")</f>
        <v>2015</v>
      </c>
    </row>
    <row r="1111" spans="1:17" x14ac:dyDescent="0.3">
      <c r="A1111">
        <f t="shared" si="107"/>
        <v>7777896510</v>
      </c>
      <c r="B1111" s="1">
        <v>42195</v>
      </c>
      <c r="C1111" t="str">
        <f t="shared" si="102"/>
        <v>Friday</v>
      </c>
      <c r="D1111" t="str">
        <f t="shared" si="103"/>
        <v>July</v>
      </c>
      <c r="E1111">
        <v>20.75</v>
      </c>
      <c r="F1111" t="s">
        <v>13</v>
      </c>
      <c r="G1111" t="s">
        <v>17</v>
      </c>
      <c r="H1111">
        <f t="shared" si="104"/>
        <v>30.75</v>
      </c>
      <c r="I1111">
        <v>7</v>
      </c>
      <c r="J1111" t="s">
        <v>38</v>
      </c>
      <c r="K1111" t="s">
        <v>39</v>
      </c>
      <c r="L1111">
        <f>Table357[[#This Row],[unit_price]]*Table357[[#This Row],[quantity]]</f>
        <v>145.25</v>
      </c>
      <c r="M1111">
        <f t="shared" si="105"/>
        <v>215.25</v>
      </c>
      <c r="N1111">
        <f t="shared" si="106"/>
        <v>70</v>
      </c>
      <c r="O1111" t="s">
        <v>111</v>
      </c>
      <c r="P1111" t="s">
        <v>115</v>
      </c>
      <c r="Q1111" t="str">
        <f>TEXT(Table357[[#This Row],[order_date]],"yyyy")</f>
        <v>2015</v>
      </c>
    </row>
    <row r="1112" spans="1:17" x14ac:dyDescent="0.3">
      <c r="A1112">
        <f t="shared" si="107"/>
        <v>7777896511</v>
      </c>
      <c r="B1112" s="1">
        <v>42195</v>
      </c>
      <c r="C1112" t="str">
        <f t="shared" si="102"/>
        <v>Friday</v>
      </c>
      <c r="D1112" t="str">
        <f t="shared" si="103"/>
        <v>July</v>
      </c>
      <c r="E1112">
        <v>20.25</v>
      </c>
      <c r="F1112" t="s">
        <v>13</v>
      </c>
      <c r="G1112" t="s">
        <v>14</v>
      </c>
      <c r="H1112">
        <f t="shared" si="104"/>
        <v>27.25</v>
      </c>
      <c r="I1112">
        <v>8</v>
      </c>
      <c r="J1112" t="s">
        <v>20</v>
      </c>
      <c r="K1112" t="s">
        <v>21</v>
      </c>
      <c r="L1112">
        <f>Table357[[#This Row],[unit_price]]*Table357[[#This Row],[quantity]]</f>
        <v>162</v>
      </c>
      <c r="M1112">
        <f t="shared" si="105"/>
        <v>218</v>
      </c>
      <c r="N1112">
        <f t="shared" si="106"/>
        <v>56</v>
      </c>
      <c r="O1112" t="s">
        <v>111</v>
      </c>
      <c r="P1112" t="s">
        <v>115</v>
      </c>
      <c r="Q1112" t="str">
        <f>TEXT(Table357[[#This Row],[order_date]],"yyyy")</f>
        <v>2015</v>
      </c>
    </row>
    <row r="1113" spans="1:17" x14ac:dyDescent="0.3">
      <c r="A1113">
        <f t="shared" si="107"/>
        <v>7777896512</v>
      </c>
      <c r="B1113" s="1">
        <v>42195</v>
      </c>
      <c r="C1113" t="str">
        <f t="shared" si="102"/>
        <v>Friday</v>
      </c>
      <c r="D1113" t="str">
        <f t="shared" si="103"/>
        <v>July</v>
      </c>
      <c r="E1113">
        <v>20.25</v>
      </c>
      <c r="F1113" t="s">
        <v>13</v>
      </c>
      <c r="G1113" t="s">
        <v>17</v>
      </c>
      <c r="H1113">
        <f t="shared" si="104"/>
        <v>30.25</v>
      </c>
      <c r="I1113">
        <v>12</v>
      </c>
      <c r="J1113" t="s">
        <v>60</v>
      </c>
      <c r="K1113" t="s">
        <v>61</v>
      </c>
      <c r="L1113">
        <f>Table357[[#This Row],[unit_price]]*Table357[[#This Row],[quantity]]</f>
        <v>243</v>
      </c>
      <c r="M1113">
        <f t="shared" si="105"/>
        <v>363</v>
      </c>
      <c r="N1113">
        <f t="shared" si="106"/>
        <v>120</v>
      </c>
      <c r="O1113" t="s">
        <v>112</v>
      </c>
      <c r="P1113" t="s">
        <v>114</v>
      </c>
      <c r="Q1113" t="str">
        <f>TEXT(Table357[[#This Row],[order_date]],"yyyy")</f>
        <v>2015</v>
      </c>
    </row>
    <row r="1114" spans="1:17" x14ac:dyDescent="0.3">
      <c r="A1114">
        <f t="shared" si="107"/>
        <v>7777896513</v>
      </c>
      <c r="B1114" s="1">
        <v>42195</v>
      </c>
      <c r="C1114" t="str">
        <f t="shared" si="102"/>
        <v>Friday</v>
      </c>
      <c r="D1114" t="str">
        <f t="shared" si="103"/>
        <v>July</v>
      </c>
      <c r="E1114">
        <v>20.75</v>
      </c>
      <c r="F1114" t="s">
        <v>13</v>
      </c>
      <c r="G1114" t="s">
        <v>22</v>
      </c>
      <c r="H1114">
        <f t="shared" si="104"/>
        <v>28.75</v>
      </c>
      <c r="I1114">
        <v>8</v>
      </c>
      <c r="J1114" t="s">
        <v>44</v>
      </c>
      <c r="K1114" t="s">
        <v>45</v>
      </c>
      <c r="L1114">
        <f>Table357[[#This Row],[unit_price]]*Table357[[#This Row],[quantity]]</f>
        <v>166</v>
      </c>
      <c r="M1114">
        <f t="shared" si="105"/>
        <v>230</v>
      </c>
      <c r="N1114">
        <f t="shared" si="106"/>
        <v>64</v>
      </c>
      <c r="O1114" t="s">
        <v>112</v>
      </c>
      <c r="P1114" t="s">
        <v>115</v>
      </c>
      <c r="Q1114" t="str">
        <f>TEXT(Table357[[#This Row],[order_date]],"yyyy")</f>
        <v>2015</v>
      </c>
    </row>
    <row r="1115" spans="1:17" x14ac:dyDescent="0.3">
      <c r="A1115">
        <f t="shared" si="107"/>
        <v>7777896514</v>
      </c>
      <c r="B1115" s="1">
        <v>42196</v>
      </c>
      <c r="C1115" t="str">
        <f t="shared" si="102"/>
        <v>Saturday</v>
      </c>
      <c r="D1115" t="str">
        <f t="shared" si="103"/>
        <v>July</v>
      </c>
      <c r="E1115">
        <v>12.5</v>
      </c>
      <c r="F1115" t="s">
        <v>27</v>
      </c>
      <c r="G1115" t="s">
        <v>17</v>
      </c>
      <c r="H1115">
        <f t="shared" si="104"/>
        <v>19.5</v>
      </c>
      <c r="I1115">
        <v>5</v>
      </c>
      <c r="J1115" t="s">
        <v>25</v>
      </c>
      <c r="K1115" t="s">
        <v>26</v>
      </c>
      <c r="L1115">
        <f>Table357[[#This Row],[unit_price]]*Table357[[#This Row],[quantity]]</f>
        <v>62.5</v>
      </c>
      <c r="M1115">
        <f t="shared" si="105"/>
        <v>97.5</v>
      </c>
      <c r="N1115">
        <f t="shared" si="106"/>
        <v>35</v>
      </c>
      <c r="O1115" t="s">
        <v>111</v>
      </c>
      <c r="P1115" t="s">
        <v>115</v>
      </c>
      <c r="Q1115" t="str">
        <f>TEXT(Table357[[#This Row],[order_date]],"yyyy")</f>
        <v>2015</v>
      </c>
    </row>
    <row r="1116" spans="1:17" x14ac:dyDescent="0.3">
      <c r="A1116">
        <f t="shared" si="107"/>
        <v>7777896515</v>
      </c>
      <c r="B1116" s="1">
        <v>42196</v>
      </c>
      <c r="C1116" t="str">
        <f t="shared" si="102"/>
        <v>Saturday</v>
      </c>
      <c r="D1116" t="str">
        <f t="shared" si="103"/>
        <v>July</v>
      </c>
      <c r="E1116">
        <v>16.75</v>
      </c>
      <c r="F1116" t="s">
        <v>7</v>
      </c>
      <c r="G1116" t="s">
        <v>22</v>
      </c>
      <c r="H1116">
        <f t="shared" si="104"/>
        <v>23.25</v>
      </c>
      <c r="I1116">
        <v>9</v>
      </c>
      <c r="J1116" t="s">
        <v>23</v>
      </c>
      <c r="K1116" t="s">
        <v>24</v>
      </c>
      <c r="L1116">
        <f>Table357[[#This Row],[unit_price]]*Table357[[#This Row],[quantity]]</f>
        <v>150.75</v>
      </c>
      <c r="M1116">
        <f t="shared" si="105"/>
        <v>209.25</v>
      </c>
      <c r="N1116">
        <f t="shared" si="106"/>
        <v>58.5</v>
      </c>
      <c r="O1116" t="s">
        <v>111</v>
      </c>
      <c r="P1116" t="s">
        <v>114</v>
      </c>
      <c r="Q1116" t="str">
        <f>TEXT(Table357[[#This Row],[order_date]],"yyyy")</f>
        <v>2015</v>
      </c>
    </row>
    <row r="1117" spans="1:17" x14ac:dyDescent="0.3">
      <c r="A1117">
        <f t="shared" si="107"/>
        <v>7777896516</v>
      </c>
      <c r="B1117" s="1">
        <v>42196</v>
      </c>
      <c r="C1117" t="str">
        <f t="shared" si="102"/>
        <v>Saturday</v>
      </c>
      <c r="D1117" t="str">
        <f t="shared" si="103"/>
        <v>July</v>
      </c>
      <c r="E1117">
        <v>16</v>
      </c>
      <c r="F1117" t="s">
        <v>7</v>
      </c>
      <c r="G1117" t="s">
        <v>14</v>
      </c>
      <c r="H1117">
        <f t="shared" si="104"/>
        <v>21.5</v>
      </c>
      <c r="I1117">
        <v>10</v>
      </c>
      <c r="J1117" t="s">
        <v>20</v>
      </c>
      <c r="K1117" t="s">
        <v>21</v>
      </c>
      <c r="L1117">
        <f>Table357[[#This Row],[unit_price]]*Table357[[#This Row],[quantity]]</f>
        <v>160</v>
      </c>
      <c r="M1117">
        <f t="shared" si="105"/>
        <v>215</v>
      </c>
      <c r="N1117">
        <f t="shared" si="106"/>
        <v>55</v>
      </c>
      <c r="O1117" t="s">
        <v>111</v>
      </c>
      <c r="P1117" t="s">
        <v>115</v>
      </c>
      <c r="Q1117" t="str">
        <f>TEXT(Table357[[#This Row],[order_date]],"yyyy")</f>
        <v>2015</v>
      </c>
    </row>
    <row r="1118" spans="1:17" x14ac:dyDescent="0.3">
      <c r="A1118">
        <f t="shared" si="107"/>
        <v>7777896517</v>
      </c>
      <c r="B1118" s="1">
        <v>42196</v>
      </c>
      <c r="C1118" t="str">
        <f t="shared" si="102"/>
        <v>Saturday</v>
      </c>
      <c r="D1118" t="str">
        <f t="shared" si="103"/>
        <v>July</v>
      </c>
      <c r="E1118">
        <v>12.75</v>
      </c>
      <c r="F1118" t="s">
        <v>27</v>
      </c>
      <c r="G1118" t="s">
        <v>22</v>
      </c>
      <c r="H1118">
        <f t="shared" si="104"/>
        <v>17.75</v>
      </c>
      <c r="I1118">
        <v>9</v>
      </c>
      <c r="J1118" t="s">
        <v>23</v>
      </c>
      <c r="K1118" t="s">
        <v>24</v>
      </c>
      <c r="L1118">
        <f>Table357[[#This Row],[unit_price]]*Table357[[#This Row],[quantity]]</f>
        <v>114.75</v>
      </c>
      <c r="M1118">
        <f t="shared" si="105"/>
        <v>159.75</v>
      </c>
      <c r="N1118">
        <f t="shared" si="106"/>
        <v>45</v>
      </c>
      <c r="O1118" t="s">
        <v>111</v>
      </c>
      <c r="P1118" t="s">
        <v>114</v>
      </c>
      <c r="Q1118" t="str">
        <f>TEXT(Table357[[#This Row],[order_date]],"yyyy")</f>
        <v>2015</v>
      </c>
    </row>
    <row r="1119" spans="1:17" x14ac:dyDescent="0.3">
      <c r="A1119">
        <f t="shared" si="107"/>
        <v>7777896518</v>
      </c>
      <c r="B1119" s="1">
        <v>42197</v>
      </c>
      <c r="C1119" t="str">
        <f t="shared" si="102"/>
        <v>Sunday</v>
      </c>
      <c r="D1119" t="str">
        <f t="shared" si="103"/>
        <v>July</v>
      </c>
      <c r="E1119">
        <v>20.25</v>
      </c>
      <c r="F1119" t="s">
        <v>13</v>
      </c>
      <c r="G1119" t="s">
        <v>17</v>
      </c>
      <c r="H1119">
        <f t="shared" si="104"/>
        <v>30.25</v>
      </c>
      <c r="I1119">
        <v>4</v>
      </c>
      <c r="J1119" t="s">
        <v>70</v>
      </c>
      <c r="K1119" t="s">
        <v>71</v>
      </c>
      <c r="L1119">
        <f>Table357[[#This Row],[unit_price]]*Table357[[#This Row],[quantity]]</f>
        <v>81</v>
      </c>
      <c r="M1119">
        <f t="shared" si="105"/>
        <v>121</v>
      </c>
      <c r="N1119">
        <f t="shared" si="106"/>
        <v>40</v>
      </c>
      <c r="O1119" t="s">
        <v>112</v>
      </c>
      <c r="P1119" t="s">
        <v>115</v>
      </c>
      <c r="Q1119" t="str">
        <f>TEXT(Table357[[#This Row],[order_date]],"yyyy")</f>
        <v>2015</v>
      </c>
    </row>
    <row r="1120" spans="1:17" x14ac:dyDescent="0.3">
      <c r="A1120">
        <f t="shared" si="107"/>
        <v>7777896519</v>
      </c>
      <c r="B1120" s="1">
        <v>42197</v>
      </c>
      <c r="C1120" t="str">
        <f t="shared" si="102"/>
        <v>Sunday</v>
      </c>
      <c r="D1120" t="str">
        <f t="shared" si="103"/>
        <v>July</v>
      </c>
      <c r="E1120">
        <v>12.5</v>
      </c>
      <c r="F1120" t="s">
        <v>84</v>
      </c>
      <c r="G1120" t="s">
        <v>8</v>
      </c>
      <c r="H1120">
        <f t="shared" si="104"/>
        <v>13.5</v>
      </c>
      <c r="I1120">
        <v>8</v>
      </c>
      <c r="J1120" t="s">
        <v>48</v>
      </c>
      <c r="K1120" t="s">
        <v>49</v>
      </c>
      <c r="L1120">
        <f>Table357[[#This Row],[unit_price]]*Table357[[#This Row],[quantity]]</f>
        <v>100</v>
      </c>
      <c r="M1120">
        <f t="shared" si="105"/>
        <v>108</v>
      </c>
      <c r="N1120">
        <f t="shared" si="106"/>
        <v>8</v>
      </c>
      <c r="O1120" t="s">
        <v>112</v>
      </c>
      <c r="P1120" t="s">
        <v>114</v>
      </c>
      <c r="Q1120" t="str">
        <f>TEXT(Table357[[#This Row],[order_date]],"yyyy")</f>
        <v>2015</v>
      </c>
    </row>
    <row r="1121" spans="1:17" x14ac:dyDescent="0.3">
      <c r="A1121">
        <f t="shared" si="107"/>
        <v>7777896520</v>
      </c>
      <c r="B1121" s="1">
        <v>42197</v>
      </c>
      <c r="C1121" t="str">
        <f t="shared" si="102"/>
        <v>Sunday</v>
      </c>
      <c r="D1121" t="str">
        <f t="shared" si="103"/>
        <v>July</v>
      </c>
      <c r="E1121">
        <v>20.75</v>
      </c>
      <c r="F1121" t="s">
        <v>13</v>
      </c>
      <c r="G1121" t="s">
        <v>22</v>
      </c>
      <c r="H1121">
        <f t="shared" si="104"/>
        <v>28.75</v>
      </c>
      <c r="I1121">
        <v>5</v>
      </c>
      <c r="J1121" t="s">
        <v>46</v>
      </c>
      <c r="K1121" t="s">
        <v>47</v>
      </c>
      <c r="L1121">
        <f>Table357[[#This Row],[unit_price]]*Table357[[#This Row],[quantity]]</f>
        <v>103.75</v>
      </c>
      <c r="M1121">
        <f t="shared" si="105"/>
        <v>143.75</v>
      </c>
      <c r="N1121">
        <f t="shared" si="106"/>
        <v>40</v>
      </c>
      <c r="O1121" t="s">
        <v>111</v>
      </c>
      <c r="P1121" t="s">
        <v>114</v>
      </c>
      <c r="Q1121" t="str">
        <f>TEXT(Table357[[#This Row],[order_date]],"yyyy")</f>
        <v>2015</v>
      </c>
    </row>
    <row r="1122" spans="1:17" x14ac:dyDescent="0.3">
      <c r="A1122">
        <f t="shared" si="107"/>
        <v>7777896521</v>
      </c>
      <c r="B1122" s="1">
        <v>42197</v>
      </c>
      <c r="C1122" t="str">
        <f t="shared" si="102"/>
        <v>Sunday</v>
      </c>
      <c r="D1122" t="str">
        <f t="shared" si="103"/>
        <v>July</v>
      </c>
      <c r="E1122">
        <v>16.75</v>
      </c>
      <c r="F1122" t="s">
        <v>7</v>
      </c>
      <c r="G1122" t="s">
        <v>22</v>
      </c>
      <c r="H1122">
        <f t="shared" si="104"/>
        <v>23.25</v>
      </c>
      <c r="I1122">
        <v>8</v>
      </c>
      <c r="J1122" t="s">
        <v>72</v>
      </c>
      <c r="K1122" t="s">
        <v>73</v>
      </c>
      <c r="L1122">
        <f>Table357[[#This Row],[unit_price]]*Table357[[#This Row],[quantity]]</f>
        <v>134</v>
      </c>
      <c r="M1122">
        <f t="shared" si="105"/>
        <v>186</v>
      </c>
      <c r="N1122">
        <f t="shared" si="106"/>
        <v>52</v>
      </c>
      <c r="O1122" t="s">
        <v>111</v>
      </c>
      <c r="P1122" t="s">
        <v>114</v>
      </c>
      <c r="Q1122" t="str">
        <f>TEXT(Table357[[#This Row],[order_date]],"yyyy")</f>
        <v>2015</v>
      </c>
    </row>
    <row r="1123" spans="1:17" x14ac:dyDescent="0.3">
      <c r="A1123">
        <f t="shared" si="107"/>
        <v>7777896522</v>
      </c>
      <c r="B1123" s="1">
        <v>42197</v>
      </c>
      <c r="C1123" t="str">
        <f t="shared" si="102"/>
        <v>Sunday</v>
      </c>
      <c r="D1123" t="str">
        <f t="shared" si="103"/>
        <v>July</v>
      </c>
      <c r="E1123">
        <v>16.75</v>
      </c>
      <c r="F1123" t="s">
        <v>7</v>
      </c>
      <c r="G1123" t="s">
        <v>22</v>
      </c>
      <c r="H1123">
        <f t="shared" si="104"/>
        <v>23.25</v>
      </c>
      <c r="I1123">
        <v>9</v>
      </c>
      <c r="J1123" t="s">
        <v>50</v>
      </c>
      <c r="K1123" t="s">
        <v>51</v>
      </c>
      <c r="L1123">
        <f>Table357[[#This Row],[unit_price]]*Table357[[#This Row],[quantity]]</f>
        <v>150.75</v>
      </c>
      <c r="M1123">
        <f t="shared" si="105"/>
        <v>209.25</v>
      </c>
      <c r="N1123">
        <f t="shared" si="106"/>
        <v>58.5</v>
      </c>
      <c r="O1123" t="s">
        <v>111</v>
      </c>
      <c r="P1123" t="s">
        <v>114</v>
      </c>
      <c r="Q1123" t="str">
        <f>TEXT(Table357[[#This Row],[order_date]],"yyyy")</f>
        <v>2015</v>
      </c>
    </row>
    <row r="1124" spans="1:17" x14ac:dyDescent="0.3">
      <c r="A1124">
        <f t="shared" si="107"/>
        <v>7777896523</v>
      </c>
      <c r="B1124" s="1">
        <v>42197</v>
      </c>
      <c r="C1124" t="str">
        <f t="shared" si="102"/>
        <v>Sunday</v>
      </c>
      <c r="D1124" t="str">
        <f t="shared" si="103"/>
        <v>July</v>
      </c>
      <c r="E1124">
        <v>16.75</v>
      </c>
      <c r="F1124" t="s">
        <v>7</v>
      </c>
      <c r="G1124" t="s">
        <v>14</v>
      </c>
      <c r="H1124">
        <f t="shared" si="104"/>
        <v>22.25</v>
      </c>
      <c r="I1124">
        <v>9</v>
      </c>
      <c r="J1124" t="s">
        <v>62</v>
      </c>
      <c r="K1124" t="s">
        <v>63</v>
      </c>
      <c r="L1124">
        <f>Table357[[#This Row],[unit_price]]*Table357[[#This Row],[quantity]]</f>
        <v>150.75</v>
      </c>
      <c r="M1124">
        <f t="shared" si="105"/>
        <v>200.25</v>
      </c>
      <c r="N1124">
        <f t="shared" si="106"/>
        <v>49.5</v>
      </c>
      <c r="O1124" t="s">
        <v>111</v>
      </c>
      <c r="P1124" t="s">
        <v>115</v>
      </c>
      <c r="Q1124" t="str">
        <f>TEXT(Table357[[#This Row],[order_date]],"yyyy")</f>
        <v>2015</v>
      </c>
    </row>
    <row r="1125" spans="1:17" x14ac:dyDescent="0.3">
      <c r="A1125">
        <f t="shared" si="107"/>
        <v>7777896524</v>
      </c>
      <c r="B1125" s="1">
        <v>42197</v>
      </c>
      <c r="C1125" t="str">
        <f t="shared" si="102"/>
        <v>Sunday</v>
      </c>
      <c r="D1125" t="str">
        <f t="shared" si="103"/>
        <v>July</v>
      </c>
      <c r="E1125">
        <v>18.5</v>
      </c>
      <c r="F1125" t="s">
        <v>13</v>
      </c>
      <c r="G1125" t="s">
        <v>14</v>
      </c>
      <c r="H1125">
        <f t="shared" si="104"/>
        <v>25.5</v>
      </c>
      <c r="I1125">
        <v>9</v>
      </c>
      <c r="J1125" t="s">
        <v>15</v>
      </c>
      <c r="K1125" t="s">
        <v>16</v>
      </c>
      <c r="L1125">
        <f>Table357[[#This Row],[unit_price]]*Table357[[#This Row],[quantity]]</f>
        <v>166.5</v>
      </c>
      <c r="M1125">
        <f t="shared" si="105"/>
        <v>229.5</v>
      </c>
      <c r="N1125">
        <f t="shared" si="106"/>
        <v>63</v>
      </c>
      <c r="O1125" t="s">
        <v>111</v>
      </c>
      <c r="P1125" t="s">
        <v>115</v>
      </c>
      <c r="Q1125" t="str">
        <f>TEXT(Table357[[#This Row],[order_date]],"yyyy")</f>
        <v>2015</v>
      </c>
    </row>
    <row r="1126" spans="1:17" x14ac:dyDescent="0.3">
      <c r="A1126">
        <f t="shared" si="107"/>
        <v>7777896525</v>
      </c>
      <c r="B1126" s="1">
        <v>42197</v>
      </c>
      <c r="C1126" t="str">
        <f t="shared" si="102"/>
        <v>Sunday</v>
      </c>
      <c r="D1126" t="str">
        <f t="shared" si="103"/>
        <v>July</v>
      </c>
      <c r="E1126">
        <v>17.95</v>
      </c>
      <c r="F1126" t="s">
        <v>13</v>
      </c>
      <c r="G1126" t="s">
        <v>14</v>
      </c>
      <c r="H1126">
        <f t="shared" si="104"/>
        <v>24.95</v>
      </c>
      <c r="I1126">
        <v>11</v>
      </c>
      <c r="J1126" t="s">
        <v>56</v>
      </c>
      <c r="K1126" t="s">
        <v>57</v>
      </c>
      <c r="L1126">
        <f>Table357[[#This Row],[unit_price]]*Table357[[#This Row],[quantity]]</f>
        <v>197.45</v>
      </c>
      <c r="M1126">
        <f t="shared" si="105"/>
        <v>274.45</v>
      </c>
      <c r="N1126">
        <f t="shared" si="106"/>
        <v>77</v>
      </c>
      <c r="O1126" t="s">
        <v>111</v>
      </c>
      <c r="P1126" t="s">
        <v>114</v>
      </c>
      <c r="Q1126" t="str">
        <f>TEXT(Table357[[#This Row],[order_date]],"yyyy")</f>
        <v>2015</v>
      </c>
    </row>
    <row r="1127" spans="1:17" x14ac:dyDescent="0.3">
      <c r="A1127">
        <f t="shared" si="107"/>
        <v>7777896526</v>
      </c>
      <c r="B1127" s="1">
        <v>42197</v>
      </c>
      <c r="C1127" t="str">
        <f t="shared" si="102"/>
        <v>Sunday</v>
      </c>
      <c r="D1127" t="str">
        <f t="shared" si="103"/>
        <v>July</v>
      </c>
      <c r="E1127">
        <v>12.5</v>
      </c>
      <c r="F1127" t="s">
        <v>27</v>
      </c>
      <c r="G1127" t="s">
        <v>17</v>
      </c>
      <c r="H1127">
        <f t="shared" si="104"/>
        <v>19.5</v>
      </c>
      <c r="I1127">
        <v>12</v>
      </c>
      <c r="J1127" t="s">
        <v>66</v>
      </c>
      <c r="K1127" t="s">
        <v>67</v>
      </c>
      <c r="L1127">
        <f>Table357[[#This Row],[unit_price]]*Table357[[#This Row],[quantity]]</f>
        <v>150</v>
      </c>
      <c r="M1127">
        <f t="shared" si="105"/>
        <v>234</v>
      </c>
      <c r="N1127">
        <f t="shared" si="106"/>
        <v>84</v>
      </c>
      <c r="O1127" t="s">
        <v>111</v>
      </c>
      <c r="P1127" t="s">
        <v>114</v>
      </c>
      <c r="Q1127" t="str">
        <f>TEXT(Table357[[#This Row],[order_date]],"yyyy")</f>
        <v>2015</v>
      </c>
    </row>
    <row r="1128" spans="1:17" x14ac:dyDescent="0.3">
      <c r="A1128">
        <f t="shared" si="107"/>
        <v>7777896527</v>
      </c>
      <c r="B1128" s="1">
        <v>42197</v>
      </c>
      <c r="C1128" t="str">
        <f t="shared" si="102"/>
        <v>Sunday</v>
      </c>
      <c r="D1128" t="str">
        <f t="shared" si="103"/>
        <v>July</v>
      </c>
      <c r="E1128">
        <v>20.75</v>
      </c>
      <c r="F1128" t="s">
        <v>13</v>
      </c>
      <c r="G1128" t="s">
        <v>22</v>
      </c>
      <c r="H1128">
        <f t="shared" si="104"/>
        <v>28.75</v>
      </c>
      <c r="I1128">
        <v>6</v>
      </c>
      <c r="J1128" t="s">
        <v>44</v>
      </c>
      <c r="K1128" t="s">
        <v>45</v>
      </c>
      <c r="L1128">
        <f>Table357[[#This Row],[unit_price]]*Table357[[#This Row],[quantity]]</f>
        <v>124.5</v>
      </c>
      <c r="M1128">
        <f t="shared" si="105"/>
        <v>172.5</v>
      </c>
      <c r="N1128">
        <f t="shared" si="106"/>
        <v>48</v>
      </c>
      <c r="O1128" t="s">
        <v>112</v>
      </c>
      <c r="P1128" t="s">
        <v>115</v>
      </c>
      <c r="Q1128" t="str">
        <f>TEXT(Table357[[#This Row],[order_date]],"yyyy")</f>
        <v>2015</v>
      </c>
    </row>
    <row r="1129" spans="1:17" x14ac:dyDescent="0.3">
      <c r="A1129">
        <f t="shared" si="107"/>
        <v>7777896528</v>
      </c>
      <c r="B1129" s="1">
        <v>42197</v>
      </c>
      <c r="C1129" t="str">
        <f t="shared" si="102"/>
        <v>Sunday</v>
      </c>
      <c r="D1129" t="str">
        <f t="shared" si="103"/>
        <v>July</v>
      </c>
      <c r="E1129">
        <v>14.75</v>
      </c>
      <c r="F1129" t="s">
        <v>7</v>
      </c>
      <c r="G1129" t="s">
        <v>14</v>
      </c>
      <c r="H1129">
        <f t="shared" si="104"/>
        <v>20.25</v>
      </c>
      <c r="I1129">
        <v>6</v>
      </c>
      <c r="J1129" t="s">
        <v>56</v>
      </c>
      <c r="K1129" t="s">
        <v>57</v>
      </c>
      <c r="L1129">
        <f>Table357[[#This Row],[unit_price]]*Table357[[#This Row],[quantity]]</f>
        <v>88.5</v>
      </c>
      <c r="M1129">
        <f t="shared" si="105"/>
        <v>121.5</v>
      </c>
      <c r="N1129">
        <f t="shared" si="106"/>
        <v>33</v>
      </c>
      <c r="O1129" t="s">
        <v>112</v>
      </c>
      <c r="P1129" t="s">
        <v>115</v>
      </c>
      <c r="Q1129" t="str">
        <f>TEXT(Table357[[#This Row],[order_date]],"yyyy")</f>
        <v>2015</v>
      </c>
    </row>
    <row r="1130" spans="1:17" x14ac:dyDescent="0.3">
      <c r="A1130">
        <f t="shared" si="107"/>
        <v>7777896529</v>
      </c>
      <c r="B1130" s="1">
        <v>42197</v>
      </c>
      <c r="C1130" t="str">
        <f t="shared" si="102"/>
        <v>Sunday</v>
      </c>
      <c r="D1130" t="str">
        <f t="shared" si="103"/>
        <v>July</v>
      </c>
      <c r="E1130">
        <v>16</v>
      </c>
      <c r="F1130" t="s">
        <v>7</v>
      </c>
      <c r="G1130" t="s">
        <v>14</v>
      </c>
      <c r="H1130">
        <f t="shared" si="104"/>
        <v>21.5</v>
      </c>
      <c r="I1130">
        <v>7</v>
      </c>
      <c r="J1130" t="s">
        <v>42</v>
      </c>
      <c r="K1130" t="s">
        <v>43</v>
      </c>
      <c r="L1130">
        <f>Table357[[#This Row],[unit_price]]*Table357[[#This Row],[quantity]]</f>
        <v>112</v>
      </c>
      <c r="M1130">
        <f t="shared" si="105"/>
        <v>150.5</v>
      </c>
      <c r="N1130">
        <f t="shared" si="106"/>
        <v>38.5</v>
      </c>
      <c r="O1130" t="s">
        <v>111</v>
      </c>
      <c r="P1130" t="s">
        <v>114</v>
      </c>
      <c r="Q1130" t="str">
        <f>TEXT(Table357[[#This Row],[order_date]],"yyyy")</f>
        <v>2015</v>
      </c>
    </row>
    <row r="1131" spans="1:17" x14ac:dyDescent="0.3">
      <c r="A1131">
        <f t="shared" si="107"/>
        <v>7777896530</v>
      </c>
      <c r="B1131" s="1">
        <v>42198</v>
      </c>
      <c r="C1131" t="str">
        <f t="shared" si="102"/>
        <v>Monday</v>
      </c>
      <c r="D1131" t="str">
        <f t="shared" si="103"/>
        <v>July</v>
      </c>
      <c r="E1131">
        <v>12</v>
      </c>
      <c r="F1131" t="s">
        <v>27</v>
      </c>
      <c r="G1131" t="s">
        <v>14</v>
      </c>
      <c r="H1131">
        <f t="shared" si="104"/>
        <v>16</v>
      </c>
      <c r="I1131">
        <v>4</v>
      </c>
      <c r="J1131" t="s">
        <v>34</v>
      </c>
      <c r="K1131" t="s">
        <v>35</v>
      </c>
      <c r="L1131">
        <f>Table357[[#This Row],[unit_price]]*Table357[[#This Row],[quantity]]</f>
        <v>48</v>
      </c>
      <c r="M1131">
        <f t="shared" si="105"/>
        <v>64</v>
      </c>
      <c r="N1131">
        <f t="shared" si="106"/>
        <v>16</v>
      </c>
      <c r="O1131" t="s">
        <v>112</v>
      </c>
      <c r="P1131" t="s">
        <v>114</v>
      </c>
      <c r="Q1131" t="str">
        <f>TEXT(Table357[[#This Row],[order_date]],"yyyy")</f>
        <v>2015</v>
      </c>
    </row>
    <row r="1132" spans="1:17" x14ac:dyDescent="0.3">
      <c r="A1132">
        <f t="shared" si="107"/>
        <v>7777896531</v>
      </c>
      <c r="B1132" s="1">
        <v>42198</v>
      </c>
      <c r="C1132" t="str">
        <f t="shared" si="102"/>
        <v>Monday</v>
      </c>
      <c r="D1132" t="str">
        <f t="shared" si="103"/>
        <v>July</v>
      </c>
      <c r="E1132">
        <v>12.75</v>
      </c>
      <c r="F1132" t="s">
        <v>27</v>
      </c>
      <c r="G1132" t="s">
        <v>22</v>
      </c>
      <c r="H1132">
        <f t="shared" si="104"/>
        <v>17.75</v>
      </c>
      <c r="I1132">
        <v>6</v>
      </c>
      <c r="J1132" t="s">
        <v>28</v>
      </c>
      <c r="K1132" t="s">
        <v>29</v>
      </c>
      <c r="L1132">
        <f>Table357[[#This Row],[unit_price]]*Table357[[#This Row],[quantity]]</f>
        <v>76.5</v>
      </c>
      <c r="M1132">
        <f t="shared" si="105"/>
        <v>106.5</v>
      </c>
      <c r="N1132">
        <f t="shared" si="106"/>
        <v>30</v>
      </c>
      <c r="O1132" t="s">
        <v>112</v>
      </c>
      <c r="P1132" t="s">
        <v>114</v>
      </c>
      <c r="Q1132" t="str">
        <f>TEXT(Table357[[#This Row],[order_date]],"yyyy")</f>
        <v>2015</v>
      </c>
    </row>
    <row r="1133" spans="1:17" x14ac:dyDescent="0.3">
      <c r="A1133">
        <f t="shared" si="107"/>
        <v>7777896532</v>
      </c>
      <c r="B1133" s="1">
        <v>42198</v>
      </c>
      <c r="C1133" t="str">
        <f t="shared" si="102"/>
        <v>Monday</v>
      </c>
      <c r="D1133" t="str">
        <f t="shared" si="103"/>
        <v>July</v>
      </c>
      <c r="E1133">
        <v>12</v>
      </c>
      <c r="F1133" t="s">
        <v>27</v>
      </c>
      <c r="G1133" t="s">
        <v>8</v>
      </c>
      <c r="H1133">
        <f t="shared" si="104"/>
        <v>15</v>
      </c>
      <c r="I1133">
        <v>4</v>
      </c>
      <c r="J1133" t="s">
        <v>52</v>
      </c>
      <c r="K1133" t="s">
        <v>53</v>
      </c>
      <c r="L1133">
        <f>Table357[[#This Row],[unit_price]]*Table357[[#This Row],[quantity]]</f>
        <v>48</v>
      </c>
      <c r="M1133">
        <f t="shared" si="105"/>
        <v>60</v>
      </c>
      <c r="N1133">
        <f t="shared" si="106"/>
        <v>12</v>
      </c>
      <c r="O1133" t="s">
        <v>111</v>
      </c>
      <c r="P1133" t="s">
        <v>115</v>
      </c>
      <c r="Q1133" t="str">
        <f>TEXT(Table357[[#This Row],[order_date]],"yyyy")</f>
        <v>2015</v>
      </c>
    </row>
    <row r="1134" spans="1:17" x14ac:dyDescent="0.3">
      <c r="A1134">
        <f t="shared" si="107"/>
        <v>7777896533</v>
      </c>
      <c r="B1134" s="1">
        <v>42198</v>
      </c>
      <c r="C1134" t="str">
        <f t="shared" si="102"/>
        <v>Monday</v>
      </c>
      <c r="D1134" t="str">
        <f t="shared" si="103"/>
        <v>July</v>
      </c>
      <c r="E1134">
        <v>16</v>
      </c>
      <c r="F1134" t="s">
        <v>7</v>
      </c>
      <c r="G1134" t="s">
        <v>14</v>
      </c>
      <c r="H1134">
        <f t="shared" si="104"/>
        <v>21.5</v>
      </c>
      <c r="I1134">
        <v>8</v>
      </c>
      <c r="J1134" t="s">
        <v>20</v>
      </c>
      <c r="K1134" t="s">
        <v>21</v>
      </c>
      <c r="L1134">
        <f>Table357[[#This Row],[unit_price]]*Table357[[#This Row],[quantity]]</f>
        <v>128</v>
      </c>
      <c r="M1134">
        <f t="shared" si="105"/>
        <v>172</v>
      </c>
      <c r="N1134">
        <f t="shared" si="106"/>
        <v>44</v>
      </c>
      <c r="O1134" t="s">
        <v>112</v>
      </c>
      <c r="P1134" t="s">
        <v>115</v>
      </c>
      <c r="Q1134" t="str">
        <f>TEXT(Table357[[#This Row],[order_date]],"yyyy")</f>
        <v>2015</v>
      </c>
    </row>
    <row r="1135" spans="1:17" x14ac:dyDescent="0.3">
      <c r="A1135">
        <f t="shared" si="107"/>
        <v>7777896534</v>
      </c>
      <c r="B1135" s="1">
        <v>42198</v>
      </c>
      <c r="C1135" t="str">
        <f t="shared" si="102"/>
        <v>Monday</v>
      </c>
      <c r="D1135" t="str">
        <f t="shared" si="103"/>
        <v>July</v>
      </c>
      <c r="E1135">
        <v>20.5</v>
      </c>
      <c r="F1135" t="s">
        <v>13</v>
      </c>
      <c r="G1135" t="s">
        <v>8</v>
      </c>
      <c r="H1135">
        <f t="shared" si="104"/>
        <v>26.5</v>
      </c>
      <c r="I1135">
        <v>1</v>
      </c>
      <c r="J1135" t="s">
        <v>30</v>
      </c>
      <c r="K1135" t="s">
        <v>31</v>
      </c>
      <c r="L1135">
        <f>Table357[[#This Row],[unit_price]]*Table357[[#This Row],[quantity]]</f>
        <v>20.5</v>
      </c>
      <c r="M1135">
        <f t="shared" si="105"/>
        <v>26.5</v>
      </c>
      <c r="N1135">
        <f t="shared" si="106"/>
        <v>6</v>
      </c>
      <c r="O1135" t="s">
        <v>112</v>
      </c>
      <c r="P1135" t="s">
        <v>114</v>
      </c>
      <c r="Q1135" t="str">
        <f>TEXT(Table357[[#This Row],[order_date]],"yyyy")</f>
        <v>2015</v>
      </c>
    </row>
    <row r="1136" spans="1:17" x14ac:dyDescent="0.3">
      <c r="A1136">
        <f t="shared" si="107"/>
        <v>7777896535</v>
      </c>
      <c r="B1136" s="1">
        <v>42198</v>
      </c>
      <c r="C1136" t="str">
        <f t="shared" si="102"/>
        <v>Monday</v>
      </c>
      <c r="D1136" t="str">
        <f t="shared" si="103"/>
        <v>July</v>
      </c>
      <c r="E1136">
        <v>12.25</v>
      </c>
      <c r="F1136" t="s">
        <v>27</v>
      </c>
      <c r="G1136" t="s">
        <v>17</v>
      </c>
      <c r="H1136">
        <f t="shared" si="104"/>
        <v>19.25</v>
      </c>
      <c r="I1136">
        <v>4</v>
      </c>
      <c r="J1136" t="s">
        <v>70</v>
      </c>
      <c r="K1136" t="s">
        <v>71</v>
      </c>
      <c r="L1136">
        <f>Table357[[#This Row],[unit_price]]*Table357[[#This Row],[quantity]]</f>
        <v>49</v>
      </c>
      <c r="M1136">
        <f t="shared" si="105"/>
        <v>77</v>
      </c>
      <c r="N1136">
        <f t="shared" si="106"/>
        <v>28</v>
      </c>
      <c r="O1136" t="s">
        <v>111</v>
      </c>
      <c r="P1136" t="s">
        <v>115</v>
      </c>
      <c r="Q1136" t="str">
        <f>TEXT(Table357[[#This Row],[order_date]],"yyyy")</f>
        <v>2015</v>
      </c>
    </row>
    <row r="1137" spans="1:17" x14ac:dyDescent="0.3">
      <c r="A1137">
        <f t="shared" si="107"/>
        <v>7777896536</v>
      </c>
      <c r="B1137" s="1">
        <v>42198</v>
      </c>
      <c r="C1137" t="str">
        <f t="shared" si="102"/>
        <v>Monday</v>
      </c>
      <c r="D1137" t="str">
        <f t="shared" si="103"/>
        <v>July</v>
      </c>
      <c r="E1137">
        <v>16.5</v>
      </c>
      <c r="F1137" t="s">
        <v>7</v>
      </c>
      <c r="G1137" t="s">
        <v>17</v>
      </c>
      <c r="H1137">
        <f t="shared" si="104"/>
        <v>25</v>
      </c>
      <c r="I1137">
        <v>12</v>
      </c>
      <c r="J1137" t="s">
        <v>25</v>
      </c>
      <c r="K1137" t="s">
        <v>26</v>
      </c>
      <c r="L1137">
        <f>Table357[[#This Row],[unit_price]]*Table357[[#This Row],[quantity]]</f>
        <v>198</v>
      </c>
      <c r="M1137">
        <f t="shared" si="105"/>
        <v>300</v>
      </c>
      <c r="N1137">
        <f t="shared" si="106"/>
        <v>102</v>
      </c>
      <c r="O1137" t="s">
        <v>112</v>
      </c>
      <c r="P1137" t="s">
        <v>115</v>
      </c>
      <c r="Q1137" t="str">
        <f>TEXT(Table357[[#This Row],[order_date]],"yyyy")</f>
        <v>2015</v>
      </c>
    </row>
    <row r="1138" spans="1:17" x14ac:dyDescent="0.3">
      <c r="A1138">
        <f t="shared" si="107"/>
        <v>7777896537</v>
      </c>
      <c r="B1138" s="1">
        <v>42199</v>
      </c>
      <c r="C1138" t="str">
        <f t="shared" si="102"/>
        <v>Tuesday</v>
      </c>
      <c r="D1138" t="str">
        <f t="shared" si="103"/>
        <v>July</v>
      </c>
      <c r="E1138">
        <v>12.5</v>
      </c>
      <c r="F1138" t="s">
        <v>7</v>
      </c>
      <c r="G1138" t="s">
        <v>8</v>
      </c>
      <c r="H1138">
        <f t="shared" si="104"/>
        <v>17</v>
      </c>
      <c r="I1138">
        <v>1</v>
      </c>
      <c r="J1138" t="s">
        <v>48</v>
      </c>
      <c r="K1138" t="s">
        <v>49</v>
      </c>
      <c r="L1138">
        <f>Table357[[#This Row],[unit_price]]*Table357[[#This Row],[quantity]]</f>
        <v>12.5</v>
      </c>
      <c r="M1138">
        <f t="shared" si="105"/>
        <v>17</v>
      </c>
      <c r="N1138">
        <f t="shared" si="106"/>
        <v>4.5</v>
      </c>
      <c r="O1138" t="s">
        <v>112</v>
      </c>
      <c r="P1138" t="s">
        <v>114</v>
      </c>
      <c r="Q1138" t="str">
        <f>TEXT(Table357[[#This Row],[order_date]],"yyyy")</f>
        <v>2015</v>
      </c>
    </row>
    <row r="1139" spans="1:17" x14ac:dyDescent="0.3">
      <c r="A1139">
        <f t="shared" si="107"/>
        <v>7777896538</v>
      </c>
      <c r="B1139" s="1">
        <v>42199</v>
      </c>
      <c r="C1139" t="str">
        <f t="shared" si="102"/>
        <v>Tuesday</v>
      </c>
      <c r="D1139" t="str">
        <f t="shared" si="103"/>
        <v>July</v>
      </c>
      <c r="E1139">
        <v>20.75</v>
      </c>
      <c r="F1139" t="s">
        <v>13</v>
      </c>
      <c r="G1139" t="s">
        <v>17</v>
      </c>
      <c r="H1139">
        <f t="shared" si="104"/>
        <v>30.75</v>
      </c>
      <c r="I1139">
        <v>7</v>
      </c>
      <c r="J1139" t="s">
        <v>38</v>
      </c>
      <c r="K1139" t="s">
        <v>39</v>
      </c>
      <c r="L1139">
        <f>Table357[[#This Row],[unit_price]]*Table357[[#This Row],[quantity]]</f>
        <v>145.25</v>
      </c>
      <c r="M1139">
        <f t="shared" si="105"/>
        <v>215.25</v>
      </c>
      <c r="N1139">
        <f t="shared" si="106"/>
        <v>70</v>
      </c>
      <c r="O1139" t="s">
        <v>111</v>
      </c>
      <c r="P1139" t="s">
        <v>114</v>
      </c>
      <c r="Q1139" t="str">
        <f>TEXT(Table357[[#This Row],[order_date]],"yyyy")</f>
        <v>2015</v>
      </c>
    </row>
    <row r="1140" spans="1:17" x14ac:dyDescent="0.3">
      <c r="A1140">
        <f t="shared" si="107"/>
        <v>7777896539</v>
      </c>
      <c r="B1140" s="1">
        <v>42199</v>
      </c>
      <c r="C1140" t="str">
        <f t="shared" si="102"/>
        <v>Tuesday</v>
      </c>
      <c r="D1140" t="str">
        <f t="shared" si="103"/>
        <v>July</v>
      </c>
      <c r="E1140">
        <v>20.75</v>
      </c>
      <c r="F1140" t="s">
        <v>13</v>
      </c>
      <c r="G1140" t="s">
        <v>22</v>
      </c>
      <c r="H1140">
        <f t="shared" si="104"/>
        <v>28.75</v>
      </c>
      <c r="I1140">
        <v>2</v>
      </c>
      <c r="J1140" t="s">
        <v>23</v>
      </c>
      <c r="K1140" t="s">
        <v>24</v>
      </c>
      <c r="L1140">
        <f>Table357[[#This Row],[unit_price]]*Table357[[#This Row],[quantity]]</f>
        <v>41.5</v>
      </c>
      <c r="M1140">
        <f t="shared" si="105"/>
        <v>57.5</v>
      </c>
      <c r="N1140">
        <f t="shared" si="106"/>
        <v>16</v>
      </c>
      <c r="O1140" t="s">
        <v>111</v>
      </c>
      <c r="P1140" t="s">
        <v>115</v>
      </c>
      <c r="Q1140" t="str">
        <f>TEXT(Table357[[#This Row],[order_date]],"yyyy")</f>
        <v>2015</v>
      </c>
    </row>
    <row r="1141" spans="1:17" x14ac:dyDescent="0.3">
      <c r="A1141">
        <f t="shared" si="107"/>
        <v>7777896540</v>
      </c>
      <c r="B1141" s="1">
        <v>42199</v>
      </c>
      <c r="C1141" t="str">
        <f t="shared" si="102"/>
        <v>Tuesday</v>
      </c>
      <c r="D1141" t="str">
        <f t="shared" si="103"/>
        <v>July</v>
      </c>
      <c r="E1141">
        <v>9.75</v>
      </c>
      <c r="F1141" t="s">
        <v>27</v>
      </c>
      <c r="G1141" t="s">
        <v>8</v>
      </c>
      <c r="H1141">
        <f t="shared" si="104"/>
        <v>12.75</v>
      </c>
      <c r="I1141">
        <v>1</v>
      </c>
      <c r="J1141" t="s">
        <v>48</v>
      </c>
      <c r="K1141" t="s">
        <v>49</v>
      </c>
      <c r="L1141">
        <f>Table357[[#This Row],[unit_price]]*Table357[[#This Row],[quantity]]</f>
        <v>9.75</v>
      </c>
      <c r="M1141">
        <f t="shared" si="105"/>
        <v>12.75</v>
      </c>
      <c r="N1141">
        <f t="shared" si="106"/>
        <v>3</v>
      </c>
      <c r="O1141" t="s">
        <v>112</v>
      </c>
      <c r="P1141" t="s">
        <v>115</v>
      </c>
      <c r="Q1141" t="str">
        <f>TEXT(Table357[[#This Row],[order_date]],"yyyy")</f>
        <v>2015</v>
      </c>
    </row>
    <row r="1142" spans="1:17" x14ac:dyDescent="0.3">
      <c r="A1142">
        <f t="shared" si="107"/>
        <v>7777896541</v>
      </c>
      <c r="B1142" s="1">
        <v>42199</v>
      </c>
      <c r="C1142" t="str">
        <f t="shared" si="102"/>
        <v>Tuesday</v>
      </c>
      <c r="D1142" t="str">
        <f t="shared" si="103"/>
        <v>July</v>
      </c>
      <c r="E1142">
        <v>16.5</v>
      </c>
      <c r="F1142" t="s">
        <v>7</v>
      </c>
      <c r="G1142" t="s">
        <v>17</v>
      </c>
      <c r="H1142">
        <f t="shared" si="104"/>
        <v>25</v>
      </c>
      <c r="I1142">
        <v>5</v>
      </c>
      <c r="J1142" t="s">
        <v>18</v>
      </c>
      <c r="K1142" t="s">
        <v>19</v>
      </c>
      <c r="L1142">
        <f>Table357[[#This Row],[unit_price]]*Table357[[#This Row],[quantity]]</f>
        <v>82.5</v>
      </c>
      <c r="M1142">
        <f t="shared" si="105"/>
        <v>125</v>
      </c>
      <c r="N1142">
        <f t="shared" si="106"/>
        <v>42.5</v>
      </c>
      <c r="O1142" t="s">
        <v>112</v>
      </c>
      <c r="P1142" t="s">
        <v>115</v>
      </c>
      <c r="Q1142" t="str">
        <f>TEXT(Table357[[#This Row],[order_date]],"yyyy")</f>
        <v>2015</v>
      </c>
    </row>
    <row r="1143" spans="1:17" x14ac:dyDescent="0.3">
      <c r="A1143">
        <f t="shared" si="107"/>
        <v>7777896542</v>
      </c>
      <c r="B1143" s="1">
        <v>42199</v>
      </c>
      <c r="C1143" t="str">
        <f t="shared" si="102"/>
        <v>Tuesday</v>
      </c>
      <c r="D1143" t="str">
        <f t="shared" si="103"/>
        <v>July</v>
      </c>
      <c r="E1143">
        <v>12.5</v>
      </c>
      <c r="F1143" t="s">
        <v>7</v>
      </c>
      <c r="G1143" t="s">
        <v>8</v>
      </c>
      <c r="H1143">
        <f t="shared" si="104"/>
        <v>17</v>
      </c>
      <c r="I1143">
        <v>7</v>
      </c>
      <c r="J1143" t="s">
        <v>48</v>
      </c>
      <c r="K1143" t="s">
        <v>49</v>
      </c>
      <c r="L1143">
        <f>Table357[[#This Row],[unit_price]]*Table357[[#This Row],[quantity]]</f>
        <v>87.5</v>
      </c>
      <c r="M1143">
        <f t="shared" si="105"/>
        <v>119</v>
      </c>
      <c r="N1143">
        <f t="shared" si="106"/>
        <v>31.5</v>
      </c>
      <c r="O1143" t="s">
        <v>112</v>
      </c>
      <c r="P1143" t="s">
        <v>115</v>
      </c>
      <c r="Q1143" t="str">
        <f>TEXT(Table357[[#This Row],[order_date]],"yyyy")</f>
        <v>2015</v>
      </c>
    </row>
    <row r="1144" spans="1:17" x14ac:dyDescent="0.3">
      <c r="A1144">
        <f t="shared" si="107"/>
        <v>7777896543</v>
      </c>
      <c r="B1144" s="1">
        <v>42199</v>
      </c>
      <c r="C1144" t="str">
        <f t="shared" si="102"/>
        <v>Tuesday</v>
      </c>
      <c r="D1144" t="str">
        <f t="shared" si="103"/>
        <v>July</v>
      </c>
      <c r="E1144">
        <v>12.5</v>
      </c>
      <c r="F1144" t="s">
        <v>27</v>
      </c>
      <c r="G1144" t="s">
        <v>17</v>
      </c>
      <c r="H1144">
        <f t="shared" si="104"/>
        <v>19.5</v>
      </c>
      <c r="I1144">
        <v>12</v>
      </c>
      <c r="J1144" t="s">
        <v>54</v>
      </c>
      <c r="K1144" t="s">
        <v>55</v>
      </c>
      <c r="L1144">
        <f>Table357[[#This Row],[unit_price]]*Table357[[#This Row],[quantity]]</f>
        <v>150</v>
      </c>
      <c r="M1144">
        <f t="shared" si="105"/>
        <v>234</v>
      </c>
      <c r="N1144">
        <f t="shared" si="106"/>
        <v>84</v>
      </c>
      <c r="O1144" t="s">
        <v>112</v>
      </c>
      <c r="P1144" t="s">
        <v>114</v>
      </c>
      <c r="Q1144" t="str">
        <f>TEXT(Table357[[#This Row],[order_date]],"yyyy")</f>
        <v>2015</v>
      </c>
    </row>
    <row r="1145" spans="1:17" x14ac:dyDescent="0.3">
      <c r="A1145">
        <f t="shared" si="107"/>
        <v>7777896544</v>
      </c>
      <c r="B1145" s="1">
        <v>42199</v>
      </c>
      <c r="C1145" t="str">
        <f t="shared" si="102"/>
        <v>Tuesday</v>
      </c>
      <c r="D1145" t="str">
        <f t="shared" si="103"/>
        <v>July</v>
      </c>
      <c r="E1145">
        <v>20.75</v>
      </c>
      <c r="F1145" t="s">
        <v>13</v>
      </c>
      <c r="G1145" t="s">
        <v>22</v>
      </c>
      <c r="H1145">
        <f t="shared" si="104"/>
        <v>28.75</v>
      </c>
      <c r="I1145">
        <v>1</v>
      </c>
      <c r="J1145" t="s">
        <v>46</v>
      </c>
      <c r="K1145" t="s">
        <v>47</v>
      </c>
      <c r="L1145">
        <f>Table357[[#This Row],[unit_price]]*Table357[[#This Row],[quantity]]</f>
        <v>20.75</v>
      </c>
      <c r="M1145">
        <f t="shared" si="105"/>
        <v>28.75</v>
      </c>
      <c r="N1145">
        <f t="shared" si="106"/>
        <v>8</v>
      </c>
      <c r="O1145" t="s">
        <v>111</v>
      </c>
      <c r="P1145" t="s">
        <v>115</v>
      </c>
      <c r="Q1145" t="str">
        <f>TEXT(Table357[[#This Row],[order_date]],"yyyy")</f>
        <v>2015</v>
      </c>
    </row>
    <row r="1146" spans="1:17" x14ac:dyDescent="0.3">
      <c r="A1146">
        <f t="shared" si="107"/>
        <v>7777896545</v>
      </c>
      <c r="B1146" s="1">
        <v>42200</v>
      </c>
      <c r="C1146" t="str">
        <f t="shared" si="102"/>
        <v>Wednesday</v>
      </c>
      <c r="D1146" t="str">
        <f t="shared" si="103"/>
        <v>July</v>
      </c>
      <c r="E1146">
        <v>20.25</v>
      </c>
      <c r="F1146" t="s">
        <v>13</v>
      </c>
      <c r="G1146" t="s">
        <v>14</v>
      </c>
      <c r="H1146">
        <f t="shared" si="104"/>
        <v>27.25</v>
      </c>
      <c r="I1146">
        <v>2</v>
      </c>
      <c r="J1146" t="s">
        <v>20</v>
      </c>
      <c r="K1146" t="s">
        <v>21</v>
      </c>
      <c r="L1146">
        <f>Table357[[#This Row],[unit_price]]*Table357[[#This Row],[quantity]]</f>
        <v>40.5</v>
      </c>
      <c r="M1146">
        <f t="shared" si="105"/>
        <v>54.5</v>
      </c>
      <c r="N1146">
        <f t="shared" si="106"/>
        <v>14</v>
      </c>
      <c r="O1146" t="s">
        <v>112</v>
      </c>
      <c r="P1146" t="s">
        <v>114</v>
      </c>
      <c r="Q1146" t="str">
        <f>TEXT(Table357[[#This Row],[order_date]],"yyyy")</f>
        <v>2015</v>
      </c>
    </row>
    <row r="1147" spans="1:17" x14ac:dyDescent="0.3">
      <c r="A1147">
        <f t="shared" si="107"/>
        <v>7777896546</v>
      </c>
      <c r="B1147" s="1">
        <v>42200</v>
      </c>
      <c r="C1147" t="str">
        <f t="shared" si="102"/>
        <v>Wednesday</v>
      </c>
      <c r="D1147" t="str">
        <f t="shared" si="103"/>
        <v>July</v>
      </c>
      <c r="E1147">
        <v>16.75</v>
      </c>
      <c r="F1147" t="s">
        <v>7</v>
      </c>
      <c r="G1147" t="s">
        <v>22</v>
      </c>
      <c r="H1147">
        <f t="shared" si="104"/>
        <v>23.25</v>
      </c>
      <c r="I1147">
        <v>11</v>
      </c>
      <c r="J1147" t="s">
        <v>72</v>
      </c>
      <c r="K1147" t="s">
        <v>73</v>
      </c>
      <c r="L1147">
        <f>Table357[[#This Row],[unit_price]]*Table357[[#This Row],[quantity]]</f>
        <v>184.25</v>
      </c>
      <c r="M1147">
        <f t="shared" si="105"/>
        <v>255.75</v>
      </c>
      <c r="N1147">
        <f t="shared" si="106"/>
        <v>71.5</v>
      </c>
      <c r="O1147" t="s">
        <v>112</v>
      </c>
      <c r="P1147" t="s">
        <v>114</v>
      </c>
      <c r="Q1147" t="str">
        <f>TEXT(Table357[[#This Row],[order_date]],"yyyy")</f>
        <v>2015</v>
      </c>
    </row>
    <row r="1148" spans="1:17" x14ac:dyDescent="0.3">
      <c r="A1148">
        <f t="shared" si="107"/>
        <v>7777896547</v>
      </c>
      <c r="B1148" s="1">
        <v>42200</v>
      </c>
      <c r="C1148" t="str">
        <f t="shared" si="102"/>
        <v>Wednesday</v>
      </c>
      <c r="D1148" t="str">
        <f t="shared" si="103"/>
        <v>July</v>
      </c>
      <c r="E1148">
        <v>20.75</v>
      </c>
      <c r="F1148" t="s">
        <v>13</v>
      </c>
      <c r="G1148" t="s">
        <v>17</v>
      </c>
      <c r="H1148">
        <f t="shared" si="104"/>
        <v>30.75</v>
      </c>
      <c r="I1148">
        <v>2</v>
      </c>
      <c r="J1148" t="s">
        <v>18</v>
      </c>
      <c r="K1148" t="s">
        <v>19</v>
      </c>
      <c r="L1148">
        <f>Table357[[#This Row],[unit_price]]*Table357[[#This Row],[quantity]]</f>
        <v>41.5</v>
      </c>
      <c r="M1148">
        <f t="shared" si="105"/>
        <v>61.5</v>
      </c>
      <c r="N1148">
        <f t="shared" si="106"/>
        <v>20</v>
      </c>
      <c r="O1148" t="s">
        <v>111</v>
      </c>
      <c r="P1148" t="s">
        <v>114</v>
      </c>
      <c r="Q1148" t="str">
        <f>TEXT(Table357[[#This Row],[order_date]],"yyyy")</f>
        <v>2015</v>
      </c>
    </row>
    <row r="1149" spans="1:17" x14ac:dyDescent="0.3">
      <c r="A1149">
        <f t="shared" si="107"/>
        <v>7777896548</v>
      </c>
      <c r="B1149" s="1">
        <v>42200</v>
      </c>
      <c r="C1149" t="str">
        <f t="shared" si="102"/>
        <v>Wednesday</v>
      </c>
      <c r="D1149" t="str">
        <f t="shared" si="103"/>
        <v>July</v>
      </c>
      <c r="E1149">
        <v>20.75</v>
      </c>
      <c r="F1149" t="s">
        <v>13</v>
      </c>
      <c r="G1149" t="s">
        <v>22</v>
      </c>
      <c r="H1149">
        <f t="shared" si="104"/>
        <v>28.75</v>
      </c>
      <c r="I1149">
        <v>7</v>
      </c>
      <c r="J1149" t="s">
        <v>50</v>
      </c>
      <c r="K1149" t="s">
        <v>51</v>
      </c>
      <c r="L1149">
        <f>Table357[[#This Row],[unit_price]]*Table357[[#This Row],[quantity]]</f>
        <v>145.25</v>
      </c>
      <c r="M1149">
        <f t="shared" si="105"/>
        <v>201.25</v>
      </c>
      <c r="N1149">
        <f t="shared" si="106"/>
        <v>56</v>
      </c>
      <c r="O1149" t="s">
        <v>112</v>
      </c>
      <c r="P1149" t="s">
        <v>114</v>
      </c>
      <c r="Q1149" t="str">
        <f>TEXT(Table357[[#This Row],[order_date]],"yyyy")</f>
        <v>2015</v>
      </c>
    </row>
    <row r="1150" spans="1:17" x14ac:dyDescent="0.3">
      <c r="A1150">
        <f t="shared" si="107"/>
        <v>7777896549</v>
      </c>
      <c r="B1150" s="1">
        <v>42200</v>
      </c>
      <c r="C1150" t="str">
        <f t="shared" si="102"/>
        <v>Wednesday</v>
      </c>
      <c r="D1150" t="str">
        <f t="shared" si="103"/>
        <v>July</v>
      </c>
      <c r="E1150">
        <v>16.5</v>
      </c>
      <c r="F1150" t="s">
        <v>13</v>
      </c>
      <c r="G1150" t="s">
        <v>8</v>
      </c>
      <c r="H1150">
        <f t="shared" si="104"/>
        <v>22.5</v>
      </c>
      <c r="I1150">
        <v>6</v>
      </c>
      <c r="J1150" t="s">
        <v>9</v>
      </c>
      <c r="K1150" t="s">
        <v>10</v>
      </c>
      <c r="L1150">
        <f>Table357[[#This Row],[unit_price]]*Table357[[#This Row],[quantity]]</f>
        <v>99</v>
      </c>
      <c r="M1150">
        <f t="shared" si="105"/>
        <v>135</v>
      </c>
      <c r="N1150">
        <f t="shared" si="106"/>
        <v>36</v>
      </c>
      <c r="O1150" t="s">
        <v>112</v>
      </c>
      <c r="P1150" t="s">
        <v>115</v>
      </c>
      <c r="Q1150" t="str">
        <f>TEXT(Table357[[#This Row],[order_date]],"yyyy")</f>
        <v>2015</v>
      </c>
    </row>
    <row r="1151" spans="1:17" x14ac:dyDescent="0.3">
      <c r="A1151">
        <f t="shared" si="107"/>
        <v>7777896550</v>
      </c>
      <c r="B1151" s="1">
        <v>42201</v>
      </c>
      <c r="C1151" t="str">
        <f t="shared" si="102"/>
        <v>Thursday</v>
      </c>
      <c r="D1151" t="str">
        <f t="shared" si="103"/>
        <v>July</v>
      </c>
      <c r="E1151">
        <v>20.75</v>
      </c>
      <c r="F1151" t="s">
        <v>13</v>
      </c>
      <c r="G1151" t="s">
        <v>22</v>
      </c>
      <c r="H1151">
        <f t="shared" si="104"/>
        <v>28.75</v>
      </c>
      <c r="I1151">
        <v>12</v>
      </c>
      <c r="J1151" t="s">
        <v>46</v>
      </c>
      <c r="K1151" t="s">
        <v>47</v>
      </c>
      <c r="L1151">
        <f>Table357[[#This Row],[unit_price]]*Table357[[#This Row],[quantity]]</f>
        <v>249</v>
      </c>
      <c r="M1151">
        <f t="shared" si="105"/>
        <v>345</v>
      </c>
      <c r="N1151">
        <f t="shared" si="106"/>
        <v>96</v>
      </c>
      <c r="O1151" t="s">
        <v>112</v>
      </c>
      <c r="P1151" t="s">
        <v>115</v>
      </c>
      <c r="Q1151" t="str">
        <f>TEXT(Table357[[#This Row],[order_date]],"yyyy")</f>
        <v>2015</v>
      </c>
    </row>
    <row r="1152" spans="1:17" x14ac:dyDescent="0.3">
      <c r="A1152">
        <f t="shared" si="107"/>
        <v>7777896551</v>
      </c>
      <c r="B1152" s="1">
        <v>42201</v>
      </c>
      <c r="C1152" t="str">
        <f t="shared" si="102"/>
        <v>Thursday</v>
      </c>
      <c r="D1152" t="str">
        <f t="shared" si="103"/>
        <v>July</v>
      </c>
      <c r="E1152">
        <v>20.25</v>
      </c>
      <c r="F1152" t="s">
        <v>13</v>
      </c>
      <c r="G1152" t="s">
        <v>17</v>
      </c>
      <c r="H1152">
        <f t="shared" si="104"/>
        <v>30.25</v>
      </c>
      <c r="I1152">
        <v>1</v>
      </c>
      <c r="J1152" t="s">
        <v>60</v>
      </c>
      <c r="K1152" t="s">
        <v>61</v>
      </c>
      <c r="L1152">
        <f>Table357[[#This Row],[unit_price]]*Table357[[#This Row],[quantity]]</f>
        <v>20.25</v>
      </c>
      <c r="M1152">
        <f t="shared" si="105"/>
        <v>30.25</v>
      </c>
      <c r="N1152">
        <f t="shared" si="106"/>
        <v>10</v>
      </c>
      <c r="O1152" t="s">
        <v>112</v>
      </c>
      <c r="P1152" t="s">
        <v>114</v>
      </c>
      <c r="Q1152" t="str">
        <f>TEXT(Table357[[#This Row],[order_date]],"yyyy")</f>
        <v>2015</v>
      </c>
    </row>
    <row r="1153" spans="1:17" x14ac:dyDescent="0.3">
      <c r="A1153">
        <f t="shared" si="107"/>
        <v>7777896552</v>
      </c>
      <c r="B1153" s="1">
        <v>42201</v>
      </c>
      <c r="C1153" t="str">
        <f t="shared" si="102"/>
        <v>Thursday</v>
      </c>
      <c r="D1153" t="str">
        <f t="shared" si="103"/>
        <v>July</v>
      </c>
      <c r="E1153">
        <v>15.25</v>
      </c>
      <c r="F1153" t="s">
        <v>13</v>
      </c>
      <c r="G1153" t="s">
        <v>8</v>
      </c>
      <c r="H1153">
        <f t="shared" si="104"/>
        <v>21.25</v>
      </c>
      <c r="I1153">
        <v>5</v>
      </c>
      <c r="J1153" t="s">
        <v>48</v>
      </c>
      <c r="K1153" t="s">
        <v>49</v>
      </c>
      <c r="L1153">
        <f>Table357[[#This Row],[unit_price]]*Table357[[#This Row],[quantity]]</f>
        <v>76.25</v>
      </c>
      <c r="M1153">
        <f t="shared" si="105"/>
        <v>106.25</v>
      </c>
      <c r="N1153">
        <f t="shared" si="106"/>
        <v>30</v>
      </c>
      <c r="O1153" t="s">
        <v>112</v>
      </c>
      <c r="P1153" t="s">
        <v>114</v>
      </c>
      <c r="Q1153" t="str">
        <f>TEXT(Table357[[#This Row],[order_date]],"yyyy")</f>
        <v>2015</v>
      </c>
    </row>
    <row r="1154" spans="1:17" x14ac:dyDescent="0.3">
      <c r="A1154">
        <f t="shared" si="107"/>
        <v>7777896553</v>
      </c>
      <c r="B1154" s="1">
        <v>42201</v>
      </c>
      <c r="C1154" t="str">
        <f t="shared" ref="C1154:C1217" si="108">TEXT(B1154,"dddd")</f>
        <v>Thursday</v>
      </c>
      <c r="D1154" t="str">
        <f t="shared" si="103"/>
        <v>July</v>
      </c>
      <c r="E1154">
        <v>18.5</v>
      </c>
      <c r="F1154" t="s">
        <v>13</v>
      </c>
      <c r="G1154" t="s">
        <v>14</v>
      </c>
      <c r="H1154">
        <f t="shared" si="104"/>
        <v>25.5</v>
      </c>
      <c r="I1154">
        <v>9</v>
      </c>
      <c r="J1154" t="s">
        <v>15</v>
      </c>
      <c r="K1154" t="s">
        <v>16</v>
      </c>
      <c r="L1154">
        <f>Table357[[#This Row],[unit_price]]*Table357[[#This Row],[quantity]]</f>
        <v>166.5</v>
      </c>
      <c r="M1154">
        <f t="shared" si="105"/>
        <v>229.5</v>
      </c>
      <c r="N1154">
        <f t="shared" si="106"/>
        <v>63</v>
      </c>
      <c r="O1154" t="s">
        <v>111</v>
      </c>
      <c r="P1154" t="s">
        <v>115</v>
      </c>
      <c r="Q1154" t="str">
        <f>TEXT(Table357[[#This Row],[order_date]],"yyyy")</f>
        <v>2015</v>
      </c>
    </row>
    <row r="1155" spans="1:17" x14ac:dyDescent="0.3">
      <c r="A1155">
        <f t="shared" si="107"/>
        <v>7777896554</v>
      </c>
      <c r="B1155" s="1">
        <v>42201</v>
      </c>
      <c r="C1155" t="str">
        <f t="shared" si="108"/>
        <v>Thursday</v>
      </c>
      <c r="D1155" t="str">
        <f t="shared" ref="D1155:D1218" si="109">TEXT(B1155,"mmmm")</f>
        <v>July</v>
      </c>
      <c r="E1155">
        <v>18.5</v>
      </c>
      <c r="F1155" t="s">
        <v>13</v>
      </c>
      <c r="G1155" t="s">
        <v>14</v>
      </c>
      <c r="H1155">
        <f t="shared" ref="H1155:H1218" si="110">E1155 +   IF(F1155="S", 2, IF(F1155="M", 3.5, IF(F1155="L", 5, 0))) +  IF(G1155="Classic", 1, IF(G1155="Veggie", 2, IF(G1155="Chicken", 3, IF(G1155="Supreme",5,0))))</f>
        <v>25.5</v>
      </c>
      <c r="I1155">
        <v>3</v>
      </c>
      <c r="J1155" t="s">
        <v>15</v>
      </c>
      <c r="K1155" t="s">
        <v>16</v>
      </c>
      <c r="L1155">
        <f>Table357[[#This Row],[unit_price]]*Table357[[#This Row],[quantity]]</f>
        <v>55.5</v>
      </c>
      <c r="M1155">
        <f t="shared" ref="M1155:M1218" si="111">H1155*I1155</f>
        <v>76.5</v>
      </c>
      <c r="N1155">
        <f t="shared" ref="N1155:N1218" si="112">(H1155-E1155)*I1155</f>
        <v>21</v>
      </c>
      <c r="O1155" t="s">
        <v>111</v>
      </c>
      <c r="P1155" t="s">
        <v>115</v>
      </c>
      <c r="Q1155" t="str">
        <f>TEXT(Table357[[#This Row],[order_date]],"yyyy")</f>
        <v>2015</v>
      </c>
    </row>
    <row r="1156" spans="1:17" x14ac:dyDescent="0.3">
      <c r="A1156">
        <f t="shared" ref="A1156:A1219" si="113">A1155+1</f>
        <v>7777896555</v>
      </c>
      <c r="B1156" s="1">
        <v>42202</v>
      </c>
      <c r="C1156" t="str">
        <f t="shared" si="108"/>
        <v>Friday</v>
      </c>
      <c r="D1156" t="str">
        <f t="shared" si="109"/>
        <v>July</v>
      </c>
      <c r="E1156">
        <v>16</v>
      </c>
      <c r="F1156" t="s">
        <v>7</v>
      </c>
      <c r="G1156" t="s">
        <v>14</v>
      </c>
      <c r="H1156">
        <f t="shared" si="110"/>
        <v>21.5</v>
      </c>
      <c r="I1156">
        <v>6</v>
      </c>
      <c r="J1156" t="s">
        <v>20</v>
      </c>
      <c r="K1156" t="s">
        <v>21</v>
      </c>
      <c r="L1156">
        <f>Table357[[#This Row],[unit_price]]*Table357[[#This Row],[quantity]]</f>
        <v>96</v>
      </c>
      <c r="M1156">
        <f t="shared" si="111"/>
        <v>129</v>
      </c>
      <c r="N1156">
        <f t="shared" si="112"/>
        <v>33</v>
      </c>
      <c r="O1156" t="s">
        <v>111</v>
      </c>
      <c r="P1156" t="s">
        <v>115</v>
      </c>
      <c r="Q1156" t="str">
        <f>TEXT(Table357[[#This Row],[order_date]],"yyyy")</f>
        <v>2015</v>
      </c>
    </row>
    <row r="1157" spans="1:17" x14ac:dyDescent="0.3">
      <c r="A1157">
        <f t="shared" si="113"/>
        <v>7777896556</v>
      </c>
      <c r="B1157" s="1">
        <v>42202</v>
      </c>
      <c r="C1157" t="str">
        <f t="shared" si="108"/>
        <v>Friday</v>
      </c>
      <c r="D1157" t="str">
        <f t="shared" si="109"/>
        <v>July</v>
      </c>
      <c r="E1157">
        <v>16.5</v>
      </c>
      <c r="F1157" t="s">
        <v>13</v>
      </c>
      <c r="G1157" t="s">
        <v>8</v>
      </c>
      <c r="H1157">
        <f t="shared" si="110"/>
        <v>22.5</v>
      </c>
      <c r="I1157">
        <v>7</v>
      </c>
      <c r="J1157" t="s">
        <v>9</v>
      </c>
      <c r="K1157" t="s">
        <v>10</v>
      </c>
      <c r="L1157">
        <f>Table357[[#This Row],[unit_price]]*Table357[[#This Row],[quantity]]</f>
        <v>115.5</v>
      </c>
      <c r="M1157">
        <f t="shared" si="111"/>
        <v>157.5</v>
      </c>
      <c r="N1157">
        <f t="shared" si="112"/>
        <v>42</v>
      </c>
      <c r="O1157" t="s">
        <v>111</v>
      </c>
      <c r="P1157" t="s">
        <v>114</v>
      </c>
      <c r="Q1157" t="str">
        <f>TEXT(Table357[[#This Row],[order_date]],"yyyy")</f>
        <v>2015</v>
      </c>
    </row>
    <row r="1158" spans="1:17" x14ac:dyDescent="0.3">
      <c r="A1158">
        <f t="shared" si="113"/>
        <v>7777896557</v>
      </c>
      <c r="B1158" s="1">
        <v>42202</v>
      </c>
      <c r="C1158" t="str">
        <f t="shared" si="108"/>
        <v>Friday</v>
      </c>
      <c r="D1158" t="str">
        <f t="shared" si="109"/>
        <v>July</v>
      </c>
      <c r="E1158">
        <v>23.65</v>
      </c>
      <c r="F1158" t="s">
        <v>27</v>
      </c>
      <c r="G1158" t="s">
        <v>17</v>
      </c>
      <c r="H1158">
        <f t="shared" si="110"/>
        <v>30.65</v>
      </c>
      <c r="I1158">
        <v>1</v>
      </c>
      <c r="J1158" t="s">
        <v>77</v>
      </c>
      <c r="K1158" t="s">
        <v>78</v>
      </c>
      <c r="L1158">
        <f>Table357[[#This Row],[unit_price]]*Table357[[#This Row],[quantity]]</f>
        <v>23.65</v>
      </c>
      <c r="M1158">
        <f t="shared" si="111"/>
        <v>30.65</v>
      </c>
      <c r="N1158">
        <f t="shared" si="112"/>
        <v>7</v>
      </c>
      <c r="O1158" t="s">
        <v>111</v>
      </c>
      <c r="P1158" t="s">
        <v>114</v>
      </c>
      <c r="Q1158" t="str">
        <f>TEXT(Table357[[#This Row],[order_date]],"yyyy")</f>
        <v>2015</v>
      </c>
    </row>
    <row r="1159" spans="1:17" x14ac:dyDescent="0.3">
      <c r="A1159">
        <f t="shared" si="113"/>
        <v>7777896558</v>
      </c>
      <c r="B1159" s="1">
        <v>42202</v>
      </c>
      <c r="C1159" t="str">
        <f t="shared" si="108"/>
        <v>Friday</v>
      </c>
      <c r="D1159" t="str">
        <f t="shared" si="109"/>
        <v>July</v>
      </c>
      <c r="E1159">
        <v>18.5</v>
      </c>
      <c r="F1159" t="s">
        <v>13</v>
      </c>
      <c r="G1159" t="s">
        <v>14</v>
      </c>
      <c r="H1159">
        <f t="shared" si="110"/>
        <v>25.5</v>
      </c>
      <c r="I1159">
        <v>2</v>
      </c>
      <c r="J1159" t="s">
        <v>15</v>
      </c>
      <c r="K1159" t="s">
        <v>16</v>
      </c>
      <c r="L1159">
        <f>Table357[[#This Row],[unit_price]]*Table357[[#This Row],[quantity]]</f>
        <v>37</v>
      </c>
      <c r="M1159">
        <f t="shared" si="111"/>
        <v>51</v>
      </c>
      <c r="N1159">
        <f t="shared" si="112"/>
        <v>14</v>
      </c>
      <c r="O1159" t="s">
        <v>111</v>
      </c>
      <c r="P1159" t="s">
        <v>115</v>
      </c>
      <c r="Q1159" t="str">
        <f>TEXT(Table357[[#This Row],[order_date]],"yyyy")</f>
        <v>2015</v>
      </c>
    </row>
    <row r="1160" spans="1:17" x14ac:dyDescent="0.3">
      <c r="A1160">
        <f t="shared" si="113"/>
        <v>7777896559</v>
      </c>
      <c r="B1160" s="1">
        <v>42202</v>
      </c>
      <c r="C1160" t="str">
        <f t="shared" si="108"/>
        <v>Friday</v>
      </c>
      <c r="D1160" t="str">
        <f t="shared" si="109"/>
        <v>July</v>
      </c>
      <c r="E1160">
        <v>16</v>
      </c>
      <c r="F1160" t="s">
        <v>7</v>
      </c>
      <c r="G1160" t="s">
        <v>8</v>
      </c>
      <c r="H1160">
        <f t="shared" si="110"/>
        <v>20.5</v>
      </c>
      <c r="I1160">
        <v>5</v>
      </c>
      <c r="J1160" t="s">
        <v>11</v>
      </c>
      <c r="K1160" t="s">
        <v>12</v>
      </c>
      <c r="L1160">
        <f>Table357[[#This Row],[unit_price]]*Table357[[#This Row],[quantity]]</f>
        <v>80</v>
      </c>
      <c r="M1160">
        <f t="shared" si="111"/>
        <v>102.5</v>
      </c>
      <c r="N1160">
        <f t="shared" si="112"/>
        <v>22.5</v>
      </c>
      <c r="O1160" t="s">
        <v>112</v>
      </c>
      <c r="P1160" t="s">
        <v>114</v>
      </c>
      <c r="Q1160" t="str">
        <f>TEXT(Table357[[#This Row],[order_date]],"yyyy")</f>
        <v>2015</v>
      </c>
    </row>
    <row r="1161" spans="1:17" x14ac:dyDescent="0.3">
      <c r="A1161">
        <f t="shared" si="113"/>
        <v>7777896560</v>
      </c>
      <c r="B1161" s="1">
        <v>42202</v>
      </c>
      <c r="C1161" t="str">
        <f t="shared" si="108"/>
        <v>Friday</v>
      </c>
      <c r="D1161" t="str">
        <f t="shared" si="109"/>
        <v>July</v>
      </c>
      <c r="E1161">
        <v>16.75</v>
      </c>
      <c r="F1161" t="s">
        <v>7</v>
      </c>
      <c r="G1161" t="s">
        <v>22</v>
      </c>
      <c r="H1161">
        <f t="shared" si="110"/>
        <v>23.25</v>
      </c>
      <c r="I1161">
        <v>7</v>
      </c>
      <c r="J1161" t="s">
        <v>46</v>
      </c>
      <c r="K1161" t="s">
        <v>47</v>
      </c>
      <c r="L1161">
        <f>Table357[[#This Row],[unit_price]]*Table357[[#This Row],[quantity]]</f>
        <v>117.25</v>
      </c>
      <c r="M1161">
        <f t="shared" si="111"/>
        <v>162.75</v>
      </c>
      <c r="N1161">
        <f t="shared" si="112"/>
        <v>45.5</v>
      </c>
      <c r="O1161" t="s">
        <v>112</v>
      </c>
      <c r="P1161" t="s">
        <v>115</v>
      </c>
      <c r="Q1161" t="str">
        <f>TEXT(Table357[[#This Row],[order_date]],"yyyy")</f>
        <v>2015</v>
      </c>
    </row>
    <row r="1162" spans="1:17" x14ac:dyDescent="0.3">
      <c r="A1162">
        <f t="shared" si="113"/>
        <v>7777896561</v>
      </c>
      <c r="B1162" s="1">
        <v>42202</v>
      </c>
      <c r="C1162" t="str">
        <f t="shared" si="108"/>
        <v>Friday</v>
      </c>
      <c r="D1162" t="str">
        <f t="shared" si="109"/>
        <v>July</v>
      </c>
      <c r="E1162">
        <v>12.5</v>
      </c>
      <c r="F1162" t="s">
        <v>7</v>
      </c>
      <c r="G1162" t="s">
        <v>8</v>
      </c>
      <c r="H1162">
        <f t="shared" si="110"/>
        <v>17</v>
      </c>
      <c r="I1162">
        <v>3</v>
      </c>
      <c r="J1162" t="s">
        <v>48</v>
      </c>
      <c r="K1162" t="s">
        <v>49</v>
      </c>
      <c r="L1162">
        <f>Table357[[#This Row],[unit_price]]*Table357[[#This Row],[quantity]]</f>
        <v>37.5</v>
      </c>
      <c r="M1162">
        <f t="shared" si="111"/>
        <v>51</v>
      </c>
      <c r="N1162">
        <f t="shared" si="112"/>
        <v>13.5</v>
      </c>
      <c r="O1162" t="s">
        <v>111</v>
      </c>
      <c r="P1162" t="s">
        <v>115</v>
      </c>
      <c r="Q1162" t="str">
        <f>TEXT(Table357[[#This Row],[order_date]],"yyyy")</f>
        <v>2015</v>
      </c>
    </row>
    <row r="1163" spans="1:17" x14ac:dyDescent="0.3">
      <c r="A1163">
        <f t="shared" si="113"/>
        <v>7777896562</v>
      </c>
      <c r="B1163" s="1">
        <v>42203</v>
      </c>
      <c r="C1163" t="str">
        <f t="shared" si="108"/>
        <v>Saturday</v>
      </c>
      <c r="D1163" t="str">
        <f t="shared" si="109"/>
        <v>July</v>
      </c>
      <c r="E1163">
        <v>16</v>
      </c>
      <c r="F1163" t="s">
        <v>7</v>
      </c>
      <c r="G1163" t="s">
        <v>14</v>
      </c>
      <c r="H1163">
        <f t="shared" si="110"/>
        <v>21.5</v>
      </c>
      <c r="I1163">
        <v>6</v>
      </c>
      <c r="J1163" t="s">
        <v>64</v>
      </c>
      <c r="K1163" t="s">
        <v>65</v>
      </c>
      <c r="L1163">
        <f>Table357[[#This Row],[unit_price]]*Table357[[#This Row],[quantity]]</f>
        <v>96</v>
      </c>
      <c r="M1163">
        <f t="shared" si="111"/>
        <v>129</v>
      </c>
      <c r="N1163">
        <f t="shared" si="112"/>
        <v>33</v>
      </c>
      <c r="O1163" t="s">
        <v>112</v>
      </c>
      <c r="P1163" t="s">
        <v>115</v>
      </c>
      <c r="Q1163" t="str">
        <f>TEXT(Table357[[#This Row],[order_date]],"yyyy")</f>
        <v>2015</v>
      </c>
    </row>
    <row r="1164" spans="1:17" x14ac:dyDescent="0.3">
      <c r="A1164">
        <f t="shared" si="113"/>
        <v>7777896563</v>
      </c>
      <c r="B1164" s="1">
        <v>42203</v>
      </c>
      <c r="C1164" t="str">
        <f t="shared" si="108"/>
        <v>Saturday</v>
      </c>
      <c r="D1164" t="str">
        <f t="shared" si="109"/>
        <v>July</v>
      </c>
      <c r="E1164">
        <v>12.75</v>
      </c>
      <c r="F1164" t="s">
        <v>27</v>
      </c>
      <c r="G1164" t="s">
        <v>22</v>
      </c>
      <c r="H1164">
        <f t="shared" si="110"/>
        <v>17.75</v>
      </c>
      <c r="I1164">
        <v>10</v>
      </c>
      <c r="J1164" t="s">
        <v>23</v>
      </c>
      <c r="K1164" t="s">
        <v>24</v>
      </c>
      <c r="L1164">
        <f>Table357[[#This Row],[unit_price]]*Table357[[#This Row],[quantity]]</f>
        <v>127.5</v>
      </c>
      <c r="M1164">
        <f t="shared" si="111"/>
        <v>177.5</v>
      </c>
      <c r="N1164">
        <f t="shared" si="112"/>
        <v>50</v>
      </c>
      <c r="O1164" t="s">
        <v>112</v>
      </c>
      <c r="P1164" t="s">
        <v>115</v>
      </c>
      <c r="Q1164" t="str">
        <f>TEXT(Table357[[#This Row],[order_date]],"yyyy")</f>
        <v>2015</v>
      </c>
    </row>
    <row r="1165" spans="1:17" x14ac:dyDescent="0.3">
      <c r="A1165">
        <f t="shared" si="113"/>
        <v>7777896564</v>
      </c>
      <c r="B1165" s="1">
        <v>42203</v>
      </c>
      <c r="C1165" t="str">
        <f t="shared" si="108"/>
        <v>Saturday</v>
      </c>
      <c r="D1165" t="str">
        <f t="shared" si="109"/>
        <v>July</v>
      </c>
      <c r="E1165">
        <v>15.25</v>
      </c>
      <c r="F1165" t="s">
        <v>13</v>
      </c>
      <c r="G1165" t="s">
        <v>8</v>
      </c>
      <c r="H1165">
        <f t="shared" si="110"/>
        <v>21.25</v>
      </c>
      <c r="I1165">
        <v>2</v>
      </c>
      <c r="J1165" t="s">
        <v>48</v>
      </c>
      <c r="K1165" t="s">
        <v>49</v>
      </c>
      <c r="L1165">
        <f>Table357[[#This Row],[unit_price]]*Table357[[#This Row],[quantity]]</f>
        <v>30.5</v>
      </c>
      <c r="M1165">
        <f t="shared" si="111"/>
        <v>42.5</v>
      </c>
      <c r="N1165">
        <f t="shared" si="112"/>
        <v>12</v>
      </c>
      <c r="O1165" t="s">
        <v>112</v>
      </c>
      <c r="P1165" t="s">
        <v>114</v>
      </c>
      <c r="Q1165" t="str">
        <f>TEXT(Table357[[#This Row],[order_date]],"yyyy")</f>
        <v>2015</v>
      </c>
    </row>
    <row r="1166" spans="1:17" x14ac:dyDescent="0.3">
      <c r="A1166">
        <f t="shared" si="113"/>
        <v>7777896565</v>
      </c>
      <c r="B1166" s="1">
        <v>42203</v>
      </c>
      <c r="C1166" t="str">
        <f t="shared" si="108"/>
        <v>Saturday</v>
      </c>
      <c r="D1166" t="str">
        <f t="shared" si="109"/>
        <v>July</v>
      </c>
      <c r="E1166">
        <v>12</v>
      </c>
      <c r="F1166" t="s">
        <v>27</v>
      </c>
      <c r="G1166" t="s">
        <v>8</v>
      </c>
      <c r="H1166">
        <f t="shared" si="110"/>
        <v>15</v>
      </c>
      <c r="I1166">
        <v>10</v>
      </c>
      <c r="J1166" t="s">
        <v>11</v>
      </c>
      <c r="K1166" t="s">
        <v>12</v>
      </c>
      <c r="L1166">
        <f>Table357[[#This Row],[unit_price]]*Table357[[#This Row],[quantity]]</f>
        <v>120</v>
      </c>
      <c r="M1166">
        <f t="shared" si="111"/>
        <v>150</v>
      </c>
      <c r="N1166">
        <f t="shared" si="112"/>
        <v>30</v>
      </c>
      <c r="O1166" t="s">
        <v>111</v>
      </c>
      <c r="P1166" t="s">
        <v>114</v>
      </c>
      <c r="Q1166" t="str">
        <f>TEXT(Table357[[#This Row],[order_date]],"yyyy")</f>
        <v>2015</v>
      </c>
    </row>
    <row r="1167" spans="1:17" x14ac:dyDescent="0.3">
      <c r="A1167">
        <f t="shared" si="113"/>
        <v>7777896566</v>
      </c>
      <c r="B1167" s="1">
        <v>42203</v>
      </c>
      <c r="C1167" t="str">
        <f t="shared" si="108"/>
        <v>Saturday</v>
      </c>
      <c r="D1167" t="str">
        <f t="shared" si="109"/>
        <v>July</v>
      </c>
      <c r="E1167">
        <v>12.5</v>
      </c>
      <c r="F1167" t="s">
        <v>27</v>
      </c>
      <c r="G1167" t="s">
        <v>17</v>
      </c>
      <c r="H1167">
        <f t="shared" si="110"/>
        <v>19.5</v>
      </c>
      <c r="I1167">
        <v>1</v>
      </c>
      <c r="J1167" t="s">
        <v>32</v>
      </c>
      <c r="K1167" t="s">
        <v>33</v>
      </c>
      <c r="L1167">
        <f>Table357[[#This Row],[unit_price]]*Table357[[#This Row],[quantity]]</f>
        <v>12.5</v>
      </c>
      <c r="M1167">
        <f t="shared" si="111"/>
        <v>19.5</v>
      </c>
      <c r="N1167">
        <f t="shared" si="112"/>
        <v>7</v>
      </c>
      <c r="O1167" t="s">
        <v>112</v>
      </c>
      <c r="P1167" t="s">
        <v>114</v>
      </c>
      <c r="Q1167" t="str">
        <f>TEXT(Table357[[#This Row],[order_date]],"yyyy")</f>
        <v>2015</v>
      </c>
    </row>
    <row r="1168" spans="1:17" x14ac:dyDescent="0.3">
      <c r="A1168">
        <f t="shared" si="113"/>
        <v>7777896567</v>
      </c>
      <c r="B1168" s="1">
        <v>42204</v>
      </c>
      <c r="C1168" t="str">
        <f t="shared" si="108"/>
        <v>Sunday</v>
      </c>
      <c r="D1168" t="str">
        <f t="shared" si="109"/>
        <v>July</v>
      </c>
      <c r="E1168">
        <v>20.5</v>
      </c>
      <c r="F1168" t="s">
        <v>13</v>
      </c>
      <c r="G1168" t="s">
        <v>8</v>
      </c>
      <c r="H1168">
        <f t="shared" si="110"/>
        <v>26.5</v>
      </c>
      <c r="I1168">
        <v>7</v>
      </c>
      <c r="J1168" t="s">
        <v>36</v>
      </c>
      <c r="K1168" t="s">
        <v>37</v>
      </c>
      <c r="L1168">
        <f>Table357[[#This Row],[unit_price]]*Table357[[#This Row],[quantity]]</f>
        <v>143.5</v>
      </c>
      <c r="M1168">
        <f t="shared" si="111"/>
        <v>185.5</v>
      </c>
      <c r="N1168">
        <f t="shared" si="112"/>
        <v>42</v>
      </c>
      <c r="O1168" t="s">
        <v>112</v>
      </c>
      <c r="P1168" t="s">
        <v>115</v>
      </c>
      <c r="Q1168" t="str">
        <f>TEXT(Table357[[#This Row],[order_date]],"yyyy")</f>
        <v>2015</v>
      </c>
    </row>
    <row r="1169" spans="1:17" x14ac:dyDescent="0.3">
      <c r="A1169">
        <f t="shared" si="113"/>
        <v>7777896568</v>
      </c>
      <c r="B1169" s="1">
        <v>42204</v>
      </c>
      <c r="C1169" t="str">
        <f t="shared" si="108"/>
        <v>Sunday</v>
      </c>
      <c r="D1169" t="str">
        <f t="shared" si="109"/>
        <v>July</v>
      </c>
      <c r="E1169">
        <v>17.5</v>
      </c>
      <c r="F1169" t="s">
        <v>13</v>
      </c>
      <c r="G1169" t="s">
        <v>8</v>
      </c>
      <c r="H1169">
        <f t="shared" si="110"/>
        <v>23.5</v>
      </c>
      <c r="I1169">
        <v>7</v>
      </c>
      <c r="J1169" t="s">
        <v>74</v>
      </c>
      <c r="K1169" t="s">
        <v>75</v>
      </c>
      <c r="L1169">
        <f>Table357[[#This Row],[unit_price]]*Table357[[#This Row],[quantity]]</f>
        <v>122.5</v>
      </c>
      <c r="M1169">
        <f t="shared" si="111"/>
        <v>164.5</v>
      </c>
      <c r="N1169">
        <f t="shared" si="112"/>
        <v>42</v>
      </c>
      <c r="O1169" t="s">
        <v>111</v>
      </c>
      <c r="P1169" t="s">
        <v>114</v>
      </c>
      <c r="Q1169" t="str">
        <f>TEXT(Table357[[#This Row],[order_date]],"yyyy")</f>
        <v>2015</v>
      </c>
    </row>
    <row r="1170" spans="1:17" x14ac:dyDescent="0.3">
      <c r="A1170">
        <f t="shared" si="113"/>
        <v>7777896569</v>
      </c>
      <c r="B1170" s="1">
        <v>42204</v>
      </c>
      <c r="C1170" t="str">
        <f t="shared" si="108"/>
        <v>Sunday</v>
      </c>
      <c r="D1170" t="str">
        <f t="shared" si="109"/>
        <v>July</v>
      </c>
      <c r="E1170">
        <v>18.5</v>
      </c>
      <c r="F1170" t="s">
        <v>13</v>
      </c>
      <c r="G1170" t="s">
        <v>14</v>
      </c>
      <c r="H1170">
        <f t="shared" si="110"/>
        <v>25.5</v>
      </c>
      <c r="I1170">
        <v>5</v>
      </c>
      <c r="J1170" t="s">
        <v>15</v>
      </c>
      <c r="K1170" t="s">
        <v>16</v>
      </c>
      <c r="L1170">
        <f>Table357[[#This Row],[unit_price]]*Table357[[#This Row],[quantity]]</f>
        <v>92.5</v>
      </c>
      <c r="M1170">
        <f t="shared" si="111"/>
        <v>127.5</v>
      </c>
      <c r="N1170">
        <f t="shared" si="112"/>
        <v>35</v>
      </c>
      <c r="O1170" t="s">
        <v>111</v>
      </c>
      <c r="P1170" t="s">
        <v>114</v>
      </c>
      <c r="Q1170" t="str">
        <f>TEXT(Table357[[#This Row],[order_date]],"yyyy")</f>
        <v>2015</v>
      </c>
    </row>
    <row r="1171" spans="1:17" x14ac:dyDescent="0.3">
      <c r="A1171">
        <f t="shared" si="113"/>
        <v>7777896570</v>
      </c>
      <c r="B1171" s="1">
        <v>42204</v>
      </c>
      <c r="C1171" t="str">
        <f t="shared" si="108"/>
        <v>Sunday</v>
      </c>
      <c r="D1171" t="str">
        <f t="shared" si="109"/>
        <v>July</v>
      </c>
      <c r="E1171">
        <v>16.5</v>
      </c>
      <c r="F1171" t="s">
        <v>7</v>
      </c>
      <c r="G1171" t="s">
        <v>17</v>
      </c>
      <c r="H1171">
        <f t="shared" si="110"/>
        <v>25</v>
      </c>
      <c r="I1171">
        <v>1</v>
      </c>
      <c r="J1171" t="s">
        <v>18</v>
      </c>
      <c r="K1171" t="s">
        <v>19</v>
      </c>
      <c r="L1171">
        <f>Table357[[#This Row],[unit_price]]*Table357[[#This Row],[quantity]]</f>
        <v>16.5</v>
      </c>
      <c r="M1171">
        <f t="shared" si="111"/>
        <v>25</v>
      </c>
      <c r="N1171">
        <f t="shared" si="112"/>
        <v>8.5</v>
      </c>
      <c r="O1171" t="s">
        <v>111</v>
      </c>
      <c r="P1171" t="s">
        <v>114</v>
      </c>
      <c r="Q1171" t="str">
        <f>TEXT(Table357[[#This Row],[order_date]],"yyyy")</f>
        <v>2015</v>
      </c>
    </row>
    <row r="1172" spans="1:17" x14ac:dyDescent="0.3">
      <c r="A1172">
        <f t="shared" si="113"/>
        <v>7777896571</v>
      </c>
      <c r="B1172" s="1">
        <v>42204</v>
      </c>
      <c r="C1172" t="str">
        <f t="shared" si="108"/>
        <v>Sunday</v>
      </c>
      <c r="D1172" t="str">
        <f t="shared" si="109"/>
        <v>July</v>
      </c>
      <c r="E1172">
        <v>16</v>
      </c>
      <c r="F1172" t="s">
        <v>7</v>
      </c>
      <c r="G1172" t="s">
        <v>14</v>
      </c>
      <c r="H1172">
        <f t="shared" si="110"/>
        <v>21.5</v>
      </c>
      <c r="I1172">
        <v>9</v>
      </c>
      <c r="J1172" t="s">
        <v>42</v>
      </c>
      <c r="K1172" t="s">
        <v>43</v>
      </c>
      <c r="L1172">
        <f>Table357[[#This Row],[unit_price]]*Table357[[#This Row],[quantity]]</f>
        <v>144</v>
      </c>
      <c r="M1172">
        <f t="shared" si="111"/>
        <v>193.5</v>
      </c>
      <c r="N1172">
        <f t="shared" si="112"/>
        <v>49.5</v>
      </c>
      <c r="O1172" t="s">
        <v>112</v>
      </c>
      <c r="P1172" t="s">
        <v>114</v>
      </c>
      <c r="Q1172" t="str">
        <f>TEXT(Table357[[#This Row],[order_date]],"yyyy")</f>
        <v>2015</v>
      </c>
    </row>
    <row r="1173" spans="1:17" x14ac:dyDescent="0.3">
      <c r="A1173">
        <f t="shared" si="113"/>
        <v>7777896572</v>
      </c>
      <c r="B1173" s="1">
        <v>42205</v>
      </c>
      <c r="C1173" t="str">
        <f t="shared" si="108"/>
        <v>Monday</v>
      </c>
      <c r="D1173" t="str">
        <f t="shared" si="109"/>
        <v>July</v>
      </c>
      <c r="E1173">
        <v>20.25</v>
      </c>
      <c r="F1173" t="s">
        <v>13</v>
      </c>
      <c r="G1173" t="s">
        <v>14</v>
      </c>
      <c r="H1173">
        <f t="shared" si="110"/>
        <v>27.25</v>
      </c>
      <c r="I1173">
        <v>9</v>
      </c>
      <c r="J1173" t="s">
        <v>68</v>
      </c>
      <c r="K1173" t="s">
        <v>69</v>
      </c>
      <c r="L1173">
        <f>Table357[[#This Row],[unit_price]]*Table357[[#This Row],[quantity]]</f>
        <v>182.25</v>
      </c>
      <c r="M1173">
        <f t="shared" si="111"/>
        <v>245.25</v>
      </c>
      <c r="N1173">
        <f t="shared" si="112"/>
        <v>63</v>
      </c>
      <c r="O1173" t="s">
        <v>111</v>
      </c>
      <c r="P1173" t="s">
        <v>114</v>
      </c>
      <c r="Q1173" t="str">
        <f>TEXT(Table357[[#This Row],[order_date]],"yyyy")</f>
        <v>2015</v>
      </c>
    </row>
    <row r="1174" spans="1:17" x14ac:dyDescent="0.3">
      <c r="A1174">
        <f t="shared" si="113"/>
        <v>7777896573</v>
      </c>
      <c r="B1174" s="1">
        <v>42205</v>
      </c>
      <c r="C1174" t="str">
        <f t="shared" si="108"/>
        <v>Monday</v>
      </c>
      <c r="D1174" t="str">
        <f t="shared" si="109"/>
        <v>July</v>
      </c>
      <c r="E1174">
        <v>14.75</v>
      </c>
      <c r="F1174" t="s">
        <v>7</v>
      </c>
      <c r="G1174" t="s">
        <v>14</v>
      </c>
      <c r="H1174">
        <f t="shared" si="110"/>
        <v>20.25</v>
      </c>
      <c r="I1174">
        <v>10</v>
      </c>
      <c r="J1174" t="s">
        <v>56</v>
      </c>
      <c r="K1174" t="s">
        <v>57</v>
      </c>
      <c r="L1174">
        <f>Table357[[#This Row],[unit_price]]*Table357[[#This Row],[quantity]]</f>
        <v>147.5</v>
      </c>
      <c r="M1174">
        <f t="shared" si="111"/>
        <v>202.5</v>
      </c>
      <c r="N1174">
        <f t="shared" si="112"/>
        <v>55</v>
      </c>
      <c r="O1174" t="s">
        <v>112</v>
      </c>
      <c r="P1174" t="s">
        <v>115</v>
      </c>
      <c r="Q1174" t="str">
        <f>TEXT(Table357[[#This Row],[order_date]],"yyyy")</f>
        <v>2015</v>
      </c>
    </row>
    <row r="1175" spans="1:17" x14ac:dyDescent="0.3">
      <c r="A1175">
        <f t="shared" si="113"/>
        <v>7777896574</v>
      </c>
      <c r="B1175" s="1">
        <v>42205</v>
      </c>
      <c r="C1175" t="str">
        <f t="shared" si="108"/>
        <v>Monday</v>
      </c>
      <c r="D1175" t="str">
        <f t="shared" si="109"/>
        <v>July</v>
      </c>
      <c r="E1175">
        <v>12.25</v>
      </c>
      <c r="F1175" t="s">
        <v>27</v>
      </c>
      <c r="G1175" t="s">
        <v>17</v>
      </c>
      <c r="H1175">
        <f t="shared" si="110"/>
        <v>19.25</v>
      </c>
      <c r="I1175">
        <v>8</v>
      </c>
      <c r="J1175" t="s">
        <v>70</v>
      </c>
      <c r="K1175" t="s">
        <v>71</v>
      </c>
      <c r="L1175">
        <f>Table357[[#This Row],[unit_price]]*Table357[[#This Row],[quantity]]</f>
        <v>98</v>
      </c>
      <c r="M1175">
        <f t="shared" si="111"/>
        <v>154</v>
      </c>
      <c r="N1175">
        <f t="shared" si="112"/>
        <v>56</v>
      </c>
      <c r="O1175" t="s">
        <v>111</v>
      </c>
      <c r="P1175" t="s">
        <v>114</v>
      </c>
      <c r="Q1175" t="str">
        <f>TEXT(Table357[[#This Row],[order_date]],"yyyy")</f>
        <v>2015</v>
      </c>
    </row>
    <row r="1176" spans="1:17" x14ac:dyDescent="0.3">
      <c r="A1176">
        <f t="shared" si="113"/>
        <v>7777896575</v>
      </c>
      <c r="B1176" s="1">
        <v>42205</v>
      </c>
      <c r="C1176" t="str">
        <f t="shared" si="108"/>
        <v>Monday</v>
      </c>
      <c r="D1176" t="str">
        <f t="shared" si="109"/>
        <v>July</v>
      </c>
      <c r="E1176">
        <v>12</v>
      </c>
      <c r="F1176" t="s">
        <v>27</v>
      </c>
      <c r="G1176" t="s">
        <v>8</v>
      </c>
      <c r="H1176">
        <f t="shared" si="110"/>
        <v>15</v>
      </c>
      <c r="I1176">
        <v>6</v>
      </c>
      <c r="J1176" t="s">
        <v>52</v>
      </c>
      <c r="K1176" t="s">
        <v>53</v>
      </c>
      <c r="L1176">
        <f>Table357[[#This Row],[unit_price]]*Table357[[#This Row],[quantity]]</f>
        <v>72</v>
      </c>
      <c r="M1176">
        <f t="shared" si="111"/>
        <v>90</v>
      </c>
      <c r="N1176">
        <f t="shared" si="112"/>
        <v>18</v>
      </c>
      <c r="O1176" t="s">
        <v>111</v>
      </c>
      <c r="P1176" t="s">
        <v>114</v>
      </c>
      <c r="Q1176" t="str">
        <f>TEXT(Table357[[#This Row],[order_date]],"yyyy")</f>
        <v>2015</v>
      </c>
    </row>
    <row r="1177" spans="1:17" x14ac:dyDescent="0.3">
      <c r="A1177">
        <f t="shared" si="113"/>
        <v>7777896576</v>
      </c>
      <c r="B1177" s="1">
        <v>42205</v>
      </c>
      <c r="C1177" t="str">
        <f t="shared" si="108"/>
        <v>Monday</v>
      </c>
      <c r="D1177" t="str">
        <f t="shared" si="109"/>
        <v>July</v>
      </c>
      <c r="E1177">
        <v>20.75</v>
      </c>
      <c r="F1177" t="s">
        <v>13</v>
      </c>
      <c r="G1177" t="s">
        <v>22</v>
      </c>
      <c r="H1177">
        <f t="shared" si="110"/>
        <v>28.75</v>
      </c>
      <c r="I1177">
        <v>9</v>
      </c>
      <c r="J1177" t="s">
        <v>28</v>
      </c>
      <c r="K1177" t="s">
        <v>29</v>
      </c>
      <c r="L1177">
        <f>Table357[[#This Row],[unit_price]]*Table357[[#This Row],[quantity]]</f>
        <v>186.75</v>
      </c>
      <c r="M1177">
        <f t="shared" si="111"/>
        <v>258.75</v>
      </c>
      <c r="N1177">
        <f t="shared" si="112"/>
        <v>72</v>
      </c>
      <c r="O1177" t="s">
        <v>112</v>
      </c>
      <c r="P1177" t="s">
        <v>114</v>
      </c>
      <c r="Q1177" t="str">
        <f>TEXT(Table357[[#This Row],[order_date]],"yyyy")</f>
        <v>2015</v>
      </c>
    </row>
    <row r="1178" spans="1:17" x14ac:dyDescent="0.3">
      <c r="A1178">
        <f t="shared" si="113"/>
        <v>7777896577</v>
      </c>
      <c r="B1178" s="1">
        <v>42206</v>
      </c>
      <c r="C1178" t="str">
        <f t="shared" si="108"/>
        <v>Tuesday</v>
      </c>
      <c r="D1178" t="str">
        <f t="shared" si="109"/>
        <v>July</v>
      </c>
      <c r="E1178">
        <v>20.75</v>
      </c>
      <c r="F1178" t="s">
        <v>13</v>
      </c>
      <c r="G1178" t="s">
        <v>17</v>
      </c>
      <c r="H1178">
        <f t="shared" si="110"/>
        <v>30.75</v>
      </c>
      <c r="I1178">
        <v>8</v>
      </c>
      <c r="J1178" t="s">
        <v>38</v>
      </c>
      <c r="K1178" t="s">
        <v>39</v>
      </c>
      <c r="L1178">
        <f>Table357[[#This Row],[unit_price]]*Table357[[#This Row],[quantity]]</f>
        <v>166</v>
      </c>
      <c r="M1178">
        <f t="shared" si="111"/>
        <v>246</v>
      </c>
      <c r="N1178">
        <f t="shared" si="112"/>
        <v>80</v>
      </c>
      <c r="O1178" t="s">
        <v>111</v>
      </c>
      <c r="P1178" t="s">
        <v>115</v>
      </c>
      <c r="Q1178" t="str">
        <f>TEXT(Table357[[#This Row],[order_date]],"yyyy")</f>
        <v>2015</v>
      </c>
    </row>
    <row r="1179" spans="1:17" x14ac:dyDescent="0.3">
      <c r="A1179">
        <f t="shared" si="113"/>
        <v>7777896578</v>
      </c>
      <c r="B1179" s="1">
        <v>42206</v>
      </c>
      <c r="C1179" t="str">
        <f t="shared" si="108"/>
        <v>Tuesday</v>
      </c>
      <c r="D1179" t="str">
        <f t="shared" si="109"/>
        <v>July</v>
      </c>
      <c r="E1179">
        <v>20.75</v>
      </c>
      <c r="F1179" t="s">
        <v>13</v>
      </c>
      <c r="G1179" t="s">
        <v>22</v>
      </c>
      <c r="H1179">
        <f t="shared" si="110"/>
        <v>28.75</v>
      </c>
      <c r="I1179">
        <v>7</v>
      </c>
      <c r="J1179" t="s">
        <v>23</v>
      </c>
      <c r="K1179" t="s">
        <v>24</v>
      </c>
      <c r="L1179">
        <f>Table357[[#This Row],[unit_price]]*Table357[[#This Row],[quantity]]</f>
        <v>145.25</v>
      </c>
      <c r="M1179">
        <f t="shared" si="111"/>
        <v>201.25</v>
      </c>
      <c r="N1179">
        <f t="shared" si="112"/>
        <v>56</v>
      </c>
      <c r="O1179" t="s">
        <v>111</v>
      </c>
      <c r="P1179" t="s">
        <v>114</v>
      </c>
      <c r="Q1179" t="str">
        <f>TEXT(Table357[[#This Row],[order_date]],"yyyy")</f>
        <v>2015</v>
      </c>
    </row>
    <row r="1180" spans="1:17" x14ac:dyDescent="0.3">
      <c r="A1180">
        <f t="shared" si="113"/>
        <v>7777896579</v>
      </c>
      <c r="B1180" s="1">
        <v>42206</v>
      </c>
      <c r="C1180" t="str">
        <f t="shared" si="108"/>
        <v>Tuesday</v>
      </c>
      <c r="D1180" t="str">
        <f t="shared" si="109"/>
        <v>July</v>
      </c>
      <c r="E1180">
        <v>20.75</v>
      </c>
      <c r="F1180" t="s">
        <v>13</v>
      </c>
      <c r="G1180" t="s">
        <v>22</v>
      </c>
      <c r="H1180">
        <f t="shared" si="110"/>
        <v>28.75</v>
      </c>
      <c r="I1180">
        <v>10</v>
      </c>
      <c r="J1180" t="s">
        <v>23</v>
      </c>
      <c r="K1180" t="s">
        <v>24</v>
      </c>
      <c r="L1180">
        <f>Table357[[#This Row],[unit_price]]*Table357[[#This Row],[quantity]]</f>
        <v>207.5</v>
      </c>
      <c r="M1180">
        <f t="shared" si="111"/>
        <v>287.5</v>
      </c>
      <c r="N1180">
        <f t="shared" si="112"/>
        <v>80</v>
      </c>
      <c r="O1180" t="s">
        <v>111</v>
      </c>
      <c r="P1180" t="s">
        <v>115</v>
      </c>
      <c r="Q1180" t="str">
        <f>TEXT(Table357[[#This Row],[order_date]],"yyyy")</f>
        <v>2015</v>
      </c>
    </row>
    <row r="1181" spans="1:17" x14ac:dyDescent="0.3">
      <c r="A1181">
        <f t="shared" si="113"/>
        <v>7777896580</v>
      </c>
      <c r="B1181" s="1">
        <v>42206</v>
      </c>
      <c r="C1181" t="str">
        <f t="shared" si="108"/>
        <v>Tuesday</v>
      </c>
      <c r="D1181" t="str">
        <f t="shared" si="109"/>
        <v>July</v>
      </c>
      <c r="E1181">
        <v>20.25</v>
      </c>
      <c r="F1181" t="s">
        <v>13</v>
      </c>
      <c r="G1181" t="s">
        <v>14</v>
      </c>
      <c r="H1181">
        <f t="shared" si="110"/>
        <v>27.25</v>
      </c>
      <c r="I1181">
        <v>11</v>
      </c>
      <c r="J1181" t="s">
        <v>64</v>
      </c>
      <c r="K1181" t="s">
        <v>65</v>
      </c>
      <c r="L1181">
        <f>Table357[[#This Row],[unit_price]]*Table357[[#This Row],[quantity]]</f>
        <v>222.75</v>
      </c>
      <c r="M1181">
        <f t="shared" si="111"/>
        <v>299.75</v>
      </c>
      <c r="N1181">
        <f t="shared" si="112"/>
        <v>77</v>
      </c>
      <c r="O1181" t="s">
        <v>112</v>
      </c>
      <c r="P1181" t="s">
        <v>115</v>
      </c>
      <c r="Q1181" t="str">
        <f>TEXT(Table357[[#This Row],[order_date]],"yyyy")</f>
        <v>2015</v>
      </c>
    </row>
    <row r="1182" spans="1:17" x14ac:dyDescent="0.3">
      <c r="A1182">
        <f t="shared" si="113"/>
        <v>7777896581</v>
      </c>
      <c r="B1182" s="1">
        <v>42206</v>
      </c>
      <c r="C1182" t="str">
        <f t="shared" si="108"/>
        <v>Tuesday</v>
      </c>
      <c r="D1182" t="str">
        <f t="shared" si="109"/>
        <v>July</v>
      </c>
      <c r="E1182">
        <v>20.75</v>
      </c>
      <c r="F1182" t="s">
        <v>13</v>
      </c>
      <c r="G1182" t="s">
        <v>22</v>
      </c>
      <c r="H1182">
        <f t="shared" si="110"/>
        <v>28.75</v>
      </c>
      <c r="I1182">
        <v>2</v>
      </c>
      <c r="J1182" t="s">
        <v>28</v>
      </c>
      <c r="K1182" t="s">
        <v>29</v>
      </c>
      <c r="L1182">
        <f>Table357[[#This Row],[unit_price]]*Table357[[#This Row],[quantity]]</f>
        <v>41.5</v>
      </c>
      <c r="M1182">
        <f t="shared" si="111"/>
        <v>57.5</v>
      </c>
      <c r="N1182">
        <f t="shared" si="112"/>
        <v>16</v>
      </c>
      <c r="O1182" t="s">
        <v>111</v>
      </c>
      <c r="P1182" t="s">
        <v>115</v>
      </c>
      <c r="Q1182" t="str">
        <f>TEXT(Table357[[#This Row],[order_date]],"yyyy")</f>
        <v>2015</v>
      </c>
    </row>
    <row r="1183" spans="1:17" x14ac:dyDescent="0.3">
      <c r="A1183">
        <f t="shared" si="113"/>
        <v>7777896582</v>
      </c>
      <c r="B1183" s="1">
        <v>42206</v>
      </c>
      <c r="C1183" t="str">
        <f t="shared" si="108"/>
        <v>Tuesday</v>
      </c>
      <c r="D1183" t="str">
        <f t="shared" si="109"/>
        <v>July</v>
      </c>
      <c r="E1183">
        <v>16.75</v>
      </c>
      <c r="F1183" t="s">
        <v>7</v>
      </c>
      <c r="G1183" t="s">
        <v>22</v>
      </c>
      <c r="H1183">
        <f t="shared" si="110"/>
        <v>23.25</v>
      </c>
      <c r="I1183">
        <v>7</v>
      </c>
      <c r="J1183" t="s">
        <v>44</v>
      </c>
      <c r="K1183" t="s">
        <v>45</v>
      </c>
      <c r="L1183">
        <f>Table357[[#This Row],[unit_price]]*Table357[[#This Row],[quantity]]</f>
        <v>117.25</v>
      </c>
      <c r="M1183">
        <f t="shared" si="111"/>
        <v>162.75</v>
      </c>
      <c r="N1183">
        <f t="shared" si="112"/>
        <v>45.5</v>
      </c>
      <c r="O1183" t="s">
        <v>112</v>
      </c>
      <c r="P1183" t="s">
        <v>114</v>
      </c>
      <c r="Q1183" t="str">
        <f>TEXT(Table357[[#This Row],[order_date]],"yyyy")</f>
        <v>2015</v>
      </c>
    </row>
    <row r="1184" spans="1:17" x14ac:dyDescent="0.3">
      <c r="A1184">
        <f t="shared" si="113"/>
        <v>7777896583</v>
      </c>
      <c r="B1184" s="1">
        <v>42206</v>
      </c>
      <c r="C1184" t="str">
        <f t="shared" si="108"/>
        <v>Tuesday</v>
      </c>
      <c r="D1184" t="str">
        <f t="shared" si="109"/>
        <v>July</v>
      </c>
      <c r="E1184">
        <v>20.75</v>
      </c>
      <c r="F1184" t="s">
        <v>13</v>
      </c>
      <c r="G1184" t="s">
        <v>17</v>
      </c>
      <c r="H1184">
        <f t="shared" si="110"/>
        <v>30.75</v>
      </c>
      <c r="I1184">
        <v>9</v>
      </c>
      <c r="J1184" t="s">
        <v>38</v>
      </c>
      <c r="K1184" t="s">
        <v>39</v>
      </c>
      <c r="L1184">
        <f>Table357[[#This Row],[unit_price]]*Table357[[#This Row],[quantity]]</f>
        <v>186.75</v>
      </c>
      <c r="M1184">
        <f t="shared" si="111"/>
        <v>276.75</v>
      </c>
      <c r="N1184">
        <f t="shared" si="112"/>
        <v>90</v>
      </c>
      <c r="O1184" t="s">
        <v>112</v>
      </c>
      <c r="P1184" t="s">
        <v>114</v>
      </c>
      <c r="Q1184" t="str">
        <f>TEXT(Table357[[#This Row],[order_date]],"yyyy")</f>
        <v>2015</v>
      </c>
    </row>
    <row r="1185" spans="1:17" x14ac:dyDescent="0.3">
      <c r="A1185">
        <f t="shared" si="113"/>
        <v>7777896584</v>
      </c>
      <c r="B1185" s="1">
        <v>42206</v>
      </c>
      <c r="C1185" t="str">
        <f t="shared" si="108"/>
        <v>Tuesday</v>
      </c>
      <c r="D1185" t="str">
        <f t="shared" si="109"/>
        <v>July</v>
      </c>
      <c r="E1185">
        <v>20.25</v>
      </c>
      <c r="F1185" t="s">
        <v>13</v>
      </c>
      <c r="G1185" t="s">
        <v>14</v>
      </c>
      <c r="H1185">
        <f t="shared" si="110"/>
        <v>27.25</v>
      </c>
      <c r="I1185">
        <v>11</v>
      </c>
      <c r="J1185" t="s">
        <v>42</v>
      </c>
      <c r="K1185" t="s">
        <v>43</v>
      </c>
      <c r="L1185">
        <f>Table357[[#This Row],[unit_price]]*Table357[[#This Row],[quantity]]</f>
        <v>222.75</v>
      </c>
      <c r="M1185">
        <f t="shared" si="111"/>
        <v>299.75</v>
      </c>
      <c r="N1185">
        <f t="shared" si="112"/>
        <v>77</v>
      </c>
      <c r="O1185" t="s">
        <v>112</v>
      </c>
      <c r="P1185" t="s">
        <v>115</v>
      </c>
      <c r="Q1185" t="str">
        <f>TEXT(Table357[[#This Row],[order_date]],"yyyy")</f>
        <v>2015</v>
      </c>
    </row>
    <row r="1186" spans="1:17" x14ac:dyDescent="0.3">
      <c r="A1186">
        <f t="shared" si="113"/>
        <v>7777896585</v>
      </c>
      <c r="B1186" s="1">
        <v>42207</v>
      </c>
      <c r="C1186" t="str">
        <f t="shared" si="108"/>
        <v>Wednesday</v>
      </c>
      <c r="D1186" t="str">
        <f t="shared" si="109"/>
        <v>July</v>
      </c>
      <c r="E1186">
        <v>16</v>
      </c>
      <c r="F1186" t="s">
        <v>7</v>
      </c>
      <c r="G1186" t="s">
        <v>8</v>
      </c>
      <c r="H1186">
        <f t="shared" si="110"/>
        <v>20.5</v>
      </c>
      <c r="I1186">
        <v>4</v>
      </c>
      <c r="J1186" t="s">
        <v>11</v>
      </c>
      <c r="K1186" t="s">
        <v>12</v>
      </c>
      <c r="L1186">
        <f>Table357[[#This Row],[unit_price]]*Table357[[#This Row],[quantity]]</f>
        <v>64</v>
      </c>
      <c r="M1186">
        <f t="shared" si="111"/>
        <v>82</v>
      </c>
      <c r="N1186">
        <f t="shared" si="112"/>
        <v>18</v>
      </c>
      <c r="O1186" t="s">
        <v>112</v>
      </c>
      <c r="P1186" t="s">
        <v>114</v>
      </c>
      <c r="Q1186" t="str">
        <f>TEXT(Table357[[#This Row],[order_date]],"yyyy")</f>
        <v>2015</v>
      </c>
    </row>
    <row r="1187" spans="1:17" x14ac:dyDescent="0.3">
      <c r="A1187">
        <f t="shared" si="113"/>
        <v>7777896586</v>
      </c>
      <c r="B1187" s="1">
        <v>42207</v>
      </c>
      <c r="C1187" t="str">
        <f t="shared" si="108"/>
        <v>Wednesday</v>
      </c>
      <c r="D1187" t="str">
        <f t="shared" si="109"/>
        <v>July</v>
      </c>
      <c r="E1187">
        <v>20.5</v>
      </c>
      <c r="F1187" t="s">
        <v>13</v>
      </c>
      <c r="G1187" t="s">
        <v>8</v>
      </c>
      <c r="H1187">
        <f t="shared" si="110"/>
        <v>26.5</v>
      </c>
      <c r="I1187">
        <v>1</v>
      </c>
      <c r="J1187" t="s">
        <v>11</v>
      </c>
      <c r="K1187" t="s">
        <v>12</v>
      </c>
      <c r="L1187">
        <f>Table357[[#This Row],[unit_price]]*Table357[[#This Row],[quantity]]</f>
        <v>20.5</v>
      </c>
      <c r="M1187">
        <f t="shared" si="111"/>
        <v>26.5</v>
      </c>
      <c r="N1187">
        <f t="shared" si="112"/>
        <v>6</v>
      </c>
      <c r="O1187" t="s">
        <v>111</v>
      </c>
      <c r="P1187" t="s">
        <v>114</v>
      </c>
      <c r="Q1187" t="str">
        <f>TEXT(Table357[[#This Row],[order_date]],"yyyy")</f>
        <v>2015</v>
      </c>
    </row>
    <row r="1188" spans="1:17" x14ac:dyDescent="0.3">
      <c r="A1188">
        <f t="shared" si="113"/>
        <v>7777896587</v>
      </c>
      <c r="B1188" s="1">
        <v>42207</v>
      </c>
      <c r="C1188" t="str">
        <f t="shared" si="108"/>
        <v>Wednesday</v>
      </c>
      <c r="D1188" t="str">
        <f t="shared" si="109"/>
        <v>July</v>
      </c>
      <c r="E1188">
        <v>16.5</v>
      </c>
      <c r="F1188" t="s">
        <v>7</v>
      </c>
      <c r="G1188" t="s">
        <v>17</v>
      </c>
      <c r="H1188">
        <f t="shared" si="110"/>
        <v>25</v>
      </c>
      <c r="I1188">
        <v>8</v>
      </c>
      <c r="J1188" t="s">
        <v>18</v>
      </c>
      <c r="K1188" t="s">
        <v>19</v>
      </c>
      <c r="L1188">
        <f>Table357[[#This Row],[unit_price]]*Table357[[#This Row],[quantity]]</f>
        <v>132</v>
      </c>
      <c r="M1188">
        <f t="shared" si="111"/>
        <v>200</v>
      </c>
      <c r="N1188">
        <f t="shared" si="112"/>
        <v>68</v>
      </c>
      <c r="O1188" t="s">
        <v>111</v>
      </c>
      <c r="P1188" t="s">
        <v>114</v>
      </c>
      <c r="Q1188" t="str">
        <f>TEXT(Table357[[#This Row],[order_date]],"yyyy")</f>
        <v>2015</v>
      </c>
    </row>
    <row r="1189" spans="1:17" x14ac:dyDescent="0.3">
      <c r="A1189">
        <f t="shared" si="113"/>
        <v>7777896588</v>
      </c>
      <c r="B1189" s="1">
        <v>42207</v>
      </c>
      <c r="C1189" t="str">
        <f t="shared" si="108"/>
        <v>Wednesday</v>
      </c>
      <c r="D1189" t="str">
        <f t="shared" si="109"/>
        <v>July</v>
      </c>
      <c r="E1189">
        <v>12.75</v>
      </c>
      <c r="F1189" t="s">
        <v>27</v>
      </c>
      <c r="G1189" t="s">
        <v>22</v>
      </c>
      <c r="H1189">
        <f t="shared" si="110"/>
        <v>17.75</v>
      </c>
      <c r="I1189">
        <v>4</v>
      </c>
      <c r="J1189" t="s">
        <v>50</v>
      </c>
      <c r="K1189" t="s">
        <v>51</v>
      </c>
      <c r="L1189">
        <f>Table357[[#This Row],[unit_price]]*Table357[[#This Row],[quantity]]</f>
        <v>51</v>
      </c>
      <c r="M1189">
        <f t="shared" si="111"/>
        <v>71</v>
      </c>
      <c r="N1189">
        <f t="shared" si="112"/>
        <v>20</v>
      </c>
      <c r="O1189" t="s">
        <v>111</v>
      </c>
      <c r="P1189" t="s">
        <v>114</v>
      </c>
      <c r="Q1189" t="str">
        <f>TEXT(Table357[[#This Row],[order_date]],"yyyy")</f>
        <v>2015</v>
      </c>
    </row>
    <row r="1190" spans="1:17" x14ac:dyDescent="0.3">
      <c r="A1190">
        <f t="shared" si="113"/>
        <v>7777896589</v>
      </c>
      <c r="B1190" s="1">
        <v>42208</v>
      </c>
      <c r="C1190" t="str">
        <f t="shared" si="108"/>
        <v>Thursday</v>
      </c>
      <c r="D1190" t="str">
        <f t="shared" si="109"/>
        <v>July</v>
      </c>
      <c r="E1190">
        <v>13.25</v>
      </c>
      <c r="F1190" t="s">
        <v>7</v>
      </c>
      <c r="G1190" t="s">
        <v>8</v>
      </c>
      <c r="H1190">
        <f t="shared" si="110"/>
        <v>17.75</v>
      </c>
      <c r="I1190">
        <v>4</v>
      </c>
      <c r="J1190" t="s">
        <v>9</v>
      </c>
      <c r="K1190" t="s">
        <v>10</v>
      </c>
      <c r="L1190">
        <f>Table357[[#This Row],[unit_price]]*Table357[[#This Row],[quantity]]</f>
        <v>53</v>
      </c>
      <c r="M1190">
        <f t="shared" si="111"/>
        <v>71</v>
      </c>
      <c r="N1190">
        <f t="shared" si="112"/>
        <v>18</v>
      </c>
      <c r="O1190" t="s">
        <v>112</v>
      </c>
      <c r="P1190" t="s">
        <v>114</v>
      </c>
      <c r="Q1190" t="str">
        <f>TEXT(Table357[[#This Row],[order_date]],"yyyy")</f>
        <v>2015</v>
      </c>
    </row>
    <row r="1191" spans="1:17" x14ac:dyDescent="0.3">
      <c r="A1191">
        <f t="shared" si="113"/>
        <v>7777896590</v>
      </c>
      <c r="B1191" s="1">
        <v>42208</v>
      </c>
      <c r="C1191" t="str">
        <f t="shared" si="108"/>
        <v>Thursday</v>
      </c>
      <c r="D1191" t="str">
        <f t="shared" si="109"/>
        <v>July</v>
      </c>
      <c r="E1191">
        <v>20.75</v>
      </c>
      <c r="F1191" t="s">
        <v>13</v>
      </c>
      <c r="G1191" t="s">
        <v>17</v>
      </c>
      <c r="H1191">
        <f t="shared" si="110"/>
        <v>30.75</v>
      </c>
      <c r="I1191">
        <v>12</v>
      </c>
      <c r="J1191" t="s">
        <v>18</v>
      </c>
      <c r="K1191" t="s">
        <v>19</v>
      </c>
      <c r="L1191">
        <f>Table357[[#This Row],[unit_price]]*Table357[[#This Row],[quantity]]</f>
        <v>249</v>
      </c>
      <c r="M1191">
        <f t="shared" si="111"/>
        <v>369</v>
      </c>
      <c r="N1191">
        <f t="shared" si="112"/>
        <v>120</v>
      </c>
      <c r="O1191" t="s">
        <v>112</v>
      </c>
      <c r="P1191" t="s">
        <v>114</v>
      </c>
      <c r="Q1191" t="str">
        <f>TEXT(Table357[[#This Row],[order_date]],"yyyy")</f>
        <v>2015</v>
      </c>
    </row>
    <row r="1192" spans="1:17" x14ac:dyDescent="0.3">
      <c r="A1192">
        <f t="shared" si="113"/>
        <v>7777896591</v>
      </c>
      <c r="B1192" s="1">
        <v>42208</v>
      </c>
      <c r="C1192" t="str">
        <f t="shared" si="108"/>
        <v>Thursday</v>
      </c>
      <c r="D1192" t="str">
        <f t="shared" si="109"/>
        <v>July</v>
      </c>
      <c r="E1192">
        <v>12</v>
      </c>
      <c r="F1192" t="s">
        <v>27</v>
      </c>
      <c r="G1192" t="s">
        <v>8</v>
      </c>
      <c r="H1192">
        <f t="shared" si="110"/>
        <v>15</v>
      </c>
      <c r="I1192">
        <v>2</v>
      </c>
      <c r="J1192" t="s">
        <v>36</v>
      </c>
      <c r="K1192" t="s">
        <v>37</v>
      </c>
      <c r="L1192">
        <f>Table357[[#This Row],[unit_price]]*Table357[[#This Row],[quantity]]</f>
        <v>24</v>
      </c>
      <c r="M1192">
        <f t="shared" si="111"/>
        <v>30</v>
      </c>
      <c r="N1192">
        <f t="shared" si="112"/>
        <v>6</v>
      </c>
      <c r="O1192" t="s">
        <v>112</v>
      </c>
      <c r="P1192" t="s">
        <v>114</v>
      </c>
      <c r="Q1192" t="str">
        <f>TEXT(Table357[[#This Row],[order_date]],"yyyy")</f>
        <v>2015</v>
      </c>
    </row>
    <row r="1193" spans="1:17" x14ac:dyDescent="0.3">
      <c r="A1193">
        <f t="shared" si="113"/>
        <v>7777896592</v>
      </c>
      <c r="B1193" s="1">
        <v>42208</v>
      </c>
      <c r="C1193" t="str">
        <f t="shared" si="108"/>
        <v>Thursday</v>
      </c>
      <c r="D1193" t="str">
        <f t="shared" si="109"/>
        <v>July</v>
      </c>
      <c r="E1193">
        <v>16.75</v>
      </c>
      <c r="F1193" t="s">
        <v>7</v>
      </c>
      <c r="G1193" t="s">
        <v>22</v>
      </c>
      <c r="H1193">
        <f t="shared" si="110"/>
        <v>23.25</v>
      </c>
      <c r="I1193">
        <v>4</v>
      </c>
      <c r="J1193" t="s">
        <v>72</v>
      </c>
      <c r="K1193" t="s">
        <v>73</v>
      </c>
      <c r="L1193">
        <f>Table357[[#This Row],[unit_price]]*Table357[[#This Row],[quantity]]</f>
        <v>67</v>
      </c>
      <c r="M1193">
        <f t="shared" si="111"/>
        <v>93</v>
      </c>
      <c r="N1193">
        <f t="shared" si="112"/>
        <v>26</v>
      </c>
      <c r="O1193" t="s">
        <v>112</v>
      </c>
      <c r="P1193" t="s">
        <v>114</v>
      </c>
      <c r="Q1193" t="str">
        <f>TEXT(Table357[[#This Row],[order_date]],"yyyy")</f>
        <v>2015</v>
      </c>
    </row>
    <row r="1194" spans="1:17" x14ac:dyDescent="0.3">
      <c r="A1194">
        <f t="shared" si="113"/>
        <v>7777896593</v>
      </c>
      <c r="B1194" s="1">
        <v>42208</v>
      </c>
      <c r="C1194" t="str">
        <f t="shared" si="108"/>
        <v>Thursday</v>
      </c>
      <c r="D1194" t="str">
        <f t="shared" si="109"/>
        <v>July</v>
      </c>
      <c r="E1194">
        <v>16.75</v>
      </c>
      <c r="F1194" t="s">
        <v>7</v>
      </c>
      <c r="G1194" t="s">
        <v>14</v>
      </c>
      <c r="H1194">
        <f t="shared" si="110"/>
        <v>22.25</v>
      </c>
      <c r="I1194">
        <v>6</v>
      </c>
      <c r="J1194" t="s">
        <v>62</v>
      </c>
      <c r="K1194" t="s">
        <v>63</v>
      </c>
      <c r="L1194">
        <f>Table357[[#This Row],[unit_price]]*Table357[[#This Row],[quantity]]</f>
        <v>100.5</v>
      </c>
      <c r="M1194">
        <f t="shared" si="111"/>
        <v>133.5</v>
      </c>
      <c r="N1194">
        <f t="shared" si="112"/>
        <v>33</v>
      </c>
      <c r="O1194" t="s">
        <v>112</v>
      </c>
      <c r="P1194" t="s">
        <v>115</v>
      </c>
      <c r="Q1194" t="str">
        <f>TEXT(Table357[[#This Row],[order_date]],"yyyy")</f>
        <v>2015</v>
      </c>
    </row>
    <row r="1195" spans="1:17" x14ac:dyDescent="0.3">
      <c r="A1195">
        <f t="shared" si="113"/>
        <v>7777896594</v>
      </c>
      <c r="B1195" s="1">
        <v>42208</v>
      </c>
      <c r="C1195" t="str">
        <f t="shared" si="108"/>
        <v>Thursday</v>
      </c>
      <c r="D1195" t="str">
        <f t="shared" si="109"/>
        <v>July</v>
      </c>
      <c r="E1195">
        <v>16.25</v>
      </c>
      <c r="F1195" t="s">
        <v>7</v>
      </c>
      <c r="G1195" t="s">
        <v>17</v>
      </c>
      <c r="H1195">
        <f t="shared" si="110"/>
        <v>24.75</v>
      </c>
      <c r="I1195">
        <v>10</v>
      </c>
      <c r="J1195" t="s">
        <v>70</v>
      </c>
      <c r="K1195" t="s">
        <v>71</v>
      </c>
      <c r="L1195">
        <f>Table357[[#This Row],[unit_price]]*Table357[[#This Row],[quantity]]</f>
        <v>162.5</v>
      </c>
      <c r="M1195">
        <f t="shared" si="111"/>
        <v>247.5</v>
      </c>
      <c r="N1195">
        <f t="shared" si="112"/>
        <v>85</v>
      </c>
      <c r="O1195" t="s">
        <v>111</v>
      </c>
      <c r="P1195" t="s">
        <v>115</v>
      </c>
      <c r="Q1195" t="str">
        <f>TEXT(Table357[[#This Row],[order_date]],"yyyy")</f>
        <v>2015</v>
      </c>
    </row>
    <row r="1196" spans="1:17" x14ac:dyDescent="0.3">
      <c r="A1196">
        <f t="shared" si="113"/>
        <v>7777896595</v>
      </c>
      <c r="B1196" s="1">
        <v>42208</v>
      </c>
      <c r="C1196" t="str">
        <f t="shared" si="108"/>
        <v>Thursday</v>
      </c>
      <c r="D1196" t="str">
        <f t="shared" si="109"/>
        <v>July</v>
      </c>
      <c r="E1196">
        <v>12</v>
      </c>
      <c r="F1196" t="s">
        <v>27</v>
      </c>
      <c r="G1196" t="s">
        <v>8</v>
      </c>
      <c r="H1196">
        <f t="shared" si="110"/>
        <v>15</v>
      </c>
      <c r="I1196">
        <v>12</v>
      </c>
      <c r="J1196" t="s">
        <v>52</v>
      </c>
      <c r="K1196" t="s">
        <v>53</v>
      </c>
      <c r="L1196">
        <f>Table357[[#This Row],[unit_price]]*Table357[[#This Row],[quantity]]</f>
        <v>144</v>
      </c>
      <c r="M1196">
        <f t="shared" si="111"/>
        <v>180</v>
      </c>
      <c r="N1196">
        <f t="shared" si="112"/>
        <v>36</v>
      </c>
      <c r="O1196" t="s">
        <v>111</v>
      </c>
      <c r="P1196" t="s">
        <v>114</v>
      </c>
      <c r="Q1196" t="str">
        <f>TEXT(Table357[[#This Row],[order_date]],"yyyy")</f>
        <v>2015</v>
      </c>
    </row>
    <row r="1197" spans="1:17" x14ac:dyDescent="0.3">
      <c r="A1197">
        <f t="shared" si="113"/>
        <v>7777896596</v>
      </c>
      <c r="B1197" s="1">
        <v>42208</v>
      </c>
      <c r="C1197" t="str">
        <f t="shared" si="108"/>
        <v>Thursday</v>
      </c>
      <c r="D1197" t="str">
        <f t="shared" si="109"/>
        <v>July</v>
      </c>
      <c r="E1197">
        <v>20.5</v>
      </c>
      <c r="F1197" t="s">
        <v>13</v>
      </c>
      <c r="G1197" t="s">
        <v>8</v>
      </c>
      <c r="H1197">
        <f t="shared" si="110"/>
        <v>26.5</v>
      </c>
      <c r="I1197">
        <v>3</v>
      </c>
      <c r="J1197" t="s">
        <v>36</v>
      </c>
      <c r="K1197" t="s">
        <v>37</v>
      </c>
      <c r="L1197">
        <f>Table357[[#This Row],[unit_price]]*Table357[[#This Row],[quantity]]</f>
        <v>61.5</v>
      </c>
      <c r="M1197">
        <f t="shared" si="111"/>
        <v>79.5</v>
      </c>
      <c r="N1197">
        <f t="shared" si="112"/>
        <v>18</v>
      </c>
      <c r="O1197" t="s">
        <v>111</v>
      </c>
      <c r="P1197" t="s">
        <v>115</v>
      </c>
      <c r="Q1197" t="str">
        <f>TEXT(Table357[[#This Row],[order_date]],"yyyy")</f>
        <v>2015</v>
      </c>
    </row>
    <row r="1198" spans="1:17" x14ac:dyDescent="0.3">
      <c r="A1198">
        <f t="shared" si="113"/>
        <v>7777896597</v>
      </c>
      <c r="B1198" s="1">
        <v>42208</v>
      </c>
      <c r="C1198" t="str">
        <f t="shared" si="108"/>
        <v>Thursday</v>
      </c>
      <c r="D1198" t="str">
        <f t="shared" si="109"/>
        <v>July</v>
      </c>
      <c r="E1198">
        <v>10.5</v>
      </c>
      <c r="F1198" t="s">
        <v>27</v>
      </c>
      <c r="G1198" t="s">
        <v>8</v>
      </c>
      <c r="H1198">
        <f t="shared" si="110"/>
        <v>13.5</v>
      </c>
      <c r="I1198">
        <v>9</v>
      </c>
      <c r="J1198" t="s">
        <v>9</v>
      </c>
      <c r="K1198" t="s">
        <v>10</v>
      </c>
      <c r="L1198">
        <f>Table357[[#This Row],[unit_price]]*Table357[[#This Row],[quantity]]</f>
        <v>94.5</v>
      </c>
      <c r="M1198">
        <f t="shared" si="111"/>
        <v>121.5</v>
      </c>
      <c r="N1198">
        <f t="shared" si="112"/>
        <v>27</v>
      </c>
      <c r="O1198" t="s">
        <v>112</v>
      </c>
      <c r="P1198" t="s">
        <v>114</v>
      </c>
      <c r="Q1198" t="str">
        <f>TEXT(Table357[[#This Row],[order_date]],"yyyy")</f>
        <v>2015</v>
      </c>
    </row>
    <row r="1199" spans="1:17" x14ac:dyDescent="0.3">
      <c r="A1199">
        <f t="shared" si="113"/>
        <v>7777896598</v>
      </c>
      <c r="B1199" s="1">
        <v>42209</v>
      </c>
      <c r="C1199" t="str">
        <f t="shared" si="108"/>
        <v>Friday</v>
      </c>
      <c r="D1199" t="str">
        <f t="shared" si="109"/>
        <v>July</v>
      </c>
      <c r="E1199">
        <v>12.5</v>
      </c>
      <c r="F1199" t="s">
        <v>27</v>
      </c>
      <c r="G1199" t="s">
        <v>17</v>
      </c>
      <c r="H1199">
        <f t="shared" si="110"/>
        <v>19.5</v>
      </c>
      <c r="I1199">
        <v>9</v>
      </c>
      <c r="J1199" t="s">
        <v>32</v>
      </c>
      <c r="K1199" t="s">
        <v>33</v>
      </c>
      <c r="L1199">
        <f>Table357[[#This Row],[unit_price]]*Table357[[#This Row],[quantity]]</f>
        <v>112.5</v>
      </c>
      <c r="M1199">
        <f t="shared" si="111"/>
        <v>175.5</v>
      </c>
      <c r="N1199">
        <f t="shared" si="112"/>
        <v>63</v>
      </c>
      <c r="O1199" t="s">
        <v>112</v>
      </c>
      <c r="P1199" t="s">
        <v>114</v>
      </c>
      <c r="Q1199" t="str">
        <f>TEXT(Table357[[#This Row],[order_date]],"yyyy")</f>
        <v>2015</v>
      </c>
    </row>
    <row r="1200" spans="1:17" x14ac:dyDescent="0.3">
      <c r="A1200">
        <f t="shared" si="113"/>
        <v>7777896599</v>
      </c>
      <c r="B1200" s="1">
        <v>42209</v>
      </c>
      <c r="C1200" t="str">
        <f t="shared" si="108"/>
        <v>Friday</v>
      </c>
      <c r="D1200" t="str">
        <f t="shared" si="109"/>
        <v>July</v>
      </c>
      <c r="E1200">
        <v>16.75</v>
      </c>
      <c r="F1200" t="s">
        <v>7</v>
      </c>
      <c r="G1200" t="s">
        <v>22</v>
      </c>
      <c r="H1200">
        <f t="shared" si="110"/>
        <v>23.25</v>
      </c>
      <c r="I1200">
        <v>8</v>
      </c>
      <c r="J1200" t="s">
        <v>44</v>
      </c>
      <c r="K1200" t="s">
        <v>45</v>
      </c>
      <c r="L1200">
        <f>Table357[[#This Row],[unit_price]]*Table357[[#This Row],[quantity]]</f>
        <v>134</v>
      </c>
      <c r="M1200">
        <f t="shared" si="111"/>
        <v>186</v>
      </c>
      <c r="N1200">
        <f t="shared" si="112"/>
        <v>52</v>
      </c>
      <c r="O1200" t="s">
        <v>111</v>
      </c>
      <c r="P1200" t="s">
        <v>115</v>
      </c>
      <c r="Q1200" t="str">
        <f>TEXT(Table357[[#This Row],[order_date]],"yyyy")</f>
        <v>2015</v>
      </c>
    </row>
    <row r="1201" spans="1:17" x14ac:dyDescent="0.3">
      <c r="A1201">
        <f t="shared" si="113"/>
        <v>7777896600</v>
      </c>
      <c r="B1201" s="1">
        <v>42209</v>
      </c>
      <c r="C1201" t="str">
        <f t="shared" si="108"/>
        <v>Friday</v>
      </c>
      <c r="D1201" t="str">
        <f t="shared" si="109"/>
        <v>July</v>
      </c>
      <c r="E1201">
        <v>16.5</v>
      </c>
      <c r="F1201" t="s">
        <v>13</v>
      </c>
      <c r="G1201" t="s">
        <v>8</v>
      </c>
      <c r="H1201">
        <f t="shared" si="110"/>
        <v>22.5</v>
      </c>
      <c r="I1201">
        <v>8</v>
      </c>
      <c r="J1201" t="s">
        <v>9</v>
      </c>
      <c r="K1201" t="s">
        <v>10</v>
      </c>
      <c r="L1201">
        <f>Table357[[#This Row],[unit_price]]*Table357[[#This Row],[quantity]]</f>
        <v>132</v>
      </c>
      <c r="M1201">
        <f t="shared" si="111"/>
        <v>180</v>
      </c>
      <c r="N1201">
        <f t="shared" si="112"/>
        <v>48</v>
      </c>
      <c r="O1201" t="s">
        <v>111</v>
      </c>
      <c r="P1201" t="s">
        <v>114</v>
      </c>
      <c r="Q1201" t="str">
        <f>TEXT(Table357[[#This Row],[order_date]],"yyyy")</f>
        <v>2015</v>
      </c>
    </row>
    <row r="1202" spans="1:17" x14ac:dyDescent="0.3">
      <c r="A1202">
        <f t="shared" si="113"/>
        <v>7777896601</v>
      </c>
      <c r="B1202" s="1">
        <v>42210</v>
      </c>
      <c r="C1202" t="str">
        <f t="shared" si="108"/>
        <v>Saturday</v>
      </c>
      <c r="D1202" t="str">
        <f t="shared" si="109"/>
        <v>July</v>
      </c>
      <c r="E1202">
        <v>20.75</v>
      </c>
      <c r="F1202" t="s">
        <v>13</v>
      </c>
      <c r="G1202" t="s">
        <v>22</v>
      </c>
      <c r="H1202">
        <f t="shared" si="110"/>
        <v>28.75</v>
      </c>
      <c r="I1202">
        <v>3</v>
      </c>
      <c r="J1202" t="s">
        <v>28</v>
      </c>
      <c r="K1202" t="s">
        <v>29</v>
      </c>
      <c r="L1202">
        <f>Table357[[#This Row],[unit_price]]*Table357[[#This Row],[quantity]]</f>
        <v>62.25</v>
      </c>
      <c r="M1202">
        <f t="shared" si="111"/>
        <v>86.25</v>
      </c>
      <c r="N1202">
        <f t="shared" si="112"/>
        <v>24</v>
      </c>
      <c r="O1202" t="s">
        <v>111</v>
      </c>
      <c r="P1202" t="s">
        <v>114</v>
      </c>
      <c r="Q1202" t="str">
        <f>TEXT(Table357[[#This Row],[order_date]],"yyyy")</f>
        <v>2015</v>
      </c>
    </row>
    <row r="1203" spans="1:17" x14ac:dyDescent="0.3">
      <c r="A1203">
        <f t="shared" si="113"/>
        <v>7777896602</v>
      </c>
      <c r="B1203" s="1">
        <v>42210</v>
      </c>
      <c r="C1203" t="str">
        <f t="shared" si="108"/>
        <v>Saturday</v>
      </c>
      <c r="D1203" t="str">
        <f t="shared" si="109"/>
        <v>July</v>
      </c>
      <c r="E1203">
        <v>20.25</v>
      </c>
      <c r="F1203" t="s">
        <v>13</v>
      </c>
      <c r="G1203" t="s">
        <v>17</v>
      </c>
      <c r="H1203">
        <f t="shared" si="110"/>
        <v>30.25</v>
      </c>
      <c r="I1203">
        <v>12</v>
      </c>
      <c r="J1203" t="s">
        <v>70</v>
      </c>
      <c r="K1203" t="s">
        <v>71</v>
      </c>
      <c r="L1203">
        <f>Table357[[#This Row],[unit_price]]*Table357[[#This Row],[quantity]]</f>
        <v>243</v>
      </c>
      <c r="M1203">
        <f t="shared" si="111"/>
        <v>363</v>
      </c>
      <c r="N1203">
        <f t="shared" si="112"/>
        <v>120</v>
      </c>
      <c r="O1203" t="s">
        <v>111</v>
      </c>
      <c r="P1203" t="s">
        <v>115</v>
      </c>
      <c r="Q1203" t="str">
        <f>TEXT(Table357[[#This Row],[order_date]],"yyyy")</f>
        <v>2015</v>
      </c>
    </row>
    <row r="1204" spans="1:17" x14ac:dyDescent="0.3">
      <c r="A1204">
        <f t="shared" si="113"/>
        <v>7777896603</v>
      </c>
      <c r="B1204" s="1">
        <v>42210</v>
      </c>
      <c r="C1204" t="str">
        <f t="shared" si="108"/>
        <v>Saturday</v>
      </c>
      <c r="D1204" t="str">
        <f t="shared" si="109"/>
        <v>July</v>
      </c>
      <c r="E1204">
        <v>20.75</v>
      </c>
      <c r="F1204" t="s">
        <v>13</v>
      </c>
      <c r="G1204" t="s">
        <v>14</v>
      </c>
      <c r="H1204">
        <f t="shared" si="110"/>
        <v>27.75</v>
      </c>
      <c r="I1204">
        <v>9</v>
      </c>
      <c r="J1204" t="s">
        <v>40</v>
      </c>
      <c r="K1204" t="s">
        <v>41</v>
      </c>
      <c r="L1204">
        <f>Table357[[#This Row],[unit_price]]*Table357[[#This Row],[quantity]]</f>
        <v>186.75</v>
      </c>
      <c r="M1204">
        <f t="shared" si="111"/>
        <v>249.75</v>
      </c>
      <c r="N1204">
        <f t="shared" si="112"/>
        <v>63</v>
      </c>
      <c r="O1204" t="s">
        <v>111</v>
      </c>
      <c r="P1204" t="s">
        <v>114</v>
      </c>
      <c r="Q1204" t="str">
        <f>TEXT(Table357[[#This Row],[order_date]],"yyyy")</f>
        <v>2015</v>
      </c>
    </row>
    <row r="1205" spans="1:17" x14ac:dyDescent="0.3">
      <c r="A1205">
        <f t="shared" si="113"/>
        <v>7777896604</v>
      </c>
      <c r="B1205" s="1">
        <v>42210</v>
      </c>
      <c r="C1205" t="str">
        <f t="shared" si="108"/>
        <v>Saturday</v>
      </c>
      <c r="D1205" t="str">
        <f t="shared" si="109"/>
        <v>July</v>
      </c>
      <c r="E1205">
        <v>12</v>
      </c>
      <c r="F1205" t="s">
        <v>27</v>
      </c>
      <c r="G1205" t="s">
        <v>8</v>
      </c>
      <c r="H1205">
        <f t="shared" si="110"/>
        <v>15</v>
      </c>
      <c r="I1205">
        <v>5</v>
      </c>
      <c r="J1205" t="s">
        <v>36</v>
      </c>
      <c r="K1205" t="s">
        <v>37</v>
      </c>
      <c r="L1205">
        <f>Table357[[#This Row],[unit_price]]*Table357[[#This Row],[quantity]]</f>
        <v>60</v>
      </c>
      <c r="M1205">
        <f t="shared" si="111"/>
        <v>75</v>
      </c>
      <c r="N1205">
        <f t="shared" si="112"/>
        <v>15</v>
      </c>
      <c r="O1205" t="s">
        <v>111</v>
      </c>
      <c r="P1205" t="s">
        <v>114</v>
      </c>
      <c r="Q1205" t="str">
        <f>TEXT(Table357[[#This Row],[order_date]],"yyyy")</f>
        <v>2015</v>
      </c>
    </row>
    <row r="1206" spans="1:17" x14ac:dyDescent="0.3">
      <c r="A1206">
        <f t="shared" si="113"/>
        <v>7777896605</v>
      </c>
      <c r="B1206" s="1">
        <v>42210</v>
      </c>
      <c r="C1206" t="str">
        <f t="shared" si="108"/>
        <v>Saturday</v>
      </c>
      <c r="D1206" t="str">
        <f t="shared" si="109"/>
        <v>July</v>
      </c>
      <c r="E1206">
        <v>16</v>
      </c>
      <c r="F1206" t="s">
        <v>7</v>
      </c>
      <c r="G1206" t="s">
        <v>14</v>
      </c>
      <c r="H1206">
        <f t="shared" si="110"/>
        <v>21.5</v>
      </c>
      <c r="I1206">
        <v>12</v>
      </c>
      <c r="J1206" t="s">
        <v>42</v>
      </c>
      <c r="K1206" t="s">
        <v>43</v>
      </c>
      <c r="L1206">
        <f>Table357[[#This Row],[unit_price]]*Table357[[#This Row],[quantity]]</f>
        <v>192</v>
      </c>
      <c r="M1206">
        <f t="shared" si="111"/>
        <v>258</v>
      </c>
      <c r="N1206">
        <f t="shared" si="112"/>
        <v>66</v>
      </c>
      <c r="O1206" t="s">
        <v>111</v>
      </c>
      <c r="P1206" t="s">
        <v>114</v>
      </c>
      <c r="Q1206" t="str">
        <f>TEXT(Table357[[#This Row],[order_date]],"yyyy")</f>
        <v>2015</v>
      </c>
    </row>
    <row r="1207" spans="1:17" x14ac:dyDescent="0.3">
      <c r="A1207">
        <f t="shared" si="113"/>
        <v>7777896606</v>
      </c>
      <c r="B1207" s="1">
        <v>42210</v>
      </c>
      <c r="C1207" t="str">
        <f t="shared" si="108"/>
        <v>Saturday</v>
      </c>
      <c r="D1207" t="str">
        <f t="shared" si="109"/>
        <v>July</v>
      </c>
      <c r="E1207">
        <v>20.75</v>
      </c>
      <c r="F1207" t="s">
        <v>13</v>
      </c>
      <c r="G1207" t="s">
        <v>22</v>
      </c>
      <c r="H1207">
        <f t="shared" si="110"/>
        <v>28.75</v>
      </c>
      <c r="I1207">
        <v>2</v>
      </c>
      <c r="J1207" t="s">
        <v>28</v>
      </c>
      <c r="K1207" t="s">
        <v>29</v>
      </c>
      <c r="L1207">
        <f>Table357[[#This Row],[unit_price]]*Table357[[#This Row],[quantity]]</f>
        <v>41.5</v>
      </c>
      <c r="M1207">
        <f t="shared" si="111"/>
        <v>57.5</v>
      </c>
      <c r="N1207">
        <f t="shared" si="112"/>
        <v>16</v>
      </c>
      <c r="O1207" t="s">
        <v>112</v>
      </c>
      <c r="P1207" t="s">
        <v>115</v>
      </c>
      <c r="Q1207" t="str">
        <f>TEXT(Table357[[#This Row],[order_date]],"yyyy")</f>
        <v>2015</v>
      </c>
    </row>
    <row r="1208" spans="1:17" x14ac:dyDescent="0.3">
      <c r="A1208">
        <f t="shared" si="113"/>
        <v>7777896607</v>
      </c>
      <c r="B1208" s="1">
        <v>42210</v>
      </c>
      <c r="C1208" t="str">
        <f t="shared" si="108"/>
        <v>Saturday</v>
      </c>
      <c r="D1208" t="str">
        <f t="shared" si="109"/>
        <v>July</v>
      </c>
      <c r="E1208">
        <v>12.5</v>
      </c>
      <c r="F1208" t="s">
        <v>27</v>
      </c>
      <c r="G1208" t="s">
        <v>17</v>
      </c>
      <c r="H1208">
        <f t="shared" si="110"/>
        <v>19.5</v>
      </c>
      <c r="I1208">
        <v>5</v>
      </c>
      <c r="J1208" t="s">
        <v>25</v>
      </c>
      <c r="K1208" t="s">
        <v>26</v>
      </c>
      <c r="L1208">
        <f>Table357[[#This Row],[unit_price]]*Table357[[#This Row],[quantity]]</f>
        <v>62.5</v>
      </c>
      <c r="M1208">
        <f t="shared" si="111"/>
        <v>97.5</v>
      </c>
      <c r="N1208">
        <f t="shared" si="112"/>
        <v>35</v>
      </c>
      <c r="O1208" t="s">
        <v>112</v>
      </c>
      <c r="P1208" t="s">
        <v>115</v>
      </c>
      <c r="Q1208" t="str">
        <f>TEXT(Table357[[#This Row],[order_date]],"yyyy")</f>
        <v>2015</v>
      </c>
    </row>
    <row r="1209" spans="1:17" x14ac:dyDescent="0.3">
      <c r="A1209">
        <f t="shared" si="113"/>
        <v>7777896608</v>
      </c>
      <c r="B1209" s="1">
        <v>42211</v>
      </c>
      <c r="C1209" t="str">
        <f t="shared" si="108"/>
        <v>Sunday</v>
      </c>
      <c r="D1209" t="str">
        <f t="shared" si="109"/>
        <v>July</v>
      </c>
      <c r="E1209">
        <v>20.75</v>
      </c>
      <c r="F1209" t="s">
        <v>13</v>
      </c>
      <c r="G1209" t="s">
        <v>17</v>
      </c>
      <c r="H1209">
        <f t="shared" si="110"/>
        <v>30.75</v>
      </c>
      <c r="I1209">
        <v>12</v>
      </c>
      <c r="J1209" t="s">
        <v>38</v>
      </c>
      <c r="K1209" t="s">
        <v>39</v>
      </c>
      <c r="L1209">
        <f>Table357[[#This Row],[unit_price]]*Table357[[#This Row],[quantity]]</f>
        <v>249</v>
      </c>
      <c r="M1209">
        <f t="shared" si="111"/>
        <v>369</v>
      </c>
      <c r="N1209">
        <f t="shared" si="112"/>
        <v>120</v>
      </c>
      <c r="O1209" t="s">
        <v>111</v>
      </c>
      <c r="P1209" t="s">
        <v>114</v>
      </c>
      <c r="Q1209" t="str">
        <f>TEXT(Table357[[#This Row],[order_date]],"yyyy")</f>
        <v>2015</v>
      </c>
    </row>
    <row r="1210" spans="1:17" x14ac:dyDescent="0.3">
      <c r="A1210">
        <f t="shared" si="113"/>
        <v>7777896609</v>
      </c>
      <c r="B1210" s="1">
        <v>42211</v>
      </c>
      <c r="C1210" t="str">
        <f t="shared" si="108"/>
        <v>Sunday</v>
      </c>
      <c r="D1210" t="str">
        <f t="shared" si="109"/>
        <v>July</v>
      </c>
      <c r="E1210">
        <v>16.75</v>
      </c>
      <c r="F1210" t="s">
        <v>7</v>
      </c>
      <c r="G1210" t="s">
        <v>22</v>
      </c>
      <c r="H1210">
        <f t="shared" si="110"/>
        <v>23.25</v>
      </c>
      <c r="I1210">
        <v>7</v>
      </c>
      <c r="J1210" t="s">
        <v>28</v>
      </c>
      <c r="K1210" t="s">
        <v>29</v>
      </c>
      <c r="L1210">
        <f>Table357[[#This Row],[unit_price]]*Table357[[#This Row],[quantity]]</f>
        <v>117.25</v>
      </c>
      <c r="M1210">
        <f t="shared" si="111"/>
        <v>162.75</v>
      </c>
      <c r="N1210">
        <f t="shared" si="112"/>
        <v>45.5</v>
      </c>
      <c r="O1210" t="s">
        <v>111</v>
      </c>
      <c r="P1210" t="s">
        <v>115</v>
      </c>
      <c r="Q1210" t="str">
        <f>TEXT(Table357[[#This Row],[order_date]],"yyyy")</f>
        <v>2015</v>
      </c>
    </row>
    <row r="1211" spans="1:17" x14ac:dyDescent="0.3">
      <c r="A1211">
        <f t="shared" si="113"/>
        <v>7777896610</v>
      </c>
      <c r="B1211" s="1">
        <v>42211</v>
      </c>
      <c r="C1211" t="str">
        <f t="shared" si="108"/>
        <v>Sunday</v>
      </c>
      <c r="D1211" t="str">
        <f t="shared" si="109"/>
        <v>July</v>
      </c>
      <c r="E1211">
        <v>16.25</v>
      </c>
      <c r="F1211" t="s">
        <v>7</v>
      </c>
      <c r="G1211" t="s">
        <v>17</v>
      </c>
      <c r="H1211">
        <f t="shared" si="110"/>
        <v>24.75</v>
      </c>
      <c r="I1211">
        <v>7</v>
      </c>
      <c r="J1211" t="s">
        <v>60</v>
      </c>
      <c r="K1211" t="s">
        <v>61</v>
      </c>
      <c r="L1211">
        <f>Table357[[#This Row],[unit_price]]*Table357[[#This Row],[quantity]]</f>
        <v>113.75</v>
      </c>
      <c r="M1211">
        <f t="shared" si="111"/>
        <v>173.25</v>
      </c>
      <c r="N1211">
        <f t="shared" si="112"/>
        <v>59.5</v>
      </c>
      <c r="O1211" t="s">
        <v>112</v>
      </c>
      <c r="P1211" t="s">
        <v>115</v>
      </c>
      <c r="Q1211" t="str">
        <f>TEXT(Table357[[#This Row],[order_date]],"yyyy")</f>
        <v>2015</v>
      </c>
    </row>
    <row r="1212" spans="1:17" x14ac:dyDescent="0.3">
      <c r="A1212">
        <f t="shared" si="113"/>
        <v>7777896611</v>
      </c>
      <c r="B1212" s="1">
        <v>42211</v>
      </c>
      <c r="C1212" t="str">
        <f t="shared" si="108"/>
        <v>Sunday</v>
      </c>
      <c r="D1212" t="str">
        <f t="shared" si="109"/>
        <v>July</v>
      </c>
      <c r="E1212">
        <v>16</v>
      </c>
      <c r="F1212" t="s">
        <v>7</v>
      </c>
      <c r="G1212" t="s">
        <v>8</v>
      </c>
      <c r="H1212">
        <f t="shared" si="110"/>
        <v>20.5</v>
      </c>
      <c r="I1212">
        <v>5</v>
      </c>
      <c r="J1212" t="s">
        <v>30</v>
      </c>
      <c r="K1212" t="s">
        <v>31</v>
      </c>
      <c r="L1212">
        <f>Table357[[#This Row],[unit_price]]*Table357[[#This Row],[quantity]]</f>
        <v>80</v>
      </c>
      <c r="M1212">
        <f t="shared" si="111"/>
        <v>102.5</v>
      </c>
      <c r="N1212">
        <f t="shared" si="112"/>
        <v>22.5</v>
      </c>
      <c r="O1212" t="s">
        <v>112</v>
      </c>
      <c r="P1212" t="s">
        <v>115</v>
      </c>
      <c r="Q1212" t="str">
        <f>TEXT(Table357[[#This Row],[order_date]],"yyyy")</f>
        <v>2015</v>
      </c>
    </row>
    <row r="1213" spans="1:17" x14ac:dyDescent="0.3">
      <c r="A1213">
        <f t="shared" si="113"/>
        <v>7777896612</v>
      </c>
      <c r="B1213" s="1">
        <v>42211</v>
      </c>
      <c r="C1213" t="str">
        <f t="shared" si="108"/>
        <v>Sunday</v>
      </c>
      <c r="D1213" t="str">
        <f t="shared" si="109"/>
        <v>July</v>
      </c>
      <c r="E1213">
        <v>20.25</v>
      </c>
      <c r="F1213" t="s">
        <v>13</v>
      </c>
      <c r="G1213" t="s">
        <v>14</v>
      </c>
      <c r="H1213">
        <f t="shared" si="110"/>
        <v>27.25</v>
      </c>
      <c r="I1213">
        <v>6</v>
      </c>
      <c r="J1213" t="s">
        <v>20</v>
      </c>
      <c r="K1213" t="s">
        <v>21</v>
      </c>
      <c r="L1213">
        <f>Table357[[#This Row],[unit_price]]*Table357[[#This Row],[quantity]]</f>
        <v>121.5</v>
      </c>
      <c r="M1213">
        <f t="shared" si="111"/>
        <v>163.5</v>
      </c>
      <c r="N1213">
        <f t="shared" si="112"/>
        <v>42</v>
      </c>
      <c r="O1213" t="s">
        <v>111</v>
      </c>
      <c r="P1213" t="s">
        <v>115</v>
      </c>
      <c r="Q1213" t="str">
        <f>TEXT(Table357[[#This Row],[order_date]],"yyyy")</f>
        <v>2015</v>
      </c>
    </row>
    <row r="1214" spans="1:17" x14ac:dyDescent="0.3">
      <c r="A1214">
        <f t="shared" si="113"/>
        <v>7777896613</v>
      </c>
      <c r="B1214" s="1">
        <v>42211</v>
      </c>
      <c r="C1214" t="str">
        <f t="shared" si="108"/>
        <v>Sunday</v>
      </c>
      <c r="D1214" t="str">
        <f t="shared" si="109"/>
        <v>July</v>
      </c>
      <c r="E1214">
        <v>20.25</v>
      </c>
      <c r="F1214" t="s">
        <v>13</v>
      </c>
      <c r="G1214" t="s">
        <v>14</v>
      </c>
      <c r="H1214">
        <f t="shared" si="110"/>
        <v>27.25</v>
      </c>
      <c r="I1214">
        <v>11</v>
      </c>
      <c r="J1214" t="s">
        <v>42</v>
      </c>
      <c r="K1214" t="s">
        <v>43</v>
      </c>
      <c r="L1214">
        <f>Table357[[#This Row],[unit_price]]*Table357[[#This Row],[quantity]]</f>
        <v>222.75</v>
      </c>
      <c r="M1214">
        <f t="shared" si="111"/>
        <v>299.75</v>
      </c>
      <c r="N1214">
        <f t="shared" si="112"/>
        <v>77</v>
      </c>
      <c r="O1214" t="s">
        <v>111</v>
      </c>
      <c r="P1214" t="s">
        <v>115</v>
      </c>
      <c r="Q1214" t="str">
        <f>TEXT(Table357[[#This Row],[order_date]],"yyyy")</f>
        <v>2015</v>
      </c>
    </row>
    <row r="1215" spans="1:17" x14ac:dyDescent="0.3">
      <c r="A1215">
        <f t="shared" si="113"/>
        <v>7777896614</v>
      </c>
      <c r="B1215" s="1">
        <v>42211</v>
      </c>
      <c r="C1215" t="str">
        <f t="shared" si="108"/>
        <v>Sunday</v>
      </c>
      <c r="D1215" t="str">
        <f t="shared" si="109"/>
        <v>July</v>
      </c>
      <c r="E1215">
        <v>12</v>
      </c>
      <c r="F1215" t="s">
        <v>27</v>
      </c>
      <c r="G1215" t="s">
        <v>8</v>
      </c>
      <c r="H1215">
        <f t="shared" si="110"/>
        <v>15</v>
      </c>
      <c r="I1215">
        <v>7</v>
      </c>
      <c r="J1215" t="s">
        <v>11</v>
      </c>
      <c r="K1215" t="s">
        <v>12</v>
      </c>
      <c r="L1215">
        <f>Table357[[#This Row],[unit_price]]*Table357[[#This Row],[quantity]]</f>
        <v>84</v>
      </c>
      <c r="M1215">
        <f t="shared" si="111"/>
        <v>105</v>
      </c>
      <c r="N1215">
        <f t="shared" si="112"/>
        <v>21</v>
      </c>
      <c r="O1215" t="s">
        <v>111</v>
      </c>
      <c r="P1215" t="s">
        <v>115</v>
      </c>
      <c r="Q1215" t="str">
        <f>TEXT(Table357[[#This Row],[order_date]],"yyyy")</f>
        <v>2015</v>
      </c>
    </row>
    <row r="1216" spans="1:17" x14ac:dyDescent="0.3">
      <c r="A1216">
        <f t="shared" si="113"/>
        <v>7777896615</v>
      </c>
      <c r="B1216" s="1">
        <v>42211</v>
      </c>
      <c r="C1216" t="str">
        <f t="shared" si="108"/>
        <v>Sunday</v>
      </c>
      <c r="D1216" t="str">
        <f t="shared" si="109"/>
        <v>July</v>
      </c>
      <c r="E1216">
        <v>20.75</v>
      </c>
      <c r="F1216" t="s">
        <v>13</v>
      </c>
      <c r="G1216" t="s">
        <v>17</v>
      </c>
      <c r="H1216">
        <f t="shared" si="110"/>
        <v>30.75</v>
      </c>
      <c r="I1216">
        <v>1</v>
      </c>
      <c r="J1216" t="s">
        <v>38</v>
      </c>
      <c r="K1216" t="s">
        <v>39</v>
      </c>
      <c r="L1216">
        <f>Table357[[#This Row],[unit_price]]*Table357[[#This Row],[quantity]]</f>
        <v>20.75</v>
      </c>
      <c r="M1216">
        <f t="shared" si="111"/>
        <v>30.75</v>
      </c>
      <c r="N1216">
        <f t="shared" si="112"/>
        <v>10</v>
      </c>
      <c r="O1216" t="s">
        <v>112</v>
      </c>
      <c r="P1216" t="s">
        <v>115</v>
      </c>
      <c r="Q1216" t="str">
        <f>TEXT(Table357[[#This Row],[order_date]],"yyyy")</f>
        <v>2015</v>
      </c>
    </row>
    <row r="1217" spans="1:17" x14ac:dyDescent="0.3">
      <c r="A1217">
        <f t="shared" si="113"/>
        <v>7777896616</v>
      </c>
      <c r="B1217" s="1">
        <v>42211</v>
      </c>
      <c r="C1217" t="str">
        <f t="shared" si="108"/>
        <v>Sunday</v>
      </c>
      <c r="D1217" t="str">
        <f t="shared" si="109"/>
        <v>July</v>
      </c>
      <c r="E1217">
        <v>12.75</v>
      </c>
      <c r="F1217" t="s">
        <v>27</v>
      </c>
      <c r="G1217" t="s">
        <v>22</v>
      </c>
      <c r="H1217">
        <f t="shared" si="110"/>
        <v>17.75</v>
      </c>
      <c r="I1217">
        <v>9</v>
      </c>
      <c r="J1217" t="s">
        <v>44</v>
      </c>
      <c r="K1217" t="s">
        <v>45</v>
      </c>
      <c r="L1217">
        <f>Table357[[#This Row],[unit_price]]*Table357[[#This Row],[quantity]]</f>
        <v>114.75</v>
      </c>
      <c r="M1217">
        <f t="shared" si="111"/>
        <v>159.75</v>
      </c>
      <c r="N1217">
        <f t="shared" si="112"/>
        <v>45</v>
      </c>
      <c r="O1217" t="s">
        <v>112</v>
      </c>
      <c r="P1217" t="s">
        <v>114</v>
      </c>
      <c r="Q1217" t="str">
        <f>TEXT(Table357[[#This Row],[order_date]],"yyyy")</f>
        <v>2015</v>
      </c>
    </row>
    <row r="1218" spans="1:17" x14ac:dyDescent="0.3">
      <c r="A1218">
        <f t="shared" si="113"/>
        <v>7777896617</v>
      </c>
      <c r="B1218" s="1">
        <v>42212</v>
      </c>
      <c r="C1218" t="str">
        <f t="shared" ref="C1218:C1281" si="114">TEXT(B1218,"dddd")</f>
        <v>Monday</v>
      </c>
      <c r="D1218" t="str">
        <f t="shared" si="109"/>
        <v>July</v>
      </c>
      <c r="E1218">
        <v>20.75</v>
      </c>
      <c r="F1218" t="s">
        <v>13</v>
      </c>
      <c r="G1218" t="s">
        <v>17</v>
      </c>
      <c r="H1218">
        <f t="shared" si="110"/>
        <v>30.75</v>
      </c>
      <c r="I1218">
        <v>2</v>
      </c>
      <c r="J1218" t="s">
        <v>18</v>
      </c>
      <c r="K1218" t="s">
        <v>19</v>
      </c>
      <c r="L1218">
        <f>Table357[[#This Row],[unit_price]]*Table357[[#This Row],[quantity]]</f>
        <v>41.5</v>
      </c>
      <c r="M1218">
        <f t="shared" si="111"/>
        <v>61.5</v>
      </c>
      <c r="N1218">
        <f t="shared" si="112"/>
        <v>20</v>
      </c>
      <c r="O1218" t="s">
        <v>112</v>
      </c>
      <c r="P1218" t="s">
        <v>115</v>
      </c>
      <c r="Q1218" t="str">
        <f>TEXT(Table357[[#This Row],[order_date]],"yyyy")</f>
        <v>2015</v>
      </c>
    </row>
    <row r="1219" spans="1:17" x14ac:dyDescent="0.3">
      <c r="A1219">
        <f t="shared" si="113"/>
        <v>7777896618</v>
      </c>
      <c r="B1219" s="1">
        <v>42212</v>
      </c>
      <c r="C1219" t="str">
        <f t="shared" si="114"/>
        <v>Monday</v>
      </c>
      <c r="D1219" t="str">
        <f t="shared" ref="D1219:D1282" si="115">TEXT(B1219,"mmmm")</f>
        <v>July</v>
      </c>
      <c r="E1219">
        <v>16</v>
      </c>
      <c r="F1219" t="s">
        <v>7</v>
      </c>
      <c r="G1219" t="s">
        <v>14</v>
      </c>
      <c r="H1219">
        <f t="shared" ref="H1219:H1282" si="116">E1219 +   IF(F1219="S", 2, IF(F1219="M", 3.5, IF(F1219="L", 5, 0))) +  IF(G1219="Classic", 1, IF(G1219="Veggie", 2, IF(G1219="Chicken", 3, IF(G1219="Supreme",5,0))))</f>
        <v>21.5</v>
      </c>
      <c r="I1219">
        <v>11</v>
      </c>
      <c r="J1219" t="s">
        <v>42</v>
      </c>
      <c r="K1219" t="s">
        <v>43</v>
      </c>
      <c r="L1219">
        <f>Table357[[#This Row],[unit_price]]*Table357[[#This Row],[quantity]]</f>
        <v>176</v>
      </c>
      <c r="M1219">
        <f t="shared" ref="M1219:M1282" si="117">H1219*I1219</f>
        <v>236.5</v>
      </c>
      <c r="N1219">
        <f t="shared" ref="N1219:N1282" si="118">(H1219-E1219)*I1219</f>
        <v>60.5</v>
      </c>
      <c r="O1219" t="s">
        <v>111</v>
      </c>
      <c r="P1219" t="s">
        <v>115</v>
      </c>
      <c r="Q1219" t="str">
        <f>TEXT(Table357[[#This Row],[order_date]],"yyyy")</f>
        <v>2015</v>
      </c>
    </row>
    <row r="1220" spans="1:17" x14ac:dyDescent="0.3">
      <c r="A1220">
        <f t="shared" ref="A1220:A1283" si="119">A1219+1</f>
        <v>7777896619</v>
      </c>
      <c r="B1220" s="1">
        <v>42212</v>
      </c>
      <c r="C1220" t="str">
        <f t="shared" si="114"/>
        <v>Monday</v>
      </c>
      <c r="D1220" t="str">
        <f t="shared" si="115"/>
        <v>July</v>
      </c>
      <c r="E1220">
        <v>20.75</v>
      </c>
      <c r="F1220" t="s">
        <v>13</v>
      </c>
      <c r="G1220" t="s">
        <v>17</v>
      </c>
      <c r="H1220">
        <f t="shared" si="116"/>
        <v>30.75</v>
      </c>
      <c r="I1220">
        <v>12</v>
      </c>
      <c r="J1220" t="s">
        <v>18</v>
      </c>
      <c r="K1220" t="s">
        <v>19</v>
      </c>
      <c r="L1220">
        <f>Table357[[#This Row],[unit_price]]*Table357[[#This Row],[quantity]]</f>
        <v>249</v>
      </c>
      <c r="M1220">
        <f t="shared" si="117"/>
        <v>369</v>
      </c>
      <c r="N1220">
        <f t="shared" si="118"/>
        <v>120</v>
      </c>
      <c r="O1220" t="s">
        <v>111</v>
      </c>
      <c r="P1220" t="s">
        <v>114</v>
      </c>
      <c r="Q1220" t="str">
        <f>TEXT(Table357[[#This Row],[order_date]],"yyyy")</f>
        <v>2015</v>
      </c>
    </row>
    <row r="1221" spans="1:17" x14ac:dyDescent="0.3">
      <c r="A1221">
        <f t="shared" si="119"/>
        <v>7777896620</v>
      </c>
      <c r="B1221" s="1">
        <v>42212</v>
      </c>
      <c r="C1221" t="str">
        <f t="shared" si="114"/>
        <v>Monday</v>
      </c>
      <c r="D1221" t="str">
        <f t="shared" si="115"/>
        <v>July</v>
      </c>
      <c r="E1221">
        <v>20.75</v>
      </c>
      <c r="F1221" t="s">
        <v>13</v>
      </c>
      <c r="G1221" t="s">
        <v>22</v>
      </c>
      <c r="H1221">
        <f t="shared" si="116"/>
        <v>28.75</v>
      </c>
      <c r="I1221">
        <v>4</v>
      </c>
      <c r="J1221" t="s">
        <v>23</v>
      </c>
      <c r="K1221" t="s">
        <v>24</v>
      </c>
      <c r="L1221">
        <f>Table357[[#This Row],[unit_price]]*Table357[[#This Row],[quantity]]</f>
        <v>83</v>
      </c>
      <c r="M1221">
        <f t="shared" si="117"/>
        <v>115</v>
      </c>
      <c r="N1221">
        <f t="shared" si="118"/>
        <v>32</v>
      </c>
      <c r="O1221" t="s">
        <v>111</v>
      </c>
      <c r="P1221" t="s">
        <v>115</v>
      </c>
      <c r="Q1221" t="str">
        <f>TEXT(Table357[[#This Row],[order_date]],"yyyy")</f>
        <v>2015</v>
      </c>
    </row>
    <row r="1222" spans="1:17" x14ac:dyDescent="0.3">
      <c r="A1222">
        <f t="shared" si="119"/>
        <v>7777896621</v>
      </c>
      <c r="B1222" s="1">
        <v>42212</v>
      </c>
      <c r="C1222" t="str">
        <f t="shared" si="114"/>
        <v>Monday</v>
      </c>
      <c r="D1222" t="str">
        <f t="shared" si="115"/>
        <v>July</v>
      </c>
      <c r="E1222">
        <v>16</v>
      </c>
      <c r="F1222" t="s">
        <v>7</v>
      </c>
      <c r="G1222" t="s">
        <v>14</v>
      </c>
      <c r="H1222">
        <f t="shared" si="116"/>
        <v>21.5</v>
      </c>
      <c r="I1222">
        <v>12</v>
      </c>
      <c r="J1222" t="s">
        <v>64</v>
      </c>
      <c r="K1222" t="s">
        <v>65</v>
      </c>
      <c r="L1222">
        <f>Table357[[#This Row],[unit_price]]*Table357[[#This Row],[quantity]]</f>
        <v>192</v>
      </c>
      <c r="M1222">
        <f t="shared" si="117"/>
        <v>258</v>
      </c>
      <c r="N1222">
        <f t="shared" si="118"/>
        <v>66</v>
      </c>
      <c r="O1222" t="s">
        <v>112</v>
      </c>
      <c r="P1222" t="s">
        <v>114</v>
      </c>
      <c r="Q1222" t="str">
        <f>TEXT(Table357[[#This Row],[order_date]],"yyyy")</f>
        <v>2015</v>
      </c>
    </row>
    <row r="1223" spans="1:17" x14ac:dyDescent="0.3">
      <c r="A1223">
        <f t="shared" si="119"/>
        <v>7777896622</v>
      </c>
      <c r="B1223" s="1">
        <v>42212</v>
      </c>
      <c r="C1223" t="str">
        <f t="shared" si="114"/>
        <v>Monday</v>
      </c>
      <c r="D1223" t="str">
        <f t="shared" si="115"/>
        <v>July</v>
      </c>
      <c r="E1223">
        <v>20.25</v>
      </c>
      <c r="F1223" t="s">
        <v>13</v>
      </c>
      <c r="G1223" t="s">
        <v>17</v>
      </c>
      <c r="H1223">
        <f t="shared" si="116"/>
        <v>30.25</v>
      </c>
      <c r="I1223">
        <v>8</v>
      </c>
      <c r="J1223" t="s">
        <v>70</v>
      </c>
      <c r="K1223" t="s">
        <v>71</v>
      </c>
      <c r="L1223">
        <f>Table357[[#This Row],[unit_price]]*Table357[[#This Row],[quantity]]</f>
        <v>162</v>
      </c>
      <c r="M1223">
        <f t="shared" si="117"/>
        <v>242</v>
      </c>
      <c r="N1223">
        <f t="shared" si="118"/>
        <v>80</v>
      </c>
      <c r="O1223" t="s">
        <v>111</v>
      </c>
      <c r="P1223" t="s">
        <v>114</v>
      </c>
      <c r="Q1223" t="str">
        <f>TEXT(Table357[[#This Row],[order_date]],"yyyy")</f>
        <v>2015</v>
      </c>
    </row>
    <row r="1224" spans="1:17" x14ac:dyDescent="0.3">
      <c r="A1224">
        <f t="shared" si="119"/>
        <v>7777896623</v>
      </c>
      <c r="B1224" s="1">
        <v>42213</v>
      </c>
      <c r="C1224" t="str">
        <f t="shared" si="114"/>
        <v>Tuesday</v>
      </c>
      <c r="D1224" t="str">
        <f t="shared" si="115"/>
        <v>July</v>
      </c>
      <c r="E1224">
        <v>12.75</v>
      </c>
      <c r="F1224" t="s">
        <v>27</v>
      </c>
      <c r="G1224" t="s">
        <v>22</v>
      </c>
      <c r="H1224">
        <f t="shared" si="116"/>
        <v>17.75</v>
      </c>
      <c r="I1224">
        <v>8</v>
      </c>
      <c r="J1224" t="s">
        <v>44</v>
      </c>
      <c r="K1224" t="s">
        <v>45</v>
      </c>
      <c r="L1224">
        <f>Table357[[#This Row],[unit_price]]*Table357[[#This Row],[quantity]]</f>
        <v>102</v>
      </c>
      <c r="M1224">
        <f t="shared" si="117"/>
        <v>142</v>
      </c>
      <c r="N1224">
        <f t="shared" si="118"/>
        <v>40</v>
      </c>
      <c r="O1224" t="s">
        <v>112</v>
      </c>
      <c r="P1224" t="s">
        <v>114</v>
      </c>
      <c r="Q1224" t="str">
        <f>TEXT(Table357[[#This Row],[order_date]],"yyyy")</f>
        <v>2015</v>
      </c>
    </row>
    <row r="1225" spans="1:17" x14ac:dyDescent="0.3">
      <c r="A1225">
        <f t="shared" si="119"/>
        <v>7777896624</v>
      </c>
      <c r="B1225" s="1">
        <v>42213</v>
      </c>
      <c r="C1225" t="str">
        <f t="shared" si="114"/>
        <v>Tuesday</v>
      </c>
      <c r="D1225" t="str">
        <f t="shared" si="115"/>
        <v>July</v>
      </c>
      <c r="E1225">
        <v>18.5</v>
      </c>
      <c r="F1225" t="s">
        <v>13</v>
      </c>
      <c r="G1225" t="s">
        <v>14</v>
      </c>
      <c r="H1225">
        <f t="shared" si="116"/>
        <v>25.5</v>
      </c>
      <c r="I1225">
        <v>3</v>
      </c>
      <c r="J1225" t="s">
        <v>15</v>
      </c>
      <c r="K1225" t="s">
        <v>16</v>
      </c>
      <c r="L1225">
        <f>Table357[[#This Row],[unit_price]]*Table357[[#This Row],[quantity]]</f>
        <v>55.5</v>
      </c>
      <c r="M1225">
        <f t="shared" si="117"/>
        <v>76.5</v>
      </c>
      <c r="N1225">
        <f t="shared" si="118"/>
        <v>21</v>
      </c>
      <c r="O1225" t="s">
        <v>111</v>
      </c>
      <c r="P1225" t="s">
        <v>115</v>
      </c>
      <c r="Q1225" t="str">
        <f>TEXT(Table357[[#This Row],[order_date]],"yyyy")</f>
        <v>2015</v>
      </c>
    </row>
    <row r="1226" spans="1:17" x14ac:dyDescent="0.3">
      <c r="A1226">
        <f t="shared" si="119"/>
        <v>7777896625</v>
      </c>
      <c r="B1226" s="1">
        <v>42213</v>
      </c>
      <c r="C1226" t="str">
        <f t="shared" si="114"/>
        <v>Tuesday</v>
      </c>
      <c r="D1226" t="str">
        <f t="shared" si="115"/>
        <v>July</v>
      </c>
      <c r="E1226">
        <v>20.75</v>
      </c>
      <c r="F1226" t="s">
        <v>13</v>
      </c>
      <c r="G1226" t="s">
        <v>22</v>
      </c>
      <c r="H1226">
        <f t="shared" si="116"/>
        <v>28.75</v>
      </c>
      <c r="I1226">
        <v>6</v>
      </c>
      <c r="J1226" t="s">
        <v>28</v>
      </c>
      <c r="K1226" t="s">
        <v>29</v>
      </c>
      <c r="L1226">
        <f>Table357[[#This Row],[unit_price]]*Table357[[#This Row],[quantity]]</f>
        <v>124.5</v>
      </c>
      <c r="M1226">
        <f t="shared" si="117"/>
        <v>172.5</v>
      </c>
      <c r="N1226">
        <f t="shared" si="118"/>
        <v>48</v>
      </c>
      <c r="O1226" t="s">
        <v>111</v>
      </c>
      <c r="P1226" t="s">
        <v>114</v>
      </c>
      <c r="Q1226" t="str">
        <f>TEXT(Table357[[#This Row],[order_date]],"yyyy")</f>
        <v>2015</v>
      </c>
    </row>
    <row r="1227" spans="1:17" x14ac:dyDescent="0.3">
      <c r="A1227">
        <f t="shared" si="119"/>
        <v>7777896626</v>
      </c>
      <c r="B1227" s="1">
        <v>42213</v>
      </c>
      <c r="C1227" t="str">
        <f t="shared" si="114"/>
        <v>Tuesday</v>
      </c>
      <c r="D1227" t="str">
        <f t="shared" si="115"/>
        <v>July</v>
      </c>
      <c r="E1227">
        <v>16.75</v>
      </c>
      <c r="F1227" t="s">
        <v>7</v>
      </c>
      <c r="G1227" t="s">
        <v>22</v>
      </c>
      <c r="H1227">
        <f t="shared" si="116"/>
        <v>23.25</v>
      </c>
      <c r="I1227">
        <v>3</v>
      </c>
      <c r="J1227" t="s">
        <v>28</v>
      </c>
      <c r="K1227" t="s">
        <v>29</v>
      </c>
      <c r="L1227">
        <f>Table357[[#This Row],[unit_price]]*Table357[[#This Row],[quantity]]</f>
        <v>50.25</v>
      </c>
      <c r="M1227">
        <f t="shared" si="117"/>
        <v>69.75</v>
      </c>
      <c r="N1227">
        <f t="shared" si="118"/>
        <v>19.5</v>
      </c>
      <c r="O1227" t="s">
        <v>112</v>
      </c>
      <c r="P1227" t="s">
        <v>115</v>
      </c>
      <c r="Q1227" t="str">
        <f>TEXT(Table357[[#This Row],[order_date]],"yyyy")</f>
        <v>2015</v>
      </c>
    </row>
    <row r="1228" spans="1:17" x14ac:dyDescent="0.3">
      <c r="A1228">
        <f t="shared" si="119"/>
        <v>7777896627</v>
      </c>
      <c r="B1228" s="1">
        <v>42213</v>
      </c>
      <c r="C1228" t="str">
        <f t="shared" si="114"/>
        <v>Tuesday</v>
      </c>
      <c r="D1228" t="str">
        <f t="shared" si="115"/>
        <v>July</v>
      </c>
      <c r="E1228">
        <v>16.5</v>
      </c>
      <c r="F1228" t="s">
        <v>13</v>
      </c>
      <c r="G1228" t="s">
        <v>8</v>
      </c>
      <c r="H1228">
        <f t="shared" si="116"/>
        <v>22.5</v>
      </c>
      <c r="I1228">
        <v>11</v>
      </c>
      <c r="J1228" t="s">
        <v>9</v>
      </c>
      <c r="K1228" t="s">
        <v>10</v>
      </c>
      <c r="L1228">
        <f>Table357[[#This Row],[unit_price]]*Table357[[#This Row],[quantity]]</f>
        <v>181.5</v>
      </c>
      <c r="M1228">
        <f t="shared" si="117"/>
        <v>247.5</v>
      </c>
      <c r="N1228">
        <f t="shared" si="118"/>
        <v>66</v>
      </c>
      <c r="O1228" t="s">
        <v>111</v>
      </c>
      <c r="P1228" t="s">
        <v>115</v>
      </c>
      <c r="Q1228" t="str">
        <f>TEXT(Table357[[#This Row],[order_date]],"yyyy")</f>
        <v>2015</v>
      </c>
    </row>
    <row r="1229" spans="1:17" x14ac:dyDescent="0.3">
      <c r="A1229">
        <f t="shared" si="119"/>
        <v>7777896628</v>
      </c>
      <c r="B1229" s="1">
        <v>42213</v>
      </c>
      <c r="C1229" t="str">
        <f t="shared" si="114"/>
        <v>Tuesday</v>
      </c>
      <c r="D1229" t="str">
        <f t="shared" si="115"/>
        <v>July</v>
      </c>
      <c r="E1229">
        <v>16</v>
      </c>
      <c r="F1229" t="s">
        <v>7</v>
      </c>
      <c r="G1229" t="s">
        <v>14</v>
      </c>
      <c r="H1229">
        <f t="shared" si="116"/>
        <v>21.5</v>
      </c>
      <c r="I1229">
        <v>12</v>
      </c>
      <c r="J1229" t="s">
        <v>42</v>
      </c>
      <c r="K1229" t="s">
        <v>43</v>
      </c>
      <c r="L1229">
        <f>Table357[[#This Row],[unit_price]]*Table357[[#This Row],[quantity]]</f>
        <v>192</v>
      </c>
      <c r="M1229">
        <f t="shared" si="117"/>
        <v>258</v>
      </c>
      <c r="N1229">
        <f t="shared" si="118"/>
        <v>66</v>
      </c>
      <c r="O1229" t="s">
        <v>111</v>
      </c>
      <c r="P1229" t="s">
        <v>115</v>
      </c>
      <c r="Q1229" t="str">
        <f>TEXT(Table357[[#This Row],[order_date]],"yyyy")</f>
        <v>2015</v>
      </c>
    </row>
    <row r="1230" spans="1:17" x14ac:dyDescent="0.3">
      <c r="A1230">
        <f t="shared" si="119"/>
        <v>7777896629</v>
      </c>
      <c r="B1230" s="1">
        <v>42213</v>
      </c>
      <c r="C1230" t="str">
        <f t="shared" si="114"/>
        <v>Tuesday</v>
      </c>
      <c r="D1230" t="str">
        <f t="shared" si="115"/>
        <v>July</v>
      </c>
      <c r="E1230">
        <v>20.5</v>
      </c>
      <c r="F1230" t="s">
        <v>13</v>
      </c>
      <c r="G1230" t="s">
        <v>8</v>
      </c>
      <c r="H1230">
        <f t="shared" si="116"/>
        <v>26.5</v>
      </c>
      <c r="I1230">
        <v>2</v>
      </c>
      <c r="J1230" t="s">
        <v>58</v>
      </c>
      <c r="K1230" t="s">
        <v>59</v>
      </c>
      <c r="L1230">
        <f>Table357[[#This Row],[unit_price]]*Table357[[#This Row],[quantity]]</f>
        <v>41</v>
      </c>
      <c r="M1230">
        <f t="shared" si="117"/>
        <v>53</v>
      </c>
      <c r="N1230">
        <f t="shared" si="118"/>
        <v>12</v>
      </c>
      <c r="O1230" t="s">
        <v>111</v>
      </c>
      <c r="P1230" t="s">
        <v>115</v>
      </c>
      <c r="Q1230" t="str">
        <f>TEXT(Table357[[#This Row],[order_date]],"yyyy")</f>
        <v>2015</v>
      </c>
    </row>
    <row r="1231" spans="1:17" x14ac:dyDescent="0.3">
      <c r="A1231">
        <f t="shared" si="119"/>
        <v>7777896630</v>
      </c>
      <c r="B1231" s="1">
        <v>42213</v>
      </c>
      <c r="C1231" t="str">
        <f t="shared" si="114"/>
        <v>Tuesday</v>
      </c>
      <c r="D1231" t="str">
        <f t="shared" si="115"/>
        <v>July</v>
      </c>
      <c r="E1231">
        <v>25.5</v>
      </c>
      <c r="F1231" t="s">
        <v>76</v>
      </c>
      <c r="G1231" t="s">
        <v>8</v>
      </c>
      <c r="H1231">
        <f t="shared" si="116"/>
        <v>26.5</v>
      </c>
      <c r="I1231">
        <v>3</v>
      </c>
      <c r="J1231" t="s">
        <v>30</v>
      </c>
      <c r="K1231" t="s">
        <v>31</v>
      </c>
      <c r="L1231">
        <f>Table357[[#This Row],[unit_price]]*Table357[[#This Row],[quantity]]</f>
        <v>76.5</v>
      </c>
      <c r="M1231">
        <f t="shared" si="117"/>
        <v>79.5</v>
      </c>
      <c r="N1231">
        <f t="shared" si="118"/>
        <v>3</v>
      </c>
      <c r="O1231" t="s">
        <v>111</v>
      </c>
      <c r="P1231" t="s">
        <v>115</v>
      </c>
      <c r="Q1231" t="str">
        <f>TEXT(Table357[[#This Row],[order_date]],"yyyy")</f>
        <v>2015</v>
      </c>
    </row>
    <row r="1232" spans="1:17" x14ac:dyDescent="0.3">
      <c r="A1232">
        <f t="shared" si="119"/>
        <v>7777896631</v>
      </c>
      <c r="B1232" s="1">
        <v>42213</v>
      </c>
      <c r="C1232" t="str">
        <f t="shared" si="114"/>
        <v>Tuesday</v>
      </c>
      <c r="D1232" t="str">
        <f t="shared" si="115"/>
        <v>July</v>
      </c>
      <c r="E1232">
        <v>12.25</v>
      </c>
      <c r="F1232" t="s">
        <v>27</v>
      </c>
      <c r="G1232" t="s">
        <v>17</v>
      </c>
      <c r="H1232">
        <f t="shared" si="116"/>
        <v>19.25</v>
      </c>
      <c r="I1232">
        <v>4</v>
      </c>
      <c r="J1232" t="s">
        <v>70</v>
      </c>
      <c r="K1232" t="s">
        <v>71</v>
      </c>
      <c r="L1232">
        <f>Table357[[#This Row],[unit_price]]*Table357[[#This Row],[quantity]]</f>
        <v>49</v>
      </c>
      <c r="M1232">
        <f t="shared" si="117"/>
        <v>77</v>
      </c>
      <c r="N1232">
        <f t="shared" si="118"/>
        <v>28</v>
      </c>
      <c r="O1232" t="s">
        <v>112</v>
      </c>
      <c r="P1232" t="s">
        <v>115</v>
      </c>
      <c r="Q1232" t="str">
        <f>TEXT(Table357[[#This Row],[order_date]],"yyyy")</f>
        <v>2015</v>
      </c>
    </row>
    <row r="1233" spans="1:17" x14ac:dyDescent="0.3">
      <c r="A1233">
        <f t="shared" si="119"/>
        <v>7777896632</v>
      </c>
      <c r="B1233" s="1">
        <v>42214</v>
      </c>
      <c r="C1233" t="str">
        <f t="shared" si="114"/>
        <v>Wednesday</v>
      </c>
      <c r="D1233" t="str">
        <f t="shared" si="115"/>
        <v>July</v>
      </c>
      <c r="E1233">
        <v>16.75</v>
      </c>
      <c r="F1233" t="s">
        <v>7</v>
      </c>
      <c r="G1233" t="s">
        <v>22</v>
      </c>
      <c r="H1233">
        <f t="shared" si="116"/>
        <v>23.25</v>
      </c>
      <c r="I1233">
        <v>7</v>
      </c>
      <c r="J1233" t="s">
        <v>28</v>
      </c>
      <c r="K1233" t="s">
        <v>29</v>
      </c>
      <c r="L1233">
        <f>Table357[[#This Row],[unit_price]]*Table357[[#This Row],[quantity]]</f>
        <v>117.25</v>
      </c>
      <c r="M1233">
        <f t="shared" si="117"/>
        <v>162.75</v>
      </c>
      <c r="N1233">
        <f t="shared" si="118"/>
        <v>45.5</v>
      </c>
      <c r="O1233" t="s">
        <v>111</v>
      </c>
      <c r="P1233" t="s">
        <v>114</v>
      </c>
      <c r="Q1233" t="str">
        <f>TEXT(Table357[[#This Row],[order_date]],"yyyy")</f>
        <v>2015</v>
      </c>
    </row>
    <row r="1234" spans="1:17" x14ac:dyDescent="0.3">
      <c r="A1234">
        <f t="shared" si="119"/>
        <v>7777896633</v>
      </c>
      <c r="B1234" s="1">
        <v>42215</v>
      </c>
      <c r="C1234" t="str">
        <f t="shared" si="114"/>
        <v>Thursday</v>
      </c>
      <c r="D1234" t="str">
        <f t="shared" si="115"/>
        <v>July</v>
      </c>
      <c r="E1234">
        <v>20.5</v>
      </c>
      <c r="F1234" t="s">
        <v>13</v>
      </c>
      <c r="G1234" t="s">
        <v>8</v>
      </c>
      <c r="H1234">
        <f t="shared" si="116"/>
        <v>26.5</v>
      </c>
      <c r="I1234">
        <v>3</v>
      </c>
      <c r="J1234" t="s">
        <v>36</v>
      </c>
      <c r="K1234" t="s">
        <v>37</v>
      </c>
      <c r="L1234">
        <f>Table357[[#This Row],[unit_price]]*Table357[[#This Row],[quantity]]</f>
        <v>61.5</v>
      </c>
      <c r="M1234">
        <f t="shared" si="117"/>
        <v>79.5</v>
      </c>
      <c r="N1234">
        <f t="shared" si="118"/>
        <v>18</v>
      </c>
      <c r="O1234" t="s">
        <v>111</v>
      </c>
      <c r="P1234" t="s">
        <v>114</v>
      </c>
      <c r="Q1234" t="str">
        <f>TEXT(Table357[[#This Row],[order_date]],"yyyy")</f>
        <v>2015</v>
      </c>
    </row>
    <row r="1235" spans="1:17" x14ac:dyDescent="0.3">
      <c r="A1235">
        <f t="shared" si="119"/>
        <v>7777896634</v>
      </c>
      <c r="B1235" s="1">
        <v>42215</v>
      </c>
      <c r="C1235" t="str">
        <f t="shared" si="114"/>
        <v>Thursday</v>
      </c>
      <c r="D1235" t="str">
        <f t="shared" si="115"/>
        <v>July</v>
      </c>
      <c r="E1235">
        <v>20.75</v>
      </c>
      <c r="F1235" t="s">
        <v>13</v>
      </c>
      <c r="G1235" t="s">
        <v>22</v>
      </c>
      <c r="H1235">
        <f t="shared" si="116"/>
        <v>28.75</v>
      </c>
      <c r="I1235">
        <v>4</v>
      </c>
      <c r="J1235" t="s">
        <v>23</v>
      </c>
      <c r="K1235" t="s">
        <v>24</v>
      </c>
      <c r="L1235">
        <f>Table357[[#This Row],[unit_price]]*Table357[[#This Row],[quantity]]</f>
        <v>83</v>
      </c>
      <c r="M1235">
        <f t="shared" si="117"/>
        <v>115</v>
      </c>
      <c r="N1235">
        <f t="shared" si="118"/>
        <v>32</v>
      </c>
      <c r="O1235" t="s">
        <v>112</v>
      </c>
      <c r="P1235" t="s">
        <v>115</v>
      </c>
      <c r="Q1235" t="str">
        <f>TEXT(Table357[[#This Row],[order_date]],"yyyy")</f>
        <v>2015</v>
      </c>
    </row>
    <row r="1236" spans="1:17" x14ac:dyDescent="0.3">
      <c r="A1236">
        <f t="shared" si="119"/>
        <v>7777896635</v>
      </c>
      <c r="B1236" s="1">
        <v>42215</v>
      </c>
      <c r="C1236" t="str">
        <f t="shared" si="114"/>
        <v>Thursday</v>
      </c>
      <c r="D1236" t="str">
        <f t="shared" si="115"/>
        <v>July</v>
      </c>
      <c r="E1236">
        <v>12</v>
      </c>
      <c r="F1236" t="s">
        <v>27</v>
      </c>
      <c r="G1236" t="s">
        <v>8</v>
      </c>
      <c r="H1236">
        <f t="shared" si="116"/>
        <v>15</v>
      </c>
      <c r="I1236">
        <v>5</v>
      </c>
      <c r="J1236" t="s">
        <v>11</v>
      </c>
      <c r="K1236" t="s">
        <v>12</v>
      </c>
      <c r="L1236">
        <f>Table357[[#This Row],[unit_price]]*Table357[[#This Row],[quantity]]</f>
        <v>60</v>
      </c>
      <c r="M1236">
        <f t="shared" si="117"/>
        <v>75</v>
      </c>
      <c r="N1236">
        <f t="shared" si="118"/>
        <v>15</v>
      </c>
      <c r="O1236" t="s">
        <v>112</v>
      </c>
      <c r="P1236" t="s">
        <v>114</v>
      </c>
      <c r="Q1236" t="str">
        <f>TEXT(Table357[[#This Row],[order_date]],"yyyy")</f>
        <v>2015</v>
      </c>
    </row>
    <row r="1237" spans="1:17" x14ac:dyDescent="0.3">
      <c r="A1237">
        <f t="shared" si="119"/>
        <v>7777896636</v>
      </c>
      <c r="B1237" s="1">
        <v>42215</v>
      </c>
      <c r="C1237" t="str">
        <f t="shared" si="114"/>
        <v>Thursday</v>
      </c>
      <c r="D1237" t="str">
        <f t="shared" si="115"/>
        <v>July</v>
      </c>
      <c r="E1237">
        <v>16</v>
      </c>
      <c r="F1237" t="s">
        <v>7</v>
      </c>
      <c r="G1237" t="s">
        <v>8</v>
      </c>
      <c r="H1237">
        <f t="shared" si="116"/>
        <v>20.5</v>
      </c>
      <c r="I1237">
        <v>4</v>
      </c>
      <c r="J1237" t="s">
        <v>58</v>
      </c>
      <c r="K1237" t="s">
        <v>59</v>
      </c>
      <c r="L1237">
        <f>Table357[[#This Row],[unit_price]]*Table357[[#This Row],[quantity]]</f>
        <v>64</v>
      </c>
      <c r="M1237">
        <f t="shared" si="117"/>
        <v>82</v>
      </c>
      <c r="N1237">
        <f t="shared" si="118"/>
        <v>18</v>
      </c>
      <c r="O1237" t="s">
        <v>111</v>
      </c>
      <c r="P1237" t="s">
        <v>114</v>
      </c>
      <c r="Q1237" t="str">
        <f>TEXT(Table357[[#This Row],[order_date]],"yyyy")</f>
        <v>2015</v>
      </c>
    </row>
    <row r="1238" spans="1:17" x14ac:dyDescent="0.3">
      <c r="A1238">
        <f t="shared" si="119"/>
        <v>7777896637</v>
      </c>
      <c r="B1238" s="1">
        <v>42215</v>
      </c>
      <c r="C1238" t="str">
        <f t="shared" si="114"/>
        <v>Thursday</v>
      </c>
      <c r="D1238" t="str">
        <f t="shared" si="115"/>
        <v>July</v>
      </c>
      <c r="E1238">
        <v>20.75</v>
      </c>
      <c r="F1238" t="s">
        <v>13</v>
      </c>
      <c r="G1238" t="s">
        <v>17</v>
      </c>
      <c r="H1238">
        <f t="shared" si="116"/>
        <v>30.75</v>
      </c>
      <c r="I1238">
        <v>11</v>
      </c>
      <c r="J1238" t="s">
        <v>66</v>
      </c>
      <c r="K1238" t="s">
        <v>67</v>
      </c>
      <c r="L1238">
        <f>Table357[[#This Row],[unit_price]]*Table357[[#This Row],[quantity]]</f>
        <v>228.25</v>
      </c>
      <c r="M1238">
        <f t="shared" si="117"/>
        <v>338.25</v>
      </c>
      <c r="N1238">
        <f t="shared" si="118"/>
        <v>110</v>
      </c>
      <c r="O1238" t="s">
        <v>112</v>
      </c>
      <c r="P1238" t="s">
        <v>114</v>
      </c>
      <c r="Q1238" t="str">
        <f>TEXT(Table357[[#This Row],[order_date]],"yyyy")</f>
        <v>2015</v>
      </c>
    </row>
    <row r="1239" spans="1:17" x14ac:dyDescent="0.3">
      <c r="A1239">
        <f t="shared" si="119"/>
        <v>7777896638</v>
      </c>
      <c r="B1239" s="1">
        <v>42216</v>
      </c>
      <c r="C1239" t="str">
        <f t="shared" si="114"/>
        <v>Friday</v>
      </c>
      <c r="D1239" t="str">
        <f t="shared" si="115"/>
        <v>July</v>
      </c>
      <c r="E1239">
        <v>12</v>
      </c>
      <c r="F1239" t="s">
        <v>27</v>
      </c>
      <c r="G1239" t="s">
        <v>8</v>
      </c>
      <c r="H1239">
        <f t="shared" si="116"/>
        <v>15</v>
      </c>
      <c r="I1239">
        <v>1</v>
      </c>
      <c r="J1239" t="s">
        <v>11</v>
      </c>
      <c r="K1239" t="s">
        <v>12</v>
      </c>
      <c r="L1239">
        <f>Table357[[#This Row],[unit_price]]*Table357[[#This Row],[quantity]]</f>
        <v>12</v>
      </c>
      <c r="M1239">
        <f t="shared" si="117"/>
        <v>15</v>
      </c>
      <c r="N1239">
        <f t="shared" si="118"/>
        <v>3</v>
      </c>
      <c r="O1239" t="s">
        <v>112</v>
      </c>
      <c r="P1239" t="s">
        <v>114</v>
      </c>
      <c r="Q1239" t="str">
        <f>TEXT(Table357[[#This Row],[order_date]],"yyyy")</f>
        <v>2015</v>
      </c>
    </row>
    <row r="1240" spans="1:17" x14ac:dyDescent="0.3">
      <c r="A1240">
        <f t="shared" si="119"/>
        <v>7777896639</v>
      </c>
      <c r="B1240" s="1">
        <v>42216</v>
      </c>
      <c r="C1240" t="str">
        <f t="shared" si="114"/>
        <v>Friday</v>
      </c>
      <c r="D1240" t="str">
        <f t="shared" si="115"/>
        <v>July</v>
      </c>
      <c r="E1240">
        <v>20.75</v>
      </c>
      <c r="F1240" t="s">
        <v>13</v>
      </c>
      <c r="G1240" t="s">
        <v>17</v>
      </c>
      <c r="H1240">
        <f t="shared" si="116"/>
        <v>30.75</v>
      </c>
      <c r="I1240">
        <v>4</v>
      </c>
      <c r="J1240" t="s">
        <v>38</v>
      </c>
      <c r="K1240" t="s">
        <v>39</v>
      </c>
      <c r="L1240">
        <f>Table357[[#This Row],[unit_price]]*Table357[[#This Row],[quantity]]</f>
        <v>83</v>
      </c>
      <c r="M1240">
        <f t="shared" si="117"/>
        <v>123</v>
      </c>
      <c r="N1240">
        <f t="shared" si="118"/>
        <v>40</v>
      </c>
      <c r="O1240" t="s">
        <v>112</v>
      </c>
      <c r="P1240" t="s">
        <v>115</v>
      </c>
      <c r="Q1240" t="str">
        <f>TEXT(Table357[[#This Row],[order_date]],"yyyy")</f>
        <v>2015</v>
      </c>
    </row>
    <row r="1241" spans="1:17" x14ac:dyDescent="0.3">
      <c r="A1241">
        <f t="shared" si="119"/>
        <v>7777896640</v>
      </c>
      <c r="B1241" s="1">
        <v>42216</v>
      </c>
      <c r="C1241" t="str">
        <f t="shared" si="114"/>
        <v>Friday</v>
      </c>
      <c r="D1241" t="str">
        <f t="shared" si="115"/>
        <v>July</v>
      </c>
      <c r="E1241">
        <v>12.25</v>
      </c>
      <c r="F1241" t="s">
        <v>27</v>
      </c>
      <c r="G1241" t="s">
        <v>17</v>
      </c>
      <c r="H1241">
        <f t="shared" si="116"/>
        <v>19.25</v>
      </c>
      <c r="I1241">
        <v>11</v>
      </c>
      <c r="J1241" t="s">
        <v>70</v>
      </c>
      <c r="K1241" t="s">
        <v>71</v>
      </c>
      <c r="L1241">
        <f>Table357[[#This Row],[unit_price]]*Table357[[#This Row],[quantity]]</f>
        <v>134.75</v>
      </c>
      <c r="M1241">
        <f t="shared" si="117"/>
        <v>211.75</v>
      </c>
      <c r="N1241">
        <f t="shared" si="118"/>
        <v>77</v>
      </c>
      <c r="O1241" t="s">
        <v>112</v>
      </c>
      <c r="P1241" t="s">
        <v>115</v>
      </c>
      <c r="Q1241" t="str">
        <f>TEXT(Table357[[#This Row],[order_date]],"yyyy")</f>
        <v>2015</v>
      </c>
    </row>
    <row r="1242" spans="1:17" x14ac:dyDescent="0.3">
      <c r="A1242">
        <f t="shared" si="119"/>
        <v>7777896641</v>
      </c>
      <c r="B1242" s="1">
        <v>42216</v>
      </c>
      <c r="C1242" t="str">
        <f t="shared" si="114"/>
        <v>Friday</v>
      </c>
      <c r="D1242" t="str">
        <f t="shared" si="115"/>
        <v>July</v>
      </c>
      <c r="E1242">
        <v>16</v>
      </c>
      <c r="F1242" t="s">
        <v>7</v>
      </c>
      <c r="G1242" t="s">
        <v>8</v>
      </c>
      <c r="H1242">
        <f t="shared" si="116"/>
        <v>20.5</v>
      </c>
      <c r="I1242">
        <v>10</v>
      </c>
      <c r="J1242" t="s">
        <v>11</v>
      </c>
      <c r="K1242" t="s">
        <v>12</v>
      </c>
      <c r="L1242">
        <f>Table357[[#This Row],[unit_price]]*Table357[[#This Row],[quantity]]</f>
        <v>160</v>
      </c>
      <c r="M1242">
        <f t="shared" si="117"/>
        <v>205</v>
      </c>
      <c r="N1242">
        <f t="shared" si="118"/>
        <v>45</v>
      </c>
      <c r="O1242" t="s">
        <v>111</v>
      </c>
      <c r="P1242" t="s">
        <v>114</v>
      </c>
      <c r="Q1242" t="str">
        <f>TEXT(Table357[[#This Row],[order_date]],"yyyy")</f>
        <v>2015</v>
      </c>
    </row>
    <row r="1243" spans="1:17" x14ac:dyDescent="0.3">
      <c r="A1243">
        <f t="shared" si="119"/>
        <v>7777896642</v>
      </c>
      <c r="B1243" s="1">
        <v>42217</v>
      </c>
      <c r="C1243" t="str">
        <f t="shared" si="114"/>
        <v>Saturday</v>
      </c>
      <c r="D1243" t="str">
        <f t="shared" si="115"/>
        <v>August</v>
      </c>
      <c r="E1243">
        <v>20.75</v>
      </c>
      <c r="F1243" t="s">
        <v>13</v>
      </c>
      <c r="G1243" t="s">
        <v>22</v>
      </c>
      <c r="H1243">
        <f t="shared" si="116"/>
        <v>28.75</v>
      </c>
      <c r="I1243">
        <v>7</v>
      </c>
      <c r="J1243" t="s">
        <v>50</v>
      </c>
      <c r="K1243" t="s">
        <v>51</v>
      </c>
      <c r="L1243">
        <f>Table357[[#This Row],[unit_price]]*Table357[[#This Row],[quantity]]</f>
        <v>145.25</v>
      </c>
      <c r="M1243">
        <f t="shared" si="117"/>
        <v>201.25</v>
      </c>
      <c r="N1243">
        <f t="shared" si="118"/>
        <v>56</v>
      </c>
      <c r="O1243" t="s">
        <v>112</v>
      </c>
      <c r="P1243" t="s">
        <v>115</v>
      </c>
      <c r="Q1243" t="str">
        <f>TEXT(Table357[[#This Row],[order_date]],"yyyy")</f>
        <v>2015</v>
      </c>
    </row>
    <row r="1244" spans="1:17" x14ac:dyDescent="0.3">
      <c r="A1244">
        <f t="shared" si="119"/>
        <v>7777896643</v>
      </c>
      <c r="B1244" s="1">
        <v>42217</v>
      </c>
      <c r="C1244" t="str">
        <f t="shared" si="114"/>
        <v>Saturday</v>
      </c>
      <c r="D1244" t="str">
        <f t="shared" si="115"/>
        <v>August</v>
      </c>
      <c r="E1244">
        <v>16.75</v>
      </c>
      <c r="F1244" t="s">
        <v>7</v>
      </c>
      <c r="G1244" t="s">
        <v>22</v>
      </c>
      <c r="H1244">
        <f t="shared" si="116"/>
        <v>23.25</v>
      </c>
      <c r="I1244">
        <v>2</v>
      </c>
      <c r="J1244" t="s">
        <v>44</v>
      </c>
      <c r="K1244" t="s">
        <v>45</v>
      </c>
      <c r="L1244">
        <f>Table357[[#This Row],[unit_price]]*Table357[[#This Row],[quantity]]</f>
        <v>33.5</v>
      </c>
      <c r="M1244">
        <f t="shared" si="117"/>
        <v>46.5</v>
      </c>
      <c r="N1244">
        <f t="shared" si="118"/>
        <v>13</v>
      </c>
      <c r="O1244" t="s">
        <v>112</v>
      </c>
      <c r="P1244" t="s">
        <v>114</v>
      </c>
      <c r="Q1244" t="str">
        <f>TEXT(Table357[[#This Row],[order_date]],"yyyy")</f>
        <v>2015</v>
      </c>
    </row>
    <row r="1245" spans="1:17" x14ac:dyDescent="0.3">
      <c r="A1245">
        <f t="shared" si="119"/>
        <v>7777896644</v>
      </c>
      <c r="B1245" s="1">
        <v>42217</v>
      </c>
      <c r="C1245" t="str">
        <f t="shared" si="114"/>
        <v>Saturday</v>
      </c>
      <c r="D1245" t="str">
        <f t="shared" si="115"/>
        <v>August</v>
      </c>
      <c r="E1245">
        <v>12</v>
      </c>
      <c r="F1245" t="s">
        <v>27</v>
      </c>
      <c r="G1245" t="s">
        <v>14</v>
      </c>
      <c r="H1245">
        <f t="shared" si="116"/>
        <v>16</v>
      </c>
      <c r="I1245">
        <v>11</v>
      </c>
      <c r="J1245" t="s">
        <v>68</v>
      </c>
      <c r="K1245" t="s">
        <v>69</v>
      </c>
      <c r="L1245">
        <f>Table357[[#This Row],[unit_price]]*Table357[[#This Row],[quantity]]</f>
        <v>132</v>
      </c>
      <c r="M1245">
        <f t="shared" si="117"/>
        <v>176</v>
      </c>
      <c r="N1245">
        <f t="shared" si="118"/>
        <v>44</v>
      </c>
      <c r="O1245" t="s">
        <v>111</v>
      </c>
      <c r="P1245" t="s">
        <v>115</v>
      </c>
      <c r="Q1245" t="str">
        <f>TEXT(Table357[[#This Row],[order_date]],"yyyy")</f>
        <v>2015</v>
      </c>
    </row>
    <row r="1246" spans="1:17" x14ac:dyDescent="0.3">
      <c r="A1246">
        <f t="shared" si="119"/>
        <v>7777896645</v>
      </c>
      <c r="B1246" s="1">
        <v>42217</v>
      </c>
      <c r="C1246" t="str">
        <f t="shared" si="114"/>
        <v>Saturday</v>
      </c>
      <c r="D1246" t="str">
        <f t="shared" si="115"/>
        <v>August</v>
      </c>
      <c r="E1246">
        <v>12.5</v>
      </c>
      <c r="F1246" t="s">
        <v>27</v>
      </c>
      <c r="G1246" t="s">
        <v>17</v>
      </c>
      <c r="H1246">
        <f t="shared" si="116"/>
        <v>19.5</v>
      </c>
      <c r="I1246">
        <v>9</v>
      </c>
      <c r="J1246" t="s">
        <v>25</v>
      </c>
      <c r="K1246" t="s">
        <v>26</v>
      </c>
      <c r="L1246">
        <f>Table357[[#This Row],[unit_price]]*Table357[[#This Row],[quantity]]</f>
        <v>112.5</v>
      </c>
      <c r="M1246">
        <f t="shared" si="117"/>
        <v>175.5</v>
      </c>
      <c r="N1246">
        <f t="shared" si="118"/>
        <v>63</v>
      </c>
      <c r="O1246" t="s">
        <v>112</v>
      </c>
      <c r="P1246" t="s">
        <v>115</v>
      </c>
      <c r="Q1246" t="str">
        <f>TEXT(Table357[[#This Row],[order_date]],"yyyy")</f>
        <v>2015</v>
      </c>
    </row>
    <row r="1247" spans="1:17" x14ac:dyDescent="0.3">
      <c r="A1247">
        <f t="shared" si="119"/>
        <v>7777896646</v>
      </c>
      <c r="B1247" s="1">
        <v>42217</v>
      </c>
      <c r="C1247" t="str">
        <f t="shared" si="114"/>
        <v>Saturday</v>
      </c>
      <c r="D1247" t="str">
        <f t="shared" si="115"/>
        <v>August</v>
      </c>
      <c r="E1247">
        <v>20.75</v>
      </c>
      <c r="F1247" t="s">
        <v>13</v>
      </c>
      <c r="G1247" t="s">
        <v>17</v>
      </c>
      <c r="H1247">
        <f t="shared" si="116"/>
        <v>30.75</v>
      </c>
      <c r="I1247">
        <v>2</v>
      </c>
      <c r="J1247" t="s">
        <v>32</v>
      </c>
      <c r="K1247" t="s">
        <v>33</v>
      </c>
      <c r="L1247">
        <f>Table357[[#This Row],[unit_price]]*Table357[[#This Row],[quantity]]</f>
        <v>41.5</v>
      </c>
      <c r="M1247">
        <f t="shared" si="117"/>
        <v>61.5</v>
      </c>
      <c r="N1247">
        <f t="shared" si="118"/>
        <v>20</v>
      </c>
      <c r="O1247" t="s">
        <v>111</v>
      </c>
      <c r="P1247" t="s">
        <v>115</v>
      </c>
      <c r="Q1247" t="str">
        <f>TEXT(Table357[[#This Row],[order_date]],"yyyy")</f>
        <v>2015</v>
      </c>
    </row>
    <row r="1248" spans="1:17" x14ac:dyDescent="0.3">
      <c r="A1248">
        <f t="shared" si="119"/>
        <v>7777896647</v>
      </c>
      <c r="B1248" s="1">
        <v>42217</v>
      </c>
      <c r="C1248" t="str">
        <f t="shared" si="114"/>
        <v>Saturday</v>
      </c>
      <c r="D1248" t="str">
        <f t="shared" si="115"/>
        <v>August</v>
      </c>
      <c r="E1248">
        <v>20.75</v>
      </c>
      <c r="F1248" t="s">
        <v>13</v>
      </c>
      <c r="G1248" t="s">
        <v>17</v>
      </c>
      <c r="H1248">
        <f t="shared" si="116"/>
        <v>30.75</v>
      </c>
      <c r="I1248">
        <v>4</v>
      </c>
      <c r="J1248" t="s">
        <v>38</v>
      </c>
      <c r="K1248" t="s">
        <v>39</v>
      </c>
      <c r="L1248">
        <f>Table357[[#This Row],[unit_price]]*Table357[[#This Row],[quantity]]</f>
        <v>83</v>
      </c>
      <c r="M1248">
        <f t="shared" si="117"/>
        <v>123</v>
      </c>
      <c r="N1248">
        <f t="shared" si="118"/>
        <v>40</v>
      </c>
      <c r="O1248" t="s">
        <v>111</v>
      </c>
      <c r="P1248" t="s">
        <v>115</v>
      </c>
      <c r="Q1248" t="str">
        <f>TEXT(Table357[[#This Row],[order_date]],"yyyy")</f>
        <v>2015</v>
      </c>
    </row>
    <row r="1249" spans="1:17" x14ac:dyDescent="0.3">
      <c r="A1249">
        <f t="shared" si="119"/>
        <v>7777896648</v>
      </c>
      <c r="B1249" s="1">
        <v>42218</v>
      </c>
      <c r="C1249" t="str">
        <f t="shared" si="114"/>
        <v>Sunday</v>
      </c>
      <c r="D1249" t="str">
        <f t="shared" si="115"/>
        <v>August</v>
      </c>
      <c r="E1249">
        <v>20.75</v>
      </c>
      <c r="F1249" t="s">
        <v>13</v>
      </c>
      <c r="G1249" t="s">
        <v>22</v>
      </c>
      <c r="H1249">
        <f t="shared" si="116"/>
        <v>28.75</v>
      </c>
      <c r="I1249">
        <v>4</v>
      </c>
      <c r="J1249" t="s">
        <v>28</v>
      </c>
      <c r="K1249" t="s">
        <v>29</v>
      </c>
      <c r="L1249">
        <f>Table357[[#This Row],[unit_price]]*Table357[[#This Row],[quantity]]</f>
        <v>83</v>
      </c>
      <c r="M1249">
        <f t="shared" si="117"/>
        <v>115</v>
      </c>
      <c r="N1249">
        <f t="shared" si="118"/>
        <v>32</v>
      </c>
      <c r="O1249" t="s">
        <v>111</v>
      </c>
      <c r="P1249" t="s">
        <v>114</v>
      </c>
      <c r="Q1249" t="str">
        <f>TEXT(Table357[[#This Row],[order_date]],"yyyy")</f>
        <v>2015</v>
      </c>
    </row>
    <row r="1250" spans="1:17" x14ac:dyDescent="0.3">
      <c r="A1250">
        <f t="shared" si="119"/>
        <v>7777896649</v>
      </c>
      <c r="B1250" s="1">
        <v>42218</v>
      </c>
      <c r="C1250" t="str">
        <f t="shared" si="114"/>
        <v>Sunday</v>
      </c>
      <c r="D1250" t="str">
        <f t="shared" si="115"/>
        <v>August</v>
      </c>
      <c r="E1250">
        <v>12</v>
      </c>
      <c r="F1250" t="s">
        <v>27</v>
      </c>
      <c r="G1250" t="s">
        <v>8</v>
      </c>
      <c r="H1250">
        <f t="shared" si="116"/>
        <v>15</v>
      </c>
      <c r="I1250">
        <v>2</v>
      </c>
      <c r="J1250" t="s">
        <v>11</v>
      </c>
      <c r="K1250" t="s">
        <v>12</v>
      </c>
      <c r="L1250">
        <f>Table357[[#This Row],[unit_price]]*Table357[[#This Row],[quantity]]</f>
        <v>24</v>
      </c>
      <c r="M1250">
        <f t="shared" si="117"/>
        <v>30</v>
      </c>
      <c r="N1250">
        <f t="shared" si="118"/>
        <v>6</v>
      </c>
      <c r="O1250" t="s">
        <v>111</v>
      </c>
      <c r="P1250" t="s">
        <v>115</v>
      </c>
      <c r="Q1250" t="str">
        <f>TEXT(Table357[[#This Row],[order_date]],"yyyy")</f>
        <v>2015</v>
      </c>
    </row>
    <row r="1251" spans="1:17" x14ac:dyDescent="0.3">
      <c r="A1251">
        <f t="shared" si="119"/>
        <v>7777896650</v>
      </c>
      <c r="B1251" s="1">
        <v>42218</v>
      </c>
      <c r="C1251" t="str">
        <f t="shared" si="114"/>
        <v>Sunday</v>
      </c>
      <c r="D1251" t="str">
        <f t="shared" si="115"/>
        <v>August</v>
      </c>
      <c r="E1251">
        <v>12.5</v>
      </c>
      <c r="F1251" t="s">
        <v>27</v>
      </c>
      <c r="G1251" t="s">
        <v>17</v>
      </c>
      <c r="H1251">
        <f t="shared" si="116"/>
        <v>19.5</v>
      </c>
      <c r="I1251">
        <v>7</v>
      </c>
      <c r="J1251" t="s">
        <v>25</v>
      </c>
      <c r="K1251" t="s">
        <v>26</v>
      </c>
      <c r="L1251">
        <f>Table357[[#This Row],[unit_price]]*Table357[[#This Row],[quantity]]</f>
        <v>87.5</v>
      </c>
      <c r="M1251">
        <f t="shared" si="117"/>
        <v>136.5</v>
      </c>
      <c r="N1251">
        <f t="shared" si="118"/>
        <v>49</v>
      </c>
      <c r="O1251" t="s">
        <v>112</v>
      </c>
      <c r="P1251" t="s">
        <v>115</v>
      </c>
      <c r="Q1251" t="str">
        <f>TEXT(Table357[[#This Row],[order_date]],"yyyy")</f>
        <v>2015</v>
      </c>
    </row>
    <row r="1252" spans="1:17" x14ac:dyDescent="0.3">
      <c r="A1252">
        <f t="shared" si="119"/>
        <v>7777896651</v>
      </c>
      <c r="B1252" s="1">
        <v>42218</v>
      </c>
      <c r="C1252" t="str">
        <f t="shared" si="114"/>
        <v>Sunday</v>
      </c>
      <c r="D1252" t="str">
        <f t="shared" si="115"/>
        <v>August</v>
      </c>
      <c r="E1252">
        <v>12</v>
      </c>
      <c r="F1252" t="s">
        <v>27</v>
      </c>
      <c r="G1252" t="s">
        <v>8</v>
      </c>
      <c r="H1252">
        <f t="shared" si="116"/>
        <v>15</v>
      </c>
      <c r="I1252">
        <v>8</v>
      </c>
      <c r="J1252" t="s">
        <v>52</v>
      </c>
      <c r="K1252" t="s">
        <v>53</v>
      </c>
      <c r="L1252">
        <f>Table357[[#This Row],[unit_price]]*Table357[[#This Row],[quantity]]</f>
        <v>96</v>
      </c>
      <c r="M1252">
        <f t="shared" si="117"/>
        <v>120</v>
      </c>
      <c r="N1252">
        <f t="shared" si="118"/>
        <v>24</v>
      </c>
      <c r="O1252" t="s">
        <v>111</v>
      </c>
      <c r="P1252" t="s">
        <v>115</v>
      </c>
      <c r="Q1252" t="str">
        <f>TEXT(Table357[[#This Row],[order_date]],"yyyy")</f>
        <v>2015</v>
      </c>
    </row>
    <row r="1253" spans="1:17" x14ac:dyDescent="0.3">
      <c r="A1253">
        <f t="shared" si="119"/>
        <v>7777896652</v>
      </c>
      <c r="B1253" s="1">
        <v>42218</v>
      </c>
      <c r="C1253" t="str">
        <f t="shared" si="114"/>
        <v>Sunday</v>
      </c>
      <c r="D1253" t="str">
        <f t="shared" si="115"/>
        <v>August</v>
      </c>
      <c r="E1253">
        <v>12</v>
      </c>
      <c r="F1253" t="s">
        <v>27</v>
      </c>
      <c r="G1253" t="s">
        <v>8</v>
      </c>
      <c r="H1253">
        <f t="shared" si="116"/>
        <v>15</v>
      </c>
      <c r="I1253">
        <v>3</v>
      </c>
      <c r="J1253" t="s">
        <v>30</v>
      </c>
      <c r="K1253" t="s">
        <v>31</v>
      </c>
      <c r="L1253">
        <f>Table357[[#This Row],[unit_price]]*Table357[[#This Row],[quantity]]</f>
        <v>36</v>
      </c>
      <c r="M1253">
        <f t="shared" si="117"/>
        <v>45</v>
      </c>
      <c r="N1253">
        <f t="shared" si="118"/>
        <v>9</v>
      </c>
      <c r="O1253" t="s">
        <v>112</v>
      </c>
      <c r="P1253" t="s">
        <v>114</v>
      </c>
      <c r="Q1253" t="str">
        <f>TEXT(Table357[[#This Row],[order_date]],"yyyy")</f>
        <v>2015</v>
      </c>
    </row>
    <row r="1254" spans="1:17" x14ac:dyDescent="0.3">
      <c r="A1254">
        <f t="shared" si="119"/>
        <v>7777896653</v>
      </c>
      <c r="B1254" s="1">
        <v>42219</v>
      </c>
      <c r="C1254" t="str">
        <f t="shared" si="114"/>
        <v>Monday</v>
      </c>
      <c r="D1254" t="str">
        <f t="shared" si="115"/>
        <v>August</v>
      </c>
      <c r="E1254">
        <v>20.75</v>
      </c>
      <c r="F1254" t="s">
        <v>13</v>
      </c>
      <c r="G1254" t="s">
        <v>14</v>
      </c>
      <c r="H1254">
        <f t="shared" si="116"/>
        <v>27.75</v>
      </c>
      <c r="I1254">
        <v>2</v>
      </c>
      <c r="J1254" t="s">
        <v>40</v>
      </c>
      <c r="K1254" t="s">
        <v>41</v>
      </c>
      <c r="L1254">
        <f>Table357[[#This Row],[unit_price]]*Table357[[#This Row],[quantity]]</f>
        <v>41.5</v>
      </c>
      <c r="M1254">
        <f t="shared" si="117"/>
        <v>55.5</v>
      </c>
      <c r="N1254">
        <f t="shared" si="118"/>
        <v>14</v>
      </c>
      <c r="O1254" t="s">
        <v>111</v>
      </c>
      <c r="P1254" t="s">
        <v>115</v>
      </c>
      <c r="Q1254" t="str">
        <f>TEXT(Table357[[#This Row],[order_date]],"yyyy")</f>
        <v>2015</v>
      </c>
    </row>
    <row r="1255" spans="1:17" x14ac:dyDescent="0.3">
      <c r="A1255">
        <f t="shared" si="119"/>
        <v>7777896654</v>
      </c>
      <c r="B1255" s="1">
        <v>42219</v>
      </c>
      <c r="C1255" t="str">
        <f t="shared" si="114"/>
        <v>Monday</v>
      </c>
      <c r="D1255" t="str">
        <f t="shared" si="115"/>
        <v>August</v>
      </c>
      <c r="E1255">
        <v>14.75</v>
      </c>
      <c r="F1255" t="s">
        <v>7</v>
      </c>
      <c r="G1255" t="s">
        <v>14</v>
      </c>
      <c r="H1255">
        <f t="shared" si="116"/>
        <v>20.25</v>
      </c>
      <c r="I1255">
        <v>6</v>
      </c>
      <c r="J1255" t="s">
        <v>56</v>
      </c>
      <c r="K1255" t="s">
        <v>57</v>
      </c>
      <c r="L1255">
        <f>Table357[[#This Row],[unit_price]]*Table357[[#This Row],[quantity]]</f>
        <v>88.5</v>
      </c>
      <c r="M1255">
        <f t="shared" si="117"/>
        <v>121.5</v>
      </c>
      <c r="N1255">
        <f t="shared" si="118"/>
        <v>33</v>
      </c>
      <c r="O1255" t="s">
        <v>111</v>
      </c>
      <c r="P1255" t="s">
        <v>114</v>
      </c>
      <c r="Q1255" t="str">
        <f>TEXT(Table357[[#This Row],[order_date]],"yyyy")</f>
        <v>2015</v>
      </c>
    </row>
    <row r="1256" spans="1:17" x14ac:dyDescent="0.3">
      <c r="A1256">
        <f t="shared" si="119"/>
        <v>7777896655</v>
      </c>
      <c r="B1256" s="1">
        <v>42219</v>
      </c>
      <c r="C1256" t="str">
        <f t="shared" si="114"/>
        <v>Monday</v>
      </c>
      <c r="D1256" t="str">
        <f t="shared" si="115"/>
        <v>August</v>
      </c>
      <c r="E1256">
        <v>16.5</v>
      </c>
      <c r="F1256" t="s">
        <v>7</v>
      </c>
      <c r="G1256" t="s">
        <v>17</v>
      </c>
      <c r="H1256">
        <f t="shared" si="116"/>
        <v>25</v>
      </c>
      <c r="I1256">
        <v>2</v>
      </c>
      <c r="J1256" t="s">
        <v>18</v>
      </c>
      <c r="K1256" t="s">
        <v>19</v>
      </c>
      <c r="L1256">
        <f>Table357[[#This Row],[unit_price]]*Table357[[#This Row],[quantity]]</f>
        <v>33</v>
      </c>
      <c r="M1256">
        <f t="shared" si="117"/>
        <v>50</v>
      </c>
      <c r="N1256">
        <f t="shared" si="118"/>
        <v>17</v>
      </c>
      <c r="O1256" t="s">
        <v>111</v>
      </c>
      <c r="P1256" t="s">
        <v>115</v>
      </c>
      <c r="Q1256" t="str">
        <f>TEXT(Table357[[#This Row],[order_date]],"yyyy")</f>
        <v>2015</v>
      </c>
    </row>
    <row r="1257" spans="1:17" x14ac:dyDescent="0.3">
      <c r="A1257">
        <f t="shared" si="119"/>
        <v>7777896656</v>
      </c>
      <c r="B1257" s="1">
        <v>42219</v>
      </c>
      <c r="C1257" t="str">
        <f t="shared" si="114"/>
        <v>Monday</v>
      </c>
      <c r="D1257" t="str">
        <f t="shared" si="115"/>
        <v>August</v>
      </c>
      <c r="E1257">
        <v>12</v>
      </c>
      <c r="F1257" t="s">
        <v>27</v>
      </c>
      <c r="G1257" t="s">
        <v>8</v>
      </c>
      <c r="H1257">
        <f t="shared" si="116"/>
        <v>15</v>
      </c>
      <c r="I1257">
        <v>2</v>
      </c>
      <c r="J1257" t="s">
        <v>30</v>
      </c>
      <c r="K1257" t="s">
        <v>31</v>
      </c>
      <c r="L1257">
        <f>Table357[[#This Row],[unit_price]]*Table357[[#This Row],[quantity]]</f>
        <v>24</v>
      </c>
      <c r="M1257">
        <f t="shared" si="117"/>
        <v>30</v>
      </c>
      <c r="N1257">
        <f t="shared" si="118"/>
        <v>6</v>
      </c>
      <c r="O1257" t="s">
        <v>111</v>
      </c>
      <c r="P1257" t="s">
        <v>114</v>
      </c>
      <c r="Q1257" t="str">
        <f>TEXT(Table357[[#This Row],[order_date]],"yyyy")</f>
        <v>2015</v>
      </c>
    </row>
    <row r="1258" spans="1:17" x14ac:dyDescent="0.3">
      <c r="A1258">
        <f t="shared" si="119"/>
        <v>7777896657</v>
      </c>
      <c r="B1258" s="1">
        <v>42219</v>
      </c>
      <c r="C1258" t="str">
        <f t="shared" si="114"/>
        <v>Monday</v>
      </c>
      <c r="D1258" t="str">
        <f t="shared" si="115"/>
        <v>August</v>
      </c>
      <c r="E1258">
        <v>20.75</v>
      </c>
      <c r="F1258" t="s">
        <v>13</v>
      </c>
      <c r="G1258" t="s">
        <v>22</v>
      </c>
      <c r="H1258">
        <f t="shared" si="116"/>
        <v>28.75</v>
      </c>
      <c r="I1258">
        <v>3</v>
      </c>
      <c r="J1258" t="s">
        <v>50</v>
      </c>
      <c r="K1258" t="s">
        <v>51</v>
      </c>
      <c r="L1258">
        <f>Table357[[#This Row],[unit_price]]*Table357[[#This Row],[quantity]]</f>
        <v>62.25</v>
      </c>
      <c r="M1258">
        <f t="shared" si="117"/>
        <v>86.25</v>
      </c>
      <c r="N1258">
        <f t="shared" si="118"/>
        <v>24</v>
      </c>
      <c r="O1258" t="s">
        <v>112</v>
      </c>
      <c r="P1258" t="s">
        <v>115</v>
      </c>
      <c r="Q1258" t="str">
        <f>TEXT(Table357[[#This Row],[order_date]],"yyyy")</f>
        <v>2015</v>
      </c>
    </row>
    <row r="1259" spans="1:17" x14ac:dyDescent="0.3">
      <c r="A1259">
        <f t="shared" si="119"/>
        <v>7777896658</v>
      </c>
      <c r="B1259" s="1">
        <v>42219</v>
      </c>
      <c r="C1259" t="str">
        <f t="shared" si="114"/>
        <v>Monday</v>
      </c>
      <c r="D1259" t="str">
        <f t="shared" si="115"/>
        <v>August</v>
      </c>
      <c r="E1259">
        <v>14.75</v>
      </c>
      <c r="F1259" t="s">
        <v>7</v>
      </c>
      <c r="G1259" t="s">
        <v>14</v>
      </c>
      <c r="H1259">
        <f t="shared" si="116"/>
        <v>20.25</v>
      </c>
      <c r="I1259">
        <v>3</v>
      </c>
      <c r="J1259" t="s">
        <v>56</v>
      </c>
      <c r="K1259" t="s">
        <v>57</v>
      </c>
      <c r="L1259">
        <f>Table357[[#This Row],[unit_price]]*Table357[[#This Row],[quantity]]</f>
        <v>44.25</v>
      </c>
      <c r="M1259">
        <f t="shared" si="117"/>
        <v>60.75</v>
      </c>
      <c r="N1259">
        <f t="shared" si="118"/>
        <v>16.5</v>
      </c>
      <c r="O1259" t="s">
        <v>111</v>
      </c>
      <c r="P1259" t="s">
        <v>114</v>
      </c>
      <c r="Q1259" t="str">
        <f>TEXT(Table357[[#This Row],[order_date]],"yyyy")</f>
        <v>2015</v>
      </c>
    </row>
    <row r="1260" spans="1:17" x14ac:dyDescent="0.3">
      <c r="A1260">
        <f t="shared" si="119"/>
        <v>7777896659</v>
      </c>
      <c r="B1260" s="1">
        <v>42219</v>
      </c>
      <c r="C1260" t="str">
        <f t="shared" si="114"/>
        <v>Monday</v>
      </c>
      <c r="D1260" t="str">
        <f t="shared" si="115"/>
        <v>August</v>
      </c>
      <c r="E1260">
        <v>11</v>
      </c>
      <c r="F1260" t="s">
        <v>27</v>
      </c>
      <c r="G1260" t="s">
        <v>8</v>
      </c>
      <c r="H1260">
        <f t="shared" si="116"/>
        <v>14</v>
      </c>
      <c r="I1260">
        <v>1</v>
      </c>
      <c r="J1260" t="s">
        <v>74</v>
      </c>
      <c r="K1260" t="s">
        <v>75</v>
      </c>
      <c r="L1260">
        <f>Table357[[#This Row],[unit_price]]*Table357[[#This Row],[quantity]]</f>
        <v>11</v>
      </c>
      <c r="M1260">
        <f t="shared" si="117"/>
        <v>14</v>
      </c>
      <c r="N1260">
        <f t="shared" si="118"/>
        <v>3</v>
      </c>
      <c r="O1260" t="s">
        <v>112</v>
      </c>
      <c r="P1260" t="s">
        <v>114</v>
      </c>
      <c r="Q1260" t="str">
        <f>TEXT(Table357[[#This Row],[order_date]],"yyyy")</f>
        <v>2015</v>
      </c>
    </row>
    <row r="1261" spans="1:17" x14ac:dyDescent="0.3">
      <c r="A1261">
        <f t="shared" si="119"/>
        <v>7777896660</v>
      </c>
      <c r="B1261" s="1">
        <v>42220</v>
      </c>
      <c r="C1261" t="str">
        <f t="shared" si="114"/>
        <v>Tuesday</v>
      </c>
      <c r="D1261" t="str">
        <f t="shared" si="115"/>
        <v>August</v>
      </c>
      <c r="E1261">
        <v>16.5</v>
      </c>
      <c r="F1261" t="s">
        <v>7</v>
      </c>
      <c r="G1261" t="s">
        <v>17</v>
      </c>
      <c r="H1261">
        <f t="shared" si="116"/>
        <v>25</v>
      </c>
      <c r="I1261">
        <v>9</v>
      </c>
      <c r="J1261" t="s">
        <v>38</v>
      </c>
      <c r="K1261" t="s">
        <v>39</v>
      </c>
      <c r="L1261">
        <f>Table357[[#This Row],[unit_price]]*Table357[[#This Row],[quantity]]</f>
        <v>148.5</v>
      </c>
      <c r="M1261">
        <f t="shared" si="117"/>
        <v>225</v>
      </c>
      <c r="N1261">
        <f t="shared" si="118"/>
        <v>76.5</v>
      </c>
      <c r="O1261" t="s">
        <v>112</v>
      </c>
      <c r="P1261" t="s">
        <v>114</v>
      </c>
      <c r="Q1261" t="str">
        <f>TEXT(Table357[[#This Row],[order_date]],"yyyy")</f>
        <v>2015</v>
      </c>
    </row>
    <row r="1262" spans="1:17" x14ac:dyDescent="0.3">
      <c r="A1262">
        <f t="shared" si="119"/>
        <v>7777896661</v>
      </c>
      <c r="B1262" s="1">
        <v>42220</v>
      </c>
      <c r="C1262" t="str">
        <f t="shared" si="114"/>
        <v>Tuesday</v>
      </c>
      <c r="D1262" t="str">
        <f t="shared" si="115"/>
        <v>August</v>
      </c>
      <c r="E1262">
        <v>20.75</v>
      </c>
      <c r="F1262" t="s">
        <v>13</v>
      </c>
      <c r="G1262" t="s">
        <v>17</v>
      </c>
      <c r="H1262">
        <f t="shared" si="116"/>
        <v>30.75</v>
      </c>
      <c r="I1262">
        <v>9</v>
      </c>
      <c r="J1262" t="s">
        <v>66</v>
      </c>
      <c r="K1262" t="s">
        <v>67</v>
      </c>
      <c r="L1262">
        <f>Table357[[#This Row],[unit_price]]*Table357[[#This Row],[quantity]]</f>
        <v>186.75</v>
      </c>
      <c r="M1262">
        <f t="shared" si="117"/>
        <v>276.75</v>
      </c>
      <c r="N1262">
        <f t="shared" si="118"/>
        <v>90</v>
      </c>
      <c r="O1262" t="s">
        <v>112</v>
      </c>
      <c r="P1262" t="s">
        <v>114</v>
      </c>
      <c r="Q1262" t="str">
        <f>TEXT(Table357[[#This Row],[order_date]],"yyyy")</f>
        <v>2015</v>
      </c>
    </row>
    <row r="1263" spans="1:17" x14ac:dyDescent="0.3">
      <c r="A1263">
        <f t="shared" si="119"/>
        <v>7777896662</v>
      </c>
      <c r="B1263" s="1">
        <v>42220</v>
      </c>
      <c r="C1263" t="str">
        <f t="shared" si="114"/>
        <v>Tuesday</v>
      </c>
      <c r="D1263" t="str">
        <f t="shared" si="115"/>
        <v>August</v>
      </c>
      <c r="E1263">
        <v>17.95</v>
      </c>
      <c r="F1263" t="s">
        <v>13</v>
      </c>
      <c r="G1263" t="s">
        <v>14</v>
      </c>
      <c r="H1263">
        <f t="shared" si="116"/>
        <v>24.95</v>
      </c>
      <c r="I1263">
        <v>2</v>
      </c>
      <c r="J1263" t="s">
        <v>56</v>
      </c>
      <c r="K1263" t="s">
        <v>57</v>
      </c>
      <c r="L1263">
        <f>Table357[[#This Row],[unit_price]]*Table357[[#This Row],[quantity]]</f>
        <v>35.9</v>
      </c>
      <c r="M1263">
        <f t="shared" si="117"/>
        <v>49.9</v>
      </c>
      <c r="N1263">
        <f t="shared" si="118"/>
        <v>14</v>
      </c>
      <c r="O1263" t="s">
        <v>112</v>
      </c>
      <c r="P1263" t="s">
        <v>115</v>
      </c>
      <c r="Q1263" t="str">
        <f>TEXT(Table357[[#This Row],[order_date]],"yyyy")</f>
        <v>2015</v>
      </c>
    </row>
    <row r="1264" spans="1:17" x14ac:dyDescent="0.3">
      <c r="A1264">
        <f t="shared" si="119"/>
        <v>7777896663</v>
      </c>
      <c r="B1264" s="1">
        <v>42220</v>
      </c>
      <c r="C1264" t="str">
        <f t="shared" si="114"/>
        <v>Tuesday</v>
      </c>
      <c r="D1264" t="str">
        <f t="shared" si="115"/>
        <v>August</v>
      </c>
      <c r="E1264">
        <v>20.25</v>
      </c>
      <c r="F1264" t="s">
        <v>13</v>
      </c>
      <c r="G1264" t="s">
        <v>14</v>
      </c>
      <c r="H1264">
        <f t="shared" si="116"/>
        <v>27.25</v>
      </c>
      <c r="I1264">
        <v>8</v>
      </c>
      <c r="J1264" t="s">
        <v>42</v>
      </c>
      <c r="K1264" t="s">
        <v>43</v>
      </c>
      <c r="L1264">
        <f>Table357[[#This Row],[unit_price]]*Table357[[#This Row],[quantity]]</f>
        <v>162</v>
      </c>
      <c r="M1264">
        <f t="shared" si="117"/>
        <v>218</v>
      </c>
      <c r="N1264">
        <f t="shared" si="118"/>
        <v>56</v>
      </c>
      <c r="O1264" t="s">
        <v>112</v>
      </c>
      <c r="P1264" t="s">
        <v>115</v>
      </c>
      <c r="Q1264" t="str">
        <f>TEXT(Table357[[#This Row],[order_date]],"yyyy")</f>
        <v>2015</v>
      </c>
    </row>
    <row r="1265" spans="1:17" x14ac:dyDescent="0.3">
      <c r="A1265">
        <f t="shared" si="119"/>
        <v>7777896664</v>
      </c>
      <c r="B1265" s="1">
        <v>42220</v>
      </c>
      <c r="C1265" t="str">
        <f t="shared" si="114"/>
        <v>Tuesday</v>
      </c>
      <c r="D1265" t="str">
        <f t="shared" si="115"/>
        <v>August</v>
      </c>
      <c r="E1265">
        <v>16.5</v>
      </c>
      <c r="F1265" t="s">
        <v>7</v>
      </c>
      <c r="G1265" t="s">
        <v>17</v>
      </c>
      <c r="H1265">
        <f t="shared" si="116"/>
        <v>25</v>
      </c>
      <c r="I1265">
        <v>9</v>
      </c>
      <c r="J1265" t="s">
        <v>66</v>
      </c>
      <c r="K1265" t="s">
        <v>67</v>
      </c>
      <c r="L1265">
        <f>Table357[[#This Row],[unit_price]]*Table357[[#This Row],[quantity]]</f>
        <v>148.5</v>
      </c>
      <c r="M1265">
        <f t="shared" si="117"/>
        <v>225</v>
      </c>
      <c r="N1265">
        <f t="shared" si="118"/>
        <v>76.5</v>
      </c>
      <c r="O1265" t="s">
        <v>111</v>
      </c>
      <c r="P1265" t="s">
        <v>114</v>
      </c>
      <c r="Q1265" t="str">
        <f>TEXT(Table357[[#This Row],[order_date]],"yyyy")</f>
        <v>2015</v>
      </c>
    </row>
    <row r="1266" spans="1:17" x14ac:dyDescent="0.3">
      <c r="A1266">
        <f t="shared" si="119"/>
        <v>7777896665</v>
      </c>
      <c r="B1266" s="1">
        <v>42220</v>
      </c>
      <c r="C1266" t="str">
        <f t="shared" si="114"/>
        <v>Tuesday</v>
      </c>
      <c r="D1266" t="str">
        <f t="shared" si="115"/>
        <v>August</v>
      </c>
      <c r="E1266">
        <v>20.25</v>
      </c>
      <c r="F1266" t="s">
        <v>13</v>
      </c>
      <c r="G1266" t="s">
        <v>14</v>
      </c>
      <c r="H1266">
        <f t="shared" si="116"/>
        <v>27.25</v>
      </c>
      <c r="I1266">
        <v>3</v>
      </c>
      <c r="J1266" t="s">
        <v>68</v>
      </c>
      <c r="K1266" t="s">
        <v>69</v>
      </c>
      <c r="L1266">
        <f>Table357[[#This Row],[unit_price]]*Table357[[#This Row],[quantity]]</f>
        <v>60.75</v>
      </c>
      <c r="M1266">
        <f t="shared" si="117"/>
        <v>81.75</v>
      </c>
      <c r="N1266">
        <f t="shared" si="118"/>
        <v>21</v>
      </c>
      <c r="O1266" t="s">
        <v>112</v>
      </c>
      <c r="P1266" t="s">
        <v>115</v>
      </c>
      <c r="Q1266" t="str">
        <f>TEXT(Table357[[#This Row],[order_date]],"yyyy")</f>
        <v>2015</v>
      </c>
    </row>
    <row r="1267" spans="1:17" x14ac:dyDescent="0.3">
      <c r="A1267">
        <f t="shared" si="119"/>
        <v>7777896666</v>
      </c>
      <c r="B1267" s="1">
        <v>42221</v>
      </c>
      <c r="C1267" t="str">
        <f t="shared" si="114"/>
        <v>Wednesday</v>
      </c>
      <c r="D1267" t="str">
        <f t="shared" si="115"/>
        <v>August</v>
      </c>
      <c r="E1267">
        <v>12.5</v>
      </c>
      <c r="F1267" t="s">
        <v>7</v>
      </c>
      <c r="G1267" t="s">
        <v>8</v>
      </c>
      <c r="H1267">
        <f t="shared" si="116"/>
        <v>17</v>
      </c>
      <c r="I1267">
        <v>10</v>
      </c>
      <c r="J1267" t="s">
        <v>48</v>
      </c>
      <c r="K1267" t="s">
        <v>49</v>
      </c>
      <c r="L1267">
        <f>Table357[[#This Row],[unit_price]]*Table357[[#This Row],[quantity]]</f>
        <v>125</v>
      </c>
      <c r="M1267">
        <f t="shared" si="117"/>
        <v>170</v>
      </c>
      <c r="N1267">
        <f t="shared" si="118"/>
        <v>45</v>
      </c>
      <c r="O1267" t="s">
        <v>111</v>
      </c>
      <c r="P1267" t="s">
        <v>114</v>
      </c>
      <c r="Q1267" t="str">
        <f>TEXT(Table357[[#This Row],[order_date]],"yyyy")</f>
        <v>2015</v>
      </c>
    </row>
    <row r="1268" spans="1:17" x14ac:dyDescent="0.3">
      <c r="A1268">
        <f t="shared" si="119"/>
        <v>7777896667</v>
      </c>
      <c r="B1268" s="1">
        <v>42221</v>
      </c>
      <c r="C1268" t="str">
        <f t="shared" si="114"/>
        <v>Wednesday</v>
      </c>
      <c r="D1268" t="str">
        <f t="shared" si="115"/>
        <v>August</v>
      </c>
      <c r="E1268">
        <v>12.25</v>
      </c>
      <c r="F1268" t="s">
        <v>27</v>
      </c>
      <c r="G1268" t="s">
        <v>17</v>
      </c>
      <c r="H1268">
        <f t="shared" si="116"/>
        <v>19.25</v>
      </c>
      <c r="I1268">
        <v>5</v>
      </c>
      <c r="J1268" t="s">
        <v>70</v>
      </c>
      <c r="K1268" t="s">
        <v>71</v>
      </c>
      <c r="L1268">
        <f>Table357[[#This Row],[unit_price]]*Table357[[#This Row],[quantity]]</f>
        <v>61.25</v>
      </c>
      <c r="M1268">
        <f t="shared" si="117"/>
        <v>96.25</v>
      </c>
      <c r="N1268">
        <f t="shared" si="118"/>
        <v>35</v>
      </c>
      <c r="O1268" t="s">
        <v>111</v>
      </c>
      <c r="P1268" t="s">
        <v>114</v>
      </c>
      <c r="Q1268" t="str">
        <f>TEXT(Table357[[#This Row],[order_date]],"yyyy")</f>
        <v>2015</v>
      </c>
    </row>
    <row r="1269" spans="1:17" x14ac:dyDescent="0.3">
      <c r="A1269">
        <f t="shared" si="119"/>
        <v>7777896668</v>
      </c>
      <c r="B1269" s="1">
        <v>42221</v>
      </c>
      <c r="C1269" t="str">
        <f t="shared" si="114"/>
        <v>Wednesday</v>
      </c>
      <c r="D1269" t="str">
        <f t="shared" si="115"/>
        <v>August</v>
      </c>
      <c r="E1269">
        <v>16.75</v>
      </c>
      <c r="F1269" t="s">
        <v>7</v>
      </c>
      <c r="G1269" t="s">
        <v>22</v>
      </c>
      <c r="H1269">
        <f t="shared" si="116"/>
        <v>23.25</v>
      </c>
      <c r="I1269">
        <v>10</v>
      </c>
      <c r="J1269" t="s">
        <v>72</v>
      </c>
      <c r="K1269" t="s">
        <v>73</v>
      </c>
      <c r="L1269">
        <f>Table357[[#This Row],[unit_price]]*Table357[[#This Row],[quantity]]</f>
        <v>167.5</v>
      </c>
      <c r="M1269">
        <f t="shared" si="117"/>
        <v>232.5</v>
      </c>
      <c r="N1269">
        <f t="shared" si="118"/>
        <v>65</v>
      </c>
      <c r="O1269" t="s">
        <v>111</v>
      </c>
      <c r="P1269" t="s">
        <v>115</v>
      </c>
      <c r="Q1269" t="str">
        <f>TEXT(Table357[[#This Row],[order_date]],"yyyy")</f>
        <v>2015</v>
      </c>
    </row>
    <row r="1270" spans="1:17" x14ac:dyDescent="0.3">
      <c r="A1270">
        <f t="shared" si="119"/>
        <v>7777896669</v>
      </c>
      <c r="B1270" s="1">
        <v>42221</v>
      </c>
      <c r="C1270" t="str">
        <f t="shared" si="114"/>
        <v>Wednesday</v>
      </c>
      <c r="D1270" t="str">
        <f t="shared" si="115"/>
        <v>August</v>
      </c>
      <c r="E1270">
        <v>16</v>
      </c>
      <c r="F1270" t="s">
        <v>7</v>
      </c>
      <c r="G1270" t="s">
        <v>14</v>
      </c>
      <c r="H1270">
        <f t="shared" si="116"/>
        <v>21.5</v>
      </c>
      <c r="I1270">
        <v>3</v>
      </c>
      <c r="J1270" t="s">
        <v>68</v>
      </c>
      <c r="K1270" t="s">
        <v>69</v>
      </c>
      <c r="L1270">
        <f>Table357[[#This Row],[unit_price]]*Table357[[#This Row],[quantity]]</f>
        <v>48</v>
      </c>
      <c r="M1270">
        <f t="shared" si="117"/>
        <v>64.5</v>
      </c>
      <c r="N1270">
        <f t="shared" si="118"/>
        <v>16.5</v>
      </c>
      <c r="O1270" t="s">
        <v>111</v>
      </c>
      <c r="P1270" t="s">
        <v>114</v>
      </c>
      <c r="Q1270" t="str">
        <f>TEXT(Table357[[#This Row],[order_date]],"yyyy")</f>
        <v>2015</v>
      </c>
    </row>
    <row r="1271" spans="1:17" x14ac:dyDescent="0.3">
      <c r="A1271">
        <f t="shared" si="119"/>
        <v>7777896670</v>
      </c>
      <c r="B1271" s="1">
        <v>42221</v>
      </c>
      <c r="C1271" t="str">
        <f t="shared" si="114"/>
        <v>Wednesday</v>
      </c>
      <c r="D1271" t="str">
        <f t="shared" si="115"/>
        <v>August</v>
      </c>
      <c r="E1271">
        <v>16</v>
      </c>
      <c r="F1271" t="s">
        <v>7</v>
      </c>
      <c r="G1271" t="s">
        <v>8</v>
      </c>
      <c r="H1271">
        <f t="shared" si="116"/>
        <v>20.5</v>
      </c>
      <c r="I1271">
        <v>3</v>
      </c>
      <c r="J1271" t="s">
        <v>36</v>
      </c>
      <c r="K1271" t="s">
        <v>37</v>
      </c>
      <c r="L1271">
        <f>Table357[[#This Row],[unit_price]]*Table357[[#This Row],[quantity]]</f>
        <v>48</v>
      </c>
      <c r="M1271">
        <f t="shared" si="117"/>
        <v>61.5</v>
      </c>
      <c r="N1271">
        <f t="shared" si="118"/>
        <v>13.5</v>
      </c>
      <c r="O1271" t="s">
        <v>111</v>
      </c>
      <c r="P1271" t="s">
        <v>115</v>
      </c>
      <c r="Q1271" t="str">
        <f>TEXT(Table357[[#This Row],[order_date]],"yyyy")</f>
        <v>2015</v>
      </c>
    </row>
    <row r="1272" spans="1:17" x14ac:dyDescent="0.3">
      <c r="A1272">
        <f t="shared" si="119"/>
        <v>7777896671</v>
      </c>
      <c r="B1272" s="1">
        <v>42221</v>
      </c>
      <c r="C1272" t="str">
        <f t="shared" si="114"/>
        <v>Wednesday</v>
      </c>
      <c r="D1272" t="str">
        <f t="shared" si="115"/>
        <v>August</v>
      </c>
      <c r="E1272">
        <v>12.75</v>
      </c>
      <c r="F1272" t="s">
        <v>27</v>
      </c>
      <c r="G1272" t="s">
        <v>22</v>
      </c>
      <c r="H1272">
        <f t="shared" si="116"/>
        <v>17.75</v>
      </c>
      <c r="I1272">
        <v>1</v>
      </c>
      <c r="J1272" t="s">
        <v>46</v>
      </c>
      <c r="K1272" t="s">
        <v>47</v>
      </c>
      <c r="L1272">
        <f>Table357[[#This Row],[unit_price]]*Table357[[#This Row],[quantity]]</f>
        <v>12.75</v>
      </c>
      <c r="M1272">
        <f t="shared" si="117"/>
        <v>17.75</v>
      </c>
      <c r="N1272">
        <f t="shared" si="118"/>
        <v>5</v>
      </c>
      <c r="O1272" t="s">
        <v>111</v>
      </c>
      <c r="P1272" t="s">
        <v>114</v>
      </c>
      <c r="Q1272" t="str">
        <f>TEXT(Table357[[#This Row],[order_date]],"yyyy")</f>
        <v>2015</v>
      </c>
    </row>
    <row r="1273" spans="1:17" x14ac:dyDescent="0.3">
      <c r="A1273">
        <f t="shared" si="119"/>
        <v>7777896672</v>
      </c>
      <c r="B1273" s="1">
        <v>42221</v>
      </c>
      <c r="C1273" t="str">
        <f t="shared" si="114"/>
        <v>Wednesday</v>
      </c>
      <c r="D1273" t="str">
        <f t="shared" si="115"/>
        <v>August</v>
      </c>
      <c r="E1273">
        <v>20.75</v>
      </c>
      <c r="F1273" t="s">
        <v>13</v>
      </c>
      <c r="G1273" t="s">
        <v>17</v>
      </c>
      <c r="H1273">
        <f t="shared" si="116"/>
        <v>30.75</v>
      </c>
      <c r="I1273">
        <v>10</v>
      </c>
      <c r="J1273" t="s">
        <v>18</v>
      </c>
      <c r="K1273" t="s">
        <v>19</v>
      </c>
      <c r="L1273">
        <f>Table357[[#This Row],[unit_price]]*Table357[[#This Row],[quantity]]</f>
        <v>207.5</v>
      </c>
      <c r="M1273">
        <f t="shared" si="117"/>
        <v>307.5</v>
      </c>
      <c r="N1273">
        <f t="shared" si="118"/>
        <v>100</v>
      </c>
      <c r="O1273" t="s">
        <v>111</v>
      </c>
      <c r="P1273" t="s">
        <v>115</v>
      </c>
      <c r="Q1273" t="str">
        <f>TEXT(Table357[[#This Row],[order_date]],"yyyy")</f>
        <v>2015</v>
      </c>
    </row>
    <row r="1274" spans="1:17" x14ac:dyDescent="0.3">
      <c r="A1274">
        <f t="shared" si="119"/>
        <v>7777896673</v>
      </c>
      <c r="B1274" s="1">
        <v>42221</v>
      </c>
      <c r="C1274" t="str">
        <f t="shared" si="114"/>
        <v>Wednesday</v>
      </c>
      <c r="D1274" t="str">
        <f t="shared" si="115"/>
        <v>August</v>
      </c>
      <c r="E1274">
        <v>16.5</v>
      </c>
      <c r="F1274" t="s">
        <v>13</v>
      </c>
      <c r="G1274" t="s">
        <v>8</v>
      </c>
      <c r="H1274">
        <f t="shared" si="116"/>
        <v>22.5</v>
      </c>
      <c r="I1274">
        <v>9</v>
      </c>
      <c r="J1274" t="s">
        <v>9</v>
      </c>
      <c r="K1274" t="s">
        <v>10</v>
      </c>
      <c r="L1274">
        <f>Table357[[#This Row],[unit_price]]*Table357[[#This Row],[quantity]]</f>
        <v>148.5</v>
      </c>
      <c r="M1274">
        <f t="shared" si="117"/>
        <v>202.5</v>
      </c>
      <c r="N1274">
        <f t="shared" si="118"/>
        <v>54</v>
      </c>
      <c r="O1274" t="s">
        <v>111</v>
      </c>
      <c r="P1274" t="s">
        <v>115</v>
      </c>
      <c r="Q1274" t="str">
        <f>TEXT(Table357[[#This Row],[order_date]],"yyyy")</f>
        <v>2015</v>
      </c>
    </row>
    <row r="1275" spans="1:17" x14ac:dyDescent="0.3">
      <c r="A1275">
        <f t="shared" si="119"/>
        <v>7777896674</v>
      </c>
      <c r="B1275" s="1">
        <v>42221</v>
      </c>
      <c r="C1275" t="str">
        <f t="shared" si="114"/>
        <v>Wednesday</v>
      </c>
      <c r="D1275" t="str">
        <f t="shared" si="115"/>
        <v>August</v>
      </c>
      <c r="E1275">
        <v>12.5</v>
      </c>
      <c r="F1275" t="s">
        <v>27</v>
      </c>
      <c r="G1275" t="s">
        <v>17</v>
      </c>
      <c r="H1275">
        <f t="shared" si="116"/>
        <v>19.5</v>
      </c>
      <c r="I1275">
        <v>5</v>
      </c>
      <c r="J1275" t="s">
        <v>25</v>
      </c>
      <c r="K1275" t="s">
        <v>26</v>
      </c>
      <c r="L1275">
        <f>Table357[[#This Row],[unit_price]]*Table357[[#This Row],[quantity]]</f>
        <v>62.5</v>
      </c>
      <c r="M1275">
        <f t="shared" si="117"/>
        <v>97.5</v>
      </c>
      <c r="N1275">
        <f t="shared" si="118"/>
        <v>35</v>
      </c>
      <c r="O1275" t="s">
        <v>111</v>
      </c>
      <c r="P1275" t="s">
        <v>114</v>
      </c>
      <c r="Q1275" t="str">
        <f>TEXT(Table357[[#This Row],[order_date]],"yyyy")</f>
        <v>2015</v>
      </c>
    </row>
    <row r="1276" spans="1:17" x14ac:dyDescent="0.3">
      <c r="A1276">
        <f t="shared" si="119"/>
        <v>7777896675</v>
      </c>
      <c r="B1276" s="1">
        <v>42222</v>
      </c>
      <c r="C1276" t="str">
        <f t="shared" si="114"/>
        <v>Thursday</v>
      </c>
      <c r="D1276" t="str">
        <f t="shared" si="115"/>
        <v>August</v>
      </c>
      <c r="E1276">
        <v>12</v>
      </c>
      <c r="F1276" t="s">
        <v>27</v>
      </c>
      <c r="G1276" t="s">
        <v>8</v>
      </c>
      <c r="H1276">
        <f t="shared" si="116"/>
        <v>15</v>
      </c>
      <c r="I1276">
        <v>8</v>
      </c>
      <c r="J1276" t="s">
        <v>30</v>
      </c>
      <c r="K1276" t="s">
        <v>31</v>
      </c>
      <c r="L1276">
        <f>Table357[[#This Row],[unit_price]]*Table357[[#This Row],[quantity]]</f>
        <v>96</v>
      </c>
      <c r="M1276">
        <f t="shared" si="117"/>
        <v>120</v>
      </c>
      <c r="N1276">
        <f t="shared" si="118"/>
        <v>24</v>
      </c>
      <c r="O1276" t="s">
        <v>112</v>
      </c>
      <c r="P1276" t="s">
        <v>114</v>
      </c>
      <c r="Q1276" t="str">
        <f>TEXT(Table357[[#This Row],[order_date]],"yyyy")</f>
        <v>2015</v>
      </c>
    </row>
    <row r="1277" spans="1:17" x14ac:dyDescent="0.3">
      <c r="A1277">
        <f t="shared" si="119"/>
        <v>7777896676</v>
      </c>
      <c r="B1277" s="1">
        <v>42222</v>
      </c>
      <c r="C1277" t="str">
        <f t="shared" si="114"/>
        <v>Thursday</v>
      </c>
      <c r="D1277" t="str">
        <f t="shared" si="115"/>
        <v>August</v>
      </c>
      <c r="E1277">
        <v>21</v>
      </c>
      <c r="F1277" t="s">
        <v>13</v>
      </c>
      <c r="G1277" t="s">
        <v>14</v>
      </c>
      <c r="H1277">
        <f t="shared" si="116"/>
        <v>28</v>
      </c>
      <c r="I1277">
        <v>11</v>
      </c>
      <c r="J1277" t="s">
        <v>62</v>
      </c>
      <c r="K1277" t="s">
        <v>63</v>
      </c>
      <c r="L1277">
        <f>Table357[[#This Row],[unit_price]]*Table357[[#This Row],[quantity]]</f>
        <v>231</v>
      </c>
      <c r="M1277">
        <f t="shared" si="117"/>
        <v>308</v>
      </c>
      <c r="N1277">
        <f t="shared" si="118"/>
        <v>77</v>
      </c>
      <c r="O1277" t="s">
        <v>111</v>
      </c>
      <c r="P1277" t="s">
        <v>114</v>
      </c>
      <c r="Q1277" t="str">
        <f>TEXT(Table357[[#This Row],[order_date]],"yyyy")</f>
        <v>2015</v>
      </c>
    </row>
    <row r="1278" spans="1:17" x14ac:dyDescent="0.3">
      <c r="A1278">
        <f t="shared" si="119"/>
        <v>7777896677</v>
      </c>
      <c r="B1278" s="1">
        <v>42222</v>
      </c>
      <c r="C1278" t="str">
        <f t="shared" si="114"/>
        <v>Thursday</v>
      </c>
      <c r="D1278" t="str">
        <f t="shared" si="115"/>
        <v>August</v>
      </c>
      <c r="E1278">
        <v>16.5</v>
      </c>
      <c r="F1278" t="s">
        <v>7</v>
      </c>
      <c r="G1278" t="s">
        <v>14</v>
      </c>
      <c r="H1278">
        <f t="shared" si="116"/>
        <v>22</v>
      </c>
      <c r="I1278">
        <v>5</v>
      </c>
      <c r="J1278" t="s">
        <v>40</v>
      </c>
      <c r="K1278" t="s">
        <v>41</v>
      </c>
      <c r="L1278">
        <f>Table357[[#This Row],[unit_price]]*Table357[[#This Row],[quantity]]</f>
        <v>82.5</v>
      </c>
      <c r="M1278">
        <f t="shared" si="117"/>
        <v>110</v>
      </c>
      <c r="N1278">
        <f t="shared" si="118"/>
        <v>27.5</v>
      </c>
      <c r="O1278" t="s">
        <v>112</v>
      </c>
      <c r="P1278" t="s">
        <v>114</v>
      </c>
      <c r="Q1278" t="str">
        <f>TEXT(Table357[[#This Row],[order_date]],"yyyy")</f>
        <v>2015</v>
      </c>
    </row>
    <row r="1279" spans="1:17" x14ac:dyDescent="0.3">
      <c r="A1279">
        <f t="shared" si="119"/>
        <v>7777896678</v>
      </c>
      <c r="B1279" s="1">
        <v>42222</v>
      </c>
      <c r="C1279" t="str">
        <f t="shared" si="114"/>
        <v>Thursday</v>
      </c>
      <c r="D1279" t="str">
        <f t="shared" si="115"/>
        <v>August</v>
      </c>
      <c r="E1279">
        <v>16.5</v>
      </c>
      <c r="F1279" t="s">
        <v>7</v>
      </c>
      <c r="G1279" t="s">
        <v>17</v>
      </c>
      <c r="H1279">
        <f t="shared" si="116"/>
        <v>25</v>
      </c>
      <c r="I1279">
        <v>10</v>
      </c>
      <c r="J1279" t="s">
        <v>66</v>
      </c>
      <c r="K1279" t="s">
        <v>67</v>
      </c>
      <c r="L1279">
        <f>Table357[[#This Row],[unit_price]]*Table357[[#This Row],[quantity]]</f>
        <v>165</v>
      </c>
      <c r="M1279">
        <f t="shared" si="117"/>
        <v>250</v>
      </c>
      <c r="N1279">
        <f t="shared" si="118"/>
        <v>85</v>
      </c>
      <c r="O1279" t="s">
        <v>111</v>
      </c>
      <c r="P1279" t="s">
        <v>115</v>
      </c>
      <c r="Q1279" t="str">
        <f>TEXT(Table357[[#This Row],[order_date]],"yyyy")</f>
        <v>2015</v>
      </c>
    </row>
    <row r="1280" spans="1:17" x14ac:dyDescent="0.3">
      <c r="A1280">
        <f t="shared" si="119"/>
        <v>7777896679</v>
      </c>
      <c r="B1280" s="1">
        <v>42222</v>
      </c>
      <c r="C1280" t="str">
        <f t="shared" si="114"/>
        <v>Thursday</v>
      </c>
      <c r="D1280" t="str">
        <f t="shared" si="115"/>
        <v>August</v>
      </c>
      <c r="E1280">
        <v>12.5</v>
      </c>
      <c r="F1280" t="s">
        <v>7</v>
      </c>
      <c r="G1280" t="s">
        <v>8</v>
      </c>
      <c r="H1280">
        <f t="shared" si="116"/>
        <v>17</v>
      </c>
      <c r="I1280">
        <v>7</v>
      </c>
      <c r="J1280" t="s">
        <v>48</v>
      </c>
      <c r="K1280" t="s">
        <v>49</v>
      </c>
      <c r="L1280">
        <f>Table357[[#This Row],[unit_price]]*Table357[[#This Row],[quantity]]</f>
        <v>87.5</v>
      </c>
      <c r="M1280">
        <f t="shared" si="117"/>
        <v>119</v>
      </c>
      <c r="N1280">
        <f t="shared" si="118"/>
        <v>31.5</v>
      </c>
      <c r="O1280" t="s">
        <v>112</v>
      </c>
      <c r="P1280" t="s">
        <v>115</v>
      </c>
      <c r="Q1280" t="str">
        <f>TEXT(Table357[[#This Row],[order_date]],"yyyy")</f>
        <v>2015</v>
      </c>
    </row>
    <row r="1281" spans="1:17" x14ac:dyDescent="0.3">
      <c r="A1281">
        <f t="shared" si="119"/>
        <v>7777896680</v>
      </c>
      <c r="B1281" s="1">
        <v>42222</v>
      </c>
      <c r="C1281" t="str">
        <f t="shared" si="114"/>
        <v>Thursday</v>
      </c>
      <c r="D1281" t="str">
        <f t="shared" si="115"/>
        <v>August</v>
      </c>
      <c r="E1281">
        <v>12.5</v>
      </c>
      <c r="F1281" t="s">
        <v>84</v>
      </c>
      <c r="G1281" t="s">
        <v>8</v>
      </c>
      <c r="H1281">
        <f t="shared" si="116"/>
        <v>13.5</v>
      </c>
      <c r="I1281">
        <v>4</v>
      </c>
      <c r="J1281" t="s">
        <v>48</v>
      </c>
      <c r="K1281" t="s">
        <v>49</v>
      </c>
      <c r="L1281">
        <f>Table357[[#This Row],[unit_price]]*Table357[[#This Row],[quantity]]</f>
        <v>50</v>
      </c>
      <c r="M1281">
        <f t="shared" si="117"/>
        <v>54</v>
      </c>
      <c r="N1281">
        <f t="shared" si="118"/>
        <v>4</v>
      </c>
      <c r="O1281" t="s">
        <v>111</v>
      </c>
      <c r="P1281" t="s">
        <v>114</v>
      </c>
      <c r="Q1281" t="str">
        <f>TEXT(Table357[[#This Row],[order_date]],"yyyy")</f>
        <v>2015</v>
      </c>
    </row>
    <row r="1282" spans="1:17" x14ac:dyDescent="0.3">
      <c r="A1282">
        <f t="shared" si="119"/>
        <v>7777896681</v>
      </c>
      <c r="B1282" s="1">
        <v>42222</v>
      </c>
      <c r="C1282" t="str">
        <f t="shared" ref="C1282:C1345" si="120">TEXT(B1282,"dddd")</f>
        <v>Thursday</v>
      </c>
      <c r="D1282" t="str">
        <f t="shared" si="115"/>
        <v>August</v>
      </c>
      <c r="E1282">
        <v>16</v>
      </c>
      <c r="F1282" t="s">
        <v>7</v>
      </c>
      <c r="G1282" t="s">
        <v>14</v>
      </c>
      <c r="H1282">
        <f t="shared" si="116"/>
        <v>21.5</v>
      </c>
      <c r="I1282">
        <v>10</v>
      </c>
      <c r="J1282" t="s">
        <v>42</v>
      </c>
      <c r="K1282" t="s">
        <v>43</v>
      </c>
      <c r="L1282">
        <f>Table357[[#This Row],[unit_price]]*Table357[[#This Row],[quantity]]</f>
        <v>160</v>
      </c>
      <c r="M1282">
        <f t="shared" si="117"/>
        <v>215</v>
      </c>
      <c r="N1282">
        <f t="shared" si="118"/>
        <v>55</v>
      </c>
      <c r="O1282" t="s">
        <v>111</v>
      </c>
      <c r="P1282" t="s">
        <v>114</v>
      </c>
      <c r="Q1282" t="str">
        <f>TEXT(Table357[[#This Row],[order_date]],"yyyy")</f>
        <v>2015</v>
      </c>
    </row>
    <row r="1283" spans="1:17" x14ac:dyDescent="0.3">
      <c r="A1283">
        <f t="shared" si="119"/>
        <v>7777896682</v>
      </c>
      <c r="B1283" s="1">
        <v>42223</v>
      </c>
      <c r="C1283" t="str">
        <f t="shared" si="120"/>
        <v>Friday</v>
      </c>
      <c r="D1283" t="str">
        <f t="shared" ref="D1283:D1346" si="121">TEXT(B1283,"mmmm")</f>
        <v>August</v>
      </c>
      <c r="E1283">
        <v>16.5</v>
      </c>
      <c r="F1283" t="s">
        <v>7</v>
      </c>
      <c r="G1283" t="s">
        <v>17</v>
      </c>
      <c r="H1283">
        <f t="shared" ref="H1283:H1346" si="122">E1283 +   IF(F1283="S", 2, IF(F1283="M", 3.5, IF(F1283="L", 5, 0))) +  IF(G1283="Classic", 1, IF(G1283="Veggie", 2, IF(G1283="Chicken", 3, IF(G1283="Supreme",5,0))))</f>
        <v>25</v>
      </c>
      <c r="I1283">
        <v>3</v>
      </c>
      <c r="J1283" t="s">
        <v>18</v>
      </c>
      <c r="K1283" t="s">
        <v>19</v>
      </c>
      <c r="L1283">
        <f>Table357[[#This Row],[unit_price]]*Table357[[#This Row],[quantity]]</f>
        <v>49.5</v>
      </c>
      <c r="M1283">
        <f t="shared" ref="M1283:M1346" si="123">H1283*I1283</f>
        <v>75</v>
      </c>
      <c r="N1283">
        <f t="shared" ref="N1283:N1346" si="124">(H1283-E1283)*I1283</f>
        <v>25.5</v>
      </c>
      <c r="O1283" t="s">
        <v>111</v>
      </c>
      <c r="P1283" t="s">
        <v>115</v>
      </c>
      <c r="Q1283" t="str">
        <f>TEXT(Table357[[#This Row],[order_date]],"yyyy")</f>
        <v>2015</v>
      </c>
    </row>
    <row r="1284" spans="1:17" x14ac:dyDescent="0.3">
      <c r="A1284">
        <f t="shared" ref="A1284:A1347" si="125">A1283+1</f>
        <v>7777896683</v>
      </c>
      <c r="B1284" s="1">
        <v>42223</v>
      </c>
      <c r="C1284" t="str">
        <f t="shared" si="120"/>
        <v>Friday</v>
      </c>
      <c r="D1284" t="str">
        <f t="shared" si="121"/>
        <v>August</v>
      </c>
      <c r="E1284">
        <v>12</v>
      </c>
      <c r="F1284" t="s">
        <v>27</v>
      </c>
      <c r="G1284" t="s">
        <v>8</v>
      </c>
      <c r="H1284">
        <f t="shared" si="122"/>
        <v>15</v>
      </c>
      <c r="I1284">
        <v>6</v>
      </c>
      <c r="J1284" t="s">
        <v>30</v>
      </c>
      <c r="K1284" t="s">
        <v>31</v>
      </c>
      <c r="L1284">
        <f>Table357[[#This Row],[unit_price]]*Table357[[#This Row],[quantity]]</f>
        <v>72</v>
      </c>
      <c r="M1284">
        <f t="shared" si="123"/>
        <v>90</v>
      </c>
      <c r="N1284">
        <f t="shared" si="124"/>
        <v>18</v>
      </c>
      <c r="O1284" t="s">
        <v>112</v>
      </c>
      <c r="P1284" t="s">
        <v>115</v>
      </c>
      <c r="Q1284" t="str">
        <f>TEXT(Table357[[#This Row],[order_date]],"yyyy")</f>
        <v>2015</v>
      </c>
    </row>
    <row r="1285" spans="1:17" x14ac:dyDescent="0.3">
      <c r="A1285">
        <f t="shared" si="125"/>
        <v>7777896684</v>
      </c>
      <c r="B1285" s="1">
        <v>42223</v>
      </c>
      <c r="C1285" t="str">
        <f t="shared" si="120"/>
        <v>Friday</v>
      </c>
      <c r="D1285" t="str">
        <f t="shared" si="121"/>
        <v>August</v>
      </c>
      <c r="E1285">
        <v>17.95</v>
      </c>
      <c r="F1285" t="s">
        <v>13</v>
      </c>
      <c r="G1285" t="s">
        <v>14</v>
      </c>
      <c r="H1285">
        <f t="shared" si="122"/>
        <v>24.95</v>
      </c>
      <c r="I1285">
        <v>11</v>
      </c>
      <c r="J1285" t="s">
        <v>56</v>
      </c>
      <c r="K1285" t="s">
        <v>57</v>
      </c>
      <c r="L1285">
        <f>Table357[[#This Row],[unit_price]]*Table357[[#This Row],[quantity]]</f>
        <v>197.45</v>
      </c>
      <c r="M1285">
        <f t="shared" si="123"/>
        <v>274.45</v>
      </c>
      <c r="N1285">
        <f t="shared" si="124"/>
        <v>77</v>
      </c>
      <c r="O1285" t="s">
        <v>111</v>
      </c>
      <c r="P1285" t="s">
        <v>115</v>
      </c>
      <c r="Q1285" t="str">
        <f>TEXT(Table357[[#This Row],[order_date]],"yyyy")</f>
        <v>2015</v>
      </c>
    </row>
    <row r="1286" spans="1:17" x14ac:dyDescent="0.3">
      <c r="A1286">
        <f t="shared" si="125"/>
        <v>7777896685</v>
      </c>
      <c r="B1286" s="1">
        <v>42223</v>
      </c>
      <c r="C1286" t="str">
        <f t="shared" si="120"/>
        <v>Friday</v>
      </c>
      <c r="D1286" t="str">
        <f t="shared" si="121"/>
        <v>August</v>
      </c>
      <c r="E1286">
        <v>20.25</v>
      </c>
      <c r="F1286" t="s">
        <v>13</v>
      </c>
      <c r="G1286" t="s">
        <v>17</v>
      </c>
      <c r="H1286">
        <f t="shared" si="122"/>
        <v>30.25</v>
      </c>
      <c r="I1286">
        <v>12</v>
      </c>
      <c r="J1286" t="s">
        <v>70</v>
      </c>
      <c r="K1286" t="s">
        <v>71</v>
      </c>
      <c r="L1286">
        <f>Table357[[#This Row],[unit_price]]*Table357[[#This Row],[quantity]]</f>
        <v>243</v>
      </c>
      <c r="M1286">
        <f t="shared" si="123"/>
        <v>363</v>
      </c>
      <c r="N1286">
        <f t="shared" si="124"/>
        <v>120</v>
      </c>
      <c r="O1286" t="s">
        <v>111</v>
      </c>
      <c r="P1286" t="s">
        <v>115</v>
      </c>
      <c r="Q1286" t="str">
        <f>TEXT(Table357[[#This Row],[order_date]],"yyyy")</f>
        <v>2015</v>
      </c>
    </row>
    <row r="1287" spans="1:17" x14ac:dyDescent="0.3">
      <c r="A1287">
        <f t="shared" si="125"/>
        <v>7777896686</v>
      </c>
      <c r="B1287" s="1">
        <v>42223</v>
      </c>
      <c r="C1287" t="str">
        <f t="shared" si="120"/>
        <v>Friday</v>
      </c>
      <c r="D1287" t="str">
        <f t="shared" si="121"/>
        <v>August</v>
      </c>
      <c r="E1287">
        <v>17.95</v>
      </c>
      <c r="F1287" t="s">
        <v>13</v>
      </c>
      <c r="G1287" t="s">
        <v>14</v>
      </c>
      <c r="H1287">
        <f t="shared" si="122"/>
        <v>24.95</v>
      </c>
      <c r="I1287">
        <v>9</v>
      </c>
      <c r="J1287" t="s">
        <v>56</v>
      </c>
      <c r="K1287" t="s">
        <v>57</v>
      </c>
      <c r="L1287">
        <f>Table357[[#This Row],[unit_price]]*Table357[[#This Row],[quantity]]</f>
        <v>161.54999999999998</v>
      </c>
      <c r="M1287">
        <f t="shared" si="123"/>
        <v>224.54999999999998</v>
      </c>
      <c r="N1287">
        <f t="shared" si="124"/>
        <v>63</v>
      </c>
      <c r="O1287" t="s">
        <v>111</v>
      </c>
      <c r="P1287" t="s">
        <v>114</v>
      </c>
      <c r="Q1287" t="str">
        <f>TEXT(Table357[[#This Row],[order_date]],"yyyy")</f>
        <v>2015</v>
      </c>
    </row>
    <row r="1288" spans="1:17" x14ac:dyDescent="0.3">
      <c r="A1288">
        <f t="shared" si="125"/>
        <v>7777896687</v>
      </c>
      <c r="B1288" s="1">
        <v>42223</v>
      </c>
      <c r="C1288" t="str">
        <f t="shared" si="120"/>
        <v>Friday</v>
      </c>
      <c r="D1288" t="str">
        <f t="shared" si="121"/>
        <v>August</v>
      </c>
      <c r="E1288">
        <v>12</v>
      </c>
      <c r="F1288" t="s">
        <v>27</v>
      </c>
      <c r="G1288" t="s">
        <v>14</v>
      </c>
      <c r="H1288">
        <f t="shared" si="122"/>
        <v>16</v>
      </c>
      <c r="I1288">
        <v>2</v>
      </c>
      <c r="J1288" t="s">
        <v>42</v>
      </c>
      <c r="K1288" t="s">
        <v>43</v>
      </c>
      <c r="L1288">
        <f>Table357[[#This Row],[unit_price]]*Table357[[#This Row],[quantity]]</f>
        <v>24</v>
      </c>
      <c r="M1288">
        <f t="shared" si="123"/>
        <v>32</v>
      </c>
      <c r="N1288">
        <f t="shared" si="124"/>
        <v>8</v>
      </c>
      <c r="O1288" t="s">
        <v>111</v>
      </c>
      <c r="P1288" t="s">
        <v>114</v>
      </c>
      <c r="Q1288" t="str">
        <f>TEXT(Table357[[#This Row],[order_date]],"yyyy")</f>
        <v>2015</v>
      </c>
    </row>
    <row r="1289" spans="1:17" x14ac:dyDescent="0.3">
      <c r="A1289">
        <f t="shared" si="125"/>
        <v>7777896688</v>
      </c>
      <c r="B1289" s="1">
        <v>42223</v>
      </c>
      <c r="C1289" t="str">
        <f t="shared" si="120"/>
        <v>Friday</v>
      </c>
      <c r="D1289" t="str">
        <f t="shared" si="121"/>
        <v>August</v>
      </c>
      <c r="E1289">
        <v>12.75</v>
      </c>
      <c r="F1289" t="s">
        <v>27</v>
      </c>
      <c r="G1289" t="s">
        <v>22</v>
      </c>
      <c r="H1289">
        <f t="shared" si="122"/>
        <v>17.75</v>
      </c>
      <c r="I1289">
        <v>7</v>
      </c>
      <c r="J1289" t="s">
        <v>23</v>
      </c>
      <c r="K1289" t="s">
        <v>24</v>
      </c>
      <c r="L1289">
        <f>Table357[[#This Row],[unit_price]]*Table357[[#This Row],[quantity]]</f>
        <v>89.25</v>
      </c>
      <c r="M1289">
        <f t="shared" si="123"/>
        <v>124.25</v>
      </c>
      <c r="N1289">
        <f t="shared" si="124"/>
        <v>35</v>
      </c>
      <c r="O1289" t="s">
        <v>111</v>
      </c>
      <c r="P1289" t="s">
        <v>114</v>
      </c>
      <c r="Q1289" t="str">
        <f>TEXT(Table357[[#This Row],[order_date]],"yyyy")</f>
        <v>2015</v>
      </c>
    </row>
    <row r="1290" spans="1:17" x14ac:dyDescent="0.3">
      <c r="A1290">
        <f t="shared" si="125"/>
        <v>7777896689</v>
      </c>
      <c r="B1290" s="1">
        <v>42223</v>
      </c>
      <c r="C1290" t="str">
        <f t="shared" si="120"/>
        <v>Friday</v>
      </c>
      <c r="D1290" t="str">
        <f t="shared" si="121"/>
        <v>August</v>
      </c>
      <c r="E1290">
        <v>12.5</v>
      </c>
      <c r="F1290" t="s">
        <v>27</v>
      </c>
      <c r="G1290" t="s">
        <v>17</v>
      </c>
      <c r="H1290">
        <f t="shared" si="122"/>
        <v>19.5</v>
      </c>
      <c r="I1290">
        <v>7</v>
      </c>
      <c r="J1290" t="s">
        <v>18</v>
      </c>
      <c r="K1290" t="s">
        <v>19</v>
      </c>
      <c r="L1290">
        <f>Table357[[#This Row],[unit_price]]*Table357[[#This Row],[quantity]]</f>
        <v>87.5</v>
      </c>
      <c r="M1290">
        <f t="shared" si="123"/>
        <v>136.5</v>
      </c>
      <c r="N1290">
        <f t="shared" si="124"/>
        <v>49</v>
      </c>
      <c r="O1290" t="s">
        <v>111</v>
      </c>
      <c r="P1290" t="s">
        <v>114</v>
      </c>
      <c r="Q1290" t="str">
        <f>TEXT(Table357[[#This Row],[order_date]],"yyyy")</f>
        <v>2015</v>
      </c>
    </row>
    <row r="1291" spans="1:17" x14ac:dyDescent="0.3">
      <c r="A1291">
        <f t="shared" si="125"/>
        <v>7777896690</v>
      </c>
      <c r="B1291" s="1">
        <v>42223</v>
      </c>
      <c r="C1291" t="str">
        <f t="shared" si="120"/>
        <v>Friday</v>
      </c>
      <c r="D1291" t="str">
        <f t="shared" si="121"/>
        <v>August</v>
      </c>
      <c r="E1291">
        <v>20.75</v>
      </c>
      <c r="F1291" t="s">
        <v>13</v>
      </c>
      <c r="G1291" t="s">
        <v>17</v>
      </c>
      <c r="H1291">
        <f t="shared" si="122"/>
        <v>30.75</v>
      </c>
      <c r="I1291">
        <v>9</v>
      </c>
      <c r="J1291" t="s">
        <v>25</v>
      </c>
      <c r="K1291" t="s">
        <v>26</v>
      </c>
      <c r="L1291">
        <f>Table357[[#This Row],[unit_price]]*Table357[[#This Row],[quantity]]</f>
        <v>186.75</v>
      </c>
      <c r="M1291">
        <f t="shared" si="123"/>
        <v>276.75</v>
      </c>
      <c r="N1291">
        <f t="shared" si="124"/>
        <v>90</v>
      </c>
      <c r="O1291" t="s">
        <v>112</v>
      </c>
      <c r="P1291" t="s">
        <v>115</v>
      </c>
      <c r="Q1291" t="str">
        <f>TEXT(Table357[[#This Row],[order_date]],"yyyy")</f>
        <v>2015</v>
      </c>
    </row>
    <row r="1292" spans="1:17" x14ac:dyDescent="0.3">
      <c r="A1292">
        <f t="shared" si="125"/>
        <v>7777896691</v>
      </c>
      <c r="B1292" s="1">
        <v>42223</v>
      </c>
      <c r="C1292" t="str">
        <f t="shared" si="120"/>
        <v>Friday</v>
      </c>
      <c r="D1292" t="str">
        <f t="shared" si="121"/>
        <v>August</v>
      </c>
      <c r="E1292">
        <v>20.75</v>
      </c>
      <c r="F1292" t="s">
        <v>13</v>
      </c>
      <c r="G1292" t="s">
        <v>22</v>
      </c>
      <c r="H1292">
        <f t="shared" si="122"/>
        <v>28.75</v>
      </c>
      <c r="I1292">
        <v>7</v>
      </c>
      <c r="J1292" t="s">
        <v>46</v>
      </c>
      <c r="K1292" t="s">
        <v>47</v>
      </c>
      <c r="L1292">
        <f>Table357[[#This Row],[unit_price]]*Table357[[#This Row],[quantity]]</f>
        <v>145.25</v>
      </c>
      <c r="M1292">
        <f t="shared" si="123"/>
        <v>201.25</v>
      </c>
      <c r="N1292">
        <f t="shared" si="124"/>
        <v>56</v>
      </c>
      <c r="O1292" t="s">
        <v>112</v>
      </c>
      <c r="P1292" t="s">
        <v>114</v>
      </c>
      <c r="Q1292" t="str">
        <f>TEXT(Table357[[#This Row],[order_date]],"yyyy")</f>
        <v>2015</v>
      </c>
    </row>
    <row r="1293" spans="1:17" x14ac:dyDescent="0.3">
      <c r="A1293">
        <f t="shared" si="125"/>
        <v>7777896692</v>
      </c>
      <c r="B1293" s="1">
        <v>42223</v>
      </c>
      <c r="C1293" t="str">
        <f t="shared" si="120"/>
        <v>Friday</v>
      </c>
      <c r="D1293" t="str">
        <f t="shared" si="121"/>
        <v>August</v>
      </c>
      <c r="E1293">
        <v>14.5</v>
      </c>
      <c r="F1293" t="s">
        <v>7</v>
      </c>
      <c r="G1293" t="s">
        <v>8</v>
      </c>
      <c r="H1293">
        <f t="shared" si="122"/>
        <v>19</v>
      </c>
      <c r="I1293">
        <v>10</v>
      </c>
      <c r="J1293" t="s">
        <v>74</v>
      </c>
      <c r="K1293" t="s">
        <v>75</v>
      </c>
      <c r="L1293">
        <f>Table357[[#This Row],[unit_price]]*Table357[[#This Row],[quantity]]</f>
        <v>145</v>
      </c>
      <c r="M1293">
        <f t="shared" si="123"/>
        <v>190</v>
      </c>
      <c r="N1293">
        <f t="shared" si="124"/>
        <v>45</v>
      </c>
      <c r="O1293" t="s">
        <v>111</v>
      </c>
      <c r="P1293" t="s">
        <v>115</v>
      </c>
      <c r="Q1293" t="str">
        <f>TEXT(Table357[[#This Row],[order_date]],"yyyy")</f>
        <v>2015</v>
      </c>
    </row>
    <row r="1294" spans="1:17" x14ac:dyDescent="0.3">
      <c r="A1294">
        <f t="shared" si="125"/>
        <v>7777896693</v>
      </c>
      <c r="B1294" s="1">
        <v>42223</v>
      </c>
      <c r="C1294" t="str">
        <f t="shared" si="120"/>
        <v>Friday</v>
      </c>
      <c r="D1294" t="str">
        <f t="shared" si="121"/>
        <v>August</v>
      </c>
      <c r="E1294">
        <v>25.5</v>
      </c>
      <c r="F1294" t="s">
        <v>76</v>
      </c>
      <c r="G1294" t="s">
        <v>8</v>
      </c>
      <c r="H1294">
        <f t="shared" si="122"/>
        <v>26.5</v>
      </c>
      <c r="I1294">
        <v>10</v>
      </c>
      <c r="J1294" t="s">
        <v>30</v>
      </c>
      <c r="K1294" t="s">
        <v>31</v>
      </c>
      <c r="L1294">
        <f>Table357[[#This Row],[unit_price]]*Table357[[#This Row],[quantity]]</f>
        <v>255</v>
      </c>
      <c r="M1294">
        <f t="shared" si="123"/>
        <v>265</v>
      </c>
      <c r="N1294">
        <f t="shared" si="124"/>
        <v>10</v>
      </c>
      <c r="O1294" t="s">
        <v>112</v>
      </c>
      <c r="P1294" t="s">
        <v>114</v>
      </c>
      <c r="Q1294" t="str">
        <f>TEXT(Table357[[#This Row],[order_date]],"yyyy")</f>
        <v>2015</v>
      </c>
    </row>
    <row r="1295" spans="1:17" x14ac:dyDescent="0.3">
      <c r="A1295">
        <f t="shared" si="125"/>
        <v>7777896694</v>
      </c>
      <c r="B1295" s="1">
        <v>42224</v>
      </c>
      <c r="C1295" t="str">
        <f t="shared" si="120"/>
        <v>Saturday</v>
      </c>
      <c r="D1295" t="str">
        <f t="shared" si="121"/>
        <v>August</v>
      </c>
      <c r="E1295">
        <v>18.5</v>
      </c>
      <c r="F1295" t="s">
        <v>13</v>
      </c>
      <c r="G1295" t="s">
        <v>14</v>
      </c>
      <c r="H1295">
        <f t="shared" si="122"/>
        <v>25.5</v>
      </c>
      <c r="I1295">
        <v>1</v>
      </c>
      <c r="J1295" t="s">
        <v>15</v>
      </c>
      <c r="K1295" t="s">
        <v>16</v>
      </c>
      <c r="L1295">
        <f>Table357[[#This Row],[unit_price]]*Table357[[#This Row],[quantity]]</f>
        <v>18.5</v>
      </c>
      <c r="M1295">
        <f t="shared" si="123"/>
        <v>25.5</v>
      </c>
      <c r="N1295">
        <f t="shared" si="124"/>
        <v>7</v>
      </c>
      <c r="O1295" t="s">
        <v>112</v>
      </c>
      <c r="P1295" t="s">
        <v>115</v>
      </c>
      <c r="Q1295" t="str">
        <f>TEXT(Table357[[#This Row],[order_date]],"yyyy")</f>
        <v>2015</v>
      </c>
    </row>
    <row r="1296" spans="1:17" x14ac:dyDescent="0.3">
      <c r="A1296">
        <f t="shared" si="125"/>
        <v>7777896695</v>
      </c>
      <c r="B1296" s="1">
        <v>42224</v>
      </c>
      <c r="C1296" t="str">
        <f t="shared" si="120"/>
        <v>Saturday</v>
      </c>
      <c r="D1296" t="str">
        <f t="shared" si="121"/>
        <v>August</v>
      </c>
      <c r="E1296">
        <v>12</v>
      </c>
      <c r="F1296" t="s">
        <v>27</v>
      </c>
      <c r="G1296" t="s">
        <v>8</v>
      </c>
      <c r="H1296">
        <f t="shared" si="122"/>
        <v>15</v>
      </c>
      <c r="I1296">
        <v>4</v>
      </c>
      <c r="J1296" t="s">
        <v>30</v>
      </c>
      <c r="K1296" t="s">
        <v>31</v>
      </c>
      <c r="L1296">
        <f>Table357[[#This Row],[unit_price]]*Table357[[#This Row],[quantity]]</f>
        <v>48</v>
      </c>
      <c r="M1296">
        <f t="shared" si="123"/>
        <v>60</v>
      </c>
      <c r="N1296">
        <f t="shared" si="124"/>
        <v>12</v>
      </c>
      <c r="O1296" t="s">
        <v>111</v>
      </c>
      <c r="P1296" t="s">
        <v>114</v>
      </c>
      <c r="Q1296" t="str">
        <f>TEXT(Table357[[#This Row],[order_date]],"yyyy")</f>
        <v>2015</v>
      </c>
    </row>
    <row r="1297" spans="1:17" x14ac:dyDescent="0.3">
      <c r="A1297">
        <f t="shared" si="125"/>
        <v>7777896696</v>
      </c>
      <c r="B1297" s="1">
        <v>42224</v>
      </c>
      <c r="C1297" t="str">
        <f t="shared" si="120"/>
        <v>Saturday</v>
      </c>
      <c r="D1297" t="str">
        <f t="shared" si="121"/>
        <v>August</v>
      </c>
      <c r="E1297">
        <v>12.5</v>
      </c>
      <c r="F1297" t="s">
        <v>27</v>
      </c>
      <c r="G1297" t="s">
        <v>17</v>
      </c>
      <c r="H1297">
        <f t="shared" si="122"/>
        <v>19.5</v>
      </c>
      <c r="I1297">
        <v>11</v>
      </c>
      <c r="J1297" t="s">
        <v>32</v>
      </c>
      <c r="K1297" t="s">
        <v>33</v>
      </c>
      <c r="L1297">
        <f>Table357[[#This Row],[unit_price]]*Table357[[#This Row],[quantity]]</f>
        <v>137.5</v>
      </c>
      <c r="M1297">
        <f t="shared" si="123"/>
        <v>214.5</v>
      </c>
      <c r="N1297">
        <f t="shared" si="124"/>
        <v>77</v>
      </c>
      <c r="O1297" t="s">
        <v>112</v>
      </c>
      <c r="P1297" t="s">
        <v>114</v>
      </c>
      <c r="Q1297" t="str">
        <f>TEXT(Table357[[#This Row],[order_date]],"yyyy")</f>
        <v>2015</v>
      </c>
    </row>
    <row r="1298" spans="1:17" x14ac:dyDescent="0.3">
      <c r="A1298">
        <f t="shared" si="125"/>
        <v>7777896697</v>
      </c>
      <c r="B1298" s="1">
        <v>42224</v>
      </c>
      <c r="C1298" t="str">
        <f t="shared" si="120"/>
        <v>Saturday</v>
      </c>
      <c r="D1298" t="str">
        <f t="shared" si="121"/>
        <v>August</v>
      </c>
      <c r="E1298">
        <v>12.25</v>
      </c>
      <c r="F1298" t="s">
        <v>27</v>
      </c>
      <c r="G1298" t="s">
        <v>17</v>
      </c>
      <c r="H1298">
        <f t="shared" si="122"/>
        <v>19.25</v>
      </c>
      <c r="I1298">
        <v>7</v>
      </c>
      <c r="J1298" t="s">
        <v>70</v>
      </c>
      <c r="K1298" t="s">
        <v>71</v>
      </c>
      <c r="L1298">
        <f>Table357[[#This Row],[unit_price]]*Table357[[#This Row],[quantity]]</f>
        <v>85.75</v>
      </c>
      <c r="M1298">
        <f t="shared" si="123"/>
        <v>134.75</v>
      </c>
      <c r="N1298">
        <f t="shared" si="124"/>
        <v>49</v>
      </c>
      <c r="O1298" t="s">
        <v>111</v>
      </c>
      <c r="P1298" t="s">
        <v>115</v>
      </c>
      <c r="Q1298" t="str">
        <f>TEXT(Table357[[#This Row],[order_date]],"yyyy")</f>
        <v>2015</v>
      </c>
    </row>
    <row r="1299" spans="1:17" x14ac:dyDescent="0.3">
      <c r="A1299">
        <f t="shared" si="125"/>
        <v>7777896698</v>
      </c>
      <c r="B1299" s="1">
        <v>42224</v>
      </c>
      <c r="C1299" t="str">
        <f t="shared" si="120"/>
        <v>Saturday</v>
      </c>
      <c r="D1299" t="str">
        <f t="shared" si="121"/>
        <v>August</v>
      </c>
      <c r="E1299">
        <v>20.75</v>
      </c>
      <c r="F1299" t="s">
        <v>13</v>
      </c>
      <c r="G1299" t="s">
        <v>17</v>
      </c>
      <c r="H1299">
        <f t="shared" si="122"/>
        <v>30.75</v>
      </c>
      <c r="I1299">
        <v>8</v>
      </c>
      <c r="J1299" t="s">
        <v>32</v>
      </c>
      <c r="K1299" t="s">
        <v>33</v>
      </c>
      <c r="L1299">
        <f>Table357[[#This Row],[unit_price]]*Table357[[#This Row],[quantity]]</f>
        <v>166</v>
      </c>
      <c r="M1299">
        <f t="shared" si="123"/>
        <v>246</v>
      </c>
      <c r="N1299">
        <f t="shared" si="124"/>
        <v>80</v>
      </c>
      <c r="O1299" t="s">
        <v>111</v>
      </c>
      <c r="P1299" t="s">
        <v>114</v>
      </c>
      <c r="Q1299" t="str">
        <f>TEXT(Table357[[#This Row],[order_date]],"yyyy")</f>
        <v>2015</v>
      </c>
    </row>
    <row r="1300" spans="1:17" x14ac:dyDescent="0.3">
      <c r="A1300">
        <f t="shared" si="125"/>
        <v>7777896699</v>
      </c>
      <c r="B1300" s="1">
        <v>42224</v>
      </c>
      <c r="C1300" t="str">
        <f t="shared" si="120"/>
        <v>Saturday</v>
      </c>
      <c r="D1300" t="str">
        <f t="shared" si="121"/>
        <v>August</v>
      </c>
      <c r="E1300">
        <v>12.5</v>
      </c>
      <c r="F1300" t="s">
        <v>27</v>
      </c>
      <c r="G1300" t="s">
        <v>17</v>
      </c>
      <c r="H1300">
        <f t="shared" si="122"/>
        <v>19.5</v>
      </c>
      <c r="I1300">
        <v>11</v>
      </c>
      <c r="J1300" t="s">
        <v>54</v>
      </c>
      <c r="K1300" t="s">
        <v>55</v>
      </c>
      <c r="L1300">
        <f>Table357[[#This Row],[unit_price]]*Table357[[#This Row],[quantity]]</f>
        <v>137.5</v>
      </c>
      <c r="M1300">
        <f t="shared" si="123"/>
        <v>214.5</v>
      </c>
      <c r="N1300">
        <f t="shared" si="124"/>
        <v>77</v>
      </c>
      <c r="O1300" t="s">
        <v>112</v>
      </c>
      <c r="P1300" t="s">
        <v>115</v>
      </c>
      <c r="Q1300" t="str">
        <f>TEXT(Table357[[#This Row],[order_date]],"yyyy")</f>
        <v>2015</v>
      </c>
    </row>
    <row r="1301" spans="1:17" x14ac:dyDescent="0.3">
      <c r="A1301">
        <f t="shared" si="125"/>
        <v>7777896700</v>
      </c>
      <c r="B1301" s="1">
        <v>42224</v>
      </c>
      <c r="C1301" t="str">
        <f t="shared" si="120"/>
        <v>Saturday</v>
      </c>
      <c r="D1301" t="str">
        <f t="shared" si="121"/>
        <v>August</v>
      </c>
      <c r="E1301">
        <v>20.75</v>
      </c>
      <c r="F1301" t="s">
        <v>13</v>
      </c>
      <c r="G1301" t="s">
        <v>17</v>
      </c>
      <c r="H1301">
        <f t="shared" si="122"/>
        <v>30.75</v>
      </c>
      <c r="I1301">
        <v>6</v>
      </c>
      <c r="J1301" t="s">
        <v>25</v>
      </c>
      <c r="K1301" t="s">
        <v>26</v>
      </c>
      <c r="L1301">
        <f>Table357[[#This Row],[unit_price]]*Table357[[#This Row],[quantity]]</f>
        <v>124.5</v>
      </c>
      <c r="M1301">
        <f t="shared" si="123"/>
        <v>184.5</v>
      </c>
      <c r="N1301">
        <f t="shared" si="124"/>
        <v>60</v>
      </c>
      <c r="O1301" t="s">
        <v>112</v>
      </c>
      <c r="P1301" t="s">
        <v>115</v>
      </c>
      <c r="Q1301" t="str">
        <f>TEXT(Table357[[#This Row],[order_date]],"yyyy")</f>
        <v>2015</v>
      </c>
    </row>
    <row r="1302" spans="1:17" x14ac:dyDescent="0.3">
      <c r="A1302">
        <f t="shared" si="125"/>
        <v>7777896701</v>
      </c>
      <c r="B1302" s="1">
        <v>42224</v>
      </c>
      <c r="C1302" t="str">
        <f t="shared" si="120"/>
        <v>Saturday</v>
      </c>
      <c r="D1302" t="str">
        <f t="shared" si="121"/>
        <v>August</v>
      </c>
      <c r="E1302">
        <v>20.75</v>
      </c>
      <c r="F1302" t="s">
        <v>13</v>
      </c>
      <c r="G1302" t="s">
        <v>17</v>
      </c>
      <c r="H1302">
        <f t="shared" si="122"/>
        <v>30.75</v>
      </c>
      <c r="I1302">
        <v>8</v>
      </c>
      <c r="J1302" t="s">
        <v>32</v>
      </c>
      <c r="K1302" t="s">
        <v>33</v>
      </c>
      <c r="L1302">
        <f>Table357[[#This Row],[unit_price]]*Table357[[#This Row],[quantity]]</f>
        <v>166</v>
      </c>
      <c r="M1302">
        <f t="shared" si="123"/>
        <v>246</v>
      </c>
      <c r="N1302">
        <f t="shared" si="124"/>
        <v>80</v>
      </c>
      <c r="O1302" t="s">
        <v>112</v>
      </c>
      <c r="P1302" t="s">
        <v>114</v>
      </c>
      <c r="Q1302" t="str">
        <f>TEXT(Table357[[#This Row],[order_date]],"yyyy")</f>
        <v>2015</v>
      </c>
    </row>
    <row r="1303" spans="1:17" x14ac:dyDescent="0.3">
      <c r="A1303">
        <f t="shared" si="125"/>
        <v>7777896702</v>
      </c>
      <c r="B1303" s="1">
        <v>42224</v>
      </c>
      <c r="C1303" t="str">
        <f t="shared" si="120"/>
        <v>Saturday</v>
      </c>
      <c r="D1303" t="str">
        <f t="shared" si="121"/>
        <v>August</v>
      </c>
      <c r="E1303">
        <v>16.5</v>
      </c>
      <c r="F1303" t="s">
        <v>7</v>
      </c>
      <c r="G1303" t="s">
        <v>17</v>
      </c>
      <c r="H1303">
        <f t="shared" si="122"/>
        <v>25</v>
      </c>
      <c r="I1303">
        <v>6</v>
      </c>
      <c r="J1303" t="s">
        <v>18</v>
      </c>
      <c r="K1303" t="s">
        <v>19</v>
      </c>
      <c r="L1303">
        <f>Table357[[#This Row],[unit_price]]*Table357[[#This Row],[quantity]]</f>
        <v>99</v>
      </c>
      <c r="M1303">
        <f t="shared" si="123"/>
        <v>150</v>
      </c>
      <c r="N1303">
        <f t="shared" si="124"/>
        <v>51</v>
      </c>
      <c r="O1303" t="s">
        <v>111</v>
      </c>
      <c r="P1303" t="s">
        <v>114</v>
      </c>
      <c r="Q1303" t="str">
        <f>TEXT(Table357[[#This Row],[order_date]],"yyyy")</f>
        <v>2015</v>
      </c>
    </row>
    <row r="1304" spans="1:17" x14ac:dyDescent="0.3">
      <c r="A1304">
        <f t="shared" si="125"/>
        <v>7777896703</v>
      </c>
      <c r="B1304" s="1">
        <v>42225</v>
      </c>
      <c r="C1304" t="str">
        <f t="shared" si="120"/>
        <v>Sunday</v>
      </c>
      <c r="D1304" t="str">
        <f t="shared" si="121"/>
        <v>August</v>
      </c>
      <c r="E1304">
        <v>12.5</v>
      </c>
      <c r="F1304" t="s">
        <v>27</v>
      </c>
      <c r="G1304" t="s">
        <v>17</v>
      </c>
      <c r="H1304">
        <f t="shared" si="122"/>
        <v>19.5</v>
      </c>
      <c r="I1304">
        <v>5</v>
      </c>
      <c r="J1304" t="s">
        <v>54</v>
      </c>
      <c r="K1304" t="s">
        <v>55</v>
      </c>
      <c r="L1304">
        <f>Table357[[#This Row],[unit_price]]*Table357[[#This Row],[quantity]]</f>
        <v>62.5</v>
      </c>
      <c r="M1304">
        <f t="shared" si="123"/>
        <v>97.5</v>
      </c>
      <c r="N1304">
        <f t="shared" si="124"/>
        <v>35</v>
      </c>
      <c r="O1304" t="s">
        <v>111</v>
      </c>
      <c r="P1304" t="s">
        <v>115</v>
      </c>
      <c r="Q1304" t="str">
        <f>TEXT(Table357[[#This Row],[order_date]],"yyyy")</f>
        <v>2015</v>
      </c>
    </row>
    <row r="1305" spans="1:17" x14ac:dyDescent="0.3">
      <c r="A1305">
        <f t="shared" si="125"/>
        <v>7777896704</v>
      </c>
      <c r="B1305" s="1">
        <v>42225</v>
      </c>
      <c r="C1305" t="str">
        <f t="shared" si="120"/>
        <v>Sunday</v>
      </c>
      <c r="D1305" t="str">
        <f t="shared" si="121"/>
        <v>August</v>
      </c>
      <c r="E1305">
        <v>16.5</v>
      </c>
      <c r="F1305" t="s">
        <v>7</v>
      </c>
      <c r="G1305" t="s">
        <v>17</v>
      </c>
      <c r="H1305">
        <f t="shared" si="122"/>
        <v>25</v>
      </c>
      <c r="I1305">
        <v>7</v>
      </c>
      <c r="J1305" t="s">
        <v>66</v>
      </c>
      <c r="K1305" t="s">
        <v>67</v>
      </c>
      <c r="L1305">
        <f>Table357[[#This Row],[unit_price]]*Table357[[#This Row],[quantity]]</f>
        <v>115.5</v>
      </c>
      <c r="M1305">
        <f t="shared" si="123"/>
        <v>175</v>
      </c>
      <c r="N1305">
        <f t="shared" si="124"/>
        <v>59.5</v>
      </c>
      <c r="O1305" t="s">
        <v>112</v>
      </c>
      <c r="P1305" t="s">
        <v>115</v>
      </c>
      <c r="Q1305" t="str">
        <f>TEXT(Table357[[#This Row],[order_date]],"yyyy")</f>
        <v>2015</v>
      </c>
    </row>
    <row r="1306" spans="1:17" x14ac:dyDescent="0.3">
      <c r="A1306">
        <f t="shared" si="125"/>
        <v>7777896705</v>
      </c>
      <c r="B1306" s="1">
        <v>42225</v>
      </c>
      <c r="C1306" t="str">
        <f t="shared" si="120"/>
        <v>Sunday</v>
      </c>
      <c r="D1306" t="str">
        <f t="shared" si="121"/>
        <v>August</v>
      </c>
      <c r="E1306">
        <v>16.75</v>
      </c>
      <c r="F1306" t="s">
        <v>7</v>
      </c>
      <c r="G1306" t="s">
        <v>22</v>
      </c>
      <c r="H1306">
        <f t="shared" si="122"/>
        <v>23.25</v>
      </c>
      <c r="I1306">
        <v>10</v>
      </c>
      <c r="J1306" t="s">
        <v>28</v>
      </c>
      <c r="K1306" t="s">
        <v>29</v>
      </c>
      <c r="L1306">
        <f>Table357[[#This Row],[unit_price]]*Table357[[#This Row],[quantity]]</f>
        <v>167.5</v>
      </c>
      <c r="M1306">
        <f t="shared" si="123"/>
        <v>232.5</v>
      </c>
      <c r="N1306">
        <f t="shared" si="124"/>
        <v>65</v>
      </c>
      <c r="O1306" t="s">
        <v>112</v>
      </c>
      <c r="P1306" t="s">
        <v>115</v>
      </c>
      <c r="Q1306" t="str">
        <f>TEXT(Table357[[#This Row],[order_date]],"yyyy")</f>
        <v>2015</v>
      </c>
    </row>
    <row r="1307" spans="1:17" x14ac:dyDescent="0.3">
      <c r="A1307">
        <f t="shared" si="125"/>
        <v>7777896706</v>
      </c>
      <c r="B1307" s="1">
        <v>42225</v>
      </c>
      <c r="C1307" t="str">
        <f t="shared" si="120"/>
        <v>Sunday</v>
      </c>
      <c r="D1307" t="str">
        <f t="shared" si="121"/>
        <v>August</v>
      </c>
      <c r="E1307">
        <v>12.5</v>
      </c>
      <c r="F1307" t="s">
        <v>27</v>
      </c>
      <c r="G1307" t="s">
        <v>17</v>
      </c>
      <c r="H1307">
        <f t="shared" si="122"/>
        <v>19.5</v>
      </c>
      <c r="I1307">
        <v>2</v>
      </c>
      <c r="J1307" t="s">
        <v>18</v>
      </c>
      <c r="K1307" t="s">
        <v>19</v>
      </c>
      <c r="L1307">
        <f>Table357[[#This Row],[unit_price]]*Table357[[#This Row],[quantity]]</f>
        <v>25</v>
      </c>
      <c r="M1307">
        <f t="shared" si="123"/>
        <v>39</v>
      </c>
      <c r="N1307">
        <f t="shared" si="124"/>
        <v>14</v>
      </c>
      <c r="O1307" t="s">
        <v>112</v>
      </c>
      <c r="P1307" t="s">
        <v>114</v>
      </c>
      <c r="Q1307" t="str">
        <f>TEXT(Table357[[#This Row],[order_date]],"yyyy")</f>
        <v>2015</v>
      </c>
    </row>
    <row r="1308" spans="1:17" x14ac:dyDescent="0.3">
      <c r="A1308">
        <f t="shared" si="125"/>
        <v>7777896707</v>
      </c>
      <c r="B1308" s="1">
        <v>42225</v>
      </c>
      <c r="C1308" t="str">
        <f t="shared" si="120"/>
        <v>Sunday</v>
      </c>
      <c r="D1308" t="str">
        <f t="shared" si="121"/>
        <v>August</v>
      </c>
      <c r="E1308">
        <v>12</v>
      </c>
      <c r="F1308" t="s">
        <v>27</v>
      </c>
      <c r="G1308" t="s">
        <v>8</v>
      </c>
      <c r="H1308">
        <f t="shared" si="122"/>
        <v>15</v>
      </c>
      <c r="I1308">
        <v>11</v>
      </c>
      <c r="J1308" t="s">
        <v>52</v>
      </c>
      <c r="K1308" t="s">
        <v>53</v>
      </c>
      <c r="L1308">
        <f>Table357[[#This Row],[unit_price]]*Table357[[#This Row],[quantity]]</f>
        <v>132</v>
      </c>
      <c r="M1308">
        <f t="shared" si="123"/>
        <v>165</v>
      </c>
      <c r="N1308">
        <f t="shared" si="124"/>
        <v>33</v>
      </c>
      <c r="O1308" t="s">
        <v>112</v>
      </c>
      <c r="P1308" t="s">
        <v>115</v>
      </c>
      <c r="Q1308" t="str">
        <f>TEXT(Table357[[#This Row],[order_date]],"yyyy")</f>
        <v>2015</v>
      </c>
    </row>
    <row r="1309" spans="1:17" x14ac:dyDescent="0.3">
      <c r="A1309">
        <f t="shared" si="125"/>
        <v>7777896708</v>
      </c>
      <c r="B1309" s="1">
        <v>42226</v>
      </c>
      <c r="C1309" t="str">
        <f t="shared" si="120"/>
        <v>Monday</v>
      </c>
      <c r="D1309" t="str">
        <f t="shared" si="121"/>
        <v>August</v>
      </c>
      <c r="E1309">
        <v>20.75</v>
      </c>
      <c r="F1309" t="s">
        <v>13</v>
      </c>
      <c r="G1309" t="s">
        <v>17</v>
      </c>
      <c r="H1309">
        <f t="shared" si="122"/>
        <v>30.75</v>
      </c>
      <c r="I1309">
        <v>6</v>
      </c>
      <c r="J1309" t="s">
        <v>66</v>
      </c>
      <c r="K1309" t="s">
        <v>67</v>
      </c>
      <c r="L1309">
        <f>Table357[[#This Row],[unit_price]]*Table357[[#This Row],[quantity]]</f>
        <v>124.5</v>
      </c>
      <c r="M1309">
        <f t="shared" si="123"/>
        <v>184.5</v>
      </c>
      <c r="N1309">
        <f t="shared" si="124"/>
        <v>60</v>
      </c>
      <c r="O1309" t="s">
        <v>111</v>
      </c>
      <c r="P1309" t="s">
        <v>115</v>
      </c>
      <c r="Q1309" t="str">
        <f>TEXT(Table357[[#This Row],[order_date]],"yyyy")</f>
        <v>2015</v>
      </c>
    </row>
    <row r="1310" spans="1:17" x14ac:dyDescent="0.3">
      <c r="A1310">
        <f t="shared" si="125"/>
        <v>7777896709</v>
      </c>
      <c r="B1310" s="1">
        <v>42226</v>
      </c>
      <c r="C1310" t="str">
        <f t="shared" si="120"/>
        <v>Monday</v>
      </c>
      <c r="D1310" t="str">
        <f t="shared" si="121"/>
        <v>August</v>
      </c>
      <c r="E1310">
        <v>20.25</v>
      </c>
      <c r="F1310" t="s">
        <v>13</v>
      </c>
      <c r="G1310" t="s">
        <v>14</v>
      </c>
      <c r="H1310">
        <f t="shared" si="122"/>
        <v>27.25</v>
      </c>
      <c r="I1310">
        <v>4</v>
      </c>
      <c r="J1310" t="s">
        <v>20</v>
      </c>
      <c r="K1310" t="s">
        <v>21</v>
      </c>
      <c r="L1310">
        <f>Table357[[#This Row],[unit_price]]*Table357[[#This Row],[quantity]]</f>
        <v>81</v>
      </c>
      <c r="M1310">
        <f t="shared" si="123"/>
        <v>109</v>
      </c>
      <c r="N1310">
        <f t="shared" si="124"/>
        <v>28</v>
      </c>
      <c r="O1310" t="s">
        <v>111</v>
      </c>
      <c r="P1310" t="s">
        <v>115</v>
      </c>
      <c r="Q1310" t="str">
        <f>TEXT(Table357[[#This Row],[order_date]],"yyyy")</f>
        <v>2015</v>
      </c>
    </row>
    <row r="1311" spans="1:17" x14ac:dyDescent="0.3">
      <c r="A1311">
        <f t="shared" si="125"/>
        <v>7777896710</v>
      </c>
      <c r="B1311" s="1">
        <v>42226</v>
      </c>
      <c r="C1311" t="str">
        <f t="shared" si="120"/>
        <v>Monday</v>
      </c>
      <c r="D1311" t="str">
        <f t="shared" si="121"/>
        <v>August</v>
      </c>
      <c r="E1311">
        <v>20.25</v>
      </c>
      <c r="F1311" t="s">
        <v>13</v>
      </c>
      <c r="G1311" t="s">
        <v>14</v>
      </c>
      <c r="H1311">
        <f t="shared" si="122"/>
        <v>27.25</v>
      </c>
      <c r="I1311">
        <v>11</v>
      </c>
      <c r="J1311" t="s">
        <v>68</v>
      </c>
      <c r="K1311" t="s">
        <v>69</v>
      </c>
      <c r="L1311">
        <f>Table357[[#This Row],[unit_price]]*Table357[[#This Row],[quantity]]</f>
        <v>222.75</v>
      </c>
      <c r="M1311">
        <f t="shared" si="123"/>
        <v>299.75</v>
      </c>
      <c r="N1311">
        <f t="shared" si="124"/>
        <v>77</v>
      </c>
      <c r="O1311" t="s">
        <v>111</v>
      </c>
      <c r="P1311" t="s">
        <v>114</v>
      </c>
      <c r="Q1311" t="str">
        <f>TEXT(Table357[[#This Row],[order_date]],"yyyy")</f>
        <v>2015</v>
      </c>
    </row>
    <row r="1312" spans="1:17" x14ac:dyDescent="0.3">
      <c r="A1312">
        <f t="shared" si="125"/>
        <v>7777896711</v>
      </c>
      <c r="B1312" s="1">
        <v>42226</v>
      </c>
      <c r="C1312" t="str">
        <f t="shared" si="120"/>
        <v>Monday</v>
      </c>
      <c r="D1312" t="str">
        <f t="shared" si="121"/>
        <v>August</v>
      </c>
      <c r="E1312">
        <v>12.75</v>
      </c>
      <c r="F1312" t="s">
        <v>27</v>
      </c>
      <c r="G1312" t="s">
        <v>22</v>
      </c>
      <c r="H1312">
        <f t="shared" si="122"/>
        <v>17.75</v>
      </c>
      <c r="I1312">
        <v>10</v>
      </c>
      <c r="J1312" t="s">
        <v>28</v>
      </c>
      <c r="K1312" t="s">
        <v>29</v>
      </c>
      <c r="L1312">
        <f>Table357[[#This Row],[unit_price]]*Table357[[#This Row],[quantity]]</f>
        <v>127.5</v>
      </c>
      <c r="M1312">
        <f t="shared" si="123"/>
        <v>177.5</v>
      </c>
      <c r="N1312">
        <f t="shared" si="124"/>
        <v>50</v>
      </c>
      <c r="O1312" t="s">
        <v>112</v>
      </c>
      <c r="P1312" t="s">
        <v>115</v>
      </c>
      <c r="Q1312" t="str">
        <f>TEXT(Table357[[#This Row],[order_date]],"yyyy")</f>
        <v>2015</v>
      </c>
    </row>
    <row r="1313" spans="1:17" x14ac:dyDescent="0.3">
      <c r="A1313">
        <f t="shared" si="125"/>
        <v>7777896712</v>
      </c>
      <c r="B1313" s="1">
        <v>42226</v>
      </c>
      <c r="C1313" t="str">
        <f t="shared" si="120"/>
        <v>Monday</v>
      </c>
      <c r="D1313" t="str">
        <f t="shared" si="121"/>
        <v>August</v>
      </c>
      <c r="E1313">
        <v>16</v>
      </c>
      <c r="F1313" t="s">
        <v>7</v>
      </c>
      <c r="G1313" t="s">
        <v>14</v>
      </c>
      <c r="H1313">
        <f t="shared" si="122"/>
        <v>21.5</v>
      </c>
      <c r="I1313">
        <v>2</v>
      </c>
      <c r="J1313" t="s">
        <v>34</v>
      </c>
      <c r="K1313" t="s">
        <v>35</v>
      </c>
      <c r="L1313">
        <f>Table357[[#This Row],[unit_price]]*Table357[[#This Row],[quantity]]</f>
        <v>32</v>
      </c>
      <c r="M1313">
        <f t="shared" si="123"/>
        <v>43</v>
      </c>
      <c r="N1313">
        <f t="shared" si="124"/>
        <v>11</v>
      </c>
      <c r="O1313" t="s">
        <v>111</v>
      </c>
      <c r="P1313" t="s">
        <v>115</v>
      </c>
      <c r="Q1313" t="str">
        <f>TEXT(Table357[[#This Row],[order_date]],"yyyy")</f>
        <v>2015</v>
      </c>
    </row>
    <row r="1314" spans="1:17" x14ac:dyDescent="0.3">
      <c r="A1314">
        <f t="shared" si="125"/>
        <v>7777896713</v>
      </c>
      <c r="B1314" s="1">
        <v>42226</v>
      </c>
      <c r="C1314" t="str">
        <f t="shared" si="120"/>
        <v>Monday</v>
      </c>
      <c r="D1314" t="str">
        <f t="shared" si="121"/>
        <v>August</v>
      </c>
      <c r="E1314">
        <v>16.5</v>
      </c>
      <c r="F1314" t="s">
        <v>7</v>
      </c>
      <c r="G1314" t="s">
        <v>17</v>
      </c>
      <c r="H1314">
        <f t="shared" si="122"/>
        <v>25</v>
      </c>
      <c r="I1314">
        <v>12</v>
      </c>
      <c r="J1314" t="s">
        <v>18</v>
      </c>
      <c r="K1314" t="s">
        <v>19</v>
      </c>
      <c r="L1314">
        <f>Table357[[#This Row],[unit_price]]*Table357[[#This Row],[quantity]]</f>
        <v>198</v>
      </c>
      <c r="M1314">
        <f t="shared" si="123"/>
        <v>300</v>
      </c>
      <c r="N1314">
        <f t="shared" si="124"/>
        <v>102</v>
      </c>
      <c r="O1314" t="s">
        <v>112</v>
      </c>
      <c r="P1314" t="s">
        <v>115</v>
      </c>
      <c r="Q1314" t="str">
        <f>TEXT(Table357[[#This Row],[order_date]],"yyyy")</f>
        <v>2015</v>
      </c>
    </row>
    <row r="1315" spans="1:17" x14ac:dyDescent="0.3">
      <c r="A1315">
        <f t="shared" si="125"/>
        <v>7777896714</v>
      </c>
      <c r="B1315" s="1">
        <v>42226</v>
      </c>
      <c r="C1315" t="str">
        <f t="shared" si="120"/>
        <v>Monday</v>
      </c>
      <c r="D1315" t="str">
        <f t="shared" si="121"/>
        <v>August</v>
      </c>
      <c r="E1315">
        <v>12</v>
      </c>
      <c r="F1315" t="s">
        <v>27</v>
      </c>
      <c r="G1315" t="s">
        <v>14</v>
      </c>
      <c r="H1315">
        <f t="shared" si="122"/>
        <v>16</v>
      </c>
      <c r="I1315">
        <v>5</v>
      </c>
      <c r="J1315" t="s">
        <v>68</v>
      </c>
      <c r="K1315" t="s">
        <v>69</v>
      </c>
      <c r="L1315">
        <f>Table357[[#This Row],[unit_price]]*Table357[[#This Row],[quantity]]</f>
        <v>60</v>
      </c>
      <c r="M1315">
        <f t="shared" si="123"/>
        <v>80</v>
      </c>
      <c r="N1315">
        <f t="shared" si="124"/>
        <v>20</v>
      </c>
      <c r="O1315" t="s">
        <v>111</v>
      </c>
      <c r="P1315" t="s">
        <v>114</v>
      </c>
      <c r="Q1315" t="str">
        <f>TEXT(Table357[[#This Row],[order_date]],"yyyy")</f>
        <v>2015</v>
      </c>
    </row>
    <row r="1316" spans="1:17" x14ac:dyDescent="0.3">
      <c r="A1316">
        <f t="shared" si="125"/>
        <v>7777896715</v>
      </c>
      <c r="B1316" s="1">
        <v>42226</v>
      </c>
      <c r="C1316" t="str">
        <f t="shared" si="120"/>
        <v>Monday</v>
      </c>
      <c r="D1316" t="str">
        <f t="shared" si="121"/>
        <v>August</v>
      </c>
      <c r="E1316">
        <v>20.75</v>
      </c>
      <c r="F1316" t="s">
        <v>13</v>
      </c>
      <c r="G1316" t="s">
        <v>17</v>
      </c>
      <c r="H1316">
        <f t="shared" si="122"/>
        <v>30.75</v>
      </c>
      <c r="I1316">
        <v>11</v>
      </c>
      <c r="J1316" t="s">
        <v>66</v>
      </c>
      <c r="K1316" t="s">
        <v>67</v>
      </c>
      <c r="L1316">
        <f>Table357[[#This Row],[unit_price]]*Table357[[#This Row],[quantity]]</f>
        <v>228.25</v>
      </c>
      <c r="M1316">
        <f t="shared" si="123"/>
        <v>338.25</v>
      </c>
      <c r="N1316">
        <f t="shared" si="124"/>
        <v>110</v>
      </c>
      <c r="O1316" t="s">
        <v>111</v>
      </c>
      <c r="P1316" t="s">
        <v>115</v>
      </c>
      <c r="Q1316" t="str">
        <f>TEXT(Table357[[#This Row],[order_date]],"yyyy")</f>
        <v>2015</v>
      </c>
    </row>
    <row r="1317" spans="1:17" x14ac:dyDescent="0.3">
      <c r="A1317">
        <f t="shared" si="125"/>
        <v>7777896716</v>
      </c>
      <c r="B1317" s="1">
        <v>42227</v>
      </c>
      <c r="C1317" t="str">
        <f t="shared" si="120"/>
        <v>Tuesday</v>
      </c>
      <c r="D1317" t="str">
        <f t="shared" si="121"/>
        <v>August</v>
      </c>
      <c r="E1317">
        <v>16</v>
      </c>
      <c r="F1317" t="s">
        <v>7</v>
      </c>
      <c r="G1317" t="s">
        <v>8</v>
      </c>
      <c r="H1317">
        <f t="shared" si="122"/>
        <v>20.5</v>
      </c>
      <c r="I1317">
        <v>9</v>
      </c>
      <c r="J1317" t="s">
        <v>36</v>
      </c>
      <c r="K1317" t="s">
        <v>37</v>
      </c>
      <c r="L1317">
        <f>Table357[[#This Row],[unit_price]]*Table357[[#This Row],[quantity]]</f>
        <v>144</v>
      </c>
      <c r="M1317">
        <f t="shared" si="123"/>
        <v>184.5</v>
      </c>
      <c r="N1317">
        <f t="shared" si="124"/>
        <v>40.5</v>
      </c>
      <c r="O1317" t="s">
        <v>112</v>
      </c>
      <c r="P1317" t="s">
        <v>114</v>
      </c>
      <c r="Q1317" t="str">
        <f>TEXT(Table357[[#This Row],[order_date]],"yyyy")</f>
        <v>2015</v>
      </c>
    </row>
    <row r="1318" spans="1:17" x14ac:dyDescent="0.3">
      <c r="A1318">
        <f t="shared" si="125"/>
        <v>7777896717</v>
      </c>
      <c r="B1318" s="1">
        <v>42227</v>
      </c>
      <c r="C1318" t="str">
        <f t="shared" si="120"/>
        <v>Tuesday</v>
      </c>
      <c r="D1318" t="str">
        <f t="shared" si="121"/>
        <v>August</v>
      </c>
      <c r="E1318">
        <v>16</v>
      </c>
      <c r="F1318" t="s">
        <v>7</v>
      </c>
      <c r="G1318" t="s">
        <v>8</v>
      </c>
      <c r="H1318">
        <f t="shared" si="122"/>
        <v>20.5</v>
      </c>
      <c r="I1318">
        <v>8</v>
      </c>
      <c r="J1318" t="s">
        <v>11</v>
      </c>
      <c r="K1318" t="s">
        <v>12</v>
      </c>
      <c r="L1318">
        <f>Table357[[#This Row],[unit_price]]*Table357[[#This Row],[quantity]]</f>
        <v>128</v>
      </c>
      <c r="M1318">
        <f t="shared" si="123"/>
        <v>164</v>
      </c>
      <c r="N1318">
        <f t="shared" si="124"/>
        <v>36</v>
      </c>
      <c r="O1318" t="s">
        <v>111</v>
      </c>
      <c r="P1318" t="s">
        <v>114</v>
      </c>
      <c r="Q1318" t="str">
        <f>TEXT(Table357[[#This Row],[order_date]],"yyyy")</f>
        <v>2015</v>
      </c>
    </row>
    <row r="1319" spans="1:17" x14ac:dyDescent="0.3">
      <c r="A1319">
        <f t="shared" si="125"/>
        <v>7777896718</v>
      </c>
      <c r="B1319" s="1">
        <v>42227</v>
      </c>
      <c r="C1319" t="str">
        <f t="shared" si="120"/>
        <v>Tuesday</v>
      </c>
      <c r="D1319" t="str">
        <f t="shared" si="121"/>
        <v>August</v>
      </c>
      <c r="E1319">
        <v>16.75</v>
      </c>
      <c r="F1319" t="s">
        <v>7</v>
      </c>
      <c r="G1319" t="s">
        <v>22</v>
      </c>
      <c r="H1319">
        <f t="shared" si="122"/>
        <v>23.25</v>
      </c>
      <c r="I1319">
        <v>4</v>
      </c>
      <c r="J1319" t="s">
        <v>50</v>
      </c>
      <c r="K1319" t="s">
        <v>51</v>
      </c>
      <c r="L1319">
        <f>Table357[[#This Row],[unit_price]]*Table357[[#This Row],[quantity]]</f>
        <v>67</v>
      </c>
      <c r="M1319">
        <f t="shared" si="123"/>
        <v>93</v>
      </c>
      <c r="N1319">
        <f t="shared" si="124"/>
        <v>26</v>
      </c>
      <c r="O1319" t="s">
        <v>112</v>
      </c>
      <c r="P1319" t="s">
        <v>115</v>
      </c>
      <c r="Q1319" t="str">
        <f>TEXT(Table357[[#This Row],[order_date]],"yyyy")</f>
        <v>2015</v>
      </c>
    </row>
    <row r="1320" spans="1:17" x14ac:dyDescent="0.3">
      <c r="A1320">
        <f t="shared" si="125"/>
        <v>7777896719</v>
      </c>
      <c r="B1320" s="1">
        <v>42227</v>
      </c>
      <c r="C1320" t="str">
        <f t="shared" si="120"/>
        <v>Tuesday</v>
      </c>
      <c r="D1320" t="str">
        <f t="shared" si="121"/>
        <v>August</v>
      </c>
      <c r="E1320">
        <v>12.75</v>
      </c>
      <c r="F1320" t="s">
        <v>27</v>
      </c>
      <c r="G1320" t="s">
        <v>22</v>
      </c>
      <c r="H1320">
        <f t="shared" si="122"/>
        <v>17.75</v>
      </c>
      <c r="I1320">
        <v>7</v>
      </c>
      <c r="J1320" t="s">
        <v>50</v>
      </c>
      <c r="K1320" t="s">
        <v>51</v>
      </c>
      <c r="L1320">
        <f>Table357[[#This Row],[unit_price]]*Table357[[#This Row],[quantity]]</f>
        <v>89.25</v>
      </c>
      <c r="M1320">
        <f t="shared" si="123"/>
        <v>124.25</v>
      </c>
      <c r="N1320">
        <f t="shared" si="124"/>
        <v>35</v>
      </c>
      <c r="O1320" t="s">
        <v>112</v>
      </c>
      <c r="P1320" t="s">
        <v>114</v>
      </c>
      <c r="Q1320" t="str">
        <f>TEXT(Table357[[#This Row],[order_date]],"yyyy")</f>
        <v>2015</v>
      </c>
    </row>
    <row r="1321" spans="1:17" x14ac:dyDescent="0.3">
      <c r="A1321">
        <f t="shared" si="125"/>
        <v>7777896720</v>
      </c>
      <c r="B1321" s="1">
        <v>42227</v>
      </c>
      <c r="C1321" t="str">
        <f t="shared" si="120"/>
        <v>Tuesday</v>
      </c>
      <c r="D1321" t="str">
        <f t="shared" si="121"/>
        <v>August</v>
      </c>
      <c r="E1321">
        <v>16.5</v>
      </c>
      <c r="F1321" t="s">
        <v>7</v>
      </c>
      <c r="G1321" t="s">
        <v>17</v>
      </c>
      <c r="H1321">
        <f t="shared" si="122"/>
        <v>25</v>
      </c>
      <c r="I1321">
        <v>9</v>
      </c>
      <c r="J1321" t="s">
        <v>25</v>
      </c>
      <c r="K1321" t="s">
        <v>26</v>
      </c>
      <c r="L1321">
        <f>Table357[[#This Row],[unit_price]]*Table357[[#This Row],[quantity]]</f>
        <v>148.5</v>
      </c>
      <c r="M1321">
        <f t="shared" si="123"/>
        <v>225</v>
      </c>
      <c r="N1321">
        <f t="shared" si="124"/>
        <v>76.5</v>
      </c>
      <c r="O1321" t="s">
        <v>112</v>
      </c>
      <c r="P1321" t="s">
        <v>115</v>
      </c>
      <c r="Q1321" t="str">
        <f>TEXT(Table357[[#This Row],[order_date]],"yyyy")</f>
        <v>2015</v>
      </c>
    </row>
    <row r="1322" spans="1:17" x14ac:dyDescent="0.3">
      <c r="A1322">
        <f t="shared" si="125"/>
        <v>7777896721</v>
      </c>
      <c r="B1322" s="1">
        <v>42227</v>
      </c>
      <c r="C1322" t="str">
        <f t="shared" si="120"/>
        <v>Tuesday</v>
      </c>
      <c r="D1322" t="str">
        <f t="shared" si="121"/>
        <v>August</v>
      </c>
      <c r="E1322">
        <v>17.5</v>
      </c>
      <c r="F1322" t="s">
        <v>13</v>
      </c>
      <c r="G1322" t="s">
        <v>8</v>
      </c>
      <c r="H1322">
        <f t="shared" si="122"/>
        <v>23.5</v>
      </c>
      <c r="I1322">
        <v>6</v>
      </c>
      <c r="J1322" t="s">
        <v>74</v>
      </c>
      <c r="K1322" t="s">
        <v>75</v>
      </c>
      <c r="L1322">
        <f>Table357[[#This Row],[unit_price]]*Table357[[#This Row],[quantity]]</f>
        <v>105</v>
      </c>
      <c r="M1322">
        <f t="shared" si="123"/>
        <v>141</v>
      </c>
      <c r="N1322">
        <f t="shared" si="124"/>
        <v>36</v>
      </c>
      <c r="O1322" t="s">
        <v>111</v>
      </c>
      <c r="P1322" t="s">
        <v>114</v>
      </c>
      <c r="Q1322" t="str">
        <f>TEXT(Table357[[#This Row],[order_date]],"yyyy")</f>
        <v>2015</v>
      </c>
    </row>
    <row r="1323" spans="1:17" x14ac:dyDescent="0.3">
      <c r="A1323">
        <f t="shared" si="125"/>
        <v>7777896722</v>
      </c>
      <c r="B1323" s="1">
        <v>42228</v>
      </c>
      <c r="C1323" t="str">
        <f t="shared" si="120"/>
        <v>Wednesday</v>
      </c>
      <c r="D1323" t="str">
        <f t="shared" si="121"/>
        <v>August</v>
      </c>
      <c r="E1323">
        <v>15.25</v>
      </c>
      <c r="F1323" t="s">
        <v>13</v>
      </c>
      <c r="G1323" t="s">
        <v>8</v>
      </c>
      <c r="H1323">
        <f t="shared" si="122"/>
        <v>21.25</v>
      </c>
      <c r="I1323">
        <v>6</v>
      </c>
      <c r="J1323" t="s">
        <v>48</v>
      </c>
      <c r="K1323" t="s">
        <v>49</v>
      </c>
      <c r="L1323">
        <f>Table357[[#This Row],[unit_price]]*Table357[[#This Row],[quantity]]</f>
        <v>91.5</v>
      </c>
      <c r="M1323">
        <f t="shared" si="123"/>
        <v>127.5</v>
      </c>
      <c r="N1323">
        <f t="shared" si="124"/>
        <v>36</v>
      </c>
      <c r="O1323" t="s">
        <v>112</v>
      </c>
      <c r="P1323" t="s">
        <v>115</v>
      </c>
      <c r="Q1323" t="str">
        <f>TEXT(Table357[[#This Row],[order_date]],"yyyy")</f>
        <v>2015</v>
      </c>
    </row>
    <row r="1324" spans="1:17" x14ac:dyDescent="0.3">
      <c r="A1324">
        <f t="shared" si="125"/>
        <v>7777896723</v>
      </c>
      <c r="B1324" s="1">
        <v>42228</v>
      </c>
      <c r="C1324" t="str">
        <f t="shared" si="120"/>
        <v>Wednesday</v>
      </c>
      <c r="D1324" t="str">
        <f t="shared" si="121"/>
        <v>August</v>
      </c>
      <c r="E1324">
        <v>12.75</v>
      </c>
      <c r="F1324" t="s">
        <v>27</v>
      </c>
      <c r="G1324" t="s">
        <v>14</v>
      </c>
      <c r="H1324">
        <f t="shared" si="122"/>
        <v>16.75</v>
      </c>
      <c r="I1324">
        <v>11</v>
      </c>
      <c r="J1324" t="s">
        <v>62</v>
      </c>
      <c r="K1324" t="s">
        <v>63</v>
      </c>
      <c r="L1324">
        <f>Table357[[#This Row],[unit_price]]*Table357[[#This Row],[quantity]]</f>
        <v>140.25</v>
      </c>
      <c r="M1324">
        <f t="shared" si="123"/>
        <v>184.25</v>
      </c>
      <c r="N1324">
        <f t="shared" si="124"/>
        <v>44</v>
      </c>
      <c r="O1324" t="s">
        <v>112</v>
      </c>
      <c r="P1324" t="s">
        <v>115</v>
      </c>
      <c r="Q1324" t="str">
        <f>TEXT(Table357[[#This Row],[order_date]],"yyyy")</f>
        <v>2015</v>
      </c>
    </row>
    <row r="1325" spans="1:17" x14ac:dyDescent="0.3">
      <c r="A1325">
        <f t="shared" si="125"/>
        <v>7777896724</v>
      </c>
      <c r="B1325" s="1">
        <v>42228</v>
      </c>
      <c r="C1325" t="str">
        <f t="shared" si="120"/>
        <v>Wednesday</v>
      </c>
      <c r="D1325" t="str">
        <f t="shared" si="121"/>
        <v>August</v>
      </c>
      <c r="E1325">
        <v>12.5</v>
      </c>
      <c r="F1325" t="s">
        <v>27</v>
      </c>
      <c r="G1325" t="s">
        <v>17</v>
      </c>
      <c r="H1325">
        <f t="shared" si="122"/>
        <v>19.5</v>
      </c>
      <c r="I1325">
        <v>1</v>
      </c>
      <c r="J1325" t="s">
        <v>32</v>
      </c>
      <c r="K1325" t="s">
        <v>33</v>
      </c>
      <c r="L1325">
        <f>Table357[[#This Row],[unit_price]]*Table357[[#This Row],[quantity]]</f>
        <v>12.5</v>
      </c>
      <c r="M1325">
        <f t="shared" si="123"/>
        <v>19.5</v>
      </c>
      <c r="N1325">
        <f t="shared" si="124"/>
        <v>7</v>
      </c>
      <c r="O1325" t="s">
        <v>111</v>
      </c>
      <c r="P1325" t="s">
        <v>115</v>
      </c>
      <c r="Q1325" t="str">
        <f>TEXT(Table357[[#This Row],[order_date]],"yyyy")</f>
        <v>2015</v>
      </c>
    </row>
    <row r="1326" spans="1:17" x14ac:dyDescent="0.3">
      <c r="A1326">
        <f t="shared" si="125"/>
        <v>7777896725</v>
      </c>
      <c r="B1326" s="1">
        <v>42228</v>
      </c>
      <c r="C1326" t="str">
        <f t="shared" si="120"/>
        <v>Wednesday</v>
      </c>
      <c r="D1326" t="str">
        <f t="shared" si="121"/>
        <v>August</v>
      </c>
      <c r="E1326">
        <v>18.5</v>
      </c>
      <c r="F1326" t="s">
        <v>13</v>
      </c>
      <c r="G1326" t="s">
        <v>14</v>
      </c>
      <c r="H1326">
        <f t="shared" si="122"/>
        <v>25.5</v>
      </c>
      <c r="I1326">
        <v>1</v>
      </c>
      <c r="J1326" t="s">
        <v>15</v>
      </c>
      <c r="K1326" t="s">
        <v>16</v>
      </c>
      <c r="L1326">
        <f>Table357[[#This Row],[unit_price]]*Table357[[#This Row],[quantity]]</f>
        <v>18.5</v>
      </c>
      <c r="M1326">
        <f t="shared" si="123"/>
        <v>25.5</v>
      </c>
      <c r="N1326">
        <f t="shared" si="124"/>
        <v>7</v>
      </c>
      <c r="O1326" t="s">
        <v>112</v>
      </c>
      <c r="P1326" t="s">
        <v>114</v>
      </c>
      <c r="Q1326" t="str">
        <f>TEXT(Table357[[#This Row],[order_date]],"yyyy")</f>
        <v>2015</v>
      </c>
    </row>
    <row r="1327" spans="1:17" x14ac:dyDescent="0.3">
      <c r="A1327">
        <f t="shared" si="125"/>
        <v>7777896726</v>
      </c>
      <c r="B1327" s="1">
        <v>42228</v>
      </c>
      <c r="C1327" t="str">
        <f t="shared" si="120"/>
        <v>Wednesday</v>
      </c>
      <c r="D1327" t="str">
        <f t="shared" si="121"/>
        <v>August</v>
      </c>
      <c r="E1327">
        <v>12.25</v>
      </c>
      <c r="F1327" t="s">
        <v>27</v>
      </c>
      <c r="G1327" t="s">
        <v>17</v>
      </c>
      <c r="H1327">
        <f t="shared" si="122"/>
        <v>19.25</v>
      </c>
      <c r="I1327">
        <v>3</v>
      </c>
      <c r="J1327" t="s">
        <v>70</v>
      </c>
      <c r="K1327" t="s">
        <v>71</v>
      </c>
      <c r="L1327">
        <f>Table357[[#This Row],[unit_price]]*Table357[[#This Row],[quantity]]</f>
        <v>36.75</v>
      </c>
      <c r="M1327">
        <f t="shared" si="123"/>
        <v>57.75</v>
      </c>
      <c r="N1327">
        <f t="shared" si="124"/>
        <v>21</v>
      </c>
      <c r="O1327" t="s">
        <v>112</v>
      </c>
      <c r="P1327" t="s">
        <v>114</v>
      </c>
      <c r="Q1327" t="str">
        <f>TEXT(Table357[[#This Row],[order_date]],"yyyy")</f>
        <v>2015</v>
      </c>
    </row>
    <row r="1328" spans="1:17" x14ac:dyDescent="0.3">
      <c r="A1328">
        <f t="shared" si="125"/>
        <v>7777896727</v>
      </c>
      <c r="B1328" s="1">
        <v>42228</v>
      </c>
      <c r="C1328" t="str">
        <f t="shared" si="120"/>
        <v>Wednesday</v>
      </c>
      <c r="D1328" t="str">
        <f t="shared" si="121"/>
        <v>August</v>
      </c>
      <c r="E1328">
        <v>12</v>
      </c>
      <c r="F1328" t="s">
        <v>27</v>
      </c>
      <c r="G1328" t="s">
        <v>14</v>
      </c>
      <c r="H1328">
        <f t="shared" si="122"/>
        <v>16</v>
      </c>
      <c r="I1328">
        <v>9</v>
      </c>
      <c r="J1328" t="s">
        <v>42</v>
      </c>
      <c r="K1328" t="s">
        <v>43</v>
      </c>
      <c r="L1328">
        <f>Table357[[#This Row],[unit_price]]*Table357[[#This Row],[quantity]]</f>
        <v>108</v>
      </c>
      <c r="M1328">
        <f t="shared" si="123"/>
        <v>144</v>
      </c>
      <c r="N1328">
        <f t="shared" si="124"/>
        <v>36</v>
      </c>
      <c r="O1328" t="s">
        <v>111</v>
      </c>
      <c r="P1328" t="s">
        <v>115</v>
      </c>
      <c r="Q1328" t="str">
        <f>TEXT(Table357[[#This Row],[order_date]],"yyyy")</f>
        <v>2015</v>
      </c>
    </row>
    <row r="1329" spans="1:17" x14ac:dyDescent="0.3">
      <c r="A1329">
        <f t="shared" si="125"/>
        <v>7777896728</v>
      </c>
      <c r="B1329" s="1">
        <v>42228</v>
      </c>
      <c r="C1329" t="str">
        <f t="shared" si="120"/>
        <v>Wednesday</v>
      </c>
      <c r="D1329" t="str">
        <f t="shared" si="121"/>
        <v>August</v>
      </c>
      <c r="E1329">
        <v>20.5</v>
      </c>
      <c r="F1329" t="s">
        <v>13</v>
      </c>
      <c r="G1329" t="s">
        <v>8</v>
      </c>
      <c r="H1329">
        <f t="shared" si="122"/>
        <v>26.5</v>
      </c>
      <c r="I1329">
        <v>11</v>
      </c>
      <c r="J1329" t="s">
        <v>11</v>
      </c>
      <c r="K1329" t="s">
        <v>12</v>
      </c>
      <c r="L1329">
        <f>Table357[[#This Row],[unit_price]]*Table357[[#This Row],[quantity]]</f>
        <v>225.5</v>
      </c>
      <c r="M1329">
        <f t="shared" si="123"/>
        <v>291.5</v>
      </c>
      <c r="N1329">
        <f t="shared" si="124"/>
        <v>66</v>
      </c>
      <c r="O1329" t="s">
        <v>111</v>
      </c>
      <c r="P1329" t="s">
        <v>115</v>
      </c>
      <c r="Q1329" t="str">
        <f>TEXT(Table357[[#This Row],[order_date]],"yyyy")</f>
        <v>2015</v>
      </c>
    </row>
    <row r="1330" spans="1:17" x14ac:dyDescent="0.3">
      <c r="A1330">
        <f t="shared" si="125"/>
        <v>7777896729</v>
      </c>
      <c r="B1330" s="1">
        <v>42228</v>
      </c>
      <c r="C1330" t="str">
        <f t="shared" si="120"/>
        <v>Wednesday</v>
      </c>
      <c r="D1330" t="str">
        <f t="shared" si="121"/>
        <v>August</v>
      </c>
      <c r="E1330">
        <v>20.75</v>
      </c>
      <c r="F1330" t="s">
        <v>13</v>
      </c>
      <c r="G1330" t="s">
        <v>22</v>
      </c>
      <c r="H1330">
        <f t="shared" si="122"/>
        <v>28.75</v>
      </c>
      <c r="I1330">
        <v>10</v>
      </c>
      <c r="J1330" t="s">
        <v>28</v>
      </c>
      <c r="K1330" t="s">
        <v>29</v>
      </c>
      <c r="L1330">
        <f>Table357[[#This Row],[unit_price]]*Table357[[#This Row],[quantity]]</f>
        <v>207.5</v>
      </c>
      <c r="M1330">
        <f t="shared" si="123"/>
        <v>287.5</v>
      </c>
      <c r="N1330">
        <f t="shared" si="124"/>
        <v>80</v>
      </c>
      <c r="O1330" t="s">
        <v>112</v>
      </c>
      <c r="P1330" t="s">
        <v>115</v>
      </c>
      <c r="Q1330" t="str">
        <f>TEXT(Table357[[#This Row],[order_date]],"yyyy")</f>
        <v>2015</v>
      </c>
    </row>
    <row r="1331" spans="1:17" x14ac:dyDescent="0.3">
      <c r="A1331">
        <f t="shared" si="125"/>
        <v>7777896730</v>
      </c>
      <c r="B1331" s="1">
        <v>42229</v>
      </c>
      <c r="C1331" t="str">
        <f t="shared" si="120"/>
        <v>Thursday</v>
      </c>
      <c r="D1331" t="str">
        <f t="shared" si="121"/>
        <v>August</v>
      </c>
      <c r="E1331">
        <v>12</v>
      </c>
      <c r="F1331" t="s">
        <v>27</v>
      </c>
      <c r="G1331" t="s">
        <v>14</v>
      </c>
      <c r="H1331">
        <f t="shared" si="122"/>
        <v>16</v>
      </c>
      <c r="I1331">
        <v>12</v>
      </c>
      <c r="J1331" t="s">
        <v>68</v>
      </c>
      <c r="K1331" t="s">
        <v>69</v>
      </c>
      <c r="L1331">
        <f>Table357[[#This Row],[unit_price]]*Table357[[#This Row],[quantity]]</f>
        <v>144</v>
      </c>
      <c r="M1331">
        <f t="shared" si="123"/>
        <v>192</v>
      </c>
      <c r="N1331">
        <f t="shared" si="124"/>
        <v>48</v>
      </c>
      <c r="O1331" t="s">
        <v>111</v>
      </c>
      <c r="P1331" t="s">
        <v>114</v>
      </c>
      <c r="Q1331" t="str">
        <f>TEXT(Table357[[#This Row],[order_date]],"yyyy")</f>
        <v>2015</v>
      </c>
    </row>
    <row r="1332" spans="1:17" x14ac:dyDescent="0.3">
      <c r="A1332">
        <f t="shared" si="125"/>
        <v>7777896731</v>
      </c>
      <c r="B1332" s="1">
        <v>42229</v>
      </c>
      <c r="C1332" t="str">
        <f t="shared" si="120"/>
        <v>Thursday</v>
      </c>
      <c r="D1332" t="str">
        <f t="shared" si="121"/>
        <v>August</v>
      </c>
      <c r="E1332">
        <v>16.5</v>
      </c>
      <c r="F1332" t="s">
        <v>7</v>
      </c>
      <c r="G1332" t="s">
        <v>17</v>
      </c>
      <c r="H1332">
        <f t="shared" si="122"/>
        <v>25</v>
      </c>
      <c r="I1332">
        <v>5</v>
      </c>
      <c r="J1332" t="s">
        <v>25</v>
      </c>
      <c r="K1332" t="s">
        <v>26</v>
      </c>
      <c r="L1332">
        <f>Table357[[#This Row],[unit_price]]*Table357[[#This Row],[quantity]]</f>
        <v>82.5</v>
      </c>
      <c r="M1332">
        <f t="shared" si="123"/>
        <v>125</v>
      </c>
      <c r="N1332">
        <f t="shared" si="124"/>
        <v>42.5</v>
      </c>
      <c r="O1332" t="s">
        <v>112</v>
      </c>
      <c r="P1332" t="s">
        <v>115</v>
      </c>
      <c r="Q1332" t="str">
        <f>TEXT(Table357[[#This Row],[order_date]],"yyyy")</f>
        <v>2015</v>
      </c>
    </row>
    <row r="1333" spans="1:17" x14ac:dyDescent="0.3">
      <c r="A1333">
        <f t="shared" si="125"/>
        <v>7777896732</v>
      </c>
      <c r="B1333" s="1">
        <v>42229</v>
      </c>
      <c r="C1333" t="str">
        <f t="shared" si="120"/>
        <v>Thursday</v>
      </c>
      <c r="D1333" t="str">
        <f t="shared" si="121"/>
        <v>August</v>
      </c>
      <c r="E1333">
        <v>17.5</v>
      </c>
      <c r="F1333" t="s">
        <v>13</v>
      </c>
      <c r="G1333" t="s">
        <v>8</v>
      </c>
      <c r="H1333">
        <f t="shared" si="122"/>
        <v>23.5</v>
      </c>
      <c r="I1333">
        <v>10</v>
      </c>
      <c r="J1333" t="s">
        <v>74</v>
      </c>
      <c r="K1333" t="s">
        <v>75</v>
      </c>
      <c r="L1333">
        <f>Table357[[#This Row],[unit_price]]*Table357[[#This Row],[quantity]]</f>
        <v>175</v>
      </c>
      <c r="M1333">
        <f t="shared" si="123"/>
        <v>235</v>
      </c>
      <c r="N1333">
        <f t="shared" si="124"/>
        <v>60</v>
      </c>
      <c r="O1333" t="s">
        <v>112</v>
      </c>
      <c r="P1333" t="s">
        <v>115</v>
      </c>
      <c r="Q1333" t="str">
        <f>TEXT(Table357[[#This Row],[order_date]],"yyyy")</f>
        <v>2015</v>
      </c>
    </row>
    <row r="1334" spans="1:17" x14ac:dyDescent="0.3">
      <c r="A1334">
        <f t="shared" si="125"/>
        <v>7777896733</v>
      </c>
      <c r="B1334" s="1">
        <v>42229</v>
      </c>
      <c r="C1334" t="str">
        <f t="shared" si="120"/>
        <v>Thursday</v>
      </c>
      <c r="D1334" t="str">
        <f t="shared" si="121"/>
        <v>August</v>
      </c>
      <c r="E1334">
        <v>20.25</v>
      </c>
      <c r="F1334" t="s">
        <v>13</v>
      </c>
      <c r="G1334" t="s">
        <v>14</v>
      </c>
      <c r="H1334">
        <f t="shared" si="122"/>
        <v>27.25</v>
      </c>
      <c r="I1334">
        <v>11</v>
      </c>
      <c r="J1334" t="s">
        <v>68</v>
      </c>
      <c r="K1334" t="s">
        <v>69</v>
      </c>
      <c r="L1334">
        <f>Table357[[#This Row],[unit_price]]*Table357[[#This Row],[quantity]]</f>
        <v>222.75</v>
      </c>
      <c r="M1334">
        <f t="shared" si="123"/>
        <v>299.75</v>
      </c>
      <c r="N1334">
        <f t="shared" si="124"/>
        <v>77</v>
      </c>
      <c r="O1334" t="s">
        <v>111</v>
      </c>
      <c r="P1334" t="s">
        <v>114</v>
      </c>
      <c r="Q1334" t="str">
        <f>TEXT(Table357[[#This Row],[order_date]],"yyyy")</f>
        <v>2015</v>
      </c>
    </row>
    <row r="1335" spans="1:17" x14ac:dyDescent="0.3">
      <c r="A1335">
        <f t="shared" si="125"/>
        <v>7777896734</v>
      </c>
      <c r="B1335" s="1">
        <v>42229</v>
      </c>
      <c r="C1335" t="str">
        <f t="shared" si="120"/>
        <v>Thursday</v>
      </c>
      <c r="D1335" t="str">
        <f t="shared" si="121"/>
        <v>August</v>
      </c>
      <c r="E1335">
        <v>15.25</v>
      </c>
      <c r="F1335" t="s">
        <v>13</v>
      </c>
      <c r="G1335" t="s">
        <v>8</v>
      </c>
      <c r="H1335">
        <f t="shared" si="122"/>
        <v>21.25</v>
      </c>
      <c r="I1335">
        <v>1</v>
      </c>
      <c r="J1335" t="s">
        <v>48</v>
      </c>
      <c r="K1335" t="s">
        <v>49</v>
      </c>
      <c r="L1335">
        <f>Table357[[#This Row],[unit_price]]*Table357[[#This Row],[quantity]]</f>
        <v>15.25</v>
      </c>
      <c r="M1335">
        <f t="shared" si="123"/>
        <v>21.25</v>
      </c>
      <c r="N1335">
        <f t="shared" si="124"/>
        <v>6</v>
      </c>
      <c r="O1335" t="s">
        <v>112</v>
      </c>
      <c r="P1335" t="s">
        <v>115</v>
      </c>
      <c r="Q1335" t="str">
        <f>TEXT(Table357[[#This Row],[order_date]],"yyyy")</f>
        <v>2015</v>
      </c>
    </row>
    <row r="1336" spans="1:17" x14ac:dyDescent="0.3">
      <c r="A1336">
        <f t="shared" si="125"/>
        <v>7777896735</v>
      </c>
      <c r="B1336" s="1">
        <v>42230</v>
      </c>
      <c r="C1336" t="str">
        <f t="shared" si="120"/>
        <v>Friday</v>
      </c>
      <c r="D1336" t="str">
        <f t="shared" si="121"/>
        <v>August</v>
      </c>
      <c r="E1336">
        <v>12.5</v>
      </c>
      <c r="F1336" t="s">
        <v>27</v>
      </c>
      <c r="G1336" t="s">
        <v>17</v>
      </c>
      <c r="H1336">
        <f t="shared" si="122"/>
        <v>19.5</v>
      </c>
      <c r="I1336">
        <v>9</v>
      </c>
      <c r="J1336" t="s">
        <v>18</v>
      </c>
      <c r="K1336" t="s">
        <v>19</v>
      </c>
      <c r="L1336">
        <f>Table357[[#This Row],[unit_price]]*Table357[[#This Row],[quantity]]</f>
        <v>112.5</v>
      </c>
      <c r="M1336">
        <f t="shared" si="123"/>
        <v>175.5</v>
      </c>
      <c r="N1336">
        <f t="shared" si="124"/>
        <v>63</v>
      </c>
      <c r="O1336" t="s">
        <v>111</v>
      </c>
      <c r="P1336" t="s">
        <v>114</v>
      </c>
      <c r="Q1336" t="str">
        <f>TEXT(Table357[[#This Row],[order_date]],"yyyy")</f>
        <v>2015</v>
      </c>
    </row>
    <row r="1337" spans="1:17" x14ac:dyDescent="0.3">
      <c r="A1337">
        <f t="shared" si="125"/>
        <v>7777896736</v>
      </c>
      <c r="B1337" s="1">
        <v>42230</v>
      </c>
      <c r="C1337" t="str">
        <f t="shared" si="120"/>
        <v>Friday</v>
      </c>
      <c r="D1337" t="str">
        <f t="shared" si="121"/>
        <v>August</v>
      </c>
      <c r="E1337">
        <v>12.5</v>
      </c>
      <c r="F1337" t="s">
        <v>7</v>
      </c>
      <c r="G1337" t="s">
        <v>8</v>
      </c>
      <c r="H1337">
        <f t="shared" si="122"/>
        <v>17</v>
      </c>
      <c r="I1337">
        <v>4</v>
      </c>
      <c r="J1337" t="s">
        <v>48</v>
      </c>
      <c r="K1337" t="s">
        <v>49</v>
      </c>
      <c r="L1337">
        <f>Table357[[#This Row],[unit_price]]*Table357[[#This Row],[quantity]]</f>
        <v>50</v>
      </c>
      <c r="M1337">
        <f t="shared" si="123"/>
        <v>68</v>
      </c>
      <c r="N1337">
        <f t="shared" si="124"/>
        <v>18</v>
      </c>
      <c r="O1337" t="s">
        <v>112</v>
      </c>
      <c r="P1337" t="s">
        <v>115</v>
      </c>
      <c r="Q1337" t="str">
        <f>TEXT(Table357[[#This Row],[order_date]],"yyyy")</f>
        <v>2015</v>
      </c>
    </row>
    <row r="1338" spans="1:17" x14ac:dyDescent="0.3">
      <c r="A1338">
        <f t="shared" si="125"/>
        <v>7777896737</v>
      </c>
      <c r="B1338" s="1">
        <v>42230</v>
      </c>
      <c r="C1338" t="str">
        <f t="shared" si="120"/>
        <v>Friday</v>
      </c>
      <c r="D1338" t="str">
        <f t="shared" si="121"/>
        <v>August</v>
      </c>
      <c r="E1338">
        <v>16</v>
      </c>
      <c r="F1338" t="s">
        <v>7</v>
      </c>
      <c r="G1338" t="s">
        <v>8</v>
      </c>
      <c r="H1338">
        <f t="shared" si="122"/>
        <v>20.5</v>
      </c>
      <c r="I1338">
        <v>10</v>
      </c>
      <c r="J1338" t="s">
        <v>30</v>
      </c>
      <c r="K1338" t="s">
        <v>31</v>
      </c>
      <c r="L1338">
        <f>Table357[[#This Row],[unit_price]]*Table357[[#This Row],[quantity]]</f>
        <v>160</v>
      </c>
      <c r="M1338">
        <f t="shared" si="123"/>
        <v>205</v>
      </c>
      <c r="N1338">
        <f t="shared" si="124"/>
        <v>45</v>
      </c>
      <c r="O1338" t="s">
        <v>111</v>
      </c>
      <c r="P1338" t="s">
        <v>114</v>
      </c>
      <c r="Q1338" t="str">
        <f>TEXT(Table357[[#This Row],[order_date]],"yyyy")</f>
        <v>2015</v>
      </c>
    </row>
    <row r="1339" spans="1:17" x14ac:dyDescent="0.3">
      <c r="A1339">
        <f t="shared" si="125"/>
        <v>7777896738</v>
      </c>
      <c r="B1339" s="1">
        <v>42231</v>
      </c>
      <c r="C1339" t="str">
        <f t="shared" si="120"/>
        <v>Saturday</v>
      </c>
      <c r="D1339" t="str">
        <f t="shared" si="121"/>
        <v>August</v>
      </c>
      <c r="E1339">
        <v>20.5</v>
      </c>
      <c r="F1339" t="s">
        <v>13</v>
      </c>
      <c r="G1339" t="s">
        <v>8</v>
      </c>
      <c r="H1339">
        <f t="shared" si="122"/>
        <v>26.5</v>
      </c>
      <c r="I1339">
        <v>5</v>
      </c>
      <c r="J1339" t="s">
        <v>36</v>
      </c>
      <c r="K1339" t="s">
        <v>37</v>
      </c>
      <c r="L1339">
        <f>Table357[[#This Row],[unit_price]]*Table357[[#This Row],[quantity]]</f>
        <v>102.5</v>
      </c>
      <c r="M1339">
        <f t="shared" si="123"/>
        <v>132.5</v>
      </c>
      <c r="N1339">
        <f t="shared" si="124"/>
        <v>30</v>
      </c>
      <c r="O1339" t="s">
        <v>111</v>
      </c>
      <c r="P1339" t="s">
        <v>115</v>
      </c>
      <c r="Q1339" t="str">
        <f>TEXT(Table357[[#This Row],[order_date]],"yyyy")</f>
        <v>2015</v>
      </c>
    </row>
    <row r="1340" spans="1:17" x14ac:dyDescent="0.3">
      <c r="A1340">
        <f t="shared" si="125"/>
        <v>7777896739</v>
      </c>
      <c r="B1340" s="1">
        <v>42231</v>
      </c>
      <c r="C1340" t="str">
        <f t="shared" si="120"/>
        <v>Saturday</v>
      </c>
      <c r="D1340" t="str">
        <f t="shared" si="121"/>
        <v>August</v>
      </c>
      <c r="E1340">
        <v>25.5</v>
      </c>
      <c r="F1340" t="s">
        <v>76</v>
      </c>
      <c r="G1340" t="s">
        <v>8</v>
      </c>
      <c r="H1340">
        <f t="shared" si="122"/>
        <v>26.5</v>
      </c>
      <c r="I1340">
        <v>1</v>
      </c>
      <c r="J1340" t="s">
        <v>30</v>
      </c>
      <c r="K1340" t="s">
        <v>31</v>
      </c>
      <c r="L1340">
        <f>Table357[[#This Row],[unit_price]]*Table357[[#This Row],[quantity]]</f>
        <v>25.5</v>
      </c>
      <c r="M1340">
        <f t="shared" si="123"/>
        <v>26.5</v>
      </c>
      <c r="N1340">
        <f t="shared" si="124"/>
        <v>1</v>
      </c>
      <c r="O1340" t="s">
        <v>112</v>
      </c>
      <c r="P1340" t="s">
        <v>114</v>
      </c>
      <c r="Q1340" t="str">
        <f>TEXT(Table357[[#This Row],[order_date]],"yyyy")</f>
        <v>2015</v>
      </c>
    </row>
    <row r="1341" spans="1:17" x14ac:dyDescent="0.3">
      <c r="A1341">
        <f t="shared" si="125"/>
        <v>7777896740</v>
      </c>
      <c r="B1341" s="1">
        <v>42231</v>
      </c>
      <c r="C1341" t="str">
        <f t="shared" si="120"/>
        <v>Saturday</v>
      </c>
      <c r="D1341" t="str">
        <f t="shared" si="121"/>
        <v>August</v>
      </c>
      <c r="E1341">
        <v>20.5</v>
      </c>
      <c r="F1341" t="s">
        <v>13</v>
      </c>
      <c r="G1341" t="s">
        <v>8</v>
      </c>
      <c r="H1341">
        <f t="shared" si="122"/>
        <v>26.5</v>
      </c>
      <c r="I1341">
        <v>7</v>
      </c>
      <c r="J1341" t="s">
        <v>36</v>
      </c>
      <c r="K1341" t="s">
        <v>37</v>
      </c>
      <c r="L1341">
        <f>Table357[[#This Row],[unit_price]]*Table357[[#This Row],[quantity]]</f>
        <v>143.5</v>
      </c>
      <c r="M1341">
        <f t="shared" si="123"/>
        <v>185.5</v>
      </c>
      <c r="N1341">
        <f t="shared" si="124"/>
        <v>42</v>
      </c>
      <c r="O1341" t="s">
        <v>111</v>
      </c>
      <c r="P1341" t="s">
        <v>115</v>
      </c>
      <c r="Q1341" t="str">
        <f>TEXT(Table357[[#This Row],[order_date]],"yyyy")</f>
        <v>2015</v>
      </c>
    </row>
    <row r="1342" spans="1:17" x14ac:dyDescent="0.3">
      <c r="A1342">
        <f t="shared" si="125"/>
        <v>7777896741</v>
      </c>
      <c r="B1342" s="1">
        <v>42231</v>
      </c>
      <c r="C1342" t="str">
        <f t="shared" si="120"/>
        <v>Saturday</v>
      </c>
      <c r="D1342" t="str">
        <f t="shared" si="121"/>
        <v>August</v>
      </c>
      <c r="E1342">
        <v>12.5</v>
      </c>
      <c r="F1342" t="s">
        <v>27</v>
      </c>
      <c r="G1342" t="s">
        <v>17</v>
      </c>
      <c r="H1342">
        <f t="shared" si="122"/>
        <v>19.5</v>
      </c>
      <c r="I1342">
        <v>2</v>
      </c>
      <c r="J1342" t="s">
        <v>66</v>
      </c>
      <c r="K1342" t="s">
        <v>67</v>
      </c>
      <c r="L1342">
        <f>Table357[[#This Row],[unit_price]]*Table357[[#This Row],[quantity]]</f>
        <v>25</v>
      </c>
      <c r="M1342">
        <f t="shared" si="123"/>
        <v>39</v>
      </c>
      <c r="N1342">
        <f t="shared" si="124"/>
        <v>14</v>
      </c>
      <c r="O1342" t="s">
        <v>111</v>
      </c>
      <c r="P1342" t="s">
        <v>115</v>
      </c>
      <c r="Q1342" t="str">
        <f>TEXT(Table357[[#This Row],[order_date]],"yyyy")</f>
        <v>2015</v>
      </c>
    </row>
    <row r="1343" spans="1:17" x14ac:dyDescent="0.3">
      <c r="A1343">
        <f t="shared" si="125"/>
        <v>7777896742</v>
      </c>
      <c r="B1343" s="1">
        <v>42231</v>
      </c>
      <c r="C1343" t="str">
        <f t="shared" si="120"/>
        <v>Saturday</v>
      </c>
      <c r="D1343" t="str">
        <f t="shared" si="121"/>
        <v>August</v>
      </c>
      <c r="E1343">
        <v>20.75</v>
      </c>
      <c r="F1343" t="s">
        <v>13</v>
      </c>
      <c r="G1343" t="s">
        <v>22</v>
      </c>
      <c r="H1343">
        <f t="shared" si="122"/>
        <v>28.75</v>
      </c>
      <c r="I1343">
        <v>10</v>
      </c>
      <c r="J1343" t="s">
        <v>23</v>
      </c>
      <c r="K1343" t="s">
        <v>24</v>
      </c>
      <c r="L1343">
        <f>Table357[[#This Row],[unit_price]]*Table357[[#This Row],[quantity]]</f>
        <v>207.5</v>
      </c>
      <c r="M1343">
        <f t="shared" si="123"/>
        <v>287.5</v>
      </c>
      <c r="N1343">
        <f t="shared" si="124"/>
        <v>80</v>
      </c>
      <c r="O1343" t="s">
        <v>111</v>
      </c>
      <c r="P1343" t="s">
        <v>115</v>
      </c>
      <c r="Q1343" t="str">
        <f>TEXT(Table357[[#This Row],[order_date]],"yyyy")</f>
        <v>2015</v>
      </c>
    </row>
    <row r="1344" spans="1:17" x14ac:dyDescent="0.3">
      <c r="A1344">
        <f t="shared" si="125"/>
        <v>7777896743</v>
      </c>
      <c r="B1344" s="1">
        <v>42231</v>
      </c>
      <c r="C1344" t="str">
        <f t="shared" si="120"/>
        <v>Saturday</v>
      </c>
      <c r="D1344" t="str">
        <f t="shared" si="121"/>
        <v>August</v>
      </c>
      <c r="E1344">
        <v>12</v>
      </c>
      <c r="F1344" t="s">
        <v>27</v>
      </c>
      <c r="G1344" t="s">
        <v>8</v>
      </c>
      <c r="H1344">
        <f t="shared" si="122"/>
        <v>15</v>
      </c>
      <c r="I1344">
        <v>8</v>
      </c>
      <c r="J1344" t="s">
        <v>30</v>
      </c>
      <c r="K1344" t="s">
        <v>31</v>
      </c>
      <c r="L1344">
        <f>Table357[[#This Row],[unit_price]]*Table357[[#This Row],[quantity]]</f>
        <v>96</v>
      </c>
      <c r="M1344">
        <f t="shared" si="123"/>
        <v>120</v>
      </c>
      <c r="N1344">
        <f t="shared" si="124"/>
        <v>24</v>
      </c>
      <c r="O1344" t="s">
        <v>112</v>
      </c>
      <c r="P1344" t="s">
        <v>114</v>
      </c>
      <c r="Q1344" t="str">
        <f>TEXT(Table357[[#This Row],[order_date]],"yyyy")</f>
        <v>2015</v>
      </c>
    </row>
    <row r="1345" spans="1:17" x14ac:dyDescent="0.3">
      <c r="A1345">
        <f t="shared" si="125"/>
        <v>7777896744</v>
      </c>
      <c r="B1345" s="1">
        <v>42231</v>
      </c>
      <c r="C1345" t="str">
        <f t="shared" si="120"/>
        <v>Saturday</v>
      </c>
      <c r="D1345" t="str">
        <f t="shared" si="121"/>
        <v>August</v>
      </c>
      <c r="E1345">
        <v>16</v>
      </c>
      <c r="F1345" t="s">
        <v>7</v>
      </c>
      <c r="G1345" t="s">
        <v>8</v>
      </c>
      <c r="H1345">
        <f t="shared" si="122"/>
        <v>20.5</v>
      </c>
      <c r="I1345">
        <v>3</v>
      </c>
      <c r="J1345" t="s">
        <v>11</v>
      </c>
      <c r="K1345" t="s">
        <v>12</v>
      </c>
      <c r="L1345">
        <f>Table357[[#This Row],[unit_price]]*Table357[[#This Row],[quantity]]</f>
        <v>48</v>
      </c>
      <c r="M1345">
        <f t="shared" si="123"/>
        <v>61.5</v>
      </c>
      <c r="N1345">
        <f t="shared" si="124"/>
        <v>13.5</v>
      </c>
      <c r="O1345" t="s">
        <v>112</v>
      </c>
      <c r="P1345" t="s">
        <v>115</v>
      </c>
      <c r="Q1345" t="str">
        <f>TEXT(Table357[[#This Row],[order_date]],"yyyy")</f>
        <v>2015</v>
      </c>
    </row>
    <row r="1346" spans="1:17" x14ac:dyDescent="0.3">
      <c r="A1346">
        <f t="shared" si="125"/>
        <v>7777896745</v>
      </c>
      <c r="B1346" s="1">
        <v>42231</v>
      </c>
      <c r="C1346" t="str">
        <f t="shared" ref="C1346:C1409" si="126">TEXT(B1346,"dddd")</f>
        <v>Saturday</v>
      </c>
      <c r="D1346" t="str">
        <f t="shared" si="121"/>
        <v>August</v>
      </c>
      <c r="E1346">
        <v>16.25</v>
      </c>
      <c r="F1346" t="s">
        <v>7</v>
      </c>
      <c r="G1346" t="s">
        <v>17</v>
      </c>
      <c r="H1346">
        <f t="shared" si="122"/>
        <v>24.75</v>
      </c>
      <c r="I1346">
        <v>5</v>
      </c>
      <c r="J1346" t="s">
        <v>70</v>
      </c>
      <c r="K1346" t="s">
        <v>71</v>
      </c>
      <c r="L1346">
        <f>Table357[[#This Row],[unit_price]]*Table357[[#This Row],[quantity]]</f>
        <v>81.25</v>
      </c>
      <c r="M1346">
        <f t="shared" si="123"/>
        <v>123.75</v>
      </c>
      <c r="N1346">
        <f t="shared" si="124"/>
        <v>42.5</v>
      </c>
      <c r="O1346" t="s">
        <v>111</v>
      </c>
      <c r="P1346" t="s">
        <v>115</v>
      </c>
      <c r="Q1346" t="str">
        <f>TEXT(Table357[[#This Row],[order_date]],"yyyy")</f>
        <v>2015</v>
      </c>
    </row>
    <row r="1347" spans="1:17" x14ac:dyDescent="0.3">
      <c r="A1347">
        <f t="shared" si="125"/>
        <v>7777896746</v>
      </c>
      <c r="B1347" s="1">
        <v>42231</v>
      </c>
      <c r="C1347" t="str">
        <f t="shared" si="126"/>
        <v>Saturday</v>
      </c>
      <c r="D1347" t="str">
        <f t="shared" ref="D1347:D1410" si="127">TEXT(B1347,"mmmm")</f>
        <v>August</v>
      </c>
      <c r="E1347">
        <v>16</v>
      </c>
      <c r="F1347" t="s">
        <v>7</v>
      </c>
      <c r="G1347" t="s">
        <v>8</v>
      </c>
      <c r="H1347">
        <f t="shared" ref="H1347:H1410" si="128">E1347 +   IF(F1347="S", 2, IF(F1347="M", 3.5, IF(F1347="L", 5, 0))) +  IF(G1347="Classic", 1, IF(G1347="Veggie", 2, IF(G1347="Chicken", 3, IF(G1347="Supreme",5,0))))</f>
        <v>20.5</v>
      </c>
      <c r="I1347">
        <v>9</v>
      </c>
      <c r="J1347" t="s">
        <v>11</v>
      </c>
      <c r="K1347" t="s">
        <v>12</v>
      </c>
      <c r="L1347">
        <f>Table357[[#This Row],[unit_price]]*Table357[[#This Row],[quantity]]</f>
        <v>144</v>
      </c>
      <c r="M1347">
        <f t="shared" ref="M1347:M1410" si="129">H1347*I1347</f>
        <v>184.5</v>
      </c>
      <c r="N1347">
        <f t="shared" ref="N1347:N1410" si="130">(H1347-E1347)*I1347</f>
        <v>40.5</v>
      </c>
      <c r="O1347" t="s">
        <v>112</v>
      </c>
      <c r="P1347" t="s">
        <v>115</v>
      </c>
      <c r="Q1347" t="str">
        <f>TEXT(Table357[[#This Row],[order_date]],"yyyy")</f>
        <v>2015</v>
      </c>
    </row>
    <row r="1348" spans="1:17" x14ac:dyDescent="0.3">
      <c r="A1348">
        <f t="shared" ref="A1348:A1411" si="131">A1347+1</f>
        <v>7777896747</v>
      </c>
      <c r="B1348" s="1">
        <v>42231</v>
      </c>
      <c r="C1348" t="str">
        <f t="shared" si="126"/>
        <v>Saturday</v>
      </c>
      <c r="D1348" t="str">
        <f t="shared" si="127"/>
        <v>August</v>
      </c>
      <c r="E1348">
        <v>17.95</v>
      </c>
      <c r="F1348" t="s">
        <v>13</v>
      </c>
      <c r="G1348" t="s">
        <v>14</v>
      </c>
      <c r="H1348">
        <f t="shared" si="128"/>
        <v>24.95</v>
      </c>
      <c r="I1348">
        <v>11</v>
      </c>
      <c r="J1348" t="s">
        <v>56</v>
      </c>
      <c r="K1348" t="s">
        <v>57</v>
      </c>
      <c r="L1348">
        <f>Table357[[#This Row],[unit_price]]*Table357[[#This Row],[quantity]]</f>
        <v>197.45</v>
      </c>
      <c r="M1348">
        <f t="shared" si="129"/>
        <v>274.45</v>
      </c>
      <c r="N1348">
        <f t="shared" si="130"/>
        <v>77</v>
      </c>
      <c r="O1348" t="s">
        <v>111</v>
      </c>
      <c r="P1348" t="s">
        <v>114</v>
      </c>
      <c r="Q1348" t="str">
        <f>TEXT(Table357[[#This Row],[order_date]],"yyyy")</f>
        <v>2015</v>
      </c>
    </row>
    <row r="1349" spans="1:17" x14ac:dyDescent="0.3">
      <c r="A1349">
        <f t="shared" si="131"/>
        <v>7777896748</v>
      </c>
      <c r="B1349" s="1">
        <v>42231</v>
      </c>
      <c r="C1349" t="str">
        <f t="shared" si="126"/>
        <v>Saturday</v>
      </c>
      <c r="D1349" t="str">
        <f t="shared" si="127"/>
        <v>August</v>
      </c>
      <c r="E1349">
        <v>16.5</v>
      </c>
      <c r="F1349" t="s">
        <v>7</v>
      </c>
      <c r="G1349" t="s">
        <v>17</v>
      </c>
      <c r="H1349">
        <f t="shared" si="128"/>
        <v>25</v>
      </c>
      <c r="I1349">
        <v>10</v>
      </c>
      <c r="J1349" t="s">
        <v>18</v>
      </c>
      <c r="K1349" t="s">
        <v>19</v>
      </c>
      <c r="L1349">
        <f>Table357[[#This Row],[unit_price]]*Table357[[#This Row],[quantity]]</f>
        <v>165</v>
      </c>
      <c r="M1349">
        <f t="shared" si="129"/>
        <v>250</v>
      </c>
      <c r="N1349">
        <f t="shared" si="130"/>
        <v>85</v>
      </c>
      <c r="O1349" t="s">
        <v>111</v>
      </c>
      <c r="P1349" t="s">
        <v>115</v>
      </c>
      <c r="Q1349" t="str">
        <f>TEXT(Table357[[#This Row],[order_date]],"yyyy")</f>
        <v>2015</v>
      </c>
    </row>
    <row r="1350" spans="1:17" x14ac:dyDescent="0.3">
      <c r="A1350">
        <f t="shared" si="131"/>
        <v>7777896749</v>
      </c>
      <c r="B1350" s="1">
        <v>42232</v>
      </c>
      <c r="C1350" t="str">
        <f t="shared" si="126"/>
        <v>Sunday</v>
      </c>
      <c r="D1350" t="str">
        <f t="shared" si="127"/>
        <v>August</v>
      </c>
      <c r="E1350">
        <v>16.5</v>
      </c>
      <c r="F1350" t="s">
        <v>7</v>
      </c>
      <c r="G1350" t="s">
        <v>17</v>
      </c>
      <c r="H1350">
        <f t="shared" si="128"/>
        <v>25</v>
      </c>
      <c r="I1350">
        <v>3</v>
      </c>
      <c r="J1350" t="s">
        <v>54</v>
      </c>
      <c r="K1350" t="s">
        <v>55</v>
      </c>
      <c r="L1350">
        <f>Table357[[#This Row],[unit_price]]*Table357[[#This Row],[quantity]]</f>
        <v>49.5</v>
      </c>
      <c r="M1350">
        <f t="shared" si="129"/>
        <v>75</v>
      </c>
      <c r="N1350">
        <f t="shared" si="130"/>
        <v>25.5</v>
      </c>
      <c r="O1350" t="s">
        <v>111</v>
      </c>
      <c r="P1350" t="s">
        <v>114</v>
      </c>
      <c r="Q1350" t="str">
        <f>TEXT(Table357[[#This Row],[order_date]],"yyyy")</f>
        <v>2015</v>
      </c>
    </row>
    <row r="1351" spans="1:17" x14ac:dyDescent="0.3">
      <c r="A1351">
        <f t="shared" si="131"/>
        <v>7777896750</v>
      </c>
      <c r="B1351" s="1">
        <v>42232</v>
      </c>
      <c r="C1351" t="str">
        <f t="shared" si="126"/>
        <v>Sunday</v>
      </c>
      <c r="D1351" t="str">
        <f t="shared" si="127"/>
        <v>August</v>
      </c>
      <c r="E1351">
        <v>16.5</v>
      </c>
      <c r="F1351" t="s">
        <v>7</v>
      </c>
      <c r="G1351" t="s">
        <v>17</v>
      </c>
      <c r="H1351">
        <f t="shared" si="128"/>
        <v>25</v>
      </c>
      <c r="I1351">
        <v>12</v>
      </c>
      <c r="J1351" t="s">
        <v>18</v>
      </c>
      <c r="K1351" t="s">
        <v>19</v>
      </c>
      <c r="L1351">
        <f>Table357[[#This Row],[unit_price]]*Table357[[#This Row],[quantity]]</f>
        <v>198</v>
      </c>
      <c r="M1351">
        <f t="shared" si="129"/>
        <v>300</v>
      </c>
      <c r="N1351">
        <f t="shared" si="130"/>
        <v>102</v>
      </c>
      <c r="O1351" t="s">
        <v>112</v>
      </c>
      <c r="P1351" t="s">
        <v>114</v>
      </c>
      <c r="Q1351" t="str">
        <f>TEXT(Table357[[#This Row],[order_date]],"yyyy")</f>
        <v>2015</v>
      </c>
    </row>
    <row r="1352" spans="1:17" x14ac:dyDescent="0.3">
      <c r="A1352">
        <f t="shared" si="131"/>
        <v>7777896751</v>
      </c>
      <c r="B1352" s="1">
        <v>42232</v>
      </c>
      <c r="C1352" t="str">
        <f t="shared" si="126"/>
        <v>Sunday</v>
      </c>
      <c r="D1352" t="str">
        <f t="shared" si="127"/>
        <v>August</v>
      </c>
      <c r="E1352">
        <v>20.75</v>
      </c>
      <c r="F1352" t="s">
        <v>13</v>
      </c>
      <c r="G1352" t="s">
        <v>22</v>
      </c>
      <c r="H1352">
        <f t="shared" si="128"/>
        <v>28.75</v>
      </c>
      <c r="I1352">
        <v>2</v>
      </c>
      <c r="J1352" t="s">
        <v>50</v>
      </c>
      <c r="K1352" t="s">
        <v>51</v>
      </c>
      <c r="L1352">
        <f>Table357[[#This Row],[unit_price]]*Table357[[#This Row],[quantity]]</f>
        <v>41.5</v>
      </c>
      <c r="M1352">
        <f t="shared" si="129"/>
        <v>57.5</v>
      </c>
      <c r="N1352">
        <f t="shared" si="130"/>
        <v>16</v>
      </c>
      <c r="O1352" t="s">
        <v>112</v>
      </c>
      <c r="P1352" t="s">
        <v>114</v>
      </c>
      <c r="Q1352" t="str">
        <f>TEXT(Table357[[#This Row],[order_date]],"yyyy")</f>
        <v>2015</v>
      </c>
    </row>
    <row r="1353" spans="1:17" x14ac:dyDescent="0.3">
      <c r="A1353">
        <f t="shared" si="131"/>
        <v>7777896752</v>
      </c>
      <c r="B1353" s="1">
        <v>42232</v>
      </c>
      <c r="C1353" t="str">
        <f t="shared" si="126"/>
        <v>Sunday</v>
      </c>
      <c r="D1353" t="str">
        <f t="shared" si="127"/>
        <v>August</v>
      </c>
      <c r="E1353">
        <v>9.75</v>
      </c>
      <c r="F1353" t="s">
        <v>27</v>
      </c>
      <c r="G1353" t="s">
        <v>8</v>
      </c>
      <c r="H1353">
        <f t="shared" si="128"/>
        <v>12.75</v>
      </c>
      <c r="I1353">
        <v>4</v>
      </c>
      <c r="J1353" t="s">
        <v>48</v>
      </c>
      <c r="K1353" t="s">
        <v>49</v>
      </c>
      <c r="L1353">
        <f>Table357[[#This Row],[unit_price]]*Table357[[#This Row],[quantity]]</f>
        <v>39</v>
      </c>
      <c r="M1353">
        <f t="shared" si="129"/>
        <v>51</v>
      </c>
      <c r="N1353">
        <f t="shared" si="130"/>
        <v>12</v>
      </c>
      <c r="O1353" t="s">
        <v>111</v>
      </c>
      <c r="P1353" t="s">
        <v>115</v>
      </c>
      <c r="Q1353" t="str">
        <f>TEXT(Table357[[#This Row],[order_date]],"yyyy")</f>
        <v>2015</v>
      </c>
    </row>
    <row r="1354" spans="1:17" x14ac:dyDescent="0.3">
      <c r="A1354">
        <f t="shared" si="131"/>
        <v>7777896753</v>
      </c>
      <c r="B1354" s="1">
        <v>42232</v>
      </c>
      <c r="C1354" t="str">
        <f t="shared" si="126"/>
        <v>Sunday</v>
      </c>
      <c r="D1354" t="str">
        <f t="shared" si="127"/>
        <v>August</v>
      </c>
      <c r="E1354">
        <v>20.75</v>
      </c>
      <c r="F1354" t="s">
        <v>13</v>
      </c>
      <c r="G1354" t="s">
        <v>22</v>
      </c>
      <c r="H1354">
        <f t="shared" si="128"/>
        <v>28.75</v>
      </c>
      <c r="I1354">
        <v>7</v>
      </c>
      <c r="J1354" t="s">
        <v>44</v>
      </c>
      <c r="K1354" t="s">
        <v>45</v>
      </c>
      <c r="L1354">
        <f>Table357[[#This Row],[unit_price]]*Table357[[#This Row],[quantity]]</f>
        <v>145.25</v>
      </c>
      <c r="M1354">
        <f t="shared" si="129"/>
        <v>201.25</v>
      </c>
      <c r="N1354">
        <f t="shared" si="130"/>
        <v>56</v>
      </c>
      <c r="O1354" t="s">
        <v>111</v>
      </c>
      <c r="P1354" t="s">
        <v>115</v>
      </c>
      <c r="Q1354" t="str">
        <f>TEXT(Table357[[#This Row],[order_date]],"yyyy")</f>
        <v>2015</v>
      </c>
    </row>
    <row r="1355" spans="1:17" x14ac:dyDescent="0.3">
      <c r="A1355">
        <f t="shared" si="131"/>
        <v>7777896754</v>
      </c>
      <c r="B1355" s="1">
        <v>42233</v>
      </c>
      <c r="C1355" t="str">
        <f t="shared" si="126"/>
        <v>Monday</v>
      </c>
      <c r="D1355" t="str">
        <f t="shared" si="127"/>
        <v>August</v>
      </c>
      <c r="E1355">
        <v>16</v>
      </c>
      <c r="F1355" t="s">
        <v>7</v>
      </c>
      <c r="G1355" t="s">
        <v>8</v>
      </c>
      <c r="H1355">
        <f t="shared" si="128"/>
        <v>20.5</v>
      </c>
      <c r="I1355">
        <v>2</v>
      </c>
      <c r="J1355" t="s">
        <v>11</v>
      </c>
      <c r="K1355" t="s">
        <v>12</v>
      </c>
      <c r="L1355">
        <f>Table357[[#This Row],[unit_price]]*Table357[[#This Row],[quantity]]</f>
        <v>32</v>
      </c>
      <c r="M1355">
        <f t="shared" si="129"/>
        <v>41</v>
      </c>
      <c r="N1355">
        <f t="shared" si="130"/>
        <v>9</v>
      </c>
      <c r="O1355" t="s">
        <v>111</v>
      </c>
      <c r="P1355" t="s">
        <v>115</v>
      </c>
      <c r="Q1355" t="str">
        <f>TEXT(Table357[[#This Row],[order_date]],"yyyy")</f>
        <v>2015</v>
      </c>
    </row>
    <row r="1356" spans="1:17" x14ac:dyDescent="0.3">
      <c r="A1356">
        <f t="shared" si="131"/>
        <v>7777896755</v>
      </c>
      <c r="B1356" s="1">
        <v>42233</v>
      </c>
      <c r="C1356" t="str">
        <f t="shared" si="126"/>
        <v>Monday</v>
      </c>
      <c r="D1356" t="str">
        <f t="shared" si="127"/>
        <v>August</v>
      </c>
      <c r="E1356">
        <v>17.95</v>
      </c>
      <c r="F1356" t="s">
        <v>13</v>
      </c>
      <c r="G1356" t="s">
        <v>14</v>
      </c>
      <c r="H1356">
        <f t="shared" si="128"/>
        <v>24.95</v>
      </c>
      <c r="I1356">
        <v>6</v>
      </c>
      <c r="J1356" t="s">
        <v>56</v>
      </c>
      <c r="K1356" t="s">
        <v>57</v>
      </c>
      <c r="L1356">
        <f>Table357[[#This Row],[unit_price]]*Table357[[#This Row],[quantity]]</f>
        <v>107.69999999999999</v>
      </c>
      <c r="M1356">
        <f t="shared" si="129"/>
        <v>149.69999999999999</v>
      </c>
      <c r="N1356">
        <f t="shared" si="130"/>
        <v>42</v>
      </c>
      <c r="O1356" t="s">
        <v>111</v>
      </c>
      <c r="P1356" t="s">
        <v>114</v>
      </c>
      <c r="Q1356" t="str">
        <f>TEXT(Table357[[#This Row],[order_date]],"yyyy")</f>
        <v>2015</v>
      </c>
    </row>
    <row r="1357" spans="1:17" x14ac:dyDescent="0.3">
      <c r="A1357">
        <f t="shared" si="131"/>
        <v>7777896756</v>
      </c>
      <c r="B1357" s="1">
        <v>42233</v>
      </c>
      <c r="C1357" t="str">
        <f t="shared" si="126"/>
        <v>Monday</v>
      </c>
      <c r="D1357" t="str">
        <f t="shared" si="127"/>
        <v>August</v>
      </c>
      <c r="E1357">
        <v>16.75</v>
      </c>
      <c r="F1357" t="s">
        <v>7</v>
      </c>
      <c r="G1357" t="s">
        <v>22</v>
      </c>
      <c r="H1357">
        <f t="shared" si="128"/>
        <v>23.25</v>
      </c>
      <c r="I1357">
        <v>6</v>
      </c>
      <c r="J1357" t="s">
        <v>28</v>
      </c>
      <c r="K1357" t="s">
        <v>29</v>
      </c>
      <c r="L1357">
        <f>Table357[[#This Row],[unit_price]]*Table357[[#This Row],[quantity]]</f>
        <v>100.5</v>
      </c>
      <c r="M1357">
        <f t="shared" si="129"/>
        <v>139.5</v>
      </c>
      <c r="N1357">
        <f t="shared" si="130"/>
        <v>39</v>
      </c>
      <c r="O1357" t="s">
        <v>111</v>
      </c>
      <c r="P1357" t="s">
        <v>115</v>
      </c>
      <c r="Q1357" t="str">
        <f>TEXT(Table357[[#This Row],[order_date]],"yyyy")</f>
        <v>2015</v>
      </c>
    </row>
    <row r="1358" spans="1:17" x14ac:dyDescent="0.3">
      <c r="A1358">
        <f t="shared" si="131"/>
        <v>7777896757</v>
      </c>
      <c r="B1358" s="1">
        <v>42233</v>
      </c>
      <c r="C1358" t="str">
        <f t="shared" si="126"/>
        <v>Monday</v>
      </c>
      <c r="D1358" t="str">
        <f t="shared" si="127"/>
        <v>August</v>
      </c>
      <c r="E1358">
        <v>12.5</v>
      </c>
      <c r="F1358" t="s">
        <v>27</v>
      </c>
      <c r="G1358" t="s">
        <v>17</v>
      </c>
      <c r="H1358">
        <f t="shared" si="128"/>
        <v>19.5</v>
      </c>
      <c r="I1358">
        <v>8</v>
      </c>
      <c r="J1358" t="s">
        <v>25</v>
      </c>
      <c r="K1358" t="s">
        <v>26</v>
      </c>
      <c r="L1358">
        <f>Table357[[#This Row],[unit_price]]*Table357[[#This Row],[quantity]]</f>
        <v>100</v>
      </c>
      <c r="M1358">
        <f t="shared" si="129"/>
        <v>156</v>
      </c>
      <c r="N1358">
        <f t="shared" si="130"/>
        <v>56</v>
      </c>
      <c r="O1358" t="s">
        <v>112</v>
      </c>
      <c r="P1358" t="s">
        <v>115</v>
      </c>
      <c r="Q1358" t="str">
        <f>TEXT(Table357[[#This Row],[order_date]],"yyyy")</f>
        <v>2015</v>
      </c>
    </row>
    <row r="1359" spans="1:17" x14ac:dyDescent="0.3">
      <c r="A1359">
        <f t="shared" si="131"/>
        <v>7777896758</v>
      </c>
      <c r="B1359" s="1">
        <v>42234</v>
      </c>
      <c r="C1359" t="str">
        <f t="shared" si="126"/>
        <v>Tuesday</v>
      </c>
      <c r="D1359" t="str">
        <f t="shared" si="127"/>
        <v>August</v>
      </c>
      <c r="E1359">
        <v>12</v>
      </c>
      <c r="F1359" t="s">
        <v>27</v>
      </c>
      <c r="G1359" t="s">
        <v>14</v>
      </c>
      <c r="H1359">
        <f t="shared" si="128"/>
        <v>16</v>
      </c>
      <c r="I1359">
        <v>11</v>
      </c>
      <c r="J1359" t="s">
        <v>34</v>
      </c>
      <c r="K1359" t="s">
        <v>35</v>
      </c>
      <c r="L1359">
        <f>Table357[[#This Row],[unit_price]]*Table357[[#This Row],[quantity]]</f>
        <v>132</v>
      </c>
      <c r="M1359">
        <f t="shared" si="129"/>
        <v>176</v>
      </c>
      <c r="N1359">
        <f t="shared" si="130"/>
        <v>44</v>
      </c>
      <c r="O1359" t="s">
        <v>111</v>
      </c>
      <c r="P1359" t="s">
        <v>115</v>
      </c>
      <c r="Q1359" t="str">
        <f>TEXT(Table357[[#This Row],[order_date]],"yyyy")</f>
        <v>2015</v>
      </c>
    </row>
    <row r="1360" spans="1:17" x14ac:dyDescent="0.3">
      <c r="A1360">
        <f t="shared" si="131"/>
        <v>7777896759</v>
      </c>
      <c r="B1360" s="1">
        <v>42234</v>
      </c>
      <c r="C1360" t="str">
        <f t="shared" si="126"/>
        <v>Tuesday</v>
      </c>
      <c r="D1360" t="str">
        <f t="shared" si="127"/>
        <v>August</v>
      </c>
      <c r="E1360">
        <v>20.75</v>
      </c>
      <c r="F1360" t="s">
        <v>13</v>
      </c>
      <c r="G1360" t="s">
        <v>17</v>
      </c>
      <c r="H1360">
        <f t="shared" si="128"/>
        <v>30.75</v>
      </c>
      <c r="I1360">
        <v>10</v>
      </c>
      <c r="J1360" t="s">
        <v>25</v>
      </c>
      <c r="K1360" t="s">
        <v>26</v>
      </c>
      <c r="L1360">
        <f>Table357[[#This Row],[unit_price]]*Table357[[#This Row],[quantity]]</f>
        <v>207.5</v>
      </c>
      <c r="M1360">
        <f t="shared" si="129"/>
        <v>307.5</v>
      </c>
      <c r="N1360">
        <f t="shared" si="130"/>
        <v>100</v>
      </c>
      <c r="O1360" t="s">
        <v>112</v>
      </c>
      <c r="P1360" t="s">
        <v>115</v>
      </c>
      <c r="Q1360" t="str">
        <f>TEXT(Table357[[#This Row],[order_date]],"yyyy")</f>
        <v>2015</v>
      </c>
    </row>
    <row r="1361" spans="1:17" x14ac:dyDescent="0.3">
      <c r="A1361">
        <f t="shared" si="131"/>
        <v>7777896760</v>
      </c>
      <c r="B1361" s="1">
        <v>42234</v>
      </c>
      <c r="C1361" t="str">
        <f t="shared" si="126"/>
        <v>Tuesday</v>
      </c>
      <c r="D1361" t="str">
        <f t="shared" si="127"/>
        <v>August</v>
      </c>
      <c r="E1361">
        <v>20.75</v>
      </c>
      <c r="F1361" t="s">
        <v>13</v>
      </c>
      <c r="G1361" t="s">
        <v>22</v>
      </c>
      <c r="H1361">
        <f t="shared" si="128"/>
        <v>28.75</v>
      </c>
      <c r="I1361">
        <v>5</v>
      </c>
      <c r="J1361" t="s">
        <v>46</v>
      </c>
      <c r="K1361" t="s">
        <v>47</v>
      </c>
      <c r="L1361">
        <f>Table357[[#This Row],[unit_price]]*Table357[[#This Row],[quantity]]</f>
        <v>103.75</v>
      </c>
      <c r="M1361">
        <f t="shared" si="129"/>
        <v>143.75</v>
      </c>
      <c r="N1361">
        <f t="shared" si="130"/>
        <v>40</v>
      </c>
      <c r="O1361" t="s">
        <v>112</v>
      </c>
      <c r="P1361" t="s">
        <v>115</v>
      </c>
      <c r="Q1361" t="str">
        <f>TEXT(Table357[[#This Row],[order_date]],"yyyy")</f>
        <v>2015</v>
      </c>
    </row>
    <row r="1362" spans="1:17" x14ac:dyDescent="0.3">
      <c r="A1362">
        <f t="shared" si="131"/>
        <v>7777896761</v>
      </c>
      <c r="B1362" s="1">
        <v>42234</v>
      </c>
      <c r="C1362" t="str">
        <f t="shared" si="126"/>
        <v>Tuesday</v>
      </c>
      <c r="D1362" t="str">
        <f t="shared" si="127"/>
        <v>August</v>
      </c>
      <c r="E1362">
        <v>12.5</v>
      </c>
      <c r="F1362" t="s">
        <v>7</v>
      </c>
      <c r="G1362" t="s">
        <v>8</v>
      </c>
      <c r="H1362">
        <f t="shared" si="128"/>
        <v>17</v>
      </c>
      <c r="I1362">
        <v>5</v>
      </c>
      <c r="J1362" t="s">
        <v>48</v>
      </c>
      <c r="K1362" t="s">
        <v>49</v>
      </c>
      <c r="L1362">
        <f>Table357[[#This Row],[unit_price]]*Table357[[#This Row],[quantity]]</f>
        <v>62.5</v>
      </c>
      <c r="M1362">
        <f t="shared" si="129"/>
        <v>85</v>
      </c>
      <c r="N1362">
        <f t="shared" si="130"/>
        <v>22.5</v>
      </c>
      <c r="O1362" t="s">
        <v>112</v>
      </c>
      <c r="P1362" t="s">
        <v>115</v>
      </c>
      <c r="Q1362" t="str">
        <f>TEXT(Table357[[#This Row],[order_date]],"yyyy")</f>
        <v>2015</v>
      </c>
    </row>
    <row r="1363" spans="1:17" x14ac:dyDescent="0.3">
      <c r="A1363">
        <f t="shared" si="131"/>
        <v>7777896762</v>
      </c>
      <c r="B1363" s="1">
        <v>42235</v>
      </c>
      <c r="C1363" t="str">
        <f t="shared" si="126"/>
        <v>Wednesday</v>
      </c>
      <c r="D1363" t="str">
        <f t="shared" si="127"/>
        <v>August</v>
      </c>
      <c r="E1363">
        <v>12</v>
      </c>
      <c r="F1363" t="s">
        <v>27</v>
      </c>
      <c r="G1363" t="s">
        <v>8</v>
      </c>
      <c r="H1363">
        <f t="shared" si="128"/>
        <v>15</v>
      </c>
      <c r="I1363">
        <v>1</v>
      </c>
      <c r="J1363" t="s">
        <v>58</v>
      </c>
      <c r="K1363" t="s">
        <v>59</v>
      </c>
      <c r="L1363">
        <f>Table357[[#This Row],[unit_price]]*Table357[[#This Row],[quantity]]</f>
        <v>12</v>
      </c>
      <c r="M1363">
        <f t="shared" si="129"/>
        <v>15</v>
      </c>
      <c r="N1363">
        <f t="shared" si="130"/>
        <v>3</v>
      </c>
      <c r="O1363" t="s">
        <v>111</v>
      </c>
      <c r="P1363" t="s">
        <v>115</v>
      </c>
      <c r="Q1363" t="str">
        <f>TEXT(Table357[[#This Row],[order_date]],"yyyy")</f>
        <v>2015</v>
      </c>
    </row>
    <row r="1364" spans="1:17" x14ac:dyDescent="0.3">
      <c r="A1364">
        <f t="shared" si="131"/>
        <v>7777896763</v>
      </c>
      <c r="B1364" s="1">
        <v>42235</v>
      </c>
      <c r="C1364" t="str">
        <f t="shared" si="126"/>
        <v>Wednesday</v>
      </c>
      <c r="D1364" t="str">
        <f t="shared" si="127"/>
        <v>August</v>
      </c>
      <c r="E1364">
        <v>20.75</v>
      </c>
      <c r="F1364" t="s">
        <v>13</v>
      </c>
      <c r="G1364" t="s">
        <v>22</v>
      </c>
      <c r="H1364">
        <f t="shared" si="128"/>
        <v>28.75</v>
      </c>
      <c r="I1364">
        <v>2</v>
      </c>
      <c r="J1364" t="s">
        <v>23</v>
      </c>
      <c r="K1364" t="s">
        <v>24</v>
      </c>
      <c r="L1364">
        <f>Table357[[#This Row],[unit_price]]*Table357[[#This Row],[quantity]]</f>
        <v>41.5</v>
      </c>
      <c r="M1364">
        <f t="shared" si="129"/>
        <v>57.5</v>
      </c>
      <c r="N1364">
        <f t="shared" si="130"/>
        <v>16</v>
      </c>
      <c r="O1364" t="s">
        <v>112</v>
      </c>
      <c r="P1364" t="s">
        <v>115</v>
      </c>
      <c r="Q1364" t="str">
        <f>TEXT(Table357[[#This Row],[order_date]],"yyyy")</f>
        <v>2015</v>
      </c>
    </row>
    <row r="1365" spans="1:17" x14ac:dyDescent="0.3">
      <c r="A1365">
        <f t="shared" si="131"/>
        <v>7777896764</v>
      </c>
      <c r="B1365" s="1">
        <v>42235</v>
      </c>
      <c r="C1365" t="str">
        <f t="shared" si="126"/>
        <v>Wednesday</v>
      </c>
      <c r="D1365" t="str">
        <f t="shared" si="127"/>
        <v>August</v>
      </c>
      <c r="E1365">
        <v>12</v>
      </c>
      <c r="F1365" t="s">
        <v>27</v>
      </c>
      <c r="G1365" t="s">
        <v>14</v>
      </c>
      <c r="H1365">
        <f t="shared" si="128"/>
        <v>16</v>
      </c>
      <c r="I1365">
        <v>4</v>
      </c>
      <c r="J1365" t="s">
        <v>34</v>
      </c>
      <c r="K1365" t="s">
        <v>35</v>
      </c>
      <c r="L1365">
        <f>Table357[[#This Row],[unit_price]]*Table357[[#This Row],[quantity]]</f>
        <v>48</v>
      </c>
      <c r="M1365">
        <f t="shared" si="129"/>
        <v>64</v>
      </c>
      <c r="N1365">
        <f t="shared" si="130"/>
        <v>16</v>
      </c>
      <c r="O1365" t="s">
        <v>111</v>
      </c>
      <c r="P1365" t="s">
        <v>114</v>
      </c>
      <c r="Q1365" t="str">
        <f>TEXT(Table357[[#This Row],[order_date]],"yyyy")</f>
        <v>2015</v>
      </c>
    </row>
    <row r="1366" spans="1:17" x14ac:dyDescent="0.3">
      <c r="A1366">
        <f t="shared" si="131"/>
        <v>7777896765</v>
      </c>
      <c r="B1366" s="1">
        <v>42235</v>
      </c>
      <c r="C1366" t="str">
        <f t="shared" si="126"/>
        <v>Wednesday</v>
      </c>
      <c r="D1366" t="str">
        <f t="shared" si="127"/>
        <v>August</v>
      </c>
      <c r="E1366">
        <v>11</v>
      </c>
      <c r="F1366" t="s">
        <v>27</v>
      </c>
      <c r="G1366" t="s">
        <v>8</v>
      </c>
      <c r="H1366">
        <f t="shared" si="128"/>
        <v>14</v>
      </c>
      <c r="I1366">
        <v>8</v>
      </c>
      <c r="J1366" t="s">
        <v>74</v>
      </c>
      <c r="K1366" t="s">
        <v>75</v>
      </c>
      <c r="L1366">
        <f>Table357[[#This Row],[unit_price]]*Table357[[#This Row],[quantity]]</f>
        <v>88</v>
      </c>
      <c r="M1366">
        <f t="shared" si="129"/>
        <v>112</v>
      </c>
      <c r="N1366">
        <f t="shared" si="130"/>
        <v>24</v>
      </c>
      <c r="O1366" t="s">
        <v>112</v>
      </c>
      <c r="P1366" t="s">
        <v>115</v>
      </c>
      <c r="Q1366" t="str">
        <f>TEXT(Table357[[#This Row],[order_date]],"yyyy")</f>
        <v>2015</v>
      </c>
    </row>
    <row r="1367" spans="1:17" x14ac:dyDescent="0.3">
      <c r="A1367">
        <f t="shared" si="131"/>
        <v>7777896766</v>
      </c>
      <c r="B1367" s="1">
        <v>42235</v>
      </c>
      <c r="C1367" t="str">
        <f t="shared" si="126"/>
        <v>Wednesday</v>
      </c>
      <c r="D1367" t="str">
        <f t="shared" si="127"/>
        <v>August</v>
      </c>
      <c r="E1367">
        <v>20.75</v>
      </c>
      <c r="F1367" t="s">
        <v>13</v>
      </c>
      <c r="G1367" t="s">
        <v>17</v>
      </c>
      <c r="H1367">
        <f t="shared" si="128"/>
        <v>30.75</v>
      </c>
      <c r="I1367">
        <v>7</v>
      </c>
      <c r="J1367" t="s">
        <v>54</v>
      </c>
      <c r="K1367" t="s">
        <v>55</v>
      </c>
      <c r="L1367">
        <f>Table357[[#This Row],[unit_price]]*Table357[[#This Row],[quantity]]</f>
        <v>145.25</v>
      </c>
      <c r="M1367">
        <f t="shared" si="129"/>
        <v>215.25</v>
      </c>
      <c r="N1367">
        <f t="shared" si="130"/>
        <v>70</v>
      </c>
      <c r="O1367" t="s">
        <v>111</v>
      </c>
      <c r="P1367" t="s">
        <v>115</v>
      </c>
      <c r="Q1367" t="str">
        <f>TEXT(Table357[[#This Row],[order_date]],"yyyy")</f>
        <v>2015</v>
      </c>
    </row>
    <row r="1368" spans="1:17" x14ac:dyDescent="0.3">
      <c r="A1368">
        <f t="shared" si="131"/>
        <v>7777896767</v>
      </c>
      <c r="B1368" s="1">
        <v>42236</v>
      </c>
      <c r="C1368" t="str">
        <f t="shared" si="126"/>
        <v>Thursday</v>
      </c>
      <c r="D1368" t="str">
        <f t="shared" si="127"/>
        <v>August</v>
      </c>
      <c r="E1368">
        <v>16</v>
      </c>
      <c r="F1368" t="s">
        <v>7</v>
      </c>
      <c r="G1368" t="s">
        <v>8</v>
      </c>
      <c r="H1368">
        <f t="shared" si="128"/>
        <v>20.5</v>
      </c>
      <c r="I1368">
        <v>7</v>
      </c>
      <c r="J1368" t="s">
        <v>11</v>
      </c>
      <c r="K1368" t="s">
        <v>12</v>
      </c>
      <c r="L1368">
        <f>Table357[[#This Row],[unit_price]]*Table357[[#This Row],[quantity]]</f>
        <v>112</v>
      </c>
      <c r="M1368">
        <f t="shared" si="129"/>
        <v>143.5</v>
      </c>
      <c r="N1368">
        <f t="shared" si="130"/>
        <v>31.5</v>
      </c>
      <c r="O1368" t="s">
        <v>111</v>
      </c>
      <c r="P1368" t="s">
        <v>114</v>
      </c>
      <c r="Q1368" t="str">
        <f>TEXT(Table357[[#This Row],[order_date]],"yyyy")</f>
        <v>2015</v>
      </c>
    </row>
    <row r="1369" spans="1:17" x14ac:dyDescent="0.3">
      <c r="A1369">
        <f t="shared" si="131"/>
        <v>7777896768</v>
      </c>
      <c r="B1369" s="1">
        <v>42236</v>
      </c>
      <c r="C1369" t="str">
        <f t="shared" si="126"/>
        <v>Thursday</v>
      </c>
      <c r="D1369" t="str">
        <f t="shared" si="127"/>
        <v>August</v>
      </c>
      <c r="E1369">
        <v>20.75</v>
      </c>
      <c r="F1369" t="s">
        <v>13</v>
      </c>
      <c r="G1369" t="s">
        <v>22</v>
      </c>
      <c r="H1369">
        <f t="shared" si="128"/>
        <v>28.75</v>
      </c>
      <c r="I1369">
        <v>8</v>
      </c>
      <c r="J1369" t="s">
        <v>44</v>
      </c>
      <c r="K1369" t="s">
        <v>45</v>
      </c>
      <c r="L1369">
        <f>Table357[[#This Row],[unit_price]]*Table357[[#This Row],[quantity]]</f>
        <v>166</v>
      </c>
      <c r="M1369">
        <f t="shared" si="129"/>
        <v>230</v>
      </c>
      <c r="N1369">
        <f t="shared" si="130"/>
        <v>64</v>
      </c>
      <c r="O1369" t="s">
        <v>111</v>
      </c>
      <c r="P1369" t="s">
        <v>114</v>
      </c>
      <c r="Q1369" t="str">
        <f>TEXT(Table357[[#This Row],[order_date]],"yyyy")</f>
        <v>2015</v>
      </c>
    </row>
    <row r="1370" spans="1:17" x14ac:dyDescent="0.3">
      <c r="A1370">
        <f t="shared" si="131"/>
        <v>7777896769</v>
      </c>
      <c r="B1370" s="1">
        <v>42236</v>
      </c>
      <c r="C1370" t="str">
        <f t="shared" si="126"/>
        <v>Thursday</v>
      </c>
      <c r="D1370" t="str">
        <f t="shared" si="127"/>
        <v>August</v>
      </c>
      <c r="E1370">
        <v>14.75</v>
      </c>
      <c r="F1370" t="s">
        <v>7</v>
      </c>
      <c r="G1370" t="s">
        <v>14</v>
      </c>
      <c r="H1370">
        <f t="shared" si="128"/>
        <v>20.25</v>
      </c>
      <c r="I1370">
        <v>7</v>
      </c>
      <c r="J1370" t="s">
        <v>56</v>
      </c>
      <c r="K1370" t="s">
        <v>57</v>
      </c>
      <c r="L1370">
        <f>Table357[[#This Row],[unit_price]]*Table357[[#This Row],[quantity]]</f>
        <v>103.25</v>
      </c>
      <c r="M1370">
        <f t="shared" si="129"/>
        <v>141.75</v>
      </c>
      <c r="N1370">
        <f t="shared" si="130"/>
        <v>38.5</v>
      </c>
      <c r="O1370" t="s">
        <v>111</v>
      </c>
      <c r="P1370" t="s">
        <v>115</v>
      </c>
      <c r="Q1370" t="str">
        <f>TEXT(Table357[[#This Row],[order_date]],"yyyy")</f>
        <v>2015</v>
      </c>
    </row>
    <row r="1371" spans="1:17" x14ac:dyDescent="0.3">
      <c r="A1371">
        <f t="shared" si="131"/>
        <v>7777896770</v>
      </c>
      <c r="B1371" s="1">
        <v>42237</v>
      </c>
      <c r="C1371" t="str">
        <f t="shared" si="126"/>
        <v>Friday</v>
      </c>
      <c r="D1371" t="str">
        <f t="shared" si="127"/>
        <v>August</v>
      </c>
      <c r="E1371">
        <v>12</v>
      </c>
      <c r="F1371" t="s">
        <v>27</v>
      </c>
      <c r="G1371" t="s">
        <v>14</v>
      </c>
      <c r="H1371">
        <f t="shared" si="128"/>
        <v>16</v>
      </c>
      <c r="I1371">
        <v>4</v>
      </c>
      <c r="J1371" t="s">
        <v>68</v>
      </c>
      <c r="K1371" t="s">
        <v>69</v>
      </c>
      <c r="L1371">
        <f>Table357[[#This Row],[unit_price]]*Table357[[#This Row],[quantity]]</f>
        <v>48</v>
      </c>
      <c r="M1371">
        <f t="shared" si="129"/>
        <v>64</v>
      </c>
      <c r="N1371">
        <f t="shared" si="130"/>
        <v>16</v>
      </c>
      <c r="O1371" t="s">
        <v>112</v>
      </c>
      <c r="P1371" t="s">
        <v>115</v>
      </c>
      <c r="Q1371" t="str">
        <f>TEXT(Table357[[#This Row],[order_date]],"yyyy")</f>
        <v>2015</v>
      </c>
    </row>
    <row r="1372" spans="1:17" x14ac:dyDescent="0.3">
      <c r="A1372">
        <f t="shared" si="131"/>
        <v>7777896771</v>
      </c>
      <c r="B1372" s="1">
        <v>42237</v>
      </c>
      <c r="C1372" t="str">
        <f t="shared" si="126"/>
        <v>Friday</v>
      </c>
      <c r="D1372" t="str">
        <f t="shared" si="127"/>
        <v>August</v>
      </c>
      <c r="E1372">
        <v>20.75</v>
      </c>
      <c r="F1372" t="s">
        <v>13</v>
      </c>
      <c r="G1372" t="s">
        <v>22</v>
      </c>
      <c r="H1372">
        <f t="shared" si="128"/>
        <v>28.75</v>
      </c>
      <c r="I1372">
        <v>8</v>
      </c>
      <c r="J1372" t="s">
        <v>44</v>
      </c>
      <c r="K1372" t="s">
        <v>45</v>
      </c>
      <c r="L1372">
        <f>Table357[[#This Row],[unit_price]]*Table357[[#This Row],[quantity]]</f>
        <v>166</v>
      </c>
      <c r="M1372">
        <f t="shared" si="129"/>
        <v>230</v>
      </c>
      <c r="N1372">
        <f t="shared" si="130"/>
        <v>64</v>
      </c>
      <c r="O1372" t="s">
        <v>112</v>
      </c>
      <c r="P1372" t="s">
        <v>114</v>
      </c>
      <c r="Q1372" t="str">
        <f>TEXT(Table357[[#This Row],[order_date]],"yyyy")</f>
        <v>2015</v>
      </c>
    </row>
    <row r="1373" spans="1:17" x14ac:dyDescent="0.3">
      <c r="A1373">
        <f t="shared" si="131"/>
        <v>7777896772</v>
      </c>
      <c r="B1373" s="1">
        <v>42237</v>
      </c>
      <c r="C1373" t="str">
        <f t="shared" si="126"/>
        <v>Friday</v>
      </c>
      <c r="D1373" t="str">
        <f t="shared" si="127"/>
        <v>August</v>
      </c>
      <c r="E1373">
        <v>16.75</v>
      </c>
      <c r="F1373" t="s">
        <v>7</v>
      </c>
      <c r="G1373" t="s">
        <v>22</v>
      </c>
      <c r="H1373">
        <f t="shared" si="128"/>
        <v>23.25</v>
      </c>
      <c r="I1373">
        <v>8</v>
      </c>
      <c r="J1373" t="s">
        <v>72</v>
      </c>
      <c r="K1373" t="s">
        <v>73</v>
      </c>
      <c r="L1373">
        <f>Table357[[#This Row],[unit_price]]*Table357[[#This Row],[quantity]]</f>
        <v>134</v>
      </c>
      <c r="M1373">
        <f t="shared" si="129"/>
        <v>186</v>
      </c>
      <c r="N1373">
        <f t="shared" si="130"/>
        <v>52</v>
      </c>
      <c r="O1373" t="s">
        <v>112</v>
      </c>
      <c r="P1373" t="s">
        <v>114</v>
      </c>
      <c r="Q1373" t="str">
        <f>TEXT(Table357[[#This Row],[order_date]],"yyyy")</f>
        <v>2015</v>
      </c>
    </row>
    <row r="1374" spans="1:17" x14ac:dyDescent="0.3">
      <c r="A1374">
        <f t="shared" si="131"/>
        <v>7777896773</v>
      </c>
      <c r="B1374" s="1">
        <v>42237</v>
      </c>
      <c r="C1374" t="str">
        <f t="shared" si="126"/>
        <v>Friday</v>
      </c>
      <c r="D1374" t="str">
        <f t="shared" si="127"/>
        <v>August</v>
      </c>
      <c r="E1374">
        <v>16</v>
      </c>
      <c r="F1374" t="s">
        <v>7</v>
      </c>
      <c r="G1374" t="s">
        <v>14</v>
      </c>
      <c r="H1374">
        <f t="shared" si="128"/>
        <v>21.5</v>
      </c>
      <c r="I1374">
        <v>10</v>
      </c>
      <c r="J1374" t="s">
        <v>42</v>
      </c>
      <c r="K1374" t="s">
        <v>43</v>
      </c>
      <c r="L1374">
        <f>Table357[[#This Row],[unit_price]]*Table357[[#This Row],[quantity]]</f>
        <v>160</v>
      </c>
      <c r="M1374">
        <f t="shared" si="129"/>
        <v>215</v>
      </c>
      <c r="N1374">
        <f t="shared" si="130"/>
        <v>55</v>
      </c>
      <c r="O1374" t="s">
        <v>112</v>
      </c>
      <c r="P1374" t="s">
        <v>114</v>
      </c>
      <c r="Q1374" t="str">
        <f>TEXT(Table357[[#This Row],[order_date]],"yyyy")</f>
        <v>2015</v>
      </c>
    </row>
    <row r="1375" spans="1:17" x14ac:dyDescent="0.3">
      <c r="A1375">
        <f t="shared" si="131"/>
        <v>7777896774</v>
      </c>
      <c r="B1375" s="1">
        <v>42237</v>
      </c>
      <c r="C1375" t="str">
        <f t="shared" si="126"/>
        <v>Friday</v>
      </c>
      <c r="D1375" t="str">
        <f t="shared" si="127"/>
        <v>August</v>
      </c>
      <c r="E1375">
        <v>16.75</v>
      </c>
      <c r="F1375" t="s">
        <v>7</v>
      </c>
      <c r="G1375" t="s">
        <v>22</v>
      </c>
      <c r="H1375">
        <f t="shared" si="128"/>
        <v>23.25</v>
      </c>
      <c r="I1375">
        <v>12</v>
      </c>
      <c r="J1375" t="s">
        <v>28</v>
      </c>
      <c r="K1375" t="s">
        <v>29</v>
      </c>
      <c r="L1375">
        <f>Table357[[#This Row],[unit_price]]*Table357[[#This Row],[quantity]]</f>
        <v>201</v>
      </c>
      <c r="M1375">
        <f t="shared" si="129"/>
        <v>279</v>
      </c>
      <c r="N1375">
        <f t="shared" si="130"/>
        <v>78</v>
      </c>
      <c r="O1375" t="s">
        <v>111</v>
      </c>
      <c r="P1375" t="s">
        <v>115</v>
      </c>
      <c r="Q1375" t="str">
        <f>TEXT(Table357[[#This Row],[order_date]],"yyyy")</f>
        <v>2015</v>
      </c>
    </row>
    <row r="1376" spans="1:17" x14ac:dyDescent="0.3">
      <c r="A1376">
        <f t="shared" si="131"/>
        <v>7777896775</v>
      </c>
      <c r="B1376" s="1">
        <v>42238</v>
      </c>
      <c r="C1376" t="str">
        <f t="shared" si="126"/>
        <v>Saturday</v>
      </c>
      <c r="D1376" t="str">
        <f t="shared" si="127"/>
        <v>August</v>
      </c>
      <c r="E1376">
        <v>20.75</v>
      </c>
      <c r="F1376" t="s">
        <v>13</v>
      </c>
      <c r="G1376" t="s">
        <v>17</v>
      </c>
      <c r="H1376">
        <f t="shared" si="128"/>
        <v>30.75</v>
      </c>
      <c r="I1376">
        <v>5</v>
      </c>
      <c r="J1376" t="s">
        <v>54</v>
      </c>
      <c r="K1376" t="s">
        <v>55</v>
      </c>
      <c r="L1376">
        <f>Table357[[#This Row],[unit_price]]*Table357[[#This Row],[quantity]]</f>
        <v>103.75</v>
      </c>
      <c r="M1376">
        <f t="shared" si="129"/>
        <v>153.75</v>
      </c>
      <c r="N1376">
        <f t="shared" si="130"/>
        <v>50</v>
      </c>
      <c r="O1376" t="s">
        <v>112</v>
      </c>
      <c r="P1376" t="s">
        <v>114</v>
      </c>
      <c r="Q1376" t="str">
        <f>TEXT(Table357[[#This Row],[order_date]],"yyyy")</f>
        <v>2015</v>
      </c>
    </row>
    <row r="1377" spans="1:17" x14ac:dyDescent="0.3">
      <c r="A1377">
        <f t="shared" si="131"/>
        <v>7777896776</v>
      </c>
      <c r="B1377" s="1">
        <v>42238</v>
      </c>
      <c r="C1377" t="str">
        <f t="shared" si="126"/>
        <v>Saturday</v>
      </c>
      <c r="D1377" t="str">
        <f t="shared" si="127"/>
        <v>August</v>
      </c>
      <c r="E1377">
        <v>14.5</v>
      </c>
      <c r="F1377" t="s">
        <v>7</v>
      </c>
      <c r="G1377" t="s">
        <v>8</v>
      </c>
      <c r="H1377">
        <f t="shared" si="128"/>
        <v>19</v>
      </c>
      <c r="I1377">
        <v>5</v>
      </c>
      <c r="J1377" t="s">
        <v>74</v>
      </c>
      <c r="K1377" t="s">
        <v>75</v>
      </c>
      <c r="L1377">
        <f>Table357[[#This Row],[unit_price]]*Table357[[#This Row],[quantity]]</f>
        <v>72.5</v>
      </c>
      <c r="M1377">
        <f t="shared" si="129"/>
        <v>95</v>
      </c>
      <c r="N1377">
        <f t="shared" si="130"/>
        <v>22.5</v>
      </c>
      <c r="O1377" t="s">
        <v>111</v>
      </c>
      <c r="P1377" t="s">
        <v>114</v>
      </c>
      <c r="Q1377" t="str">
        <f>TEXT(Table357[[#This Row],[order_date]],"yyyy")</f>
        <v>2015</v>
      </c>
    </row>
    <row r="1378" spans="1:17" x14ac:dyDescent="0.3">
      <c r="A1378">
        <f t="shared" si="131"/>
        <v>7777896777</v>
      </c>
      <c r="B1378" s="1">
        <v>42238</v>
      </c>
      <c r="C1378" t="str">
        <f t="shared" si="126"/>
        <v>Saturday</v>
      </c>
      <c r="D1378" t="str">
        <f t="shared" si="127"/>
        <v>August</v>
      </c>
      <c r="E1378">
        <v>12.25</v>
      </c>
      <c r="F1378" t="s">
        <v>27</v>
      </c>
      <c r="G1378" t="s">
        <v>17</v>
      </c>
      <c r="H1378">
        <f t="shared" si="128"/>
        <v>19.25</v>
      </c>
      <c r="I1378">
        <v>6</v>
      </c>
      <c r="J1378" t="s">
        <v>70</v>
      </c>
      <c r="K1378" t="s">
        <v>71</v>
      </c>
      <c r="L1378">
        <f>Table357[[#This Row],[unit_price]]*Table357[[#This Row],[quantity]]</f>
        <v>73.5</v>
      </c>
      <c r="M1378">
        <f t="shared" si="129"/>
        <v>115.5</v>
      </c>
      <c r="N1378">
        <f t="shared" si="130"/>
        <v>42</v>
      </c>
      <c r="O1378" t="s">
        <v>111</v>
      </c>
      <c r="P1378" t="s">
        <v>115</v>
      </c>
      <c r="Q1378" t="str">
        <f>TEXT(Table357[[#This Row],[order_date]],"yyyy")</f>
        <v>2015</v>
      </c>
    </row>
    <row r="1379" spans="1:17" x14ac:dyDescent="0.3">
      <c r="A1379">
        <f t="shared" si="131"/>
        <v>7777896778</v>
      </c>
      <c r="B1379" s="1">
        <v>42239</v>
      </c>
      <c r="C1379" t="str">
        <f t="shared" si="126"/>
        <v>Sunday</v>
      </c>
      <c r="D1379" t="str">
        <f t="shared" si="127"/>
        <v>August</v>
      </c>
      <c r="E1379">
        <v>12.75</v>
      </c>
      <c r="F1379" t="s">
        <v>27</v>
      </c>
      <c r="G1379" t="s">
        <v>22</v>
      </c>
      <c r="H1379">
        <f t="shared" si="128"/>
        <v>17.75</v>
      </c>
      <c r="I1379">
        <v>9</v>
      </c>
      <c r="J1379" t="s">
        <v>28</v>
      </c>
      <c r="K1379" t="s">
        <v>29</v>
      </c>
      <c r="L1379">
        <f>Table357[[#This Row],[unit_price]]*Table357[[#This Row],[quantity]]</f>
        <v>114.75</v>
      </c>
      <c r="M1379">
        <f t="shared" si="129"/>
        <v>159.75</v>
      </c>
      <c r="N1379">
        <f t="shared" si="130"/>
        <v>45</v>
      </c>
      <c r="O1379" t="s">
        <v>111</v>
      </c>
      <c r="P1379" t="s">
        <v>114</v>
      </c>
      <c r="Q1379" t="str">
        <f>TEXT(Table357[[#This Row],[order_date]],"yyyy")</f>
        <v>2015</v>
      </c>
    </row>
    <row r="1380" spans="1:17" x14ac:dyDescent="0.3">
      <c r="A1380">
        <f t="shared" si="131"/>
        <v>7777896779</v>
      </c>
      <c r="B1380" s="1">
        <v>42239</v>
      </c>
      <c r="C1380" t="str">
        <f t="shared" si="126"/>
        <v>Sunday</v>
      </c>
      <c r="D1380" t="str">
        <f t="shared" si="127"/>
        <v>August</v>
      </c>
      <c r="E1380">
        <v>20.75</v>
      </c>
      <c r="F1380" t="s">
        <v>13</v>
      </c>
      <c r="G1380" t="s">
        <v>17</v>
      </c>
      <c r="H1380">
        <f t="shared" si="128"/>
        <v>30.75</v>
      </c>
      <c r="I1380">
        <v>5</v>
      </c>
      <c r="J1380" t="s">
        <v>66</v>
      </c>
      <c r="K1380" t="s">
        <v>67</v>
      </c>
      <c r="L1380">
        <f>Table357[[#This Row],[unit_price]]*Table357[[#This Row],[quantity]]</f>
        <v>103.75</v>
      </c>
      <c r="M1380">
        <f t="shared" si="129"/>
        <v>153.75</v>
      </c>
      <c r="N1380">
        <f t="shared" si="130"/>
        <v>50</v>
      </c>
      <c r="O1380" t="s">
        <v>111</v>
      </c>
      <c r="P1380" t="s">
        <v>114</v>
      </c>
      <c r="Q1380" t="str">
        <f>TEXT(Table357[[#This Row],[order_date]],"yyyy")</f>
        <v>2015</v>
      </c>
    </row>
    <row r="1381" spans="1:17" x14ac:dyDescent="0.3">
      <c r="A1381">
        <f t="shared" si="131"/>
        <v>7777896780</v>
      </c>
      <c r="B1381" s="1">
        <v>42239</v>
      </c>
      <c r="C1381" t="str">
        <f t="shared" si="126"/>
        <v>Sunday</v>
      </c>
      <c r="D1381" t="str">
        <f t="shared" si="127"/>
        <v>August</v>
      </c>
      <c r="E1381">
        <v>12</v>
      </c>
      <c r="F1381" t="s">
        <v>27</v>
      </c>
      <c r="G1381" t="s">
        <v>14</v>
      </c>
      <c r="H1381">
        <f t="shared" si="128"/>
        <v>16</v>
      </c>
      <c r="I1381">
        <v>6</v>
      </c>
      <c r="J1381" t="s">
        <v>42</v>
      </c>
      <c r="K1381" t="s">
        <v>43</v>
      </c>
      <c r="L1381">
        <f>Table357[[#This Row],[unit_price]]*Table357[[#This Row],[quantity]]</f>
        <v>72</v>
      </c>
      <c r="M1381">
        <f t="shared" si="129"/>
        <v>96</v>
      </c>
      <c r="N1381">
        <f t="shared" si="130"/>
        <v>24</v>
      </c>
      <c r="O1381" t="s">
        <v>112</v>
      </c>
      <c r="P1381" t="s">
        <v>115</v>
      </c>
      <c r="Q1381" t="str">
        <f>TEXT(Table357[[#This Row],[order_date]],"yyyy")</f>
        <v>2015</v>
      </c>
    </row>
    <row r="1382" spans="1:17" x14ac:dyDescent="0.3">
      <c r="A1382">
        <f t="shared" si="131"/>
        <v>7777896781</v>
      </c>
      <c r="B1382" s="1">
        <v>42239</v>
      </c>
      <c r="C1382" t="str">
        <f t="shared" si="126"/>
        <v>Sunday</v>
      </c>
      <c r="D1382" t="str">
        <f t="shared" si="127"/>
        <v>August</v>
      </c>
      <c r="E1382">
        <v>9.75</v>
      </c>
      <c r="F1382" t="s">
        <v>27</v>
      </c>
      <c r="G1382" t="s">
        <v>8</v>
      </c>
      <c r="H1382">
        <f t="shared" si="128"/>
        <v>12.75</v>
      </c>
      <c r="I1382">
        <v>10</v>
      </c>
      <c r="J1382" t="s">
        <v>48</v>
      </c>
      <c r="K1382" t="s">
        <v>49</v>
      </c>
      <c r="L1382">
        <f>Table357[[#This Row],[unit_price]]*Table357[[#This Row],[quantity]]</f>
        <v>97.5</v>
      </c>
      <c r="M1382">
        <f t="shared" si="129"/>
        <v>127.5</v>
      </c>
      <c r="N1382">
        <f t="shared" si="130"/>
        <v>30</v>
      </c>
      <c r="O1382" t="s">
        <v>111</v>
      </c>
      <c r="P1382" t="s">
        <v>115</v>
      </c>
      <c r="Q1382" t="str">
        <f>TEXT(Table357[[#This Row],[order_date]],"yyyy")</f>
        <v>2015</v>
      </c>
    </row>
    <row r="1383" spans="1:17" x14ac:dyDescent="0.3">
      <c r="A1383">
        <f t="shared" si="131"/>
        <v>7777896782</v>
      </c>
      <c r="B1383" s="1">
        <v>42239</v>
      </c>
      <c r="C1383" t="str">
        <f t="shared" si="126"/>
        <v>Sunday</v>
      </c>
      <c r="D1383" t="str">
        <f t="shared" si="127"/>
        <v>August</v>
      </c>
      <c r="E1383">
        <v>16</v>
      </c>
      <c r="F1383" t="s">
        <v>7</v>
      </c>
      <c r="G1383" t="s">
        <v>14</v>
      </c>
      <c r="H1383">
        <f t="shared" si="128"/>
        <v>21.5</v>
      </c>
      <c r="I1383">
        <v>9</v>
      </c>
      <c r="J1383" t="s">
        <v>42</v>
      </c>
      <c r="K1383" t="s">
        <v>43</v>
      </c>
      <c r="L1383">
        <f>Table357[[#This Row],[unit_price]]*Table357[[#This Row],[quantity]]</f>
        <v>144</v>
      </c>
      <c r="M1383">
        <f t="shared" si="129"/>
        <v>193.5</v>
      </c>
      <c r="N1383">
        <f t="shared" si="130"/>
        <v>49.5</v>
      </c>
      <c r="O1383" t="s">
        <v>112</v>
      </c>
      <c r="P1383" t="s">
        <v>114</v>
      </c>
      <c r="Q1383" t="str">
        <f>TEXT(Table357[[#This Row],[order_date]],"yyyy")</f>
        <v>2015</v>
      </c>
    </row>
    <row r="1384" spans="1:17" x14ac:dyDescent="0.3">
      <c r="A1384">
        <f t="shared" si="131"/>
        <v>7777896783</v>
      </c>
      <c r="B1384" s="1">
        <v>42239</v>
      </c>
      <c r="C1384" t="str">
        <f t="shared" si="126"/>
        <v>Sunday</v>
      </c>
      <c r="D1384" t="str">
        <f t="shared" si="127"/>
        <v>August</v>
      </c>
      <c r="E1384">
        <v>16.75</v>
      </c>
      <c r="F1384" t="s">
        <v>7</v>
      </c>
      <c r="G1384" t="s">
        <v>14</v>
      </c>
      <c r="H1384">
        <f t="shared" si="128"/>
        <v>22.25</v>
      </c>
      <c r="I1384">
        <v>1</v>
      </c>
      <c r="J1384" t="s">
        <v>62</v>
      </c>
      <c r="K1384" t="s">
        <v>63</v>
      </c>
      <c r="L1384">
        <f>Table357[[#This Row],[unit_price]]*Table357[[#This Row],[quantity]]</f>
        <v>16.75</v>
      </c>
      <c r="M1384">
        <f t="shared" si="129"/>
        <v>22.25</v>
      </c>
      <c r="N1384">
        <f t="shared" si="130"/>
        <v>5.5</v>
      </c>
      <c r="O1384" t="s">
        <v>112</v>
      </c>
      <c r="P1384" t="s">
        <v>114</v>
      </c>
      <c r="Q1384" t="str">
        <f>TEXT(Table357[[#This Row],[order_date]],"yyyy")</f>
        <v>2015</v>
      </c>
    </row>
    <row r="1385" spans="1:17" x14ac:dyDescent="0.3">
      <c r="A1385">
        <f t="shared" si="131"/>
        <v>7777896784</v>
      </c>
      <c r="B1385" s="1">
        <v>42240</v>
      </c>
      <c r="C1385" t="str">
        <f t="shared" si="126"/>
        <v>Monday</v>
      </c>
      <c r="D1385" t="str">
        <f t="shared" si="127"/>
        <v>August</v>
      </c>
      <c r="E1385">
        <v>16</v>
      </c>
      <c r="F1385" t="s">
        <v>7</v>
      </c>
      <c r="G1385" t="s">
        <v>14</v>
      </c>
      <c r="H1385">
        <f t="shared" si="128"/>
        <v>21.5</v>
      </c>
      <c r="I1385">
        <v>12</v>
      </c>
      <c r="J1385" t="s">
        <v>42</v>
      </c>
      <c r="K1385" t="s">
        <v>43</v>
      </c>
      <c r="L1385">
        <f>Table357[[#This Row],[unit_price]]*Table357[[#This Row],[quantity]]</f>
        <v>192</v>
      </c>
      <c r="M1385">
        <f t="shared" si="129"/>
        <v>258</v>
      </c>
      <c r="N1385">
        <f t="shared" si="130"/>
        <v>66</v>
      </c>
      <c r="O1385" t="s">
        <v>111</v>
      </c>
      <c r="P1385" t="s">
        <v>115</v>
      </c>
      <c r="Q1385" t="str">
        <f>TEXT(Table357[[#This Row],[order_date]],"yyyy")</f>
        <v>2015</v>
      </c>
    </row>
    <row r="1386" spans="1:17" x14ac:dyDescent="0.3">
      <c r="A1386">
        <f t="shared" si="131"/>
        <v>7777896785</v>
      </c>
      <c r="B1386" s="1">
        <v>42240</v>
      </c>
      <c r="C1386" t="str">
        <f t="shared" si="126"/>
        <v>Monday</v>
      </c>
      <c r="D1386" t="str">
        <f t="shared" si="127"/>
        <v>August</v>
      </c>
      <c r="E1386">
        <v>16.5</v>
      </c>
      <c r="F1386" t="s">
        <v>7</v>
      </c>
      <c r="G1386" t="s">
        <v>17</v>
      </c>
      <c r="H1386">
        <f t="shared" si="128"/>
        <v>25</v>
      </c>
      <c r="I1386">
        <v>12</v>
      </c>
      <c r="J1386" t="s">
        <v>38</v>
      </c>
      <c r="K1386" t="s">
        <v>39</v>
      </c>
      <c r="L1386">
        <f>Table357[[#This Row],[unit_price]]*Table357[[#This Row],[quantity]]</f>
        <v>198</v>
      </c>
      <c r="M1386">
        <f t="shared" si="129"/>
        <v>300</v>
      </c>
      <c r="N1386">
        <f t="shared" si="130"/>
        <v>102</v>
      </c>
      <c r="O1386" t="s">
        <v>111</v>
      </c>
      <c r="P1386" t="s">
        <v>114</v>
      </c>
      <c r="Q1386" t="str">
        <f>TEXT(Table357[[#This Row],[order_date]],"yyyy")</f>
        <v>2015</v>
      </c>
    </row>
    <row r="1387" spans="1:17" x14ac:dyDescent="0.3">
      <c r="A1387">
        <f t="shared" si="131"/>
        <v>7777896786</v>
      </c>
      <c r="B1387" s="1">
        <v>42240</v>
      </c>
      <c r="C1387" t="str">
        <f t="shared" si="126"/>
        <v>Monday</v>
      </c>
      <c r="D1387" t="str">
        <f t="shared" si="127"/>
        <v>August</v>
      </c>
      <c r="E1387">
        <v>12</v>
      </c>
      <c r="F1387" t="s">
        <v>27</v>
      </c>
      <c r="G1387" t="s">
        <v>14</v>
      </c>
      <c r="H1387">
        <f t="shared" si="128"/>
        <v>16</v>
      </c>
      <c r="I1387">
        <v>9</v>
      </c>
      <c r="J1387" t="s">
        <v>68</v>
      </c>
      <c r="K1387" t="s">
        <v>69</v>
      </c>
      <c r="L1387">
        <f>Table357[[#This Row],[unit_price]]*Table357[[#This Row],[quantity]]</f>
        <v>108</v>
      </c>
      <c r="M1387">
        <f t="shared" si="129"/>
        <v>144</v>
      </c>
      <c r="N1387">
        <f t="shared" si="130"/>
        <v>36</v>
      </c>
      <c r="O1387" t="s">
        <v>112</v>
      </c>
      <c r="P1387" t="s">
        <v>115</v>
      </c>
      <c r="Q1387" t="str">
        <f>TEXT(Table357[[#This Row],[order_date]],"yyyy")</f>
        <v>2015</v>
      </c>
    </row>
    <row r="1388" spans="1:17" x14ac:dyDescent="0.3">
      <c r="A1388">
        <f t="shared" si="131"/>
        <v>7777896787</v>
      </c>
      <c r="B1388" s="1">
        <v>42240</v>
      </c>
      <c r="C1388" t="str">
        <f t="shared" si="126"/>
        <v>Monday</v>
      </c>
      <c r="D1388" t="str">
        <f t="shared" si="127"/>
        <v>August</v>
      </c>
      <c r="E1388">
        <v>20.75</v>
      </c>
      <c r="F1388" t="s">
        <v>13</v>
      </c>
      <c r="G1388" t="s">
        <v>22</v>
      </c>
      <c r="H1388">
        <f t="shared" si="128"/>
        <v>28.75</v>
      </c>
      <c r="I1388">
        <v>11</v>
      </c>
      <c r="J1388" t="s">
        <v>23</v>
      </c>
      <c r="K1388" t="s">
        <v>24</v>
      </c>
      <c r="L1388">
        <f>Table357[[#This Row],[unit_price]]*Table357[[#This Row],[quantity]]</f>
        <v>228.25</v>
      </c>
      <c r="M1388">
        <f t="shared" si="129"/>
        <v>316.25</v>
      </c>
      <c r="N1388">
        <f t="shared" si="130"/>
        <v>88</v>
      </c>
      <c r="O1388" t="s">
        <v>112</v>
      </c>
      <c r="P1388" t="s">
        <v>115</v>
      </c>
      <c r="Q1388" t="str">
        <f>TEXT(Table357[[#This Row],[order_date]],"yyyy")</f>
        <v>2015</v>
      </c>
    </row>
    <row r="1389" spans="1:17" x14ac:dyDescent="0.3">
      <c r="A1389">
        <f t="shared" si="131"/>
        <v>7777896788</v>
      </c>
      <c r="B1389" s="1">
        <v>42241</v>
      </c>
      <c r="C1389" t="str">
        <f t="shared" si="126"/>
        <v>Tuesday</v>
      </c>
      <c r="D1389" t="str">
        <f t="shared" si="127"/>
        <v>August</v>
      </c>
      <c r="E1389">
        <v>20.25</v>
      </c>
      <c r="F1389" t="s">
        <v>13</v>
      </c>
      <c r="G1389" t="s">
        <v>14</v>
      </c>
      <c r="H1389">
        <f t="shared" si="128"/>
        <v>27.25</v>
      </c>
      <c r="I1389">
        <v>8</v>
      </c>
      <c r="J1389" t="s">
        <v>68</v>
      </c>
      <c r="K1389" t="s">
        <v>69</v>
      </c>
      <c r="L1389">
        <f>Table357[[#This Row],[unit_price]]*Table357[[#This Row],[quantity]]</f>
        <v>162</v>
      </c>
      <c r="M1389">
        <f t="shared" si="129"/>
        <v>218</v>
      </c>
      <c r="N1389">
        <f t="shared" si="130"/>
        <v>56</v>
      </c>
      <c r="O1389" t="s">
        <v>112</v>
      </c>
      <c r="P1389" t="s">
        <v>115</v>
      </c>
      <c r="Q1389" t="str">
        <f>TEXT(Table357[[#This Row],[order_date]],"yyyy")</f>
        <v>2015</v>
      </c>
    </row>
    <row r="1390" spans="1:17" x14ac:dyDescent="0.3">
      <c r="A1390">
        <f t="shared" si="131"/>
        <v>7777896789</v>
      </c>
      <c r="B1390" s="1">
        <v>42241</v>
      </c>
      <c r="C1390" t="str">
        <f t="shared" si="126"/>
        <v>Tuesday</v>
      </c>
      <c r="D1390" t="str">
        <f t="shared" si="127"/>
        <v>August</v>
      </c>
      <c r="E1390">
        <v>20.75</v>
      </c>
      <c r="F1390" t="s">
        <v>13</v>
      </c>
      <c r="G1390" t="s">
        <v>17</v>
      </c>
      <c r="H1390">
        <f t="shared" si="128"/>
        <v>30.75</v>
      </c>
      <c r="I1390">
        <v>3</v>
      </c>
      <c r="J1390" t="s">
        <v>18</v>
      </c>
      <c r="K1390" t="s">
        <v>19</v>
      </c>
      <c r="L1390">
        <f>Table357[[#This Row],[unit_price]]*Table357[[#This Row],[quantity]]</f>
        <v>62.25</v>
      </c>
      <c r="M1390">
        <f t="shared" si="129"/>
        <v>92.25</v>
      </c>
      <c r="N1390">
        <f t="shared" si="130"/>
        <v>30</v>
      </c>
      <c r="O1390" t="s">
        <v>111</v>
      </c>
      <c r="P1390" t="s">
        <v>115</v>
      </c>
      <c r="Q1390" t="str">
        <f>TEXT(Table357[[#This Row],[order_date]],"yyyy")</f>
        <v>2015</v>
      </c>
    </row>
    <row r="1391" spans="1:17" x14ac:dyDescent="0.3">
      <c r="A1391">
        <f t="shared" si="131"/>
        <v>7777896790</v>
      </c>
      <c r="B1391" s="1">
        <v>42241</v>
      </c>
      <c r="C1391" t="str">
        <f t="shared" si="126"/>
        <v>Tuesday</v>
      </c>
      <c r="D1391" t="str">
        <f t="shared" si="127"/>
        <v>August</v>
      </c>
      <c r="E1391">
        <v>16.75</v>
      </c>
      <c r="F1391" t="s">
        <v>7</v>
      </c>
      <c r="G1391" t="s">
        <v>22</v>
      </c>
      <c r="H1391">
        <f t="shared" si="128"/>
        <v>23.25</v>
      </c>
      <c r="I1391">
        <v>12</v>
      </c>
      <c r="J1391" t="s">
        <v>23</v>
      </c>
      <c r="K1391" t="s">
        <v>24</v>
      </c>
      <c r="L1391">
        <f>Table357[[#This Row],[unit_price]]*Table357[[#This Row],[quantity]]</f>
        <v>201</v>
      </c>
      <c r="M1391">
        <f t="shared" si="129"/>
        <v>279</v>
      </c>
      <c r="N1391">
        <f t="shared" si="130"/>
        <v>78</v>
      </c>
      <c r="O1391" t="s">
        <v>112</v>
      </c>
      <c r="P1391" t="s">
        <v>115</v>
      </c>
      <c r="Q1391" t="str">
        <f>TEXT(Table357[[#This Row],[order_date]],"yyyy")</f>
        <v>2015</v>
      </c>
    </row>
    <row r="1392" spans="1:17" x14ac:dyDescent="0.3">
      <c r="A1392">
        <f t="shared" si="131"/>
        <v>7777896791</v>
      </c>
      <c r="B1392" s="1">
        <v>42241</v>
      </c>
      <c r="C1392" t="str">
        <f t="shared" si="126"/>
        <v>Tuesday</v>
      </c>
      <c r="D1392" t="str">
        <f t="shared" si="127"/>
        <v>August</v>
      </c>
      <c r="E1392">
        <v>20.75</v>
      </c>
      <c r="F1392" t="s">
        <v>13</v>
      </c>
      <c r="G1392" t="s">
        <v>17</v>
      </c>
      <c r="H1392">
        <f t="shared" si="128"/>
        <v>30.75</v>
      </c>
      <c r="I1392">
        <v>2</v>
      </c>
      <c r="J1392" t="s">
        <v>66</v>
      </c>
      <c r="K1392" t="s">
        <v>67</v>
      </c>
      <c r="L1392">
        <f>Table357[[#This Row],[unit_price]]*Table357[[#This Row],[quantity]]</f>
        <v>41.5</v>
      </c>
      <c r="M1392">
        <f t="shared" si="129"/>
        <v>61.5</v>
      </c>
      <c r="N1392">
        <f t="shared" si="130"/>
        <v>20</v>
      </c>
      <c r="O1392" t="s">
        <v>111</v>
      </c>
      <c r="P1392" t="s">
        <v>115</v>
      </c>
      <c r="Q1392" t="str">
        <f>TEXT(Table357[[#This Row],[order_date]],"yyyy")</f>
        <v>2015</v>
      </c>
    </row>
    <row r="1393" spans="1:17" x14ac:dyDescent="0.3">
      <c r="A1393">
        <f t="shared" si="131"/>
        <v>7777896792</v>
      </c>
      <c r="B1393" s="1">
        <v>42241</v>
      </c>
      <c r="C1393" t="str">
        <f t="shared" si="126"/>
        <v>Tuesday</v>
      </c>
      <c r="D1393" t="str">
        <f t="shared" si="127"/>
        <v>August</v>
      </c>
      <c r="E1393">
        <v>16.5</v>
      </c>
      <c r="F1393" t="s">
        <v>7</v>
      </c>
      <c r="G1393" t="s">
        <v>17</v>
      </c>
      <c r="H1393">
        <f t="shared" si="128"/>
        <v>25</v>
      </c>
      <c r="I1393">
        <v>1</v>
      </c>
      <c r="J1393" t="s">
        <v>32</v>
      </c>
      <c r="K1393" t="s">
        <v>33</v>
      </c>
      <c r="L1393">
        <f>Table357[[#This Row],[unit_price]]*Table357[[#This Row],[quantity]]</f>
        <v>16.5</v>
      </c>
      <c r="M1393">
        <f t="shared" si="129"/>
        <v>25</v>
      </c>
      <c r="N1393">
        <f t="shared" si="130"/>
        <v>8.5</v>
      </c>
      <c r="O1393" t="s">
        <v>112</v>
      </c>
      <c r="P1393" t="s">
        <v>115</v>
      </c>
      <c r="Q1393" t="str">
        <f>TEXT(Table357[[#This Row],[order_date]],"yyyy")</f>
        <v>2015</v>
      </c>
    </row>
    <row r="1394" spans="1:17" x14ac:dyDescent="0.3">
      <c r="A1394">
        <f t="shared" si="131"/>
        <v>7777896793</v>
      </c>
      <c r="B1394" s="1">
        <v>42242</v>
      </c>
      <c r="C1394" t="str">
        <f t="shared" si="126"/>
        <v>Wednesday</v>
      </c>
      <c r="D1394" t="str">
        <f t="shared" si="127"/>
        <v>August</v>
      </c>
      <c r="E1394">
        <v>12</v>
      </c>
      <c r="F1394" t="s">
        <v>27</v>
      </c>
      <c r="G1394" t="s">
        <v>8</v>
      </c>
      <c r="H1394">
        <f t="shared" si="128"/>
        <v>15</v>
      </c>
      <c r="I1394">
        <v>4</v>
      </c>
      <c r="J1394" t="s">
        <v>11</v>
      </c>
      <c r="K1394" t="s">
        <v>12</v>
      </c>
      <c r="L1394">
        <f>Table357[[#This Row],[unit_price]]*Table357[[#This Row],[quantity]]</f>
        <v>48</v>
      </c>
      <c r="M1394">
        <f t="shared" si="129"/>
        <v>60</v>
      </c>
      <c r="N1394">
        <f t="shared" si="130"/>
        <v>12</v>
      </c>
      <c r="O1394" t="s">
        <v>112</v>
      </c>
      <c r="P1394" t="s">
        <v>114</v>
      </c>
      <c r="Q1394" t="str">
        <f>TEXT(Table357[[#This Row],[order_date]],"yyyy")</f>
        <v>2015</v>
      </c>
    </row>
    <row r="1395" spans="1:17" x14ac:dyDescent="0.3">
      <c r="A1395">
        <f t="shared" si="131"/>
        <v>7777896794</v>
      </c>
      <c r="B1395" s="1">
        <v>42242</v>
      </c>
      <c r="C1395" t="str">
        <f t="shared" si="126"/>
        <v>Wednesday</v>
      </c>
      <c r="D1395" t="str">
        <f t="shared" si="127"/>
        <v>August</v>
      </c>
      <c r="E1395">
        <v>15.25</v>
      </c>
      <c r="F1395" t="s">
        <v>13</v>
      </c>
      <c r="G1395" t="s">
        <v>8</v>
      </c>
      <c r="H1395">
        <f t="shared" si="128"/>
        <v>21.25</v>
      </c>
      <c r="I1395">
        <v>11</v>
      </c>
      <c r="J1395" t="s">
        <v>48</v>
      </c>
      <c r="K1395" t="s">
        <v>49</v>
      </c>
      <c r="L1395">
        <f>Table357[[#This Row],[unit_price]]*Table357[[#This Row],[quantity]]</f>
        <v>167.75</v>
      </c>
      <c r="M1395">
        <f t="shared" si="129"/>
        <v>233.75</v>
      </c>
      <c r="N1395">
        <f t="shared" si="130"/>
        <v>66</v>
      </c>
      <c r="O1395" t="s">
        <v>112</v>
      </c>
      <c r="P1395" t="s">
        <v>115</v>
      </c>
      <c r="Q1395" t="str">
        <f>TEXT(Table357[[#This Row],[order_date]],"yyyy")</f>
        <v>2015</v>
      </c>
    </row>
    <row r="1396" spans="1:17" x14ac:dyDescent="0.3">
      <c r="A1396">
        <f t="shared" si="131"/>
        <v>7777896795</v>
      </c>
      <c r="B1396" s="1">
        <v>42242</v>
      </c>
      <c r="C1396" t="str">
        <f t="shared" si="126"/>
        <v>Wednesday</v>
      </c>
      <c r="D1396" t="str">
        <f t="shared" si="127"/>
        <v>August</v>
      </c>
      <c r="E1396">
        <v>20.75</v>
      </c>
      <c r="F1396" t="s">
        <v>13</v>
      </c>
      <c r="G1396" t="s">
        <v>22</v>
      </c>
      <c r="H1396">
        <f t="shared" si="128"/>
        <v>28.75</v>
      </c>
      <c r="I1396">
        <v>3</v>
      </c>
      <c r="J1396" t="s">
        <v>44</v>
      </c>
      <c r="K1396" t="s">
        <v>45</v>
      </c>
      <c r="L1396">
        <f>Table357[[#This Row],[unit_price]]*Table357[[#This Row],[quantity]]</f>
        <v>62.25</v>
      </c>
      <c r="M1396">
        <f t="shared" si="129"/>
        <v>86.25</v>
      </c>
      <c r="N1396">
        <f t="shared" si="130"/>
        <v>24</v>
      </c>
      <c r="O1396" t="s">
        <v>112</v>
      </c>
      <c r="P1396" t="s">
        <v>114</v>
      </c>
      <c r="Q1396" t="str">
        <f>TEXT(Table357[[#This Row],[order_date]],"yyyy")</f>
        <v>2015</v>
      </c>
    </row>
    <row r="1397" spans="1:17" x14ac:dyDescent="0.3">
      <c r="A1397">
        <f t="shared" si="131"/>
        <v>7777896796</v>
      </c>
      <c r="B1397" s="1">
        <v>42242</v>
      </c>
      <c r="C1397" t="str">
        <f t="shared" si="126"/>
        <v>Wednesday</v>
      </c>
      <c r="D1397" t="str">
        <f t="shared" si="127"/>
        <v>August</v>
      </c>
      <c r="E1397">
        <v>10.5</v>
      </c>
      <c r="F1397" t="s">
        <v>27</v>
      </c>
      <c r="G1397" t="s">
        <v>8</v>
      </c>
      <c r="H1397">
        <f t="shared" si="128"/>
        <v>13.5</v>
      </c>
      <c r="I1397">
        <v>8</v>
      </c>
      <c r="J1397" t="s">
        <v>9</v>
      </c>
      <c r="K1397" t="s">
        <v>10</v>
      </c>
      <c r="L1397">
        <f>Table357[[#This Row],[unit_price]]*Table357[[#This Row],[quantity]]</f>
        <v>84</v>
      </c>
      <c r="M1397">
        <f t="shared" si="129"/>
        <v>108</v>
      </c>
      <c r="N1397">
        <f t="shared" si="130"/>
        <v>24</v>
      </c>
      <c r="O1397" t="s">
        <v>112</v>
      </c>
      <c r="P1397" t="s">
        <v>114</v>
      </c>
      <c r="Q1397" t="str">
        <f>TEXT(Table357[[#This Row],[order_date]],"yyyy")</f>
        <v>2015</v>
      </c>
    </row>
    <row r="1398" spans="1:17" x14ac:dyDescent="0.3">
      <c r="A1398">
        <f t="shared" si="131"/>
        <v>7777896797</v>
      </c>
      <c r="B1398" s="1">
        <v>42242</v>
      </c>
      <c r="C1398" t="str">
        <f t="shared" si="126"/>
        <v>Wednesday</v>
      </c>
      <c r="D1398" t="str">
        <f t="shared" si="127"/>
        <v>August</v>
      </c>
      <c r="E1398">
        <v>18.5</v>
      </c>
      <c r="F1398" t="s">
        <v>13</v>
      </c>
      <c r="G1398" t="s">
        <v>14</v>
      </c>
      <c r="H1398">
        <f t="shared" si="128"/>
        <v>25.5</v>
      </c>
      <c r="I1398">
        <v>2</v>
      </c>
      <c r="J1398" t="s">
        <v>15</v>
      </c>
      <c r="K1398" t="s">
        <v>16</v>
      </c>
      <c r="L1398">
        <f>Table357[[#This Row],[unit_price]]*Table357[[#This Row],[quantity]]</f>
        <v>37</v>
      </c>
      <c r="M1398">
        <f t="shared" si="129"/>
        <v>51</v>
      </c>
      <c r="N1398">
        <f t="shared" si="130"/>
        <v>14</v>
      </c>
      <c r="O1398" t="s">
        <v>112</v>
      </c>
      <c r="P1398" t="s">
        <v>115</v>
      </c>
      <c r="Q1398" t="str">
        <f>TEXT(Table357[[#This Row],[order_date]],"yyyy")</f>
        <v>2015</v>
      </c>
    </row>
    <row r="1399" spans="1:17" x14ac:dyDescent="0.3">
      <c r="A1399">
        <f t="shared" si="131"/>
        <v>7777896798</v>
      </c>
      <c r="B1399" s="1">
        <v>42242</v>
      </c>
      <c r="C1399" t="str">
        <f t="shared" si="126"/>
        <v>Wednesday</v>
      </c>
      <c r="D1399" t="str">
        <f t="shared" si="127"/>
        <v>August</v>
      </c>
      <c r="E1399">
        <v>12</v>
      </c>
      <c r="F1399" t="s">
        <v>27</v>
      </c>
      <c r="G1399" t="s">
        <v>8</v>
      </c>
      <c r="H1399">
        <f t="shared" si="128"/>
        <v>15</v>
      </c>
      <c r="I1399">
        <v>12</v>
      </c>
      <c r="J1399" t="s">
        <v>58</v>
      </c>
      <c r="K1399" t="s">
        <v>59</v>
      </c>
      <c r="L1399">
        <f>Table357[[#This Row],[unit_price]]*Table357[[#This Row],[quantity]]</f>
        <v>144</v>
      </c>
      <c r="M1399">
        <f t="shared" si="129"/>
        <v>180</v>
      </c>
      <c r="N1399">
        <f t="shared" si="130"/>
        <v>36</v>
      </c>
      <c r="O1399" t="s">
        <v>111</v>
      </c>
      <c r="P1399" t="s">
        <v>115</v>
      </c>
      <c r="Q1399" t="str">
        <f>TEXT(Table357[[#This Row],[order_date]],"yyyy")</f>
        <v>2015</v>
      </c>
    </row>
    <row r="1400" spans="1:17" x14ac:dyDescent="0.3">
      <c r="A1400">
        <f t="shared" si="131"/>
        <v>7777896799</v>
      </c>
      <c r="B1400" s="1">
        <v>42242</v>
      </c>
      <c r="C1400" t="str">
        <f t="shared" si="126"/>
        <v>Wednesday</v>
      </c>
      <c r="D1400" t="str">
        <f t="shared" si="127"/>
        <v>August</v>
      </c>
      <c r="E1400">
        <v>16</v>
      </c>
      <c r="F1400" t="s">
        <v>7</v>
      </c>
      <c r="G1400" t="s">
        <v>14</v>
      </c>
      <c r="H1400">
        <f t="shared" si="128"/>
        <v>21.5</v>
      </c>
      <c r="I1400">
        <v>9</v>
      </c>
      <c r="J1400" t="s">
        <v>20</v>
      </c>
      <c r="K1400" t="s">
        <v>21</v>
      </c>
      <c r="L1400">
        <f>Table357[[#This Row],[unit_price]]*Table357[[#This Row],[quantity]]</f>
        <v>144</v>
      </c>
      <c r="M1400">
        <f t="shared" si="129"/>
        <v>193.5</v>
      </c>
      <c r="N1400">
        <f t="shared" si="130"/>
        <v>49.5</v>
      </c>
      <c r="O1400" t="s">
        <v>111</v>
      </c>
      <c r="P1400" t="s">
        <v>115</v>
      </c>
      <c r="Q1400" t="str">
        <f>TEXT(Table357[[#This Row],[order_date]],"yyyy")</f>
        <v>2015</v>
      </c>
    </row>
    <row r="1401" spans="1:17" x14ac:dyDescent="0.3">
      <c r="A1401">
        <f t="shared" si="131"/>
        <v>7777896800</v>
      </c>
      <c r="B1401" s="1">
        <v>42243</v>
      </c>
      <c r="C1401" t="str">
        <f t="shared" si="126"/>
        <v>Thursday</v>
      </c>
      <c r="D1401" t="str">
        <f t="shared" si="127"/>
        <v>August</v>
      </c>
      <c r="E1401">
        <v>12</v>
      </c>
      <c r="F1401" t="s">
        <v>27</v>
      </c>
      <c r="G1401" t="s">
        <v>8</v>
      </c>
      <c r="H1401">
        <f t="shared" si="128"/>
        <v>15</v>
      </c>
      <c r="I1401">
        <v>10</v>
      </c>
      <c r="J1401" t="s">
        <v>30</v>
      </c>
      <c r="K1401" t="s">
        <v>31</v>
      </c>
      <c r="L1401">
        <f>Table357[[#This Row],[unit_price]]*Table357[[#This Row],[quantity]]</f>
        <v>120</v>
      </c>
      <c r="M1401">
        <f t="shared" si="129"/>
        <v>150</v>
      </c>
      <c r="N1401">
        <f t="shared" si="130"/>
        <v>30</v>
      </c>
      <c r="O1401" t="s">
        <v>111</v>
      </c>
      <c r="P1401" t="s">
        <v>115</v>
      </c>
      <c r="Q1401" t="str">
        <f>TEXT(Table357[[#This Row],[order_date]],"yyyy")</f>
        <v>2015</v>
      </c>
    </row>
    <row r="1402" spans="1:17" x14ac:dyDescent="0.3">
      <c r="A1402">
        <f t="shared" si="131"/>
        <v>7777896801</v>
      </c>
      <c r="B1402" s="1">
        <v>42243</v>
      </c>
      <c r="C1402" t="str">
        <f t="shared" si="126"/>
        <v>Thursday</v>
      </c>
      <c r="D1402" t="str">
        <f t="shared" si="127"/>
        <v>August</v>
      </c>
      <c r="E1402">
        <v>9.75</v>
      </c>
      <c r="F1402" t="s">
        <v>27</v>
      </c>
      <c r="G1402" t="s">
        <v>8</v>
      </c>
      <c r="H1402">
        <f t="shared" si="128"/>
        <v>12.75</v>
      </c>
      <c r="I1402">
        <v>10</v>
      </c>
      <c r="J1402" t="s">
        <v>48</v>
      </c>
      <c r="K1402" t="s">
        <v>49</v>
      </c>
      <c r="L1402">
        <f>Table357[[#This Row],[unit_price]]*Table357[[#This Row],[quantity]]</f>
        <v>97.5</v>
      </c>
      <c r="M1402">
        <f t="shared" si="129"/>
        <v>127.5</v>
      </c>
      <c r="N1402">
        <f t="shared" si="130"/>
        <v>30</v>
      </c>
      <c r="O1402" t="s">
        <v>112</v>
      </c>
      <c r="P1402" t="s">
        <v>115</v>
      </c>
      <c r="Q1402" t="str">
        <f>TEXT(Table357[[#This Row],[order_date]],"yyyy")</f>
        <v>2015</v>
      </c>
    </row>
    <row r="1403" spans="1:17" x14ac:dyDescent="0.3">
      <c r="A1403">
        <f t="shared" si="131"/>
        <v>7777896802</v>
      </c>
      <c r="B1403" s="1">
        <v>42243</v>
      </c>
      <c r="C1403" t="str">
        <f t="shared" si="126"/>
        <v>Thursday</v>
      </c>
      <c r="D1403" t="str">
        <f t="shared" si="127"/>
        <v>August</v>
      </c>
      <c r="E1403">
        <v>15.25</v>
      </c>
      <c r="F1403" t="s">
        <v>13</v>
      </c>
      <c r="G1403" t="s">
        <v>8</v>
      </c>
      <c r="H1403">
        <f t="shared" si="128"/>
        <v>21.25</v>
      </c>
      <c r="I1403">
        <v>1</v>
      </c>
      <c r="J1403" t="s">
        <v>48</v>
      </c>
      <c r="K1403" t="s">
        <v>49</v>
      </c>
      <c r="L1403">
        <f>Table357[[#This Row],[unit_price]]*Table357[[#This Row],[quantity]]</f>
        <v>15.25</v>
      </c>
      <c r="M1403">
        <f t="shared" si="129"/>
        <v>21.25</v>
      </c>
      <c r="N1403">
        <f t="shared" si="130"/>
        <v>6</v>
      </c>
      <c r="O1403" t="s">
        <v>112</v>
      </c>
      <c r="P1403" t="s">
        <v>114</v>
      </c>
      <c r="Q1403" t="str">
        <f>TEXT(Table357[[#This Row],[order_date]],"yyyy")</f>
        <v>2015</v>
      </c>
    </row>
    <row r="1404" spans="1:17" x14ac:dyDescent="0.3">
      <c r="A1404">
        <f t="shared" si="131"/>
        <v>7777896803</v>
      </c>
      <c r="B1404" s="1">
        <v>42243</v>
      </c>
      <c r="C1404" t="str">
        <f t="shared" si="126"/>
        <v>Thursday</v>
      </c>
      <c r="D1404" t="str">
        <f t="shared" si="127"/>
        <v>August</v>
      </c>
      <c r="E1404">
        <v>16.75</v>
      </c>
      <c r="F1404" t="s">
        <v>7</v>
      </c>
      <c r="G1404" t="s">
        <v>22</v>
      </c>
      <c r="H1404">
        <f t="shared" si="128"/>
        <v>23.25</v>
      </c>
      <c r="I1404">
        <v>10</v>
      </c>
      <c r="J1404" t="s">
        <v>72</v>
      </c>
      <c r="K1404" t="s">
        <v>73</v>
      </c>
      <c r="L1404">
        <f>Table357[[#This Row],[unit_price]]*Table357[[#This Row],[quantity]]</f>
        <v>167.5</v>
      </c>
      <c r="M1404">
        <f t="shared" si="129"/>
        <v>232.5</v>
      </c>
      <c r="N1404">
        <f t="shared" si="130"/>
        <v>65</v>
      </c>
      <c r="O1404" t="s">
        <v>111</v>
      </c>
      <c r="P1404" t="s">
        <v>115</v>
      </c>
      <c r="Q1404" t="str">
        <f>TEXT(Table357[[#This Row],[order_date]],"yyyy")</f>
        <v>2015</v>
      </c>
    </row>
    <row r="1405" spans="1:17" x14ac:dyDescent="0.3">
      <c r="A1405">
        <f t="shared" si="131"/>
        <v>7777896804</v>
      </c>
      <c r="B1405" s="1">
        <v>42244</v>
      </c>
      <c r="C1405" t="str">
        <f t="shared" si="126"/>
        <v>Friday</v>
      </c>
      <c r="D1405" t="str">
        <f t="shared" si="127"/>
        <v>August</v>
      </c>
      <c r="E1405">
        <v>16.75</v>
      </c>
      <c r="F1405" t="s">
        <v>7</v>
      </c>
      <c r="G1405" t="s">
        <v>22</v>
      </c>
      <c r="H1405">
        <f t="shared" si="128"/>
        <v>23.25</v>
      </c>
      <c r="I1405">
        <v>10</v>
      </c>
      <c r="J1405" t="s">
        <v>23</v>
      </c>
      <c r="K1405" t="s">
        <v>24</v>
      </c>
      <c r="L1405">
        <f>Table357[[#This Row],[unit_price]]*Table357[[#This Row],[quantity]]</f>
        <v>167.5</v>
      </c>
      <c r="M1405">
        <f t="shared" si="129"/>
        <v>232.5</v>
      </c>
      <c r="N1405">
        <f t="shared" si="130"/>
        <v>65</v>
      </c>
      <c r="O1405" t="s">
        <v>112</v>
      </c>
      <c r="P1405" t="s">
        <v>115</v>
      </c>
      <c r="Q1405" t="str">
        <f>TEXT(Table357[[#This Row],[order_date]],"yyyy")</f>
        <v>2015</v>
      </c>
    </row>
    <row r="1406" spans="1:17" x14ac:dyDescent="0.3">
      <c r="A1406">
        <f t="shared" si="131"/>
        <v>7777896805</v>
      </c>
      <c r="B1406" s="1">
        <v>42244</v>
      </c>
      <c r="C1406" t="str">
        <f t="shared" si="126"/>
        <v>Friday</v>
      </c>
      <c r="D1406" t="str">
        <f t="shared" si="127"/>
        <v>August</v>
      </c>
      <c r="E1406">
        <v>20.25</v>
      </c>
      <c r="F1406" t="s">
        <v>13</v>
      </c>
      <c r="G1406" t="s">
        <v>17</v>
      </c>
      <c r="H1406">
        <f t="shared" si="128"/>
        <v>30.25</v>
      </c>
      <c r="I1406">
        <v>11</v>
      </c>
      <c r="J1406" t="s">
        <v>70</v>
      </c>
      <c r="K1406" t="s">
        <v>71</v>
      </c>
      <c r="L1406">
        <f>Table357[[#This Row],[unit_price]]*Table357[[#This Row],[quantity]]</f>
        <v>222.75</v>
      </c>
      <c r="M1406">
        <f t="shared" si="129"/>
        <v>332.75</v>
      </c>
      <c r="N1406">
        <f t="shared" si="130"/>
        <v>110</v>
      </c>
      <c r="O1406" t="s">
        <v>111</v>
      </c>
      <c r="P1406" t="s">
        <v>114</v>
      </c>
      <c r="Q1406" t="str">
        <f>TEXT(Table357[[#This Row],[order_date]],"yyyy")</f>
        <v>2015</v>
      </c>
    </row>
    <row r="1407" spans="1:17" x14ac:dyDescent="0.3">
      <c r="A1407">
        <f t="shared" si="131"/>
        <v>7777896806</v>
      </c>
      <c r="B1407" s="1">
        <v>42244</v>
      </c>
      <c r="C1407" t="str">
        <f t="shared" si="126"/>
        <v>Friday</v>
      </c>
      <c r="D1407" t="str">
        <f t="shared" si="127"/>
        <v>August</v>
      </c>
      <c r="E1407">
        <v>20.75</v>
      </c>
      <c r="F1407" t="s">
        <v>13</v>
      </c>
      <c r="G1407" t="s">
        <v>17</v>
      </c>
      <c r="H1407">
        <f t="shared" si="128"/>
        <v>30.75</v>
      </c>
      <c r="I1407">
        <v>6</v>
      </c>
      <c r="J1407" t="s">
        <v>18</v>
      </c>
      <c r="K1407" t="s">
        <v>19</v>
      </c>
      <c r="L1407">
        <f>Table357[[#This Row],[unit_price]]*Table357[[#This Row],[quantity]]</f>
        <v>124.5</v>
      </c>
      <c r="M1407">
        <f t="shared" si="129"/>
        <v>184.5</v>
      </c>
      <c r="N1407">
        <f t="shared" si="130"/>
        <v>60</v>
      </c>
      <c r="O1407" t="s">
        <v>112</v>
      </c>
      <c r="P1407" t="s">
        <v>114</v>
      </c>
      <c r="Q1407" t="str">
        <f>TEXT(Table357[[#This Row],[order_date]],"yyyy")</f>
        <v>2015</v>
      </c>
    </row>
    <row r="1408" spans="1:17" x14ac:dyDescent="0.3">
      <c r="A1408">
        <f t="shared" si="131"/>
        <v>7777896807</v>
      </c>
      <c r="B1408" s="1">
        <v>42244</v>
      </c>
      <c r="C1408" t="str">
        <f t="shared" si="126"/>
        <v>Friday</v>
      </c>
      <c r="D1408" t="str">
        <f t="shared" si="127"/>
        <v>August</v>
      </c>
      <c r="E1408">
        <v>20.75</v>
      </c>
      <c r="F1408" t="s">
        <v>13</v>
      </c>
      <c r="G1408" t="s">
        <v>17</v>
      </c>
      <c r="H1408">
        <f t="shared" si="128"/>
        <v>30.75</v>
      </c>
      <c r="I1408">
        <v>6</v>
      </c>
      <c r="J1408" t="s">
        <v>25</v>
      </c>
      <c r="K1408" t="s">
        <v>26</v>
      </c>
      <c r="L1408">
        <f>Table357[[#This Row],[unit_price]]*Table357[[#This Row],[quantity]]</f>
        <v>124.5</v>
      </c>
      <c r="M1408">
        <f t="shared" si="129"/>
        <v>184.5</v>
      </c>
      <c r="N1408">
        <f t="shared" si="130"/>
        <v>60</v>
      </c>
      <c r="O1408" t="s">
        <v>111</v>
      </c>
      <c r="P1408" t="s">
        <v>114</v>
      </c>
      <c r="Q1408" t="str">
        <f>TEXT(Table357[[#This Row],[order_date]],"yyyy")</f>
        <v>2015</v>
      </c>
    </row>
    <row r="1409" spans="1:17" x14ac:dyDescent="0.3">
      <c r="A1409">
        <f t="shared" si="131"/>
        <v>7777896808</v>
      </c>
      <c r="B1409" s="1">
        <v>42244</v>
      </c>
      <c r="C1409" t="str">
        <f t="shared" si="126"/>
        <v>Friday</v>
      </c>
      <c r="D1409" t="str">
        <f t="shared" si="127"/>
        <v>August</v>
      </c>
      <c r="E1409">
        <v>20.5</v>
      </c>
      <c r="F1409" t="s">
        <v>13</v>
      </c>
      <c r="G1409" t="s">
        <v>8</v>
      </c>
      <c r="H1409">
        <f t="shared" si="128"/>
        <v>26.5</v>
      </c>
      <c r="I1409">
        <v>9</v>
      </c>
      <c r="J1409" t="s">
        <v>58</v>
      </c>
      <c r="K1409" t="s">
        <v>59</v>
      </c>
      <c r="L1409">
        <f>Table357[[#This Row],[unit_price]]*Table357[[#This Row],[quantity]]</f>
        <v>184.5</v>
      </c>
      <c r="M1409">
        <f t="shared" si="129"/>
        <v>238.5</v>
      </c>
      <c r="N1409">
        <f t="shared" si="130"/>
        <v>54</v>
      </c>
      <c r="O1409" t="s">
        <v>112</v>
      </c>
      <c r="P1409" t="s">
        <v>114</v>
      </c>
      <c r="Q1409" t="str">
        <f>TEXT(Table357[[#This Row],[order_date]],"yyyy")</f>
        <v>2015</v>
      </c>
    </row>
    <row r="1410" spans="1:17" x14ac:dyDescent="0.3">
      <c r="A1410">
        <f t="shared" si="131"/>
        <v>7777896809</v>
      </c>
      <c r="B1410" s="1">
        <v>42244</v>
      </c>
      <c r="C1410" t="str">
        <f t="shared" ref="C1410:C1473" si="132">TEXT(B1410,"dddd")</f>
        <v>Friday</v>
      </c>
      <c r="D1410" t="str">
        <f t="shared" si="127"/>
        <v>August</v>
      </c>
      <c r="E1410">
        <v>20.25</v>
      </c>
      <c r="F1410" t="s">
        <v>13</v>
      </c>
      <c r="G1410" t="s">
        <v>17</v>
      </c>
      <c r="H1410">
        <f t="shared" si="128"/>
        <v>30.25</v>
      </c>
      <c r="I1410">
        <v>4</v>
      </c>
      <c r="J1410" t="s">
        <v>70</v>
      </c>
      <c r="K1410" t="s">
        <v>71</v>
      </c>
      <c r="L1410">
        <f>Table357[[#This Row],[unit_price]]*Table357[[#This Row],[quantity]]</f>
        <v>81</v>
      </c>
      <c r="M1410">
        <f t="shared" si="129"/>
        <v>121</v>
      </c>
      <c r="N1410">
        <f t="shared" si="130"/>
        <v>40</v>
      </c>
      <c r="O1410" t="s">
        <v>111</v>
      </c>
      <c r="P1410" t="s">
        <v>114</v>
      </c>
      <c r="Q1410" t="str">
        <f>TEXT(Table357[[#This Row],[order_date]],"yyyy")</f>
        <v>2015</v>
      </c>
    </row>
    <row r="1411" spans="1:17" x14ac:dyDescent="0.3">
      <c r="A1411">
        <f t="shared" si="131"/>
        <v>7777896810</v>
      </c>
      <c r="B1411" s="1">
        <v>42244</v>
      </c>
      <c r="C1411" t="str">
        <f t="shared" si="132"/>
        <v>Friday</v>
      </c>
      <c r="D1411" t="str">
        <f t="shared" ref="D1411:D1474" si="133">TEXT(B1411,"mmmm")</f>
        <v>August</v>
      </c>
      <c r="E1411">
        <v>10.5</v>
      </c>
      <c r="F1411" t="s">
        <v>27</v>
      </c>
      <c r="G1411" t="s">
        <v>8</v>
      </c>
      <c r="H1411">
        <f t="shared" ref="H1411:H1474" si="134">E1411 +   IF(F1411="S", 2, IF(F1411="M", 3.5, IF(F1411="L", 5, 0))) +  IF(G1411="Classic", 1, IF(G1411="Veggie", 2, IF(G1411="Chicken", 3, IF(G1411="Supreme",5,0))))</f>
        <v>13.5</v>
      </c>
      <c r="I1411">
        <v>10</v>
      </c>
      <c r="J1411" t="s">
        <v>9</v>
      </c>
      <c r="K1411" t="s">
        <v>10</v>
      </c>
      <c r="L1411">
        <f>Table357[[#This Row],[unit_price]]*Table357[[#This Row],[quantity]]</f>
        <v>105</v>
      </c>
      <c r="M1411">
        <f t="shared" ref="M1411:M1474" si="135">H1411*I1411</f>
        <v>135</v>
      </c>
      <c r="N1411">
        <f t="shared" ref="N1411:N1474" si="136">(H1411-E1411)*I1411</f>
        <v>30</v>
      </c>
      <c r="O1411" t="s">
        <v>112</v>
      </c>
      <c r="P1411" t="s">
        <v>115</v>
      </c>
      <c r="Q1411" t="str">
        <f>TEXT(Table357[[#This Row],[order_date]],"yyyy")</f>
        <v>2015</v>
      </c>
    </row>
    <row r="1412" spans="1:17" x14ac:dyDescent="0.3">
      <c r="A1412">
        <f t="shared" ref="A1412:A1475" si="137">A1411+1</f>
        <v>7777896811</v>
      </c>
      <c r="B1412" s="1">
        <v>42244</v>
      </c>
      <c r="C1412" t="str">
        <f t="shared" si="132"/>
        <v>Friday</v>
      </c>
      <c r="D1412" t="str">
        <f t="shared" si="133"/>
        <v>August</v>
      </c>
      <c r="E1412">
        <v>20.25</v>
      </c>
      <c r="F1412" t="s">
        <v>13</v>
      </c>
      <c r="G1412" t="s">
        <v>17</v>
      </c>
      <c r="H1412">
        <f t="shared" si="134"/>
        <v>30.25</v>
      </c>
      <c r="I1412">
        <v>9</v>
      </c>
      <c r="J1412" t="s">
        <v>70</v>
      </c>
      <c r="K1412" t="s">
        <v>71</v>
      </c>
      <c r="L1412">
        <f>Table357[[#This Row],[unit_price]]*Table357[[#This Row],[quantity]]</f>
        <v>182.25</v>
      </c>
      <c r="M1412">
        <f t="shared" si="135"/>
        <v>272.25</v>
      </c>
      <c r="N1412">
        <f t="shared" si="136"/>
        <v>90</v>
      </c>
      <c r="O1412" t="s">
        <v>112</v>
      </c>
      <c r="P1412" t="s">
        <v>114</v>
      </c>
      <c r="Q1412" t="str">
        <f>TEXT(Table357[[#This Row],[order_date]],"yyyy")</f>
        <v>2015</v>
      </c>
    </row>
    <row r="1413" spans="1:17" x14ac:dyDescent="0.3">
      <c r="A1413">
        <f t="shared" si="137"/>
        <v>7777896812</v>
      </c>
      <c r="B1413" s="1">
        <v>42244</v>
      </c>
      <c r="C1413" t="str">
        <f t="shared" si="132"/>
        <v>Friday</v>
      </c>
      <c r="D1413" t="str">
        <f t="shared" si="133"/>
        <v>August</v>
      </c>
      <c r="E1413">
        <v>20.75</v>
      </c>
      <c r="F1413" t="s">
        <v>13</v>
      </c>
      <c r="G1413" t="s">
        <v>22</v>
      </c>
      <c r="H1413">
        <f t="shared" si="134"/>
        <v>28.75</v>
      </c>
      <c r="I1413">
        <v>3</v>
      </c>
      <c r="J1413" t="s">
        <v>28</v>
      </c>
      <c r="K1413" t="s">
        <v>29</v>
      </c>
      <c r="L1413">
        <f>Table357[[#This Row],[unit_price]]*Table357[[#This Row],[quantity]]</f>
        <v>62.25</v>
      </c>
      <c r="M1413">
        <f t="shared" si="135"/>
        <v>86.25</v>
      </c>
      <c r="N1413">
        <f t="shared" si="136"/>
        <v>24</v>
      </c>
      <c r="O1413" t="s">
        <v>111</v>
      </c>
      <c r="P1413" t="s">
        <v>115</v>
      </c>
      <c r="Q1413" t="str">
        <f>TEXT(Table357[[#This Row],[order_date]],"yyyy")</f>
        <v>2015</v>
      </c>
    </row>
    <row r="1414" spans="1:17" x14ac:dyDescent="0.3">
      <c r="A1414">
        <f t="shared" si="137"/>
        <v>7777896813</v>
      </c>
      <c r="B1414" s="1">
        <v>42244</v>
      </c>
      <c r="C1414" t="str">
        <f t="shared" si="132"/>
        <v>Friday</v>
      </c>
      <c r="D1414" t="str">
        <f t="shared" si="133"/>
        <v>August</v>
      </c>
      <c r="E1414">
        <v>16</v>
      </c>
      <c r="F1414" t="s">
        <v>7</v>
      </c>
      <c r="G1414" t="s">
        <v>14</v>
      </c>
      <c r="H1414">
        <f t="shared" si="134"/>
        <v>21.5</v>
      </c>
      <c r="I1414">
        <v>1</v>
      </c>
      <c r="J1414" t="s">
        <v>68</v>
      </c>
      <c r="K1414" t="s">
        <v>69</v>
      </c>
      <c r="L1414">
        <f>Table357[[#This Row],[unit_price]]*Table357[[#This Row],[quantity]]</f>
        <v>16</v>
      </c>
      <c r="M1414">
        <f t="shared" si="135"/>
        <v>21.5</v>
      </c>
      <c r="N1414">
        <f t="shared" si="136"/>
        <v>5.5</v>
      </c>
      <c r="O1414" t="s">
        <v>111</v>
      </c>
      <c r="P1414" t="s">
        <v>114</v>
      </c>
      <c r="Q1414" t="str">
        <f>TEXT(Table357[[#This Row],[order_date]],"yyyy")</f>
        <v>2015</v>
      </c>
    </row>
    <row r="1415" spans="1:17" x14ac:dyDescent="0.3">
      <c r="A1415">
        <f t="shared" si="137"/>
        <v>7777896814</v>
      </c>
      <c r="B1415" s="1">
        <v>42244</v>
      </c>
      <c r="C1415" t="str">
        <f t="shared" si="132"/>
        <v>Friday</v>
      </c>
      <c r="D1415" t="str">
        <f t="shared" si="133"/>
        <v>August</v>
      </c>
      <c r="E1415">
        <v>20.25</v>
      </c>
      <c r="F1415" t="s">
        <v>13</v>
      </c>
      <c r="G1415" t="s">
        <v>14</v>
      </c>
      <c r="H1415">
        <f t="shared" si="134"/>
        <v>27.25</v>
      </c>
      <c r="I1415">
        <v>7</v>
      </c>
      <c r="J1415" t="s">
        <v>64</v>
      </c>
      <c r="K1415" t="s">
        <v>65</v>
      </c>
      <c r="L1415">
        <f>Table357[[#This Row],[unit_price]]*Table357[[#This Row],[quantity]]</f>
        <v>141.75</v>
      </c>
      <c r="M1415">
        <f t="shared" si="135"/>
        <v>190.75</v>
      </c>
      <c r="N1415">
        <f t="shared" si="136"/>
        <v>49</v>
      </c>
      <c r="O1415" t="s">
        <v>111</v>
      </c>
      <c r="P1415" t="s">
        <v>114</v>
      </c>
      <c r="Q1415" t="str">
        <f>TEXT(Table357[[#This Row],[order_date]],"yyyy")</f>
        <v>2015</v>
      </c>
    </row>
    <row r="1416" spans="1:17" x14ac:dyDescent="0.3">
      <c r="A1416">
        <f t="shared" si="137"/>
        <v>7777896815</v>
      </c>
      <c r="B1416" s="1">
        <v>42245</v>
      </c>
      <c r="C1416" t="str">
        <f t="shared" si="132"/>
        <v>Saturday</v>
      </c>
      <c r="D1416" t="str">
        <f t="shared" si="133"/>
        <v>August</v>
      </c>
      <c r="E1416">
        <v>12.75</v>
      </c>
      <c r="F1416" t="s">
        <v>27</v>
      </c>
      <c r="G1416" t="s">
        <v>22</v>
      </c>
      <c r="H1416">
        <f t="shared" si="134"/>
        <v>17.75</v>
      </c>
      <c r="I1416">
        <v>2</v>
      </c>
      <c r="J1416" t="s">
        <v>23</v>
      </c>
      <c r="K1416" t="s">
        <v>24</v>
      </c>
      <c r="L1416">
        <f>Table357[[#This Row],[unit_price]]*Table357[[#This Row],[quantity]]</f>
        <v>25.5</v>
      </c>
      <c r="M1416">
        <f t="shared" si="135"/>
        <v>35.5</v>
      </c>
      <c r="N1416">
        <f t="shared" si="136"/>
        <v>10</v>
      </c>
      <c r="O1416" t="s">
        <v>112</v>
      </c>
      <c r="P1416" t="s">
        <v>115</v>
      </c>
      <c r="Q1416" t="str">
        <f>TEXT(Table357[[#This Row],[order_date]],"yyyy")</f>
        <v>2015</v>
      </c>
    </row>
    <row r="1417" spans="1:17" x14ac:dyDescent="0.3">
      <c r="A1417">
        <f t="shared" si="137"/>
        <v>7777896816</v>
      </c>
      <c r="B1417" s="1">
        <v>42245</v>
      </c>
      <c r="C1417" t="str">
        <f t="shared" si="132"/>
        <v>Saturday</v>
      </c>
      <c r="D1417" t="str">
        <f t="shared" si="133"/>
        <v>August</v>
      </c>
      <c r="E1417">
        <v>20.25</v>
      </c>
      <c r="F1417" t="s">
        <v>13</v>
      </c>
      <c r="G1417" t="s">
        <v>17</v>
      </c>
      <c r="H1417">
        <f t="shared" si="134"/>
        <v>30.25</v>
      </c>
      <c r="I1417">
        <v>1</v>
      </c>
      <c r="J1417" t="s">
        <v>70</v>
      </c>
      <c r="K1417" t="s">
        <v>71</v>
      </c>
      <c r="L1417">
        <f>Table357[[#This Row],[unit_price]]*Table357[[#This Row],[quantity]]</f>
        <v>20.25</v>
      </c>
      <c r="M1417">
        <f t="shared" si="135"/>
        <v>30.25</v>
      </c>
      <c r="N1417">
        <f t="shared" si="136"/>
        <v>10</v>
      </c>
      <c r="O1417" t="s">
        <v>111</v>
      </c>
      <c r="P1417" t="s">
        <v>115</v>
      </c>
      <c r="Q1417" t="str">
        <f>TEXT(Table357[[#This Row],[order_date]],"yyyy")</f>
        <v>2015</v>
      </c>
    </row>
    <row r="1418" spans="1:17" x14ac:dyDescent="0.3">
      <c r="A1418">
        <f t="shared" si="137"/>
        <v>7777896817</v>
      </c>
      <c r="B1418" s="1">
        <v>42245</v>
      </c>
      <c r="C1418" t="str">
        <f t="shared" si="132"/>
        <v>Saturday</v>
      </c>
      <c r="D1418" t="str">
        <f t="shared" si="133"/>
        <v>August</v>
      </c>
      <c r="E1418">
        <v>16.5</v>
      </c>
      <c r="F1418" t="s">
        <v>7</v>
      </c>
      <c r="G1418" t="s">
        <v>17</v>
      </c>
      <c r="H1418">
        <f t="shared" si="134"/>
        <v>25</v>
      </c>
      <c r="I1418">
        <v>1</v>
      </c>
      <c r="J1418" t="s">
        <v>18</v>
      </c>
      <c r="K1418" t="s">
        <v>19</v>
      </c>
      <c r="L1418">
        <f>Table357[[#This Row],[unit_price]]*Table357[[#This Row],[quantity]]</f>
        <v>16.5</v>
      </c>
      <c r="M1418">
        <f t="shared" si="135"/>
        <v>25</v>
      </c>
      <c r="N1418">
        <f t="shared" si="136"/>
        <v>8.5</v>
      </c>
      <c r="O1418" t="s">
        <v>111</v>
      </c>
      <c r="P1418" t="s">
        <v>114</v>
      </c>
      <c r="Q1418" t="str">
        <f>TEXT(Table357[[#This Row],[order_date]],"yyyy")</f>
        <v>2015</v>
      </c>
    </row>
    <row r="1419" spans="1:17" x14ac:dyDescent="0.3">
      <c r="A1419">
        <f t="shared" si="137"/>
        <v>7777896818</v>
      </c>
      <c r="B1419" s="1">
        <v>42245</v>
      </c>
      <c r="C1419" t="str">
        <f t="shared" si="132"/>
        <v>Saturday</v>
      </c>
      <c r="D1419" t="str">
        <f t="shared" si="133"/>
        <v>August</v>
      </c>
      <c r="E1419">
        <v>16.5</v>
      </c>
      <c r="F1419" t="s">
        <v>7</v>
      </c>
      <c r="G1419" t="s">
        <v>14</v>
      </c>
      <c r="H1419">
        <f t="shared" si="134"/>
        <v>22</v>
      </c>
      <c r="I1419">
        <v>12</v>
      </c>
      <c r="J1419" t="s">
        <v>40</v>
      </c>
      <c r="K1419" t="s">
        <v>41</v>
      </c>
      <c r="L1419">
        <f>Table357[[#This Row],[unit_price]]*Table357[[#This Row],[quantity]]</f>
        <v>198</v>
      </c>
      <c r="M1419">
        <f t="shared" si="135"/>
        <v>264</v>
      </c>
      <c r="N1419">
        <f t="shared" si="136"/>
        <v>66</v>
      </c>
      <c r="O1419" t="s">
        <v>111</v>
      </c>
      <c r="P1419" t="s">
        <v>114</v>
      </c>
      <c r="Q1419" t="str">
        <f>TEXT(Table357[[#This Row],[order_date]],"yyyy")</f>
        <v>2015</v>
      </c>
    </row>
    <row r="1420" spans="1:17" x14ac:dyDescent="0.3">
      <c r="A1420">
        <f t="shared" si="137"/>
        <v>7777896819</v>
      </c>
      <c r="B1420" s="1">
        <v>42246</v>
      </c>
      <c r="C1420" t="str">
        <f t="shared" si="132"/>
        <v>Sunday</v>
      </c>
      <c r="D1420" t="str">
        <f t="shared" si="133"/>
        <v>August</v>
      </c>
      <c r="E1420">
        <v>20.75</v>
      </c>
      <c r="F1420" t="s">
        <v>13</v>
      </c>
      <c r="G1420" t="s">
        <v>17</v>
      </c>
      <c r="H1420">
        <f t="shared" si="134"/>
        <v>30.75</v>
      </c>
      <c r="I1420">
        <v>8</v>
      </c>
      <c r="J1420" t="s">
        <v>25</v>
      </c>
      <c r="K1420" t="s">
        <v>26</v>
      </c>
      <c r="L1420">
        <f>Table357[[#This Row],[unit_price]]*Table357[[#This Row],[quantity]]</f>
        <v>166</v>
      </c>
      <c r="M1420">
        <f t="shared" si="135"/>
        <v>246</v>
      </c>
      <c r="N1420">
        <f t="shared" si="136"/>
        <v>80</v>
      </c>
      <c r="O1420" t="s">
        <v>112</v>
      </c>
      <c r="P1420" t="s">
        <v>115</v>
      </c>
      <c r="Q1420" t="str">
        <f>TEXT(Table357[[#This Row],[order_date]],"yyyy")</f>
        <v>2015</v>
      </c>
    </row>
    <row r="1421" spans="1:17" x14ac:dyDescent="0.3">
      <c r="A1421">
        <f t="shared" si="137"/>
        <v>7777896820</v>
      </c>
      <c r="B1421" s="1">
        <v>42246</v>
      </c>
      <c r="C1421" t="str">
        <f t="shared" si="132"/>
        <v>Sunday</v>
      </c>
      <c r="D1421" t="str">
        <f t="shared" si="133"/>
        <v>August</v>
      </c>
      <c r="E1421">
        <v>16</v>
      </c>
      <c r="F1421" t="s">
        <v>7</v>
      </c>
      <c r="G1421" t="s">
        <v>8</v>
      </c>
      <c r="H1421">
        <f t="shared" si="134"/>
        <v>20.5</v>
      </c>
      <c r="I1421">
        <v>4</v>
      </c>
      <c r="J1421" t="s">
        <v>58</v>
      </c>
      <c r="K1421" t="s">
        <v>59</v>
      </c>
      <c r="L1421">
        <f>Table357[[#This Row],[unit_price]]*Table357[[#This Row],[quantity]]</f>
        <v>64</v>
      </c>
      <c r="M1421">
        <f t="shared" si="135"/>
        <v>82</v>
      </c>
      <c r="N1421">
        <f t="shared" si="136"/>
        <v>18</v>
      </c>
      <c r="O1421" t="s">
        <v>111</v>
      </c>
      <c r="P1421" t="s">
        <v>114</v>
      </c>
      <c r="Q1421" t="str">
        <f>TEXT(Table357[[#This Row],[order_date]],"yyyy")</f>
        <v>2015</v>
      </c>
    </row>
    <row r="1422" spans="1:17" x14ac:dyDescent="0.3">
      <c r="A1422">
        <f t="shared" si="137"/>
        <v>7777896821</v>
      </c>
      <c r="B1422" s="1">
        <v>42246</v>
      </c>
      <c r="C1422" t="str">
        <f t="shared" si="132"/>
        <v>Sunday</v>
      </c>
      <c r="D1422" t="str">
        <f t="shared" si="133"/>
        <v>August</v>
      </c>
      <c r="E1422">
        <v>20.75</v>
      </c>
      <c r="F1422" t="s">
        <v>13</v>
      </c>
      <c r="G1422" t="s">
        <v>22</v>
      </c>
      <c r="H1422">
        <f t="shared" si="134"/>
        <v>28.75</v>
      </c>
      <c r="I1422">
        <v>11</v>
      </c>
      <c r="J1422" t="s">
        <v>23</v>
      </c>
      <c r="K1422" t="s">
        <v>24</v>
      </c>
      <c r="L1422">
        <f>Table357[[#This Row],[unit_price]]*Table357[[#This Row],[quantity]]</f>
        <v>228.25</v>
      </c>
      <c r="M1422">
        <f t="shared" si="135"/>
        <v>316.25</v>
      </c>
      <c r="N1422">
        <f t="shared" si="136"/>
        <v>88</v>
      </c>
      <c r="O1422" t="s">
        <v>112</v>
      </c>
      <c r="P1422" t="s">
        <v>115</v>
      </c>
      <c r="Q1422" t="str">
        <f>TEXT(Table357[[#This Row],[order_date]],"yyyy")</f>
        <v>2015</v>
      </c>
    </row>
    <row r="1423" spans="1:17" x14ac:dyDescent="0.3">
      <c r="A1423">
        <f t="shared" si="137"/>
        <v>7777896822</v>
      </c>
      <c r="B1423" s="1">
        <v>42246</v>
      </c>
      <c r="C1423" t="str">
        <f t="shared" si="132"/>
        <v>Sunday</v>
      </c>
      <c r="D1423" t="str">
        <f t="shared" si="133"/>
        <v>August</v>
      </c>
      <c r="E1423">
        <v>16</v>
      </c>
      <c r="F1423" t="s">
        <v>7</v>
      </c>
      <c r="G1423" t="s">
        <v>14</v>
      </c>
      <c r="H1423">
        <f t="shared" si="134"/>
        <v>21.5</v>
      </c>
      <c r="I1423">
        <v>10</v>
      </c>
      <c r="J1423" t="s">
        <v>34</v>
      </c>
      <c r="K1423" t="s">
        <v>35</v>
      </c>
      <c r="L1423">
        <f>Table357[[#This Row],[unit_price]]*Table357[[#This Row],[quantity]]</f>
        <v>160</v>
      </c>
      <c r="M1423">
        <f t="shared" si="135"/>
        <v>215</v>
      </c>
      <c r="N1423">
        <f t="shared" si="136"/>
        <v>55</v>
      </c>
      <c r="O1423" t="s">
        <v>111</v>
      </c>
      <c r="P1423" t="s">
        <v>114</v>
      </c>
      <c r="Q1423" t="str">
        <f>TEXT(Table357[[#This Row],[order_date]],"yyyy")</f>
        <v>2015</v>
      </c>
    </row>
    <row r="1424" spans="1:17" x14ac:dyDescent="0.3">
      <c r="A1424">
        <f t="shared" si="137"/>
        <v>7777896823</v>
      </c>
      <c r="B1424" s="1">
        <v>42247</v>
      </c>
      <c r="C1424" t="str">
        <f t="shared" si="132"/>
        <v>Monday</v>
      </c>
      <c r="D1424" t="str">
        <f t="shared" si="133"/>
        <v>August</v>
      </c>
      <c r="E1424">
        <v>16</v>
      </c>
      <c r="F1424" t="s">
        <v>7</v>
      </c>
      <c r="G1424" t="s">
        <v>8</v>
      </c>
      <c r="H1424">
        <f t="shared" si="134"/>
        <v>20.5</v>
      </c>
      <c r="I1424">
        <v>10</v>
      </c>
      <c r="J1424" t="s">
        <v>30</v>
      </c>
      <c r="K1424" t="s">
        <v>31</v>
      </c>
      <c r="L1424">
        <f>Table357[[#This Row],[unit_price]]*Table357[[#This Row],[quantity]]</f>
        <v>160</v>
      </c>
      <c r="M1424">
        <f t="shared" si="135"/>
        <v>205</v>
      </c>
      <c r="N1424">
        <f t="shared" si="136"/>
        <v>45</v>
      </c>
      <c r="O1424" t="s">
        <v>112</v>
      </c>
      <c r="P1424" t="s">
        <v>114</v>
      </c>
      <c r="Q1424" t="str">
        <f>TEXT(Table357[[#This Row],[order_date]],"yyyy")</f>
        <v>2015</v>
      </c>
    </row>
    <row r="1425" spans="1:17" x14ac:dyDescent="0.3">
      <c r="A1425">
        <f t="shared" si="137"/>
        <v>7777896824</v>
      </c>
      <c r="B1425" s="1">
        <v>42247</v>
      </c>
      <c r="C1425" t="str">
        <f t="shared" si="132"/>
        <v>Monday</v>
      </c>
      <c r="D1425" t="str">
        <f t="shared" si="133"/>
        <v>August</v>
      </c>
      <c r="E1425">
        <v>10.5</v>
      </c>
      <c r="F1425" t="s">
        <v>27</v>
      </c>
      <c r="G1425" t="s">
        <v>8</v>
      </c>
      <c r="H1425">
        <f t="shared" si="134"/>
        <v>13.5</v>
      </c>
      <c r="I1425">
        <v>10</v>
      </c>
      <c r="J1425" t="s">
        <v>9</v>
      </c>
      <c r="K1425" t="s">
        <v>10</v>
      </c>
      <c r="L1425">
        <f>Table357[[#This Row],[unit_price]]*Table357[[#This Row],[quantity]]</f>
        <v>105</v>
      </c>
      <c r="M1425">
        <f t="shared" si="135"/>
        <v>135</v>
      </c>
      <c r="N1425">
        <f t="shared" si="136"/>
        <v>30</v>
      </c>
      <c r="O1425" t="s">
        <v>112</v>
      </c>
      <c r="P1425" t="s">
        <v>115</v>
      </c>
      <c r="Q1425" t="str">
        <f>TEXT(Table357[[#This Row],[order_date]],"yyyy")</f>
        <v>2015</v>
      </c>
    </row>
    <row r="1426" spans="1:17" x14ac:dyDescent="0.3">
      <c r="A1426">
        <f t="shared" si="137"/>
        <v>7777896825</v>
      </c>
      <c r="B1426" s="1">
        <v>42247</v>
      </c>
      <c r="C1426" t="str">
        <f t="shared" si="132"/>
        <v>Monday</v>
      </c>
      <c r="D1426" t="str">
        <f t="shared" si="133"/>
        <v>August</v>
      </c>
      <c r="E1426">
        <v>12</v>
      </c>
      <c r="F1426" t="s">
        <v>27</v>
      </c>
      <c r="G1426" t="s">
        <v>14</v>
      </c>
      <c r="H1426">
        <f t="shared" si="134"/>
        <v>16</v>
      </c>
      <c r="I1426">
        <v>3</v>
      </c>
      <c r="J1426" t="s">
        <v>34</v>
      </c>
      <c r="K1426" t="s">
        <v>35</v>
      </c>
      <c r="L1426">
        <f>Table357[[#This Row],[unit_price]]*Table357[[#This Row],[quantity]]</f>
        <v>36</v>
      </c>
      <c r="M1426">
        <f t="shared" si="135"/>
        <v>48</v>
      </c>
      <c r="N1426">
        <f t="shared" si="136"/>
        <v>12</v>
      </c>
      <c r="O1426" t="s">
        <v>112</v>
      </c>
      <c r="P1426" t="s">
        <v>114</v>
      </c>
      <c r="Q1426" t="str">
        <f>TEXT(Table357[[#This Row],[order_date]],"yyyy")</f>
        <v>2015</v>
      </c>
    </row>
    <row r="1427" spans="1:17" x14ac:dyDescent="0.3">
      <c r="A1427">
        <f t="shared" si="137"/>
        <v>7777896826</v>
      </c>
      <c r="B1427" s="1">
        <v>42247</v>
      </c>
      <c r="C1427" t="str">
        <f t="shared" si="132"/>
        <v>Monday</v>
      </c>
      <c r="D1427" t="str">
        <f t="shared" si="133"/>
        <v>August</v>
      </c>
      <c r="E1427">
        <v>16</v>
      </c>
      <c r="F1427" t="s">
        <v>7</v>
      </c>
      <c r="G1427" t="s">
        <v>14</v>
      </c>
      <c r="H1427">
        <f t="shared" si="134"/>
        <v>21.5</v>
      </c>
      <c r="I1427">
        <v>3</v>
      </c>
      <c r="J1427" t="s">
        <v>64</v>
      </c>
      <c r="K1427" t="s">
        <v>65</v>
      </c>
      <c r="L1427">
        <f>Table357[[#This Row],[unit_price]]*Table357[[#This Row],[quantity]]</f>
        <v>48</v>
      </c>
      <c r="M1427">
        <f t="shared" si="135"/>
        <v>64.5</v>
      </c>
      <c r="N1427">
        <f t="shared" si="136"/>
        <v>16.5</v>
      </c>
      <c r="O1427" t="s">
        <v>112</v>
      </c>
      <c r="P1427" t="s">
        <v>114</v>
      </c>
      <c r="Q1427" t="str">
        <f>TEXT(Table357[[#This Row],[order_date]],"yyyy")</f>
        <v>2015</v>
      </c>
    </row>
    <row r="1428" spans="1:17" x14ac:dyDescent="0.3">
      <c r="A1428">
        <f t="shared" si="137"/>
        <v>7777896827</v>
      </c>
      <c r="B1428" s="1">
        <v>42247</v>
      </c>
      <c r="C1428" t="str">
        <f t="shared" si="132"/>
        <v>Monday</v>
      </c>
      <c r="D1428" t="str">
        <f t="shared" si="133"/>
        <v>August</v>
      </c>
      <c r="E1428">
        <v>16.5</v>
      </c>
      <c r="F1428" t="s">
        <v>7</v>
      </c>
      <c r="G1428" t="s">
        <v>17</v>
      </c>
      <c r="H1428">
        <f t="shared" si="134"/>
        <v>25</v>
      </c>
      <c r="I1428">
        <v>8</v>
      </c>
      <c r="J1428" t="s">
        <v>18</v>
      </c>
      <c r="K1428" t="s">
        <v>19</v>
      </c>
      <c r="L1428">
        <f>Table357[[#This Row],[unit_price]]*Table357[[#This Row],[quantity]]</f>
        <v>132</v>
      </c>
      <c r="M1428">
        <f t="shared" si="135"/>
        <v>200</v>
      </c>
      <c r="N1428">
        <f t="shared" si="136"/>
        <v>68</v>
      </c>
      <c r="O1428" t="s">
        <v>111</v>
      </c>
      <c r="P1428" t="s">
        <v>115</v>
      </c>
      <c r="Q1428" t="str">
        <f>TEXT(Table357[[#This Row],[order_date]],"yyyy")</f>
        <v>2015</v>
      </c>
    </row>
    <row r="1429" spans="1:17" x14ac:dyDescent="0.3">
      <c r="A1429">
        <f t="shared" si="137"/>
        <v>7777896828</v>
      </c>
      <c r="B1429" s="1">
        <v>42247</v>
      </c>
      <c r="C1429" t="str">
        <f t="shared" si="132"/>
        <v>Monday</v>
      </c>
      <c r="D1429" t="str">
        <f t="shared" si="133"/>
        <v>August</v>
      </c>
      <c r="E1429">
        <v>16.75</v>
      </c>
      <c r="F1429" t="s">
        <v>7</v>
      </c>
      <c r="G1429" t="s">
        <v>22</v>
      </c>
      <c r="H1429">
        <f t="shared" si="134"/>
        <v>23.25</v>
      </c>
      <c r="I1429">
        <v>9</v>
      </c>
      <c r="J1429" t="s">
        <v>28</v>
      </c>
      <c r="K1429" t="s">
        <v>29</v>
      </c>
      <c r="L1429">
        <f>Table357[[#This Row],[unit_price]]*Table357[[#This Row],[quantity]]</f>
        <v>150.75</v>
      </c>
      <c r="M1429">
        <f t="shared" si="135"/>
        <v>209.25</v>
      </c>
      <c r="N1429">
        <f t="shared" si="136"/>
        <v>58.5</v>
      </c>
      <c r="O1429" t="s">
        <v>112</v>
      </c>
      <c r="P1429" t="s">
        <v>114</v>
      </c>
      <c r="Q1429" t="str">
        <f>TEXT(Table357[[#This Row],[order_date]],"yyyy")</f>
        <v>2015</v>
      </c>
    </row>
    <row r="1430" spans="1:17" x14ac:dyDescent="0.3">
      <c r="A1430">
        <f t="shared" si="137"/>
        <v>7777896829</v>
      </c>
      <c r="B1430" s="1">
        <v>42247</v>
      </c>
      <c r="C1430" t="str">
        <f t="shared" si="132"/>
        <v>Monday</v>
      </c>
      <c r="D1430" t="str">
        <f t="shared" si="133"/>
        <v>August</v>
      </c>
      <c r="E1430">
        <v>16.75</v>
      </c>
      <c r="F1430" t="s">
        <v>7</v>
      </c>
      <c r="G1430" t="s">
        <v>22</v>
      </c>
      <c r="H1430">
        <f t="shared" si="134"/>
        <v>23.25</v>
      </c>
      <c r="I1430">
        <v>7</v>
      </c>
      <c r="J1430" t="s">
        <v>23</v>
      </c>
      <c r="K1430" t="s">
        <v>24</v>
      </c>
      <c r="L1430">
        <f>Table357[[#This Row],[unit_price]]*Table357[[#This Row],[quantity]]</f>
        <v>117.25</v>
      </c>
      <c r="M1430">
        <f t="shared" si="135"/>
        <v>162.75</v>
      </c>
      <c r="N1430">
        <f t="shared" si="136"/>
        <v>45.5</v>
      </c>
      <c r="O1430" t="s">
        <v>111</v>
      </c>
      <c r="P1430" t="s">
        <v>115</v>
      </c>
      <c r="Q1430" t="str">
        <f>TEXT(Table357[[#This Row],[order_date]],"yyyy")</f>
        <v>2015</v>
      </c>
    </row>
    <row r="1431" spans="1:17" x14ac:dyDescent="0.3">
      <c r="A1431">
        <f t="shared" si="137"/>
        <v>7777896830</v>
      </c>
      <c r="B1431" s="1">
        <v>42248</v>
      </c>
      <c r="C1431" t="str">
        <f t="shared" si="132"/>
        <v>Tuesday</v>
      </c>
      <c r="D1431" t="str">
        <f t="shared" si="133"/>
        <v>September</v>
      </c>
      <c r="E1431">
        <v>12</v>
      </c>
      <c r="F1431" t="s">
        <v>27</v>
      </c>
      <c r="G1431" t="s">
        <v>8</v>
      </c>
      <c r="H1431">
        <f t="shared" si="134"/>
        <v>15</v>
      </c>
      <c r="I1431">
        <v>12</v>
      </c>
      <c r="J1431" t="s">
        <v>52</v>
      </c>
      <c r="K1431" t="s">
        <v>53</v>
      </c>
      <c r="L1431">
        <f>Table357[[#This Row],[unit_price]]*Table357[[#This Row],[quantity]]</f>
        <v>144</v>
      </c>
      <c r="M1431">
        <f t="shared" si="135"/>
        <v>180</v>
      </c>
      <c r="N1431">
        <f t="shared" si="136"/>
        <v>36</v>
      </c>
      <c r="O1431" t="s">
        <v>112</v>
      </c>
      <c r="P1431" t="s">
        <v>114</v>
      </c>
      <c r="Q1431" t="str">
        <f>TEXT(Table357[[#This Row],[order_date]],"yyyy")</f>
        <v>2015</v>
      </c>
    </row>
    <row r="1432" spans="1:17" x14ac:dyDescent="0.3">
      <c r="A1432">
        <f t="shared" si="137"/>
        <v>7777896831</v>
      </c>
      <c r="B1432" s="1">
        <v>42248</v>
      </c>
      <c r="C1432" t="str">
        <f t="shared" si="132"/>
        <v>Tuesday</v>
      </c>
      <c r="D1432" t="str">
        <f t="shared" si="133"/>
        <v>September</v>
      </c>
      <c r="E1432">
        <v>20.75</v>
      </c>
      <c r="F1432" t="s">
        <v>13</v>
      </c>
      <c r="G1432" t="s">
        <v>17</v>
      </c>
      <c r="H1432">
        <f t="shared" si="134"/>
        <v>30.75</v>
      </c>
      <c r="I1432">
        <v>9</v>
      </c>
      <c r="J1432" t="s">
        <v>18</v>
      </c>
      <c r="K1432" t="s">
        <v>19</v>
      </c>
      <c r="L1432">
        <f>Table357[[#This Row],[unit_price]]*Table357[[#This Row],[quantity]]</f>
        <v>186.75</v>
      </c>
      <c r="M1432">
        <f t="shared" si="135"/>
        <v>276.75</v>
      </c>
      <c r="N1432">
        <f t="shared" si="136"/>
        <v>90</v>
      </c>
      <c r="O1432" t="s">
        <v>111</v>
      </c>
      <c r="P1432" t="s">
        <v>114</v>
      </c>
      <c r="Q1432" t="str">
        <f>TEXT(Table357[[#This Row],[order_date]],"yyyy")</f>
        <v>2015</v>
      </c>
    </row>
    <row r="1433" spans="1:17" x14ac:dyDescent="0.3">
      <c r="A1433">
        <f t="shared" si="137"/>
        <v>7777896832</v>
      </c>
      <c r="B1433" s="1">
        <v>42248</v>
      </c>
      <c r="C1433" t="str">
        <f t="shared" si="132"/>
        <v>Tuesday</v>
      </c>
      <c r="D1433" t="str">
        <f t="shared" si="133"/>
        <v>September</v>
      </c>
      <c r="E1433">
        <v>20.75</v>
      </c>
      <c r="F1433" t="s">
        <v>13</v>
      </c>
      <c r="G1433" t="s">
        <v>17</v>
      </c>
      <c r="H1433">
        <f t="shared" si="134"/>
        <v>30.75</v>
      </c>
      <c r="I1433">
        <v>9</v>
      </c>
      <c r="J1433" t="s">
        <v>18</v>
      </c>
      <c r="K1433" t="s">
        <v>19</v>
      </c>
      <c r="L1433">
        <f>Table357[[#This Row],[unit_price]]*Table357[[#This Row],[quantity]]</f>
        <v>186.75</v>
      </c>
      <c r="M1433">
        <f t="shared" si="135"/>
        <v>276.75</v>
      </c>
      <c r="N1433">
        <f t="shared" si="136"/>
        <v>90</v>
      </c>
      <c r="O1433" t="s">
        <v>111</v>
      </c>
      <c r="P1433" t="s">
        <v>114</v>
      </c>
      <c r="Q1433" t="str">
        <f>TEXT(Table357[[#This Row],[order_date]],"yyyy")</f>
        <v>2015</v>
      </c>
    </row>
    <row r="1434" spans="1:17" x14ac:dyDescent="0.3">
      <c r="A1434">
        <f t="shared" si="137"/>
        <v>7777896833</v>
      </c>
      <c r="B1434" s="1">
        <v>42248</v>
      </c>
      <c r="C1434" t="str">
        <f t="shared" si="132"/>
        <v>Tuesday</v>
      </c>
      <c r="D1434" t="str">
        <f t="shared" si="133"/>
        <v>September</v>
      </c>
      <c r="E1434">
        <v>15.25</v>
      </c>
      <c r="F1434" t="s">
        <v>13</v>
      </c>
      <c r="G1434" t="s">
        <v>8</v>
      </c>
      <c r="H1434">
        <f t="shared" si="134"/>
        <v>21.25</v>
      </c>
      <c r="I1434">
        <v>12</v>
      </c>
      <c r="J1434" t="s">
        <v>48</v>
      </c>
      <c r="K1434" t="s">
        <v>49</v>
      </c>
      <c r="L1434">
        <f>Table357[[#This Row],[unit_price]]*Table357[[#This Row],[quantity]]</f>
        <v>183</v>
      </c>
      <c r="M1434">
        <f t="shared" si="135"/>
        <v>255</v>
      </c>
      <c r="N1434">
        <f t="shared" si="136"/>
        <v>72</v>
      </c>
      <c r="O1434" t="s">
        <v>111</v>
      </c>
      <c r="P1434" t="s">
        <v>115</v>
      </c>
      <c r="Q1434" t="str">
        <f>TEXT(Table357[[#This Row],[order_date]],"yyyy")</f>
        <v>2015</v>
      </c>
    </row>
    <row r="1435" spans="1:17" x14ac:dyDescent="0.3">
      <c r="A1435">
        <f t="shared" si="137"/>
        <v>7777896834</v>
      </c>
      <c r="B1435" s="1">
        <v>42248</v>
      </c>
      <c r="C1435" t="str">
        <f t="shared" si="132"/>
        <v>Tuesday</v>
      </c>
      <c r="D1435" t="str">
        <f t="shared" si="133"/>
        <v>September</v>
      </c>
      <c r="E1435">
        <v>9.75</v>
      </c>
      <c r="F1435" t="s">
        <v>27</v>
      </c>
      <c r="G1435" t="s">
        <v>8</v>
      </c>
      <c r="H1435">
        <f t="shared" si="134"/>
        <v>12.75</v>
      </c>
      <c r="I1435">
        <v>8</v>
      </c>
      <c r="J1435" t="s">
        <v>48</v>
      </c>
      <c r="K1435" t="s">
        <v>49</v>
      </c>
      <c r="L1435">
        <f>Table357[[#This Row],[unit_price]]*Table357[[#This Row],[quantity]]</f>
        <v>78</v>
      </c>
      <c r="M1435">
        <f t="shared" si="135"/>
        <v>102</v>
      </c>
      <c r="N1435">
        <f t="shared" si="136"/>
        <v>24</v>
      </c>
      <c r="O1435" t="s">
        <v>111</v>
      </c>
      <c r="P1435" t="s">
        <v>114</v>
      </c>
      <c r="Q1435" t="str">
        <f>TEXT(Table357[[#This Row],[order_date]],"yyyy")</f>
        <v>2015</v>
      </c>
    </row>
    <row r="1436" spans="1:17" x14ac:dyDescent="0.3">
      <c r="A1436">
        <f t="shared" si="137"/>
        <v>7777896835</v>
      </c>
      <c r="B1436" s="1">
        <v>42248</v>
      </c>
      <c r="C1436" t="str">
        <f t="shared" si="132"/>
        <v>Tuesday</v>
      </c>
      <c r="D1436" t="str">
        <f t="shared" si="133"/>
        <v>September</v>
      </c>
      <c r="E1436">
        <v>20.75</v>
      </c>
      <c r="F1436" t="s">
        <v>13</v>
      </c>
      <c r="G1436" t="s">
        <v>17</v>
      </c>
      <c r="H1436">
        <f t="shared" si="134"/>
        <v>30.75</v>
      </c>
      <c r="I1436">
        <v>3</v>
      </c>
      <c r="J1436" t="s">
        <v>54</v>
      </c>
      <c r="K1436" t="s">
        <v>55</v>
      </c>
      <c r="L1436">
        <f>Table357[[#This Row],[unit_price]]*Table357[[#This Row],[quantity]]</f>
        <v>62.25</v>
      </c>
      <c r="M1436">
        <f t="shared" si="135"/>
        <v>92.25</v>
      </c>
      <c r="N1436">
        <f t="shared" si="136"/>
        <v>30</v>
      </c>
      <c r="O1436" t="s">
        <v>111</v>
      </c>
      <c r="P1436" t="s">
        <v>115</v>
      </c>
      <c r="Q1436" t="str">
        <f>TEXT(Table357[[#This Row],[order_date]],"yyyy")</f>
        <v>2015</v>
      </c>
    </row>
    <row r="1437" spans="1:17" x14ac:dyDescent="0.3">
      <c r="A1437">
        <f t="shared" si="137"/>
        <v>7777896836</v>
      </c>
      <c r="B1437" s="1">
        <v>42249</v>
      </c>
      <c r="C1437" t="str">
        <f t="shared" si="132"/>
        <v>Wednesday</v>
      </c>
      <c r="D1437" t="str">
        <f t="shared" si="133"/>
        <v>September</v>
      </c>
      <c r="E1437">
        <v>16</v>
      </c>
      <c r="F1437" t="s">
        <v>7</v>
      </c>
      <c r="G1437" t="s">
        <v>8</v>
      </c>
      <c r="H1437">
        <f t="shared" si="134"/>
        <v>20.5</v>
      </c>
      <c r="I1437">
        <v>11</v>
      </c>
      <c r="J1437" t="s">
        <v>36</v>
      </c>
      <c r="K1437" t="s">
        <v>37</v>
      </c>
      <c r="L1437">
        <f>Table357[[#This Row],[unit_price]]*Table357[[#This Row],[quantity]]</f>
        <v>176</v>
      </c>
      <c r="M1437">
        <f t="shared" si="135"/>
        <v>225.5</v>
      </c>
      <c r="N1437">
        <f t="shared" si="136"/>
        <v>49.5</v>
      </c>
      <c r="O1437" t="s">
        <v>112</v>
      </c>
      <c r="P1437" t="s">
        <v>115</v>
      </c>
      <c r="Q1437" t="str">
        <f>TEXT(Table357[[#This Row],[order_date]],"yyyy")</f>
        <v>2015</v>
      </c>
    </row>
    <row r="1438" spans="1:17" x14ac:dyDescent="0.3">
      <c r="A1438">
        <f t="shared" si="137"/>
        <v>7777896837</v>
      </c>
      <c r="B1438" s="1">
        <v>42249</v>
      </c>
      <c r="C1438" t="str">
        <f t="shared" si="132"/>
        <v>Wednesday</v>
      </c>
      <c r="D1438" t="str">
        <f t="shared" si="133"/>
        <v>September</v>
      </c>
      <c r="E1438">
        <v>16.5</v>
      </c>
      <c r="F1438" t="s">
        <v>13</v>
      </c>
      <c r="G1438" t="s">
        <v>8</v>
      </c>
      <c r="H1438">
        <f t="shared" si="134"/>
        <v>22.5</v>
      </c>
      <c r="I1438">
        <v>8</v>
      </c>
      <c r="J1438" t="s">
        <v>9</v>
      </c>
      <c r="K1438" t="s">
        <v>10</v>
      </c>
      <c r="L1438">
        <f>Table357[[#This Row],[unit_price]]*Table357[[#This Row],[quantity]]</f>
        <v>132</v>
      </c>
      <c r="M1438">
        <f t="shared" si="135"/>
        <v>180</v>
      </c>
      <c r="N1438">
        <f t="shared" si="136"/>
        <v>48</v>
      </c>
      <c r="O1438" t="s">
        <v>111</v>
      </c>
      <c r="P1438" t="s">
        <v>115</v>
      </c>
      <c r="Q1438" t="str">
        <f>TEXT(Table357[[#This Row],[order_date]],"yyyy")</f>
        <v>2015</v>
      </c>
    </row>
    <row r="1439" spans="1:17" x14ac:dyDescent="0.3">
      <c r="A1439">
        <f t="shared" si="137"/>
        <v>7777896838</v>
      </c>
      <c r="B1439" s="1">
        <v>42249</v>
      </c>
      <c r="C1439" t="str">
        <f t="shared" si="132"/>
        <v>Wednesday</v>
      </c>
      <c r="D1439" t="str">
        <f t="shared" si="133"/>
        <v>September</v>
      </c>
      <c r="E1439">
        <v>16.5</v>
      </c>
      <c r="F1439" t="s">
        <v>7</v>
      </c>
      <c r="G1439" t="s">
        <v>17</v>
      </c>
      <c r="H1439">
        <f t="shared" si="134"/>
        <v>25</v>
      </c>
      <c r="I1439">
        <v>7</v>
      </c>
      <c r="J1439" t="s">
        <v>38</v>
      </c>
      <c r="K1439" t="s">
        <v>39</v>
      </c>
      <c r="L1439">
        <f>Table357[[#This Row],[unit_price]]*Table357[[#This Row],[quantity]]</f>
        <v>115.5</v>
      </c>
      <c r="M1439">
        <f t="shared" si="135"/>
        <v>175</v>
      </c>
      <c r="N1439">
        <f t="shared" si="136"/>
        <v>59.5</v>
      </c>
      <c r="O1439" t="s">
        <v>111</v>
      </c>
      <c r="P1439" t="s">
        <v>115</v>
      </c>
      <c r="Q1439" t="str">
        <f>TEXT(Table357[[#This Row],[order_date]],"yyyy")</f>
        <v>2015</v>
      </c>
    </row>
    <row r="1440" spans="1:17" x14ac:dyDescent="0.3">
      <c r="A1440">
        <f t="shared" si="137"/>
        <v>7777896839</v>
      </c>
      <c r="B1440" s="1">
        <v>42249</v>
      </c>
      <c r="C1440" t="str">
        <f t="shared" si="132"/>
        <v>Wednesday</v>
      </c>
      <c r="D1440" t="str">
        <f t="shared" si="133"/>
        <v>September</v>
      </c>
      <c r="E1440">
        <v>16.75</v>
      </c>
      <c r="F1440" t="s">
        <v>7</v>
      </c>
      <c r="G1440" t="s">
        <v>14</v>
      </c>
      <c r="H1440">
        <f t="shared" si="134"/>
        <v>22.25</v>
      </c>
      <c r="I1440">
        <v>9</v>
      </c>
      <c r="J1440" t="s">
        <v>62</v>
      </c>
      <c r="K1440" t="s">
        <v>63</v>
      </c>
      <c r="L1440">
        <f>Table357[[#This Row],[unit_price]]*Table357[[#This Row],[quantity]]</f>
        <v>150.75</v>
      </c>
      <c r="M1440">
        <f t="shared" si="135"/>
        <v>200.25</v>
      </c>
      <c r="N1440">
        <f t="shared" si="136"/>
        <v>49.5</v>
      </c>
      <c r="O1440" t="s">
        <v>112</v>
      </c>
      <c r="P1440" t="s">
        <v>114</v>
      </c>
      <c r="Q1440" t="str">
        <f>TEXT(Table357[[#This Row],[order_date]],"yyyy")</f>
        <v>2015</v>
      </c>
    </row>
    <row r="1441" spans="1:17" x14ac:dyDescent="0.3">
      <c r="A1441">
        <f t="shared" si="137"/>
        <v>7777896840</v>
      </c>
      <c r="B1441" s="1">
        <v>42249</v>
      </c>
      <c r="C1441" t="str">
        <f t="shared" si="132"/>
        <v>Wednesday</v>
      </c>
      <c r="D1441" t="str">
        <f t="shared" si="133"/>
        <v>September</v>
      </c>
      <c r="E1441">
        <v>12</v>
      </c>
      <c r="F1441" t="s">
        <v>27</v>
      </c>
      <c r="G1441" t="s">
        <v>8</v>
      </c>
      <c r="H1441">
        <f t="shared" si="134"/>
        <v>15</v>
      </c>
      <c r="I1441">
        <v>12</v>
      </c>
      <c r="J1441" t="s">
        <v>52</v>
      </c>
      <c r="K1441" t="s">
        <v>53</v>
      </c>
      <c r="L1441">
        <f>Table357[[#This Row],[unit_price]]*Table357[[#This Row],[quantity]]</f>
        <v>144</v>
      </c>
      <c r="M1441">
        <f t="shared" si="135"/>
        <v>180</v>
      </c>
      <c r="N1441">
        <f t="shared" si="136"/>
        <v>36</v>
      </c>
      <c r="O1441" t="s">
        <v>111</v>
      </c>
      <c r="P1441" t="s">
        <v>114</v>
      </c>
      <c r="Q1441" t="str">
        <f>TEXT(Table357[[#This Row],[order_date]],"yyyy")</f>
        <v>2015</v>
      </c>
    </row>
    <row r="1442" spans="1:17" x14ac:dyDescent="0.3">
      <c r="A1442">
        <f t="shared" si="137"/>
        <v>7777896841</v>
      </c>
      <c r="B1442" s="1">
        <v>42250</v>
      </c>
      <c r="C1442" t="str">
        <f t="shared" si="132"/>
        <v>Thursday</v>
      </c>
      <c r="D1442" t="str">
        <f t="shared" si="133"/>
        <v>September</v>
      </c>
      <c r="E1442">
        <v>20.75</v>
      </c>
      <c r="F1442" t="s">
        <v>13</v>
      </c>
      <c r="G1442" t="s">
        <v>22</v>
      </c>
      <c r="H1442">
        <f t="shared" si="134"/>
        <v>28.75</v>
      </c>
      <c r="I1442">
        <v>8</v>
      </c>
      <c r="J1442" t="s">
        <v>23</v>
      </c>
      <c r="K1442" t="s">
        <v>24</v>
      </c>
      <c r="L1442">
        <f>Table357[[#This Row],[unit_price]]*Table357[[#This Row],[quantity]]</f>
        <v>166</v>
      </c>
      <c r="M1442">
        <f t="shared" si="135"/>
        <v>230</v>
      </c>
      <c r="N1442">
        <f t="shared" si="136"/>
        <v>64</v>
      </c>
      <c r="O1442" t="s">
        <v>111</v>
      </c>
      <c r="P1442" t="s">
        <v>114</v>
      </c>
      <c r="Q1442" t="str">
        <f>TEXT(Table357[[#This Row],[order_date]],"yyyy")</f>
        <v>2015</v>
      </c>
    </row>
    <row r="1443" spans="1:17" x14ac:dyDescent="0.3">
      <c r="A1443">
        <f t="shared" si="137"/>
        <v>7777896842</v>
      </c>
      <c r="B1443" s="1">
        <v>42250</v>
      </c>
      <c r="C1443" t="str">
        <f t="shared" si="132"/>
        <v>Thursday</v>
      </c>
      <c r="D1443" t="str">
        <f t="shared" si="133"/>
        <v>September</v>
      </c>
      <c r="E1443">
        <v>9.75</v>
      </c>
      <c r="F1443" t="s">
        <v>27</v>
      </c>
      <c r="G1443" t="s">
        <v>8</v>
      </c>
      <c r="H1443">
        <f t="shared" si="134"/>
        <v>12.75</v>
      </c>
      <c r="I1443">
        <v>8</v>
      </c>
      <c r="J1443" t="s">
        <v>48</v>
      </c>
      <c r="K1443" t="s">
        <v>49</v>
      </c>
      <c r="L1443">
        <f>Table357[[#This Row],[unit_price]]*Table357[[#This Row],[quantity]]</f>
        <v>78</v>
      </c>
      <c r="M1443">
        <f t="shared" si="135"/>
        <v>102</v>
      </c>
      <c r="N1443">
        <f t="shared" si="136"/>
        <v>24</v>
      </c>
      <c r="O1443" t="s">
        <v>111</v>
      </c>
      <c r="P1443" t="s">
        <v>115</v>
      </c>
      <c r="Q1443" t="str">
        <f>TEXT(Table357[[#This Row],[order_date]],"yyyy")</f>
        <v>2015</v>
      </c>
    </row>
    <row r="1444" spans="1:17" x14ac:dyDescent="0.3">
      <c r="A1444">
        <f t="shared" si="137"/>
        <v>7777896843</v>
      </c>
      <c r="B1444" s="1">
        <v>42250</v>
      </c>
      <c r="C1444" t="str">
        <f t="shared" si="132"/>
        <v>Thursday</v>
      </c>
      <c r="D1444" t="str">
        <f t="shared" si="133"/>
        <v>September</v>
      </c>
      <c r="E1444">
        <v>16.5</v>
      </c>
      <c r="F1444" t="s">
        <v>7</v>
      </c>
      <c r="G1444" t="s">
        <v>17</v>
      </c>
      <c r="H1444">
        <f t="shared" si="134"/>
        <v>25</v>
      </c>
      <c r="I1444">
        <v>3</v>
      </c>
      <c r="J1444" t="s">
        <v>66</v>
      </c>
      <c r="K1444" t="s">
        <v>67</v>
      </c>
      <c r="L1444">
        <f>Table357[[#This Row],[unit_price]]*Table357[[#This Row],[quantity]]</f>
        <v>49.5</v>
      </c>
      <c r="M1444">
        <f t="shared" si="135"/>
        <v>75</v>
      </c>
      <c r="N1444">
        <f t="shared" si="136"/>
        <v>25.5</v>
      </c>
      <c r="O1444" t="s">
        <v>111</v>
      </c>
      <c r="P1444" t="s">
        <v>115</v>
      </c>
      <c r="Q1444" t="str">
        <f>TEXT(Table357[[#This Row],[order_date]],"yyyy")</f>
        <v>2015</v>
      </c>
    </row>
    <row r="1445" spans="1:17" x14ac:dyDescent="0.3">
      <c r="A1445">
        <f t="shared" si="137"/>
        <v>7777896844</v>
      </c>
      <c r="B1445" s="1">
        <v>42250</v>
      </c>
      <c r="C1445" t="str">
        <f t="shared" si="132"/>
        <v>Thursday</v>
      </c>
      <c r="D1445" t="str">
        <f t="shared" si="133"/>
        <v>September</v>
      </c>
      <c r="E1445">
        <v>16.5</v>
      </c>
      <c r="F1445" t="s">
        <v>13</v>
      </c>
      <c r="G1445" t="s">
        <v>8</v>
      </c>
      <c r="H1445">
        <f t="shared" si="134"/>
        <v>22.5</v>
      </c>
      <c r="I1445">
        <v>7</v>
      </c>
      <c r="J1445" t="s">
        <v>9</v>
      </c>
      <c r="K1445" t="s">
        <v>10</v>
      </c>
      <c r="L1445">
        <f>Table357[[#This Row],[unit_price]]*Table357[[#This Row],[quantity]]</f>
        <v>115.5</v>
      </c>
      <c r="M1445">
        <f t="shared" si="135"/>
        <v>157.5</v>
      </c>
      <c r="N1445">
        <f t="shared" si="136"/>
        <v>42</v>
      </c>
      <c r="O1445" t="s">
        <v>111</v>
      </c>
      <c r="P1445" t="s">
        <v>114</v>
      </c>
      <c r="Q1445" t="str">
        <f>TEXT(Table357[[#This Row],[order_date]],"yyyy")</f>
        <v>2015</v>
      </c>
    </row>
    <row r="1446" spans="1:17" x14ac:dyDescent="0.3">
      <c r="A1446">
        <f t="shared" si="137"/>
        <v>7777896845</v>
      </c>
      <c r="B1446" s="1">
        <v>42250</v>
      </c>
      <c r="C1446" t="str">
        <f t="shared" si="132"/>
        <v>Thursday</v>
      </c>
      <c r="D1446" t="str">
        <f t="shared" si="133"/>
        <v>September</v>
      </c>
      <c r="E1446">
        <v>16.75</v>
      </c>
      <c r="F1446" t="s">
        <v>7</v>
      </c>
      <c r="G1446" t="s">
        <v>22</v>
      </c>
      <c r="H1446">
        <f t="shared" si="134"/>
        <v>23.25</v>
      </c>
      <c r="I1446">
        <v>7</v>
      </c>
      <c r="J1446" t="s">
        <v>44</v>
      </c>
      <c r="K1446" t="s">
        <v>45</v>
      </c>
      <c r="L1446">
        <f>Table357[[#This Row],[unit_price]]*Table357[[#This Row],[quantity]]</f>
        <v>117.25</v>
      </c>
      <c r="M1446">
        <f t="shared" si="135"/>
        <v>162.75</v>
      </c>
      <c r="N1446">
        <f t="shared" si="136"/>
        <v>45.5</v>
      </c>
      <c r="O1446" t="s">
        <v>112</v>
      </c>
      <c r="P1446" t="s">
        <v>114</v>
      </c>
      <c r="Q1446" t="str">
        <f>TEXT(Table357[[#This Row],[order_date]],"yyyy")</f>
        <v>2015</v>
      </c>
    </row>
    <row r="1447" spans="1:17" x14ac:dyDescent="0.3">
      <c r="A1447">
        <f t="shared" si="137"/>
        <v>7777896846</v>
      </c>
      <c r="B1447" s="1">
        <v>42251</v>
      </c>
      <c r="C1447" t="str">
        <f t="shared" si="132"/>
        <v>Friday</v>
      </c>
      <c r="D1447" t="str">
        <f t="shared" si="133"/>
        <v>September</v>
      </c>
      <c r="E1447">
        <v>20.5</v>
      </c>
      <c r="F1447" t="s">
        <v>13</v>
      </c>
      <c r="G1447" t="s">
        <v>8</v>
      </c>
      <c r="H1447">
        <f t="shared" si="134"/>
        <v>26.5</v>
      </c>
      <c r="I1447">
        <v>7</v>
      </c>
      <c r="J1447" t="s">
        <v>11</v>
      </c>
      <c r="K1447" t="s">
        <v>12</v>
      </c>
      <c r="L1447">
        <f>Table357[[#This Row],[unit_price]]*Table357[[#This Row],[quantity]]</f>
        <v>143.5</v>
      </c>
      <c r="M1447">
        <f t="shared" si="135"/>
        <v>185.5</v>
      </c>
      <c r="N1447">
        <f t="shared" si="136"/>
        <v>42</v>
      </c>
      <c r="O1447" t="s">
        <v>112</v>
      </c>
      <c r="P1447" t="s">
        <v>114</v>
      </c>
      <c r="Q1447" t="str">
        <f>TEXT(Table357[[#This Row],[order_date]],"yyyy")</f>
        <v>2015</v>
      </c>
    </row>
    <row r="1448" spans="1:17" x14ac:dyDescent="0.3">
      <c r="A1448">
        <f t="shared" si="137"/>
        <v>7777896847</v>
      </c>
      <c r="B1448" s="1">
        <v>42251</v>
      </c>
      <c r="C1448" t="str">
        <f t="shared" si="132"/>
        <v>Friday</v>
      </c>
      <c r="D1448" t="str">
        <f t="shared" si="133"/>
        <v>September</v>
      </c>
      <c r="E1448">
        <v>20.25</v>
      </c>
      <c r="F1448" t="s">
        <v>13</v>
      </c>
      <c r="G1448" t="s">
        <v>14</v>
      </c>
      <c r="H1448">
        <f t="shared" si="134"/>
        <v>27.25</v>
      </c>
      <c r="I1448">
        <v>1</v>
      </c>
      <c r="J1448" t="s">
        <v>34</v>
      </c>
      <c r="K1448" t="s">
        <v>35</v>
      </c>
      <c r="L1448">
        <f>Table357[[#This Row],[unit_price]]*Table357[[#This Row],[quantity]]</f>
        <v>20.25</v>
      </c>
      <c r="M1448">
        <f t="shared" si="135"/>
        <v>27.25</v>
      </c>
      <c r="N1448">
        <f t="shared" si="136"/>
        <v>7</v>
      </c>
      <c r="O1448" t="s">
        <v>112</v>
      </c>
      <c r="P1448" t="s">
        <v>114</v>
      </c>
      <c r="Q1448" t="str">
        <f>TEXT(Table357[[#This Row],[order_date]],"yyyy")</f>
        <v>2015</v>
      </c>
    </row>
    <row r="1449" spans="1:17" x14ac:dyDescent="0.3">
      <c r="A1449">
        <f t="shared" si="137"/>
        <v>7777896848</v>
      </c>
      <c r="B1449" s="1">
        <v>42251</v>
      </c>
      <c r="C1449" t="str">
        <f t="shared" si="132"/>
        <v>Friday</v>
      </c>
      <c r="D1449" t="str">
        <f t="shared" si="133"/>
        <v>September</v>
      </c>
      <c r="E1449">
        <v>12.5</v>
      </c>
      <c r="F1449" t="s">
        <v>7</v>
      </c>
      <c r="G1449" t="s">
        <v>8</v>
      </c>
      <c r="H1449">
        <f t="shared" si="134"/>
        <v>17</v>
      </c>
      <c r="I1449">
        <v>4</v>
      </c>
      <c r="J1449" t="s">
        <v>48</v>
      </c>
      <c r="K1449" t="s">
        <v>49</v>
      </c>
      <c r="L1449">
        <f>Table357[[#This Row],[unit_price]]*Table357[[#This Row],[quantity]]</f>
        <v>50</v>
      </c>
      <c r="M1449">
        <f t="shared" si="135"/>
        <v>68</v>
      </c>
      <c r="N1449">
        <f t="shared" si="136"/>
        <v>18</v>
      </c>
      <c r="O1449" t="s">
        <v>111</v>
      </c>
      <c r="P1449" t="s">
        <v>114</v>
      </c>
      <c r="Q1449" t="str">
        <f>TEXT(Table357[[#This Row],[order_date]],"yyyy")</f>
        <v>2015</v>
      </c>
    </row>
    <row r="1450" spans="1:17" x14ac:dyDescent="0.3">
      <c r="A1450">
        <f t="shared" si="137"/>
        <v>7777896849</v>
      </c>
      <c r="B1450" s="1">
        <v>42251</v>
      </c>
      <c r="C1450" t="str">
        <f t="shared" si="132"/>
        <v>Friday</v>
      </c>
      <c r="D1450" t="str">
        <f t="shared" si="133"/>
        <v>September</v>
      </c>
      <c r="E1450">
        <v>11</v>
      </c>
      <c r="F1450" t="s">
        <v>27</v>
      </c>
      <c r="G1450" t="s">
        <v>8</v>
      </c>
      <c r="H1450">
        <f t="shared" si="134"/>
        <v>14</v>
      </c>
      <c r="I1450">
        <v>8</v>
      </c>
      <c r="J1450" t="s">
        <v>74</v>
      </c>
      <c r="K1450" t="s">
        <v>75</v>
      </c>
      <c r="L1450">
        <f>Table357[[#This Row],[unit_price]]*Table357[[#This Row],[quantity]]</f>
        <v>88</v>
      </c>
      <c r="M1450">
        <f t="shared" si="135"/>
        <v>112</v>
      </c>
      <c r="N1450">
        <f t="shared" si="136"/>
        <v>24</v>
      </c>
      <c r="O1450" t="s">
        <v>112</v>
      </c>
      <c r="P1450" t="s">
        <v>115</v>
      </c>
      <c r="Q1450" t="str">
        <f>TEXT(Table357[[#This Row],[order_date]],"yyyy")</f>
        <v>2015</v>
      </c>
    </row>
    <row r="1451" spans="1:17" x14ac:dyDescent="0.3">
      <c r="A1451">
        <f t="shared" si="137"/>
        <v>7777896850</v>
      </c>
      <c r="B1451" s="1">
        <v>42251</v>
      </c>
      <c r="C1451" t="str">
        <f t="shared" si="132"/>
        <v>Friday</v>
      </c>
      <c r="D1451" t="str">
        <f t="shared" si="133"/>
        <v>September</v>
      </c>
      <c r="E1451">
        <v>20.75</v>
      </c>
      <c r="F1451" t="s">
        <v>13</v>
      </c>
      <c r="G1451" t="s">
        <v>17</v>
      </c>
      <c r="H1451">
        <f t="shared" si="134"/>
        <v>30.75</v>
      </c>
      <c r="I1451">
        <v>9</v>
      </c>
      <c r="J1451" t="s">
        <v>66</v>
      </c>
      <c r="K1451" t="s">
        <v>67</v>
      </c>
      <c r="L1451">
        <f>Table357[[#This Row],[unit_price]]*Table357[[#This Row],[quantity]]</f>
        <v>186.75</v>
      </c>
      <c r="M1451">
        <f t="shared" si="135"/>
        <v>276.75</v>
      </c>
      <c r="N1451">
        <f t="shared" si="136"/>
        <v>90</v>
      </c>
      <c r="O1451" t="s">
        <v>111</v>
      </c>
      <c r="P1451" t="s">
        <v>115</v>
      </c>
      <c r="Q1451" t="str">
        <f>TEXT(Table357[[#This Row],[order_date]],"yyyy")</f>
        <v>2015</v>
      </c>
    </row>
    <row r="1452" spans="1:17" x14ac:dyDescent="0.3">
      <c r="A1452">
        <f t="shared" si="137"/>
        <v>7777896851</v>
      </c>
      <c r="B1452" s="1">
        <v>42252</v>
      </c>
      <c r="C1452" t="str">
        <f t="shared" si="132"/>
        <v>Saturday</v>
      </c>
      <c r="D1452" t="str">
        <f t="shared" si="133"/>
        <v>September</v>
      </c>
      <c r="E1452">
        <v>16</v>
      </c>
      <c r="F1452" t="s">
        <v>7</v>
      </c>
      <c r="G1452" t="s">
        <v>8</v>
      </c>
      <c r="H1452">
        <f t="shared" si="134"/>
        <v>20.5</v>
      </c>
      <c r="I1452">
        <v>2</v>
      </c>
      <c r="J1452" t="s">
        <v>36</v>
      </c>
      <c r="K1452" t="s">
        <v>37</v>
      </c>
      <c r="L1452">
        <f>Table357[[#This Row],[unit_price]]*Table357[[#This Row],[quantity]]</f>
        <v>32</v>
      </c>
      <c r="M1452">
        <f t="shared" si="135"/>
        <v>41</v>
      </c>
      <c r="N1452">
        <f t="shared" si="136"/>
        <v>9</v>
      </c>
      <c r="O1452" t="s">
        <v>111</v>
      </c>
      <c r="P1452" t="s">
        <v>115</v>
      </c>
      <c r="Q1452" t="str">
        <f>TEXT(Table357[[#This Row],[order_date]],"yyyy")</f>
        <v>2015</v>
      </c>
    </row>
    <row r="1453" spans="1:17" x14ac:dyDescent="0.3">
      <c r="A1453">
        <f t="shared" si="137"/>
        <v>7777896852</v>
      </c>
      <c r="B1453" s="1">
        <v>42252</v>
      </c>
      <c r="C1453" t="str">
        <f t="shared" si="132"/>
        <v>Saturday</v>
      </c>
      <c r="D1453" t="str">
        <f t="shared" si="133"/>
        <v>September</v>
      </c>
      <c r="E1453">
        <v>12</v>
      </c>
      <c r="F1453" t="s">
        <v>27</v>
      </c>
      <c r="G1453" t="s">
        <v>8</v>
      </c>
      <c r="H1453">
        <f t="shared" si="134"/>
        <v>15</v>
      </c>
      <c r="I1453">
        <v>10</v>
      </c>
      <c r="J1453" t="s">
        <v>58</v>
      </c>
      <c r="K1453" t="s">
        <v>59</v>
      </c>
      <c r="L1453">
        <f>Table357[[#This Row],[unit_price]]*Table357[[#This Row],[quantity]]</f>
        <v>120</v>
      </c>
      <c r="M1453">
        <f t="shared" si="135"/>
        <v>150</v>
      </c>
      <c r="N1453">
        <f t="shared" si="136"/>
        <v>30</v>
      </c>
      <c r="O1453" t="s">
        <v>112</v>
      </c>
      <c r="P1453" t="s">
        <v>115</v>
      </c>
      <c r="Q1453" t="str">
        <f>TEXT(Table357[[#This Row],[order_date]],"yyyy")</f>
        <v>2015</v>
      </c>
    </row>
    <row r="1454" spans="1:17" x14ac:dyDescent="0.3">
      <c r="A1454">
        <f t="shared" si="137"/>
        <v>7777896853</v>
      </c>
      <c r="B1454" s="1">
        <v>42253</v>
      </c>
      <c r="C1454" t="str">
        <f t="shared" si="132"/>
        <v>Sunday</v>
      </c>
      <c r="D1454" t="str">
        <f t="shared" si="133"/>
        <v>September</v>
      </c>
      <c r="E1454">
        <v>16.5</v>
      </c>
      <c r="F1454" t="s">
        <v>7</v>
      </c>
      <c r="G1454" t="s">
        <v>17</v>
      </c>
      <c r="H1454">
        <f t="shared" si="134"/>
        <v>25</v>
      </c>
      <c r="I1454">
        <v>2</v>
      </c>
      <c r="J1454" t="s">
        <v>18</v>
      </c>
      <c r="K1454" t="s">
        <v>19</v>
      </c>
      <c r="L1454">
        <f>Table357[[#This Row],[unit_price]]*Table357[[#This Row],[quantity]]</f>
        <v>33</v>
      </c>
      <c r="M1454">
        <f t="shared" si="135"/>
        <v>50</v>
      </c>
      <c r="N1454">
        <f t="shared" si="136"/>
        <v>17</v>
      </c>
      <c r="O1454" t="s">
        <v>112</v>
      </c>
      <c r="P1454" t="s">
        <v>114</v>
      </c>
      <c r="Q1454" t="str">
        <f>TEXT(Table357[[#This Row],[order_date]],"yyyy")</f>
        <v>2015</v>
      </c>
    </row>
    <row r="1455" spans="1:17" x14ac:dyDescent="0.3">
      <c r="A1455">
        <f t="shared" si="137"/>
        <v>7777896854</v>
      </c>
      <c r="B1455" s="1">
        <v>42253</v>
      </c>
      <c r="C1455" t="str">
        <f t="shared" si="132"/>
        <v>Sunday</v>
      </c>
      <c r="D1455" t="str">
        <f t="shared" si="133"/>
        <v>September</v>
      </c>
      <c r="E1455">
        <v>20.75</v>
      </c>
      <c r="F1455" t="s">
        <v>13</v>
      </c>
      <c r="G1455" t="s">
        <v>17</v>
      </c>
      <c r="H1455">
        <f t="shared" si="134"/>
        <v>30.75</v>
      </c>
      <c r="I1455">
        <v>11</v>
      </c>
      <c r="J1455" t="s">
        <v>66</v>
      </c>
      <c r="K1455" t="s">
        <v>67</v>
      </c>
      <c r="L1455">
        <f>Table357[[#This Row],[unit_price]]*Table357[[#This Row],[quantity]]</f>
        <v>228.25</v>
      </c>
      <c r="M1455">
        <f t="shared" si="135"/>
        <v>338.25</v>
      </c>
      <c r="N1455">
        <f t="shared" si="136"/>
        <v>110</v>
      </c>
      <c r="O1455" t="s">
        <v>111</v>
      </c>
      <c r="P1455" t="s">
        <v>114</v>
      </c>
      <c r="Q1455" t="str">
        <f>TEXT(Table357[[#This Row],[order_date]],"yyyy")</f>
        <v>2015</v>
      </c>
    </row>
    <row r="1456" spans="1:17" x14ac:dyDescent="0.3">
      <c r="A1456">
        <f t="shared" si="137"/>
        <v>7777896855</v>
      </c>
      <c r="B1456" s="1">
        <v>42253</v>
      </c>
      <c r="C1456" t="str">
        <f t="shared" si="132"/>
        <v>Sunday</v>
      </c>
      <c r="D1456" t="str">
        <f t="shared" si="133"/>
        <v>September</v>
      </c>
      <c r="E1456">
        <v>16</v>
      </c>
      <c r="F1456" t="s">
        <v>7</v>
      </c>
      <c r="G1456" t="s">
        <v>14</v>
      </c>
      <c r="H1456">
        <f t="shared" si="134"/>
        <v>21.5</v>
      </c>
      <c r="I1456">
        <v>4</v>
      </c>
      <c r="J1456" t="s">
        <v>42</v>
      </c>
      <c r="K1456" t="s">
        <v>43</v>
      </c>
      <c r="L1456">
        <f>Table357[[#This Row],[unit_price]]*Table357[[#This Row],[quantity]]</f>
        <v>64</v>
      </c>
      <c r="M1456">
        <f t="shared" si="135"/>
        <v>86</v>
      </c>
      <c r="N1456">
        <f t="shared" si="136"/>
        <v>22</v>
      </c>
      <c r="O1456" t="s">
        <v>112</v>
      </c>
      <c r="P1456" t="s">
        <v>115</v>
      </c>
      <c r="Q1456" t="str">
        <f>TEXT(Table357[[#This Row],[order_date]],"yyyy")</f>
        <v>2015</v>
      </c>
    </row>
    <row r="1457" spans="1:17" x14ac:dyDescent="0.3">
      <c r="A1457">
        <f t="shared" si="137"/>
        <v>7777896856</v>
      </c>
      <c r="B1457" s="1">
        <v>42253</v>
      </c>
      <c r="C1457" t="str">
        <f t="shared" si="132"/>
        <v>Sunday</v>
      </c>
      <c r="D1457" t="str">
        <f t="shared" si="133"/>
        <v>September</v>
      </c>
      <c r="E1457">
        <v>18.5</v>
      </c>
      <c r="F1457" t="s">
        <v>13</v>
      </c>
      <c r="G1457" t="s">
        <v>14</v>
      </c>
      <c r="H1457">
        <f t="shared" si="134"/>
        <v>25.5</v>
      </c>
      <c r="I1457">
        <v>2</v>
      </c>
      <c r="J1457" t="s">
        <v>15</v>
      </c>
      <c r="K1457" t="s">
        <v>16</v>
      </c>
      <c r="L1457">
        <f>Table357[[#This Row],[unit_price]]*Table357[[#This Row],[quantity]]</f>
        <v>37</v>
      </c>
      <c r="M1457">
        <f t="shared" si="135"/>
        <v>51</v>
      </c>
      <c r="N1457">
        <f t="shared" si="136"/>
        <v>14</v>
      </c>
      <c r="O1457" t="s">
        <v>111</v>
      </c>
      <c r="P1457" t="s">
        <v>114</v>
      </c>
      <c r="Q1457" t="str">
        <f>TEXT(Table357[[#This Row],[order_date]],"yyyy")</f>
        <v>2015</v>
      </c>
    </row>
    <row r="1458" spans="1:17" x14ac:dyDescent="0.3">
      <c r="A1458">
        <f t="shared" si="137"/>
        <v>7777896857</v>
      </c>
      <c r="B1458" s="1">
        <v>42253</v>
      </c>
      <c r="C1458" t="str">
        <f t="shared" si="132"/>
        <v>Sunday</v>
      </c>
      <c r="D1458" t="str">
        <f t="shared" si="133"/>
        <v>September</v>
      </c>
      <c r="E1458">
        <v>16</v>
      </c>
      <c r="F1458" t="s">
        <v>7</v>
      </c>
      <c r="G1458" t="s">
        <v>8</v>
      </c>
      <c r="H1458">
        <f t="shared" si="134"/>
        <v>20.5</v>
      </c>
      <c r="I1458">
        <v>7</v>
      </c>
      <c r="J1458" t="s">
        <v>11</v>
      </c>
      <c r="K1458" t="s">
        <v>12</v>
      </c>
      <c r="L1458">
        <f>Table357[[#This Row],[unit_price]]*Table357[[#This Row],[quantity]]</f>
        <v>112</v>
      </c>
      <c r="M1458">
        <f t="shared" si="135"/>
        <v>143.5</v>
      </c>
      <c r="N1458">
        <f t="shared" si="136"/>
        <v>31.5</v>
      </c>
      <c r="O1458" t="s">
        <v>111</v>
      </c>
      <c r="P1458" t="s">
        <v>114</v>
      </c>
      <c r="Q1458" t="str">
        <f>TEXT(Table357[[#This Row],[order_date]],"yyyy")</f>
        <v>2015</v>
      </c>
    </row>
    <row r="1459" spans="1:17" x14ac:dyDescent="0.3">
      <c r="A1459">
        <f t="shared" si="137"/>
        <v>7777896858</v>
      </c>
      <c r="B1459" s="1">
        <v>42253</v>
      </c>
      <c r="C1459" t="str">
        <f t="shared" si="132"/>
        <v>Sunday</v>
      </c>
      <c r="D1459" t="str">
        <f t="shared" si="133"/>
        <v>September</v>
      </c>
      <c r="E1459">
        <v>12.75</v>
      </c>
      <c r="F1459" t="s">
        <v>27</v>
      </c>
      <c r="G1459" t="s">
        <v>22</v>
      </c>
      <c r="H1459">
        <f t="shared" si="134"/>
        <v>17.75</v>
      </c>
      <c r="I1459">
        <v>8</v>
      </c>
      <c r="J1459" t="s">
        <v>50</v>
      </c>
      <c r="K1459" t="s">
        <v>51</v>
      </c>
      <c r="L1459">
        <f>Table357[[#This Row],[unit_price]]*Table357[[#This Row],[quantity]]</f>
        <v>102</v>
      </c>
      <c r="M1459">
        <f t="shared" si="135"/>
        <v>142</v>
      </c>
      <c r="N1459">
        <f t="shared" si="136"/>
        <v>40</v>
      </c>
      <c r="O1459" t="s">
        <v>111</v>
      </c>
      <c r="P1459" t="s">
        <v>115</v>
      </c>
      <c r="Q1459" t="str">
        <f>TEXT(Table357[[#This Row],[order_date]],"yyyy")</f>
        <v>2015</v>
      </c>
    </row>
    <row r="1460" spans="1:17" x14ac:dyDescent="0.3">
      <c r="A1460">
        <f t="shared" si="137"/>
        <v>7777896859</v>
      </c>
      <c r="B1460" s="1">
        <v>42253</v>
      </c>
      <c r="C1460" t="str">
        <f t="shared" si="132"/>
        <v>Sunday</v>
      </c>
      <c r="D1460" t="str">
        <f t="shared" si="133"/>
        <v>September</v>
      </c>
      <c r="E1460">
        <v>13.25</v>
      </c>
      <c r="F1460" t="s">
        <v>7</v>
      </c>
      <c r="G1460" t="s">
        <v>8</v>
      </c>
      <c r="H1460">
        <f t="shared" si="134"/>
        <v>17.75</v>
      </c>
      <c r="I1460">
        <v>6</v>
      </c>
      <c r="J1460" t="s">
        <v>9</v>
      </c>
      <c r="K1460" t="s">
        <v>10</v>
      </c>
      <c r="L1460">
        <f>Table357[[#This Row],[unit_price]]*Table357[[#This Row],[quantity]]</f>
        <v>79.5</v>
      </c>
      <c r="M1460">
        <f t="shared" si="135"/>
        <v>106.5</v>
      </c>
      <c r="N1460">
        <f t="shared" si="136"/>
        <v>27</v>
      </c>
      <c r="O1460" t="s">
        <v>112</v>
      </c>
      <c r="P1460" t="s">
        <v>115</v>
      </c>
      <c r="Q1460" t="str">
        <f>TEXT(Table357[[#This Row],[order_date]],"yyyy")</f>
        <v>2015</v>
      </c>
    </row>
    <row r="1461" spans="1:17" x14ac:dyDescent="0.3">
      <c r="A1461">
        <f t="shared" si="137"/>
        <v>7777896860</v>
      </c>
      <c r="B1461" s="1">
        <v>42253</v>
      </c>
      <c r="C1461" t="str">
        <f t="shared" si="132"/>
        <v>Sunday</v>
      </c>
      <c r="D1461" t="str">
        <f t="shared" si="133"/>
        <v>September</v>
      </c>
      <c r="E1461">
        <v>16.75</v>
      </c>
      <c r="F1461" t="s">
        <v>7</v>
      </c>
      <c r="G1461" t="s">
        <v>22</v>
      </c>
      <c r="H1461">
        <f t="shared" si="134"/>
        <v>23.25</v>
      </c>
      <c r="I1461">
        <v>12</v>
      </c>
      <c r="J1461" t="s">
        <v>28</v>
      </c>
      <c r="K1461" t="s">
        <v>29</v>
      </c>
      <c r="L1461">
        <f>Table357[[#This Row],[unit_price]]*Table357[[#This Row],[quantity]]</f>
        <v>201</v>
      </c>
      <c r="M1461">
        <f t="shared" si="135"/>
        <v>279</v>
      </c>
      <c r="N1461">
        <f t="shared" si="136"/>
        <v>78</v>
      </c>
      <c r="O1461" t="s">
        <v>111</v>
      </c>
      <c r="P1461" t="s">
        <v>115</v>
      </c>
      <c r="Q1461" t="str">
        <f>TEXT(Table357[[#This Row],[order_date]],"yyyy")</f>
        <v>2015</v>
      </c>
    </row>
    <row r="1462" spans="1:17" x14ac:dyDescent="0.3">
      <c r="A1462">
        <f t="shared" si="137"/>
        <v>7777896861</v>
      </c>
      <c r="B1462" s="1">
        <v>42254</v>
      </c>
      <c r="C1462" t="str">
        <f t="shared" si="132"/>
        <v>Monday</v>
      </c>
      <c r="D1462" t="str">
        <f t="shared" si="133"/>
        <v>September</v>
      </c>
      <c r="E1462">
        <v>16</v>
      </c>
      <c r="F1462" t="s">
        <v>7</v>
      </c>
      <c r="G1462" t="s">
        <v>14</v>
      </c>
      <c r="H1462">
        <f t="shared" si="134"/>
        <v>21.5</v>
      </c>
      <c r="I1462">
        <v>1</v>
      </c>
      <c r="J1462" t="s">
        <v>34</v>
      </c>
      <c r="K1462" t="s">
        <v>35</v>
      </c>
      <c r="L1462">
        <f>Table357[[#This Row],[unit_price]]*Table357[[#This Row],[quantity]]</f>
        <v>16</v>
      </c>
      <c r="M1462">
        <f t="shared" si="135"/>
        <v>21.5</v>
      </c>
      <c r="N1462">
        <f t="shared" si="136"/>
        <v>5.5</v>
      </c>
      <c r="O1462" t="s">
        <v>111</v>
      </c>
      <c r="P1462" t="s">
        <v>115</v>
      </c>
      <c r="Q1462" t="str">
        <f>TEXT(Table357[[#This Row],[order_date]],"yyyy")</f>
        <v>2015</v>
      </c>
    </row>
    <row r="1463" spans="1:17" x14ac:dyDescent="0.3">
      <c r="A1463">
        <f t="shared" si="137"/>
        <v>7777896862</v>
      </c>
      <c r="B1463" s="1">
        <v>42254</v>
      </c>
      <c r="C1463" t="str">
        <f t="shared" si="132"/>
        <v>Monday</v>
      </c>
      <c r="D1463" t="str">
        <f t="shared" si="133"/>
        <v>September</v>
      </c>
      <c r="E1463">
        <v>20.75</v>
      </c>
      <c r="F1463" t="s">
        <v>13</v>
      </c>
      <c r="G1463" t="s">
        <v>17</v>
      </c>
      <c r="H1463">
        <f t="shared" si="134"/>
        <v>30.75</v>
      </c>
      <c r="I1463">
        <v>12</v>
      </c>
      <c r="J1463" t="s">
        <v>25</v>
      </c>
      <c r="K1463" t="s">
        <v>26</v>
      </c>
      <c r="L1463">
        <f>Table357[[#This Row],[unit_price]]*Table357[[#This Row],[quantity]]</f>
        <v>249</v>
      </c>
      <c r="M1463">
        <f t="shared" si="135"/>
        <v>369</v>
      </c>
      <c r="N1463">
        <f t="shared" si="136"/>
        <v>120</v>
      </c>
      <c r="O1463" t="s">
        <v>111</v>
      </c>
      <c r="P1463" t="s">
        <v>114</v>
      </c>
      <c r="Q1463" t="str">
        <f>TEXT(Table357[[#This Row],[order_date]],"yyyy")</f>
        <v>2015</v>
      </c>
    </row>
    <row r="1464" spans="1:17" x14ac:dyDescent="0.3">
      <c r="A1464">
        <f t="shared" si="137"/>
        <v>7777896863</v>
      </c>
      <c r="B1464" s="1">
        <v>42254</v>
      </c>
      <c r="C1464" t="str">
        <f t="shared" si="132"/>
        <v>Monday</v>
      </c>
      <c r="D1464" t="str">
        <f t="shared" si="133"/>
        <v>September</v>
      </c>
      <c r="E1464">
        <v>20.75</v>
      </c>
      <c r="F1464" t="s">
        <v>13</v>
      </c>
      <c r="G1464" t="s">
        <v>22</v>
      </c>
      <c r="H1464">
        <f t="shared" si="134"/>
        <v>28.75</v>
      </c>
      <c r="I1464">
        <v>8</v>
      </c>
      <c r="J1464" t="s">
        <v>28</v>
      </c>
      <c r="K1464" t="s">
        <v>29</v>
      </c>
      <c r="L1464">
        <f>Table357[[#This Row],[unit_price]]*Table357[[#This Row],[quantity]]</f>
        <v>166</v>
      </c>
      <c r="M1464">
        <f t="shared" si="135"/>
        <v>230</v>
      </c>
      <c r="N1464">
        <f t="shared" si="136"/>
        <v>64</v>
      </c>
      <c r="O1464" t="s">
        <v>112</v>
      </c>
      <c r="P1464" t="s">
        <v>114</v>
      </c>
      <c r="Q1464" t="str">
        <f>TEXT(Table357[[#This Row],[order_date]],"yyyy")</f>
        <v>2015</v>
      </c>
    </row>
    <row r="1465" spans="1:17" x14ac:dyDescent="0.3">
      <c r="A1465">
        <f t="shared" si="137"/>
        <v>7777896864</v>
      </c>
      <c r="B1465" s="1">
        <v>42254</v>
      </c>
      <c r="C1465" t="str">
        <f t="shared" si="132"/>
        <v>Monday</v>
      </c>
      <c r="D1465" t="str">
        <f t="shared" si="133"/>
        <v>September</v>
      </c>
      <c r="E1465">
        <v>20.75</v>
      </c>
      <c r="F1465" t="s">
        <v>13</v>
      </c>
      <c r="G1465" t="s">
        <v>17</v>
      </c>
      <c r="H1465">
        <f t="shared" si="134"/>
        <v>30.75</v>
      </c>
      <c r="I1465">
        <v>11</v>
      </c>
      <c r="J1465" t="s">
        <v>38</v>
      </c>
      <c r="K1465" t="s">
        <v>39</v>
      </c>
      <c r="L1465">
        <f>Table357[[#This Row],[unit_price]]*Table357[[#This Row],[quantity]]</f>
        <v>228.25</v>
      </c>
      <c r="M1465">
        <f t="shared" si="135"/>
        <v>338.25</v>
      </c>
      <c r="N1465">
        <f t="shared" si="136"/>
        <v>110</v>
      </c>
      <c r="O1465" t="s">
        <v>111</v>
      </c>
      <c r="P1465" t="s">
        <v>114</v>
      </c>
      <c r="Q1465" t="str">
        <f>TEXT(Table357[[#This Row],[order_date]],"yyyy")</f>
        <v>2015</v>
      </c>
    </row>
    <row r="1466" spans="1:17" x14ac:dyDescent="0.3">
      <c r="A1466">
        <f t="shared" si="137"/>
        <v>7777896865</v>
      </c>
      <c r="B1466" s="1">
        <v>42254</v>
      </c>
      <c r="C1466" t="str">
        <f t="shared" si="132"/>
        <v>Monday</v>
      </c>
      <c r="D1466" t="str">
        <f t="shared" si="133"/>
        <v>September</v>
      </c>
      <c r="E1466">
        <v>20.5</v>
      </c>
      <c r="F1466" t="s">
        <v>13</v>
      </c>
      <c r="G1466" t="s">
        <v>8</v>
      </c>
      <c r="H1466">
        <f t="shared" si="134"/>
        <v>26.5</v>
      </c>
      <c r="I1466">
        <v>12</v>
      </c>
      <c r="J1466" t="s">
        <v>36</v>
      </c>
      <c r="K1466" t="s">
        <v>37</v>
      </c>
      <c r="L1466">
        <f>Table357[[#This Row],[unit_price]]*Table357[[#This Row],[quantity]]</f>
        <v>246</v>
      </c>
      <c r="M1466">
        <f t="shared" si="135"/>
        <v>318</v>
      </c>
      <c r="N1466">
        <f t="shared" si="136"/>
        <v>72</v>
      </c>
      <c r="O1466" t="s">
        <v>111</v>
      </c>
      <c r="P1466" t="s">
        <v>115</v>
      </c>
      <c r="Q1466" t="str">
        <f>TEXT(Table357[[#This Row],[order_date]],"yyyy")</f>
        <v>2015</v>
      </c>
    </row>
    <row r="1467" spans="1:17" x14ac:dyDescent="0.3">
      <c r="A1467">
        <f t="shared" si="137"/>
        <v>7777896866</v>
      </c>
      <c r="B1467" s="1">
        <v>42254</v>
      </c>
      <c r="C1467" t="str">
        <f t="shared" si="132"/>
        <v>Monday</v>
      </c>
      <c r="D1467" t="str">
        <f t="shared" si="133"/>
        <v>September</v>
      </c>
      <c r="E1467">
        <v>20.75</v>
      </c>
      <c r="F1467" t="s">
        <v>13</v>
      </c>
      <c r="G1467" t="s">
        <v>22</v>
      </c>
      <c r="H1467">
        <f t="shared" si="134"/>
        <v>28.75</v>
      </c>
      <c r="I1467">
        <v>3</v>
      </c>
      <c r="J1467" t="s">
        <v>23</v>
      </c>
      <c r="K1467" t="s">
        <v>24</v>
      </c>
      <c r="L1467">
        <f>Table357[[#This Row],[unit_price]]*Table357[[#This Row],[quantity]]</f>
        <v>62.25</v>
      </c>
      <c r="M1467">
        <f t="shared" si="135"/>
        <v>86.25</v>
      </c>
      <c r="N1467">
        <f t="shared" si="136"/>
        <v>24</v>
      </c>
      <c r="O1467" t="s">
        <v>112</v>
      </c>
      <c r="P1467" t="s">
        <v>114</v>
      </c>
      <c r="Q1467" t="str">
        <f>TEXT(Table357[[#This Row],[order_date]],"yyyy")</f>
        <v>2015</v>
      </c>
    </row>
    <row r="1468" spans="1:17" x14ac:dyDescent="0.3">
      <c r="A1468">
        <f t="shared" si="137"/>
        <v>7777896867</v>
      </c>
      <c r="B1468" s="1">
        <v>42254</v>
      </c>
      <c r="C1468" t="str">
        <f t="shared" si="132"/>
        <v>Monday</v>
      </c>
      <c r="D1468" t="str">
        <f t="shared" si="133"/>
        <v>September</v>
      </c>
      <c r="E1468">
        <v>20.75</v>
      </c>
      <c r="F1468" t="s">
        <v>13</v>
      </c>
      <c r="G1468" t="s">
        <v>22</v>
      </c>
      <c r="H1468">
        <f t="shared" si="134"/>
        <v>28.75</v>
      </c>
      <c r="I1468">
        <v>5</v>
      </c>
      <c r="J1468" t="s">
        <v>44</v>
      </c>
      <c r="K1468" t="s">
        <v>45</v>
      </c>
      <c r="L1468">
        <f>Table357[[#This Row],[unit_price]]*Table357[[#This Row],[quantity]]</f>
        <v>103.75</v>
      </c>
      <c r="M1468">
        <f t="shared" si="135"/>
        <v>143.75</v>
      </c>
      <c r="N1468">
        <f t="shared" si="136"/>
        <v>40</v>
      </c>
      <c r="O1468" t="s">
        <v>111</v>
      </c>
      <c r="P1468" t="s">
        <v>114</v>
      </c>
      <c r="Q1468" t="str">
        <f>TEXT(Table357[[#This Row],[order_date]],"yyyy")</f>
        <v>2015</v>
      </c>
    </row>
    <row r="1469" spans="1:17" x14ac:dyDescent="0.3">
      <c r="A1469">
        <f t="shared" si="137"/>
        <v>7777896868</v>
      </c>
      <c r="B1469" s="1">
        <v>42255</v>
      </c>
      <c r="C1469" t="str">
        <f t="shared" si="132"/>
        <v>Tuesday</v>
      </c>
      <c r="D1469" t="str">
        <f t="shared" si="133"/>
        <v>September</v>
      </c>
      <c r="E1469">
        <v>16</v>
      </c>
      <c r="F1469" t="s">
        <v>7</v>
      </c>
      <c r="G1469" t="s">
        <v>8</v>
      </c>
      <c r="H1469">
        <f t="shared" si="134"/>
        <v>20.5</v>
      </c>
      <c r="I1469">
        <v>2</v>
      </c>
      <c r="J1469" t="s">
        <v>30</v>
      </c>
      <c r="K1469" t="s">
        <v>31</v>
      </c>
      <c r="L1469">
        <f>Table357[[#This Row],[unit_price]]*Table357[[#This Row],[quantity]]</f>
        <v>32</v>
      </c>
      <c r="M1469">
        <f t="shared" si="135"/>
        <v>41</v>
      </c>
      <c r="N1469">
        <f t="shared" si="136"/>
        <v>9</v>
      </c>
      <c r="O1469" t="s">
        <v>112</v>
      </c>
      <c r="P1469" t="s">
        <v>115</v>
      </c>
      <c r="Q1469" t="str">
        <f>TEXT(Table357[[#This Row],[order_date]],"yyyy")</f>
        <v>2015</v>
      </c>
    </row>
    <row r="1470" spans="1:17" x14ac:dyDescent="0.3">
      <c r="A1470">
        <f t="shared" si="137"/>
        <v>7777896869</v>
      </c>
      <c r="B1470" s="1">
        <v>42255</v>
      </c>
      <c r="C1470" t="str">
        <f t="shared" si="132"/>
        <v>Tuesday</v>
      </c>
      <c r="D1470" t="str">
        <f t="shared" si="133"/>
        <v>September</v>
      </c>
      <c r="E1470">
        <v>20.75</v>
      </c>
      <c r="F1470" t="s">
        <v>13</v>
      </c>
      <c r="G1470" t="s">
        <v>17</v>
      </c>
      <c r="H1470">
        <f t="shared" si="134"/>
        <v>30.75</v>
      </c>
      <c r="I1470">
        <v>4</v>
      </c>
      <c r="J1470" t="s">
        <v>38</v>
      </c>
      <c r="K1470" t="s">
        <v>39</v>
      </c>
      <c r="L1470">
        <f>Table357[[#This Row],[unit_price]]*Table357[[#This Row],[quantity]]</f>
        <v>83</v>
      </c>
      <c r="M1470">
        <f t="shared" si="135"/>
        <v>123</v>
      </c>
      <c r="N1470">
        <f t="shared" si="136"/>
        <v>40</v>
      </c>
      <c r="O1470" t="s">
        <v>112</v>
      </c>
      <c r="P1470" t="s">
        <v>115</v>
      </c>
      <c r="Q1470" t="str">
        <f>TEXT(Table357[[#This Row],[order_date]],"yyyy")</f>
        <v>2015</v>
      </c>
    </row>
    <row r="1471" spans="1:17" x14ac:dyDescent="0.3">
      <c r="A1471">
        <f t="shared" si="137"/>
        <v>7777896870</v>
      </c>
      <c r="B1471" s="1">
        <v>42255</v>
      </c>
      <c r="C1471" t="str">
        <f t="shared" si="132"/>
        <v>Tuesday</v>
      </c>
      <c r="D1471" t="str">
        <f t="shared" si="133"/>
        <v>September</v>
      </c>
      <c r="E1471">
        <v>12.5</v>
      </c>
      <c r="F1471" t="s">
        <v>27</v>
      </c>
      <c r="G1471" t="s">
        <v>14</v>
      </c>
      <c r="H1471">
        <f t="shared" si="134"/>
        <v>16.5</v>
      </c>
      <c r="I1471">
        <v>8</v>
      </c>
      <c r="J1471" t="s">
        <v>40</v>
      </c>
      <c r="K1471" t="s">
        <v>41</v>
      </c>
      <c r="L1471">
        <f>Table357[[#This Row],[unit_price]]*Table357[[#This Row],[quantity]]</f>
        <v>100</v>
      </c>
      <c r="M1471">
        <f t="shared" si="135"/>
        <v>132</v>
      </c>
      <c r="N1471">
        <f t="shared" si="136"/>
        <v>32</v>
      </c>
      <c r="O1471" t="s">
        <v>112</v>
      </c>
      <c r="P1471" t="s">
        <v>115</v>
      </c>
      <c r="Q1471" t="str">
        <f>TEXT(Table357[[#This Row],[order_date]],"yyyy")</f>
        <v>2015</v>
      </c>
    </row>
    <row r="1472" spans="1:17" x14ac:dyDescent="0.3">
      <c r="A1472">
        <f t="shared" si="137"/>
        <v>7777896871</v>
      </c>
      <c r="B1472" s="1">
        <v>42255</v>
      </c>
      <c r="C1472" t="str">
        <f t="shared" si="132"/>
        <v>Tuesday</v>
      </c>
      <c r="D1472" t="str">
        <f t="shared" si="133"/>
        <v>September</v>
      </c>
      <c r="E1472">
        <v>16</v>
      </c>
      <c r="F1472" t="s">
        <v>7</v>
      </c>
      <c r="G1472" t="s">
        <v>8</v>
      </c>
      <c r="H1472">
        <f t="shared" si="134"/>
        <v>20.5</v>
      </c>
      <c r="I1472">
        <v>10</v>
      </c>
      <c r="J1472" t="s">
        <v>58</v>
      </c>
      <c r="K1472" t="s">
        <v>59</v>
      </c>
      <c r="L1472">
        <f>Table357[[#This Row],[unit_price]]*Table357[[#This Row],[quantity]]</f>
        <v>160</v>
      </c>
      <c r="M1472">
        <f t="shared" si="135"/>
        <v>205</v>
      </c>
      <c r="N1472">
        <f t="shared" si="136"/>
        <v>45</v>
      </c>
      <c r="O1472" t="s">
        <v>111</v>
      </c>
      <c r="P1472" t="s">
        <v>114</v>
      </c>
      <c r="Q1472" t="str">
        <f>TEXT(Table357[[#This Row],[order_date]],"yyyy")</f>
        <v>2015</v>
      </c>
    </row>
    <row r="1473" spans="1:17" x14ac:dyDescent="0.3">
      <c r="A1473">
        <f t="shared" si="137"/>
        <v>7777896872</v>
      </c>
      <c r="B1473" s="1">
        <v>42255</v>
      </c>
      <c r="C1473" t="str">
        <f t="shared" si="132"/>
        <v>Tuesday</v>
      </c>
      <c r="D1473" t="str">
        <f t="shared" si="133"/>
        <v>September</v>
      </c>
      <c r="E1473">
        <v>12</v>
      </c>
      <c r="F1473" t="s">
        <v>27</v>
      </c>
      <c r="G1473" t="s">
        <v>14</v>
      </c>
      <c r="H1473">
        <f t="shared" si="134"/>
        <v>16</v>
      </c>
      <c r="I1473">
        <v>5</v>
      </c>
      <c r="J1473" t="s">
        <v>34</v>
      </c>
      <c r="K1473" t="s">
        <v>35</v>
      </c>
      <c r="L1473">
        <f>Table357[[#This Row],[unit_price]]*Table357[[#This Row],[quantity]]</f>
        <v>60</v>
      </c>
      <c r="M1473">
        <f t="shared" si="135"/>
        <v>80</v>
      </c>
      <c r="N1473">
        <f t="shared" si="136"/>
        <v>20</v>
      </c>
      <c r="O1473" t="s">
        <v>111</v>
      </c>
      <c r="P1473" t="s">
        <v>114</v>
      </c>
      <c r="Q1473" t="str">
        <f>TEXT(Table357[[#This Row],[order_date]],"yyyy")</f>
        <v>2015</v>
      </c>
    </row>
    <row r="1474" spans="1:17" x14ac:dyDescent="0.3">
      <c r="A1474">
        <f t="shared" si="137"/>
        <v>7777896873</v>
      </c>
      <c r="B1474" s="1">
        <v>42255</v>
      </c>
      <c r="C1474" t="str">
        <f t="shared" ref="C1474:C1537" si="138">TEXT(B1474,"dddd")</f>
        <v>Tuesday</v>
      </c>
      <c r="D1474" t="str">
        <f t="shared" si="133"/>
        <v>September</v>
      </c>
      <c r="E1474">
        <v>20.75</v>
      </c>
      <c r="F1474" t="s">
        <v>13</v>
      </c>
      <c r="G1474" t="s">
        <v>22</v>
      </c>
      <c r="H1474">
        <f t="shared" si="134"/>
        <v>28.75</v>
      </c>
      <c r="I1474">
        <v>1</v>
      </c>
      <c r="J1474" t="s">
        <v>50</v>
      </c>
      <c r="K1474" t="s">
        <v>51</v>
      </c>
      <c r="L1474">
        <f>Table357[[#This Row],[unit_price]]*Table357[[#This Row],[quantity]]</f>
        <v>20.75</v>
      </c>
      <c r="M1474">
        <f t="shared" si="135"/>
        <v>28.75</v>
      </c>
      <c r="N1474">
        <f t="shared" si="136"/>
        <v>8</v>
      </c>
      <c r="O1474" t="s">
        <v>111</v>
      </c>
      <c r="P1474" t="s">
        <v>114</v>
      </c>
      <c r="Q1474" t="str">
        <f>TEXT(Table357[[#This Row],[order_date]],"yyyy")</f>
        <v>2015</v>
      </c>
    </row>
    <row r="1475" spans="1:17" x14ac:dyDescent="0.3">
      <c r="A1475">
        <f t="shared" si="137"/>
        <v>7777896874</v>
      </c>
      <c r="B1475" s="1">
        <v>42255</v>
      </c>
      <c r="C1475" t="str">
        <f t="shared" si="138"/>
        <v>Tuesday</v>
      </c>
      <c r="D1475" t="str">
        <f t="shared" ref="D1475:D1538" si="139">TEXT(B1475,"mmmm")</f>
        <v>September</v>
      </c>
      <c r="E1475">
        <v>20.25</v>
      </c>
      <c r="F1475" t="s">
        <v>13</v>
      </c>
      <c r="G1475" t="s">
        <v>17</v>
      </c>
      <c r="H1475">
        <f t="shared" ref="H1475:H1538" si="140">E1475 +   IF(F1475="S", 2, IF(F1475="M", 3.5, IF(F1475="L", 5, 0))) +  IF(G1475="Classic", 1, IF(G1475="Veggie", 2, IF(G1475="Chicken", 3, IF(G1475="Supreme",5,0))))</f>
        <v>30.25</v>
      </c>
      <c r="I1475">
        <v>8</v>
      </c>
      <c r="J1475" t="s">
        <v>60</v>
      </c>
      <c r="K1475" t="s">
        <v>61</v>
      </c>
      <c r="L1475">
        <f>Table357[[#This Row],[unit_price]]*Table357[[#This Row],[quantity]]</f>
        <v>162</v>
      </c>
      <c r="M1475">
        <f t="shared" ref="M1475:M1538" si="141">H1475*I1475</f>
        <v>242</v>
      </c>
      <c r="N1475">
        <f t="shared" ref="N1475:N1538" si="142">(H1475-E1475)*I1475</f>
        <v>80</v>
      </c>
      <c r="O1475" t="s">
        <v>112</v>
      </c>
      <c r="P1475" t="s">
        <v>114</v>
      </c>
      <c r="Q1475" t="str">
        <f>TEXT(Table357[[#This Row],[order_date]],"yyyy")</f>
        <v>2015</v>
      </c>
    </row>
    <row r="1476" spans="1:17" x14ac:dyDescent="0.3">
      <c r="A1476">
        <f t="shared" ref="A1476:A1539" si="143">A1475+1</f>
        <v>7777896875</v>
      </c>
      <c r="B1476" s="1">
        <v>42256</v>
      </c>
      <c r="C1476" t="str">
        <f t="shared" si="138"/>
        <v>Wednesday</v>
      </c>
      <c r="D1476" t="str">
        <f t="shared" si="139"/>
        <v>September</v>
      </c>
      <c r="E1476">
        <v>20.75</v>
      </c>
      <c r="F1476" t="s">
        <v>13</v>
      </c>
      <c r="G1476" t="s">
        <v>22</v>
      </c>
      <c r="H1476">
        <f t="shared" si="140"/>
        <v>28.75</v>
      </c>
      <c r="I1476">
        <v>5</v>
      </c>
      <c r="J1476" t="s">
        <v>72</v>
      </c>
      <c r="K1476" t="s">
        <v>73</v>
      </c>
      <c r="L1476">
        <f>Table357[[#This Row],[unit_price]]*Table357[[#This Row],[quantity]]</f>
        <v>103.75</v>
      </c>
      <c r="M1476">
        <f t="shared" si="141"/>
        <v>143.75</v>
      </c>
      <c r="N1476">
        <f t="shared" si="142"/>
        <v>40</v>
      </c>
      <c r="O1476" t="s">
        <v>112</v>
      </c>
      <c r="P1476" t="s">
        <v>115</v>
      </c>
      <c r="Q1476" t="str">
        <f>TEXT(Table357[[#This Row],[order_date]],"yyyy")</f>
        <v>2015</v>
      </c>
    </row>
    <row r="1477" spans="1:17" x14ac:dyDescent="0.3">
      <c r="A1477">
        <f t="shared" si="143"/>
        <v>7777896876</v>
      </c>
      <c r="B1477" s="1">
        <v>42256</v>
      </c>
      <c r="C1477" t="str">
        <f t="shared" si="138"/>
        <v>Wednesday</v>
      </c>
      <c r="D1477" t="str">
        <f t="shared" si="139"/>
        <v>September</v>
      </c>
      <c r="E1477">
        <v>16</v>
      </c>
      <c r="F1477" t="s">
        <v>7</v>
      </c>
      <c r="G1477" t="s">
        <v>8</v>
      </c>
      <c r="H1477">
        <f t="shared" si="140"/>
        <v>20.5</v>
      </c>
      <c r="I1477">
        <v>1</v>
      </c>
      <c r="J1477" t="s">
        <v>58</v>
      </c>
      <c r="K1477" t="s">
        <v>59</v>
      </c>
      <c r="L1477">
        <f>Table357[[#This Row],[unit_price]]*Table357[[#This Row],[quantity]]</f>
        <v>16</v>
      </c>
      <c r="M1477">
        <f t="shared" si="141"/>
        <v>20.5</v>
      </c>
      <c r="N1477">
        <f t="shared" si="142"/>
        <v>4.5</v>
      </c>
      <c r="O1477" t="s">
        <v>112</v>
      </c>
      <c r="P1477" t="s">
        <v>114</v>
      </c>
      <c r="Q1477" t="str">
        <f>TEXT(Table357[[#This Row],[order_date]],"yyyy")</f>
        <v>2015</v>
      </c>
    </row>
    <row r="1478" spans="1:17" x14ac:dyDescent="0.3">
      <c r="A1478">
        <f t="shared" si="143"/>
        <v>7777896877</v>
      </c>
      <c r="B1478" s="1">
        <v>42256</v>
      </c>
      <c r="C1478" t="str">
        <f t="shared" si="138"/>
        <v>Wednesday</v>
      </c>
      <c r="D1478" t="str">
        <f t="shared" si="139"/>
        <v>September</v>
      </c>
      <c r="E1478">
        <v>14.5</v>
      </c>
      <c r="F1478" t="s">
        <v>7</v>
      </c>
      <c r="G1478" t="s">
        <v>8</v>
      </c>
      <c r="H1478">
        <f t="shared" si="140"/>
        <v>19</v>
      </c>
      <c r="I1478">
        <v>10</v>
      </c>
      <c r="J1478" t="s">
        <v>74</v>
      </c>
      <c r="K1478" t="s">
        <v>75</v>
      </c>
      <c r="L1478">
        <f>Table357[[#This Row],[unit_price]]*Table357[[#This Row],[quantity]]</f>
        <v>145</v>
      </c>
      <c r="M1478">
        <f t="shared" si="141"/>
        <v>190</v>
      </c>
      <c r="N1478">
        <f t="shared" si="142"/>
        <v>45</v>
      </c>
      <c r="O1478" t="s">
        <v>111</v>
      </c>
      <c r="P1478" t="s">
        <v>115</v>
      </c>
      <c r="Q1478" t="str">
        <f>TEXT(Table357[[#This Row],[order_date]],"yyyy")</f>
        <v>2015</v>
      </c>
    </row>
    <row r="1479" spans="1:17" x14ac:dyDescent="0.3">
      <c r="A1479">
        <f t="shared" si="143"/>
        <v>7777896878</v>
      </c>
      <c r="B1479" s="1">
        <v>42256</v>
      </c>
      <c r="C1479" t="str">
        <f t="shared" si="138"/>
        <v>Wednesday</v>
      </c>
      <c r="D1479" t="str">
        <f t="shared" si="139"/>
        <v>September</v>
      </c>
      <c r="E1479">
        <v>12</v>
      </c>
      <c r="F1479" t="s">
        <v>27</v>
      </c>
      <c r="G1479" t="s">
        <v>14</v>
      </c>
      <c r="H1479">
        <f t="shared" si="140"/>
        <v>16</v>
      </c>
      <c r="I1479">
        <v>11</v>
      </c>
      <c r="J1479" t="s">
        <v>20</v>
      </c>
      <c r="K1479" t="s">
        <v>21</v>
      </c>
      <c r="L1479">
        <f>Table357[[#This Row],[unit_price]]*Table357[[#This Row],[quantity]]</f>
        <v>132</v>
      </c>
      <c r="M1479">
        <f t="shared" si="141"/>
        <v>176</v>
      </c>
      <c r="N1479">
        <f t="shared" si="142"/>
        <v>44</v>
      </c>
      <c r="O1479" t="s">
        <v>111</v>
      </c>
      <c r="P1479" t="s">
        <v>114</v>
      </c>
      <c r="Q1479" t="str">
        <f>TEXT(Table357[[#This Row],[order_date]],"yyyy")</f>
        <v>2015</v>
      </c>
    </row>
    <row r="1480" spans="1:17" x14ac:dyDescent="0.3">
      <c r="A1480">
        <f t="shared" si="143"/>
        <v>7777896879</v>
      </c>
      <c r="B1480" s="1">
        <v>42256</v>
      </c>
      <c r="C1480" t="str">
        <f t="shared" si="138"/>
        <v>Wednesday</v>
      </c>
      <c r="D1480" t="str">
        <f t="shared" si="139"/>
        <v>September</v>
      </c>
      <c r="E1480">
        <v>20.5</v>
      </c>
      <c r="F1480" t="s">
        <v>13</v>
      </c>
      <c r="G1480" t="s">
        <v>8</v>
      </c>
      <c r="H1480">
        <f t="shared" si="140"/>
        <v>26.5</v>
      </c>
      <c r="I1480">
        <v>8</v>
      </c>
      <c r="J1480" t="s">
        <v>36</v>
      </c>
      <c r="K1480" t="s">
        <v>37</v>
      </c>
      <c r="L1480">
        <f>Table357[[#This Row],[unit_price]]*Table357[[#This Row],[quantity]]</f>
        <v>164</v>
      </c>
      <c r="M1480">
        <f t="shared" si="141"/>
        <v>212</v>
      </c>
      <c r="N1480">
        <f t="shared" si="142"/>
        <v>48</v>
      </c>
      <c r="O1480" t="s">
        <v>111</v>
      </c>
      <c r="P1480" t="s">
        <v>115</v>
      </c>
      <c r="Q1480" t="str">
        <f>TEXT(Table357[[#This Row],[order_date]],"yyyy")</f>
        <v>2015</v>
      </c>
    </row>
    <row r="1481" spans="1:17" x14ac:dyDescent="0.3">
      <c r="A1481">
        <f t="shared" si="143"/>
        <v>7777896880</v>
      </c>
      <c r="B1481" s="1">
        <v>42256</v>
      </c>
      <c r="C1481" t="str">
        <f t="shared" si="138"/>
        <v>Wednesday</v>
      </c>
      <c r="D1481" t="str">
        <f t="shared" si="139"/>
        <v>September</v>
      </c>
      <c r="E1481">
        <v>12.5</v>
      </c>
      <c r="F1481" t="s">
        <v>27</v>
      </c>
      <c r="G1481" t="s">
        <v>17</v>
      </c>
      <c r="H1481">
        <f t="shared" si="140"/>
        <v>19.5</v>
      </c>
      <c r="I1481">
        <v>7</v>
      </c>
      <c r="J1481" t="s">
        <v>32</v>
      </c>
      <c r="K1481" t="s">
        <v>33</v>
      </c>
      <c r="L1481">
        <f>Table357[[#This Row],[unit_price]]*Table357[[#This Row],[quantity]]</f>
        <v>87.5</v>
      </c>
      <c r="M1481">
        <f t="shared" si="141"/>
        <v>136.5</v>
      </c>
      <c r="N1481">
        <f t="shared" si="142"/>
        <v>49</v>
      </c>
      <c r="O1481" t="s">
        <v>112</v>
      </c>
      <c r="P1481" t="s">
        <v>114</v>
      </c>
      <c r="Q1481" t="str">
        <f>TEXT(Table357[[#This Row],[order_date]],"yyyy")</f>
        <v>2015</v>
      </c>
    </row>
    <row r="1482" spans="1:17" x14ac:dyDescent="0.3">
      <c r="A1482">
        <f t="shared" si="143"/>
        <v>7777896881</v>
      </c>
      <c r="B1482" s="1">
        <v>42257</v>
      </c>
      <c r="C1482" t="str">
        <f t="shared" si="138"/>
        <v>Thursday</v>
      </c>
      <c r="D1482" t="str">
        <f t="shared" si="139"/>
        <v>September</v>
      </c>
      <c r="E1482">
        <v>15.25</v>
      </c>
      <c r="F1482" t="s">
        <v>13</v>
      </c>
      <c r="G1482" t="s">
        <v>8</v>
      </c>
      <c r="H1482">
        <f t="shared" si="140"/>
        <v>21.25</v>
      </c>
      <c r="I1482">
        <v>7</v>
      </c>
      <c r="J1482" t="s">
        <v>48</v>
      </c>
      <c r="K1482" t="s">
        <v>49</v>
      </c>
      <c r="L1482">
        <f>Table357[[#This Row],[unit_price]]*Table357[[#This Row],[quantity]]</f>
        <v>106.75</v>
      </c>
      <c r="M1482">
        <f t="shared" si="141"/>
        <v>148.75</v>
      </c>
      <c r="N1482">
        <f t="shared" si="142"/>
        <v>42</v>
      </c>
      <c r="O1482" t="s">
        <v>111</v>
      </c>
      <c r="P1482" t="s">
        <v>115</v>
      </c>
      <c r="Q1482" t="str">
        <f>TEXT(Table357[[#This Row],[order_date]],"yyyy")</f>
        <v>2015</v>
      </c>
    </row>
    <row r="1483" spans="1:17" x14ac:dyDescent="0.3">
      <c r="A1483">
        <f t="shared" si="143"/>
        <v>7777896882</v>
      </c>
      <c r="B1483" s="1">
        <v>42257</v>
      </c>
      <c r="C1483" t="str">
        <f t="shared" si="138"/>
        <v>Thursday</v>
      </c>
      <c r="D1483" t="str">
        <f t="shared" si="139"/>
        <v>September</v>
      </c>
      <c r="E1483">
        <v>16</v>
      </c>
      <c r="F1483" t="s">
        <v>7</v>
      </c>
      <c r="G1483" t="s">
        <v>14</v>
      </c>
      <c r="H1483">
        <f t="shared" si="140"/>
        <v>21.5</v>
      </c>
      <c r="I1483">
        <v>2</v>
      </c>
      <c r="J1483" t="s">
        <v>42</v>
      </c>
      <c r="K1483" t="s">
        <v>43</v>
      </c>
      <c r="L1483">
        <f>Table357[[#This Row],[unit_price]]*Table357[[#This Row],[quantity]]</f>
        <v>32</v>
      </c>
      <c r="M1483">
        <f t="shared" si="141"/>
        <v>43</v>
      </c>
      <c r="N1483">
        <f t="shared" si="142"/>
        <v>11</v>
      </c>
      <c r="O1483" t="s">
        <v>112</v>
      </c>
      <c r="P1483" t="s">
        <v>115</v>
      </c>
      <c r="Q1483" t="str">
        <f>TEXT(Table357[[#This Row],[order_date]],"yyyy")</f>
        <v>2015</v>
      </c>
    </row>
    <row r="1484" spans="1:17" x14ac:dyDescent="0.3">
      <c r="A1484">
        <f t="shared" si="143"/>
        <v>7777896883</v>
      </c>
      <c r="B1484" s="1">
        <v>42257</v>
      </c>
      <c r="C1484" t="str">
        <f t="shared" si="138"/>
        <v>Thursday</v>
      </c>
      <c r="D1484" t="str">
        <f t="shared" si="139"/>
        <v>September</v>
      </c>
      <c r="E1484">
        <v>12.75</v>
      </c>
      <c r="F1484" t="s">
        <v>27</v>
      </c>
      <c r="G1484" t="s">
        <v>22</v>
      </c>
      <c r="H1484">
        <f t="shared" si="140"/>
        <v>17.75</v>
      </c>
      <c r="I1484">
        <v>7</v>
      </c>
      <c r="J1484" t="s">
        <v>23</v>
      </c>
      <c r="K1484" t="s">
        <v>24</v>
      </c>
      <c r="L1484">
        <f>Table357[[#This Row],[unit_price]]*Table357[[#This Row],[quantity]]</f>
        <v>89.25</v>
      </c>
      <c r="M1484">
        <f t="shared" si="141"/>
        <v>124.25</v>
      </c>
      <c r="N1484">
        <f t="shared" si="142"/>
        <v>35</v>
      </c>
      <c r="O1484" t="s">
        <v>112</v>
      </c>
      <c r="P1484" t="s">
        <v>114</v>
      </c>
      <c r="Q1484" t="str">
        <f>TEXT(Table357[[#This Row],[order_date]],"yyyy")</f>
        <v>2015</v>
      </c>
    </row>
    <row r="1485" spans="1:17" x14ac:dyDescent="0.3">
      <c r="A1485">
        <f t="shared" si="143"/>
        <v>7777896884</v>
      </c>
      <c r="B1485" s="1">
        <v>42257</v>
      </c>
      <c r="C1485" t="str">
        <f t="shared" si="138"/>
        <v>Thursday</v>
      </c>
      <c r="D1485" t="str">
        <f t="shared" si="139"/>
        <v>September</v>
      </c>
      <c r="E1485">
        <v>14.75</v>
      </c>
      <c r="F1485" t="s">
        <v>7</v>
      </c>
      <c r="G1485" t="s">
        <v>14</v>
      </c>
      <c r="H1485">
        <f t="shared" si="140"/>
        <v>20.25</v>
      </c>
      <c r="I1485">
        <v>6</v>
      </c>
      <c r="J1485" t="s">
        <v>56</v>
      </c>
      <c r="K1485" t="s">
        <v>57</v>
      </c>
      <c r="L1485">
        <f>Table357[[#This Row],[unit_price]]*Table357[[#This Row],[quantity]]</f>
        <v>88.5</v>
      </c>
      <c r="M1485">
        <f t="shared" si="141"/>
        <v>121.5</v>
      </c>
      <c r="N1485">
        <f t="shared" si="142"/>
        <v>33</v>
      </c>
      <c r="O1485" t="s">
        <v>111</v>
      </c>
      <c r="P1485" t="s">
        <v>114</v>
      </c>
      <c r="Q1485" t="str">
        <f>TEXT(Table357[[#This Row],[order_date]],"yyyy")</f>
        <v>2015</v>
      </c>
    </row>
    <row r="1486" spans="1:17" x14ac:dyDescent="0.3">
      <c r="A1486">
        <f t="shared" si="143"/>
        <v>7777896885</v>
      </c>
      <c r="B1486" s="1">
        <v>42257</v>
      </c>
      <c r="C1486" t="str">
        <f t="shared" si="138"/>
        <v>Thursday</v>
      </c>
      <c r="D1486" t="str">
        <f t="shared" si="139"/>
        <v>September</v>
      </c>
      <c r="E1486">
        <v>20.75</v>
      </c>
      <c r="F1486" t="s">
        <v>13</v>
      </c>
      <c r="G1486" t="s">
        <v>22</v>
      </c>
      <c r="H1486">
        <f t="shared" si="140"/>
        <v>28.75</v>
      </c>
      <c r="I1486">
        <v>11</v>
      </c>
      <c r="J1486" t="s">
        <v>44</v>
      </c>
      <c r="K1486" t="s">
        <v>45</v>
      </c>
      <c r="L1486">
        <f>Table357[[#This Row],[unit_price]]*Table357[[#This Row],[quantity]]</f>
        <v>228.25</v>
      </c>
      <c r="M1486">
        <f t="shared" si="141"/>
        <v>316.25</v>
      </c>
      <c r="N1486">
        <f t="shared" si="142"/>
        <v>88</v>
      </c>
      <c r="O1486" t="s">
        <v>112</v>
      </c>
      <c r="P1486" t="s">
        <v>114</v>
      </c>
      <c r="Q1486" t="str">
        <f>TEXT(Table357[[#This Row],[order_date]],"yyyy")</f>
        <v>2015</v>
      </c>
    </row>
    <row r="1487" spans="1:17" x14ac:dyDescent="0.3">
      <c r="A1487">
        <f t="shared" si="143"/>
        <v>7777896886</v>
      </c>
      <c r="B1487" s="1">
        <v>42257</v>
      </c>
      <c r="C1487" t="str">
        <f t="shared" si="138"/>
        <v>Thursday</v>
      </c>
      <c r="D1487" t="str">
        <f t="shared" si="139"/>
        <v>September</v>
      </c>
      <c r="E1487">
        <v>12</v>
      </c>
      <c r="F1487" t="s">
        <v>27</v>
      </c>
      <c r="G1487" t="s">
        <v>14</v>
      </c>
      <c r="H1487">
        <f t="shared" si="140"/>
        <v>16</v>
      </c>
      <c r="I1487">
        <v>12</v>
      </c>
      <c r="J1487" t="s">
        <v>42</v>
      </c>
      <c r="K1487" t="s">
        <v>43</v>
      </c>
      <c r="L1487">
        <f>Table357[[#This Row],[unit_price]]*Table357[[#This Row],[quantity]]</f>
        <v>144</v>
      </c>
      <c r="M1487">
        <f t="shared" si="141"/>
        <v>192</v>
      </c>
      <c r="N1487">
        <f t="shared" si="142"/>
        <v>48</v>
      </c>
      <c r="O1487" t="s">
        <v>111</v>
      </c>
      <c r="P1487" t="s">
        <v>115</v>
      </c>
      <c r="Q1487" t="str">
        <f>TEXT(Table357[[#This Row],[order_date]],"yyyy")</f>
        <v>2015</v>
      </c>
    </row>
    <row r="1488" spans="1:17" x14ac:dyDescent="0.3">
      <c r="A1488">
        <f t="shared" si="143"/>
        <v>7777896887</v>
      </c>
      <c r="B1488" s="1">
        <v>42257</v>
      </c>
      <c r="C1488" t="str">
        <f t="shared" si="138"/>
        <v>Thursday</v>
      </c>
      <c r="D1488" t="str">
        <f t="shared" si="139"/>
        <v>September</v>
      </c>
      <c r="E1488">
        <v>11</v>
      </c>
      <c r="F1488" t="s">
        <v>27</v>
      </c>
      <c r="G1488" t="s">
        <v>8</v>
      </c>
      <c r="H1488">
        <f t="shared" si="140"/>
        <v>14</v>
      </c>
      <c r="I1488">
        <v>5</v>
      </c>
      <c r="J1488" t="s">
        <v>74</v>
      </c>
      <c r="K1488" t="s">
        <v>75</v>
      </c>
      <c r="L1488">
        <f>Table357[[#This Row],[unit_price]]*Table357[[#This Row],[quantity]]</f>
        <v>55</v>
      </c>
      <c r="M1488">
        <f t="shared" si="141"/>
        <v>70</v>
      </c>
      <c r="N1488">
        <f t="shared" si="142"/>
        <v>15</v>
      </c>
      <c r="O1488" t="s">
        <v>112</v>
      </c>
      <c r="P1488" t="s">
        <v>115</v>
      </c>
      <c r="Q1488" t="str">
        <f>TEXT(Table357[[#This Row],[order_date]],"yyyy")</f>
        <v>2015</v>
      </c>
    </row>
    <row r="1489" spans="1:17" x14ac:dyDescent="0.3">
      <c r="A1489">
        <f t="shared" si="143"/>
        <v>7777896888</v>
      </c>
      <c r="B1489" s="1">
        <v>42258</v>
      </c>
      <c r="C1489" t="str">
        <f t="shared" si="138"/>
        <v>Friday</v>
      </c>
      <c r="D1489" t="str">
        <f t="shared" si="139"/>
        <v>September</v>
      </c>
      <c r="E1489">
        <v>16.5</v>
      </c>
      <c r="F1489" t="s">
        <v>7</v>
      </c>
      <c r="G1489" t="s">
        <v>17</v>
      </c>
      <c r="H1489">
        <f t="shared" si="140"/>
        <v>25</v>
      </c>
      <c r="I1489">
        <v>11</v>
      </c>
      <c r="J1489" t="s">
        <v>32</v>
      </c>
      <c r="K1489" t="s">
        <v>33</v>
      </c>
      <c r="L1489">
        <f>Table357[[#This Row],[unit_price]]*Table357[[#This Row],[quantity]]</f>
        <v>181.5</v>
      </c>
      <c r="M1489">
        <f t="shared" si="141"/>
        <v>275</v>
      </c>
      <c r="N1489">
        <f t="shared" si="142"/>
        <v>93.5</v>
      </c>
      <c r="O1489" t="s">
        <v>111</v>
      </c>
      <c r="P1489" t="s">
        <v>114</v>
      </c>
      <c r="Q1489" t="str">
        <f>TEXT(Table357[[#This Row],[order_date]],"yyyy")</f>
        <v>2015</v>
      </c>
    </row>
    <row r="1490" spans="1:17" x14ac:dyDescent="0.3">
      <c r="A1490">
        <f t="shared" si="143"/>
        <v>7777896889</v>
      </c>
      <c r="B1490" s="1">
        <v>42258</v>
      </c>
      <c r="C1490" t="str">
        <f t="shared" si="138"/>
        <v>Friday</v>
      </c>
      <c r="D1490" t="str">
        <f t="shared" si="139"/>
        <v>September</v>
      </c>
      <c r="E1490">
        <v>12.5</v>
      </c>
      <c r="F1490" t="s">
        <v>7</v>
      </c>
      <c r="G1490" t="s">
        <v>8</v>
      </c>
      <c r="H1490">
        <f t="shared" si="140"/>
        <v>17</v>
      </c>
      <c r="I1490">
        <v>10</v>
      </c>
      <c r="J1490" t="s">
        <v>48</v>
      </c>
      <c r="K1490" t="s">
        <v>49</v>
      </c>
      <c r="L1490">
        <f>Table357[[#This Row],[unit_price]]*Table357[[#This Row],[quantity]]</f>
        <v>125</v>
      </c>
      <c r="M1490">
        <f t="shared" si="141"/>
        <v>170</v>
      </c>
      <c r="N1490">
        <f t="shared" si="142"/>
        <v>45</v>
      </c>
      <c r="O1490" t="s">
        <v>111</v>
      </c>
      <c r="P1490" t="s">
        <v>115</v>
      </c>
      <c r="Q1490" t="str">
        <f>TEXT(Table357[[#This Row],[order_date]],"yyyy")</f>
        <v>2015</v>
      </c>
    </row>
    <row r="1491" spans="1:17" x14ac:dyDescent="0.3">
      <c r="A1491">
        <f t="shared" si="143"/>
        <v>7777896890</v>
      </c>
      <c r="B1491" s="1">
        <v>42258</v>
      </c>
      <c r="C1491" t="str">
        <f t="shared" si="138"/>
        <v>Friday</v>
      </c>
      <c r="D1491" t="str">
        <f t="shared" si="139"/>
        <v>September</v>
      </c>
      <c r="E1491">
        <v>20.75</v>
      </c>
      <c r="F1491" t="s">
        <v>13</v>
      </c>
      <c r="G1491" t="s">
        <v>22</v>
      </c>
      <c r="H1491">
        <f t="shared" si="140"/>
        <v>28.75</v>
      </c>
      <c r="I1491">
        <v>2</v>
      </c>
      <c r="J1491" t="s">
        <v>44</v>
      </c>
      <c r="K1491" t="s">
        <v>45</v>
      </c>
      <c r="L1491">
        <f>Table357[[#This Row],[unit_price]]*Table357[[#This Row],[quantity]]</f>
        <v>41.5</v>
      </c>
      <c r="M1491">
        <f t="shared" si="141"/>
        <v>57.5</v>
      </c>
      <c r="N1491">
        <f t="shared" si="142"/>
        <v>16</v>
      </c>
      <c r="O1491" t="s">
        <v>112</v>
      </c>
      <c r="P1491" t="s">
        <v>114</v>
      </c>
      <c r="Q1491" t="str">
        <f>TEXT(Table357[[#This Row],[order_date]],"yyyy")</f>
        <v>2015</v>
      </c>
    </row>
    <row r="1492" spans="1:17" x14ac:dyDescent="0.3">
      <c r="A1492">
        <f t="shared" si="143"/>
        <v>7777896891</v>
      </c>
      <c r="B1492" s="1">
        <v>42258</v>
      </c>
      <c r="C1492" t="str">
        <f t="shared" si="138"/>
        <v>Friday</v>
      </c>
      <c r="D1492" t="str">
        <f t="shared" si="139"/>
        <v>September</v>
      </c>
      <c r="E1492">
        <v>16</v>
      </c>
      <c r="F1492" t="s">
        <v>7</v>
      </c>
      <c r="G1492" t="s">
        <v>8</v>
      </c>
      <c r="H1492">
        <f t="shared" si="140"/>
        <v>20.5</v>
      </c>
      <c r="I1492">
        <v>2</v>
      </c>
      <c r="J1492" t="s">
        <v>36</v>
      </c>
      <c r="K1492" t="s">
        <v>37</v>
      </c>
      <c r="L1492">
        <f>Table357[[#This Row],[unit_price]]*Table357[[#This Row],[quantity]]</f>
        <v>32</v>
      </c>
      <c r="M1492">
        <f t="shared" si="141"/>
        <v>41</v>
      </c>
      <c r="N1492">
        <f t="shared" si="142"/>
        <v>9</v>
      </c>
      <c r="O1492" t="s">
        <v>111</v>
      </c>
      <c r="P1492" t="s">
        <v>114</v>
      </c>
      <c r="Q1492" t="str">
        <f>TEXT(Table357[[#This Row],[order_date]],"yyyy")</f>
        <v>2015</v>
      </c>
    </row>
    <row r="1493" spans="1:17" x14ac:dyDescent="0.3">
      <c r="A1493">
        <f t="shared" si="143"/>
        <v>7777896892</v>
      </c>
      <c r="B1493" s="1">
        <v>42258</v>
      </c>
      <c r="C1493" t="str">
        <f t="shared" si="138"/>
        <v>Friday</v>
      </c>
      <c r="D1493" t="str">
        <f t="shared" si="139"/>
        <v>September</v>
      </c>
      <c r="E1493">
        <v>20.5</v>
      </c>
      <c r="F1493" t="s">
        <v>84</v>
      </c>
      <c r="G1493" t="s">
        <v>8</v>
      </c>
      <c r="H1493">
        <f t="shared" si="140"/>
        <v>21.5</v>
      </c>
      <c r="I1493">
        <v>2</v>
      </c>
      <c r="J1493" t="s">
        <v>36</v>
      </c>
      <c r="K1493" t="s">
        <v>37</v>
      </c>
      <c r="L1493">
        <f>Table357[[#This Row],[unit_price]]*Table357[[#This Row],[quantity]]</f>
        <v>41</v>
      </c>
      <c r="M1493">
        <f t="shared" si="141"/>
        <v>43</v>
      </c>
      <c r="N1493">
        <f t="shared" si="142"/>
        <v>2</v>
      </c>
      <c r="O1493" t="s">
        <v>111</v>
      </c>
      <c r="P1493" t="s">
        <v>114</v>
      </c>
      <c r="Q1493" t="str">
        <f>TEXT(Table357[[#This Row],[order_date]],"yyyy")</f>
        <v>2015</v>
      </c>
    </row>
    <row r="1494" spans="1:17" x14ac:dyDescent="0.3">
      <c r="A1494">
        <f t="shared" si="143"/>
        <v>7777896893</v>
      </c>
      <c r="B1494" s="1">
        <v>42258</v>
      </c>
      <c r="C1494" t="str">
        <f t="shared" si="138"/>
        <v>Friday</v>
      </c>
      <c r="D1494" t="str">
        <f t="shared" si="139"/>
        <v>September</v>
      </c>
      <c r="E1494">
        <v>12.5</v>
      </c>
      <c r="F1494" t="s">
        <v>27</v>
      </c>
      <c r="G1494" t="s">
        <v>14</v>
      </c>
      <c r="H1494">
        <f t="shared" si="140"/>
        <v>16.5</v>
      </c>
      <c r="I1494">
        <v>5</v>
      </c>
      <c r="J1494" t="s">
        <v>40</v>
      </c>
      <c r="K1494" t="s">
        <v>41</v>
      </c>
      <c r="L1494">
        <f>Table357[[#This Row],[unit_price]]*Table357[[#This Row],[quantity]]</f>
        <v>62.5</v>
      </c>
      <c r="M1494">
        <f t="shared" si="141"/>
        <v>82.5</v>
      </c>
      <c r="N1494">
        <f t="shared" si="142"/>
        <v>20</v>
      </c>
      <c r="O1494" t="s">
        <v>111</v>
      </c>
      <c r="P1494" t="s">
        <v>114</v>
      </c>
      <c r="Q1494" t="str">
        <f>TEXT(Table357[[#This Row],[order_date]],"yyyy")</f>
        <v>2015</v>
      </c>
    </row>
    <row r="1495" spans="1:17" x14ac:dyDescent="0.3">
      <c r="A1495">
        <f t="shared" si="143"/>
        <v>7777896894</v>
      </c>
      <c r="B1495" s="1">
        <v>42259</v>
      </c>
      <c r="C1495" t="str">
        <f t="shared" si="138"/>
        <v>Saturday</v>
      </c>
      <c r="D1495" t="str">
        <f t="shared" si="139"/>
        <v>September</v>
      </c>
      <c r="E1495">
        <v>12.5</v>
      </c>
      <c r="F1495" t="s">
        <v>27</v>
      </c>
      <c r="G1495" t="s">
        <v>17</v>
      </c>
      <c r="H1495">
        <f t="shared" si="140"/>
        <v>19.5</v>
      </c>
      <c r="I1495">
        <v>4</v>
      </c>
      <c r="J1495" t="s">
        <v>32</v>
      </c>
      <c r="K1495" t="s">
        <v>33</v>
      </c>
      <c r="L1495">
        <f>Table357[[#This Row],[unit_price]]*Table357[[#This Row],[quantity]]</f>
        <v>50</v>
      </c>
      <c r="M1495">
        <f t="shared" si="141"/>
        <v>78</v>
      </c>
      <c r="N1495">
        <f t="shared" si="142"/>
        <v>28</v>
      </c>
      <c r="O1495" t="s">
        <v>111</v>
      </c>
      <c r="P1495" t="s">
        <v>115</v>
      </c>
      <c r="Q1495" t="str">
        <f>TEXT(Table357[[#This Row],[order_date]],"yyyy")</f>
        <v>2015</v>
      </c>
    </row>
    <row r="1496" spans="1:17" x14ac:dyDescent="0.3">
      <c r="A1496">
        <f t="shared" si="143"/>
        <v>7777896895</v>
      </c>
      <c r="B1496" s="1">
        <v>42259</v>
      </c>
      <c r="C1496" t="str">
        <f t="shared" si="138"/>
        <v>Saturday</v>
      </c>
      <c r="D1496" t="str">
        <f t="shared" si="139"/>
        <v>September</v>
      </c>
      <c r="E1496">
        <v>9.75</v>
      </c>
      <c r="F1496" t="s">
        <v>27</v>
      </c>
      <c r="G1496" t="s">
        <v>8</v>
      </c>
      <c r="H1496">
        <f t="shared" si="140"/>
        <v>12.75</v>
      </c>
      <c r="I1496">
        <v>6</v>
      </c>
      <c r="J1496" t="s">
        <v>48</v>
      </c>
      <c r="K1496" t="s">
        <v>49</v>
      </c>
      <c r="L1496">
        <f>Table357[[#This Row],[unit_price]]*Table357[[#This Row],[quantity]]</f>
        <v>58.5</v>
      </c>
      <c r="M1496">
        <f t="shared" si="141"/>
        <v>76.5</v>
      </c>
      <c r="N1496">
        <f t="shared" si="142"/>
        <v>18</v>
      </c>
      <c r="O1496" t="s">
        <v>111</v>
      </c>
      <c r="P1496" t="s">
        <v>115</v>
      </c>
      <c r="Q1496" t="str">
        <f>TEXT(Table357[[#This Row],[order_date]],"yyyy")</f>
        <v>2015</v>
      </c>
    </row>
    <row r="1497" spans="1:17" x14ac:dyDescent="0.3">
      <c r="A1497">
        <f t="shared" si="143"/>
        <v>7777896896</v>
      </c>
      <c r="B1497" s="1">
        <v>42259</v>
      </c>
      <c r="C1497" t="str">
        <f t="shared" si="138"/>
        <v>Saturday</v>
      </c>
      <c r="D1497" t="str">
        <f t="shared" si="139"/>
        <v>September</v>
      </c>
      <c r="E1497">
        <v>16.25</v>
      </c>
      <c r="F1497" t="s">
        <v>7</v>
      </c>
      <c r="G1497" t="s">
        <v>17</v>
      </c>
      <c r="H1497">
        <f t="shared" si="140"/>
        <v>24.75</v>
      </c>
      <c r="I1497">
        <v>7</v>
      </c>
      <c r="J1497" t="s">
        <v>70</v>
      </c>
      <c r="K1497" t="s">
        <v>71</v>
      </c>
      <c r="L1497">
        <f>Table357[[#This Row],[unit_price]]*Table357[[#This Row],[quantity]]</f>
        <v>113.75</v>
      </c>
      <c r="M1497">
        <f t="shared" si="141"/>
        <v>173.25</v>
      </c>
      <c r="N1497">
        <f t="shared" si="142"/>
        <v>59.5</v>
      </c>
      <c r="O1497" t="s">
        <v>111</v>
      </c>
      <c r="P1497" t="s">
        <v>115</v>
      </c>
      <c r="Q1497" t="str">
        <f>TEXT(Table357[[#This Row],[order_date]],"yyyy")</f>
        <v>2015</v>
      </c>
    </row>
    <row r="1498" spans="1:17" x14ac:dyDescent="0.3">
      <c r="A1498">
        <f t="shared" si="143"/>
        <v>7777896897</v>
      </c>
      <c r="B1498" s="1">
        <v>42259</v>
      </c>
      <c r="C1498" t="str">
        <f t="shared" si="138"/>
        <v>Saturday</v>
      </c>
      <c r="D1498" t="str">
        <f t="shared" si="139"/>
        <v>September</v>
      </c>
      <c r="E1498">
        <v>16.75</v>
      </c>
      <c r="F1498" t="s">
        <v>7</v>
      </c>
      <c r="G1498" t="s">
        <v>22</v>
      </c>
      <c r="H1498">
        <f t="shared" si="140"/>
        <v>23.25</v>
      </c>
      <c r="I1498">
        <v>2</v>
      </c>
      <c r="J1498" t="s">
        <v>50</v>
      </c>
      <c r="K1498" t="s">
        <v>51</v>
      </c>
      <c r="L1498">
        <f>Table357[[#This Row],[unit_price]]*Table357[[#This Row],[quantity]]</f>
        <v>33.5</v>
      </c>
      <c r="M1498">
        <f t="shared" si="141"/>
        <v>46.5</v>
      </c>
      <c r="N1498">
        <f t="shared" si="142"/>
        <v>13</v>
      </c>
      <c r="O1498" t="s">
        <v>112</v>
      </c>
      <c r="P1498" t="s">
        <v>114</v>
      </c>
      <c r="Q1498" t="str">
        <f>TEXT(Table357[[#This Row],[order_date]],"yyyy")</f>
        <v>2015</v>
      </c>
    </row>
    <row r="1499" spans="1:17" x14ac:dyDescent="0.3">
      <c r="A1499">
        <f t="shared" si="143"/>
        <v>7777896898</v>
      </c>
      <c r="B1499" s="1">
        <v>42259</v>
      </c>
      <c r="C1499" t="str">
        <f t="shared" si="138"/>
        <v>Saturday</v>
      </c>
      <c r="D1499" t="str">
        <f t="shared" si="139"/>
        <v>September</v>
      </c>
      <c r="E1499">
        <v>16</v>
      </c>
      <c r="F1499" t="s">
        <v>7</v>
      </c>
      <c r="G1499" t="s">
        <v>8</v>
      </c>
      <c r="H1499">
        <f t="shared" si="140"/>
        <v>20.5</v>
      </c>
      <c r="I1499">
        <v>3</v>
      </c>
      <c r="J1499" t="s">
        <v>58</v>
      </c>
      <c r="K1499" t="s">
        <v>59</v>
      </c>
      <c r="L1499">
        <f>Table357[[#This Row],[unit_price]]*Table357[[#This Row],[quantity]]</f>
        <v>48</v>
      </c>
      <c r="M1499">
        <f t="shared" si="141"/>
        <v>61.5</v>
      </c>
      <c r="N1499">
        <f t="shared" si="142"/>
        <v>13.5</v>
      </c>
      <c r="O1499" t="s">
        <v>112</v>
      </c>
      <c r="P1499" t="s">
        <v>114</v>
      </c>
      <c r="Q1499" t="str">
        <f>TEXT(Table357[[#This Row],[order_date]],"yyyy")</f>
        <v>2015</v>
      </c>
    </row>
    <row r="1500" spans="1:17" x14ac:dyDescent="0.3">
      <c r="A1500">
        <f t="shared" si="143"/>
        <v>7777896899</v>
      </c>
      <c r="B1500" s="1">
        <v>42259</v>
      </c>
      <c r="C1500" t="str">
        <f t="shared" si="138"/>
        <v>Saturday</v>
      </c>
      <c r="D1500" t="str">
        <f t="shared" si="139"/>
        <v>September</v>
      </c>
      <c r="E1500">
        <v>16.75</v>
      </c>
      <c r="F1500" t="s">
        <v>7</v>
      </c>
      <c r="G1500" t="s">
        <v>22</v>
      </c>
      <c r="H1500">
        <f t="shared" si="140"/>
        <v>23.25</v>
      </c>
      <c r="I1500">
        <v>2</v>
      </c>
      <c r="J1500" t="s">
        <v>72</v>
      </c>
      <c r="K1500" t="s">
        <v>73</v>
      </c>
      <c r="L1500">
        <f>Table357[[#This Row],[unit_price]]*Table357[[#This Row],[quantity]]</f>
        <v>33.5</v>
      </c>
      <c r="M1500">
        <f t="shared" si="141"/>
        <v>46.5</v>
      </c>
      <c r="N1500">
        <f t="shared" si="142"/>
        <v>13</v>
      </c>
      <c r="O1500" t="s">
        <v>111</v>
      </c>
      <c r="P1500" t="s">
        <v>115</v>
      </c>
      <c r="Q1500" t="str">
        <f>TEXT(Table357[[#This Row],[order_date]],"yyyy")</f>
        <v>2015</v>
      </c>
    </row>
    <row r="1501" spans="1:17" x14ac:dyDescent="0.3">
      <c r="A1501">
        <f t="shared" si="143"/>
        <v>7777896900</v>
      </c>
      <c r="B1501" s="1">
        <v>42259</v>
      </c>
      <c r="C1501" t="str">
        <f t="shared" si="138"/>
        <v>Saturday</v>
      </c>
      <c r="D1501" t="str">
        <f t="shared" si="139"/>
        <v>September</v>
      </c>
      <c r="E1501">
        <v>16.75</v>
      </c>
      <c r="F1501" t="s">
        <v>7</v>
      </c>
      <c r="G1501" t="s">
        <v>22</v>
      </c>
      <c r="H1501">
        <f t="shared" si="140"/>
        <v>23.25</v>
      </c>
      <c r="I1501">
        <v>10</v>
      </c>
      <c r="J1501" t="s">
        <v>46</v>
      </c>
      <c r="K1501" t="s">
        <v>47</v>
      </c>
      <c r="L1501">
        <f>Table357[[#This Row],[unit_price]]*Table357[[#This Row],[quantity]]</f>
        <v>167.5</v>
      </c>
      <c r="M1501">
        <f t="shared" si="141"/>
        <v>232.5</v>
      </c>
      <c r="N1501">
        <f t="shared" si="142"/>
        <v>65</v>
      </c>
      <c r="O1501" t="s">
        <v>112</v>
      </c>
      <c r="P1501" t="s">
        <v>114</v>
      </c>
      <c r="Q1501" t="str">
        <f>TEXT(Table357[[#This Row],[order_date]],"yyyy")</f>
        <v>2015</v>
      </c>
    </row>
    <row r="1502" spans="1:17" x14ac:dyDescent="0.3">
      <c r="A1502">
        <f t="shared" si="143"/>
        <v>7777896901</v>
      </c>
      <c r="B1502" s="1">
        <v>42259</v>
      </c>
      <c r="C1502" t="str">
        <f t="shared" si="138"/>
        <v>Saturday</v>
      </c>
      <c r="D1502" t="str">
        <f t="shared" si="139"/>
        <v>September</v>
      </c>
      <c r="E1502">
        <v>20.75</v>
      </c>
      <c r="F1502" t="s">
        <v>13</v>
      </c>
      <c r="G1502" t="s">
        <v>17</v>
      </c>
      <c r="H1502">
        <f t="shared" si="140"/>
        <v>30.75</v>
      </c>
      <c r="I1502">
        <v>3</v>
      </c>
      <c r="J1502" t="s">
        <v>66</v>
      </c>
      <c r="K1502" t="s">
        <v>67</v>
      </c>
      <c r="L1502">
        <f>Table357[[#This Row],[unit_price]]*Table357[[#This Row],[quantity]]</f>
        <v>62.25</v>
      </c>
      <c r="M1502">
        <f t="shared" si="141"/>
        <v>92.25</v>
      </c>
      <c r="N1502">
        <f t="shared" si="142"/>
        <v>30</v>
      </c>
      <c r="O1502" t="s">
        <v>111</v>
      </c>
      <c r="P1502" t="s">
        <v>114</v>
      </c>
      <c r="Q1502" t="str">
        <f>TEXT(Table357[[#This Row],[order_date]],"yyyy")</f>
        <v>2015</v>
      </c>
    </row>
    <row r="1503" spans="1:17" x14ac:dyDescent="0.3">
      <c r="A1503">
        <f t="shared" si="143"/>
        <v>7777896902</v>
      </c>
      <c r="B1503" s="1">
        <v>42259</v>
      </c>
      <c r="C1503" t="str">
        <f t="shared" si="138"/>
        <v>Saturday</v>
      </c>
      <c r="D1503" t="str">
        <f t="shared" si="139"/>
        <v>September</v>
      </c>
      <c r="E1503">
        <v>12.5</v>
      </c>
      <c r="F1503" t="s">
        <v>7</v>
      </c>
      <c r="G1503" t="s">
        <v>8</v>
      </c>
      <c r="H1503">
        <f t="shared" si="140"/>
        <v>17</v>
      </c>
      <c r="I1503">
        <v>11</v>
      </c>
      <c r="J1503" t="s">
        <v>48</v>
      </c>
      <c r="K1503" t="s">
        <v>49</v>
      </c>
      <c r="L1503">
        <f>Table357[[#This Row],[unit_price]]*Table357[[#This Row],[quantity]]</f>
        <v>137.5</v>
      </c>
      <c r="M1503">
        <f t="shared" si="141"/>
        <v>187</v>
      </c>
      <c r="N1503">
        <f t="shared" si="142"/>
        <v>49.5</v>
      </c>
      <c r="O1503" t="s">
        <v>111</v>
      </c>
      <c r="P1503" t="s">
        <v>114</v>
      </c>
      <c r="Q1503" t="str">
        <f>TEXT(Table357[[#This Row],[order_date]],"yyyy")</f>
        <v>2015</v>
      </c>
    </row>
    <row r="1504" spans="1:17" x14ac:dyDescent="0.3">
      <c r="A1504">
        <f t="shared" si="143"/>
        <v>7777896903</v>
      </c>
      <c r="B1504" s="1">
        <v>42259</v>
      </c>
      <c r="C1504" t="str">
        <f t="shared" si="138"/>
        <v>Saturday</v>
      </c>
      <c r="D1504" t="str">
        <f t="shared" si="139"/>
        <v>September</v>
      </c>
      <c r="E1504">
        <v>12.5</v>
      </c>
      <c r="F1504" t="s">
        <v>7</v>
      </c>
      <c r="G1504" t="s">
        <v>8</v>
      </c>
      <c r="H1504">
        <f t="shared" si="140"/>
        <v>17</v>
      </c>
      <c r="I1504">
        <v>9</v>
      </c>
      <c r="J1504" t="s">
        <v>48</v>
      </c>
      <c r="K1504" t="s">
        <v>49</v>
      </c>
      <c r="L1504">
        <f>Table357[[#This Row],[unit_price]]*Table357[[#This Row],[quantity]]</f>
        <v>112.5</v>
      </c>
      <c r="M1504">
        <f t="shared" si="141"/>
        <v>153</v>
      </c>
      <c r="N1504">
        <f t="shared" si="142"/>
        <v>40.5</v>
      </c>
      <c r="O1504" t="s">
        <v>112</v>
      </c>
      <c r="P1504" t="s">
        <v>114</v>
      </c>
      <c r="Q1504" t="str">
        <f>TEXT(Table357[[#This Row],[order_date]],"yyyy")</f>
        <v>2015</v>
      </c>
    </row>
    <row r="1505" spans="1:17" x14ac:dyDescent="0.3">
      <c r="A1505">
        <f t="shared" si="143"/>
        <v>7777896904</v>
      </c>
      <c r="B1505" s="1">
        <v>42260</v>
      </c>
      <c r="C1505" t="str">
        <f t="shared" si="138"/>
        <v>Sunday</v>
      </c>
      <c r="D1505" t="str">
        <f t="shared" si="139"/>
        <v>September</v>
      </c>
      <c r="E1505">
        <v>20.75</v>
      </c>
      <c r="F1505" t="s">
        <v>13</v>
      </c>
      <c r="G1505" t="s">
        <v>17</v>
      </c>
      <c r="H1505">
        <f t="shared" si="140"/>
        <v>30.75</v>
      </c>
      <c r="I1505">
        <v>10</v>
      </c>
      <c r="J1505" t="s">
        <v>32</v>
      </c>
      <c r="K1505" t="s">
        <v>33</v>
      </c>
      <c r="L1505">
        <f>Table357[[#This Row],[unit_price]]*Table357[[#This Row],[quantity]]</f>
        <v>207.5</v>
      </c>
      <c r="M1505">
        <f t="shared" si="141"/>
        <v>307.5</v>
      </c>
      <c r="N1505">
        <f t="shared" si="142"/>
        <v>100</v>
      </c>
      <c r="O1505" t="s">
        <v>112</v>
      </c>
      <c r="P1505" t="s">
        <v>115</v>
      </c>
      <c r="Q1505" t="str">
        <f>TEXT(Table357[[#This Row],[order_date]],"yyyy")</f>
        <v>2015</v>
      </c>
    </row>
    <row r="1506" spans="1:17" x14ac:dyDescent="0.3">
      <c r="A1506">
        <f t="shared" si="143"/>
        <v>7777896905</v>
      </c>
      <c r="B1506" s="1">
        <v>42260</v>
      </c>
      <c r="C1506" t="str">
        <f t="shared" si="138"/>
        <v>Sunday</v>
      </c>
      <c r="D1506" t="str">
        <f t="shared" si="139"/>
        <v>September</v>
      </c>
      <c r="E1506">
        <v>14.75</v>
      </c>
      <c r="F1506" t="s">
        <v>7</v>
      </c>
      <c r="G1506" t="s">
        <v>14</v>
      </c>
      <c r="H1506">
        <f t="shared" si="140"/>
        <v>20.25</v>
      </c>
      <c r="I1506">
        <v>8</v>
      </c>
      <c r="J1506" t="s">
        <v>56</v>
      </c>
      <c r="K1506" t="s">
        <v>57</v>
      </c>
      <c r="L1506">
        <f>Table357[[#This Row],[unit_price]]*Table357[[#This Row],[quantity]]</f>
        <v>118</v>
      </c>
      <c r="M1506">
        <f t="shared" si="141"/>
        <v>162</v>
      </c>
      <c r="N1506">
        <f t="shared" si="142"/>
        <v>44</v>
      </c>
      <c r="O1506" t="s">
        <v>112</v>
      </c>
      <c r="P1506" t="s">
        <v>114</v>
      </c>
      <c r="Q1506" t="str">
        <f>TEXT(Table357[[#This Row],[order_date]],"yyyy")</f>
        <v>2015</v>
      </c>
    </row>
    <row r="1507" spans="1:17" x14ac:dyDescent="0.3">
      <c r="A1507">
        <f t="shared" si="143"/>
        <v>7777896906</v>
      </c>
      <c r="B1507" s="1">
        <v>42260</v>
      </c>
      <c r="C1507" t="str">
        <f t="shared" si="138"/>
        <v>Sunday</v>
      </c>
      <c r="D1507" t="str">
        <f t="shared" si="139"/>
        <v>September</v>
      </c>
      <c r="E1507">
        <v>16.5</v>
      </c>
      <c r="F1507" t="s">
        <v>7</v>
      </c>
      <c r="G1507" t="s">
        <v>17</v>
      </c>
      <c r="H1507">
        <f t="shared" si="140"/>
        <v>25</v>
      </c>
      <c r="I1507">
        <v>3</v>
      </c>
      <c r="J1507" t="s">
        <v>54</v>
      </c>
      <c r="K1507" t="s">
        <v>55</v>
      </c>
      <c r="L1507">
        <f>Table357[[#This Row],[unit_price]]*Table357[[#This Row],[quantity]]</f>
        <v>49.5</v>
      </c>
      <c r="M1507">
        <f t="shared" si="141"/>
        <v>75</v>
      </c>
      <c r="N1507">
        <f t="shared" si="142"/>
        <v>25.5</v>
      </c>
      <c r="O1507" t="s">
        <v>111</v>
      </c>
      <c r="P1507" t="s">
        <v>114</v>
      </c>
      <c r="Q1507" t="str">
        <f>TEXT(Table357[[#This Row],[order_date]],"yyyy")</f>
        <v>2015</v>
      </c>
    </row>
    <row r="1508" spans="1:17" x14ac:dyDescent="0.3">
      <c r="A1508">
        <f t="shared" si="143"/>
        <v>7777896907</v>
      </c>
      <c r="B1508" s="1">
        <v>42260</v>
      </c>
      <c r="C1508" t="str">
        <f t="shared" si="138"/>
        <v>Sunday</v>
      </c>
      <c r="D1508" t="str">
        <f t="shared" si="139"/>
        <v>September</v>
      </c>
      <c r="E1508">
        <v>12</v>
      </c>
      <c r="F1508" t="s">
        <v>27</v>
      </c>
      <c r="G1508" t="s">
        <v>8</v>
      </c>
      <c r="H1508">
        <f t="shared" si="140"/>
        <v>15</v>
      </c>
      <c r="I1508">
        <v>7</v>
      </c>
      <c r="J1508" t="s">
        <v>30</v>
      </c>
      <c r="K1508" t="s">
        <v>31</v>
      </c>
      <c r="L1508">
        <f>Table357[[#This Row],[unit_price]]*Table357[[#This Row],[quantity]]</f>
        <v>84</v>
      </c>
      <c r="M1508">
        <f t="shared" si="141"/>
        <v>105</v>
      </c>
      <c r="N1508">
        <f t="shared" si="142"/>
        <v>21</v>
      </c>
      <c r="O1508" t="s">
        <v>112</v>
      </c>
      <c r="P1508" t="s">
        <v>114</v>
      </c>
      <c r="Q1508" t="str">
        <f>TEXT(Table357[[#This Row],[order_date]],"yyyy")</f>
        <v>2015</v>
      </c>
    </row>
    <row r="1509" spans="1:17" x14ac:dyDescent="0.3">
      <c r="A1509">
        <f t="shared" si="143"/>
        <v>7777896908</v>
      </c>
      <c r="B1509" s="1">
        <v>42260</v>
      </c>
      <c r="C1509" t="str">
        <f t="shared" si="138"/>
        <v>Sunday</v>
      </c>
      <c r="D1509" t="str">
        <f t="shared" si="139"/>
        <v>September</v>
      </c>
      <c r="E1509">
        <v>16</v>
      </c>
      <c r="F1509" t="s">
        <v>7</v>
      </c>
      <c r="G1509" t="s">
        <v>8</v>
      </c>
      <c r="H1509">
        <f t="shared" si="140"/>
        <v>20.5</v>
      </c>
      <c r="I1509">
        <v>12</v>
      </c>
      <c r="J1509" t="s">
        <v>11</v>
      </c>
      <c r="K1509" t="s">
        <v>12</v>
      </c>
      <c r="L1509">
        <f>Table357[[#This Row],[unit_price]]*Table357[[#This Row],[quantity]]</f>
        <v>192</v>
      </c>
      <c r="M1509">
        <f t="shared" si="141"/>
        <v>246</v>
      </c>
      <c r="N1509">
        <f t="shared" si="142"/>
        <v>54</v>
      </c>
      <c r="O1509" t="s">
        <v>112</v>
      </c>
      <c r="P1509" t="s">
        <v>114</v>
      </c>
      <c r="Q1509" t="str">
        <f>TEXT(Table357[[#This Row],[order_date]],"yyyy")</f>
        <v>2015</v>
      </c>
    </row>
    <row r="1510" spans="1:17" x14ac:dyDescent="0.3">
      <c r="A1510">
        <f t="shared" si="143"/>
        <v>7777896909</v>
      </c>
      <c r="B1510" s="1">
        <v>42261</v>
      </c>
      <c r="C1510" t="str">
        <f t="shared" si="138"/>
        <v>Monday</v>
      </c>
      <c r="D1510" t="str">
        <f t="shared" si="139"/>
        <v>September</v>
      </c>
      <c r="E1510">
        <v>10.5</v>
      </c>
      <c r="F1510" t="s">
        <v>27</v>
      </c>
      <c r="G1510" t="s">
        <v>8</v>
      </c>
      <c r="H1510">
        <f t="shared" si="140"/>
        <v>13.5</v>
      </c>
      <c r="I1510">
        <v>11</v>
      </c>
      <c r="J1510" t="s">
        <v>9</v>
      </c>
      <c r="K1510" t="s">
        <v>10</v>
      </c>
      <c r="L1510">
        <f>Table357[[#This Row],[unit_price]]*Table357[[#This Row],[quantity]]</f>
        <v>115.5</v>
      </c>
      <c r="M1510">
        <f t="shared" si="141"/>
        <v>148.5</v>
      </c>
      <c r="N1510">
        <f t="shared" si="142"/>
        <v>33</v>
      </c>
      <c r="O1510" t="s">
        <v>111</v>
      </c>
      <c r="P1510" t="s">
        <v>115</v>
      </c>
      <c r="Q1510" t="str">
        <f>TEXT(Table357[[#This Row],[order_date]],"yyyy")</f>
        <v>2015</v>
      </c>
    </row>
    <row r="1511" spans="1:17" x14ac:dyDescent="0.3">
      <c r="A1511">
        <f t="shared" si="143"/>
        <v>7777896910</v>
      </c>
      <c r="B1511" s="1">
        <v>42261</v>
      </c>
      <c r="C1511" t="str">
        <f t="shared" si="138"/>
        <v>Monday</v>
      </c>
      <c r="D1511" t="str">
        <f t="shared" si="139"/>
        <v>September</v>
      </c>
      <c r="E1511">
        <v>12.5</v>
      </c>
      <c r="F1511" t="s">
        <v>27</v>
      </c>
      <c r="G1511" t="s">
        <v>14</v>
      </c>
      <c r="H1511">
        <f t="shared" si="140"/>
        <v>16.5</v>
      </c>
      <c r="I1511">
        <v>11</v>
      </c>
      <c r="J1511" t="s">
        <v>40</v>
      </c>
      <c r="K1511" t="s">
        <v>41</v>
      </c>
      <c r="L1511">
        <f>Table357[[#This Row],[unit_price]]*Table357[[#This Row],[quantity]]</f>
        <v>137.5</v>
      </c>
      <c r="M1511">
        <f t="shared" si="141"/>
        <v>181.5</v>
      </c>
      <c r="N1511">
        <f t="shared" si="142"/>
        <v>44</v>
      </c>
      <c r="O1511" t="s">
        <v>112</v>
      </c>
      <c r="P1511" t="s">
        <v>115</v>
      </c>
      <c r="Q1511" t="str">
        <f>TEXT(Table357[[#This Row],[order_date]],"yyyy")</f>
        <v>2015</v>
      </c>
    </row>
    <row r="1512" spans="1:17" x14ac:dyDescent="0.3">
      <c r="A1512">
        <f t="shared" si="143"/>
        <v>7777896911</v>
      </c>
      <c r="B1512" s="1">
        <v>42262</v>
      </c>
      <c r="C1512" t="str">
        <f t="shared" si="138"/>
        <v>Tuesday</v>
      </c>
      <c r="D1512" t="str">
        <f t="shared" si="139"/>
        <v>September</v>
      </c>
      <c r="E1512">
        <v>16.5</v>
      </c>
      <c r="F1512" t="s">
        <v>13</v>
      </c>
      <c r="G1512" t="s">
        <v>8</v>
      </c>
      <c r="H1512">
        <f t="shared" si="140"/>
        <v>22.5</v>
      </c>
      <c r="I1512">
        <v>5</v>
      </c>
      <c r="J1512" t="s">
        <v>9</v>
      </c>
      <c r="K1512" t="s">
        <v>10</v>
      </c>
      <c r="L1512">
        <f>Table357[[#This Row],[unit_price]]*Table357[[#This Row],[quantity]]</f>
        <v>82.5</v>
      </c>
      <c r="M1512">
        <f t="shared" si="141"/>
        <v>112.5</v>
      </c>
      <c r="N1512">
        <f t="shared" si="142"/>
        <v>30</v>
      </c>
      <c r="O1512" t="s">
        <v>111</v>
      </c>
      <c r="P1512" t="s">
        <v>115</v>
      </c>
      <c r="Q1512" t="str">
        <f>TEXT(Table357[[#This Row],[order_date]],"yyyy")</f>
        <v>2015</v>
      </c>
    </row>
    <row r="1513" spans="1:17" x14ac:dyDescent="0.3">
      <c r="A1513">
        <f t="shared" si="143"/>
        <v>7777896912</v>
      </c>
      <c r="B1513" s="1">
        <v>42262</v>
      </c>
      <c r="C1513" t="str">
        <f t="shared" si="138"/>
        <v>Tuesday</v>
      </c>
      <c r="D1513" t="str">
        <f t="shared" si="139"/>
        <v>September</v>
      </c>
      <c r="E1513">
        <v>12</v>
      </c>
      <c r="F1513" t="s">
        <v>27</v>
      </c>
      <c r="G1513" t="s">
        <v>14</v>
      </c>
      <c r="H1513">
        <f t="shared" si="140"/>
        <v>16</v>
      </c>
      <c r="I1513">
        <v>7</v>
      </c>
      <c r="J1513" t="s">
        <v>68</v>
      </c>
      <c r="K1513" t="s">
        <v>69</v>
      </c>
      <c r="L1513">
        <f>Table357[[#This Row],[unit_price]]*Table357[[#This Row],[quantity]]</f>
        <v>84</v>
      </c>
      <c r="M1513">
        <f t="shared" si="141"/>
        <v>112</v>
      </c>
      <c r="N1513">
        <f t="shared" si="142"/>
        <v>28</v>
      </c>
      <c r="O1513" t="s">
        <v>112</v>
      </c>
      <c r="P1513" t="s">
        <v>115</v>
      </c>
      <c r="Q1513" t="str">
        <f>TEXT(Table357[[#This Row],[order_date]],"yyyy")</f>
        <v>2015</v>
      </c>
    </row>
    <row r="1514" spans="1:17" x14ac:dyDescent="0.3">
      <c r="A1514">
        <f t="shared" si="143"/>
        <v>7777896913</v>
      </c>
      <c r="B1514" s="1">
        <v>42262</v>
      </c>
      <c r="C1514" t="str">
        <f t="shared" si="138"/>
        <v>Tuesday</v>
      </c>
      <c r="D1514" t="str">
        <f t="shared" si="139"/>
        <v>September</v>
      </c>
      <c r="E1514">
        <v>20.25</v>
      </c>
      <c r="F1514" t="s">
        <v>13</v>
      </c>
      <c r="G1514" t="s">
        <v>14</v>
      </c>
      <c r="H1514">
        <f t="shared" si="140"/>
        <v>27.25</v>
      </c>
      <c r="I1514">
        <v>8</v>
      </c>
      <c r="J1514" t="s">
        <v>68</v>
      </c>
      <c r="K1514" t="s">
        <v>69</v>
      </c>
      <c r="L1514">
        <f>Table357[[#This Row],[unit_price]]*Table357[[#This Row],[quantity]]</f>
        <v>162</v>
      </c>
      <c r="M1514">
        <f t="shared" si="141"/>
        <v>218</v>
      </c>
      <c r="N1514">
        <f t="shared" si="142"/>
        <v>56</v>
      </c>
      <c r="O1514" t="s">
        <v>111</v>
      </c>
      <c r="P1514" t="s">
        <v>115</v>
      </c>
      <c r="Q1514" t="str">
        <f>TEXT(Table357[[#This Row],[order_date]],"yyyy")</f>
        <v>2015</v>
      </c>
    </row>
    <row r="1515" spans="1:17" x14ac:dyDescent="0.3">
      <c r="A1515">
        <f t="shared" si="143"/>
        <v>7777896914</v>
      </c>
      <c r="B1515" s="1">
        <v>42263</v>
      </c>
      <c r="C1515" t="str">
        <f t="shared" si="138"/>
        <v>Wednesday</v>
      </c>
      <c r="D1515" t="str">
        <f t="shared" si="139"/>
        <v>September</v>
      </c>
      <c r="E1515">
        <v>16</v>
      </c>
      <c r="F1515" t="s">
        <v>7</v>
      </c>
      <c r="G1515" t="s">
        <v>8</v>
      </c>
      <c r="H1515">
        <f t="shared" si="140"/>
        <v>20.5</v>
      </c>
      <c r="I1515">
        <v>12</v>
      </c>
      <c r="J1515" t="s">
        <v>11</v>
      </c>
      <c r="K1515" t="s">
        <v>12</v>
      </c>
      <c r="L1515">
        <f>Table357[[#This Row],[unit_price]]*Table357[[#This Row],[quantity]]</f>
        <v>192</v>
      </c>
      <c r="M1515">
        <f t="shared" si="141"/>
        <v>246</v>
      </c>
      <c r="N1515">
        <f t="shared" si="142"/>
        <v>54</v>
      </c>
      <c r="O1515" t="s">
        <v>112</v>
      </c>
      <c r="P1515" t="s">
        <v>114</v>
      </c>
      <c r="Q1515" t="str">
        <f>TEXT(Table357[[#This Row],[order_date]],"yyyy")</f>
        <v>2015</v>
      </c>
    </row>
    <row r="1516" spans="1:17" x14ac:dyDescent="0.3">
      <c r="A1516">
        <f t="shared" si="143"/>
        <v>7777896915</v>
      </c>
      <c r="B1516" s="1">
        <v>42263</v>
      </c>
      <c r="C1516" t="str">
        <f t="shared" si="138"/>
        <v>Wednesday</v>
      </c>
      <c r="D1516" t="str">
        <f t="shared" si="139"/>
        <v>September</v>
      </c>
      <c r="E1516">
        <v>12</v>
      </c>
      <c r="F1516" t="s">
        <v>27</v>
      </c>
      <c r="G1516" t="s">
        <v>8</v>
      </c>
      <c r="H1516">
        <f t="shared" si="140"/>
        <v>15</v>
      </c>
      <c r="I1516">
        <v>3</v>
      </c>
      <c r="J1516" t="s">
        <v>30</v>
      </c>
      <c r="K1516" t="s">
        <v>31</v>
      </c>
      <c r="L1516">
        <f>Table357[[#This Row],[unit_price]]*Table357[[#This Row],[quantity]]</f>
        <v>36</v>
      </c>
      <c r="M1516">
        <f t="shared" si="141"/>
        <v>45</v>
      </c>
      <c r="N1516">
        <f t="shared" si="142"/>
        <v>9</v>
      </c>
      <c r="O1516" t="s">
        <v>112</v>
      </c>
      <c r="P1516" t="s">
        <v>115</v>
      </c>
      <c r="Q1516" t="str">
        <f>TEXT(Table357[[#This Row],[order_date]],"yyyy")</f>
        <v>2015</v>
      </c>
    </row>
    <row r="1517" spans="1:17" x14ac:dyDescent="0.3">
      <c r="A1517">
        <f t="shared" si="143"/>
        <v>7777896916</v>
      </c>
      <c r="B1517" s="1">
        <v>42263</v>
      </c>
      <c r="C1517" t="str">
        <f t="shared" si="138"/>
        <v>Wednesday</v>
      </c>
      <c r="D1517" t="str">
        <f t="shared" si="139"/>
        <v>September</v>
      </c>
      <c r="E1517">
        <v>12</v>
      </c>
      <c r="F1517" t="s">
        <v>27</v>
      </c>
      <c r="G1517" t="s">
        <v>14</v>
      </c>
      <c r="H1517">
        <f t="shared" si="140"/>
        <v>16</v>
      </c>
      <c r="I1517">
        <v>6</v>
      </c>
      <c r="J1517" t="s">
        <v>34</v>
      </c>
      <c r="K1517" t="s">
        <v>35</v>
      </c>
      <c r="L1517">
        <f>Table357[[#This Row],[unit_price]]*Table357[[#This Row],[quantity]]</f>
        <v>72</v>
      </c>
      <c r="M1517">
        <f t="shared" si="141"/>
        <v>96</v>
      </c>
      <c r="N1517">
        <f t="shared" si="142"/>
        <v>24</v>
      </c>
      <c r="O1517" t="s">
        <v>111</v>
      </c>
      <c r="P1517" t="s">
        <v>114</v>
      </c>
      <c r="Q1517" t="str">
        <f>TEXT(Table357[[#This Row],[order_date]],"yyyy")</f>
        <v>2015</v>
      </c>
    </row>
    <row r="1518" spans="1:17" x14ac:dyDescent="0.3">
      <c r="A1518">
        <f t="shared" si="143"/>
        <v>7777896917</v>
      </c>
      <c r="B1518" s="1">
        <v>42263</v>
      </c>
      <c r="C1518" t="str">
        <f t="shared" si="138"/>
        <v>Wednesday</v>
      </c>
      <c r="D1518" t="str">
        <f t="shared" si="139"/>
        <v>September</v>
      </c>
      <c r="E1518">
        <v>12.5</v>
      </c>
      <c r="F1518" t="s">
        <v>27</v>
      </c>
      <c r="G1518" t="s">
        <v>17</v>
      </c>
      <c r="H1518">
        <f t="shared" si="140"/>
        <v>19.5</v>
      </c>
      <c r="I1518">
        <v>10</v>
      </c>
      <c r="J1518" t="s">
        <v>66</v>
      </c>
      <c r="K1518" t="s">
        <v>67</v>
      </c>
      <c r="L1518">
        <f>Table357[[#This Row],[unit_price]]*Table357[[#This Row],[quantity]]</f>
        <v>125</v>
      </c>
      <c r="M1518">
        <f t="shared" si="141"/>
        <v>195</v>
      </c>
      <c r="N1518">
        <f t="shared" si="142"/>
        <v>70</v>
      </c>
      <c r="O1518" t="s">
        <v>112</v>
      </c>
      <c r="P1518" t="s">
        <v>115</v>
      </c>
      <c r="Q1518" t="str">
        <f>TEXT(Table357[[#This Row],[order_date]],"yyyy")</f>
        <v>2015</v>
      </c>
    </row>
    <row r="1519" spans="1:17" x14ac:dyDescent="0.3">
      <c r="A1519">
        <f t="shared" si="143"/>
        <v>7777896918</v>
      </c>
      <c r="B1519" s="1">
        <v>42263</v>
      </c>
      <c r="C1519" t="str">
        <f t="shared" si="138"/>
        <v>Wednesday</v>
      </c>
      <c r="D1519" t="str">
        <f t="shared" si="139"/>
        <v>September</v>
      </c>
      <c r="E1519">
        <v>12</v>
      </c>
      <c r="F1519" t="s">
        <v>27</v>
      </c>
      <c r="G1519" t="s">
        <v>8</v>
      </c>
      <c r="H1519">
        <f t="shared" si="140"/>
        <v>15</v>
      </c>
      <c r="I1519">
        <v>3</v>
      </c>
      <c r="J1519" t="s">
        <v>11</v>
      </c>
      <c r="K1519" t="s">
        <v>12</v>
      </c>
      <c r="L1519">
        <f>Table357[[#This Row],[unit_price]]*Table357[[#This Row],[quantity]]</f>
        <v>36</v>
      </c>
      <c r="M1519">
        <f t="shared" si="141"/>
        <v>45</v>
      </c>
      <c r="N1519">
        <f t="shared" si="142"/>
        <v>9</v>
      </c>
      <c r="O1519" t="s">
        <v>111</v>
      </c>
      <c r="P1519" t="s">
        <v>114</v>
      </c>
      <c r="Q1519" t="str">
        <f>TEXT(Table357[[#This Row],[order_date]],"yyyy")</f>
        <v>2015</v>
      </c>
    </row>
    <row r="1520" spans="1:17" x14ac:dyDescent="0.3">
      <c r="A1520">
        <f t="shared" si="143"/>
        <v>7777896919</v>
      </c>
      <c r="B1520" s="1">
        <v>42264</v>
      </c>
      <c r="C1520" t="str">
        <f t="shared" si="138"/>
        <v>Thursday</v>
      </c>
      <c r="D1520" t="str">
        <f t="shared" si="139"/>
        <v>September</v>
      </c>
      <c r="E1520">
        <v>16.75</v>
      </c>
      <c r="F1520" t="s">
        <v>7</v>
      </c>
      <c r="G1520" t="s">
        <v>22</v>
      </c>
      <c r="H1520">
        <f t="shared" si="140"/>
        <v>23.25</v>
      </c>
      <c r="I1520">
        <v>3</v>
      </c>
      <c r="J1520" t="s">
        <v>28</v>
      </c>
      <c r="K1520" t="s">
        <v>29</v>
      </c>
      <c r="L1520">
        <f>Table357[[#This Row],[unit_price]]*Table357[[#This Row],[quantity]]</f>
        <v>50.25</v>
      </c>
      <c r="M1520">
        <f t="shared" si="141"/>
        <v>69.75</v>
      </c>
      <c r="N1520">
        <f t="shared" si="142"/>
        <v>19.5</v>
      </c>
      <c r="O1520" t="s">
        <v>112</v>
      </c>
      <c r="P1520" t="s">
        <v>115</v>
      </c>
      <c r="Q1520" t="str">
        <f>TEXT(Table357[[#This Row],[order_date]],"yyyy")</f>
        <v>2015</v>
      </c>
    </row>
    <row r="1521" spans="1:17" x14ac:dyDescent="0.3">
      <c r="A1521">
        <f t="shared" si="143"/>
        <v>7777896920</v>
      </c>
      <c r="B1521" s="1">
        <v>42264</v>
      </c>
      <c r="C1521" t="str">
        <f t="shared" si="138"/>
        <v>Thursday</v>
      </c>
      <c r="D1521" t="str">
        <f t="shared" si="139"/>
        <v>September</v>
      </c>
      <c r="E1521">
        <v>20.75</v>
      </c>
      <c r="F1521" t="s">
        <v>13</v>
      </c>
      <c r="G1521" t="s">
        <v>17</v>
      </c>
      <c r="H1521">
        <f t="shared" si="140"/>
        <v>30.75</v>
      </c>
      <c r="I1521">
        <v>8</v>
      </c>
      <c r="J1521" t="s">
        <v>38</v>
      </c>
      <c r="K1521" t="s">
        <v>39</v>
      </c>
      <c r="L1521">
        <f>Table357[[#This Row],[unit_price]]*Table357[[#This Row],[quantity]]</f>
        <v>166</v>
      </c>
      <c r="M1521">
        <f t="shared" si="141"/>
        <v>246</v>
      </c>
      <c r="N1521">
        <f t="shared" si="142"/>
        <v>80</v>
      </c>
      <c r="O1521" t="s">
        <v>111</v>
      </c>
      <c r="P1521" t="s">
        <v>115</v>
      </c>
      <c r="Q1521" t="str">
        <f>TEXT(Table357[[#This Row],[order_date]],"yyyy")</f>
        <v>2015</v>
      </c>
    </row>
    <row r="1522" spans="1:17" x14ac:dyDescent="0.3">
      <c r="A1522">
        <f t="shared" si="143"/>
        <v>7777896921</v>
      </c>
      <c r="B1522" s="1">
        <v>42264</v>
      </c>
      <c r="C1522" t="str">
        <f t="shared" si="138"/>
        <v>Thursday</v>
      </c>
      <c r="D1522" t="str">
        <f t="shared" si="139"/>
        <v>September</v>
      </c>
      <c r="E1522">
        <v>16.5</v>
      </c>
      <c r="F1522" t="s">
        <v>7</v>
      </c>
      <c r="G1522" t="s">
        <v>17</v>
      </c>
      <c r="H1522">
        <f t="shared" si="140"/>
        <v>25</v>
      </c>
      <c r="I1522">
        <v>2</v>
      </c>
      <c r="J1522" t="s">
        <v>18</v>
      </c>
      <c r="K1522" t="s">
        <v>19</v>
      </c>
      <c r="L1522">
        <f>Table357[[#This Row],[unit_price]]*Table357[[#This Row],[quantity]]</f>
        <v>33</v>
      </c>
      <c r="M1522">
        <f t="shared" si="141"/>
        <v>50</v>
      </c>
      <c r="N1522">
        <f t="shared" si="142"/>
        <v>17</v>
      </c>
      <c r="O1522" t="s">
        <v>111</v>
      </c>
      <c r="P1522" t="s">
        <v>115</v>
      </c>
      <c r="Q1522" t="str">
        <f>TEXT(Table357[[#This Row],[order_date]],"yyyy")</f>
        <v>2015</v>
      </c>
    </row>
    <row r="1523" spans="1:17" x14ac:dyDescent="0.3">
      <c r="A1523">
        <f t="shared" si="143"/>
        <v>7777896922</v>
      </c>
      <c r="B1523" s="1">
        <v>42264</v>
      </c>
      <c r="C1523" t="str">
        <f t="shared" si="138"/>
        <v>Thursday</v>
      </c>
      <c r="D1523" t="str">
        <f t="shared" si="139"/>
        <v>September</v>
      </c>
      <c r="E1523">
        <v>20.75</v>
      </c>
      <c r="F1523" t="s">
        <v>13</v>
      </c>
      <c r="G1523" t="s">
        <v>14</v>
      </c>
      <c r="H1523">
        <f t="shared" si="140"/>
        <v>27.75</v>
      </c>
      <c r="I1523">
        <v>3</v>
      </c>
      <c r="J1523" t="s">
        <v>40</v>
      </c>
      <c r="K1523" t="s">
        <v>41</v>
      </c>
      <c r="L1523">
        <f>Table357[[#This Row],[unit_price]]*Table357[[#This Row],[quantity]]</f>
        <v>62.25</v>
      </c>
      <c r="M1523">
        <f t="shared" si="141"/>
        <v>83.25</v>
      </c>
      <c r="N1523">
        <f t="shared" si="142"/>
        <v>21</v>
      </c>
      <c r="O1523" t="s">
        <v>111</v>
      </c>
      <c r="P1523" t="s">
        <v>115</v>
      </c>
      <c r="Q1523" t="str">
        <f>TEXT(Table357[[#This Row],[order_date]],"yyyy")</f>
        <v>2015</v>
      </c>
    </row>
    <row r="1524" spans="1:17" x14ac:dyDescent="0.3">
      <c r="A1524">
        <f t="shared" si="143"/>
        <v>7777896923</v>
      </c>
      <c r="B1524" s="1">
        <v>42265</v>
      </c>
      <c r="C1524" t="str">
        <f t="shared" si="138"/>
        <v>Friday</v>
      </c>
      <c r="D1524" t="str">
        <f t="shared" si="139"/>
        <v>September</v>
      </c>
      <c r="E1524">
        <v>15.25</v>
      </c>
      <c r="F1524" t="s">
        <v>13</v>
      </c>
      <c r="G1524" t="s">
        <v>8</v>
      </c>
      <c r="H1524">
        <f t="shared" si="140"/>
        <v>21.25</v>
      </c>
      <c r="I1524">
        <v>7</v>
      </c>
      <c r="J1524" t="s">
        <v>48</v>
      </c>
      <c r="K1524" t="s">
        <v>49</v>
      </c>
      <c r="L1524">
        <f>Table357[[#This Row],[unit_price]]*Table357[[#This Row],[quantity]]</f>
        <v>106.75</v>
      </c>
      <c r="M1524">
        <f t="shared" si="141"/>
        <v>148.75</v>
      </c>
      <c r="N1524">
        <f t="shared" si="142"/>
        <v>42</v>
      </c>
      <c r="O1524" t="s">
        <v>111</v>
      </c>
      <c r="P1524" t="s">
        <v>115</v>
      </c>
      <c r="Q1524" t="str">
        <f>TEXT(Table357[[#This Row],[order_date]],"yyyy")</f>
        <v>2015</v>
      </c>
    </row>
    <row r="1525" spans="1:17" x14ac:dyDescent="0.3">
      <c r="A1525">
        <f t="shared" si="143"/>
        <v>7777896924</v>
      </c>
      <c r="B1525" s="1">
        <v>42265</v>
      </c>
      <c r="C1525" t="str">
        <f t="shared" si="138"/>
        <v>Friday</v>
      </c>
      <c r="D1525" t="str">
        <f t="shared" si="139"/>
        <v>September</v>
      </c>
      <c r="E1525">
        <v>16.5</v>
      </c>
      <c r="F1525" t="s">
        <v>13</v>
      </c>
      <c r="G1525" t="s">
        <v>8</v>
      </c>
      <c r="H1525">
        <f t="shared" si="140"/>
        <v>22.5</v>
      </c>
      <c r="I1525">
        <v>8</v>
      </c>
      <c r="J1525" t="s">
        <v>9</v>
      </c>
      <c r="K1525" t="s">
        <v>10</v>
      </c>
      <c r="L1525">
        <f>Table357[[#This Row],[unit_price]]*Table357[[#This Row],[quantity]]</f>
        <v>132</v>
      </c>
      <c r="M1525">
        <f t="shared" si="141"/>
        <v>180</v>
      </c>
      <c r="N1525">
        <f t="shared" si="142"/>
        <v>48</v>
      </c>
      <c r="O1525" t="s">
        <v>112</v>
      </c>
      <c r="P1525" t="s">
        <v>114</v>
      </c>
      <c r="Q1525" t="str">
        <f>TEXT(Table357[[#This Row],[order_date]],"yyyy")</f>
        <v>2015</v>
      </c>
    </row>
    <row r="1526" spans="1:17" x14ac:dyDescent="0.3">
      <c r="A1526">
        <f t="shared" si="143"/>
        <v>7777896925</v>
      </c>
      <c r="B1526" s="1">
        <v>42265</v>
      </c>
      <c r="C1526" t="str">
        <f t="shared" si="138"/>
        <v>Friday</v>
      </c>
      <c r="D1526" t="str">
        <f t="shared" si="139"/>
        <v>September</v>
      </c>
      <c r="E1526">
        <v>16.75</v>
      </c>
      <c r="F1526" t="s">
        <v>7</v>
      </c>
      <c r="G1526" t="s">
        <v>22</v>
      </c>
      <c r="H1526">
        <f t="shared" si="140"/>
        <v>23.25</v>
      </c>
      <c r="I1526">
        <v>3</v>
      </c>
      <c r="J1526" t="s">
        <v>46</v>
      </c>
      <c r="K1526" t="s">
        <v>47</v>
      </c>
      <c r="L1526">
        <f>Table357[[#This Row],[unit_price]]*Table357[[#This Row],[quantity]]</f>
        <v>50.25</v>
      </c>
      <c r="M1526">
        <f t="shared" si="141"/>
        <v>69.75</v>
      </c>
      <c r="N1526">
        <f t="shared" si="142"/>
        <v>19.5</v>
      </c>
      <c r="O1526" t="s">
        <v>111</v>
      </c>
      <c r="P1526" t="s">
        <v>115</v>
      </c>
      <c r="Q1526" t="str">
        <f>TEXT(Table357[[#This Row],[order_date]],"yyyy")</f>
        <v>2015</v>
      </c>
    </row>
    <row r="1527" spans="1:17" x14ac:dyDescent="0.3">
      <c r="A1527">
        <f t="shared" si="143"/>
        <v>7777896926</v>
      </c>
      <c r="B1527" s="1">
        <v>42266</v>
      </c>
      <c r="C1527" t="str">
        <f t="shared" si="138"/>
        <v>Saturday</v>
      </c>
      <c r="D1527" t="str">
        <f t="shared" si="139"/>
        <v>September</v>
      </c>
      <c r="E1527">
        <v>16</v>
      </c>
      <c r="F1527" t="s">
        <v>7</v>
      </c>
      <c r="G1527" t="s">
        <v>14</v>
      </c>
      <c r="H1527">
        <f t="shared" si="140"/>
        <v>21.5</v>
      </c>
      <c r="I1527">
        <v>8</v>
      </c>
      <c r="J1527" t="s">
        <v>34</v>
      </c>
      <c r="K1527" t="s">
        <v>35</v>
      </c>
      <c r="L1527">
        <f>Table357[[#This Row],[unit_price]]*Table357[[#This Row],[quantity]]</f>
        <v>128</v>
      </c>
      <c r="M1527">
        <f t="shared" si="141"/>
        <v>172</v>
      </c>
      <c r="N1527">
        <f t="shared" si="142"/>
        <v>44</v>
      </c>
      <c r="O1527" t="s">
        <v>112</v>
      </c>
      <c r="P1527" t="s">
        <v>115</v>
      </c>
      <c r="Q1527" t="str">
        <f>TEXT(Table357[[#This Row],[order_date]],"yyyy")</f>
        <v>2015</v>
      </c>
    </row>
    <row r="1528" spans="1:17" x14ac:dyDescent="0.3">
      <c r="A1528">
        <f t="shared" si="143"/>
        <v>7777896927</v>
      </c>
      <c r="B1528" s="1">
        <v>42266</v>
      </c>
      <c r="C1528" t="str">
        <f t="shared" si="138"/>
        <v>Saturday</v>
      </c>
      <c r="D1528" t="str">
        <f t="shared" si="139"/>
        <v>September</v>
      </c>
      <c r="E1528">
        <v>16.75</v>
      </c>
      <c r="F1528" t="s">
        <v>7</v>
      </c>
      <c r="G1528" t="s">
        <v>22</v>
      </c>
      <c r="H1528">
        <f t="shared" si="140"/>
        <v>23.25</v>
      </c>
      <c r="I1528">
        <v>11</v>
      </c>
      <c r="J1528" t="s">
        <v>72</v>
      </c>
      <c r="K1528" t="s">
        <v>73</v>
      </c>
      <c r="L1528">
        <f>Table357[[#This Row],[unit_price]]*Table357[[#This Row],[quantity]]</f>
        <v>184.25</v>
      </c>
      <c r="M1528">
        <f t="shared" si="141"/>
        <v>255.75</v>
      </c>
      <c r="N1528">
        <f t="shared" si="142"/>
        <v>71.5</v>
      </c>
      <c r="O1528" t="s">
        <v>111</v>
      </c>
      <c r="P1528" t="s">
        <v>115</v>
      </c>
      <c r="Q1528" t="str">
        <f>TEXT(Table357[[#This Row],[order_date]],"yyyy")</f>
        <v>2015</v>
      </c>
    </row>
    <row r="1529" spans="1:17" x14ac:dyDescent="0.3">
      <c r="A1529">
        <f t="shared" si="143"/>
        <v>7777896928</v>
      </c>
      <c r="B1529" s="1">
        <v>42266</v>
      </c>
      <c r="C1529" t="str">
        <f t="shared" si="138"/>
        <v>Saturday</v>
      </c>
      <c r="D1529" t="str">
        <f t="shared" si="139"/>
        <v>September</v>
      </c>
      <c r="E1529">
        <v>23.65</v>
      </c>
      <c r="F1529" t="s">
        <v>27</v>
      </c>
      <c r="G1529" t="s">
        <v>17</v>
      </c>
      <c r="H1529">
        <f t="shared" si="140"/>
        <v>30.65</v>
      </c>
      <c r="I1529">
        <v>6</v>
      </c>
      <c r="J1529" t="s">
        <v>77</v>
      </c>
      <c r="K1529" t="s">
        <v>78</v>
      </c>
      <c r="L1529">
        <f>Table357[[#This Row],[unit_price]]*Table357[[#This Row],[quantity]]</f>
        <v>141.89999999999998</v>
      </c>
      <c r="M1529">
        <f t="shared" si="141"/>
        <v>183.89999999999998</v>
      </c>
      <c r="N1529">
        <f t="shared" si="142"/>
        <v>42</v>
      </c>
      <c r="O1529" t="s">
        <v>111</v>
      </c>
      <c r="P1529" t="s">
        <v>115</v>
      </c>
      <c r="Q1529" t="str">
        <f>TEXT(Table357[[#This Row],[order_date]],"yyyy")</f>
        <v>2015</v>
      </c>
    </row>
    <row r="1530" spans="1:17" x14ac:dyDescent="0.3">
      <c r="A1530">
        <f t="shared" si="143"/>
        <v>7777896929</v>
      </c>
      <c r="B1530" s="1">
        <v>42266</v>
      </c>
      <c r="C1530" t="str">
        <f t="shared" si="138"/>
        <v>Saturday</v>
      </c>
      <c r="D1530" t="str">
        <f t="shared" si="139"/>
        <v>September</v>
      </c>
      <c r="E1530">
        <v>16.5</v>
      </c>
      <c r="F1530" t="s">
        <v>7</v>
      </c>
      <c r="G1530" t="s">
        <v>17</v>
      </c>
      <c r="H1530">
        <f t="shared" si="140"/>
        <v>25</v>
      </c>
      <c r="I1530">
        <v>8</v>
      </c>
      <c r="J1530" t="s">
        <v>25</v>
      </c>
      <c r="K1530" t="s">
        <v>26</v>
      </c>
      <c r="L1530">
        <f>Table357[[#This Row],[unit_price]]*Table357[[#This Row],[quantity]]</f>
        <v>132</v>
      </c>
      <c r="M1530">
        <f t="shared" si="141"/>
        <v>200</v>
      </c>
      <c r="N1530">
        <f t="shared" si="142"/>
        <v>68</v>
      </c>
      <c r="O1530" t="s">
        <v>111</v>
      </c>
      <c r="P1530" t="s">
        <v>114</v>
      </c>
      <c r="Q1530" t="str">
        <f>TEXT(Table357[[#This Row],[order_date]],"yyyy")</f>
        <v>2015</v>
      </c>
    </row>
    <row r="1531" spans="1:17" x14ac:dyDescent="0.3">
      <c r="A1531">
        <f t="shared" si="143"/>
        <v>7777896930</v>
      </c>
      <c r="B1531" s="1">
        <v>42266</v>
      </c>
      <c r="C1531" t="str">
        <f t="shared" si="138"/>
        <v>Saturday</v>
      </c>
      <c r="D1531" t="str">
        <f t="shared" si="139"/>
        <v>September</v>
      </c>
      <c r="E1531">
        <v>20.75</v>
      </c>
      <c r="F1531" t="s">
        <v>13</v>
      </c>
      <c r="G1531" t="s">
        <v>22</v>
      </c>
      <c r="H1531">
        <f t="shared" si="140"/>
        <v>28.75</v>
      </c>
      <c r="I1531">
        <v>4</v>
      </c>
      <c r="J1531" t="s">
        <v>23</v>
      </c>
      <c r="K1531" t="s">
        <v>24</v>
      </c>
      <c r="L1531">
        <f>Table357[[#This Row],[unit_price]]*Table357[[#This Row],[quantity]]</f>
        <v>83</v>
      </c>
      <c r="M1531">
        <f t="shared" si="141"/>
        <v>115</v>
      </c>
      <c r="N1531">
        <f t="shared" si="142"/>
        <v>32</v>
      </c>
      <c r="O1531" t="s">
        <v>112</v>
      </c>
      <c r="P1531" t="s">
        <v>115</v>
      </c>
      <c r="Q1531" t="str">
        <f>TEXT(Table357[[#This Row],[order_date]],"yyyy")</f>
        <v>2015</v>
      </c>
    </row>
    <row r="1532" spans="1:17" x14ac:dyDescent="0.3">
      <c r="A1532">
        <f t="shared" si="143"/>
        <v>7777896931</v>
      </c>
      <c r="B1532" s="1">
        <v>42267</v>
      </c>
      <c r="C1532" t="str">
        <f t="shared" si="138"/>
        <v>Sunday</v>
      </c>
      <c r="D1532" t="str">
        <f t="shared" si="139"/>
        <v>September</v>
      </c>
      <c r="E1532">
        <v>16</v>
      </c>
      <c r="F1532" t="s">
        <v>7</v>
      </c>
      <c r="G1532" t="s">
        <v>14</v>
      </c>
      <c r="H1532">
        <f t="shared" si="140"/>
        <v>21.5</v>
      </c>
      <c r="I1532">
        <v>4</v>
      </c>
      <c r="J1532" t="s">
        <v>20</v>
      </c>
      <c r="K1532" t="s">
        <v>21</v>
      </c>
      <c r="L1532">
        <f>Table357[[#This Row],[unit_price]]*Table357[[#This Row],[quantity]]</f>
        <v>64</v>
      </c>
      <c r="M1532">
        <f t="shared" si="141"/>
        <v>86</v>
      </c>
      <c r="N1532">
        <f t="shared" si="142"/>
        <v>22</v>
      </c>
      <c r="O1532" t="s">
        <v>111</v>
      </c>
      <c r="P1532" t="s">
        <v>114</v>
      </c>
      <c r="Q1532" t="str">
        <f>TEXT(Table357[[#This Row],[order_date]],"yyyy")</f>
        <v>2015</v>
      </c>
    </row>
    <row r="1533" spans="1:17" x14ac:dyDescent="0.3">
      <c r="A1533">
        <f t="shared" si="143"/>
        <v>7777896932</v>
      </c>
      <c r="B1533" s="1">
        <v>42267</v>
      </c>
      <c r="C1533" t="str">
        <f t="shared" si="138"/>
        <v>Sunday</v>
      </c>
      <c r="D1533" t="str">
        <f t="shared" si="139"/>
        <v>September</v>
      </c>
      <c r="E1533">
        <v>20.75</v>
      </c>
      <c r="F1533" t="s">
        <v>13</v>
      </c>
      <c r="G1533" t="s">
        <v>17</v>
      </c>
      <c r="H1533">
        <f t="shared" si="140"/>
        <v>30.75</v>
      </c>
      <c r="I1533">
        <v>2</v>
      </c>
      <c r="J1533" t="s">
        <v>66</v>
      </c>
      <c r="K1533" t="s">
        <v>67</v>
      </c>
      <c r="L1533">
        <f>Table357[[#This Row],[unit_price]]*Table357[[#This Row],[quantity]]</f>
        <v>41.5</v>
      </c>
      <c r="M1533">
        <f t="shared" si="141"/>
        <v>61.5</v>
      </c>
      <c r="N1533">
        <f t="shared" si="142"/>
        <v>20</v>
      </c>
      <c r="O1533" t="s">
        <v>111</v>
      </c>
      <c r="P1533" t="s">
        <v>115</v>
      </c>
      <c r="Q1533" t="str">
        <f>TEXT(Table357[[#This Row],[order_date]],"yyyy")</f>
        <v>2015</v>
      </c>
    </row>
    <row r="1534" spans="1:17" x14ac:dyDescent="0.3">
      <c r="A1534">
        <f t="shared" si="143"/>
        <v>7777896933</v>
      </c>
      <c r="B1534" s="1">
        <v>42267</v>
      </c>
      <c r="C1534" t="str">
        <f t="shared" si="138"/>
        <v>Sunday</v>
      </c>
      <c r="D1534" t="str">
        <f t="shared" si="139"/>
        <v>September</v>
      </c>
      <c r="E1534">
        <v>20.25</v>
      </c>
      <c r="F1534" t="s">
        <v>13</v>
      </c>
      <c r="G1534" t="s">
        <v>14</v>
      </c>
      <c r="H1534">
        <f t="shared" si="140"/>
        <v>27.25</v>
      </c>
      <c r="I1534">
        <v>4</v>
      </c>
      <c r="J1534" t="s">
        <v>42</v>
      </c>
      <c r="K1534" t="s">
        <v>43</v>
      </c>
      <c r="L1534">
        <f>Table357[[#This Row],[unit_price]]*Table357[[#This Row],[quantity]]</f>
        <v>81</v>
      </c>
      <c r="M1534">
        <f t="shared" si="141"/>
        <v>109</v>
      </c>
      <c r="N1534">
        <f t="shared" si="142"/>
        <v>28</v>
      </c>
      <c r="O1534" t="s">
        <v>112</v>
      </c>
      <c r="P1534" t="s">
        <v>114</v>
      </c>
      <c r="Q1534" t="str">
        <f>TEXT(Table357[[#This Row],[order_date]],"yyyy")</f>
        <v>2015</v>
      </c>
    </row>
    <row r="1535" spans="1:17" x14ac:dyDescent="0.3">
      <c r="A1535">
        <f t="shared" si="143"/>
        <v>7777896934</v>
      </c>
      <c r="B1535" s="1">
        <v>42267</v>
      </c>
      <c r="C1535" t="str">
        <f t="shared" si="138"/>
        <v>Sunday</v>
      </c>
      <c r="D1535" t="str">
        <f t="shared" si="139"/>
        <v>September</v>
      </c>
      <c r="E1535">
        <v>12</v>
      </c>
      <c r="F1535" t="s">
        <v>27</v>
      </c>
      <c r="G1535" t="s">
        <v>14</v>
      </c>
      <c r="H1535">
        <f t="shared" si="140"/>
        <v>16</v>
      </c>
      <c r="I1535">
        <v>11</v>
      </c>
      <c r="J1535" t="s">
        <v>42</v>
      </c>
      <c r="K1535" t="s">
        <v>43</v>
      </c>
      <c r="L1535">
        <f>Table357[[#This Row],[unit_price]]*Table357[[#This Row],[quantity]]</f>
        <v>132</v>
      </c>
      <c r="M1535">
        <f t="shared" si="141"/>
        <v>176</v>
      </c>
      <c r="N1535">
        <f t="shared" si="142"/>
        <v>44</v>
      </c>
      <c r="O1535" t="s">
        <v>111</v>
      </c>
      <c r="P1535" t="s">
        <v>114</v>
      </c>
      <c r="Q1535" t="str">
        <f>TEXT(Table357[[#This Row],[order_date]],"yyyy")</f>
        <v>2015</v>
      </c>
    </row>
    <row r="1536" spans="1:17" x14ac:dyDescent="0.3">
      <c r="A1536">
        <f t="shared" si="143"/>
        <v>7777896935</v>
      </c>
      <c r="B1536" s="1">
        <v>42267</v>
      </c>
      <c r="C1536" t="str">
        <f t="shared" si="138"/>
        <v>Sunday</v>
      </c>
      <c r="D1536" t="str">
        <f t="shared" si="139"/>
        <v>September</v>
      </c>
      <c r="E1536">
        <v>12.75</v>
      </c>
      <c r="F1536" t="s">
        <v>27</v>
      </c>
      <c r="G1536" t="s">
        <v>22</v>
      </c>
      <c r="H1536">
        <f t="shared" si="140"/>
        <v>17.75</v>
      </c>
      <c r="I1536">
        <v>4</v>
      </c>
      <c r="J1536" t="s">
        <v>46</v>
      </c>
      <c r="K1536" t="s">
        <v>47</v>
      </c>
      <c r="L1536">
        <f>Table357[[#This Row],[unit_price]]*Table357[[#This Row],[quantity]]</f>
        <v>51</v>
      </c>
      <c r="M1536">
        <f t="shared" si="141"/>
        <v>71</v>
      </c>
      <c r="N1536">
        <f t="shared" si="142"/>
        <v>20</v>
      </c>
      <c r="O1536" t="s">
        <v>111</v>
      </c>
      <c r="P1536" t="s">
        <v>115</v>
      </c>
      <c r="Q1536" t="str">
        <f>TEXT(Table357[[#This Row],[order_date]],"yyyy")</f>
        <v>2015</v>
      </c>
    </row>
    <row r="1537" spans="1:17" x14ac:dyDescent="0.3">
      <c r="A1537">
        <f t="shared" si="143"/>
        <v>7777896936</v>
      </c>
      <c r="B1537" s="1">
        <v>42267</v>
      </c>
      <c r="C1537" t="str">
        <f t="shared" si="138"/>
        <v>Sunday</v>
      </c>
      <c r="D1537" t="str">
        <f t="shared" si="139"/>
        <v>September</v>
      </c>
      <c r="E1537">
        <v>16</v>
      </c>
      <c r="F1537" t="s">
        <v>7</v>
      </c>
      <c r="G1537" t="s">
        <v>14</v>
      </c>
      <c r="H1537">
        <f t="shared" si="140"/>
        <v>21.5</v>
      </c>
      <c r="I1537">
        <v>4</v>
      </c>
      <c r="J1537" t="s">
        <v>68</v>
      </c>
      <c r="K1537" t="s">
        <v>69</v>
      </c>
      <c r="L1537">
        <f>Table357[[#This Row],[unit_price]]*Table357[[#This Row],[quantity]]</f>
        <v>64</v>
      </c>
      <c r="M1537">
        <f t="shared" si="141"/>
        <v>86</v>
      </c>
      <c r="N1537">
        <f t="shared" si="142"/>
        <v>22</v>
      </c>
      <c r="O1537" t="s">
        <v>111</v>
      </c>
      <c r="P1537" t="s">
        <v>115</v>
      </c>
      <c r="Q1537" t="str">
        <f>TEXT(Table357[[#This Row],[order_date]],"yyyy")</f>
        <v>2015</v>
      </c>
    </row>
    <row r="1538" spans="1:17" x14ac:dyDescent="0.3">
      <c r="A1538">
        <f t="shared" si="143"/>
        <v>7777896937</v>
      </c>
      <c r="B1538" s="1">
        <v>42267</v>
      </c>
      <c r="C1538" t="str">
        <f t="shared" ref="C1538:C1601" si="144">TEXT(B1538,"dddd")</f>
        <v>Sunday</v>
      </c>
      <c r="D1538" t="str">
        <f t="shared" si="139"/>
        <v>September</v>
      </c>
      <c r="E1538">
        <v>16</v>
      </c>
      <c r="F1538" t="s">
        <v>7</v>
      </c>
      <c r="G1538" t="s">
        <v>14</v>
      </c>
      <c r="H1538">
        <f t="shared" si="140"/>
        <v>21.5</v>
      </c>
      <c r="I1538">
        <v>6</v>
      </c>
      <c r="J1538" t="s">
        <v>20</v>
      </c>
      <c r="K1538" t="s">
        <v>21</v>
      </c>
      <c r="L1538">
        <f>Table357[[#This Row],[unit_price]]*Table357[[#This Row],[quantity]]</f>
        <v>96</v>
      </c>
      <c r="M1538">
        <f t="shared" si="141"/>
        <v>129</v>
      </c>
      <c r="N1538">
        <f t="shared" si="142"/>
        <v>33</v>
      </c>
      <c r="O1538" t="s">
        <v>111</v>
      </c>
      <c r="P1538" t="s">
        <v>115</v>
      </c>
      <c r="Q1538" t="str">
        <f>TEXT(Table357[[#This Row],[order_date]],"yyyy")</f>
        <v>2015</v>
      </c>
    </row>
    <row r="1539" spans="1:17" x14ac:dyDescent="0.3">
      <c r="A1539">
        <f t="shared" si="143"/>
        <v>7777896938</v>
      </c>
      <c r="B1539" s="1">
        <v>42267</v>
      </c>
      <c r="C1539" t="str">
        <f t="shared" si="144"/>
        <v>Sunday</v>
      </c>
      <c r="D1539" t="str">
        <f t="shared" ref="D1539:D1602" si="145">TEXT(B1539,"mmmm")</f>
        <v>September</v>
      </c>
      <c r="E1539">
        <v>20.75</v>
      </c>
      <c r="F1539" t="s">
        <v>13</v>
      </c>
      <c r="G1539" t="s">
        <v>17</v>
      </c>
      <c r="H1539">
        <f t="shared" ref="H1539:H1602" si="146">E1539 +   IF(F1539="S", 2, IF(F1539="M", 3.5, IF(F1539="L", 5, 0))) +  IF(G1539="Classic", 1, IF(G1539="Veggie", 2, IF(G1539="Chicken", 3, IF(G1539="Supreme",5,0))))</f>
        <v>30.75</v>
      </c>
      <c r="I1539">
        <v>10</v>
      </c>
      <c r="J1539" t="s">
        <v>38</v>
      </c>
      <c r="K1539" t="s">
        <v>39</v>
      </c>
      <c r="L1539">
        <f>Table357[[#This Row],[unit_price]]*Table357[[#This Row],[quantity]]</f>
        <v>207.5</v>
      </c>
      <c r="M1539">
        <f t="shared" ref="M1539:M1602" si="147">H1539*I1539</f>
        <v>307.5</v>
      </c>
      <c r="N1539">
        <f t="shared" ref="N1539:N1602" si="148">(H1539-E1539)*I1539</f>
        <v>100</v>
      </c>
      <c r="O1539" t="s">
        <v>112</v>
      </c>
      <c r="P1539" t="s">
        <v>115</v>
      </c>
      <c r="Q1539" t="str">
        <f>TEXT(Table357[[#This Row],[order_date]],"yyyy")</f>
        <v>2015</v>
      </c>
    </row>
    <row r="1540" spans="1:17" x14ac:dyDescent="0.3">
      <c r="A1540">
        <f t="shared" ref="A1540:A1603" si="149">A1539+1</f>
        <v>7777896939</v>
      </c>
      <c r="B1540" s="1">
        <v>42267</v>
      </c>
      <c r="C1540" t="str">
        <f t="shared" si="144"/>
        <v>Sunday</v>
      </c>
      <c r="D1540" t="str">
        <f t="shared" si="145"/>
        <v>September</v>
      </c>
      <c r="E1540">
        <v>12</v>
      </c>
      <c r="F1540" t="s">
        <v>27</v>
      </c>
      <c r="G1540" t="s">
        <v>14</v>
      </c>
      <c r="H1540">
        <f t="shared" si="146"/>
        <v>16</v>
      </c>
      <c r="I1540">
        <v>8</v>
      </c>
      <c r="J1540" t="s">
        <v>34</v>
      </c>
      <c r="K1540" t="s">
        <v>35</v>
      </c>
      <c r="L1540">
        <f>Table357[[#This Row],[unit_price]]*Table357[[#This Row],[quantity]]</f>
        <v>96</v>
      </c>
      <c r="M1540">
        <f t="shared" si="147"/>
        <v>128</v>
      </c>
      <c r="N1540">
        <f t="shared" si="148"/>
        <v>32</v>
      </c>
      <c r="O1540" t="s">
        <v>111</v>
      </c>
      <c r="P1540" t="s">
        <v>115</v>
      </c>
      <c r="Q1540" t="str">
        <f>TEXT(Table357[[#This Row],[order_date]],"yyyy")</f>
        <v>2015</v>
      </c>
    </row>
    <row r="1541" spans="1:17" x14ac:dyDescent="0.3">
      <c r="A1541">
        <f t="shared" si="149"/>
        <v>7777896940</v>
      </c>
      <c r="B1541" s="1">
        <v>42268</v>
      </c>
      <c r="C1541" t="str">
        <f t="shared" si="144"/>
        <v>Monday</v>
      </c>
      <c r="D1541" t="str">
        <f t="shared" si="145"/>
        <v>September</v>
      </c>
      <c r="E1541">
        <v>16.5</v>
      </c>
      <c r="F1541" t="s">
        <v>13</v>
      </c>
      <c r="G1541" t="s">
        <v>8</v>
      </c>
      <c r="H1541">
        <f t="shared" si="146"/>
        <v>22.5</v>
      </c>
      <c r="I1541">
        <v>2</v>
      </c>
      <c r="J1541" t="s">
        <v>9</v>
      </c>
      <c r="K1541" t="s">
        <v>10</v>
      </c>
      <c r="L1541">
        <f>Table357[[#This Row],[unit_price]]*Table357[[#This Row],[quantity]]</f>
        <v>33</v>
      </c>
      <c r="M1541">
        <f t="shared" si="147"/>
        <v>45</v>
      </c>
      <c r="N1541">
        <f t="shared" si="148"/>
        <v>12</v>
      </c>
      <c r="O1541" t="s">
        <v>112</v>
      </c>
      <c r="P1541" t="s">
        <v>115</v>
      </c>
      <c r="Q1541" t="str">
        <f>TEXT(Table357[[#This Row],[order_date]],"yyyy")</f>
        <v>2015</v>
      </c>
    </row>
    <row r="1542" spans="1:17" x14ac:dyDescent="0.3">
      <c r="A1542">
        <f t="shared" si="149"/>
        <v>7777896941</v>
      </c>
      <c r="B1542" s="1">
        <v>42268</v>
      </c>
      <c r="C1542" t="str">
        <f t="shared" si="144"/>
        <v>Monday</v>
      </c>
      <c r="D1542" t="str">
        <f t="shared" si="145"/>
        <v>September</v>
      </c>
      <c r="E1542">
        <v>12.5</v>
      </c>
      <c r="F1542" t="s">
        <v>7</v>
      </c>
      <c r="G1542" t="s">
        <v>8</v>
      </c>
      <c r="H1542">
        <f t="shared" si="146"/>
        <v>17</v>
      </c>
      <c r="I1542">
        <v>6</v>
      </c>
      <c r="J1542" t="s">
        <v>48</v>
      </c>
      <c r="K1542" t="s">
        <v>49</v>
      </c>
      <c r="L1542">
        <f>Table357[[#This Row],[unit_price]]*Table357[[#This Row],[quantity]]</f>
        <v>75</v>
      </c>
      <c r="M1542">
        <f t="shared" si="147"/>
        <v>102</v>
      </c>
      <c r="N1542">
        <f t="shared" si="148"/>
        <v>27</v>
      </c>
      <c r="O1542" t="s">
        <v>112</v>
      </c>
      <c r="P1542" t="s">
        <v>114</v>
      </c>
      <c r="Q1542" t="str">
        <f>TEXT(Table357[[#This Row],[order_date]],"yyyy")</f>
        <v>2015</v>
      </c>
    </row>
    <row r="1543" spans="1:17" x14ac:dyDescent="0.3">
      <c r="A1543">
        <f t="shared" si="149"/>
        <v>7777896942</v>
      </c>
      <c r="B1543" s="1">
        <v>42268</v>
      </c>
      <c r="C1543" t="str">
        <f t="shared" si="144"/>
        <v>Monday</v>
      </c>
      <c r="D1543" t="str">
        <f t="shared" si="145"/>
        <v>September</v>
      </c>
      <c r="E1543">
        <v>20.75</v>
      </c>
      <c r="F1543" t="s">
        <v>13</v>
      </c>
      <c r="G1543" t="s">
        <v>22</v>
      </c>
      <c r="H1543">
        <f t="shared" si="146"/>
        <v>28.75</v>
      </c>
      <c r="I1543">
        <v>9</v>
      </c>
      <c r="J1543" t="s">
        <v>44</v>
      </c>
      <c r="K1543" t="s">
        <v>45</v>
      </c>
      <c r="L1543">
        <f>Table357[[#This Row],[unit_price]]*Table357[[#This Row],[quantity]]</f>
        <v>186.75</v>
      </c>
      <c r="M1543">
        <f t="shared" si="147"/>
        <v>258.75</v>
      </c>
      <c r="N1543">
        <f t="shared" si="148"/>
        <v>72</v>
      </c>
      <c r="O1543" t="s">
        <v>112</v>
      </c>
      <c r="P1543" t="s">
        <v>114</v>
      </c>
      <c r="Q1543" t="str">
        <f>TEXT(Table357[[#This Row],[order_date]],"yyyy")</f>
        <v>2015</v>
      </c>
    </row>
    <row r="1544" spans="1:17" x14ac:dyDescent="0.3">
      <c r="A1544">
        <f t="shared" si="149"/>
        <v>7777896943</v>
      </c>
      <c r="B1544" s="1">
        <v>42269</v>
      </c>
      <c r="C1544" t="str">
        <f t="shared" si="144"/>
        <v>Tuesday</v>
      </c>
      <c r="D1544" t="str">
        <f t="shared" si="145"/>
        <v>September</v>
      </c>
      <c r="E1544">
        <v>20.25</v>
      </c>
      <c r="F1544" t="s">
        <v>13</v>
      </c>
      <c r="G1544" t="s">
        <v>14</v>
      </c>
      <c r="H1544">
        <f t="shared" si="146"/>
        <v>27.25</v>
      </c>
      <c r="I1544">
        <v>7</v>
      </c>
      <c r="J1544" t="s">
        <v>34</v>
      </c>
      <c r="K1544" t="s">
        <v>35</v>
      </c>
      <c r="L1544">
        <f>Table357[[#This Row],[unit_price]]*Table357[[#This Row],[quantity]]</f>
        <v>141.75</v>
      </c>
      <c r="M1544">
        <f t="shared" si="147"/>
        <v>190.75</v>
      </c>
      <c r="N1544">
        <f t="shared" si="148"/>
        <v>49</v>
      </c>
      <c r="O1544" t="s">
        <v>111</v>
      </c>
      <c r="P1544" t="s">
        <v>115</v>
      </c>
      <c r="Q1544" t="str">
        <f>TEXT(Table357[[#This Row],[order_date]],"yyyy")</f>
        <v>2015</v>
      </c>
    </row>
    <row r="1545" spans="1:17" x14ac:dyDescent="0.3">
      <c r="A1545">
        <f t="shared" si="149"/>
        <v>7777896944</v>
      </c>
      <c r="B1545" s="1">
        <v>42269</v>
      </c>
      <c r="C1545" t="str">
        <f t="shared" si="144"/>
        <v>Tuesday</v>
      </c>
      <c r="D1545" t="str">
        <f t="shared" si="145"/>
        <v>September</v>
      </c>
      <c r="E1545">
        <v>12</v>
      </c>
      <c r="F1545" t="s">
        <v>27</v>
      </c>
      <c r="G1545" t="s">
        <v>8</v>
      </c>
      <c r="H1545">
        <f t="shared" si="146"/>
        <v>15</v>
      </c>
      <c r="I1545">
        <v>5</v>
      </c>
      <c r="J1545" t="s">
        <v>52</v>
      </c>
      <c r="K1545" t="s">
        <v>53</v>
      </c>
      <c r="L1545">
        <f>Table357[[#This Row],[unit_price]]*Table357[[#This Row],[quantity]]</f>
        <v>60</v>
      </c>
      <c r="M1545">
        <f t="shared" si="147"/>
        <v>75</v>
      </c>
      <c r="N1545">
        <f t="shared" si="148"/>
        <v>15</v>
      </c>
      <c r="O1545" t="s">
        <v>112</v>
      </c>
      <c r="P1545" t="s">
        <v>114</v>
      </c>
      <c r="Q1545" t="str">
        <f>TEXT(Table357[[#This Row],[order_date]],"yyyy")</f>
        <v>2015</v>
      </c>
    </row>
    <row r="1546" spans="1:17" x14ac:dyDescent="0.3">
      <c r="A1546">
        <f t="shared" si="149"/>
        <v>7777896945</v>
      </c>
      <c r="B1546" s="1">
        <v>42269</v>
      </c>
      <c r="C1546" t="str">
        <f t="shared" si="144"/>
        <v>Tuesday</v>
      </c>
      <c r="D1546" t="str">
        <f t="shared" si="145"/>
        <v>September</v>
      </c>
      <c r="E1546">
        <v>16.75</v>
      </c>
      <c r="F1546" t="s">
        <v>7</v>
      </c>
      <c r="G1546" t="s">
        <v>22</v>
      </c>
      <c r="H1546">
        <f t="shared" si="146"/>
        <v>23.25</v>
      </c>
      <c r="I1546">
        <v>2</v>
      </c>
      <c r="J1546" t="s">
        <v>46</v>
      </c>
      <c r="K1546" t="s">
        <v>47</v>
      </c>
      <c r="L1546">
        <f>Table357[[#This Row],[unit_price]]*Table357[[#This Row],[quantity]]</f>
        <v>33.5</v>
      </c>
      <c r="M1546">
        <f t="shared" si="147"/>
        <v>46.5</v>
      </c>
      <c r="N1546">
        <f t="shared" si="148"/>
        <v>13</v>
      </c>
      <c r="O1546" t="s">
        <v>112</v>
      </c>
      <c r="P1546" t="s">
        <v>115</v>
      </c>
      <c r="Q1546" t="str">
        <f>TEXT(Table357[[#This Row],[order_date]],"yyyy")</f>
        <v>2015</v>
      </c>
    </row>
    <row r="1547" spans="1:17" x14ac:dyDescent="0.3">
      <c r="A1547">
        <f t="shared" si="149"/>
        <v>7777896946</v>
      </c>
      <c r="B1547" s="1">
        <v>42269</v>
      </c>
      <c r="C1547" t="str">
        <f t="shared" si="144"/>
        <v>Tuesday</v>
      </c>
      <c r="D1547" t="str">
        <f t="shared" si="145"/>
        <v>September</v>
      </c>
      <c r="E1547">
        <v>16.75</v>
      </c>
      <c r="F1547" t="s">
        <v>7</v>
      </c>
      <c r="G1547" t="s">
        <v>22</v>
      </c>
      <c r="H1547">
        <f t="shared" si="146"/>
        <v>23.25</v>
      </c>
      <c r="I1547">
        <v>5</v>
      </c>
      <c r="J1547" t="s">
        <v>72</v>
      </c>
      <c r="K1547" t="s">
        <v>73</v>
      </c>
      <c r="L1547">
        <f>Table357[[#This Row],[unit_price]]*Table357[[#This Row],[quantity]]</f>
        <v>83.75</v>
      </c>
      <c r="M1547">
        <f t="shared" si="147"/>
        <v>116.25</v>
      </c>
      <c r="N1547">
        <f t="shared" si="148"/>
        <v>32.5</v>
      </c>
      <c r="O1547" t="s">
        <v>112</v>
      </c>
      <c r="P1547" t="s">
        <v>115</v>
      </c>
      <c r="Q1547" t="str">
        <f>TEXT(Table357[[#This Row],[order_date]],"yyyy")</f>
        <v>2015</v>
      </c>
    </row>
    <row r="1548" spans="1:17" x14ac:dyDescent="0.3">
      <c r="A1548">
        <f t="shared" si="149"/>
        <v>7777896947</v>
      </c>
      <c r="B1548" s="1">
        <v>42269</v>
      </c>
      <c r="C1548" t="str">
        <f t="shared" si="144"/>
        <v>Tuesday</v>
      </c>
      <c r="D1548" t="str">
        <f t="shared" si="145"/>
        <v>September</v>
      </c>
      <c r="E1548">
        <v>12</v>
      </c>
      <c r="F1548" t="s">
        <v>27</v>
      </c>
      <c r="G1548" t="s">
        <v>8</v>
      </c>
      <c r="H1548">
        <f t="shared" si="146"/>
        <v>15</v>
      </c>
      <c r="I1548">
        <v>9</v>
      </c>
      <c r="J1548" t="s">
        <v>52</v>
      </c>
      <c r="K1548" t="s">
        <v>53</v>
      </c>
      <c r="L1548">
        <f>Table357[[#This Row],[unit_price]]*Table357[[#This Row],[quantity]]</f>
        <v>108</v>
      </c>
      <c r="M1548">
        <f t="shared" si="147"/>
        <v>135</v>
      </c>
      <c r="N1548">
        <f t="shared" si="148"/>
        <v>27</v>
      </c>
      <c r="O1548" t="s">
        <v>112</v>
      </c>
      <c r="P1548" t="s">
        <v>115</v>
      </c>
      <c r="Q1548" t="str">
        <f>TEXT(Table357[[#This Row],[order_date]],"yyyy")</f>
        <v>2015</v>
      </c>
    </row>
    <row r="1549" spans="1:17" x14ac:dyDescent="0.3">
      <c r="A1549">
        <f t="shared" si="149"/>
        <v>7777896948</v>
      </c>
      <c r="B1549" s="1">
        <v>42269</v>
      </c>
      <c r="C1549" t="str">
        <f t="shared" si="144"/>
        <v>Tuesday</v>
      </c>
      <c r="D1549" t="str">
        <f t="shared" si="145"/>
        <v>September</v>
      </c>
      <c r="E1549">
        <v>12.25</v>
      </c>
      <c r="F1549" t="s">
        <v>27</v>
      </c>
      <c r="G1549" t="s">
        <v>17</v>
      </c>
      <c r="H1549">
        <f t="shared" si="146"/>
        <v>19.25</v>
      </c>
      <c r="I1549">
        <v>12</v>
      </c>
      <c r="J1549" t="s">
        <v>70</v>
      </c>
      <c r="K1549" t="s">
        <v>71</v>
      </c>
      <c r="L1549">
        <f>Table357[[#This Row],[unit_price]]*Table357[[#This Row],[quantity]]</f>
        <v>147</v>
      </c>
      <c r="M1549">
        <f t="shared" si="147"/>
        <v>231</v>
      </c>
      <c r="N1549">
        <f t="shared" si="148"/>
        <v>84</v>
      </c>
      <c r="O1549" t="s">
        <v>112</v>
      </c>
      <c r="P1549" t="s">
        <v>115</v>
      </c>
      <c r="Q1549" t="str">
        <f>TEXT(Table357[[#This Row],[order_date]],"yyyy")</f>
        <v>2015</v>
      </c>
    </row>
    <row r="1550" spans="1:17" x14ac:dyDescent="0.3">
      <c r="A1550">
        <f t="shared" si="149"/>
        <v>7777896949</v>
      </c>
      <c r="B1550" s="1">
        <v>42269</v>
      </c>
      <c r="C1550" t="str">
        <f t="shared" si="144"/>
        <v>Tuesday</v>
      </c>
      <c r="D1550" t="str">
        <f t="shared" si="145"/>
        <v>September</v>
      </c>
      <c r="E1550">
        <v>12</v>
      </c>
      <c r="F1550" t="s">
        <v>27</v>
      </c>
      <c r="G1550" t="s">
        <v>14</v>
      </c>
      <c r="H1550">
        <f t="shared" si="146"/>
        <v>16</v>
      </c>
      <c r="I1550">
        <v>6</v>
      </c>
      <c r="J1550" t="s">
        <v>34</v>
      </c>
      <c r="K1550" t="s">
        <v>35</v>
      </c>
      <c r="L1550">
        <f>Table357[[#This Row],[unit_price]]*Table357[[#This Row],[quantity]]</f>
        <v>72</v>
      </c>
      <c r="M1550">
        <f t="shared" si="147"/>
        <v>96</v>
      </c>
      <c r="N1550">
        <f t="shared" si="148"/>
        <v>24</v>
      </c>
      <c r="O1550" t="s">
        <v>112</v>
      </c>
      <c r="P1550" t="s">
        <v>115</v>
      </c>
      <c r="Q1550" t="str">
        <f>TEXT(Table357[[#This Row],[order_date]],"yyyy")</f>
        <v>2015</v>
      </c>
    </row>
    <row r="1551" spans="1:17" x14ac:dyDescent="0.3">
      <c r="A1551">
        <f t="shared" si="149"/>
        <v>7777896950</v>
      </c>
      <c r="B1551" s="1">
        <v>42269</v>
      </c>
      <c r="C1551" t="str">
        <f t="shared" si="144"/>
        <v>Tuesday</v>
      </c>
      <c r="D1551" t="str">
        <f t="shared" si="145"/>
        <v>September</v>
      </c>
      <c r="E1551">
        <v>20.25</v>
      </c>
      <c r="F1551" t="s">
        <v>13</v>
      </c>
      <c r="G1551" t="s">
        <v>17</v>
      </c>
      <c r="H1551">
        <f t="shared" si="146"/>
        <v>30.25</v>
      </c>
      <c r="I1551">
        <v>9</v>
      </c>
      <c r="J1551" t="s">
        <v>70</v>
      </c>
      <c r="K1551" t="s">
        <v>71</v>
      </c>
      <c r="L1551">
        <f>Table357[[#This Row],[unit_price]]*Table357[[#This Row],[quantity]]</f>
        <v>182.25</v>
      </c>
      <c r="M1551">
        <f t="shared" si="147"/>
        <v>272.25</v>
      </c>
      <c r="N1551">
        <f t="shared" si="148"/>
        <v>90</v>
      </c>
      <c r="O1551" t="s">
        <v>112</v>
      </c>
      <c r="P1551" t="s">
        <v>114</v>
      </c>
      <c r="Q1551" t="str">
        <f>TEXT(Table357[[#This Row],[order_date]],"yyyy")</f>
        <v>2015</v>
      </c>
    </row>
    <row r="1552" spans="1:17" x14ac:dyDescent="0.3">
      <c r="A1552">
        <f t="shared" si="149"/>
        <v>7777896951</v>
      </c>
      <c r="B1552" s="1">
        <v>42270</v>
      </c>
      <c r="C1552" t="str">
        <f t="shared" si="144"/>
        <v>Wednesday</v>
      </c>
      <c r="D1552" t="str">
        <f t="shared" si="145"/>
        <v>September</v>
      </c>
      <c r="E1552">
        <v>12</v>
      </c>
      <c r="F1552" t="s">
        <v>27</v>
      </c>
      <c r="G1552" t="s">
        <v>14</v>
      </c>
      <c r="H1552">
        <f t="shared" si="146"/>
        <v>16</v>
      </c>
      <c r="I1552">
        <v>7</v>
      </c>
      <c r="J1552" t="s">
        <v>34</v>
      </c>
      <c r="K1552" t="s">
        <v>35</v>
      </c>
      <c r="L1552">
        <f>Table357[[#This Row],[unit_price]]*Table357[[#This Row],[quantity]]</f>
        <v>84</v>
      </c>
      <c r="M1552">
        <f t="shared" si="147"/>
        <v>112</v>
      </c>
      <c r="N1552">
        <f t="shared" si="148"/>
        <v>28</v>
      </c>
      <c r="O1552" t="s">
        <v>112</v>
      </c>
      <c r="P1552" t="s">
        <v>115</v>
      </c>
      <c r="Q1552" t="str">
        <f>TEXT(Table357[[#This Row],[order_date]],"yyyy")</f>
        <v>2015</v>
      </c>
    </row>
    <row r="1553" spans="1:17" x14ac:dyDescent="0.3">
      <c r="A1553">
        <f t="shared" si="149"/>
        <v>7777896952</v>
      </c>
      <c r="B1553" s="1">
        <v>42270</v>
      </c>
      <c r="C1553" t="str">
        <f t="shared" si="144"/>
        <v>Wednesday</v>
      </c>
      <c r="D1553" t="str">
        <f t="shared" si="145"/>
        <v>September</v>
      </c>
      <c r="E1553">
        <v>18.5</v>
      </c>
      <c r="F1553" t="s">
        <v>13</v>
      </c>
      <c r="G1553" t="s">
        <v>14</v>
      </c>
      <c r="H1553">
        <f t="shared" si="146"/>
        <v>25.5</v>
      </c>
      <c r="I1553">
        <v>7</v>
      </c>
      <c r="J1553" t="s">
        <v>15</v>
      </c>
      <c r="K1553" t="s">
        <v>16</v>
      </c>
      <c r="L1553">
        <f>Table357[[#This Row],[unit_price]]*Table357[[#This Row],[quantity]]</f>
        <v>129.5</v>
      </c>
      <c r="M1553">
        <f t="shared" si="147"/>
        <v>178.5</v>
      </c>
      <c r="N1553">
        <f t="shared" si="148"/>
        <v>49</v>
      </c>
      <c r="O1553" t="s">
        <v>111</v>
      </c>
      <c r="P1553" t="s">
        <v>114</v>
      </c>
      <c r="Q1553" t="str">
        <f>TEXT(Table357[[#This Row],[order_date]],"yyyy")</f>
        <v>2015</v>
      </c>
    </row>
    <row r="1554" spans="1:17" x14ac:dyDescent="0.3">
      <c r="A1554">
        <f t="shared" si="149"/>
        <v>7777896953</v>
      </c>
      <c r="B1554" s="1">
        <v>42270</v>
      </c>
      <c r="C1554" t="str">
        <f t="shared" si="144"/>
        <v>Wednesday</v>
      </c>
      <c r="D1554" t="str">
        <f t="shared" si="145"/>
        <v>September</v>
      </c>
      <c r="E1554">
        <v>16.5</v>
      </c>
      <c r="F1554" t="s">
        <v>7</v>
      </c>
      <c r="G1554" t="s">
        <v>14</v>
      </c>
      <c r="H1554">
        <f t="shared" si="146"/>
        <v>22</v>
      </c>
      <c r="I1554">
        <v>5</v>
      </c>
      <c r="J1554" t="s">
        <v>40</v>
      </c>
      <c r="K1554" t="s">
        <v>41</v>
      </c>
      <c r="L1554">
        <f>Table357[[#This Row],[unit_price]]*Table357[[#This Row],[quantity]]</f>
        <v>82.5</v>
      </c>
      <c r="M1554">
        <f t="shared" si="147"/>
        <v>110</v>
      </c>
      <c r="N1554">
        <f t="shared" si="148"/>
        <v>27.5</v>
      </c>
      <c r="O1554" t="s">
        <v>111</v>
      </c>
      <c r="P1554" t="s">
        <v>114</v>
      </c>
      <c r="Q1554" t="str">
        <f>TEXT(Table357[[#This Row],[order_date]],"yyyy")</f>
        <v>2015</v>
      </c>
    </row>
    <row r="1555" spans="1:17" x14ac:dyDescent="0.3">
      <c r="A1555">
        <f t="shared" si="149"/>
        <v>7777896954</v>
      </c>
      <c r="B1555" s="1">
        <v>42270</v>
      </c>
      <c r="C1555" t="str">
        <f t="shared" si="144"/>
        <v>Wednesday</v>
      </c>
      <c r="D1555" t="str">
        <f t="shared" si="145"/>
        <v>September</v>
      </c>
      <c r="E1555">
        <v>16</v>
      </c>
      <c r="F1555" t="s">
        <v>7</v>
      </c>
      <c r="G1555" t="s">
        <v>14</v>
      </c>
      <c r="H1555">
        <f t="shared" si="146"/>
        <v>21.5</v>
      </c>
      <c r="I1555">
        <v>6</v>
      </c>
      <c r="J1555" t="s">
        <v>68</v>
      </c>
      <c r="K1555" t="s">
        <v>69</v>
      </c>
      <c r="L1555">
        <f>Table357[[#This Row],[unit_price]]*Table357[[#This Row],[quantity]]</f>
        <v>96</v>
      </c>
      <c r="M1555">
        <f t="shared" si="147"/>
        <v>129</v>
      </c>
      <c r="N1555">
        <f t="shared" si="148"/>
        <v>33</v>
      </c>
      <c r="O1555" t="s">
        <v>111</v>
      </c>
      <c r="P1555" t="s">
        <v>114</v>
      </c>
      <c r="Q1555" t="str">
        <f>TEXT(Table357[[#This Row],[order_date]],"yyyy")</f>
        <v>2015</v>
      </c>
    </row>
    <row r="1556" spans="1:17" x14ac:dyDescent="0.3">
      <c r="A1556">
        <f t="shared" si="149"/>
        <v>7777896955</v>
      </c>
      <c r="B1556" s="1">
        <v>42270</v>
      </c>
      <c r="C1556" t="str">
        <f t="shared" si="144"/>
        <v>Wednesday</v>
      </c>
      <c r="D1556" t="str">
        <f t="shared" si="145"/>
        <v>September</v>
      </c>
      <c r="E1556">
        <v>25.5</v>
      </c>
      <c r="F1556" t="s">
        <v>76</v>
      </c>
      <c r="G1556" t="s">
        <v>8</v>
      </c>
      <c r="H1556">
        <f t="shared" si="146"/>
        <v>26.5</v>
      </c>
      <c r="I1556">
        <v>8</v>
      </c>
      <c r="J1556" t="s">
        <v>30</v>
      </c>
      <c r="K1556" t="s">
        <v>31</v>
      </c>
      <c r="L1556">
        <f>Table357[[#This Row],[unit_price]]*Table357[[#This Row],[quantity]]</f>
        <v>204</v>
      </c>
      <c r="M1556">
        <f t="shared" si="147"/>
        <v>212</v>
      </c>
      <c r="N1556">
        <f t="shared" si="148"/>
        <v>8</v>
      </c>
      <c r="O1556" t="s">
        <v>112</v>
      </c>
      <c r="P1556" t="s">
        <v>115</v>
      </c>
      <c r="Q1556" t="str">
        <f>TEXT(Table357[[#This Row],[order_date]],"yyyy")</f>
        <v>2015</v>
      </c>
    </row>
    <row r="1557" spans="1:17" x14ac:dyDescent="0.3">
      <c r="A1557">
        <f t="shared" si="149"/>
        <v>7777896956</v>
      </c>
      <c r="B1557" s="1">
        <v>42270</v>
      </c>
      <c r="C1557" t="str">
        <f t="shared" si="144"/>
        <v>Wednesday</v>
      </c>
      <c r="D1557" t="str">
        <f t="shared" si="145"/>
        <v>September</v>
      </c>
      <c r="E1557">
        <v>20.25</v>
      </c>
      <c r="F1557" t="s">
        <v>13</v>
      </c>
      <c r="G1557" t="s">
        <v>14</v>
      </c>
      <c r="H1557">
        <f t="shared" si="146"/>
        <v>27.25</v>
      </c>
      <c r="I1557">
        <v>8</v>
      </c>
      <c r="J1557" t="s">
        <v>42</v>
      </c>
      <c r="K1557" t="s">
        <v>43</v>
      </c>
      <c r="L1557">
        <f>Table357[[#This Row],[unit_price]]*Table357[[#This Row],[quantity]]</f>
        <v>162</v>
      </c>
      <c r="M1557">
        <f t="shared" si="147"/>
        <v>218</v>
      </c>
      <c r="N1557">
        <f t="shared" si="148"/>
        <v>56</v>
      </c>
      <c r="O1557" t="s">
        <v>111</v>
      </c>
      <c r="P1557" t="s">
        <v>114</v>
      </c>
      <c r="Q1557" t="str">
        <f>TEXT(Table357[[#This Row],[order_date]],"yyyy")</f>
        <v>2015</v>
      </c>
    </row>
    <row r="1558" spans="1:17" x14ac:dyDescent="0.3">
      <c r="A1558">
        <f t="shared" si="149"/>
        <v>7777896957</v>
      </c>
      <c r="B1558" s="1">
        <v>42271</v>
      </c>
      <c r="C1558" t="str">
        <f t="shared" si="144"/>
        <v>Thursday</v>
      </c>
      <c r="D1558" t="str">
        <f t="shared" si="145"/>
        <v>September</v>
      </c>
      <c r="E1558">
        <v>12</v>
      </c>
      <c r="F1558" t="s">
        <v>27</v>
      </c>
      <c r="G1558" t="s">
        <v>8</v>
      </c>
      <c r="H1558">
        <f t="shared" si="146"/>
        <v>15</v>
      </c>
      <c r="I1558">
        <v>12</v>
      </c>
      <c r="J1558" t="s">
        <v>52</v>
      </c>
      <c r="K1558" t="s">
        <v>53</v>
      </c>
      <c r="L1558">
        <f>Table357[[#This Row],[unit_price]]*Table357[[#This Row],[quantity]]</f>
        <v>144</v>
      </c>
      <c r="M1558">
        <f t="shared" si="147"/>
        <v>180</v>
      </c>
      <c r="N1558">
        <f t="shared" si="148"/>
        <v>36</v>
      </c>
      <c r="O1558" t="s">
        <v>111</v>
      </c>
      <c r="P1558" t="s">
        <v>115</v>
      </c>
      <c r="Q1558" t="str">
        <f>TEXT(Table357[[#This Row],[order_date]],"yyyy")</f>
        <v>2015</v>
      </c>
    </row>
    <row r="1559" spans="1:17" x14ac:dyDescent="0.3">
      <c r="A1559">
        <f t="shared" si="149"/>
        <v>7777896958</v>
      </c>
      <c r="B1559" s="1">
        <v>42271</v>
      </c>
      <c r="C1559" t="str">
        <f t="shared" si="144"/>
        <v>Thursday</v>
      </c>
      <c r="D1559" t="str">
        <f t="shared" si="145"/>
        <v>September</v>
      </c>
      <c r="E1559">
        <v>16.75</v>
      </c>
      <c r="F1559" t="s">
        <v>7</v>
      </c>
      <c r="G1559" t="s">
        <v>22</v>
      </c>
      <c r="H1559">
        <f t="shared" si="146"/>
        <v>23.25</v>
      </c>
      <c r="I1559">
        <v>7</v>
      </c>
      <c r="J1559" t="s">
        <v>46</v>
      </c>
      <c r="K1559" t="s">
        <v>47</v>
      </c>
      <c r="L1559">
        <f>Table357[[#This Row],[unit_price]]*Table357[[#This Row],[quantity]]</f>
        <v>117.25</v>
      </c>
      <c r="M1559">
        <f t="shared" si="147"/>
        <v>162.75</v>
      </c>
      <c r="N1559">
        <f t="shared" si="148"/>
        <v>45.5</v>
      </c>
      <c r="O1559" t="s">
        <v>112</v>
      </c>
      <c r="P1559" t="s">
        <v>114</v>
      </c>
      <c r="Q1559" t="str">
        <f>TEXT(Table357[[#This Row],[order_date]],"yyyy")</f>
        <v>2015</v>
      </c>
    </row>
    <row r="1560" spans="1:17" x14ac:dyDescent="0.3">
      <c r="A1560">
        <f t="shared" si="149"/>
        <v>7777896959</v>
      </c>
      <c r="B1560" s="1">
        <v>42272</v>
      </c>
      <c r="C1560" t="str">
        <f t="shared" si="144"/>
        <v>Friday</v>
      </c>
      <c r="D1560" t="str">
        <f t="shared" si="145"/>
        <v>September</v>
      </c>
      <c r="E1560">
        <v>20.5</v>
      </c>
      <c r="F1560" t="s">
        <v>13</v>
      </c>
      <c r="G1560" t="s">
        <v>8</v>
      </c>
      <c r="H1560">
        <f t="shared" si="146"/>
        <v>26.5</v>
      </c>
      <c r="I1560">
        <v>10</v>
      </c>
      <c r="J1560" t="s">
        <v>58</v>
      </c>
      <c r="K1560" t="s">
        <v>59</v>
      </c>
      <c r="L1560">
        <f>Table357[[#This Row],[unit_price]]*Table357[[#This Row],[quantity]]</f>
        <v>205</v>
      </c>
      <c r="M1560">
        <f t="shared" si="147"/>
        <v>265</v>
      </c>
      <c r="N1560">
        <f t="shared" si="148"/>
        <v>60</v>
      </c>
      <c r="O1560" t="s">
        <v>112</v>
      </c>
      <c r="P1560" t="s">
        <v>115</v>
      </c>
      <c r="Q1560" t="str">
        <f>TEXT(Table357[[#This Row],[order_date]],"yyyy")</f>
        <v>2015</v>
      </c>
    </row>
    <row r="1561" spans="1:17" x14ac:dyDescent="0.3">
      <c r="A1561">
        <f t="shared" si="149"/>
        <v>7777896960</v>
      </c>
      <c r="B1561" s="1">
        <v>42272</v>
      </c>
      <c r="C1561" t="str">
        <f t="shared" si="144"/>
        <v>Friday</v>
      </c>
      <c r="D1561" t="str">
        <f t="shared" si="145"/>
        <v>September</v>
      </c>
      <c r="E1561">
        <v>12</v>
      </c>
      <c r="F1561" t="s">
        <v>27</v>
      </c>
      <c r="G1561" t="s">
        <v>8</v>
      </c>
      <c r="H1561">
        <f t="shared" si="146"/>
        <v>15</v>
      </c>
      <c r="I1561">
        <v>4</v>
      </c>
      <c r="J1561" t="s">
        <v>36</v>
      </c>
      <c r="K1561" t="s">
        <v>37</v>
      </c>
      <c r="L1561">
        <f>Table357[[#This Row],[unit_price]]*Table357[[#This Row],[quantity]]</f>
        <v>48</v>
      </c>
      <c r="M1561">
        <f t="shared" si="147"/>
        <v>60</v>
      </c>
      <c r="N1561">
        <f t="shared" si="148"/>
        <v>12</v>
      </c>
      <c r="O1561" t="s">
        <v>112</v>
      </c>
      <c r="P1561" t="s">
        <v>114</v>
      </c>
      <c r="Q1561" t="str">
        <f>TEXT(Table357[[#This Row],[order_date]],"yyyy")</f>
        <v>2015</v>
      </c>
    </row>
    <row r="1562" spans="1:17" x14ac:dyDescent="0.3">
      <c r="A1562">
        <f t="shared" si="149"/>
        <v>7777896961</v>
      </c>
      <c r="B1562" s="1">
        <v>42272</v>
      </c>
      <c r="C1562" t="str">
        <f t="shared" si="144"/>
        <v>Friday</v>
      </c>
      <c r="D1562" t="str">
        <f t="shared" si="145"/>
        <v>September</v>
      </c>
      <c r="E1562">
        <v>12.75</v>
      </c>
      <c r="F1562" t="s">
        <v>27</v>
      </c>
      <c r="G1562" t="s">
        <v>22</v>
      </c>
      <c r="H1562">
        <f t="shared" si="146"/>
        <v>17.75</v>
      </c>
      <c r="I1562">
        <v>6</v>
      </c>
      <c r="J1562" t="s">
        <v>46</v>
      </c>
      <c r="K1562" t="s">
        <v>47</v>
      </c>
      <c r="L1562">
        <f>Table357[[#This Row],[unit_price]]*Table357[[#This Row],[quantity]]</f>
        <v>76.5</v>
      </c>
      <c r="M1562">
        <f t="shared" si="147"/>
        <v>106.5</v>
      </c>
      <c r="N1562">
        <f t="shared" si="148"/>
        <v>30</v>
      </c>
      <c r="O1562" t="s">
        <v>111</v>
      </c>
      <c r="P1562" t="s">
        <v>114</v>
      </c>
      <c r="Q1562" t="str">
        <f>TEXT(Table357[[#This Row],[order_date]],"yyyy")</f>
        <v>2015</v>
      </c>
    </row>
    <row r="1563" spans="1:17" x14ac:dyDescent="0.3">
      <c r="A1563">
        <f t="shared" si="149"/>
        <v>7777896962</v>
      </c>
      <c r="B1563" s="1">
        <v>42272</v>
      </c>
      <c r="C1563" t="str">
        <f t="shared" si="144"/>
        <v>Friday</v>
      </c>
      <c r="D1563" t="str">
        <f t="shared" si="145"/>
        <v>September</v>
      </c>
      <c r="E1563">
        <v>16</v>
      </c>
      <c r="F1563" t="s">
        <v>7</v>
      </c>
      <c r="G1563" t="s">
        <v>8</v>
      </c>
      <c r="H1563">
        <f t="shared" si="146"/>
        <v>20.5</v>
      </c>
      <c r="I1563">
        <v>9</v>
      </c>
      <c r="J1563" t="s">
        <v>11</v>
      </c>
      <c r="K1563" t="s">
        <v>12</v>
      </c>
      <c r="L1563">
        <f>Table357[[#This Row],[unit_price]]*Table357[[#This Row],[quantity]]</f>
        <v>144</v>
      </c>
      <c r="M1563">
        <f t="shared" si="147"/>
        <v>184.5</v>
      </c>
      <c r="N1563">
        <f t="shared" si="148"/>
        <v>40.5</v>
      </c>
      <c r="O1563" t="s">
        <v>112</v>
      </c>
      <c r="P1563" t="s">
        <v>115</v>
      </c>
      <c r="Q1563" t="str">
        <f>TEXT(Table357[[#This Row],[order_date]],"yyyy")</f>
        <v>2015</v>
      </c>
    </row>
    <row r="1564" spans="1:17" x14ac:dyDescent="0.3">
      <c r="A1564">
        <f t="shared" si="149"/>
        <v>7777896963</v>
      </c>
      <c r="B1564" s="1">
        <v>42272</v>
      </c>
      <c r="C1564" t="str">
        <f t="shared" si="144"/>
        <v>Friday</v>
      </c>
      <c r="D1564" t="str">
        <f t="shared" si="145"/>
        <v>September</v>
      </c>
      <c r="E1564">
        <v>20.5</v>
      </c>
      <c r="F1564" t="s">
        <v>13</v>
      </c>
      <c r="G1564" t="s">
        <v>8</v>
      </c>
      <c r="H1564">
        <f t="shared" si="146"/>
        <v>26.5</v>
      </c>
      <c r="I1564">
        <v>2</v>
      </c>
      <c r="J1564" t="s">
        <v>30</v>
      </c>
      <c r="K1564" t="s">
        <v>31</v>
      </c>
      <c r="L1564">
        <f>Table357[[#This Row],[unit_price]]*Table357[[#This Row],[quantity]]</f>
        <v>41</v>
      </c>
      <c r="M1564">
        <f t="shared" si="147"/>
        <v>53</v>
      </c>
      <c r="N1564">
        <f t="shared" si="148"/>
        <v>12</v>
      </c>
      <c r="O1564" t="s">
        <v>111</v>
      </c>
      <c r="P1564" t="s">
        <v>114</v>
      </c>
      <c r="Q1564" t="str">
        <f>TEXT(Table357[[#This Row],[order_date]],"yyyy")</f>
        <v>2015</v>
      </c>
    </row>
    <row r="1565" spans="1:17" x14ac:dyDescent="0.3">
      <c r="A1565">
        <f t="shared" si="149"/>
        <v>7777896964</v>
      </c>
      <c r="B1565" s="1">
        <v>42272</v>
      </c>
      <c r="C1565" t="str">
        <f t="shared" si="144"/>
        <v>Friday</v>
      </c>
      <c r="D1565" t="str">
        <f t="shared" si="145"/>
        <v>September</v>
      </c>
      <c r="E1565">
        <v>18.5</v>
      </c>
      <c r="F1565" t="s">
        <v>13</v>
      </c>
      <c r="G1565" t="s">
        <v>14</v>
      </c>
      <c r="H1565">
        <f t="shared" si="146"/>
        <v>25.5</v>
      </c>
      <c r="I1565">
        <v>4</v>
      </c>
      <c r="J1565" t="s">
        <v>15</v>
      </c>
      <c r="K1565" t="s">
        <v>16</v>
      </c>
      <c r="L1565">
        <f>Table357[[#This Row],[unit_price]]*Table357[[#This Row],[quantity]]</f>
        <v>74</v>
      </c>
      <c r="M1565">
        <f t="shared" si="147"/>
        <v>102</v>
      </c>
      <c r="N1565">
        <f t="shared" si="148"/>
        <v>28</v>
      </c>
      <c r="O1565" t="s">
        <v>112</v>
      </c>
      <c r="P1565" t="s">
        <v>115</v>
      </c>
      <c r="Q1565" t="str">
        <f>TEXT(Table357[[#This Row],[order_date]],"yyyy")</f>
        <v>2015</v>
      </c>
    </row>
    <row r="1566" spans="1:17" x14ac:dyDescent="0.3">
      <c r="A1566">
        <f t="shared" si="149"/>
        <v>7777896965</v>
      </c>
      <c r="B1566" s="1">
        <v>42273</v>
      </c>
      <c r="C1566" t="str">
        <f t="shared" si="144"/>
        <v>Saturday</v>
      </c>
      <c r="D1566" t="str">
        <f t="shared" si="145"/>
        <v>September</v>
      </c>
      <c r="E1566">
        <v>15.25</v>
      </c>
      <c r="F1566" t="s">
        <v>13</v>
      </c>
      <c r="G1566" t="s">
        <v>8</v>
      </c>
      <c r="H1566">
        <f t="shared" si="146"/>
        <v>21.25</v>
      </c>
      <c r="I1566">
        <v>3</v>
      </c>
      <c r="J1566" t="s">
        <v>48</v>
      </c>
      <c r="K1566" t="s">
        <v>49</v>
      </c>
      <c r="L1566">
        <f>Table357[[#This Row],[unit_price]]*Table357[[#This Row],[quantity]]</f>
        <v>45.75</v>
      </c>
      <c r="M1566">
        <f t="shared" si="147"/>
        <v>63.75</v>
      </c>
      <c r="N1566">
        <f t="shared" si="148"/>
        <v>18</v>
      </c>
      <c r="O1566" t="s">
        <v>111</v>
      </c>
      <c r="P1566" t="s">
        <v>114</v>
      </c>
      <c r="Q1566" t="str">
        <f>TEXT(Table357[[#This Row],[order_date]],"yyyy")</f>
        <v>2015</v>
      </c>
    </row>
    <row r="1567" spans="1:17" x14ac:dyDescent="0.3">
      <c r="A1567">
        <f t="shared" si="149"/>
        <v>7777896966</v>
      </c>
      <c r="B1567" s="1">
        <v>42273</v>
      </c>
      <c r="C1567" t="str">
        <f t="shared" si="144"/>
        <v>Saturday</v>
      </c>
      <c r="D1567" t="str">
        <f t="shared" si="145"/>
        <v>September</v>
      </c>
      <c r="E1567">
        <v>16.25</v>
      </c>
      <c r="F1567" t="s">
        <v>7</v>
      </c>
      <c r="G1567" t="s">
        <v>17</v>
      </c>
      <c r="H1567">
        <f t="shared" si="146"/>
        <v>24.75</v>
      </c>
      <c r="I1567">
        <v>9</v>
      </c>
      <c r="J1567" t="s">
        <v>60</v>
      </c>
      <c r="K1567" t="s">
        <v>61</v>
      </c>
      <c r="L1567">
        <f>Table357[[#This Row],[unit_price]]*Table357[[#This Row],[quantity]]</f>
        <v>146.25</v>
      </c>
      <c r="M1567">
        <f t="shared" si="147"/>
        <v>222.75</v>
      </c>
      <c r="N1567">
        <f t="shared" si="148"/>
        <v>76.5</v>
      </c>
      <c r="O1567" t="s">
        <v>111</v>
      </c>
      <c r="P1567" t="s">
        <v>115</v>
      </c>
      <c r="Q1567" t="str">
        <f>TEXT(Table357[[#This Row],[order_date]],"yyyy")</f>
        <v>2015</v>
      </c>
    </row>
    <row r="1568" spans="1:17" x14ac:dyDescent="0.3">
      <c r="A1568">
        <f t="shared" si="149"/>
        <v>7777896967</v>
      </c>
      <c r="B1568" s="1">
        <v>42273</v>
      </c>
      <c r="C1568" t="str">
        <f t="shared" si="144"/>
        <v>Saturday</v>
      </c>
      <c r="D1568" t="str">
        <f t="shared" si="145"/>
        <v>September</v>
      </c>
      <c r="E1568">
        <v>16.5</v>
      </c>
      <c r="F1568" t="s">
        <v>13</v>
      </c>
      <c r="G1568" t="s">
        <v>8</v>
      </c>
      <c r="H1568">
        <f t="shared" si="146"/>
        <v>22.5</v>
      </c>
      <c r="I1568">
        <v>4</v>
      </c>
      <c r="J1568" t="s">
        <v>9</v>
      </c>
      <c r="K1568" t="s">
        <v>10</v>
      </c>
      <c r="L1568">
        <f>Table357[[#This Row],[unit_price]]*Table357[[#This Row],[quantity]]</f>
        <v>66</v>
      </c>
      <c r="M1568">
        <f t="shared" si="147"/>
        <v>90</v>
      </c>
      <c r="N1568">
        <f t="shared" si="148"/>
        <v>24</v>
      </c>
      <c r="O1568" t="s">
        <v>111</v>
      </c>
      <c r="P1568" t="s">
        <v>114</v>
      </c>
      <c r="Q1568" t="str">
        <f>TEXT(Table357[[#This Row],[order_date]],"yyyy")</f>
        <v>2015</v>
      </c>
    </row>
    <row r="1569" spans="1:17" x14ac:dyDescent="0.3">
      <c r="A1569">
        <f t="shared" si="149"/>
        <v>7777896968</v>
      </c>
      <c r="B1569" s="1">
        <v>42273</v>
      </c>
      <c r="C1569" t="str">
        <f t="shared" si="144"/>
        <v>Saturday</v>
      </c>
      <c r="D1569" t="str">
        <f t="shared" si="145"/>
        <v>September</v>
      </c>
      <c r="E1569">
        <v>20.5</v>
      </c>
      <c r="F1569" t="s">
        <v>13</v>
      </c>
      <c r="G1569" t="s">
        <v>8</v>
      </c>
      <c r="H1569">
        <f t="shared" si="146"/>
        <v>26.5</v>
      </c>
      <c r="I1569">
        <v>11</v>
      </c>
      <c r="J1569" t="s">
        <v>36</v>
      </c>
      <c r="K1569" t="s">
        <v>37</v>
      </c>
      <c r="L1569">
        <f>Table357[[#This Row],[unit_price]]*Table357[[#This Row],[quantity]]</f>
        <v>225.5</v>
      </c>
      <c r="M1569">
        <f t="shared" si="147"/>
        <v>291.5</v>
      </c>
      <c r="N1569">
        <f t="shared" si="148"/>
        <v>66</v>
      </c>
      <c r="O1569" t="s">
        <v>112</v>
      </c>
      <c r="P1569" t="s">
        <v>114</v>
      </c>
      <c r="Q1569" t="str">
        <f>TEXT(Table357[[#This Row],[order_date]],"yyyy")</f>
        <v>2015</v>
      </c>
    </row>
    <row r="1570" spans="1:17" x14ac:dyDescent="0.3">
      <c r="A1570">
        <f t="shared" si="149"/>
        <v>7777896969</v>
      </c>
      <c r="B1570" s="1">
        <v>42274</v>
      </c>
      <c r="C1570" t="str">
        <f t="shared" si="144"/>
        <v>Sunday</v>
      </c>
      <c r="D1570" t="str">
        <f t="shared" si="145"/>
        <v>September</v>
      </c>
      <c r="E1570">
        <v>20.25</v>
      </c>
      <c r="F1570" t="s">
        <v>13</v>
      </c>
      <c r="G1570" t="s">
        <v>14</v>
      </c>
      <c r="H1570">
        <f t="shared" si="146"/>
        <v>27.25</v>
      </c>
      <c r="I1570">
        <v>12</v>
      </c>
      <c r="J1570" t="s">
        <v>20</v>
      </c>
      <c r="K1570" t="s">
        <v>21</v>
      </c>
      <c r="L1570">
        <f>Table357[[#This Row],[unit_price]]*Table357[[#This Row],[quantity]]</f>
        <v>243</v>
      </c>
      <c r="M1570">
        <f t="shared" si="147"/>
        <v>327</v>
      </c>
      <c r="N1570">
        <f t="shared" si="148"/>
        <v>84</v>
      </c>
      <c r="O1570" t="s">
        <v>112</v>
      </c>
      <c r="P1570" t="s">
        <v>114</v>
      </c>
      <c r="Q1570" t="str">
        <f>TEXT(Table357[[#This Row],[order_date]],"yyyy")</f>
        <v>2015</v>
      </c>
    </row>
    <row r="1571" spans="1:17" x14ac:dyDescent="0.3">
      <c r="A1571">
        <f t="shared" si="149"/>
        <v>7777896970</v>
      </c>
      <c r="B1571" s="1">
        <v>42274</v>
      </c>
      <c r="C1571" t="str">
        <f t="shared" si="144"/>
        <v>Sunday</v>
      </c>
      <c r="D1571" t="str">
        <f t="shared" si="145"/>
        <v>September</v>
      </c>
      <c r="E1571">
        <v>18.5</v>
      </c>
      <c r="F1571" t="s">
        <v>13</v>
      </c>
      <c r="G1571" t="s">
        <v>14</v>
      </c>
      <c r="H1571">
        <f t="shared" si="146"/>
        <v>25.5</v>
      </c>
      <c r="I1571">
        <v>6</v>
      </c>
      <c r="J1571" t="s">
        <v>15</v>
      </c>
      <c r="K1571" t="s">
        <v>16</v>
      </c>
      <c r="L1571">
        <f>Table357[[#This Row],[unit_price]]*Table357[[#This Row],[quantity]]</f>
        <v>111</v>
      </c>
      <c r="M1571">
        <f t="shared" si="147"/>
        <v>153</v>
      </c>
      <c r="N1571">
        <f t="shared" si="148"/>
        <v>42</v>
      </c>
      <c r="O1571" t="s">
        <v>111</v>
      </c>
      <c r="P1571" t="s">
        <v>114</v>
      </c>
      <c r="Q1571" t="str">
        <f>TEXT(Table357[[#This Row],[order_date]],"yyyy")</f>
        <v>2015</v>
      </c>
    </row>
    <row r="1572" spans="1:17" x14ac:dyDescent="0.3">
      <c r="A1572">
        <f t="shared" si="149"/>
        <v>7777896971</v>
      </c>
      <c r="B1572" s="1">
        <v>42274</v>
      </c>
      <c r="C1572" t="str">
        <f t="shared" si="144"/>
        <v>Sunday</v>
      </c>
      <c r="D1572" t="str">
        <f t="shared" si="145"/>
        <v>September</v>
      </c>
      <c r="E1572">
        <v>25.5</v>
      </c>
      <c r="F1572" t="s">
        <v>76</v>
      </c>
      <c r="G1572" t="s">
        <v>8</v>
      </c>
      <c r="H1572">
        <f t="shared" si="146"/>
        <v>26.5</v>
      </c>
      <c r="I1572">
        <v>1</v>
      </c>
      <c r="J1572" t="s">
        <v>30</v>
      </c>
      <c r="K1572" t="s">
        <v>31</v>
      </c>
      <c r="L1572">
        <f>Table357[[#This Row],[unit_price]]*Table357[[#This Row],[quantity]]</f>
        <v>25.5</v>
      </c>
      <c r="M1572">
        <f t="shared" si="147"/>
        <v>26.5</v>
      </c>
      <c r="N1572">
        <f t="shared" si="148"/>
        <v>1</v>
      </c>
      <c r="O1572" t="s">
        <v>111</v>
      </c>
      <c r="P1572" t="s">
        <v>115</v>
      </c>
      <c r="Q1572" t="str">
        <f>TEXT(Table357[[#This Row],[order_date]],"yyyy")</f>
        <v>2015</v>
      </c>
    </row>
    <row r="1573" spans="1:17" x14ac:dyDescent="0.3">
      <c r="A1573">
        <f t="shared" si="149"/>
        <v>7777896972</v>
      </c>
      <c r="B1573" s="1">
        <v>42275</v>
      </c>
      <c r="C1573" t="str">
        <f t="shared" si="144"/>
        <v>Monday</v>
      </c>
      <c r="D1573" t="str">
        <f t="shared" si="145"/>
        <v>September</v>
      </c>
      <c r="E1573">
        <v>20.5</v>
      </c>
      <c r="F1573" t="s">
        <v>13</v>
      </c>
      <c r="G1573" t="s">
        <v>8</v>
      </c>
      <c r="H1573">
        <f t="shared" si="146"/>
        <v>26.5</v>
      </c>
      <c r="I1573">
        <v>1</v>
      </c>
      <c r="J1573" t="s">
        <v>58</v>
      </c>
      <c r="K1573" t="s">
        <v>59</v>
      </c>
      <c r="L1573">
        <f>Table357[[#This Row],[unit_price]]*Table357[[#This Row],[quantity]]</f>
        <v>20.5</v>
      </c>
      <c r="M1573">
        <f t="shared" si="147"/>
        <v>26.5</v>
      </c>
      <c r="N1573">
        <f t="shared" si="148"/>
        <v>6</v>
      </c>
      <c r="O1573" t="s">
        <v>112</v>
      </c>
      <c r="P1573" t="s">
        <v>114</v>
      </c>
      <c r="Q1573" t="str">
        <f>TEXT(Table357[[#This Row],[order_date]],"yyyy")</f>
        <v>2015</v>
      </c>
    </row>
    <row r="1574" spans="1:17" x14ac:dyDescent="0.3">
      <c r="A1574">
        <f t="shared" si="149"/>
        <v>7777896973</v>
      </c>
      <c r="B1574" s="1">
        <v>42275</v>
      </c>
      <c r="C1574" t="str">
        <f t="shared" si="144"/>
        <v>Monday</v>
      </c>
      <c r="D1574" t="str">
        <f t="shared" si="145"/>
        <v>September</v>
      </c>
      <c r="E1574">
        <v>20.75</v>
      </c>
      <c r="F1574" t="s">
        <v>13</v>
      </c>
      <c r="G1574" t="s">
        <v>22</v>
      </c>
      <c r="H1574">
        <f t="shared" si="146"/>
        <v>28.75</v>
      </c>
      <c r="I1574">
        <v>11</v>
      </c>
      <c r="J1574" t="s">
        <v>46</v>
      </c>
      <c r="K1574" t="s">
        <v>47</v>
      </c>
      <c r="L1574">
        <f>Table357[[#This Row],[unit_price]]*Table357[[#This Row],[quantity]]</f>
        <v>228.25</v>
      </c>
      <c r="M1574">
        <f t="shared" si="147"/>
        <v>316.25</v>
      </c>
      <c r="N1574">
        <f t="shared" si="148"/>
        <v>88</v>
      </c>
      <c r="O1574" t="s">
        <v>111</v>
      </c>
      <c r="P1574" t="s">
        <v>115</v>
      </c>
      <c r="Q1574" t="str">
        <f>TEXT(Table357[[#This Row],[order_date]],"yyyy")</f>
        <v>2015</v>
      </c>
    </row>
    <row r="1575" spans="1:17" x14ac:dyDescent="0.3">
      <c r="A1575">
        <f t="shared" si="149"/>
        <v>7777896974</v>
      </c>
      <c r="B1575" s="1">
        <v>42275</v>
      </c>
      <c r="C1575" t="str">
        <f t="shared" si="144"/>
        <v>Monday</v>
      </c>
      <c r="D1575" t="str">
        <f t="shared" si="145"/>
        <v>September</v>
      </c>
      <c r="E1575">
        <v>20.75</v>
      </c>
      <c r="F1575" t="s">
        <v>13</v>
      </c>
      <c r="G1575" t="s">
        <v>17</v>
      </c>
      <c r="H1575">
        <f t="shared" si="146"/>
        <v>30.75</v>
      </c>
      <c r="I1575">
        <v>4</v>
      </c>
      <c r="J1575" t="s">
        <v>54</v>
      </c>
      <c r="K1575" t="s">
        <v>55</v>
      </c>
      <c r="L1575">
        <f>Table357[[#This Row],[unit_price]]*Table357[[#This Row],[quantity]]</f>
        <v>83</v>
      </c>
      <c r="M1575">
        <f t="shared" si="147"/>
        <v>123</v>
      </c>
      <c r="N1575">
        <f t="shared" si="148"/>
        <v>40</v>
      </c>
      <c r="O1575" t="s">
        <v>111</v>
      </c>
      <c r="P1575" t="s">
        <v>114</v>
      </c>
      <c r="Q1575" t="str">
        <f>TEXT(Table357[[#This Row],[order_date]],"yyyy")</f>
        <v>2015</v>
      </c>
    </row>
    <row r="1576" spans="1:17" x14ac:dyDescent="0.3">
      <c r="A1576">
        <f t="shared" si="149"/>
        <v>7777896975</v>
      </c>
      <c r="B1576" s="1">
        <v>42275</v>
      </c>
      <c r="C1576" t="str">
        <f t="shared" si="144"/>
        <v>Monday</v>
      </c>
      <c r="D1576" t="str">
        <f t="shared" si="145"/>
        <v>September</v>
      </c>
      <c r="E1576">
        <v>16.5</v>
      </c>
      <c r="F1576" t="s">
        <v>7</v>
      </c>
      <c r="G1576" t="s">
        <v>17</v>
      </c>
      <c r="H1576">
        <f t="shared" si="146"/>
        <v>25</v>
      </c>
      <c r="I1576">
        <v>10</v>
      </c>
      <c r="J1576" t="s">
        <v>66</v>
      </c>
      <c r="K1576" t="s">
        <v>67</v>
      </c>
      <c r="L1576">
        <f>Table357[[#This Row],[unit_price]]*Table357[[#This Row],[quantity]]</f>
        <v>165</v>
      </c>
      <c r="M1576">
        <f t="shared" si="147"/>
        <v>250</v>
      </c>
      <c r="N1576">
        <f t="shared" si="148"/>
        <v>85</v>
      </c>
      <c r="O1576" t="s">
        <v>111</v>
      </c>
      <c r="P1576" t="s">
        <v>115</v>
      </c>
      <c r="Q1576" t="str">
        <f>TEXT(Table357[[#This Row],[order_date]],"yyyy")</f>
        <v>2015</v>
      </c>
    </row>
    <row r="1577" spans="1:17" x14ac:dyDescent="0.3">
      <c r="A1577">
        <f t="shared" si="149"/>
        <v>7777896976</v>
      </c>
      <c r="B1577" s="1">
        <v>42275</v>
      </c>
      <c r="C1577" t="str">
        <f t="shared" si="144"/>
        <v>Monday</v>
      </c>
      <c r="D1577" t="str">
        <f t="shared" si="145"/>
        <v>September</v>
      </c>
      <c r="E1577">
        <v>15.25</v>
      </c>
      <c r="F1577" t="s">
        <v>13</v>
      </c>
      <c r="G1577" t="s">
        <v>8</v>
      </c>
      <c r="H1577">
        <f t="shared" si="146"/>
        <v>21.25</v>
      </c>
      <c r="I1577">
        <v>8</v>
      </c>
      <c r="J1577" t="s">
        <v>48</v>
      </c>
      <c r="K1577" t="s">
        <v>49</v>
      </c>
      <c r="L1577">
        <f>Table357[[#This Row],[unit_price]]*Table357[[#This Row],[quantity]]</f>
        <v>122</v>
      </c>
      <c r="M1577">
        <f t="shared" si="147"/>
        <v>170</v>
      </c>
      <c r="N1577">
        <f t="shared" si="148"/>
        <v>48</v>
      </c>
      <c r="O1577" t="s">
        <v>111</v>
      </c>
      <c r="P1577" t="s">
        <v>114</v>
      </c>
      <c r="Q1577" t="str">
        <f>TEXT(Table357[[#This Row],[order_date]],"yyyy")</f>
        <v>2015</v>
      </c>
    </row>
    <row r="1578" spans="1:17" x14ac:dyDescent="0.3">
      <c r="A1578">
        <f t="shared" si="149"/>
        <v>7777896977</v>
      </c>
      <c r="B1578" s="1">
        <v>42276</v>
      </c>
      <c r="C1578" t="str">
        <f t="shared" si="144"/>
        <v>Tuesday</v>
      </c>
      <c r="D1578" t="str">
        <f t="shared" si="145"/>
        <v>September</v>
      </c>
      <c r="E1578">
        <v>20.75</v>
      </c>
      <c r="F1578" t="s">
        <v>13</v>
      </c>
      <c r="G1578" t="s">
        <v>17</v>
      </c>
      <c r="H1578">
        <f t="shared" si="146"/>
        <v>30.75</v>
      </c>
      <c r="I1578">
        <v>3</v>
      </c>
      <c r="J1578" t="s">
        <v>38</v>
      </c>
      <c r="K1578" t="s">
        <v>39</v>
      </c>
      <c r="L1578">
        <f>Table357[[#This Row],[unit_price]]*Table357[[#This Row],[quantity]]</f>
        <v>62.25</v>
      </c>
      <c r="M1578">
        <f t="shared" si="147"/>
        <v>92.25</v>
      </c>
      <c r="N1578">
        <f t="shared" si="148"/>
        <v>30</v>
      </c>
      <c r="O1578" t="s">
        <v>111</v>
      </c>
      <c r="P1578" t="s">
        <v>115</v>
      </c>
      <c r="Q1578" t="str">
        <f>TEXT(Table357[[#This Row],[order_date]],"yyyy")</f>
        <v>2015</v>
      </c>
    </row>
    <row r="1579" spans="1:17" x14ac:dyDescent="0.3">
      <c r="A1579">
        <f t="shared" si="149"/>
        <v>7777896978</v>
      </c>
      <c r="B1579" s="1">
        <v>42276</v>
      </c>
      <c r="C1579" t="str">
        <f t="shared" si="144"/>
        <v>Tuesday</v>
      </c>
      <c r="D1579" t="str">
        <f t="shared" si="145"/>
        <v>September</v>
      </c>
      <c r="E1579">
        <v>16</v>
      </c>
      <c r="F1579" t="s">
        <v>7</v>
      </c>
      <c r="G1579" t="s">
        <v>8</v>
      </c>
      <c r="H1579">
        <f t="shared" si="146"/>
        <v>20.5</v>
      </c>
      <c r="I1579">
        <v>8</v>
      </c>
      <c r="J1579" t="s">
        <v>11</v>
      </c>
      <c r="K1579" t="s">
        <v>12</v>
      </c>
      <c r="L1579">
        <f>Table357[[#This Row],[unit_price]]*Table357[[#This Row],[quantity]]</f>
        <v>128</v>
      </c>
      <c r="M1579">
        <f t="shared" si="147"/>
        <v>164</v>
      </c>
      <c r="N1579">
        <f t="shared" si="148"/>
        <v>36</v>
      </c>
      <c r="O1579" t="s">
        <v>112</v>
      </c>
      <c r="P1579" t="s">
        <v>114</v>
      </c>
      <c r="Q1579" t="str">
        <f>TEXT(Table357[[#This Row],[order_date]],"yyyy")</f>
        <v>2015</v>
      </c>
    </row>
    <row r="1580" spans="1:17" x14ac:dyDescent="0.3">
      <c r="A1580">
        <f t="shared" si="149"/>
        <v>7777896979</v>
      </c>
      <c r="B1580" s="1">
        <v>42276</v>
      </c>
      <c r="C1580" t="str">
        <f t="shared" si="144"/>
        <v>Tuesday</v>
      </c>
      <c r="D1580" t="str">
        <f t="shared" si="145"/>
        <v>September</v>
      </c>
      <c r="E1580">
        <v>14.75</v>
      </c>
      <c r="F1580" t="s">
        <v>7</v>
      </c>
      <c r="G1580" t="s">
        <v>14</v>
      </c>
      <c r="H1580">
        <f t="shared" si="146"/>
        <v>20.25</v>
      </c>
      <c r="I1580">
        <v>6</v>
      </c>
      <c r="J1580" t="s">
        <v>56</v>
      </c>
      <c r="K1580" t="s">
        <v>57</v>
      </c>
      <c r="L1580">
        <f>Table357[[#This Row],[unit_price]]*Table357[[#This Row],[quantity]]</f>
        <v>88.5</v>
      </c>
      <c r="M1580">
        <f t="shared" si="147"/>
        <v>121.5</v>
      </c>
      <c r="N1580">
        <f t="shared" si="148"/>
        <v>33</v>
      </c>
      <c r="O1580" t="s">
        <v>112</v>
      </c>
      <c r="P1580" t="s">
        <v>114</v>
      </c>
      <c r="Q1580" t="str">
        <f>TEXT(Table357[[#This Row],[order_date]],"yyyy")</f>
        <v>2015</v>
      </c>
    </row>
    <row r="1581" spans="1:17" x14ac:dyDescent="0.3">
      <c r="A1581">
        <f t="shared" si="149"/>
        <v>7777896980</v>
      </c>
      <c r="B1581" s="1">
        <v>42276</v>
      </c>
      <c r="C1581" t="str">
        <f t="shared" si="144"/>
        <v>Tuesday</v>
      </c>
      <c r="D1581" t="str">
        <f t="shared" si="145"/>
        <v>September</v>
      </c>
      <c r="E1581">
        <v>15.25</v>
      </c>
      <c r="F1581" t="s">
        <v>13</v>
      </c>
      <c r="G1581" t="s">
        <v>8</v>
      </c>
      <c r="H1581">
        <f t="shared" si="146"/>
        <v>21.25</v>
      </c>
      <c r="I1581">
        <v>6</v>
      </c>
      <c r="J1581" t="s">
        <v>48</v>
      </c>
      <c r="K1581" t="s">
        <v>49</v>
      </c>
      <c r="L1581">
        <f>Table357[[#This Row],[unit_price]]*Table357[[#This Row],[quantity]]</f>
        <v>91.5</v>
      </c>
      <c r="M1581">
        <f t="shared" si="147"/>
        <v>127.5</v>
      </c>
      <c r="N1581">
        <f t="shared" si="148"/>
        <v>36</v>
      </c>
      <c r="O1581" t="s">
        <v>111</v>
      </c>
      <c r="P1581" t="s">
        <v>114</v>
      </c>
      <c r="Q1581" t="str">
        <f>TEXT(Table357[[#This Row],[order_date]],"yyyy")</f>
        <v>2015</v>
      </c>
    </row>
    <row r="1582" spans="1:17" x14ac:dyDescent="0.3">
      <c r="A1582">
        <f t="shared" si="149"/>
        <v>7777896981</v>
      </c>
      <c r="B1582" s="1">
        <v>42277</v>
      </c>
      <c r="C1582" t="str">
        <f t="shared" si="144"/>
        <v>Wednesday</v>
      </c>
      <c r="D1582" t="str">
        <f t="shared" si="145"/>
        <v>September</v>
      </c>
      <c r="E1582">
        <v>17.5</v>
      </c>
      <c r="F1582" t="s">
        <v>13</v>
      </c>
      <c r="G1582" t="s">
        <v>8</v>
      </c>
      <c r="H1582">
        <f t="shared" si="146"/>
        <v>23.5</v>
      </c>
      <c r="I1582">
        <v>3</v>
      </c>
      <c r="J1582" t="s">
        <v>74</v>
      </c>
      <c r="K1582" t="s">
        <v>75</v>
      </c>
      <c r="L1582">
        <f>Table357[[#This Row],[unit_price]]*Table357[[#This Row],[quantity]]</f>
        <v>52.5</v>
      </c>
      <c r="M1582">
        <f t="shared" si="147"/>
        <v>70.5</v>
      </c>
      <c r="N1582">
        <f t="shared" si="148"/>
        <v>18</v>
      </c>
      <c r="O1582" t="s">
        <v>112</v>
      </c>
      <c r="P1582" t="s">
        <v>115</v>
      </c>
      <c r="Q1582" t="str">
        <f>TEXT(Table357[[#This Row],[order_date]],"yyyy")</f>
        <v>2015</v>
      </c>
    </row>
    <row r="1583" spans="1:17" x14ac:dyDescent="0.3">
      <c r="A1583">
        <f t="shared" si="149"/>
        <v>7777896982</v>
      </c>
      <c r="B1583" s="1">
        <v>42277</v>
      </c>
      <c r="C1583" t="str">
        <f t="shared" si="144"/>
        <v>Wednesday</v>
      </c>
      <c r="D1583" t="str">
        <f t="shared" si="145"/>
        <v>September</v>
      </c>
      <c r="E1583">
        <v>20.75</v>
      </c>
      <c r="F1583" t="s">
        <v>13</v>
      </c>
      <c r="G1583" t="s">
        <v>17</v>
      </c>
      <c r="H1583">
        <f t="shared" si="146"/>
        <v>30.75</v>
      </c>
      <c r="I1583">
        <v>1</v>
      </c>
      <c r="J1583" t="s">
        <v>38</v>
      </c>
      <c r="K1583" t="s">
        <v>39</v>
      </c>
      <c r="L1583">
        <f>Table357[[#This Row],[unit_price]]*Table357[[#This Row],[quantity]]</f>
        <v>20.75</v>
      </c>
      <c r="M1583">
        <f t="shared" si="147"/>
        <v>30.75</v>
      </c>
      <c r="N1583">
        <f t="shared" si="148"/>
        <v>10</v>
      </c>
      <c r="O1583" t="s">
        <v>112</v>
      </c>
      <c r="P1583" t="s">
        <v>115</v>
      </c>
      <c r="Q1583" t="str">
        <f>TEXT(Table357[[#This Row],[order_date]],"yyyy")</f>
        <v>2015</v>
      </c>
    </row>
    <row r="1584" spans="1:17" x14ac:dyDescent="0.3">
      <c r="A1584">
        <f t="shared" si="149"/>
        <v>7777896983</v>
      </c>
      <c r="B1584" s="1">
        <v>42277</v>
      </c>
      <c r="C1584" t="str">
        <f t="shared" si="144"/>
        <v>Wednesday</v>
      </c>
      <c r="D1584" t="str">
        <f t="shared" si="145"/>
        <v>September</v>
      </c>
      <c r="E1584">
        <v>16</v>
      </c>
      <c r="F1584" t="s">
        <v>7</v>
      </c>
      <c r="G1584" t="s">
        <v>8</v>
      </c>
      <c r="H1584">
        <f t="shared" si="146"/>
        <v>20.5</v>
      </c>
      <c r="I1584">
        <v>6</v>
      </c>
      <c r="J1584" t="s">
        <v>58</v>
      </c>
      <c r="K1584" t="s">
        <v>59</v>
      </c>
      <c r="L1584">
        <f>Table357[[#This Row],[unit_price]]*Table357[[#This Row],[quantity]]</f>
        <v>96</v>
      </c>
      <c r="M1584">
        <f t="shared" si="147"/>
        <v>123</v>
      </c>
      <c r="N1584">
        <f t="shared" si="148"/>
        <v>27</v>
      </c>
      <c r="O1584" t="s">
        <v>111</v>
      </c>
      <c r="P1584" t="s">
        <v>115</v>
      </c>
      <c r="Q1584" t="str">
        <f>TEXT(Table357[[#This Row],[order_date]],"yyyy")</f>
        <v>2015</v>
      </c>
    </row>
    <row r="1585" spans="1:17" x14ac:dyDescent="0.3">
      <c r="A1585">
        <f t="shared" si="149"/>
        <v>7777896984</v>
      </c>
      <c r="B1585" s="1">
        <v>42277</v>
      </c>
      <c r="C1585" t="str">
        <f t="shared" si="144"/>
        <v>Wednesday</v>
      </c>
      <c r="D1585" t="str">
        <f t="shared" si="145"/>
        <v>September</v>
      </c>
      <c r="E1585">
        <v>15.25</v>
      </c>
      <c r="F1585" t="s">
        <v>13</v>
      </c>
      <c r="G1585" t="s">
        <v>8</v>
      </c>
      <c r="H1585">
        <f t="shared" si="146"/>
        <v>21.25</v>
      </c>
      <c r="I1585">
        <v>7</v>
      </c>
      <c r="J1585" t="s">
        <v>48</v>
      </c>
      <c r="K1585" t="s">
        <v>49</v>
      </c>
      <c r="L1585">
        <f>Table357[[#This Row],[unit_price]]*Table357[[#This Row],[quantity]]</f>
        <v>106.75</v>
      </c>
      <c r="M1585">
        <f t="shared" si="147"/>
        <v>148.75</v>
      </c>
      <c r="N1585">
        <f t="shared" si="148"/>
        <v>42</v>
      </c>
      <c r="O1585" t="s">
        <v>112</v>
      </c>
      <c r="P1585" t="s">
        <v>115</v>
      </c>
      <c r="Q1585" t="str">
        <f>TEXT(Table357[[#This Row],[order_date]],"yyyy")</f>
        <v>2015</v>
      </c>
    </row>
    <row r="1586" spans="1:17" x14ac:dyDescent="0.3">
      <c r="A1586">
        <f t="shared" si="149"/>
        <v>7777896985</v>
      </c>
      <c r="B1586" s="1">
        <v>42277</v>
      </c>
      <c r="C1586" t="str">
        <f t="shared" si="144"/>
        <v>Wednesday</v>
      </c>
      <c r="D1586" t="str">
        <f t="shared" si="145"/>
        <v>September</v>
      </c>
      <c r="E1586">
        <v>18.5</v>
      </c>
      <c r="F1586" t="s">
        <v>13</v>
      </c>
      <c r="G1586" t="s">
        <v>14</v>
      </c>
      <c r="H1586">
        <f t="shared" si="146"/>
        <v>25.5</v>
      </c>
      <c r="I1586">
        <v>1</v>
      </c>
      <c r="J1586" t="s">
        <v>15</v>
      </c>
      <c r="K1586" t="s">
        <v>16</v>
      </c>
      <c r="L1586">
        <f>Table357[[#This Row],[unit_price]]*Table357[[#This Row],[quantity]]</f>
        <v>18.5</v>
      </c>
      <c r="M1586">
        <f t="shared" si="147"/>
        <v>25.5</v>
      </c>
      <c r="N1586">
        <f t="shared" si="148"/>
        <v>7</v>
      </c>
      <c r="O1586" t="s">
        <v>112</v>
      </c>
      <c r="P1586" t="s">
        <v>114</v>
      </c>
      <c r="Q1586" t="str">
        <f>TEXT(Table357[[#This Row],[order_date]],"yyyy")</f>
        <v>2015</v>
      </c>
    </row>
    <row r="1587" spans="1:17" x14ac:dyDescent="0.3">
      <c r="A1587">
        <f t="shared" si="149"/>
        <v>7777896986</v>
      </c>
      <c r="B1587" s="1">
        <v>42278</v>
      </c>
      <c r="C1587" t="str">
        <f t="shared" si="144"/>
        <v>Thursday</v>
      </c>
      <c r="D1587" t="str">
        <f t="shared" si="145"/>
        <v>October</v>
      </c>
      <c r="E1587">
        <v>16</v>
      </c>
      <c r="F1587" t="s">
        <v>7</v>
      </c>
      <c r="G1587" t="s">
        <v>8</v>
      </c>
      <c r="H1587">
        <f t="shared" si="146"/>
        <v>20.5</v>
      </c>
      <c r="I1587">
        <v>6</v>
      </c>
      <c r="J1587" t="s">
        <v>11</v>
      </c>
      <c r="K1587" t="s">
        <v>12</v>
      </c>
      <c r="L1587">
        <f>Table357[[#This Row],[unit_price]]*Table357[[#This Row],[quantity]]</f>
        <v>96</v>
      </c>
      <c r="M1587">
        <f t="shared" si="147"/>
        <v>123</v>
      </c>
      <c r="N1587">
        <f t="shared" si="148"/>
        <v>27</v>
      </c>
      <c r="O1587" t="s">
        <v>112</v>
      </c>
      <c r="P1587" t="s">
        <v>115</v>
      </c>
      <c r="Q1587" t="str">
        <f>TEXT(Table357[[#This Row],[order_date]],"yyyy")</f>
        <v>2015</v>
      </c>
    </row>
    <row r="1588" spans="1:17" x14ac:dyDescent="0.3">
      <c r="A1588">
        <f t="shared" si="149"/>
        <v>7777896987</v>
      </c>
      <c r="B1588" s="1">
        <v>42278</v>
      </c>
      <c r="C1588" t="str">
        <f t="shared" si="144"/>
        <v>Thursday</v>
      </c>
      <c r="D1588" t="str">
        <f t="shared" si="145"/>
        <v>October</v>
      </c>
      <c r="E1588">
        <v>20.75</v>
      </c>
      <c r="F1588" t="s">
        <v>13</v>
      </c>
      <c r="G1588" t="s">
        <v>17</v>
      </c>
      <c r="H1588">
        <f t="shared" si="146"/>
        <v>30.75</v>
      </c>
      <c r="I1588">
        <v>12</v>
      </c>
      <c r="J1588" t="s">
        <v>38</v>
      </c>
      <c r="K1588" t="s">
        <v>39</v>
      </c>
      <c r="L1588">
        <f>Table357[[#This Row],[unit_price]]*Table357[[#This Row],[quantity]]</f>
        <v>249</v>
      </c>
      <c r="M1588">
        <f t="shared" si="147"/>
        <v>369</v>
      </c>
      <c r="N1588">
        <f t="shared" si="148"/>
        <v>120</v>
      </c>
      <c r="O1588" t="s">
        <v>112</v>
      </c>
      <c r="P1588" t="s">
        <v>114</v>
      </c>
      <c r="Q1588" t="str">
        <f>TEXT(Table357[[#This Row],[order_date]],"yyyy")</f>
        <v>2015</v>
      </c>
    </row>
    <row r="1589" spans="1:17" x14ac:dyDescent="0.3">
      <c r="A1589">
        <f t="shared" si="149"/>
        <v>7777896988</v>
      </c>
      <c r="B1589" s="1">
        <v>42278</v>
      </c>
      <c r="C1589" t="str">
        <f t="shared" si="144"/>
        <v>Thursday</v>
      </c>
      <c r="D1589" t="str">
        <f t="shared" si="145"/>
        <v>October</v>
      </c>
      <c r="E1589">
        <v>16</v>
      </c>
      <c r="F1589" t="s">
        <v>7</v>
      </c>
      <c r="G1589" t="s">
        <v>8</v>
      </c>
      <c r="H1589">
        <f t="shared" si="146"/>
        <v>20.5</v>
      </c>
      <c r="I1589">
        <v>12</v>
      </c>
      <c r="J1589" t="s">
        <v>11</v>
      </c>
      <c r="K1589" t="s">
        <v>12</v>
      </c>
      <c r="L1589">
        <f>Table357[[#This Row],[unit_price]]*Table357[[#This Row],[quantity]]</f>
        <v>192</v>
      </c>
      <c r="M1589">
        <f t="shared" si="147"/>
        <v>246</v>
      </c>
      <c r="N1589">
        <f t="shared" si="148"/>
        <v>54</v>
      </c>
      <c r="O1589" t="s">
        <v>112</v>
      </c>
      <c r="P1589" t="s">
        <v>114</v>
      </c>
      <c r="Q1589" t="str">
        <f>TEXT(Table357[[#This Row],[order_date]],"yyyy")</f>
        <v>2015</v>
      </c>
    </row>
    <row r="1590" spans="1:17" x14ac:dyDescent="0.3">
      <c r="A1590">
        <f t="shared" si="149"/>
        <v>7777896989</v>
      </c>
      <c r="B1590" s="1">
        <v>42278</v>
      </c>
      <c r="C1590" t="str">
        <f t="shared" si="144"/>
        <v>Thursday</v>
      </c>
      <c r="D1590" t="str">
        <f t="shared" si="145"/>
        <v>October</v>
      </c>
      <c r="E1590">
        <v>16.5</v>
      </c>
      <c r="F1590" t="s">
        <v>7</v>
      </c>
      <c r="G1590" t="s">
        <v>17</v>
      </c>
      <c r="H1590">
        <f t="shared" si="146"/>
        <v>25</v>
      </c>
      <c r="I1590">
        <v>10</v>
      </c>
      <c r="J1590" t="s">
        <v>66</v>
      </c>
      <c r="K1590" t="s">
        <v>67</v>
      </c>
      <c r="L1590">
        <f>Table357[[#This Row],[unit_price]]*Table357[[#This Row],[quantity]]</f>
        <v>165</v>
      </c>
      <c r="M1590">
        <f t="shared" si="147"/>
        <v>250</v>
      </c>
      <c r="N1590">
        <f t="shared" si="148"/>
        <v>85</v>
      </c>
      <c r="O1590" t="s">
        <v>111</v>
      </c>
      <c r="P1590" t="s">
        <v>114</v>
      </c>
      <c r="Q1590" t="str">
        <f>TEXT(Table357[[#This Row],[order_date]],"yyyy")</f>
        <v>2015</v>
      </c>
    </row>
    <row r="1591" spans="1:17" x14ac:dyDescent="0.3">
      <c r="A1591">
        <f t="shared" si="149"/>
        <v>7777896990</v>
      </c>
      <c r="B1591" s="1">
        <v>42279</v>
      </c>
      <c r="C1591" t="str">
        <f t="shared" si="144"/>
        <v>Friday</v>
      </c>
      <c r="D1591" t="str">
        <f t="shared" si="145"/>
        <v>October</v>
      </c>
      <c r="E1591">
        <v>20.75</v>
      </c>
      <c r="F1591" t="s">
        <v>13</v>
      </c>
      <c r="G1591" t="s">
        <v>22</v>
      </c>
      <c r="H1591">
        <f t="shared" si="146"/>
        <v>28.75</v>
      </c>
      <c r="I1591">
        <v>4</v>
      </c>
      <c r="J1591" t="s">
        <v>44</v>
      </c>
      <c r="K1591" t="s">
        <v>45</v>
      </c>
      <c r="L1591">
        <f>Table357[[#This Row],[unit_price]]*Table357[[#This Row],[quantity]]</f>
        <v>83</v>
      </c>
      <c r="M1591">
        <f t="shared" si="147"/>
        <v>115</v>
      </c>
      <c r="N1591">
        <f t="shared" si="148"/>
        <v>32</v>
      </c>
      <c r="O1591" t="s">
        <v>112</v>
      </c>
      <c r="P1591" t="s">
        <v>115</v>
      </c>
      <c r="Q1591" t="str">
        <f>TEXT(Table357[[#This Row],[order_date]],"yyyy")</f>
        <v>2015</v>
      </c>
    </row>
    <row r="1592" spans="1:17" x14ac:dyDescent="0.3">
      <c r="A1592">
        <f t="shared" si="149"/>
        <v>7777896991</v>
      </c>
      <c r="B1592" s="1">
        <v>42279</v>
      </c>
      <c r="C1592" t="str">
        <f t="shared" si="144"/>
        <v>Friday</v>
      </c>
      <c r="D1592" t="str">
        <f t="shared" si="145"/>
        <v>October</v>
      </c>
      <c r="E1592">
        <v>16.5</v>
      </c>
      <c r="F1592" t="s">
        <v>7</v>
      </c>
      <c r="G1592" t="s">
        <v>17</v>
      </c>
      <c r="H1592">
        <f t="shared" si="146"/>
        <v>25</v>
      </c>
      <c r="I1592">
        <v>11</v>
      </c>
      <c r="J1592" t="s">
        <v>38</v>
      </c>
      <c r="K1592" t="s">
        <v>39</v>
      </c>
      <c r="L1592">
        <f>Table357[[#This Row],[unit_price]]*Table357[[#This Row],[quantity]]</f>
        <v>181.5</v>
      </c>
      <c r="M1592">
        <f t="shared" si="147"/>
        <v>275</v>
      </c>
      <c r="N1592">
        <f t="shared" si="148"/>
        <v>93.5</v>
      </c>
      <c r="O1592" t="s">
        <v>112</v>
      </c>
      <c r="P1592" t="s">
        <v>114</v>
      </c>
      <c r="Q1592" t="str">
        <f>TEXT(Table357[[#This Row],[order_date]],"yyyy")</f>
        <v>2015</v>
      </c>
    </row>
    <row r="1593" spans="1:17" x14ac:dyDescent="0.3">
      <c r="A1593">
        <f t="shared" si="149"/>
        <v>7777896992</v>
      </c>
      <c r="B1593" s="1">
        <v>42279</v>
      </c>
      <c r="C1593" t="str">
        <f t="shared" si="144"/>
        <v>Friday</v>
      </c>
      <c r="D1593" t="str">
        <f t="shared" si="145"/>
        <v>October</v>
      </c>
      <c r="E1593">
        <v>12</v>
      </c>
      <c r="F1593" t="s">
        <v>27</v>
      </c>
      <c r="G1593" t="s">
        <v>14</v>
      </c>
      <c r="H1593">
        <f t="shared" si="146"/>
        <v>16</v>
      </c>
      <c r="I1593">
        <v>1</v>
      </c>
      <c r="J1593" t="s">
        <v>68</v>
      </c>
      <c r="K1593" t="s">
        <v>69</v>
      </c>
      <c r="L1593">
        <f>Table357[[#This Row],[unit_price]]*Table357[[#This Row],[quantity]]</f>
        <v>12</v>
      </c>
      <c r="M1593">
        <f t="shared" si="147"/>
        <v>16</v>
      </c>
      <c r="N1593">
        <f t="shared" si="148"/>
        <v>4</v>
      </c>
      <c r="O1593" t="s">
        <v>111</v>
      </c>
      <c r="P1593" t="s">
        <v>115</v>
      </c>
      <c r="Q1593" t="str">
        <f>TEXT(Table357[[#This Row],[order_date]],"yyyy")</f>
        <v>2015</v>
      </c>
    </row>
    <row r="1594" spans="1:17" x14ac:dyDescent="0.3">
      <c r="A1594">
        <f t="shared" si="149"/>
        <v>7777896993</v>
      </c>
      <c r="B1594" s="1">
        <v>42279</v>
      </c>
      <c r="C1594" t="str">
        <f t="shared" si="144"/>
        <v>Friday</v>
      </c>
      <c r="D1594" t="str">
        <f t="shared" si="145"/>
        <v>October</v>
      </c>
      <c r="E1594">
        <v>20.25</v>
      </c>
      <c r="F1594" t="s">
        <v>13</v>
      </c>
      <c r="G1594" t="s">
        <v>14</v>
      </c>
      <c r="H1594">
        <f t="shared" si="146"/>
        <v>27.25</v>
      </c>
      <c r="I1594">
        <v>10</v>
      </c>
      <c r="J1594" t="s">
        <v>20</v>
      </c>
      <c r="K1594" t="s">
        <v>21</v>
      </c>
      <c r="L1594">
        <f>Table357[[#This Row],[unit_price]]*Table357[[#This Row],[quantity]]</f>
        <v>202.5</v>
      </c>
      <c r="M1594">
        <f t="shared" si="147"/>
        <v>272.5</v>
      </c>
      <c r="N1594">
        <f t="shared" si="148"/>
        <v>70</v>
      </c>
      <c r="O1594" t="s">
        <v>112</v>
      </c>
      <c r="P1594" t="s">
        <v>114</v>
      </c>
      <c r="Q1594" t="str">
        <f>TEXT(Table357[[#This Row],[order_date]],"yyyy")</f>
        <v>2015</v>
      </c>
    </row>
    <row r="1595" spans="1:17" x14ac:dyDescent="0.3">
      <c r="A1595">
        <f t="shared" si="149"/>
        <v>7777896994</v>
      </c>
      <c r="B1595" s="1">
        <v>42279</v>
      </c>
      <c r="C1595" t="str">
        <f t="shared" si="144"/>
        <v>Friday</v>
      </c>
      <c r="D1595" t="str">
        <f t="shared" si="145"/>
        <v>October</v>
      </c>
      <c r="E1595">
        <v>20.75</v>
      </c>
      <c r="F1595" t="s">
        <v>13</v>
      </c>
      <c r="G1595" t="s">
        <v>22</v>
      </c>
      <c r="H1595">
        <f t="shared" si="146"/>
        <v>28.75</v>
      </c>
      <c r="I1595">
        <v>1</v>
      </c>
      <c r="J1595" t="s">
        <v>44</v>
      </c>
      <c r="K1595" t="s">
        <v>45</v>
      </c>
      <c r="L1595">
        <f>Table357[[#This Row],[unit_price]]*Table357[[#This Row],[quantity]]</f>
        <v>20.75</v>
      </c>
      <c r="M1595">
        <f t="shared" si="147"/>
        <v>28.75</v>
      </c>
      <c r="N1595">
        <f t="shared" si="148"/>
        <v>8</v>
      </c>
      <c r="O1595" t="s">
        <v>111</v>
      </c>
      <c r="P1595" t="s">
        <v>115</v>
      </c>
      <c r="Q1595" t="str">
        <f>TEXT(Table357[[#This Row],[order_date]],"yyyy")</f>
        <v>2015</v>
      </c>
    </row>
    <row r="1596" spans="1:17" x14ac:dyDescent="0.3">
      <c r="A1596">
        <f t="shared" si="149"/>
        <v>7777896995</v>
      </c>
      <c r="B1596" s="1">
        <v>42279</v>
      </c>
      <c r="C1596" t="str">
        <f t="shared" si="144"/>
        <v>Friday</v>
      </c>
      <c r="D1596" t="str">
        <f t="shared" si="145"/>
        <v>October</v>
      </c>
      <c r="E1596">
        <v>16.75</v>
      </c>
      <c r="F1596" t="s">
        <v>7</v>
      </c>
      <c r="G1596" t="s">
        <v>22</v>
      </c>
      <c r="H1596">
        <f t="shared" si="146"/>
        <v>23.25</v>
      </c>
      <c r="I1596">
        <v>2</v>
      </c>
      <c r="J1596" t="s">
        <v>72</v>
      </c>
      <c r="K1596" t="s">
        <v>73</v>
      </c>
      <c r="L1596">
        <f>Table357[[#This Row],[unit_price]]*Table357[[#This Row],[quantity]]</f>
        <v>33.5</v>
      </c>
      <c r="M1596">
        <f t="shared" si="147"/>
        <v>46.5</v>
      </c>
      <c r="N1596">
        <f t="shared" si="148"/>
        <v>13</v>
      </c>
      <c r="O1596" t="s">
        <v>111</v>
      </c>
      <c r="P1596" t="s">
        <v>114</v>
      </c>
      <c r="Q1596" t="str">
        <f>TEXT(Table357[[#This Row],[order_date]],"yyyy")</f>
        <v>2015</v>
      </c>
    </row>
    <row r="1597" spans="1:17" x14ac:dyDescent="0.3">
      <c r="A1597">
        <f t="shared" si="149"/>
        <v>7777896996</v>
      </c>
      <c r="B1597" s="1">
        <v>42280</v>
      </c>
      <c r="C1597" t="str">
        <f t="shared" si="144"/>
        <v>Saturday</v>
      </c>
      <c r="D1597" t="str">
        <f t="shared" si="145"/>
        <v>October</v>
      </c>
      <c r="E1597">
        <v>20.75</v>
      </c>
      <c r="F1597" t="s">
        <v>13</v>
      </c>
      <c r="G1597" t="s">
        <v>17</v>
      </c>
      <c r="H1597">
        <f t="shared" si="146"/>
        <v>30.75</v>
      </c>
      <c r="I1597">
        <v>10</v>
      </c>
      <c r="J1597" t="s">
        <v>66</v>
      </c>
      <c r="K1597" t="s">
        <v>67</v>
      </c>
      <c r="L1597">
        <f>Table357[[#This Row],[unit_price]]*Table357[[#This Row],[quantity]]</f>
        <v>207.5</v>
      </c>
      <c r="M1597">
        <f t="shared" si="147"/>
        <v>307.5</v>
      </c>
      <c r="N1597">
        <f t="shared" si="148"/>
        <v>100</v>
      </c>
      <c r="O1597" t="s">
        <v>112</v>
      </c>
      <c r="P1597" t="s">
        <v>115</v>
      </c>
      <c r="Q1597" t="str">
        <f>TEXT(Table357[[#This Row],[order_date]],"yyyy")</f>
        <v>2015</v>
      </c>
    </row>
    <row r="1598" spans="1:17" x14ac:dyDescent="0.3">
      <c r="A1598">
        <f t="shared" si="149"/>
        <v>7777896997</v>
      </c>
      <c r="B1598" s="1">
        <v>42281</v>
      </c>
      <c r="C1598" t="str">
        <f t="shared" si="144"/>
        <v>Sunday</v>
      </c>
      <c r="D1598" t="str">
        <f t="shared" si="145"/>
        <v>October</v>
      </c>
      <c r="E1598">
        <v>20.75</v>
      </c>
      <c r="F1598" t="s">
        <v>13</v>
      </c>
      <c r="G1598" t="s">
        <v>22</v>
      </c>
      <c r="H1598">
        <f t="shared" si="146"/>
        <v>28.75</v>
      </c>
      <c r="I1598">
        <v>6</v>
      </c>
      <c r="J1598" t="s">
        <v>44</v>
      </c>
      <c r="K1598" t="s">
        <v>45</v>
      </c>
      <c r="L1598">
        <f>Table357[[#This Row],[unit_price]]*Table357[[#This Row],[quantity]]</f>
        <v>124.5</v>
      </c>
      <c r="M1598">
        <f t="shared" si="147"/>
        <v>172.5</v>
      </c>
      <c r="N1598">
        <f t="shared" si="148"/>
        <v>48</v>
      </c>
      <c r="O1598" t="s">
        <v>111</v>
      </c>
      <c r="P1598" t="s">
        <v>114</v>
      </c>
      <c r="Q1598" t="str">
        <f>TEXT(Table357[[#This Row],[order_date]],"yyyy")</f>
        <v>2015</v>
      </c>
    </row>
    <row r="1599" spans="1:17" x14ac:dyDescent="0.3">
      <c r="A1599">
        <f t="shared" si="149"/>
        <v>7777896998</v>
      </c>
      <c r="B1599" s="1">
        <v>42281</v>
      </c>
      <c r="C1599" t="str">
        <f t="shared" si="144"/>
        <v>Sunday</v>
      </c>
      <c r="D1599" t="str">
        <f t="shared" si="145"/>
        <v>October</v>
      </c>
      <c r="E1599">
        <v>20.75</v>
      </c>
      <c r="F1599" t="s">
        <v>13</v>
      </c>
      <c r="G1599" t="s">
        <v>22</v>
      </c>
      <c r="H1599">
        <f t="shared" si="146"/>
        <v>28.75</v>
      </c>
      <c r="I1599">
        <v>7</v>
      </c>
      <c r="J1599" t="s">
        <v>28</v>
      </c>
      <c r="K1599" t="s">
        <v>29</v>
      </c>
      <c r="L1599">
        <f>Table357[[#This Row],[unit_price]]*Table357[[#This Row],[quantity]]</f>
        <v>145.25</v>
      </c>
      <c r="M1599">
        <f t="shared" si="147"/>
        <v>201.25</v>
      </c>
      <c r="N1599">
        <f t="shared" si="148"/>
        <v>56</v>
      </c>
      <c r="O1599" t="s">
        <v>112</v>
      </c>
      <c r="P1599" t="s">
        <v>114</v>
      </c>
      <c r="Q1599" t="str">
        <f>TEXT(Table357[[#This Row],[order_date]],"yyyy")</f>
        <v>2015</v>
      </c>
    </row>
    <row r="1600" spans="1:17" x14ac:dyDescent="0.3">
      <c r="A1600">
        <f t="shared" si="149"/>
        <v>7777896999</v>
      </c>
      <c r="B1600" s="1">
        <v>42282</v>
      </c>
      <c r="C1600" t="str">
        <f t="shared" si="144"/>
        <v>Monday</v>
      </c>
      <c r="D1600" t="str">
        <f t="shared" si="145"/>
        <v>October</v>
      </c>
      <c r="E1600">
        <v>20.75</v>
      </c>
      <c r="F1600" t="s">
        <v>13</v>
      </c>
      <c r="G1600" t="s">
        <v>22</v>
      </c>
      <c r="H1600">
        <f t="shared" si="146"/>
        <v>28.75</v>
      </c>
      <c r="I1600">
        <v>1</v>
      </c>
      <c r="J1600" t="s">
        <v>23</v>
      </c>
      <c r="K1600" t="s">
        <v>24</v>
      </c>
      <c r="L1600">
        <f>Table357[[#This Row],[unit_price]]*Table357[[#This Row],[quantity]]</f>
        <v>20.75</v>
      </c>
      <c r="M1600">
        <f t="shared" si="147"/>
        <v>28.75</v>
      </c>
      <c r="N1600">
        <f t="shared" si="148"/>
        <v>8</v>
      </c>
      <c r="O1600" t="s">
        <v>111</v>
      </c>
      <c r="P1600" t="s">
        <v>114</v>
      </c>
      <c r="Q1600" t="str">
        <f>TEXT(Table357[[#This Row],[order_date]],"yyyy")</f>
        <v>2015</v>
      </c>
    </row>
    <row r="1601" spans="1:17" x14ac:dyDescent="0.3">
      <c r="A1601">
        <f t="shared" si="149"/>
        <v>7777897000</v>
      </c>
      <c r="B1601" s="1">
        <v>42282</v>
      </c>
      <c r="C1601" t="str">
        <f t="shared" si="144"/>
        <v>Monday</v>
      </c>
      <c r="D1601" t="str">
        <f t="shared" si="145"/>
        <v>October</v>
      </c>
      <c r="E1601">
        <v>21</v>
      </c>
      <c r="F1601" t="s">
        <v>13</v>
      </c>
      <c r="G1601" t="s">
        <v>14</v>
      </c>
      <c r="H1601">
        <f t="shared" si="146"/>
        <v>28</v>
      </c>
      <c r="I1601">
        <v>8</v>
      </c>
      <c r="J1601" t="s">
        <v>62</v>
      </c>
      <c r="K1601" t="s">
        <v>63</v>
      </c>
      <c r="L1601">
        <f>Table357[[#This Row],[unit_price]]*Table357[[#This Row],[quantity]]</f>
        <v>168</v>
      </c>
      <c r="M1601">
        <f t="shared" si="147"/>
        <v>224</v>
      </c>
      <c r="N1601">
        <f t="shared" si="148"/>
        <v>56</v>
      </c>
      <c r="O1601" t="s">
        <v>112</v>
      </c>
      <c r="P1601" t="s">
        <v>114</v>
      </c>
      <c r="Q1601" t="str">
        <f>TEXT(Table357[[#This Row],[order_date]],"yyyy")</f>
        <v>2015</v>
      </c>
    </row>
    <row r="1602" spans="1:17" x14ac:dyDescent="0.3">
      <c r="A1602">
        <f t="shared" si="149"/>
        <v>7777897001</v>
      </c>
      <c r="B1602" s="1">
        <v>42282</v>
      </c>
      <c r="C1602" t="str">
        <f t="shared" ref="C1602:C1665" si="150">TEXT(B1602,"dddd")</f>
        <v>Monday</v>
      </c>
      <c r="D1602" t="str">
        <f t="shared" si="145"/>
        <v>October</v>
      </c>
      <c r="E1602">
        <v>16.5</v>
      </c>
      <c r="F1602" t="s">
        <v>7</v>
      </c>
      <c r="G1602" t="s">
        <v>17</v>
      </c>
      <c r="H1602">
        <f t="shared" si="146"/>
        <v>25</v>
      </c>
      <c r="I1602">
        <v>3</v>
      </c>
      <c r="J1602" t="s">
        <v>38</v>
      </c>
      <c r="K1602" t="s">
        <v>39</v>
      </c>
      <c r="L1602">
        <f>Table357[[#This Row],[unit_price]]*Table357[[#This Row],[quantity]]</f>
        <v>49.5</v>
      </c>
      <c r="M1602">
        <f t="shared" si="147"/>
        <v>75</v>
      </c>
      <c r="N1602">
        <f t="shared" si="148"/>
        <v>25.5</v>
      </c>
      <c r="O1602" t="s">
        <v>112</v>
      </c>
      <c r="P1602" t="s">
        <v>114</v>
      </c>
      <c r="Q1602" t="str">
        <f>TEXT(Table357[[#This Row],[order_date]],"yyyy")</f>
        <v>2015</v>
      </c>
    </row>
    <row r="1603" spans="1:17" x14ac:dyDescent="0.3">
      <c r="A1603">
        <f t="shared" si="149"/>
        <v>7777897002</v>
      </c>
      <c r="B1603" s="1">
        <v>42282</v>
      </c>
      <c r="C1603" t="str">
        <f t="shared" si="150"/>
        <v>Monday</v>
      </c>
      <c r="D1603" t="str">
        <f t="shared" ref="D1603:D1666" si="151">TEXT(B1603,"mmmm")</f>
        <v>October</v>
      </c>
      <c r="E1603">
        <v>18.5</v>
      </c>
      <c r="F1603" t="s">
        <v>13</v>
      </c>
      <c r="G1603" t="s">
        <v>14</v>
      </c>
      <c r="H1603">
        <f t="shared" ref="H1603:H1666" si="152">E1603 +   IF(F1603="S", 2, IF(F1603="M", 3.5, IF(F1603="L", 5, 0))) +  IF(G1603="Classic", 1, IF(G1603="Veggie", 2, IF(G1603="Chicken", 3, IF(G1603="Supreme",5,0))))</f>
        <v>25.5</v>
      </c>
      <c r="I1603">
        <v>7</v>
      </c>
      <c r="J1603" t="s">
        <v>15</v>
      </c>
      <c r="K1603" t="s">
        <v>16</v>
      </c>
      <c r="L1603">
        <f>Table357[[#This Row],[unit_price]]*Table357[[#This Row],[quantity]]</f>
        <v>129.5</v>
      </c>
      <c r="M1603">
        <f t="shared" ref="M1603:M1666" si="153">H1603*I1603</f>
        <v>178.5</v>
      </c>
      <c r="N1603">
        <f t="shared" ref="N1603:N1666" si="154">(H1603-E1603)*I1603</f>
        <v>49</v>
      </c>
      <c r="O1603" t="s">
        <v>112</v>
      </c>
      <c r="P1603" t="s">
        <v>115</v>
      </c>
      <c r="Q1603" t="str">
        <f>TEXT(Table357[[#This Row],[order_date]],"yyyy")</f>
        <v>2015</v>
      </c>
    </row>
    <row r="1604" spans="1:17" x14ac:dyDescent="0.3">
      <c r="A1604">
        <f t="shared" ref="A1604:A1667" si="155">A1603+1</f>
        <v>7777897003</v>
      </c>
      <c r="B1604" s="1">
        <v>42282</v>
      </c>
      <c r="C1604" t="str">
        <f t="shared" si="150"/>
        <v>Monday</v>
      </c>
      <c r="D1604" t="str">
        <f t="shared" si="151"/>
        <v>October</v>
      </c>
      <c r="E1604">
        <v>16.75</v>
      </c>
      <c r="F1604" t="s">
        <v>7</v>
      </c>
      <c r="G1604" t="s">
        <v>22</v>
      </c>
      <c r="H1604">
        <f t="shared" si="152"/>
        <v>23.25</v>
      </c>
      <c r="I1604">
        <v>8</v>
      </c>
      <c r="J1604" t="s">
        <v>44</v>
      </c>
      <c r="K1604" t="s">
        <v>45</v>
      </c>
      <c r="L1604">
        <f>Table357[[#This Row],[unit_price]]*Table357[[#This Row],[quantity]]</f>
        <v>134</v>
      </c>
      <c r="M1604">
        <f t="shared" si="153"/>
        <v>186</v>
      </c>
      <c r="N1604">
        <f t="shared" si="154"/>
        <v>52</v>
      </c>
      <c r="O1604" t="s">
        <v>112</v>
      </c>
      <c r="P1604" t="s">
        <v>114</v>
      </c>
      <c r="Q1604" t="str">
        <f>TEXT(Table357[[#This Row],[order_date]],"yyyy")</f>
        <v>2015</v>
      </c>
    </row>
    <row r="1605" spans="1:17" x14ac:dyDescent="0.3">
      <c r="A1605">
        <f t="shared" si="155"/>
        <v>7777897004</v>
      </c>
      <c r="B1605" s="1">
        <v>42283</v>
      </c>
      <c r="C1605" t="str">
        <f t="shared" si="150"/>
        <v>Tuesday</v>
      </c>
      <c r="D1605" t="str">
        <f t="shared" si="151"/>
        <v>October</v>
      </c>
      <c r="E1605">
        <v>16.75</v>
      </c>
      <c r="F1605" t="s">
        <v>7</v>
      </c>
      <c r="G1605" t="s">
        <v>22</v>
      </c>
      <c r="H1605">
        <f t="shared" si="152"/>
        <v>23.25</v>
      </c>
      <c r="I1605">
        <v>4</v>
      </c>
      <c r="J1605" t="s">
        <v>72</v>
      </c>
      <c r="K1605" t="s">
        <v>73</v>
      </c>
      <c r="L1605">
        <f>Table357[[#This Row],[unit_price]]*Table357[[#This Row],[quantity]]</f>
        <v>67</v>
      </c>
      <c r="M1605">
        <f t="shared" si="153"/>
        <v>93</v>
      </c>
      <c r="N1605">
        <f t="shared" si="154"/>
        <v>26</v>
      </c>
      <c r="O1605" t="s">
        <v>112</v>
      </c>
      <c r="P1605" t="s">
        <v>115</v>
      </c>
      <c r="Q1605" t="str">
        <f>TEXT(Table357[[#This Row],[order_date]],"yyyy")</f>
        <v>2015</v>
      </c>
    </row>
    <row r="1606" spans="1:17" x14ac:dyDescent="0.3">
      <c r="A1606">
        <f t="shared" si="155"/>
        <v>7777897005</v>
      </c>
      <c r="B1606" s="1">
        <v>42283</v>
      </c>
      <c r="C1606" t="str">
        <f t="shared" si="150"/>
        <v>Tuesday</v>
      </c>
      <c r="D1606" t="str">
        <f t="shared" si="151"/>
        <v>October</v>
      </c>
      <c r="E1606">
        <v>17.95</v>
      </c>
      <c r="F1606" t="s">
        <v>13</v>
      </c>
      <c r="G1606" t="s">
        <v>14</v>
      </c>
      <c r="H1606">
        <f t="shared" si="152"/>
        <v>24.95</v>
      </c>
      <c r="I1606">
        <v>1</v>
      </c>
      <c r="J1606" t="s">
        <v>56</v>
      </c>
      <c r="K1606" t="s">
        <v>57</v>
      </c>
      <c r="L1606">
        <f>Table357[[#This Row],[unit_price]]*Table357[[#This Row],[quantity]]</f>
        <v>17.95</v>
      </c>
      <c r="M1606">
        <f t="shared" si="153"/>
        <v>24.95</v>
      </c>
      <c r="N1606">
        <f t="shared" si="154"/>
        <v>7</v>
      </c>
      <c r="O1606" t="s">
        <v>111</v>
      </c>
      <c r="P1606" t="s">
        <v>114</v>
      </c>
      <c r="Q1606" t="str">
        <f>TEXT(Table357[[#This Row],[order_date]],"yyyy")</f>
        <v>2015</v>
      </c>
    </row>
    <row r="1607" spans="1:17" x14ac:dyDescent="0.3">
      <c r="A1607">
        <f t="shared" si="155"/>
        <v>7777897006</v>
      </c>
      <c r="B1607" s="1">
        <v>42283</v>
      </c>
      <c r="C1607" t="str">
        <f t="shared" si="150"/>
        <v>Tuesday</v>
      </c>
      <c r="D1607" t="str">
        <f t="shared" si="151"/>
        <v>October</v>
      </c>
      <c r="E1607">
        <v>16.25</v>
      </c>
      <c r="F1607" t="s">
        <v>7</v>
      </c>
      <c r="G1607" t="s">
        <v>17</v>
      </c>
      <c r="H1607">
        <f t="shared" si="152"/>
        <v>24.75</v>
      </c>
      <c r="I1607">
        <v>10</v>
      </c>
      <c r="J1607" t="s">
        <v>60</v>
      </c>
      <c r="K1607" t="s">
        <v>61</v>
      </c>
      <c r="L1607">
        <f>Table357[[#This Row],[unit_price]]*Table357[[#This Row],[quantity]]</f>
        <v>162.5</v>
      </c>
      <c r="M1607">
        <f t="shared" si="153"/>
        <v>247.5</v>
      </c>
      <c r="N1607">
        <f t="shared" si="154"/>
        <v>85</v>
      </c>
      <c r="O1607" t="s">
        <v>111</v>
      </c>
      <c r="P1607" t="s">
        <v>115</v>
      </c>
      <c r="Q1607" t="str">
        <f>TEXT(Table357[[#This Row],[order_date]],"yyyy")</f>
        <v>2015</v>
      </c>
    </row>
    <row r="1608" spans="1:17" x14ac:dyDescent="0.3">
      <c r="A1608">
        <f t="shared" si="155"/>
        <v>7777897007</v>
      </c>
      <c r="B1608" s="1">
        <v>42283</v>
      </c>
      <c r="C1608" t="str">
        <f t="shared" si="150"/>
        <v>Tuesday</v>
      </c>
      <c r="D1608" t="str">
        <f t="shared" si="151"/>
        <v>October</v>
      </c>
      <c r="E1608">
        <v>16.75</v>
      </c>
      <c r="F1608" t="s">
        <v>7</v>
      </c>
      <c r="G1608" t="s">
        <v>22</v>
      </c>
      <c r="H1608">
        <f t="shared" si="152"/>
        <v>23.25</v>
      </c>
      <c r="I1608">
        <v>2</v>
      </c>
      <c r="J1608" t="s">
        <v>28</v>
      </c>
      <c r="K1608" t="s">
        <v>29</v>
      </c>
      <c r="L1608">
        <f>Table357[[#This Row],[unit_price]]*Table357[[#This Row],[quantity]]</f>
        <v>33.5</v>
      </c>
      <c r="M1608">
        <f t="shared" si="153"/>
        <v>46.5</v>
      </c>
      <c r="N1608">
        <f t="shared" si="154"/>
        <v>13</v>
      </c>
      <c r="O1608" t="s">
        <v>111</v>
      </c>
      <c r="P1608" t="s">
        <v>115</v>
      </c>
      <c r="Q1608" t="str">
        <f>TEXT(Table357[[#This Row],[order_date]],"yyyy")</f>
        <v>2015</v>
      </c>
    </row>
    <row r="1609" spans="1:17" x14ac:dyDescent="0.3">
      <c r="A1609">
        <f t="shared" si="155"/>
        <v>7777897008</v>
      </c>
      <c r="B1609" s="1">
        <v>42283</v>
      </c>
      <c r="C1609" t="str">
        <f t="shared" si="150"/>
        <v>Tuesday</v>
      </c>
      <c r="D1609" t="str">
        <f t="shared" si="151"/>
        <v>October</v>
      </c>
      <c r="E1609">
        <v>16</v>
      </c>
      <c r="F1609" t="s">
        <v>7</v>
      </c>
      <c r="G1609" t="s">
        <v>14</v>
      </c>
      <c r="H1609">
        <f t="shared" si="152"/>
        <v>21.5</v>
      </c>
      <c r="I1609">
        <v>2</v>
      </c>
      <c r="J1609" t="s">
        <v>64</v>
      </c>
      <c r="K1609" t="s">
        <v>65</v>
      </c>
      <c r="L1609">
        <f>Table357[[#This Row],[unit_price]]*Table357[[#This Row],[quantity]]</f>
        <v>32</v>
      </c>
      <c r="M1609">
        <f t="shared" si="153"/>
        <v>43</v>
      </c>
      <c r="N1609">
        <f t="shared" si="154"/>
        <v>11</v>
      </c>
      <c r="O1609" t="s">
        <v>111</v>
      </c>
      <c r="P1609" t="s">
        <v>114</v>
      </c>
      <c r="Q1609" t="str">
        <f>TEXT(Table357[[#This Row],[order_date]],"yyyy")</f>
        <v>2015</v>
      </c>
    </row>
    <row r="1610" spans="1:17" x14ac:dyDescent="0.3">
      <c r="A1610">
        <f t="shared" si="155"/>
        <v>7777897009</v>
      </c>
      <c r="B1610" s="1">
        <v>42283</v>
      </c>
      <c r="C1610" t="str">
        <f t="shared" si="150"/>
        <v>Tuesday</v>
      </c>
      <c r="D1610" t="str">
        <f t="shared" si="151"/>
        <v>October</v>
      </c>
      <c r="E1610">
        <v>16.75</v>
      </c>
      <c r="F1610" t="s">
        <v>7</v>
      </c>
      <c r="G1610" t="s">
        <v>22</v>
      </c>
      <c r="H1610">
        <f t="shared" si="152"/>
        <v>23.25</v>
      </c>
      <c r="I1610">
        <v>11</v>
      </c>
      <c r="J1610" t="s">
        <v>46</v>
      </c>
      <c r="K1610" t="s">
        <v>47</v>
      </c>
      <c r="L1610">
        <f>Table357[[#This Row],[unit_price]]*Table357[[#This Row],[quantity]]</f>
        <v>184.25</v>
      </c>
      <c r="M1610">
        <f t="shared" si="153"/>
        <v>255.75</v>
      </c>
      <c r="N1610">
        <f t="shared" si="154"/>
        <v>71.5</v>
      </c>
      <c r="O1610" t="s">
        <v>112</v>
      </c>
      <c r="P1610" t="s">
        <v>115</v>
      </c>
      <c r="Q1610" t="str">
        <f>TEXT(Table357[[#This Row],[order_date]],"yyyy")</f>
        <v>2015</v>
      </c>
    </row>
    <row r="1611" spans="1:17" x14ac:dyDescent="0.3">
      <c r="A1611">
        <f t="shared" si="155"/>
        <v>7777897010</v>
      </c>
      <c r="B1611" s="1">
        <v>42283</v>
      </c>
      <c r="C1611" t="str">
        <f t="shared" si="150"/>
        <v>Tuesday</v>
      </c>
      <c r="D1611" t="str">
        <f t="shared" si="151"/>
        <v>October</v>
      </c>
      <c r="E1611">
        <v>20.75</v>
      </c>
      <c r="F1611" t="s">
        <v>13</v>
      </c>
      <c r="G1611" t="s">
        <v>22</v>
      </c>
      <c r="H1611">
        <f t="shared" si="152"/>
        <v>28.75</v>
      </c>
      <c r="I1611">
        <v>4</v>
      </c>
      <c r="J1611" t="s">
        <v>44</v>
      </c>
      <c r="K1611" t="s">
        <v>45</v>
      </c>
      <c r="L1611">
        <f>Table357[[#This Row],[unit_price]]*Table357[[#This Row],[quantity]]</f>
        <v>83</v>
      </c>
      <c r="M1611">
        <f t="shared" si="153"/>
        <v>115</v>
      </c>
      <c r="N1611">
        <f t="shared" si="154"/>
        <v>32</v>
      </c>
      <c r="O1611" t="s">
        <v>112</v>
      </c>
      <c r="P1611" t="s">
        <v>114</v>
      </c>
      <c r="Q1611" t="str">
        <f>TEXT(Table357[[#This Row],[order_date]],"yyyy")</f>
        <v>2015</v>
      </c>
    </row>
    <row r="1612" spans="1:17" x14ac:dyDescent="0.3">
      <c r="A1612">
        <f t="shared" si="155"/>
        <v>7777897011</v>
      </c>
      <c r="B1612" s="1">
        <v>42283</v>
      </c>
      <c r="C1612" t="str">
        <f t="shared" si="150"/>
        <v>Tuesday</v>
      </c>
      <c r="D1612" t="str">
        <f t="shared" si="151"/>
        <v>October</v>
      </c>
      <c r="E1612">
        <v>20.75</v>
      </c>
      <c r="F1612" t="s">
        <v>13</v>
      </c>
      <c r="G1612" t="s">
        <v>17</v>
      </c>
      <c r="H1612">
        <f t="shared" si="152"/>
        <v>30.75</v>
      </c>
      <c r="I1612">
        <v>6</v>
      </c>
      <c r="J1612" t="s">
        <v>38</v>
      </c>
      <c r="K1612" t="s">
        <v>39</v>
      </c>
      <c r="L1612">
        <f>Table357[[#This Row],[unit_price]]*Table357[[#This Row],[quantity]]</f>
        <v>124.5</v>
      </c>
      <c r="M1612">
        <f t="shared" si="153"/>
        <v>184.5</v>
      </c>
      <c r="N1612">
        <f t="shared" si="154"/>
        <v>60</v>
      </c>
      <c r="O1612" t="s">
        <v>112</v>
      </c>
      <c r="P1612" t="s">
        <v>115</v>
      </c>
      <c r="Q1612" t="str">
        <f>TEXT(Table357[[#This Row],[order_date]],"yyyy")</f>
        <v>2015</v>
      </c>
    </row>
    <row r="1613" spans="1:17" x14ac:dyDescent="0.3">
      <c r="A1613">
        <f t="shared" si="155"/>
        <v>7777897012</v>
      </c>
      <c r="B1613" s="1">
        <v>42283</v>
      </c>
      <c r="C1613" t="str">
        <f t="shared" si="150"/>
        <v>Tuesday</v>
      </c>
      <c r="D1613" t="str">
        <f t="shared" si="151"/>
        <v>October</v>
      </c>
      <c r="E1613">
        <v>12.25</v>
      </c>
      <c r="F1613" t="s">
        <v>27</v>
      </c>
      <c r="G1613" t="s">
        <v>17</v>
      </c>
      <c r="H1613">
        <f t="shared" si="152"/>
        <v>19.25</v>
      </c>
      <c r="I1613">
        <v>6</v>
      </c>
      <c r="J1613" t="s">
        <v>70</v>
      </c>
      <c r="K1613" t="s">
        <v>71</v>
      </c>
      <c r="L1613">
        <f>Table357[[#This Row],[unit_price]]*Table357[[#This Row],[quantity]]</f>
        <v>73.5</v>
      </c>
      <c r="M1613">
        <f t="shared" si="153"/>
        <v>115.5</v>
      </c>
      <c r="N1613">
        <f t="shared" si="154"/>
        <v>42</v>
      </c>
      <c r="O1613" t="s">
        <v>111</v>
      </c>
      <c r="P1613" t="s">
        <v>114</v>
      </c>
      <c r="Q1613" t="str">
        <f>TEXT(Table357[[#This Row],[order_date]],"yyyy")</f>
        <v>2015</v>
      </c>
    </row>
    <row r="1614" spans="1:17" x14ac:dyDescent="0.3">
      <c r="A1614">
        <f t="shared" si="155"/>
        <v>7777897013</v>
      </c>
      <c r="B1614" s="1">
        <v>42284</v>
      </c>
      <c r="C1614" t="str">
        <f t="shared" si="150"/>
        <v>Wednesday</v>
      </c>
      <c r="D1614" t="str">
        <f t="shared" si="151"/>
        <v>October</v>
      </c>
      <c r="E1614">
        <v>20.75</v>
      </c>
      <c r="F1614" t="s">
        <v>13</v>
      </c>
      <c r="G1614" t="s">
        <v>17</v>
      </c>
      <c r="H1614">
        <f t="shared" si="152"/>
        <v>30.75</v>
      </c>
      <c r="I1614">
        <v>5</v>
      </c>
      <c r="J1614" t="s">
        <v>32</v>
      </c>
      <c r="K1614" t="s">
        <v>33</v>
      </c>
      <c r="L1614">
        <f>Table357[[#This Row],[unit_price]]*Table357[[#This Row],[quantity]]</f>
        <v>103.75</v>
      </c>
      <c r="M1614">
        <f t="shared" si="153"/>
        <v>153.75</v>
      </c>
      <c r="N1614">
        <f t="shared" si="154"/>
        <v>50</v>
      </c>
      <c r="O1614" t="s">
        <v>112</v>
      </c>
      <c r="P1614" t="s">
        <v>114</v>
      </c>
      <c r="Q1614" t="str">
        <f>TEXT(Table357[[#This Row],[order_date]],"yyyy")</f>
        <v>2015</v>
      </c>
    </row>
    <row r="1615" spans="1:17" x14ac:dyDescent="0.3">
      <c r="A1615">
        <f t="shared" si="155"/>
        <v>7777897014</v>
      </c>
      <c r="B1615" s="1">
        <v>42284</v>
      </c>
      <c r="C1615" t="str">
        <f t="shared" si="150"/>
        <v>Wednesday</v>
      </c>
      <c r="D1615" t="str">
        <f t="shared" si="151"/>
        <v>October</v>
      </c>
      <c r="E1615">
        <v>20.5</v>
      </c>
      <c r="F1615" t="s">
        <v>13</v>
      </c>
      <c r="G1615" t="s">
        <v>8</v>
      </c>
      <c r="H1615">
        <f t="shared" si="152"/>
        <v>26.5</v>
      </c>
      <c r="I1615">
        <v>9</v>
      </c>
      <c r="J1615" t="s">
        <v>11</v>
      </c>
      <c r="K1615" t="s">
        <v>12</v>
      </c>
      <c r="L1615">
        <f>Table357[[#This Row],[unit_price]]*Table357[[#This Row],[quantity]]</f>
        <v>184.5</v>
      </c>
      <c r="M1615">
        <f t="shared" si="153"/>
        <v>238.5</v>
      </c>
      <c r="N1615">
        <f t="shared" si="154"/>
        <v>54</v>
      </c>
      <c r="O1615" t="s">
        <v>112</v>
      </c>
      <c r="P1615" t="s">
        <v>114</v>
      </c>
      <c r="Q1615" t="str">
        <f>TEXT(Table357[[#This Row],[order_date]],"yyyy")</f>
        <v>2015</v>
      </c>
    </row>
    <row r="1616" spans="1:17" x14ac:dyDescent="0.3">
      <c r="A1616">
        <f t="shared" si="155"/>
        <v>7777897015</v>
      </c>
      <c r="B1616" s="1">
        <v>42284</v>
      </c>
      <c r="C1616" t="str">
        <f t="shared" si="150"/>
        <v>Wednesday</v>
      </c>
      <c r="D1616" t="str">
        <f t="shared" si="151"/>
        <v>October</v>
      </c>
      <c r="E1616">
        <v>17.95</v>
      </c>
      <c r="F1616" t="s">
        <v>13</v>
      </c>
      <c r="G1616" t="s">
        <v>14</v>
      </c>
      <c r="H1616">
        <f t="shared" si="152"/>
        <v>24.95</v>
      </c>
      <c r="I1616">
        <v>12</v>
      </c>
      <c r="J1616" t="s">
        <v>56</v>
      </c>
      <c r="K1616" t="s">
        <v>57</v>
      </c>
      <c r="L1616">
        <f>Table357[[#This Row],[unit_price]]*Table357[[#This Row],[quantity]]</f>
        <v>215.39999999999998</v>
      </c>
      <c r="M1616">
        <f t="shared" si="153"/>
        <v>299.39999999999998</v>
      </c>
      <c r="N1616">
        <f t="shared" si="154"/>
        <v>84</v>
      </c>
      <c r="O1616" t="s">
        <v>112</v>
      </c>
      <c r="P1616" t="s">
        <v>114</v>
      </c>
      <c r="Q1616" t="str">
        <f>TEXT(Table357[[#This Row],[order_date]],"yyyy")</f>
        <v>2015</v>
      </c>
    </row>
    <row r="1617" spans="1:17" x14ac:dyDescent="0.3">
      <c r="A1617">
        <f t="shared" si="155"/>
        <v>7777897016</v>
      </c>
      <c r="B1617" s="1">
        <v>42284</v>
      </c>
      <c r="C1617" t="str">
        <f t="shared" si="150"/>
        <v>Wednesday</v>
      </c>
      <c r="D1617" t="str">
        <f t="shared" si="151"/>
        <v>October</v>
      </c>
      <c r="E1617">
        <v>16</v>
      </c>
      <c r="F1617" t="s">
        <v>7</v>
      </c>
      <c r="G1617" t="s">
        <v>8</v>
      </c>
      <c r="H1617">
        <f t="shared" si="152"/>
        <v>20.5</v>
      </c>
      <c r="I1617">
        <v>3</v>
      </c>
      <c r="J1617" t="s">
        <v>58</v>
      </c>
      <c r="K1617" t="s">
        <v>59</v>
      </c>
      <c r="L1617">
        <f>Table357[[#This Row],[unit_price]]*Table357[[#This Row],[quantity]]</f>
        <v>48</v>
      </c>
      <c r="M1617">
        <f t="shared" si="153"/>
        <v>61.5</v>
      </c>
      <c r="N1617">
        <f t="shared" si="154"/>
        <v>13.5</v>
      </c>
      <c r="O1617" t="s">
        <v>111</v>
      </c>
      <c r="P1617" t="s">
        <v>114</v>
      </c>
      <c r="Q1617" t="str">
        <f>TEXT(Table357[[#This Row],[order_date]],"yyyy")</f>
        <v>2015</v>
      </c>
    </row>
    <row r="1618" spans="1:17" x14ac:dyDescent="0.3">
      <c r="A1618">
        <f t="shared" si="155"/>
        <v>7777897017</v>
      </c>
      <c r="B1618" s="1">
        <v>42285</v>
      </c>
      <c r="C1618" t="str">
        <f t="shared" si="150"/>
        <v>Thursday</v>
      </c>
      <c r="D1618" t="str">
        <f t="shared" si="151"/>
        <v>October</v>
      </c>
      <c r="E1618">
        <v>13.25</v>
      </c>
      <c r="F1618" t="s">
        <v>7</v>
      </c>
      <c r="G1618" t="s">
        <v>8</v>
      </c>
      <c r="H1618">
        <f t="shared" si="152"/>
        <v>17.75</v>
      </c>
      <c r="I1618">
        <v>6</v>
      </c>
      <c r="J1618" t="s">
        <v>9</v>
      </c>
      <c r="K1618" t="s">
        <v>10</v>
      </c>
      <c r="L1618">
        <f>Table357[[#This Row],[unit_price]]*Table357[[#This Row],[quantity]]</f>
        <v>79.5</v>
      </c>
      <c r="M1618">
        <f t="shared" si="153"/>
        <v>106.5</v>
      </c>
      <c r="N1618">
        <f t="shared" si="154"/>
        <v>27</v>
      </c>
      <c r="O1618" t="s">
        <v>112</v>
      </c>
      <c r="P1618" t="s">
        <v>115</v>
      </c>
      <c r="Q1618" t="str">
        <f>TEXT(Table357[[#This Row],[order_date]],"yyyy")</f>
        <v>2015</v>
      </c>
    </row>
    <row r="1619" spans="1:17" x14ac:dyDescent="0.3">
      <c r="A1619">
        <f t="shared" si="155"/>
        <v>7777897018</v>
      </c>
      <c r="B1619" s="1">
        <v>42285</v>
      </c>
      <c r="C1619" t="str">
        <f t="shared" si="150"/>
        <v>Thursday</v>
      </c>
      <c r="D1619" t="str">
        <f t="shared" si="151"/>
        <v>October</v>
      </c>
      <c r="E1619">
        <v>20.75</v>
      </c>
      <c r="F1619" t="s">
        <v>13</v>
      </c>
      <c r="G1619" t="s">
        <v>22</v>
      </c>
      <c r="H1619">
        <f t="shared" si="152"/>
        <v>28.75</v>
      </c>
      <c r="I1619">
        <v>12</v>
      </c>
      <c r="J1619" t="s">
        <v>23</v>
      </c>
      <c r="K1619" t="s">
        <v>24</v>
      </c>
      <c r="L1619">
        <f>Table357[[#This Row],[unit_price]]*Table357[[#This Row],[quantity]]</f>
        <v>249</v>
      </c>
      <c r="M1619">
        <f t="shared" si="153"/>
        <v>345</v>
      </c>
      <c r="N1619">
        <f t="shared" si="154"/>
        <v>96</v>
      </c>
      <c r="O1619" t="s">
        <v>112</v>
      </c>
      <c r="P1619" t="s">
        <v>115</v>
      </c>
      <c r="Q1619" t="str">
        <f>TEXT(Table357[[#This Row],[order_date]],"yyyy")</f>
        <v>2015</v>
      </c>
    </row>
    <row r="1620" spans="1:17" x14ac:dyDescent="0.3">
      <c r="A1620">
        <f t="shared" si="155"/>
        <v>7777897019</v>
      </c>
      <c r="B1620" s="1">
        <v>42285</v>
      </c>
      <c r="C1620" t="str">
        <f t="shared" si="150"/>
        <v>Thursday</v>
      </c>
      <c r="D1620" t="str">
        <f t="shared" si="151"/>
        <v>October</v>
      </c>
      <c r="E1620">
        <v>16.5</v>
      </c>
      <c r="F1620" t="s">
        <v>7</v>
      </c>
      <c r="G1620" t="s">
        <v>17</v>
      </c>
      <c r="H1620">
        <f t="shared" si="152"/>
        <v>25</v>
      </c>
      <c r="I1620">
        <v>5</v>
      </c>
      <c r="J1620" t="s">
        <v>18</v>
      </c>
      <c r="K1620" t="s">
        <v>19</v>
      </c>
      <c r="L1620">
        <f>Table357[[#This Row],[unit_price]]*Table357[[#This Row],[quantity]]</f>
        <v>82.5</v>
      </c>
      <c r="M1620">
        <f t="shared" si="153"/>
        <v>125</v>
      </c>
      <c r="N1620">
        <f t="shared" si="154"/>
        <v>42.5</v>
      </c>
      <c r="O1620" t="s">
        <v>112</v>
      </c>
      <c r="P1620" t="s">
        <v>115</v>
      </c>
      <c r="Q1620" t="str">
        <f>TEXT(Table357[[#This Row],[order_date]],"yyyy")</f>
        <v>2015</v>
      </c>
    </row>
    <row r="1621" spans="1:17" x14ac:dyDescent="0.3">
      <c r="A1621">
        <f t="shared" si="155"/>
        <v>7777897020</v>
      </c>
      <c r="B1621" s="1">
        <v>42285</v>
      </c>
      <c r="C1621" t="str">
        <f t="shared" si="150"/>
        <v>Thursday</v>
      </c>
      <c r="D1621" t="str">
        <f t="shared" si="151"/>
        <v>October</v>
      </c>
      <c r="E1621">
        <v>16.5</v>
      </c>
      <c r="F1621" t="s">
        <v>7</v>
      </c>
      <c r="G1621" t="s">
        <v>17</v>
      </c>
      <c r="H1621">
        <f t="shared" si="152"/>
        <v>25</v>
      </c>
      <c r="I1621">
        <v>6</v>
      </c>
      <c r="J1621" t="s">
        <v>66</v>
      </c>
      <c r="K1621" t="s">
        <v>67</v>
      </c>
      <c r="L1621">
        <f>Table357[[#This Row],[unit_price]]*Table357[[#This Row],[quantity]]</f>
        <v>99</v>
      </c>
      <c r="M1621">
        <f t="shared" si="153"/>
        <v>150</v>
      </c>
      <c r="N1621">
        <f t="shared" si="154"/>
        <v>51</v>
      </c>
      <c r="O1621" t="s">
        <v>112</v>
      </c>
      <c r="P1621" t="s">
        <v>114</v>
      </c>
      <c r="Q1621" t="str">
        <f>TEXT(Table357[[#This Row],[order_date]],"yyyy")</f>
        <v>2015</v>
      </c>
    </row>
    <row r="1622" spans="1:17" x14ac:dyDescent="0.3">
      <c r="A1622">
        <f t="shared" si="155"/>
        <v>7777897021</v>
      </c>
      <c r="B1622" s="1">
        <v>42285</v>
      </c>
      <c r="C1622" t="str">
        <f t="shared" si="150"/>
        <v>Thursday</v>
      </c>
      <c r="D1622" t="str">
        <f t="shared" si="151"/>
        <v>October</v>
      </c>
      <c r="E1622">
        <v>16.75</v>
      </c>
      <c r="F1622" t="s">
        <v>7</v>
      </c>
      <c r="G1622" t="s">
        <v>22</v>
      </c>
      <c r="H1622">
        <f t="shared" si="152"/>
        <v>23.25</v>
      </c>
      <c r="I1622">
        <v>5</v>
      </c>
      <c r="J1622" t="s">
        <v>72</v>
      </c>
      <c r="K1622" t="s">
        <v>73</v>
      </c>
      <c r="L1622">
        <f>Table357[[#This Row],[unit_price]]*Table357[[#This Row],[quantity]]</f>
        <v>83.75</v>
      </c>
      <c r="M1622">
        <f t="shared" si="153"/>
        <v>116.25</v>
      </c>
      <c r="N1622">
        <f t="shared" si="154"/>
        <v>32.5</v>
      </c>
      <c r="O1622" t="s">
        <v>111</v>
      </c>
      <c r="P1622" t="s">
        <v>115</v>
      </c>
      <c r="Q1622" t="str">
        <f>TEXT(Table357[[#This Row],[order_date]],"yyyy")</f>
        <v>2015</v>
      </c>
    </row>
    <row r="1623" spans="1:17" x14ac:dyDescent="0.3">
      <c r="A1623">
        <f t="shared" si="155"/>
        <v>7777897022</v>
      </c>
      <c r="B1623" s="1">
        <v>42285</v>
      </c>
      <c r="C1623" t="str">
        <f t="shared" si="150"/>
        <v>Thursday</v>
      </c>
      <c r="D1623" t="str">
        <f t="shared" si="151"/>
        <v>October</v>
      </c>
      <c r="E1623">
        <v>12</v>
      </c>
      <c r="F1623" t="s">
        <v>27</v>
      </c>
      <c r="G1623" t="s">
        <v>14</v>
      </c>
      <c r="H1623">
        <f t="shared" si="152"/>
        <v>16</v>
      </c>
      <c r="I1623">
        <v>6</v>
      </c>
      <c r="J1623" t="s">
        <v>34</v>
      </c>
      <c r="K1623" t="s">
        <v>35</v>
      </c>
      <c r="L1623">
        <f>Table357[[#This Row],[unit_price]]*Table357[[#This Row],[quantity]]</f>
        <v>72</v>
      </c>
      <c r="M1623">
        <f t="shared" si="153"/>
        <v>96</v>
      </c>
      <c r="N1623">
        <f t="shared" si="154"/>
        <v>24</v>
      </c>
      <c r="O1623" t="s">
        <v>111</v>
      </c>
      <c r="P1623" t="s">
        <v>114</v>
      </c>
      <c r="Q1623" t="str">
        <f>TEXT(Table357[[#This Row],[order_date]],"yyyy")</f>
        <v>2015</v>
      </c>
    </row>
    <row r="1624" spans="1:17" x14ac:dyDescent="0.3">
      <c r="A1624">
        <f t="shared" si="155"/>
        <v>7777897023</v>
      </c>
      <c r="B1624" s="1">
        <v>42286</v>
      </c>
      <c r="C1624" t="str">
        <f t="shared" si="150"/>
        <v>Friday</v>
      </c>
      <c r="D1624" t="str">
        <f t="shared" si="151"/>
        <v>October</v>
      </c>
      <c r="E1624">
        <v>12</v>
      </c>
      <c r="F1624" t="s">
        <v>27</v>
      </c>
      <c r="G1624" t="s">
        <v>8</v>
      </c>
      <c r="H1624">
        <f t="shared" si="152"/>
        <v>15</v>
      </c>
      <c r="I1624">
        <v>10</v>
      </c>
      <c r="J1624" t="s">
        <v>52</v>
      </c>
      <c r="K1624" t="s">
        <v>53</v>
      </c>
      <c r="L1624">
        <f>Table357[[#This Row],[unit_price]]*Table357[[#This Row],[quantity]]</f>
        <v>120</v>
      </c>
      <c r="M1624">
        <f t="shared" si="153"/>
        <v>150</v>
      </c>
      <c r="N1624">
        <f t="shared" si="154"/>
        <v>30</v>
      </c>
      <c r="O1624" t="s">
        <v>112</v>
      </c>
      <c r="P1624" t="s">
        <v>115</v>
      </c>
      <c r="Q1624" t="str">
        <f>TEXT(Table357[[#This Row],[order_date]],"yyyy")</f>
        <v>2015</v>
      </c>
    </row>
    <row r="1625" spans="1:17" x14ac:dyDescent="0.3">
      <c r="A1625">
        <f t="shared" si="155"/>
        <v>7777897024</v>
      </c>
      <c r="B1625" s="1">
        <v>42286</v>
      </c>
      <c r="C1625" t="str">
        <f t="shared" si="150"/>
        <v>Friday</v>
      </c>
      <c r="D1625" t="str">
        <f t="shared" si="151"/>
        <v>October</v>
      </c>
      <c r="E1625">
        <v>15.25</v>
      </c>
      <c r="F1625" t="s">
        <v>13</v>
      </c>
      <c r="G1625" t="s">
        <v>8</v>
      </c>
      <c r="H1625">
        <f t="shared" si="152"/>
        <v>21.25</v>
      </c>
      <c r="I1625">
        <v>7</v>
      </c>
      <c r="J1625" t="s">
        <v>48</v>
      </c>
      <c r="K1625" t="s">
        <v>49</v>
      </c>
      <c r="L1625">
        <f>Table357[[#This Row],[unit_price]]*Table357[[#This Row],[quantity]]</f>
        <v>106.75</v>
      </c>
      <c r="M1625">
        <f t="shared" si="153"/>
        <v>148.75</v>
      </c>
      <c r="N1625">
        <f t="shared" si="154"/>
        <v>42</v>
      </c>
      <c r="O1625" t="s">
        <v>111</v>
      </c>
      <c r="P1625" t="s">
        <v>115</v>
      </c>
      <c r="Q1625" t="str">
        <f>TEXT(Table357[[#This Row],[order_date]],"yyyy")</f>
        <v>2015</v>
      </c>
    </row>
    <row r="1626" spans="1:17" x14ac:dyDescent="0.3">
      <c r="A1626">
        <f t="shared" si="155"/>
        <v>7777897025</v>
      </c>
      <c r="B1626" s="1">
        <v>42286</v>
      </c>
      <c r="C1626" t="str">
        <f t="shared" si="150"/>
        <v>Friday</v>
      </c>
      <c r="D1626" t="str">
        <f t="shared" si="151"/>
        <v>October</v>
      </c>
      <c r="E1626">
        <v>20.25</v>
      </c>
      <c r="F1626" t="s">
        <v>13</v>
      </c>
      <c r="G1626" t="s">
        <v>14</v>
      </c>
      <c r="H1626">
        <f t="shared" si="152"/>
        <v>27.25</v>
      </c>
      <c r="I1626">
        <v>11</v>
      </c>
      <c r="J1626" t="s">
        <v>20</v>
      </c>
      <c r="K1626" t="s">
        <v>21</v>
      </c>
      <c r="L1626">
        <f>Table357[[#This Row],[unit_price]]*Table357[[#This Row],[quantity]]</f>
        <v>222.75</v>
      </c>
      <c r="M1626">
        <f t="shared" si="153"/>
        <v>299.75</v>
      </c>
      <c r="N1626">
        <f t="shared" si="154"/>
        <v>77</v>
      </c>
      <c r="O1626" t="s">
        <v>111</v>
      </c>
      <c r="P1626" t="s">
        <v>115</v>
      </c>
      <c r="Q1626" t="str">
        <f>TEXT(Table357[[#This Row],[order_date]],"yyyy")</f>
        <v>2015</v>
      </c>
    </row>
    <row r="1627" spans="1:17" x14ac:dyDescent="0.3">
      <c r="A1627">
        <f t="shared" si="155"/>
        <v>7777897026</v>
      </c>
      <c r="B1627" s="1">
        <v>42286</v>
      </c>
      <c r="C1627" t="str">
        <f t="shared" si="150"/>
        <v>Friday</v>
      </c>
      <c r="D1627" t="str">
        <f t="shared" si="151"/>
        <v>October</v>
      </c>
      <c r="E1627">
        <v>17.5</v>
      </c>
      <c r="F1627" t="s">
        <v>13</v>
      </c>
      <c r="G1627" t="s">
        <v>8</v>
      </c>
      <c r="H1627">
        <f t="shared" si="152"/>
        <v>23.5</v>
      </c>
      <c r="I1627">
        <v>2</v>
      </c>
      <c r="J1627" t="s">
        <v>74</v>
      </c>
      <c r="K1627" t="s">
        <v>75</v>
      </c>
      <c r="L1627">
        <f>Table357[[#This Row],[unit_price]]*Table357[[#This Row],[quantity]]</f>
        <v>35</v>
      </c>
      <c r="M1627">
        <f t="shared" si="153"/>
        <v>47</v>
      </c>
      <c r="N1627">
        <f t="shared" si="154"/>
        <v>12</v>
      </c>
      <c r="O1627" t="s">
        <v>112</v>
      </c>
      <c r="P1627" t="s">
        <v>115</v>
      </c>
      <c r="Q1627" t="str">
        <f>TEXT(Table357[[#This Row],[order_date]],"yyyy")</f>
        <v>2015</v>
      </c>
    </row>
    <row r="1628" spans="1:17" x14ac:dyDescent="0.3">
      <c r="A1628">
        <f t="shared" si="155"/>
        <v>7777897027</v>
      </c>
      <c r="B1628" s="1">
        <v>42286</v>
      </c>
      <c r="C1628" t="str">
        <f t="shared" si="150"/>
        <v>Friday</v>
      </c>
      <c r="D1628" t="str">
        <f t="shared" si="151"/>
        <v>October</v>
      </c>
      <c r="E1628">
        <v>16.5</v>
      </c>
      <c r="F1628" t="s">
        <v>7</v>
      </c>
      <c r="G1628" t="s">
        <v>17</v>
      </c>
      <c r="H1628">
        <f t="shared" si="152"/>
        <v>25</v>
      </c>
      <c r="I1628">
        <v>6</v>
      </c>
      <c r="J1628" t="s">
        <v>54</v>
      </c>
      <c r="K1628" t="s">
        <v>55</v>
      </c>
      <c r="L1628">
        <f>Table357[[#This Row],[unit_price]]*Table357[[#This Row],[quantity]]</f>
        <v>99</v>
      </c>
      <c r="M1628">
        <f t="shared" si="153"/>
        <v>150</v>
      </c>
      <c r="N1628">
        <f t="shared" si="154"/>
        <v>51</v>
      </c>
      <c r="O1628" t="s">
        <v>111</v>
      </c>
      <c r="P1628" t="s">
        <v>115</v>
      </c>
      <c r="Q1628" t="str">
        <f>TEXT(Table357[[#This Row],[order_date]],"yyyy")</f>
        <v>2015</v>
      </c>
    </row>
    <row r="1629" spans="1:17" x14ac:dyDescent="0.3">
      <c r="A1629">
        <f t="shared" si="155"/>
        <v>7777897028</v>
      </c>
      <c r="B1629" s="1">
        <v>42286</v>
      </c>
      <c r="C1629" t="str">
        <f t="shared" si="150"/>
        <v>Friday</v>
      </c>
      <c r="D1629" t="str">
        <f t="shared" si="151"/>
        <v>October</v>
      </c>
      <c r="E1629">
        <v>20.75</v>
      </c>
      <c r="F1629" t="s">
        <v>13</v>
      </c>
      <c r="G1629" t="s">
        <v>22</v>
      </c>
      <c r="H1629">
        <f t="shared" si="152"/>
        <v>28.75</v>
      </c>
      <c r="I1629">
        <v>10</v>
      </c>
      <c r="J1629" t="s">
        <v>23</v>
      </c>
      <c r="K1629" t="s">
        <v>24</v>
      </c>
      <c r="L1629">
        <f>Table357[[#This Row],[unit_price]]*Table357[[#This Row],[quantity]]</f>
        <v>207.5</v>
      </c>
      <c r="M1629">
        <f t="shared" si="153"/>
        <v>287.5</v>
      </c>
      <c r="N1629">
        <f t="shared" si="154"/>
        <v>80</v>
      </c>
      <c r="O1629" t="s">
        <v>112</v>
      </c>
      <c r="P1629" t="s">
        <v>115</v>
      </c>
      <c r="Q1629" t="str">
        <f>TEXT(Table357[[#This Row],[order_date]],"yyyy")</f>
        <v>2015</v>
      </c>
    </row>
    <row r="1630" spans="1:17" x14ac:dyDescent="0.3">
      <c r="A1630">
        <f t="shared" si="155"/>
        <v>7777897029</v>
      </c>
      <c r="B1630" s="1">
        <v>42286</v>
      </c>
      <c r="C1630" t="str">
        <f t="shared" si="150"/>
        <v>Friday</v>
      </c>
      <c r="D1630" t="str">
        <f t="shared" si="151"/>
        <v>October</v>
      </c>
      <c r="E1630">
        <v>20.75</v>
      </c>
      <c r="F1630" t="s">
        <v>13</v>
      </c>
      <c r="G1630" t="s">
        <v>14</v>
      </c>
      <c r="H1630">
        <f t="shared" si="152"/>
        <v>27.75</v>
      </c>
      <c r="I1630">
        <v>8</v>
      </c>
      <c r="J1630" t="s">
        <v>40</v>
      </c>
      <c r="K1630" t="s">
        <v>41</v>
      </c>
      <c r="L1630">
        <f>Table357[[#This Row],[unit_price]]*Table357[[#This Row],[quantity]]</f>
        <v>166</v>
      </c>
      <c r="M1630">
        <f t="shared" si="153"/>
        <v>222</v>
      </c>
      <c r="N1630">
        <f t="shared" si="154"/>
        <v>56</v>
      </c>
      <c r="O1630" t="s">
        <v>112</v>
      </c>
      <c r="P1630" t="s">
        <v>114</v>
      </c>
      <c r="Q1630" t="str">
        <f>TEXT(Table357[[#This Row],[order_date]],"yyyy")</f>
        <v>2015</v>
      </c>
    </row>
    <row r="1631" spans="1:17" x14ac:dyDescent="0.3">
      <c r="A1631">
        <f t="shared" si="155"/>
        <v>7777897030</v>
      </c>
      <c r="B1631" s="1">
        <v>42286</v>
      </c>
      <c r="C1631" t="str">
        <f t="shared" si="150"/>
        <v>Friday</v>
      </c>
      <c r="D1631" t="str">
        <f t="shared" si="151"/>
        <v>October</v>
      </c>
      <c r="E1631">
        <v>20.75</v>
      </c>
      <c r="F1631" t="s">
        <v>13</v>
      </c>
      <c r="G1631" t="s">
        <v>22</v>
      </c>
      <c r="H1631">
        <f t="shared" si="152"/>
        <v>28.75</v>
      </c>
      <c r="I1631">
        <v>11</v>
      </c>
      <c r="J1631" t="s">
        <v>28</v>
      </c>
      <c r="K1631" t="s">
        <v>29</v>
      </c>
      <c r="L1631">
        <f>Table357[[#This Row],[unit_price]]*Table357[[#This Row],[quantity]]</f>
        <v>228.25</v>
      </c>
      <c r="M1631">
        <f t="shared" si="153"/>
        <v>316.25</v>
      </c>
      <c r="N1631">
        <f t="shared" si="154"/>
        <v>88</v>
      </c>
      <c r="O1631" t="s">
        <v>112</v>
      </c>
      <c r="P1631" t="s">
        <v>115</v>
      </c>
      <c r="Q1631" t="str">
        <f>TEXT(Table357[[#This Row],[order_date]],"yyyy")</f>
        <v>2015</v>
      </c>
    </row>
    <row r="1632" spans="1:17" x14ac:dyDescent="0.3">
      <c r="A1632">
        <f t="shared" si="155"/>
        <v>7777897031</v>
      </c>
      <c r="B1632" s="1">
        <v>42287</v>
      </c>
      <c r="C1632" t="str">
        <f t="shared" si="150"/>
        <v>Saturday</v>
      </c>
      <c r="D1632" t="str">
        <f t="shared" si="151"/>
        <v>October</v>
      </c>
      <c r="E1632">
        <v>16.5</v>
      </c>
      <c r="F1632" t="s">
        <v>13</v>
      </c>
      <c r="G1632" t="s">
        <v>8</v>
      </c>
      <c r="H1632">
        <f t="shared" si="152"/>
        <v>22.5</v>
      </c>
      <c r="I1632">
        <v>7</v>
      </c>
      <c r="J1632" t="s">
        <v>9</v>
      </c>
      <c r="K1632" t="s">
        <v>10</v>
      </c>
      <c r="L1632">
        <f>Table357[[#This Row],[unit_price]]*Table357[[#This Row],[quantity]]</f>
        <v>115.5</v>
      </c>
      <c r="M1632">
        <f t="shared" si="153"/>
        <v>157.5</v>
      </c>
      <c r="N1632">
        <f t="shared" si="154"/>
        <v>42</v>
      </c>
      <c r="O1632" t="s">
        <v>111</v>
      </c>
      <c r="P1632" t="s">
        <v>115</v>
      </c>
      <c r="Q1632" t="str">
        <f>TEXT(Table357[[#This Row],[order_date]],"yyyy")</f>
        <v>2015</v>
      </c>
    </row>
    <row r="1633" spans="1:17" x14ac:dyDescent="0.3">
      <c r="A1633">
        <f t="shared" si="155"/>
        <v>7777897032</v>
      </c>
      <c r="B1633" s="1">
        <v>42287</v>
      </c>
      <c r="C1633" t="str">
        <f t="shared" si="150"/>
        <v>Saturday</v>
      </c>
      <c r="D1633" t="str">
        <f t="shared" si="151"/>
        <v>October</v>
      </c>
      <c r="E1633">
        <v>12</v>
      </c>
      <c r="F1633" t="s">
        <v>27</v>
      </c>
      <c r="G1633" t="s">
        <v>8</v>
      </c>
      <c r="H1633">
        <f t="shared" si="152"/>
        <v>15</v>
      </c>
      <c r="I1633">
        <v>8</v>
      </c>
      <c r="J1633" t="s">
        <v>11</v>
      </c>
      <c r="K1633" t="s">
        <v>12</v>
      </c>
      <c r="L1633">
        <f>Table357[[#This Row],[unit_price]]*Table357[[#This Row],[quantity]]</f>
        <v>96</v>
      </c>
      <c r="M1633">
        <f t="shared" si="153"/>
        <v>120</v>
      </c>
      <c r="N1633">
        <f t="shared" si="154"/>
        <v>24</v>
      </c>
      <c r="O1633" t="s">
        <v>112</v>
      </c>
      <c r="P1633" t="s">
        <v>115</v>
      </c>
      <c r="Q1633" t="str">
        <f>TEXT(Table357[[#This Row],[order_date]],"yyyy")</f>
        <v>2015</v>
      </c>
    </row>
    <row r="1634" spans="1:17" x14ac:dyDescent="0.3">
      <c r="A1634">
        <f t="shared" si="155"/>
        <v>7777897033</v>
      </c>
      <c r="B1634" s="1">
        <v>42287</v>
      </c>
      <c r="C1634" t="str">
        <f t="shared" si="150"/>
        <v>Saturday</v>
      </c>
      <c r="D1634" t="str">
        <f t="shared" si="151"/>
        <v>October</v>
      </c>
      <c r="E1634">
        <v>16</v>
      </c>
      <c r="F1634" t="s">
        <v>7</v>
      </c>
      <c r="G1634" t="s">
        <v>14</v>
      </c>
      <c r="H1634">
        <f t="shared" si="152"/>
        <v>21.5</v>
      </c>
      <c r="I1634">
        <v>8</v>
      </c>
      <c r="J1634" t="s">
        <v>68</v>
      </c>
      <c r="K1634" t="s">
        <v>69</v>
      </c>
      <c r="L1634">
        <f>Table357[[#This Row],[unit_price]]*Table357[[#This Row],[quantity]]</f>
        <v>128</v>
      </c>
      <c r="M1634">
        <f t="shared" si="153"/>
        <v>172</v>
      </c>
      <c r="N1634">
        <f t="shared" si="154"/>
        <v>44</v>
      </c>
      <c r="O1634" t="s">
        <v>112</v>
      </c>
      <c r="P1634" t="s">
        <v>114</v>
      </c>
      <c r="Q1634" t="str">
        <f>TEXT(Table357[[#This Row],[order_date]],"yyyy")</f>
        <v>2015</v>
      </c>
    </row>
    <row r="1635" spans="1:17" x14ac:dyDescent="0.3">
      <c r="A1635">
        <f t="shared" si="155"/>
        <v>7777897034</v>
      </c>
      <c r="B1635" s="1">
        <v>42287</v>
      </c>
      <c r="C1635" t="str">
        <f t="shared" si="150"/>
        <v>Saturday</v>
      </c>
      <c r="D1635" t="str">
        <f t="shared" si="151"/>
        <v>October</v>
      </c>
      <c r="E1635">
        <v>16.75</v>
      </c>
      <c r="F1635" t="s">
        <v>7</v>
      </c>
      <c r="G1635" t="s">
        <v>22</v>
      </c>
      <c r="H1635">
        <f t="shared" si="152"/>
        <v>23.25</v>
      </c>
      <c r="I1635">
        <v>3</v>
      </c>
      <c r="J1635" t="s">
        <v>28</v>
      </c>
      <c r="K1635" t="s">
        <v>29</v>
      </c>
      <c r="L1635">
        <f>Table357[[#This Row],[unit_price]]*Table357[[#This Row],[quantity]]</f>
        <v>50.25</v>
      </c>
      <c r="M1635">
        <f t="shared" si="153"/>
        <v>69.75</v>
      </c>
      <c r="N1635">
        <f t="shared" si="154"/>
        <v>19.5</v>
      </c>
      <c r="O1635" t="s">
        <v>112</v>
      </c>
      <c r="P1635" t="s">
        <v>115</v>
      </c>
      <c r="Q1635" t="str">
        <f>TEXT(Table357[[#This Row],[order_date]],"yyyy")</f>
        <v>2015</v>
      </c>
    </row>
    <row r="1636" spans="1:17" x14ac:dyDescent="0.3">
      <c r="A1636">
        <f t="shared" si="155"/>
        <v>7777897035</v>
      </c>
      <c r="B1636" s="1">
        <v>42287</v>
      </c>
      <c r="C1636" t="str">
        <f t="shared" si="150"/>
        <v>Saturday</v>
      </c>
      <c r="D1636" t="str">
        <f t="shared" si="151"/>
        <v>October</v>
      </c>
      <c r="E1636">
        <v>16.5</v>
      </c>
      <c r="F1636" t="s">
        <v>7</v>
      </c>
      <c r="G1636" t="s">
        <v>17</v>
      </c>
      <c r="H1636">
        <f t="shared" si="152"/>
        <v>25</v>
      </c>
      <c r="I1636">
        <v>6</v>
      </c>
      <c r="J1636" t="s">
        <v>18</v>
      </c>
      <c r="K1636" t="s">
        <v>19</v>
      </c>
      <c r="L1636">
        <f>Table357[[#This Row],[unit_price]]*Table357[[#This Row],[quantity]]</f>
        <v>99</v>
      </c>
      <c r="M1636">
        <f t="shared" si="153"/>
        <v>150</v>
      </c>
      <c r="N1636">
        <f t="shared" si="154"/>
        <v>51</v>
      </c>
      <c r="O1636" t="s">
        <v>112</v>
      </c>
      <c r="P1636" t="s">
        <v>115</v>
      </c>
      <c r="Q1636" t="str">
        <f>TEXT(Table357[[#This Row],[order_date]],"yyyy")</f>
        <v>2015</v>
      </c>
    </row>
    <row r="1637" spans="1:17" x14ac:dyDescent="0.3">
      <c r="A1637">
        <f t="shared" si="155"/>
        <v>7777897036</v>
      </c>
      <c r="B1637" s="1">
        <v>42287</v>
      </c>
      <c r="C1637" t="str">
        <f t="shared" si="150"/>
        <v>Saturday</v>
      </c>
      <c r="D1637" t="str">
        <f t="shared" si="151"/>
        <v>October</v>
      </c>
      <c r="E1637">
        <v>16.75</v>
      </c>
      <c r="F1637" t="s">
        <v>7</v>
      </c>
      <c r="G1637" t="s">
        <v>22</v>
      </c>
      <c r="H1637">
        <f t="shared" si="152"/>
        <v>23.25</v>
      </c>
      <c r="I1637">
        <v>4</v>
      </c>
      <c r="J1637" t="s">
        <v>46</v>
      </c>
      <c r="K1637" t="s">
        <v>47</v>
      </c>
      <c r="L1637">
        <f>Table357[[#This Row],[unit_price]]*Table357[[#This Row],[quantity]]</f>
        <v>67</v>
      </c>
      <c r="M1637">
        <f t="shared" si="153"/>
        <v>93</v>
      </c>
      <c r="N1637">
        <f t="shared" si="154"/>
        <v>26</v>
      </c>
      <c r="O1637" t="s">
        <v>111</v>
      </c>
      <c r="P1637" t="s">
        <v>114</v>
      </c>
      <c r="Q1637" t="str">
        <f>TEXT(Table357[[#This Row],[order_date]],"yyyy")</f>
        <v>2015</v>
      </c>
    </row>
    <row r="1638" spans="1:17" x14ac:dyDescent="0.3">
      <c r="A1638">
        <f t="shared" si="155"/>
        <v>7777897037</v>
      </c>
      <c r="B1638" s="1">
        <v>42288</v>
      </c>
      <c r="C1638" t="str">
        <f t="shared" si="150"/>
        <v>Sunday</v>
      </c>
      <c r="D1638" t="str">
        <f t="shared" si="151"/>
        <v>October</v>
      </c>
      <c r="E1638">
        <v>16.75</v>
      </c>
      <c r="F1638" t="s">
        <v>7</v>
      </c>
      <c r="G1638" t="s">
        <v>22</v>
      </c>
      <c r="H1638">
        <f t="shared" si="152"/>
        <v>23.25</v>
      </c>
      <c r="I1638">
        <v>8</v>
      </c>
      <c r="J1638" t="s">
        <v>23</v>
      </c>
      <c r="K1638" t="s">
        <v>24</v>
      </c>
      <c r="L1638">
        <f>Table357[[#This Row],[unit_price]]*Table357[[#This Row],[quantity]]</f>
        <v>134</v>
      </c>
      <c r="M1638">
        <f t="shared" si="153"/>
        <v>186</v>
      </c>
      <c r="N1638">
        <f t="shared" si="154"/>
        <v>52</v>
      </c>
      <c r="O1638" t="s">
        <v>111</v>
      </c>
      <c r="P1638" t="s">
        <v>115</v>
      </c>
      <c r="Q1638" t="str">
        <f>TEXT(Table357[[#This Row],[order_date]],"yyyy")</f>
        <v>2015</v>
      </c>
    </row>
    <row r="1639" spans="1:17" x14ac:dyDescent="0.3">
      <c r="A1639">
        <f t="shared" si="155"/>
        <v>7777897038</v>
      </c>
      <c r="B1639" s="1">
        <v>42288</v>
      </c>
      <c r="C1639" t="str">
        <f t="shared" si="150"/>
        <v>Sunday</v>
      </c>
      <c r="D1639" t="str">
        <f t="shared" si="151"/>
        <v>October</v>
      </c>
      <c r="E1639">
        <v>20.75</v>
      </c>
      <c r="F1639" t="s">
        <v>13</v>
      </c>
      <c r="G1639" t="s">
        <v>22</v>
      </c>
      <c r="H1639">
        <f t="shared" si="152"/>
        <v>28.75</v>
      </c>
      <c r="I1639">
        <v>5</v>
      </c>
      <c r="J1639" t="s">
        <v>23</v>
      </c>
      <c r="K1639" t="s">
        <v>24</v>
      </c>
      <c r="L1639">
        <f>Table357[[#This Row],[unit_price]]*Table357[[#This Row],[quantity]]</f>
        <v>103.75</v>
      </c>
      <c r="M1639">
        <f t="shared" si="153"/>
        <v>143.75</v>
      </c>
      <c r="N1639">
        <f t="shared" si="154"/>
        <v>40</v>
      </c>
      <c r="O1639" t="s">
        <v>111</v>
      </c>
      <c r="P1639" t="s">
        <v>114</v>
      </c>
      <c r="Q1639" t="str">
        <f>TEXT(Table357[[#This Row],[order_date]],"yyyy")</f>
        <v>2015</v>
      </c>
    </row>
    <row r="1640" spans="1:17" x14ac:dyDescent="0.3">
      <c r="A1640">
        <f t="shared" si="155"/>
        <v>7777897039</v>
      </c>
      <c r="B1640" s="1">
        <v>42288</v>
      </c>
      <c r="C1640" t="str">
        <f t="shared" si="150"/>
        <v>Sunday</v>
      </c>
      <c r="D1640" t="str">
        <f t="shared" si="151"/>
        <v>October</v>
      </c>
      <c r="E1640">
        <v>14.5</v>
      </c>
      <c r="F1640" t="s">
        <v>7</v>
      </c>
      <c r="G1640" t="s">
        <v>8</v>
      </c>
      <c r="H1640">
        <f t="shared" si="152"/>
        <v>19</v>
      </c>
      <c r="I1640">
        <v>4</v>
      </c>
      <c r="J1640" t="s">
        <v>74</v>
      </c>
      <c r="K1640" t="s">
        <v>75</v>
      </c>
      <c r="L1640">
        <f>Table357[[#This Row],[unit_price]]*Table357[[#This Row],[quantity]]</f>
        <v>58</v>
      </c>
      <c r="M1640">
        <f t="shared" si="153"/>
        <v>76</v>
      </c>
      <c r="N1640">
        <f t="shared" si="154"/>
        <v>18</v>
      </c>
      <c r="O1640" t="s">
        <v>112</v>
      </c>
      <c r="P1640" t="s">
        <v>115</v>
      </c>
      <c r="Q1640" t="str">
        <f>TEXT(Table357[[#This Row],[order_date]],"yyyy")</f>
        <v>2015</v>
      </c>
    </row>
    <row r="1641" spans="1:17" x14ac:dyDescent="0.3">
      <c r="A1641">
        <f t="shared" si="155"/>
        <v>7777897040</v>
      </c>
      <c r="B1641" s="1">
        <v>42288</v>
      </c>
      <c r="C1641" t="str">
        <f t="shared" si="150"/>
        <v>Sunday</v>
      </c>
      <c r="D1641" t="str">
        <f t="shared" si="151"/>
        <v>October</v>
      </c>
      <c r="E1641">
        <v>16.5</v>
      </c>
      <c r="F1641" t="s">
        <v>7</v>
      </c>
      <c r="G1641" t="s">
        <v>17</v>
      </c>
      <c r="H1641">
        <f t="shared" si="152"/>
        <v>25</v>
      </c>
      <c r="I1641">
        <v>5</v>
      </c>
      <c r="J1641" t="s">
        <v>66</v>
      </c>
      <c r="K1641" t="s">
        <v>67</v>
      </c>
      <c r="L1641">
        <f>Table357[[#This Row],[unit_price]]*Table357[[#This Row],[quantity]]</f>
        <v>82.5</v>
      </c>
      <c r="M1641">
        <f t="shared" si="153"/>
        <v>125</v>
      </c>
      <c r="N1641">
        <f t="shared" si="154"/>
        <v>42.5</v>
      </c>
      <c r="O1641" t="s">
        <v>112</v>
      </c>
      <c r="P1641" t="s">
        <v>114</v>
      </c>
      <c r="Q1641" t="str">
        <f>TEXT(Table357[[#This Row],[order_date]],"yyyy")</f>
        <v>2015</v>
      </c>
    </row>
    <row r="1642" spans="1:17" x14ac:dyDescent="0.3">
      <c r="A1642">
        <f t="shared" si="155"/>
        <v>7777897041</v>
      </c>
      <c r="B1642" s="1">
        <v>42288</v>
      </c>
      <c r="C1642" t="str">
        <f t="shared" si="150"/>
        <v>Sunday</v>
      </c>
      <c r="D1642" t="str">
        <f t="shared" si="151"/>
        <v>October</v>
      </c>
      <c r="E1642">
        <v>12</v>
      </c>
      <c r="F1642" t="s">
        <v>27</v>
      </c>
      <c r="G1642" t="s">
        <v>14</v>
      </c>
      <c r="H1642">
        <f t="shared" si="152"/>
        <v>16</v>
      </c>
      <c r="I1642">
        <v>3</v>
      </c>
      <c r="J1642" t="s">
        <v>34</v>
      </c>
      <c r="K1642" t="s">
        <v>35</v>
      </c>
      <c r="L1642">
        <f>Table357[[#This Row],[unit_price]]*Table357[[#This Row],[quantity]]</f>
        <v>36</v>
      </c>
      <c r="M1642">
        <f t="shared" si="153"/>
        <v>48</v>
      </c>
      <c r="N1642">
        <f t="shared" si="154"/>
        <v>12</v>
      </c>
      <c r="O1642" t="s">
        <v>111</v>
      </c>
      <c r="P1642" t="s">
        <v>115</v>
      </c>
      <c r="Q1642" t="str">
        <f>TEXT(Table357[[#This Row],[order_date]],"yyyy")</f>
        <v>2015</v>
      </c>
    </row>
    <row r="1643" spans="1:17" x14ac:dyDescent="0.3">
      <c r="A1643">
        <f t="shared" si="155"/>
        <v>7777897042</v>
      </c>
      <c r="B1643" s="1">
        <v>42289</v>
      </c>
      <c r="C1643" t="str">
        <f t="shared" si="150"/>
        <v>Monday</v>
      </c>
      <c r="D1643" t="str">
        <f t="shared" si="151"/>
        <v>October</v>
      </c>
      <c r="E1643">
        <v>17.5</v>
      </c>
      <c r="F1643" t="s">
        <v>13</v>
      </c>
      <c r="G1643" t="s">
        <v>8</v>
      </c>
      <c r="H1643">
        <f t="shared" si="152"/>
        <v>23.5</v>
      </c>
      <c r="I1643">
        <v>5</v>
      </c>
      <c r="J1643" t="s">
        <v>74</v>
      </c>
      <c r="K1643" t="s">
        <v>75</v>
      </c>
      <c r="L1643">
        <f>Table357[[#This Row],[unit_price]]*Table357[[#This Row],[quantity]]</f>
        <v>87.5</v>
      </c>
      <c r="M1643">
        <f t="shared" si="153"/>
        <v>117.5</v>
      </c>
      <c r="N1643">
        <f t="shared" si="154"/>
        <v>30</v>
      </c>
      <c r="O1643" t="s">
        <v>111</v>
      </c>
      <c r="P1643" t="s">
        <v>115</v>
      </c>
      <c r="Q1643" t="str">
        <f>TEXT(Table357[[#This Row],[order_date]],"yyyy")</f>
        <v>2015</v>
      </c>
    </row>
    <row r="1644" spans="1:17" x14ac:dyDescent="0.3">
      <c r="A1644">
        <f t="shared" si="155"/>
        <v>7777897043</v>
      </c>
      <c r="B1644" s="1">
        <v>42289</v>
      </c>
      <c r="C1644" t="str">
        <f t="shared" si="150"/>
        <v>Monday</v>
      </c>
      <c r="D1644" t="str">
        <f t="shared" si="151"/>
        <v>October</v>
      </c>
      <c r="E1644">
        <v>16.5</v>
      </c>
      <c r="F1644" t="s">
        <v>7</v>
      </c>
      <c r="G1644" t="s">
        <v>17</v>
      </c>
      <c r="H1644">
        <f t="shared" si="152"/>
        <v>25</v>
      </c>
      <c r="I1644">
        <v>12</v>
      </c>
      <c r="J1644" t="s">
        <v>66</v>
      </c>
      <c r="K1644" t="s">
        <v>67</v>
      </c>
      <c r="L1644">
        <f>Table357[[#This Row],[unit_price]]*Table357[[#This Row],[quantity]]</f>
        <v>198</v>
      </c>
      <c r="M1644">
        <f t="shared" si="153"/>
        <v>300</v>
      </c>
      <c r="N1644">
        <f t="shared" si="154"/>
        <v>102</v>
      </c>
      <c r="O1644" t="s">
        <v>112</v>
      </c>
      <c r="P1644" t="s">
        <v>114</v>
      </c>
      <c r="Q1644" t="str">
        <f>TEXT(Table357[[#This Row],[order_date]],"yyyy")</f>
        <v>2015</v>
      </c>
    </row>
    <row r="1645" spans="1:17" x14ac:dyDescent="0.3">
      <c r="A1645">
        <f t="shared" si="155"/>
        <v>7777897044</v>
      </c>
      <c r="B1645" s="1">
        <v>42289</v>
      </c>
      <c r="C1645" t="str">
        <f t="shared" si="150"/>
        <v>Monday</v>
      </c>
      <c r="D1645" t="str">
        <f t="shared" si="151"/>
        <v>October</v>
      </c>
      <c r="E1645">
        <v>20.75</v>
      </c>
      <c r="F1645" t="s">
        <v>13</v>
      </c>
      <c r="G1645" t="s">
        <v>22</v>
      </c>
      <c r="H1645">
        <f t="shared" si="152"/>
        <v>28.75</v>
      </c>
      <c r="I1645">
        <v>2</v>
      </c>
      <c r="J1645" t="s">
        <v>28</v>
      </c>
      <c r="K1645" t="s">
        <v>29</v>
      </c>
      <c r="L1645">
        <f>Table357[[#This Row],[unit_price]]*Table357[[#This Row],[quantity]]</f>
        <v>41.5</v>
      </c>
      <c r="M1645">
        <f t="shared" si="153"/>
        <v>57.5</v>
      </c>
      <c r="N1645">
        <f t="shared" si="154"/>
        <v>16</v>
      </c>
      <c r="O1645" t="s">
        <v>112</v>
      </c>
      <c r="P1645" t="s">
        <v>114</v>
      </c>
      <c r="Q1645" t="str">
        <f>TEXT(Table357[[#This Row],[order_date]],"yyyy")</f>
        <v>2015</v>
      </c>
    </row>
    <row r="1646" spans="1:17" x14ac:dyDescent="0.3">
      <c r="A1646">
        <f t="shared" si="155"/>
        <v>7777897045</v>
      </c>
      <c r="B1646" s="1">
        <v>42289</v>
      </c>
      <c r="C1646" t="str">
        <f t="shared" si="150"/>
        <v>Monday</v>
      </c>
      <c r="D1646" t="str">
        <f t="shared" si="151"/>
        <v>October</v>
      </c>
      <c r="E1646">
        <v>20.75</v>
      </c>
      <c r="F1646" t="s">
        <v>13</v>
      </c>
      <c r="G1646" t="s">
        <v>14</v>
      </c>
      <c r="H1646">
        <f t="shared" si="152"/>
        <v>27.75</v>
      </c>
      <c r="I1646">
        <v>5</v>
      </c>
      <c r="J1646" t="s">
        <v>40</v>
      </c>
      <c r="K1646" t="s">
        <v>41</v>
      </c>
      <c r="L1646">
        <f>Table357[[#This Row],[unit_price]]*Table357[[#This Row],[quantity]]</f>
        <v>103.75</v>
      </c>
      <c r="M1646">
        <f t="shared" si="153"/>
        <v>138.75</v>
      </c>
      <c r="N1646">
        <f t="shared" si="154"/>
        <v>35</v>
      </c>
      <c r="O1646" t="s">
        <v>111</v>
      </c>
      <c r="P1646" t="s">
        <v>114</v>
      </c>
      <c r="Q1646" t="str">
        <f>TEXT(Table357[[#This Row],[order_date]],"yyyy")</f>
        <v>2015</v>
      </c>
    </row>
    <row r="1647" spans="1:17" x14ac:dyDescent="0.3">
      <c r="A1647">
        <f t="shared" si="155"/>
        <v>7777897046</v>
      </c>
      <c r="B1647" s="1">
        <v>42289</v>
      </c>
      <c r="C1647" t="str">
        <f t="shared" si="150"/>
        <v>Monday</v>
      </c>
      <c r="D1647" t="str">
        <f t="shared" si="151"/>
        <v>October</v>
      </c>
      <c r="E1647">
        <v>16.5</v>
      </c>
      <c r="F1647" t="s">
        <v>7</v>
      </c>
      <c r="G1647" t="s">
        <v>17</v>
      </c>
      <c r="H1647">
        <f t="shared" si="152"/>
        <v>25</v>
      </c>
      <c r="I1647">
        <v>3</v>
      </c>
      <c r="J1647" t="s">
        <v>18</v>
      </c>
      <c r="K1647" t="s">
        <v>19</v>
      </c>
      <c r="L1647">
        <f>Table357[[#This Row],[unit_price]]*Table357[[#This Row],[quantity]]</f>
        <v>49.5</v>
      </c>
      <c r="M1647">
        <f t="shared" si="153"/>
        <v>75</v>
      </c>
      <c r="N1647">
        <f t="shared" si="154"/>
        <v>25.5</v>
      </c>
      <c r="O1647" t="s">
        <v>112</v>
      </c>
      <c r="P1647" t="s">
        <v>114</v>
      </c>
      <c r="Q1647" t="str">
        <f>TEXT(Table357[[#This Row],[order_date]],"yyyy")</f>
        <v>2015</v>
      </c>
    </row>
    <row r="1648" spans="1:17" x14ac:dyDescent="0.3">
      <c r="A1648">
        <f t="shared" si="155"/>
        <v>7777897047</v>
      </c>
      <c r="B1648" s="1">
        <v>42289</v>
      </c>
      <c r="C1648" t="str">
        <f t="shared" si="150"/>
        <v>Monday</v>
      </c>
      <c r="D1648" t="str">
        <f t="shared" si="151"/>
        <v>October</v>
      </c>
      <c r="E1648">
        <v>16.25</v>
      </c>
      <c r="F1648" t="s">
        <v>7</v>
      </c>
      <c r="G1648" t="s">
        <v>17</v>
      </c>
      <c r="H1648">
        <f t="shared" si="152"/>
        <v>24.75</v>
      </c>
      <c r="I1648">
        <v>8</v>
      </c>
      <c r="J1648" t="s">
        <v>70</v>
      </c>
      <c r="K1648" t="s">
        <v>71</v>
      </c>
      <c r="L1648">
        <f>Table357[[#This Row],[unit_price]]*Table357[[#This Row],[quantity]]</f>
        <v>130</v>
      </c>
      <c r="M1648">
        <f t="shared" si="153"/>
        <v>198</v>
      </c>
      <c r="N1648">
        <f t="shared" si="154"/>
        <v>68</v>
      </c>
      <c r="O1648" t="s">
        <v>112</v>
      </c>
      <c r="P1648" t="s">
        <v>115</v>
      </c>
      <c r="Q1648" t="str">
        <f>TEXT(Table357[[#This Row],[order_date]],"yyyy")</f>
        <v>2015</v>
      </c>
    </row>
    <row r="1649" spans="1:17" x14ac:dyDescent="0.3">
      <c r="A1649">
        <f t="shared" si="155"/>
        <v>7777897048</v>
      </c>
      <c r="B1649" s="1">
        <v>42289</v>
      </c>
      <c r="C1649" t="str">
        <f t="shared" si="150"/>
        <v>Monday</v>
      </c>
      <c r="D1649" t="str">
        <f t="shared" si="151"/>
        <v>October</v>
      </c>
      <c r="E1649">
        <v>16</v>
      </c>
      <c r="F1649" t="s">
        <v>7</v>
      </c>
      <c r="G1649" t="s">
        <v>14</v>
      </c>
      <c r="H1649">
        <f t="shared" si="152"/>
        <v>21.5</v>
      </c>
      <c r="I1649">
        <v>1</v>
      </c>
      <c r="J1649" t="s">
        <v>42</v>
      </c>
      <c r="K1649" t="s">
        <v>43</v>
      </c>
      <c r="L1649">
        <f>Table357[[#This Row],[unit_price]]*Table357[[#This Row],[quantity]]</f>
        <v>16</v>
      </c>
      <c r="M1649">
        <f t="shared" si="153"/>
        <v>21.5</v>
      </c>
      <c r="N1649">
        <f t="shared" si="154"/>
        <v>5.5</v>
      </c>
      <c r="O1649" t="s">
        <v>111</v>
      </c>
      <c r="P1649" t="s">
        <v>115</v>
      </c>
      <c r="Q1649" t="str">
        <f>TEXT(Table357[[#This Row],[order_date]],"yyyy")</f>
        <v>2015</v>
      </c>
    </row>
    <row r="1650" spans="1:17" x14ac:dyDescent="0.3">
      <c r="A1650">
        <f t="shared" si="155"/>
        <v>7777897049</v>
      </c>
      <c r="B1650" s="1">
        <v>42289</v>
      </c>
      <c r="C1650" t="str">
        <f t="shared" si="150"/>
        <v>Monday</v>
      </c>
      <c r="D1650" t="str">
        <f t="shared" si="151"/>
        <v>October</v>
      </c>
      <c r="E1650">
        <v>10.5</v>
      </c>
      <c r="F1650" t="s">
        <v>27</v>
      </c>
      <c r="G1650" t="s">
        <v>8</v>
      </c>
      <c r="H1650">
        <f t="shared" si="152"/>
        <v>13.5</v>
      </c>
      <c r="I1650">
        <v>5</v>
      </c>
      <c r="J1650" t="s">
        <v>9</v>
      </c>
      <c r="K1650" t="s">
        <v>10</v>
      </c>
      <c r="L1650">
        <f>Table357[[#This Row],[unit_price]]*Table357[[#This Row],[quantity]]</f>
        <v>52.5</v>
      </c>
      <c r="M1650">
        <f t="shared" si="153"/>
        <v>67.5</v>
      </c>
      <c r="N1650">
        <f t="shared" si="154"/>
        <v>15</v>
      </c>
      <c r="O1650" t="s">
        <v>111</v>
      </c>
      <c r="P1650" t="s">
        <v>115</v>
      </c>
      <c r="Q1650" t="str">
        <f>TEXT(Table357[[#This Row],[order_date]],"yyyy")</f>
        <v>2015</v>
      </c>
    </row>
    <row r="1651" spans="1:17" x14ac:dyDescent="0.3">
      <c r="A1651">
        <f t="shared" si="155"/>
        <v>7777897050</v>
      </c>
      <c r="B1651" s="1">
        <v>42290</v>
      </c>
      <c r="C1651" t="str">
        <f t="shared" si="150"/>
        <v>Tuesday</v>
      </c>
      <c r="D1651" t="str">
        <f t="shared" si="151"/>
        <v>October</v>
      </c>
      <c r="E1651">
        <v>16.75</v>
      </c>
      <c r="F1651" t="s">
        <v>7</v>
      </c>
      <c r="G1651" t="s">
        <v>22</v>
      </c>
      <c r="H1651">
        <f t="shared" si="152"/>
        <v>23.25</v>
      </c>
      <c r="I1651">
        <v>9</v>
      </c>
      <c r="J1651" t="s">
        <v>23</v>
      </c>
      <c r="K1651" t="s">
        <v>24</v>
      </c>
      <c r="L1651">
        <f>Table357[[#This Row],[unit_price]]*Table357[[#This Row],[quantity]]</f>
        <v>150.75</v>
      </c>
      <c r="M1651">
        <f t="shared" si="153"/>
        <v>209.25</v>
      </c>
      <c r="N1651">
        <f t="shared" si="154"/>
        <v>58.5</v>
      </c>
      <c r="O1651" t="s">
        <v>112</v>
      </c>
      <c r="P1651" t="s">
        <v>114</v>
      </c>
      <c r="Q1651" t="str">
        <f>TEXT(Table357[[#This Row],[order_date]],"yyyy")</f>
        <v>2015</v>
      </c>
    </row>
    <row r="1652" spans="1:17" x14ac:dyDescent="0.3">
      <c r="A1652">
        <f t="shared" si="155"/>
        <v>7777897051</v>
      </c>
      <c r="B1652" s="1">
        <v>42290</v>
      </c>
      <c r="C1652" t="str">
        <f t="shared" si="150"/>
        <v>Tuesday</v>
      </c>
      <c r="D1652" t="str">
        <f t="shared" si="151"/>
        <v>October</v>
      </c>
      <c r="E1652">
        <v>16.75</v>
      </c>
      <c r="F1652" t="s">
        <v>7</v>
      </c>
      <c r="G1652" t="s">
        <v>22</v>
      </c>
      <c r="H1652">
        <f t="shared" si="152"/>
        <v>23.25</v>
      </c>
      <c r="I1652">
        <v>5</v>
      </c>
      <c r="J1652" t="s">
        <v>23</v>
      </c>
      <c r="K1652" t="s">
        <v>24</v>
      </c>
      <c r="L1652">
        <f>Table357[[#This Row],[unit_price]]*Table357[[#This Row],[quantity]]</f>
        <v>83.75</v>
      </c>
      <c r="M1652">
        <f t="shared" si="153"/>
        <v>116.25</v>
      </c>
      <c r="N1652">
        <f t="shared" si="154"/>
        <v>32.5</v>
      </c>
      <c r="O1652" t="s">
        <v>111</v>
      </c>
      <c r="P1652" t="s">
        <v>115</v>
      </c>
      <c r="Q1652" t="str">
        <f>TEXT(Table357[[#This Row],[order_date]],"yyyy")</f>
        <v>2015</v>
      </c>
    </row>
    <row r="1653" spans="1:17" x14ac:dyDescent="0.3">
      <c r="A1653">
        <f t="shared" si="155"/>
        <v>7777897052</v>
      </c>
      <c r="B1653" s="1">
        <v>42290</v>
      </c>
      <c r="C1653" t="str">
        <f t="shared" si="150"/>
        <v>Tuesday</v>
      </c>
      <c r="D1653" t="str">
        <f t="shared" si="151"/>
        <v>October</v>
      </c>
      <c r="E1653">
        <v>16.75</v>
      </c>
      <c r="F1653" t="s">
        <v>7</v>
      </c>
      <c r="G1653" t="s">
        <v>22</v>
      </c>
      <c r="H1653">
        <f t="shared" si="152"/>
        <v>23.25</v>
      </c>
      <c r="I1653">
        <v>12</v>
      </c>
      <c r="J1653" t="s">
        <v>44</v>
      </c>
      <c r="K1653" t="s">
        <v>45</v>
      </c>
      <c r="L1653">
        <f>Table357[[#This Row],[unit_price]]*Table357[[#This Row],[quantity]]</f>
        <v>201</v>
      </c>
      <c r="M1653">
        <f t="shared" si="153"/>
        <v>279</v>
      </c>
      <c r="N1653">
        <f t="shared" si="154"/>
        <v>78</v>
      </c>
      <c r="O1653" t="s">
        <v>111</v>
      </c>
      <c r="P1653" t="s">
        <v>115</v>
      </c>
      <c r="Q1653" t="str">
        <f>TEXT(Table357[[#This Row],[order_date]],"yyyy")</f>
        <v>2015</v>
      </c>
    </row>
    <row r="1654" spans="1:17" x14ac:dyDescent="0.3">
      <c r="A1654">
        <f t="shared" si="155"/>
        <v>7777897053</v>
      </c>
      <c r="B1654" s="1">
        <v>42290</v>
      </c>
      <c r="C1654" t="str">
        <f t="shared" si="150"/>
        <v>Tuesday</v>
      </c>
      <c r="D1654" t="str">
        <f t="shared" si="151"/>
        <v>October</v>
      </c>
      <c r="E1654">
        <v>12</v>
      </c>
      <c r="F1654" t="s">
        <v>27</v>
      </c>
      <c r="G1654" t="s">
        <v>8</v>
      </c>
      <c r="H1654">
        <f t="shared" si="152"/>
        <v>15</v>
      </c>
      <c r="I1654">
        <v>1</v>
      </c>
      <c r="J1654" t="s">
        <v>52</v>
      </c>
      <c r="K1654" t="s">
        <v>53</v>
      </c>
      <c r="L1654">
        <f>Table357[[#This Row],[unit_price]]*Table357[[#This Row],[quantity]]</f>
        <v>12</v>
      </c>
      <c r="M1654">
        <f t="shared" si="153"/>
        <v>15</v>
      </c>
      <c r="N1654">
        <f t="shared" si="154"/>
        <v>3</v>
      </c>
      <c r="O1654" t="s">
        <v>112</v>
      </c>
      <c r="P1654" t="s">
        <v>114</v>
      </c>
      <c r="Q1654" t="str">
        <f>TEXT(Table357[[#This Row],[order_date]],"yyyy")</f>
        <v>2015</v>
      </c>
    </row>
    <row r="1655" spans="1:17" x14ac:dyDescent="0.3">
      <c r="A1655">
        <f t="shared" si="155"/>
        <v>7777897054</v>
      </c>
      <c r="B1655" s="1">
        <v>42290</v>
      </c>
      <c r="C1655" t="str">
        <f t="shared" si="150"/>
        <v>Tuesday</v>
      </c>
      <c r="D1655" t="str">
        <f t="shared" si="151"/>
        <v>October</v>
      </c>
      <c r="E1655">
        <v>20.75</v>
      </c>
      <c r="F1655" t="s">
        <v>13</v>
      </c>
      <c r="G1655" t="s">
        <v>22</v>
      </c>
      <c r="H1655">
        <f t="shared" si="152"/>
        <v>28.75</v>
      </c>
      <c r="I1655">
        <v>9</v>
      </c>
      <c r="J1655" t="s">
        <v>46</v>
      </c>
      <c r="K1655" t="s">
        <v>47</v>
      </c>
      <c r="L1655">
        <f>Table357[[#This Row],[unit_price]]*Table357[[#This Row],[quantity]]</f>
        <v>186.75</v>
      </c>
      <c r="M1655">
        <f t="shared" si="153"/>
        <v>258.75</v>
      </c>
      <c r="N1655">
        <f t="shared" si="154"/>
        <v>72</v>
      </c>
      <c r="O1655" t="s">
        <v>111</v>
      </c>
      <c r="P1655" t="s">
        <v>115</v>
      </c>
      <c r="Q1655" t="str">
        <f>TEXT(Table357[[#This Row],[order_date]],"yyyy")</f>
        <v>2015</v>
      </c>
    </row>
    <row r="1656" spans="1:17" x14ac:dyDescent="0.3">
      <c r="A1656">
        <f t="shared" si="155"/>
        <v>7777897055</v>
      </c>
      <c r="B1656" s="1">
        <v>42291</v>
      </c>
      <c r="C1656" t="str">
        <f t="shared" si="150"/>
        <v>Wednesday</v>
      </c>
      <c r="D1656" t="str">
        <f t="shared" si="151"/>
        <v>October</v>
      </c>
      <c r="E1656">
        <v>9.75</v>
      </c>
      <c r="F1656" t="s">
        <v>27</v>
      </c>
      <c r="G1656" t="s">
        <v>8</v>
      </c>
      <c r="H1656">
        <f t="shared" si="152"/>
        <v>12.75</v>
      </c>
      <c r="I1656">
        <v>7</v>
      </c>
      <c r="J1656" t="s">
        <v>48</v>
      </c>
      <c r="K1656" t="s">
        <v>49</v>
      </c>
      <c r="L1656">
        <f>Table357[[#This Row],[unit_price]]*Table357[[#This Row],[quantity]]</f>
        <v>68.25</v>
      </c>
      <c r="M1656">
        <f t="shared" si="153"/>
        <v>89.25</v>
      </c>
      <c r="N1656">
        <f t="shared" si="154"/>
        <v>21</v>
      </c>
      <c r="O1656" t="s">
        <v>111</v>
      </c>
      <c r="P1656" t="s">
        <v>115</v>
      </c>
      <c r="Q1656" t="str">
        <f>TEXT(Table357[[#This Row],[order_date]],"yyyy")</f>
        <v>2015</v>
      </c>
    </row>
    <row r="1657" spans="1:17" x14ac:dyDescent="0.3">
      <c r="A1657">
        <f t="shared" si="155"/>
        <v>7777897056</v>
      </c>
      <c r="B1657" s="1">
        <v>42291</v>
      </c>
      <c r="C1657" t="str">
        <f t="shared" si="150"/>
        <v>Wednesday</v>
      </c>
      <c r="D1657" t="str">
        <f t="shared" si="151"/>
        <v>October</v>
      </c>
      <c r="E1657">
        <v>15.25</v>
      </c>
      <c r="F1657" t="s">
        <v>13</v>
      </c>
      <c r="G1657" t="s">
        <v>8</v>
      </c>
      <c r="H1657">
        <f t="shared" si="152"/>
        <v>21.25</v>
      </c>
      <c r="I1657">
        <v>9</v>
      </c>
      <c r="J1657" t="s">
        <v>48</v>
      </c>
      <c r="K1657" t="s">
        <v>49</v>
      </c>
      <c r="L1657">
        <f>Table357[[#This Row],[unit_price]]*Table357[[#This Row],[quantity]]</f>
        <v>137.25</v>
      </c>
      <c r="M1657">
        <f t="shared" si="153"/>
        <v>191.25</v>
      </c>
      <c r="N1657">
        <f t="shared" si="154"/>
        <v>54</v>
      </c>
      <c r="O1657" t="s">
        <v>112</v>
      </c>
      <c r="P1657" t="s">
        <v>114</v>
      </c>
      <c r="Q1657" t="str">
        <f>TEXT(Table357[[#This Row],[order_date]],"yyyy")</f>
        <v>2015</v>
      </c>
    </row>
    <row r="1658" spans="1:17" x14ac:dyDescent="0.3">
      <c r="A1658">
        <f t="shared" si="155"/>
        <v>7777897057</v>
      </c>
      <c r="B1658" s="1">
        <v>42291</v>
      </c>
      <c r="C1658" t="str">
        <f t="shared" si="150"/>
        <v>Wednesday</v>
      </c>
      <c r="D1658" t="str">
        <f t="shared" si="151"/>
        <v>October</v>
      </c>
      <c r="E1658">
        <v>16.75</v>
      </c>
      <c r="F1658" t="s">
        <v>7</v>
      </c>
      <c r="G1658" t="s">
        <v>22</v>
      </c>
      <c r="H1658">
        <f t="shared" si="152"/>
        <v>23.25</v>
      </c>
      <c r="I1658">
        <v>2</v>
      </c>
      <c r="J1658" t="s">
        <v>23</v>
      </c>
      <c r="K1658" t="s">
        <v>24</v>
      </c>
      <c r="L1658">
        <f>Table357[[#This Row],[unit_price]]*Table357[[#This Row],[quantity]]</f>
        <v>33.5</v>
      </c>
      <c r="M1658">
        <f t="shared" si="153"/>
        <v>46.5</v>
      </c>
      <c r="N1658">
        <f t="shared" si="154"/>
        <v>13</v>
      </c>
      <c r="O1658" t="s">
        <v>112</v>
      </c>
      <c r="P1658" t="s">
        <v>115</v>
      </c>
      <c r="Q1658" t="str">
        <f>TEXT(Table357[[#This Row],[order_date]],"yyyy")</f>
        <v>2015</v>
      </c>
    </row>
    <row r="1659" spans="1:17" x14ac:dyDescent="0.3">
      <c r="A1659">
        <f t="shared" si="155"/>
        <v>7777897058</v>
      </c>
      <c r="B1659" s="1">
        <v>42291</v>
      </c>
      <c r="C1659" t="str">
        <f t="shared" si="150"/>
        <v>Wednesday</v>
      </c>
      <c r="D1659" t="str">
        <f t="shared" si="151"/>
        <v>October</v>
      </c>
      <c r="E1659">
        <v>12.75</v>
      </c>
      <c r="F1659" t="s">
        <v>27</v>
      </c>
      <c r="G1659" t="s">
        <v>22</v>
      </c>
      <c r="H1659">
        <f t="shared" si="152"/>
        <v>17.75</v>
      </c>
      <c r="I1659">
        <v>3</v>
      </c>
      <c r="J1659" t="s">
        <v>46</v>
      </c>
      <c r="K1659" t="s">
        <v>47</v>
      </c>
      <c r="L1659">
        <f>Table357[[#This Row],[unit_price]]*Table357[[#This Row],[quantity]]</f>
        <v>38.25</v>
      </c>
      <c r="M1659">
        <f t="shared" si="153"/>
        <v>53.25</v>
      </c>
      <c r="N1659">
        <f t="shared" si="154"/>
        <v>15</v>
      </c>
      <c r="O1659" t="s">
        <v>111</v>
      </c>
      <c r="P1659" t="s">
        <v>115</v>
      </c>
      <c r="Q1659" t="str">
        <f>TEXT(Table357[[#This Row],[order_date]],"yyyy")</f>
        <v>2015</v>
      </c>
    </row>
    <row r="1660" spans="1:17" x14ac:dyDescent="0.3">
      <c r="A1660">
        <f t="shared" si="155"/>
        <v>7777897059</v>
      </c>
      <c r="B1660" s="1">
        <v>42291</v>
      </c>
      <c r="C1660" t="str">
        <f t="shared" si="150"/>
        <v>Wednesday</v>
      </c>
      <c r="D1660" t="str">
        <f t="shared" si="151"/>
        <v>October</v>
      </c>
      <c r="E1660">
        <v>17.95</v>
      </c>
      <c r="F1660" t="s">
        <v>13</v>
      </c>
      <c r="G1660" t="s">
        <v>14</v>
      </c>
      <c r="H1660">
        <f t="shared" si="152"/>
        <v>24.95</v>
      </c>
      <c r="I1660">
        <v>3</v>
      </c>
      <c r="J1660" t="s">
        <v>56</v>
      </c>
      <c r="K1660" t="s">
        <v>57</v>
      </c>
      <c r="L1660">
        <f>Table357[[#This Row],[unit_price]]*Table357[[#This Row],[quantity]]</f>
        <v>53.849999999999994</v>
      </c>
      <c r="M1660">
        <f t="shared" si="153"/>
        <v>74.849999999999994</v>
      </c>
      <c r="N1660">
        <f t="shared" si="154"/>
        <v>21</v>
      </c>
      <c r="O1660" t="s">
        <v>111</v>
      </c>
      <c r="P1660" t="s">
        <v>114</v>
      </c>
      <c r="Q1660" t="str">
        <f>TEXT(Table357[[#This Row],[order_date]],"yyyy")</f>
        <v>2015</v>
      </c>
    </row>
    <row r="1661" spans="1:17" x14ac:dyDescent="0.3">
      <c r="A1661">
        <f t="shared" si="155"/>
        <v>7777897060</v>
      </c>
      <c r="B1661" s="1">
        <v>42291</v>
      </c>
      <c r="C1661" t="str">
        <f t="shared" si="150"/>
        <v>Wednesday</v>
      </c>
      <c r="D1661" t="str">
        <f t="shared" si="151"/>
        <v>October</v>
      </c>
      <c r="E1661">
        <v>20.75</v>
      </c>
      <c r="F1661" t="s">
        <v>13</v>
      </c>
      <c r="G1661" t="s">
        <v>22</v>
      </c>
      <c r="H1661">
        <f t="shared" si="152"/>
        <v>28.75</v>
      </c>
      <c r="I1661">
        <v>7</v>
      </c>
      <c r="J1661" t="s">
        <v>44</v>
      </c>
      <c r="K1661" t="s">
        <v>45</v>
      </c>
      <c r="L1661">
        <f>Table357[[#This Row],[unit_price]]*Table357[[#This Row],[quantity]]</f>
        <v>145.25</v>
      </c>
      <c r="M1661">
        <f t="shared" si="153"/>
        <v>201.25</v>
      </c>
      <c r="N1661">
        <f t="shared" si="154"/>
        <v>56</v>
      </c>
      <c r="O1661" t="s">
        <v>111</v>
      </c>
      <c r="P1661" t="s">
        <v>114</v>
      </c>
      <c r="Q1661" t="str">
        <f>TEXT(Table357[[#This Row],[order_date]],"yyyy")</f>
        <v>2015</v>
      </c>
    </row>
    <row r="1662" spans="1:17" x14ac:dyDescent="0.3">
      <c r="A1662">
        <f t="shared" si="155"/>
        <v>7777897061</v>
      </c>
      <c r="B1662" s="1">
        <v>42291</v>
      </c>
      <c r="C1662" t="str">
        <f t="shared" si="150"/>
        <v>Wednesday</v>
      </c>
      <c r="D1662" t="str">
        <f t="shared" si="151"/>
        <v>October</v>
      </c>
      <c r="E1662">
        <v>16.5</v>
      </c>
      <c r="F1662" t="s">
        <v>7</v>
      </c>
      <c r="G1662" t="s">
        <v>17</v>
      </c>
      <c r="H1662">
        <f t="shared" si="152"/>
        <v>25</v>
      </c>
      <c r="I1662">
        <v>12</v>
      </c>
      <c r="J1662" t="s">
        <v>32</v>
      </c>
      <c r="K1662" t="s">
        <v>33</v>
      </c>
      <c r="L1662">
        <f>Table357[[#This Row],[unit_price]]*Table357[[#This Row],[quantity]]</f>
        <v>198</v>
      </c>
      <c r="M1662">
        <f t="shared" si="153"/>
        <v>300</v>
      </c>
      <c r="N1662">
        <f t="shared" si="154"/>
        <v>102</v>
      </c>
      <c r="O1662" t="s">
        <v>111</v>
      </c>
      <c r="P1662" t="s">
        <v>115</v>
      </c>
      <c r="Q1662" t="str">
        <f>TEXT(Table357[[#This Row],[order_date]],"yyyy")</f>
        <v>2015</v>
      </c>
    </row>
    <row r="1663" spans="1:17" x14ac:dyDescent="0.3">
      <c r="A1663">
        <f t="shared" si="155"/>
        <v>7777897062</v>
      </c>
      <c r="B1663" s="1">
        <v>42292</v>
      </c>
      <c r="C1663" t="str">
        <f t="shared" si="150"/>
        <v>Thursday</v>
      </c>
      <c r="D1663" t="str">
        <f t="shared" si="151"/>
        <v>October</v>
      </c>
      <c r="E1663">
        <v>12</v>
      </c>
      <c r="F1663" t="s">
        <v>27</v>
      </c>
      <c r="G1663" t="s">
        <v>8</v>
      </c>
      <c r="H1663">
        <f t="shared" si="152"/>
        <v>15</v>
      </c>
      <c r="I1663">
        <v>9</v>
      </c>
      <c r="J1663" t="s">
        <v>11</v>
      </c>
      <c r="K1663" t="s">
        <v>12</v>
      </c>
      <c r="L1663">
        <f>Table357[[#This Row],[unit_price]]*Table357[[#This Row],[quantity]]</f>
        <v>108</v>
      </c>
      <c r="M1663">
        <f t="shared" si="153"/>
        <v>135</v>
      </c>
      <c r="N1663">
        <f t="shared" si="154"/>
        <v>27</v>
      </c>
      <c r="O1663" t="s">
        <v>112</v>
      </c>
      <c r="P1663" t="s">
        <v>115</v>
      </c>
      <c r="Q1663" t="str">
        <f>TEXT(Table357[[#This Row],[order_date]],"yyyy")</f>
        <v>2015</v>
      </c>
    </row>
    <row r="1664" spans="1:17" x14ac:dyDescent="0.3">
      <c r="A1664">
        <f t="shared" si="155"/>
        <v>7777897063</v>
      </c>
      <c r="B1664" s="1">
        <v>42292</v>
      </c>
      <c r="C1664" t="str">
        <f t="shared" si="150"/>
        <v>Thursday</v>
      </c>
      <c r="D1664" t="str">
        <f t="shared" si="151"/>
        <v>October</v>
      </c>
      <c r="E1664">
        <v>16</v>
      </c>
      <c r="F1664" t="s">
        <v>7</v>
      </c>
      <c r="G1664" t="s">
        <v>8</v>
      </c>
      <c r="H1664">
        <f t="shared" si="152"/>
        <v>20.5</v>
      </c>
      <c r="I1664">
        <v>8</v>
      </c>
      <c r="J1664" t="s">
        <v>11</v>
      </c>
      <c r="K1664" t="s">
        <v>12</v>
      </c>
      <c r="L1664">
        <f>Table357[[#This Row],[unit_price]]*Table357[[#This Row],[quantity]]</f>
        <v>128</v>
      </c>
      <c r="M1664">
        <f t="shared" si="153"/>
        <v>164</v>
      </c>
      <c r="N1664">
        <f t="shared" si="154"/>
        <v>36</v>
      </c>
      <c r="O1664" t="s">
        <v>112</v>
      </c>
      <c r="P1664" t="s">
        <v>115</v>
      </c>
      <c r="Q1664" t="str">
        <f>TEXT(Table357[[#This Row],[order_date]],"yyyy")</f>
        <v>2015</v>
      </c>
    </row>
    <row r="1665" spans="1:17" x14ac:dyDescent="0.3">
      <c r="A1665">
        <f t="shared" si="155"/>
        <v>7777897064</v>
      </c>
      <c r="B1665" s="1">
        <v>42292</v>
      </c>
      <c r="C1665" t="str">
        <f t="shared" si="150"/>
        <v>Thursday</v>
      </c>
      <c r="D1665" t="str">
        <f t="shared" si="151"/>
        <v>October</v>
      </c>
      <c r="E1665">
        <v>25.5</v>
      </c>
      <c r="F1665" t="s">
        <v>76</v>
      </c>
      <c r="G1665" t="s">
        <v>8</v>
      </c>
      <c r="H1665">
        <f t="shared" si="152"/>
        <v>26.5</v>
      </c>
      <c r="I1665">
        <v>6</v>
      </c>
      <c r="J1665" t="s">
        <v>30</v>
      </c>
      <c r="K1665" t="s">
        <v>31</v>
      </c>
      <c r="L1665">
        <f>Table357[[#This Row],[unit_price]]*Table357[[#This Row],[quantity]]</f>
        <v>153</v>
      </c>
      <c r="M1665">
        <f t="shared" si="153"/>
        <v>159</v>
      </c>
      <c r="N1665">
        <f t="shared" si="154"/>
        <v>6</v>
      </c>
      <c r="O1665" t="s">
        <v>112</v>
      </c>
      <c r="P1665" t="s">
        <v>114</v>
      </c>
      <c r="Q1665" t="str">
        <f>TEXT(Table357[[#This Row],[order_date]],"yyyy")</f>
        <v>2015</v>
      </c>
    </row>
    <row r="1666" spans="1:17" x14ac:dyDescent="0.3">
      <c r="A1666">
        <f t="shared" si="155"/>
        <v>7777897065</v>
      </c>
      <c r="B1666" s="1">
        <v>42292</v>
      </c>
      <c r="C1666" t="str">
        <f t="shared" ref="C1666:C1729" si="156">TEXT(B1666,"dddd")</f>
        <v>Thursday</v>
      </c>
      <c r="D1666" t="str">
        <f t="shared" si="151"/>
        <v>October</v>
      </c>
      <c r="E1666">
        <v>20.25</v>
      </c>
      <c r="F1666" t="s">
        <v>13</v>
      </c>
      <c r="G1666" t="s">
        <v>14</v>
      </c>
      <c r="H1666">
        <f t="shared" si="152"/>
        <v>27.25</v>
      </c>
      <c r="I1666">
        <v>1</v>
      </c>
      <c r="J1666" t="s">
        <v>42</v>
      </c>
      <c r="K1666" t="s">
        <v>43</v>
      </c>
      <c r="L1666">
        <f>Table357[[#This Row],[unit_price]]*Table357[[#This Row],[quantity]]</f>
        <v>20.25</v>
      </c>
      <c r="M1666">
        <f t="shared" si="153"/>
        <v>27.25</v>
      </c>
      <c r="N1666">
        <f t="shared" si="154"/>
        <v>7</v>
      </c>
      <c r="O1666" t="s">
        <v>112</v>
      </c>
      <c r="P1666" t="s">
        <v>115</v>
      </c>
      <c r="Q1666" t="str">
        <f>TEXT(Table357[[#This Row],[order_date]],"yyyy")</f>
        <v>2015</v>
      </c>
    </row>
    <row r="1667" spans="1:17" x14ac:dyDescent="0.3">
      <c r="A1667">
        <f t="shared" si="155"/>
        <v>7777897066</v>
      </c>
      <c r="B1667" s="1">
        <v>42292</v>
      </c>
      <c r="C1667" t="str">
        <f t="shared" si="156"/>
        <v>Thursday</v>
      </c>
      <c r="D1667" t="str">
        <f t="shared" ref="D1667:D1730" si="157">TEXT(B1667,"mmmm")</f>
        <v>October</v>
      </c>
      <c r="E1667">
        <v>20.75</v>
      </c>
      <c r="F1667" t="s">
        <v>13</v>
      </c>
      <c r="G1667" t="s">
        <v>22</v>
      </c>
      <c r="H1667">
        <f t="shared" ref="H1667:H1730" si="158">E1667 +   IF(F1667="S", 2, IF(F1667="M", 3.5, IF(F1667="L", 5, 0))) +  IF(G1667="Classic", 1, IF(G1667="Veggie", 2, IF(G1667="Chicken", 3, IF(G1667="Supreme",5,0))))</f>
        <v>28.75</v>
      </c>
      <c r="I1667">
        <v>8</v>
      </c>
      <c r="J1667" t="s">
        <v>50</v>
      </c>
      <c r="K1667" t="s">
        <v>51</v>
      </c>
      <c r="L1667">
        <f>Table357[[#This Row],[unit_price]]*Table357[[#This Row],[quantity]]</f>
        <v>166</v>
      </c>
      <c r="M1667">
        <f t="shared" ref="M1667:M1730" si="159">H1667*I1667</f>
        <v>230</v>
      </c>
      <c r="N1667">
        <f t="shared" ref="N1667:N1730" si="160">(H1667-E1667)*I1667</f>
        <v>64</v>
      </c>
      <c r="O1667" t="s">
        <v>111</v>
      </c>
      <c r="P1667" t="s">
        <v>115</v>
      </c>
      <c r="Q1667" t="str">
        <f>TEXT(Table357[[#This Row],[order_date]],"yyyy")</f>
        <v>2015</v>
      </c>
    </row>
    <row r="1668" spans="1:17" x14ac:dyDescent="0.3">
      <c r="A1668">
        <f t="shared" ref="A1668:A1731" si="161">A1667+1</f>
        <v>7777897067</v>
      </c>
      <c r="B1668" s="1">
        <v>42292</v>
      </c>
      <c r="C1668" t="str">
        <f t="shared" si="156"/>
        <v>Thursday</v>
      </c>
      <c r="D1668" t="str">
        <f t="shared" si="157"/>
        <v>October</v>
      </c>
      <c r="E1668">
        <v>12</v>
      </c>
      <c r="F1668" t="s">
        <v>27</v>
      </c>
      <c r="G1668" t="s">
        <v>14</v>
      </c>
      <c r="H1668">
        <f t="shared" si="158"/>
        <v>16</v>
      </c>
      <c r="I1668">
        <v>4</v>
      </c>
      <c r="J1668" t="s">
        <v>20</v>
      </c>
      <c r="K1668" t="s">
        <v>21</v>
      </c>
      <c r="L1668">
        <f>Table357[[#This Row],[unit_price]]*Table357[[#This Row],[quantity]]</f>
        <v>48</v>
      </c>
      <c r="M1668">
        <f t="shared" si="159"/>
        <v>64</v>
      </c>
      <c r="N1668">
        <f t="shared" si="160"/>
        <v>16</v>
      </c>
      <c r="O1668" t="s">
        <v>111</v>
      </c>
      <c r="P1668" t="s">
        <v>114</v>
      </c>
      <c r="Q1668" t="str">
        <f>TEXT(Table357[[#This Row],[order_date]],"yyyy")</f>
        <v>2015</v>
      </c>
    </row>
    <row r="1669" spans="1:17" x14ac:dyDescent="0.3">
      <c r="A1669">
        <f t="shared" si="161"/>
        <v>7777897068</v>
      </c>
      <c r="B1669" s="1">
        <v>42292</v>
      </c>
      <c r="C1669" t="str">
        <f t="shared" si="156"/>
        <v>Thursday</v>
      </c>
      <c r="D1669" t="str">
        <f t="shared" si="157"/>
        <v>October</v>
      </c>
      <c r="E1669">
        <v>20.25</v>
      </c>
      <c r="F1669" t="s">
        <v>13</v>
      </c>
      <c r="G1669" t="s">
        <v>14</v>
      </c>
      <c r="H1669">
        <f t="shared" si="158"/>
        <v>27.25</v>
      </c>
      <c r="I1669">
        <v>6</v>
      </c>
      <c r="J1669" t="s">
        <v>42</v>
      </c>
      <c r="K1669" t="s">
        <v>43</v>
      </c>
      <c r="L1669">
        <f>Table357[[#This Row],[unit_price]]*Table357[[#This Row],[quantity]]</f>
        <v>121.5</v>
      </c>
      <c r="M1669">
        <f t="shared" si="159"/>
        <v>163.5</v>
      </c>
      <c r="N1669">
        <f t="shared" si="160"/>
        <v>42</v>
      </c>
      <c r="O1669" t="s">
        <v>112</v>
      </c>
      <c r="P1669" t="s">
        <v>115</v>
      </c>
      <c r="Q1669" t="str">
        <f>TEXT(Table357[[#This Row],[order_date]],"yyyy")</f>
        <v>2015</v>
      </c>
    </row>
    <row r="1670" spans="1:17" x14ac:dyDescent="0.3">
      <c r="A1670">
        <f t="shared" si="161"/>
        <v>7777897069</v>
      </c>
      <c r="B1670" s="1">
        <v>42293</v>
      </c>
      <c r="C1670" t="str">
        <f t="shared" si="156"/>
        <v>Friday</v>
      </c>
      <c r="D1670" t="str">
        <f t="shared" si="157"/>
        <v>October</v>
      </c>
      <c r="E1670">
        <v>16.25</v>
      </c>
      <c r="F1670" t="s">
        <v>7</v>
      </c>
      <c r="G1670" t="s">
        <v>17</v>
      </c>
      <c r="H1670">
        <f t="shared" si="158"/>
        <v>24.75</v>
      </c>
      <c r="I1670">
        <v>7</v>
      </c>
      <c r="J1670" t="s">
        <v>60</v>
      </c>
      <c r="K1670" t="s">
        <v>61</v>
      </c>
      <c r="L1670">
        <f>Table357[[#This Row],[unit_price]]*Table357[[#This Row],[quantity]]</f>
        <v>113.75</v>
      </c>
      <c r="M1670">
        <f t="shared" si="159"/>
        <v>173.25</v>
      </c>
      <c r="N1670">
        <f t="shared" si="160"/>
        <v>59.5</v>
      </c>
      <c r="O1670" t="s">
        <v>112</v>
      </c>
      <c r="P1670" t="s">
        <v>115</v>
      </c>
      <c r="Q1670" t="str">
        <f>TEXT(Table357[[#This Row],[order_date]],"yyyy")</f>
        <v>2015</v>
      </c>
    </row>
    <row r="1671" spans="1:17" x14ac:dyDescent="0.3">
      <c r="A1671">
        <f t="shared" si="161"/>
        <v>7777897070</v>
      </c>
      <c r="B1671" s="1">
        <v>42293</v>
      </c>
      <c r="C1671" t="str">
        <f t="shared" si="156"/>
        <v>Friday</v>
      </c>
      <c r="D1671" t="str">
        <f t="shared" si="157"/>
        <v>October</v>
      </c>
      <c r="E1671">
        <v>20.75</v>
      </c>
      <c r="F1671" t="s">
        <v>13</v>
      </c>
      <c r="G1671" t="s">
        <v>22</v>
      </c>
      <c r="H1671">
        <f t="shared" si="158"/>
        <v>28.75</v>
      </c>
      <c r="I1671">
        <v>6</v>
      </c>
      <c r="J1671" t="s">
        <v>50</v>
      </c>
      <c r="K1671" t="s">
        <v>51</v>
      </c>
      <c r="L1671">
        <f>Table357[[#This Row],[unit_price]]*Table357[[#This Row],[quantity]]</f>
        <v>124.5</v>
      </c>
      <c r="M1671">
        <f t="shared" si="159"/>
        <v>172.5</v>
      </c>
      <c r="N1671">
        <f t="shared" si="160"/>
        <v>48</v>
      </c>
      <c r="O1671" t="s">
        <v>112</v>
      </c>
      <c r="P1671" t="s">
        <v>115</v>
      </c>
      <c r="Q1671" t="str">
        <f>TEXT(Table357[[#This Row],[order_date]],"yyyy")</f>
        <v>2015</v>
      </c>
    </row>
    <row r="1672" spans="1:17" x14ac:dyDescent="0.3">
      <c r="A1672">
        <f t="shared" si="161"/>
        <v>7777897071</v>
      </c>
      <c r="B1672" s="1">
        <v>42293</v>
      </c>
      <c r="C1672" t="str">
        <f t="shared" si="156"/>
        <v>Friday</v>
      </c>
      <c r="D1672" t="str">
        <f t="shared" si="157"/>
        <v>October</v>
      </c>
      <c r="E1672">
        <v>12</v>
      </c>
      <c r="F1672" t="s">
        <v>27</v>
      </c>
      <c r="G1672" t="s">
        <v>8</v>
      </c>
      <c r="H1672">
        <f t="shared" si="158"/>
        <v>15</v>
      </c>
      <c r="I1672">
        <v>8</v>
      </c>
      <c r="J1672" t="s">
        <v>52</v>
      </c>
      <c r="K1672" t="s">
        <v>53</v>
      </c>
      <c r="L1672">
        <f>Table357[[#This Row],[unit_price]]*Table357[[#This Row],[quantity]]</f>
        <v>96</v>
      </c>
      <c r="M1672">
        <f t="shared" si="159"/>
        <v>120</v>
      </c>
      <c r="N1672">
        <f t="shared" si="160"/>
        <v>24</v>
      </c>
      <c r="O1672" t="s">
        <v>111</v>
      </c>
      <c r="P1672" t="s">
        <v>114</v>
      </c>
      <c r="Q1672" t="str">
        <f>TEXT(Table357[[#This Row],[order_date]],"yyyy")</f>
        <v>2015</v>
      </c>
    </row>
    <row r="1673" spans="1:17" x14ac:dyDescent="0.3">
      <c r="A1673">
        <f t="shared" si="161"/>
        <v>7777897072</v>
      </c>
      <c r="B1673" s="1">
        <v>42293</v>
      </c>
      <c r="C1673" t="str">
        <f t="shared" si="156"/>
        <v>Friday</v>
      </c>
      <c r="D1673" t="str">
        <f t="shared" si="157"/>
        <v>October</v>
      </c>
      <c r="E1673">
        <v>20.25</v>
      </c>
      <c r="F1673" t="s">
        <v>13</v>
      </c>
      <c r="G1673" t="s">
        <v>17</v>
      </c>
      <c r="H1673">
        <f t="shared" si="158"/>
        <v>30.25</v>
      </c>
      <c r="I1673">
        <v>6</v>
      </c>
      <c r="J1673" t="s">
        <v>60</v>
      </c>
      <c r="K1673" t="s">
        <v>61</v>
      </c>
      <c r="L1673">
        <f>Table357[[#This Row],[unit_price]]*Table357[[#This Row],[quantity]]</f>
        <v>121.5</v>
      </c>
      <c r="M1673">
        <f t="shared" si="159"/>
        <v>181.5</v>
      </c>
      <c r="N1673">
        <f t="shared" si="160"/>
        <v>60</v>
      </c>
      <c r="O1673" t="s">
        <v>111</v>
      </c>
      <c r="P1673" t="s">
        <v>114</v>
      </c>
      <c r="Q1673" t="str">
        <f>TEXT(Table357[[#This Row],[order_date]],"yyyy")</f>
        <v>2015</v>
      </c>
    </row>
    <row r="1674" spans="1:17" x14ac:dyDescent="0.3">
      <c r="A1674">
        <f t="shared" si="161"/>
        <v>7777897073</v>
      </c>
      <c r="B1674" s="1">
        <v>42294</v>
      </c>
      <c r="C1674" t="str">
        <f t="shared" si="156"/>
        <v>Saturday</v>
      </c>
      <c r="D1674" t="str">
        <f t="shared" si="157"/>
        <v>October</v>
      </c>
      <c r="E1674">
        <v>18.5</v>
      </c>
      <c r="F1674" t="s">
        <v>13</v>
      </c>
      <c r="G1674" t="s">
        <v>14</v>
      </c>
      <c r="H1674">
        <f t="shared" si="158"/>
        <v>25.5</v>
      </c>
      <c r="I1674">
        <v>9</v>
      </c>
      <c r="J1674" t="s">
        <v>15</v>
      </c>
      <c r="K1674" t="s">
        <v>16</v>
      </c>
      <c r="L1674">
        <f>Table357[[#This Row],[unit_price]]*Table357[[#This Row],[quantity]]</f>
        <v>166.5</v>
      </c>
      <c r="M1674">
        <f t="shared" si="159"/>
        <v>229.5</v>
      </c>
      <c r="N1674">
        <f t="shared" si="160"/>
        <v>63</v>
      </c>
      <c r="O1674" t="s">
        <v>112</v>
      </c>
      <c r="P1674" t="s">
        <v>114</v>
      </c>
      <c r="Q1674" t="str">
        <f>TEXT(Table357[[#This Row],[order_date]],"yyyy")</f>
        <v>2015</v>
      </c>
    </row>
    <row r="1675" spans="1:17" x14ac:dyDescent="0.3">
      <c r="A1675">
        <f t="shared" si="161"/>
        <v>7777897074</v>
      </c>
      <c r="B1675" s="1">
        <v>42294</v>
      </c>
      <c r="C1675" t="str">
        <f t="shared" si="156"/>
        <v>Saturday</v>
      </c>
      <c r="D1675" t="str">
        <f t="shared" si="157"/>
        <v>October</v>
      </c>
      <c r="E1675">
        <v>15.25</v>
      </c>
      <c r="F1675" t="s">
        <v>13</v>
      </c>
      <c r="G1675" t="s">
        <v>8</v>
      </c>
      <c r="H1675">
        <f t="shared" si="158"/>
        <v>21.25</v>
      </c>
      <c r="I1675">
        <v>11</v>
      </c>
      <c r="J1675" t="s">
        <v>48</v>
      </c>
      <c r="K1675" t="s">
        <v>49</v>
      </c>
      <c r="L1675">
        <f>Table357[[#This Row],[unit_price]]*Table357[[#This Row],[quantity]]</f>
        <v>167.75</v>
      </c>
      <c r="M1675">
        <f t="shared" si="159"/>
        <v>233.75</v>
      </c>
      <c r="N1675">
        <f t="shared" si="160"/>
        <v>66</v>
      </c>
      <c r="O1675" t="s">
        <v>111</v>
      </c>
      <c r="P1675" t="s">
        <v>114</v>
      </c>
      <c r="Q1675" t="str">
        <f>TEXT(Table357[[#This Row],[order_date]],"yyyy")</f>
        <v>2015</v>
      </c>
    </row>
    <row r="1676" spans="1:17" x14ac:dyDescent="0.3">
      <c r="A1676">
        <f t="shared" si="161"/>
        <v>7777897075</v>
      </c>
      <c r="B1676" s="1">
        <v>42294</v>
      </c>
      <c r="C1676" t="str">
        <f t="shared" si="156"/>
        <v>Saturday</v>
      </c>
      <c r="D1676" t="str">
        <f t="shared" si="157"/>
        <v>October</v>
      </c>
      <c r="E1676">
        <v>20.5</v>
      </c>
      <c r="F1676" t="s">
        <v>13</v>
      </c>
      <c r="G1676" t="s">
        <v>8</v>
      </c>
      <c r="H1676">
        <f t="shared" si="158"/>
        <v>26.5</v>
      </c>
      <c r="I1676">
        <v>2</v>
      </c>
      <c r="J1676" t="s">
        <v>11</v>
      </c>
      <c r="K1676" t="s">
        <v>12</v>
      </c>
      <c r="L1676">
        <f>Table357[[#This Row],[unit_price]]*Table357[[#This Row],[quantity]]</f>
        <v>41</v>
      </c>
      <c r="M1676">
        <f t="shared" si="159"/>
        <v>53</v>
      </c>
      <c r="N1676">
        <f t="shared" si="160"/>
        <v>12</v>
      </c>
      <c r="O1676" t="s">
        <v>112</v>
      </c>
      <c r="P1676" t="s">
        <v>115</v>
      </c>
      <c r="Q1676" t="str">
        <f>TEXT(Table357[[#This Row],[order_date]],"yyyy")</f>
        <v>2015</v>
      </c>
    </row>
    <row r="1677" spans="1:17" x14ac:dyDescent="0.3">
      <c r="A1677">
        <f t="shared" si="161"/>
        <v>7777897076</v>
      </c>
      <c r="B1677" s="1">
        <v>42294</v>
      </c>
      <c r="C1677" t="str">
        <f t="shared" si="156"/>
        <v>Saturday</v>
      </c>
      <c r="D1677" t="str">
        <f t="shared" si="157"/>
        <v>October</v>
      </c>
      <c r="E1677">
        <v>25.5</v>
      </c>
      <c r="F1677" t="s">
        <v>76</v>
      </c>
      <c r="G1677" t="s">
        <v>8</v>
      </c>
      <c r="H1677">
        <f t="shared" si="158"/>
        <v>26.5</v>
      </c>
      <c r="I1677">
        <v>9</v>
      </c>
      <c r="J1677" t="s">
        <v>30</v>
      </c>
      <c r="K1677" t="s">
        <v>31</v>
      </c>
      <c r="L1677">
        <f>Table357[[#This Row],[unit_price]]*Table357[[#This Row],[quantity]]</f>
        <v>229.5</v>
      </c>
      <c r="M1677">
        <f t="shared" si="159"/>
        <v>238.5</v>
      </c>
      <c r="N1677">
        <f t="shared" si="160"/>
        <v>9</v>
      </c>
      <c r="O1677" t="s">
        <v>111</v>
      </c>
      <c r="P1677" t="s">
        <v>114</v>
      </c>
      <c r="Q1677" t="str">
        <f>TEXT(Table357[[#This Row],[order_date]],"yyyy")</f>
        <v>2015</v>
      </c>
    </row>
    <row r="1678" spans="1:17" x14ac:dyDescent="0.3">
      <c r="A1678">
        <f t="shared" si="161"/>
        <v>7777897077</v>
      </c>
      <c r="B1678" s="1">
        <v>42294</v>
      </c>
      <c r="C1678" t="str">
        <f t="shared" si="156"/>
        <v>Saturday</v>
      </c>
      <c r="D1678" t="str">
        <f t="shared" si="157"/>
        <v>October</v>
      </c>
      <c r="E1678">
        <v>20.5</v>
      </c>
      <c r="F1678" t="s">
        <v>13</v>
      </c>
      <c r="G1678" t="s">
        <v>8</v>
      </c>
      <c r="H1678">
        <f t="shared" si="158"/>
        <v>26.5</v>
      </c>
      <c r="I1678">
        <v>1</v>
      </c>
      <c r="J1678" t="s">
        <v>11</v>
      </c>
      <c r="K1678" t="s">
        <v>12</v>
      </c>
      <c r="L1678">
        <f>Table357[[#This Row],[unit_price]]*Table357[[#This Row],[quantity]]</f>
        <v>20.5</v>
      </c>
      <c r="M1678">
        <f t="shared" si="159"/>
        <v>26.5</v>
      </c>
      <c r="N1678">
        <f t="shared" si="160"/>
        <v>6</v>
      </c>
      <c r="O1678" t="s">
        <v>111</v>
      </c>
      <c r="P1678" t="s">
        <v>114</v>
      </c>
      <c r="Q1678" t="str">
        <f>TEXT(Table357[[#This Row],[order_date]],"yyyy")</f>
        <v>2015</v>
      </c>
    </row>
    <row r="1679" spans="1:17" x14ac:dyDescent="0.3">
      <c r="A1679">
        <f t="shared" si="161"/>
        <v>7777897078</v>
      </c>
      <c r="B1679" s="1">
        <v>42294</v>
      </c>
      <c r="C1679" t="str">
        <f t="shared" si="156"/>
        <v>Saturday</v>
      </c>
      <c r="D1679" t="str">
        <f t="shared" si="157"/>
        <v>October</v>
      </c>
      <c r="E1679">
        <v>20.75</v>
      </c>
      <c r="F1679" t="s">
        <v>13</v>
      </c>
      <c r="G1679" t="s">
        <v>17</v>
      </c>
      <c r="H1679">
        <f t="shared" si="158"/>
        <v>30.75</v>
      </c>
      <c r="I1679">
        <v>4</v>
      </c>
      <c r="J1679" t="s">
        <v>38</v>
      </c>
      <c r="K1679" t="s">
        <v>39</v>
      </c>
      <c r="L1679">
        <f>Table357[[#This Row],[unit_price]]*Table357[[#This Row],[quantity]]</f>
        <v>83</v>
      </c>
      <c r="M1679">
        <f t="shared" si="159"/>
        <v>123</v>
      </c>
      <c r="N1679">
        <f t="shared" si="160"/>
        <v>40</v>
      </c>
      <c r="O1679" t="s">
        <v>112</v>
      </c>
      <c r="P1679" t="s">
        <v>114</v>
      </c>
      <c r="Q1679" t="str">
        <f>TEXT(Table357[[#This Row],[order_date]],"yyyy")</f>
        <v>2015</v>
      </c>
    </row>
    <row r="1680" spans="1:17" x14ac:dyDescent="0.3">
      <c r="A1680">
        <f t="shared" si="161"/>
        <v>7777897079</v>
      </c>
      <c r="B1680" s="1">
        <v>42294</v>
      </c>
      <c r="C1680" t="str">
        <f t="shared" si="156"/>
        <v>Saturday</v>
      </c>
      <c r="D1680" t="str">
        <f t="shared" si="157"/>
        <v>October</v>
      </c>
      <c r="E1680">
        <v>10.5</v>
      </c>
      <c r="F1680" t="s">
        <v>27</v>
      </c>
      <c r="G1680" t="s">
        <v>8</v>
      </c>
      <c r="H1680">
        <f t="shared" si="158"/>
        <v>13.5</v>
      </c>
      <c r="I1680">
        <v>5</v>
      </c>
      <c r="J1680" t="s">
        <v>9</v>
      </c>
      <c r="K1680" t="s">
        <v>10</v>
      </c>
      <c r="L1680">
        <f>Table357[[#This Row],[unit_price]]*Table357[[#This Row],[quantity]]</f>
        <v>52.5</v>
      </c>
      <c r="M1680">
        <f t="shared" si="159"/>
        <v>67.5</v>
      </c>
      <c r="N1680">
        <f t="shared" si="160"/>
        <v>15</v>
      </c>
      <c r="O1680" t="s">
        <v>112</v>
      </c>
      <c r="P1680" t="s">
        <v>115</v>
      </c>
      <c r="Q1680" t="str">
        <f>TEXT(Table357[[#This Row],[order_date]],"yyyy")</f>
        <v>2015</v>
      </c>
    </row>
    <row r="1681" spans="1:17" x14ac:dyDescent="0.3">
      <c r="A1681">
        <f t="shared" si="161"/>
        <v>7777897080</v>
      </c>
      <c r="B1681" s="1">
        <v>42294</v>
      </c>
      <c r="C1681" t="str">
        <f t="shared" si="156"/>
        <v>Saturday</v>
      </c>
      <c r="D1681" t="str">
        <f t="shared" si="157"/>
        <v>October</v>
      </c>
      <c r="E1681">
        <v>16</v>
      </c>
      <c r="F1681" t="s">
        <v>7</v>
      </c>
      <c r="G1681" t="s">
        <v>8</v>
      </c>
      <c r="H1681">
        <f t="shared" si="158"/>
        <v>20.5</v>
      </c>
      <c r="I1681">
        <v>7</v>
      </c>
      <c r="J1681" t="s">
        <v>11</v>
      </c>
      <c r="K1681" t="s">
        <v>12</v>
      </c>
      <c r="L1681">
        <f>Table357[[#This Row],[unit_price]]*Table357[[#This Row],[quantity]]</f>
        <v>112</v>
      </c>
      <c r="M1681">
        <f t="shared" si="159"/>
        <v>143.5</v>
      </c>
      <c r="N1681">
        <f t="shared" si="160"/>
        <v>31.5</v>
      </c>
      <c r="O1681" t="s">
        <v>112</v>
      </c>
      <c r="P1681" t="s">
        <v>114</v>
      </c>
      <c r="Q1681" t="str">
        <f>TEXT(Table357[[#This Row],[order_date]],"yyyy")</f>
        <v>2015</v>
      </c>
    </row>
    <row r="1682" spans="1:17" x14ac:dyDescent="0.3">
      <c r="A1682">
        <f t="shared" si="161"/>
        <v>7777897081</v>
      </c>
      <c r="B1682" s="1">
        <v>42295</v>
      </c>
      <c r="C1682" t="str">
        <f t="shared" si="156"/>
        <v>Sunday</v>
      </c>
      <c r="D1682" t="str">
        <f t="shared" si="157"/>
        <v>October</v>
      </c>
      <c r="E1682">
        <v>16.25</v>
      </c>
      <c r="F1682" t="s">
        <v>7</v>
      </c>
      <c r="G1682" t="s">
        <v>17</v>
      </c>
      <c r="H1682">
        <f t="shared" si="158"/>
        <v>24.75</v>
      </c>
      <c r="I1682">
        <v>11</v>
      </c>
      <c r="J1682" t="s">
        <v>70</v>
      </c>
      <c r="K1682" t="s">
        <v>71</v>
      </c>
      <c r="L1682">
        <f>Table357[[#This Row],[unit_price]]*Table357[[#This Row],[quantity]]</f>
        <v>178.75</v>
      </c>
      <c r="M1682">
        <f t="shared" si="159"/>
        <v>272.25</v>
      </c>
      <c r="N1682">
        <f t="shared" si="160"/>
        <v>93.5</v>
      </c>
      <c r="O1682" t="s">
        <v>111</v>
      </c>
      <c r="P1682" t="s">
        <v>115</v>
      </c>
      <c r="Q1682" t="str">
        <f>TEXT(Table357[[#This Row],[order_date]],"yyyy")</f>
        <v>2015</v>
      </c>
    </row>
    <row r="1683" spans="1:17" x14ac:dyDescent="0.3">
      <c r="A1683">
        <f t="shared" si="161"/>
        <v>7777897082</v>
      </c>
      <c r="B1683" s="1">
        <v>42295</v>
      </c>
      <c r="C1683" t="str">
        <f t="shared" si="156"/>
        <v>Sunday</v>
      </c>
      <c r="D1683" t="str">
        <f t="shared" si="157"/>
        <v>October</v>
      </c>
      <c r="E1683">
        <v>11</v>
      </c>
      <c r="F1683" t="s">
        <v>27</v>
      </c>
      <c r="G1683" t="s">
        <v>8</v>
      </c>
      <c r="H1683">
        <f t="shared" si="158"/>
        <v>14</v>
      </c>
      <c r="I1683">
        <v>6</v>
      </c>
      <c r="J1683" t="s">
        <v>74</v>
      </c>
      <c r="K1683" t="s">
        <v>75</v>
      </c>
      <c r="L1683">
        <f>Table357[[#This Row],[unit_price]]*Table357[[#This Row],[quantity]]</f>
        <v>66</v>
      </c>
      <c r="M1683">
        <f t="shared" si="159"/>
        <v>84</v>
      </c>
      <c r="N1683">
        <f t="shared" si="160"/>
        <v>18</v>
      </c>
      <c r="O1683" t="s">
        <v>112</v>
      </c>
      <c r="P1683" t="s">
        <v>115</v>
      </c>
      <c r="Q1683" t="str">
        <f>TEXT(Table357[[#This Row],[order_date]],"yyyy")</f>
        <v>2015</v>
      </c>
    </row>
    <row r="1684" spans="1:17" x14ac:dyDescent="0.3">
      <c r="A1684">
        <f t="shared" si="161"/>
        <v>7777897083</v>
      </c>
      <c r="B1684" s="1">
        <v>42295</v>
      </c>
      <c r="C1684" t="str">
        <f t="shared" si="156"/>
        <v>Sunday</v>
      </c>
      <c r="D1684" t="str">
        <f t="shared" si="157"/>
        <v>October</v>
      </c>
      <c r="E1684">
        <v>16.75</v>
      </c>
      <c r="F1684" t="s">
        <v>7</v>
      </c>
      <c r="G1684" t="s">
        <v>22</v>
      </c>
      <c r="H1684">
        <f t="shared" si="158"/>
        <v>23.25</v>
      </c>
      <c r="I1684">
        <v>9</v>
      </c>
      <c r="J1684" t="s">
        <v>44</v>
      </c>
      <c r="K1684" t="s">
        <v>45</v>
      </c>
      <c r="L1684">
        <f>Table357[[#This Row],[unit_price]]*Table357[[#This Row],[quantity]]</f>
        <v>150.75</v>
      </c>
      <c r="M1684">
        <f t="shared" si="159"/>
        <v>209.25</v>
      </c>
      <c r="N1684">
        <f t="shared" si="160"/>
        <v>58.5</v>
      </c>
      <c r="O1684" t="s">
        <v>112</v>
      </c>
      <c r="P1684" t="s">
        <v>115</v>
      </c>
      <c r="Q1684" t="str">
        <f>TEXT(Table357[[#This Row],[order_date]],"yyyy")</f>
        <v>2015</v>
      </c>
    </row>
    <row r="1685" spans="1:17" x14ac:dyDescent="0.3">
      <c r="A1685">
        <f t="shared" si="161"/>
        <v>7777897084</v>
      </c>
      <c r="B1685" s="1">
        <v>42295</v>
      </c>
      <c r="C1685" t="str">
        <f t="shared" si="156"/>
        <v>Sunday</v>
      </c>
      <c r="D1685" t="str">
        <f t="shared" si="157"/>
        <v>October</v>
      </c>
      <c r="E1685">
        <v>20.5</v>
      </c>
      <c r="F1685" t="s">
        <v>13</v>
      </c>
      <c r="G1685" t="s">
        <v>8</v>
      </c>
      <c r="H1685">
        <f t="shared" si="158"/>
        <v>26.5</v>
      </c>
      <c r="I1685">
        <v>4</v>
      </c>
      <c r="J1685" t="s">
        <v>36</v>
      </c>
      <c r="K1685" t="s">
        <v>37</v>
      </c>
      <c r="L1685">
        <f>Table357[[#This Row],[unit_price]]*Table357[[#This Row],[quantity]]</f>
        <v>82</v>
      </c>
      <c r="M1685">
        <f t="shared" si="159"/>
        <v>106</v>
      </c>
      <c r="N1685">
        <f t="shared" si="160"/>
        <v>24</v>
      </c>
      <c r="O1685" t="s">
        <v>112</v>
      </c>
      <c r="P1685" t="s">
        <v>114</v>
      </c>
      <c r="Q1685" t="str">
        <f>TEXT(Table357[[#This Row],[order_date]],"yyyy")</f>
        <v>2015</v>
      </c>
    </row>
    <row r="1686" spans="1:17" x14ac:dyDescent="0.3">
      <c r="A1686">
        <f t="shared" si="161"/>
        <v>7777897085</v>
      </c>
      <c r="B1686" s="1">
        <v>42295</v>
      </c>
      <c r="C1686" t="str">
        <f t="shared" si="156"/>
        <v>Sunday</v>
      </c>
      <c r="D1686" t="str">
        <f t="shared" si="157"/>
        <v>October</v>
      </c>
      <c r="E1686">
        <v>20.25</v>
      </c>
      <c r="F1686" t="s">
        <v>13</v>
      </c>
      <c r="G1686" t="s">
        <v>14</v>
      </c>
      <c r="H1686">
        <f t="shared" si="158"/>
        <v>27.25</v>
      </c>
      <c r="I1686">
        <v>3</v>
      </c>
      <c r="J1686" t="s">
        <v>68</v>
      </c>
      <c r="K1686" t="s">
        <v>69</v>
      </c>
      <c r="L1686">
        <f>Table357[[#This Row],[unit_price]]*Table357[[#This Row],[quantity]]</f>
        <v>60.75</v>
      </c>
      <c r="M1686">
        <f t="shared" si="159"/>
        <v>81.75</v>
      </c>
      <c r="N1686">
        <f t="shared" si="160"/>
        <v>21</v>
      </c>
      <c r="O1686" t="s">
        <v>112</v>
      </c>
      <c r="P1686" t="s">
        <v>114</v>
      </c>
      <c r="Q1686" t="str">
        <f>TEXT(Table357[[#This Row],[order_date]],"yyyy")</f>
        <v>2015</v>
      </c>
    </row>
    <row r="1687" spans="1:17" x14ac:dyDescent="0.3">
      <c r="A1687">
        <f t="shared" si="161"/>
        <v>7777897086</v>
      </c>
      <c r="B1687" s="1">
        <v>42296</v>
      </c>
      <c r="C1687" t="str">
        <f t="shared" si="156"/>
        <v>Monday</v>
      </c>
      <c r="D1687" t="str">
        <f t="shared" si="157"/>
        <v>October</v>
      </c>
      <c r="E1687">
        <v>20.75</v>
      </c>
      <c r="F1687" t="s">
        <v>13</v>
      </c>
      <c r="G1687" t="s">
        <v>22</v>
      </c>
      <c r="H1687">
        <f t="shared" si="158"/>
        <v>28.75</v>
      </c>
      <c r="I1687">
        <v>9</v>
      </c>
      <c r="J1687" t="s">
        <v>28</v>
      </c>
      <c r="K1687" t="s">
        <v>29</v>
      </c>
      <c r="L1687">
        <f>Table357[[#This Row],[unit_price]]*Table357[[#This Row],[quantity]]</f>
        <v>186.75</v>
      </c>
      <c r="M1687">
        <f t="shared" si="159"/>
        <v>258.75</v>
      </c>
      <c r="N1687">
        <f t="shared" si="160"/>
        <v>72</v>
      </c>
      <c r="O1687" t="s">
        <v>112</v>
      </c>
      <c r="P1687" t="s">
        <v>115</v>
      </c>
      <c r="Q1687" t="str">
        <f>TEXT(Table357[[#This Row],[order_date]],"yyyy")</f>
        <v>2015</v>
      </c>
    </row>
    <row r="1688" spans="1:17" x14ac:dyDescent="0.3">
      <c r="A1688">
        <f t="shared" si="161"/>
        <v>7777897087</v>
      </c>
      <c r="B1688" s="1">
        <v>42296</v>
      </c>
      <c r="C1688" t="str">
        <f t="shared" si="156"/>
        <v>Monday</v>
      </c>
      <c r="D1688" t="str">
        <f t="shared" si="157"/>
        <v>October</v>
      </c>
      <c r="E1688">
        <v>12.5</v>
      </c>
      <c r="F1688" t="s">
        <v>27</v>
      </c>
      <c r="G1688" t="s">
        <v>17</v>
      </c>
      <c r="H1688">
        <f t="shared" si="158"/>
        <v>19.5</v>
      </c>
      <c r="I1688">
        <v>9</v>
      </c>
      <c r="J1688" t="s">
        <v>25</v>
      </c>
      <c r="K1688" t="s">
        <v>26</v>
      </c>
      <c r="L1688">
        <f>Table357[[#This Row],[unit_price]]*Table357[[#This Row],[quantity]]</f>
        <v>112.5</v>
      </c>
      <c r="M1688">
        <f t="shared" si="159"/>
        <v>175.5</v>
      </c>
      <c r="N1688">
        <f t="shared" si="160"/>
        <v>63</v>
      </c>
      <c r="O1688" t="s">
        <v>112</v>
      </c>
      <c r="P1688" t="s">
        <v>115</v>
      </c>
      <c r="Q1688" t="str">
        <f>TEXT(Table357[[#This Row],[order_date]],"yyyy")</f>
        <v>2015</v>
      </c>
    </row>
    <row r="1689" spans="1:17" x14ac:dyDescent="0.3">
      <c r="A1689">
        <f t="shared" si="161"/>
        <v>7777897088</v>
      </c>
      <c r="B1689" s="1">
        <v>42296</v>
      </c>
      <c r="C1689" t="str">
        <f t="shared" si="156"/>
        <v>Monday</v>
      </c>
      <c r="D1689" t="str">
        <f t="shared" si="157"/>
        <v>October</v>
      </c>
      <c r="E1689">
        <v>12.5</v>
      </c>
      <c r="F1689" t="s">
        <v>27</v>
      </c>
      <c r="G1689" t="s">
        <v>14</v>
      </c>
      <c r="H1689">
        <f t="shared" si="158"/>
        <v>16.5</v>
      </c>
      <c r="I1689">
        <v>10</v>
      </c>
      <c r="J1689" t="s">
        <v>40</v>
      </c>
      <c r="K1689" t="s">
        <v>41</v>
      </c>
      <c r="L1689">
        <f>Table357[[#This Row],[unit_price]]*Table357[[#This Row],[quantity]]</f>
        <v>125</v>
      </c>
      <c r="M1689">
        <f t="shared" si="159"/>
        <v>165</v>
      </c>
      <c r="N1689">
        <f t="shared" si="160"/>
        <v>40</v>
      </c>
      <c r="O1689" t="s">
        <v>111</v>
      </c>
      <c r="P1689" t="s">
        <v>114</v>
      </c>
      <c r="Q1689" t="str">
        <f>TEXT(Table357[[#This Row],[order_date]],"yyyy")</f>
        <v>2015</v>
      </c>
    </row>
    <row r="1690" spans="1:17" x14ac:dyDescent="0.3">
      <c r="A1690">
        <f t="shared" si="161"/>
        <v>7777897089</v>
      </c>
      <c r="B1690" s="1">
        <v>42296</v>
      </c>
      <c r="C1690" t="str">
        <f t="shared" si="156"/>
        <v>Monday</v>
      </c>
      <c r="D1690" t="str">
        <f t="shared" si="157"/>
        <v>October</v>
      </c>
      <c r="E1690">
        <v>20.25</v>
      </c>
      <c r="F1690" t="s">
        <v>13</v>
      </c>
      <c r="G1690" t="s">
        <v>14</v>
      </c>
      <c r="H1690">
        <f t="shared" si="158"/>
        <v>27.25</v>
      </c>
      <c r="I1690">
        <v>2</v>
      </c>
      <c r="J1690" t="s">
        <v>20</v>
      </c>
      <c r="K1690" t="s">
        <v>21</v>
      </c>
      <c r="L1690">
        <f>Table357[[#This Row],[unit_price]]*Table357[[#This Row],[quantity]]</f>
        <v>40.5</v>
      </c>
      <c r="M1690">
        <f t="shared" si="159"/>
        <v>54.5</v>
      </c>
      <c r="N1690">
        <f t="shared" si="160"/>
        <v>14</v>
      </c>
      <c r="O1690" t="s">
        <v>112</v>
      </c>
      <c r="P1690" t="s">
        <v>115</v>
      </c>
      <c r="Q1690" t="str">
        <f>TEXT(Table357[[#This Row],[order_date]],"yyyy")</f>
        <v>2015</v>
      </c>
    </row>
    <row r="1691" spans="1:17" x14ac:dyDescent="0.3">
      <c r="A1691">
        <f t="shared" si="161"/>
        <v>7777897090</v>
      </c>
      <c r="B1691" s="1">
        <v>42296</v>
      </c>
      <c r="C1691" t="str">
        <f t="shared" si="156"/>
        <v>Monday</v>
      </c>
      <c r="D1691" t="str">
        <f t="shared" si="157"/>
        <v>October</v>
      </c>
      <c r="E1691">
        <v>16.5</v>
      </c>
      <c r="F1691" t="s">
        <v>7</v>
      </c>
      <c r="G1691" t="s">
        <v>17</v>
      </c>
      <c r="H1691">
        <f t="shared" si="158"/>
        <v>25</v>
      </c>
      <c r="I1691">
        <v>10</v>
      </c>
      <c r="J1691" t="s">
        <v>54</v>
      </c>
      <c r="K1691" t="s">
        <v>55</v>
      </c>
      <c r="L1691">
        <f>Table357[[#This Row],[unit_price]]*Table357[[#This Row],[quantity]]</f>
        <v>165</v>
      </c>
      <c r="M1691">
        <f t="shared" si="159"/>
        <v>250</v>
      </c>
      <c r="N1691">
        <f t="shared" si="160"/>
        <v>85</v>
      </c>
      <c r="O1691" t="s">
        <v>112</v>
      </c>
      <c r="P1691" t="s">
        <v>115</v>
      </c>
      <c r="Q1691" t="str">
        <f>TEXT(Table357[[#This Row],[order_date]],"yyyy")</f>
        <v>2015</v>
      </c>
    </row>
    <row r="1692" spans="1:17" x14ac:dyDescent="0.3">
      <c r="A1692">
        <f t="shared" si="161"/>
        <v>7777897091</v>
      </c>
      <c r="B1692" s="1">
        <v>42297</v>
      </c>
      <c r="C1692" t="str">
        <f t="shared" si="156"/>
        <v>Tuesday</v>
      </c>
      <c r="D1692" t="str">
        <f t="shared" si="157"/>
        <v>October</v>
      </c>
      <c r="E1692">
        <v>18.5</v>
      </c>
      <c r="F1692" t="s">
        <v>13</v>
      </c>
      <c r="G1692" t="s">
        <v>14</v>
      </c>
      <c r="H1692">
        <f t="shared" si="158"/>
        <v>25.5</v>
      </c>
      <c r="I1692">
        <v>6</v>
      </c>
      <c r="J1692" t="s">
        <v>15</v>
      </c>
      <c r="K1692" t="s">
        <v>16</v>
      </c>
      <c r="L1692">
        <f>Table357[[#This Row],[unit_price]]*Table357[[#This Row],[quantity]]</f>
        <v>111</v>
      </c>
      <c r="M1692">
        <f t="shared" si="159"/>
        <v>153</v>
      </c>
      <c r="N1692">
        <f t="shared" si="160"/>
        <v>42</v>
      </c>
      <c r="O1692" t="s">
        <v>112</v>
      </c>
      <c r="P1692" t="s">
        <v>115</v>
      </c>
      <c r="Q1692" t="str">
        <f>TEXT(Table357[[#This Row],[order_date]],"yyyy")</f>
        <v>2015</v>
      </c>
    </row>
    <row r="1693" spans="1:17" x14ac:dyDescent="0.3">
      <c r="A1693">
        <f t="shared" si="161"/>
        <v>7777897092</v>
      </c>
      <c r="B1693" s="1">
        <v>42297</v>
      </c>
      <c r="C1693" t="str">
        <f t="shared" si="156"/>
        <v>Tuesday</v>
      </c>
      <c r="D1693" t="str">
        <f t="shared" si="157"/>
        <v>October</v>
      </c>
      <c r="E1693">
        <v>12.5</v>
      </c>
      <c r="F1693" t="s">
        <v>27</v>
      </c>
      <c r="G1693" t="s">
        <v>17</v>
      </c>
      <c r="H1693">
        <f t="shared" si="158"/>
        <v>19.5</v>
      </c>
      <c r="I1693">
        <v>8</v>
      </c>
      <c r="J1693" t="s">
        <v>32</v>
      </c>
      <c r="K1693" t="s">
        <v>33</v>
      </c>
      <c r="L1693">
        <f>Table357[[#This Row],[unit_price]]*Table357[[#This Row],[quantity]]</f>
        <v>100</v>
      </c>
      <c r="M1693">
        <f t="shared" si="159"/>
        <v>156</v>
      </c>
      <c r="N1693">
        <f t="shared" si="160"/>
        <v>56</v>
      </c>
      <c r="O1693" t="s">
        <v>111</v>
      </c>
      <c r="P1693" t="s">
        <v>114</v>
      </c>
      <c r="Q1693" t="str">
        <f>TEXT(Table357[[#This Row],[order_date]],"yyyy")</f>
        <v>2015</v>
      </c>
    </row>
    <row r="1694" spans="1:17" x14ac:dyDescent="0.3">
      <c r="A1694">
        <f t="shared" si="161"/>
        <v>7777897093</v>
      </c>
      <c r="B1694" s="1">
        <v>42298</v>
      </c>
      <c r="C1694" t="str">
        <f t="shared" si="156"/>
        <v>Wednesday</v>
      </c>
      <c r="D1694" t="str">
        <f t="shared" si="157"/>
        <v>October</v>
      </c>
      <c r="E1694">
        <v>16.75</v>
      </c>
      <c r="F1694" t="s">
        <v>84</v>
      </c>
      <c r="G1694" t="s">
        <v>22</v>
      </c>
      <c r="H1694">
        <f t="shared" si="158"/>
        <v>19.75</v>
      </c>
      <c r="I1694">
        <v>12</v>
      </c>
      <c r="J1694" t="s">
        <v>46</v>
      </c>
      <c r="K1694" t="s">
        <v>47</v>
      </c>
      <c r="L1694">
        <f>Table357[[#This Row],[unit_price]]*Table357[[#This Row],[quantity]]</f>
        <v>201</v>
      </c>
      <c r="M1694">
        <f t="shared" si="159"/>
        <v>237</v>
      </c>
      <c r="N1694">
        <f t="shared" si="160"/>
        <v>36</v>
      </c>
      <c r="O1694" t="s">
        <v>112</v>
      </c>
      <c r="P1694" t="s">
        <v>114</v>
      </c>
      <c r="Q1694" t="str">
        <f>TEXT(Table357[[#This Row],[order_date]],"yyyy")</f>
        <v>2015</v>
      </c>
    </row>
    <row r="1695" spans="1:17" x14ac:dyDescent="0.3">
      <c r="A1695">
        <f t="shared" si="161"/>
        <v>7777897094</v>
      </c>
      <c r="B1695" s="1">
        <v>42298</v>
      </c>
      <c r="C1695" t="str">
        <f t="shared" si="156"/>
        <v>Wednesday</v>
      </c>
      <c r="D1695" t="str">
        <f t="shared" si="157"/>
        <v>October</v>
      </c>
      <c r="E1695">
        <v>16</v>
      </c>
      <c r="F1695" t="s">
        <v>7</v>
      </c>
      <c r="G1695" t="s">
        <v>8</v>
      </c>
      <c r="H1695">
        <f t="shared" si="158"/>
        <v>20.5</v>
      </c>
      <c r="I1695">
        <v>2</v>
      </c>
      <c r="J1695" t="s">
        <v>58</v>
      </c>
      <c r="K1695" t="s">
        <v>59</v>
      </c>
      <c r="L1695">
        <f>Table357[[#This Row],[unit_price]]*Table357[[#This Row],[quantity]]</f>
        <v>32</v>
      </c>
      <c r="M1695">
        <f t="shared" si="159"/>
        <v>41</v>
      </c>
      <c r="N1695">
        <f t="shared" si="160"/>
        <v>9</v>
      </c>
      <c r="O1695" t="s">
        <v>112</v>
      </c>
      <c r="P1695" t="s">
        <v>114</v>
      </c>
      <c r="Q1695" t="str">
        <f>TEXT(Table357[[#This Row],[order_date]],"yyyy")</f>
        <v>2015</v>
      </c>
    </row>
    <row r="1696" spans="1:17" x14ac:dyDescent="0.3">
      <c r="A1696">
        <f t="shared" si="161"/>
        <v>7777897095</v>
      </c>
      <c r="B1696" s="1">
        <v>42298</v>
      </c>
      <c r="C1696" t="str">
        <f t="shared" si="156"/>
        <v>Wednesday</v>
      </c>
      <c r="D1696" t="str">
        <f t="shared" si="157"/>
        <v>October</v>
      </c>
      <c r="E1696">
        <v>12.5</v>
      </c>
      <c r="F1696" t="s">
        <v>7</v>
      </c>
      <c r="G1696" t="s">
        <v>8</v>
      </c>
      <c r="H1696">
        <f t="shared" si="158"/>
        <v>17</v>
      </c>
      <c r="I1696">
        <v>10</v>
      </c>
      <c r="J1696" t="s">
        <v>48</v>
      </c>
      <c r="K1696" t="s">
        <v>49</v>
      </c>
      <c r="L1696">
        <f>Table357[[#This Row],[unit_price]]*Table357[[#This Row],[quantity]]</f>
        <v>125</v>
      </c>
      <c r="M1696">
        <f t="shared" si="159"/>
        <v>170</v>
      </c>
      <c r="N1696">
        <f t="shared" si="160"/>
        <v>45</v>
      </c>
      <c r="O1696" t="s">
        <v>111</v>
      </c>
      <c r="P1696" t="s">
        <v>114</v>
      </c>
      <c r="Q1696" t="str">
        <f>TEXT(Table357[[#This Row],[order_date]],"yyyy")</f>
        <v>2015</v>
      </c>
    </row>
    <row r="1697" spans="1:17" x14ac:dyDescent="0.3">
      <c r="A1697">
        <f t="shared" si="161"/>
        <v>7777897096</v>
      </c>
      <c r="B1697" s="1">
        <v>42298</v>
      </c>
      <c r="C1697" t="str">
        <f t="shared" si="156"/>
        <v>Wednesday</v>
      </c>
      <c r="D1697" t="str">
        <f t="shared" si="157"/>
        <v>October</v>
      </c>
      <c r="E1697">
        <v>16.5</v>
      </c>
      <c r="F1697" t="s">
        <v>7</v>
      </c>
      <c r="G1697" t="s">
        <v>17</v>
      </c>
      <c r="H1697">
        <f t="shared" si="158"/>
        <v>25</v>
      </c>
      <c r="I1697">
        <v>11</v>
      </c>
      <c r="J1697" t="s">
        <v>38</v>
      </c>
      <c r="K1697" t="s">
        <v>39</v>
      </c>
      <c r="L1697">
        <f>Table357[[#This Row],[unit_price]]*Table357[[#This Row],[quantity]]</f>
        <v>181.5</v>
      </c>
      <c r="M1697">
        <f t="shared" si="159"/>
        <v>275</v>
      </c>
      <c r="N1697">
        <f t="shared" si="160"/>
        <v>93.5</v>
      </c>
      <c r="O1697" t="s">
        <v>112</v>
      </c>
      <c r="P1697" t="s">
        <v>114</v>
      </c>
      <c r="Q1697" t="str">
        <f>TEXT(Table357[[#This Row],[order_date]],"yyyy")</f>
        <v>2015</v>
      </c>
    </row>
    <row r="1698" spans="1:17" x14ac:dyDescent="0.3">
      <c r="A1698">
        <f t="shared" si="161"/>
        <v>7777897097</v>
      </c>
      <c r="B1698" s="1">
        <v>42298</v>
      </c>
      <c r="C1698" t="str">
        <f t="shared" si="156"/>
        <v>Wednesday</v>
      </c>
      <c r="D1698" t="str">
        <f t="shared" si="157"/>
        <v>October</v>
      </c>
      <c r="E1698">
        <v>12</v>
      </c>
      <c r="F1698" t="s">
        <v>27</v>
      </c>
      <c r="G1698" t="s">
        <v>14</v>
      </c>
      <c r="H1698">
        <f t="shared" si="158"/>
        <v>16</v>
      </c>
      <c r="I1698">
        <v>11</v>
      </c>
      <c r="J1698" t="s">
        <v>20</v>
      </c>
      <c r="K1698" t="s">
        <v>21</v>
      </c>
      <c r="L1698">
        <f>Table357[[#This Row],[unit_price]]*Table357[[#This Row],[quantity]]</f>
        <v>132</v>
      </c>
      <c r="M1698">
        <f t="shared" si="159"/>
        <v>176</v>
      </c>
      <c r="N1698">
        <f t="shared" si="160"/>
        <v>44</v>
      </c>
      <c r="O1698" t="s">
        <v>111</v>
      </c>
      <c r="P1698" t="s">
        <v>115</v>
      </c>
      <c r="Q1698" t="str">
        <f>TEXT(Table357[[#This Row],[order_date]],"yyyy")</f>
        <v>2015</v>
      </c>
    </row>
    <row r="1699" spans="1:17" x14ac:dyDescent="0.3">
      <c r="A1699">
        <f t="shared" si="161"/>
        <v>7777897098</v>
      </c>
      <c r="B1699" s="1">
        <v>42298</v>
      </c>
      <c r="C1699" t="str">
        <f t="shared" si="156"/>
        <v>Wednesday</v>
      </c>
      <c r="D1699" t="str">
        <f t="shared" si="157"/>
        <v>October</v>
      </c>
      <c r="E1699">
        <v>16</v>
      </c>
      <c r="F1699" t="s">
        <v>7</v>
      </c>
      <c r="G1699" t="s">
        <v>14</v>
      </c>
      <c r="H1699">
        <f t="shared" si="158"/>
        <v>21.5</v>
      </c>
      <c r="I1699">
        <v>2</v>
      </c>
      <c r="J1699" t="s">
        <v>42</v>
      </c>
      <c r="K1699" t="s">
        <v>43</v>
      </c>
      <c r="L1699">
        <f>Table357[[#This Row],[unit_price]]*Table357[[#This Row],[quantity]]</f>
        <v>32</v>
      </c>
      <c r="M1699">
        <f t="shared" si="159"/>
        <v>43</v>
      </c>
      <c r="N1699">
        <f t="shared" si="160"/>
        <v>11</v>
      </c>
      <c r="O1699" t="s">
        <v>111</v>
      </c>
      <c r="P1699" t="s">
        <v>115</v>
      </c>
      <c r="Q1699" t="str">
        <f>TEXT(Table357[[#This Row],[order_date]],"yyyy")</f>
        <v>2015</v>
      </c>
    </row>
    <row r="1700" spans="1:17" x14ac:dyDescent="0.3">
      <c r="A1700">
        <f t="shared" si="161"/>
        <v>7777897099</v>
      </c>
      <c r="B1700" s="1">
        <v>42299</v>
      </c>
      <c r="C1700" t="str">
        <f t="shared" si="156"/>
        <v>Thursday</v>
      </c>
      <c r="D1700" t="str">
        <f t="shared" si="157"/>
        <v>October</v>
      </c>
      <c r="E1700">
        <v>20.75</v>
      </c>
      <c r="F1700" t="s">
        <v>13</v>
      </c>
      <c r="G1700" t="s">
        <v>22</v>
      </c>
      <c r="H1700">
        <f t="shared" si="158"/>
        <v>28.75</v>
      </c>
      <c r="I1700">
        <v>8</v>
      </c>
      <c r="J1700" t="s">
        <v>23</v>
      </c>
      <c r="K1700" t="s">
        <v>24</v>
      </c>
      <c r="L1700">
        <f>Table357[[#This Row],[unit_price]]*Table357[[#This Row],[quantity]]</f>
        <v>166</v>
      </c>
      <c r="M1700">
        <f t="shared" si="159"/>
        <v>230</v>
      </c>
      <c r="N1700">
        <f t="shared" si="160"/>
        <v>64</v>
      </c>
      <c r="O1700" t="s">
        <v>112</v>
      </c>
      <c r="P1700" t="s">
        <v>115</v>
      </c>
      <c r="Q1700" t="str">
        <f>TEXT(Table357[[#This Row],[order_date]],"yyyy")</f>
        <v>2015</v>
      </c>
    </row>
    <row r="1701" spans="1:17" x14ac:dyDescent="0.3">
      <c r="A1701">
        <f t="shared" si="161"/>
        <v>7777897100</v>
      </c>
      <c r="B1701" s="1">
        <v>42299</v>
      </c>
      <c r="C1701" t="str">
        <f t="shared" si="156"/>
        <v>Thursday</v>
      </c>
      <c r="D1701" t="str">
        <f t="shared" si="157"/>
        <v>October</v>
      </c>
      <c r="E1701">
        <v>12.5</v>
      </c>
      <c r="F1701" t="s">
        <v>27</v>
      </c>
      <c r="G1701" t="s">
        <v>17</v>
      </c>
      <c r="H1701">
        <f t="shared" si="158"/>
        <v>19.5</v>
      </c>
      <c r="I1701">
        <v>8</v>
      </c>
      <c r="J1701" t="s">
        <v>25</v>
      </c>
      <c r="K1701" t="s">
        <v>26</v>
      </c>
      <c r="L1701">
        <f>Table357[[#This Row],[unit_price]]*Table357[[#This Row],[quantity]]</f>
        <v>100</v>
      </c>
      <c r="M1701">
        <f t="shared" si="159"/>
        <v>156</v>
      </c>
      <c r="N1701">
        <f t="shared" si="160"/>
        <v>56</v>
      </c>
      <c r="O1701" t="s">
        <v>111</v>
      </c>
      <c r="P1701" t="s">
        <v>115</v>
      </c>
      <c r="Q1701" t="str">
        <f>TEXT(Table357[[#This Row],[order_date]],"yyyy")</f>
        <v>2015</v>
      </c>
    </row>
    <row r="1702" spans="1:17" x14ac:dyDescent="0.3">
      <c r="A1702">
        <f t="shared" si="161"/>
        <v>7777897101</v>
      </c>
      <c r="B1702" s="1">
        <v>42299</v>
      </c>
      <c r="C1702" t="str">
        <f t="shared" si="156"/>
        <v>Thursday</v>
      </c>
      <c r="D1702" t="str">
        <f t="shared" si="157"/>
        <v>October</v>
      </c>
      <c r="E1702">
        <v>16.5</v>
      </c>
      <c r="F1702" t="s">
        <v>7</v>
      </c>
      <c r="G1702" t="s">
        <v>17</v>
      </c>
      <c r="H1702">
        <f t="shared" si="158"/>
        <v>25</v>
      </c>
      <c r="I1702">
        <v>12</v>
      </c>
      <c r="J1702" t="s">
        <v>18</v>
      </c>
      <c r="K1702" t="s">
        <v>19</v>
      </c>
      <c r="L1702">
        <f>Table357[[#This Row],[unit_price]]*Table357[[#This Row],[quantity]]</f>
        <v>198</v>
      </c>
      <c r="M1702">
        <f t="shared" si="159"/>
        <v>300</v>
      </c>
      <c r="N1702">
        <f t="shared" si="160"/>
        <v>102</v>
      </c>
      <c r="O1702" t="s">
        <v>111</v>
      </c>
      <c r="P1702" t="s">
        <v>114</v>
      </c>
      <c r="Q1702" t="str">
        <f>TEXT(Table357[[#This Row],[order_date]],"yyyy")</f>
        <v>2015</v>
      </c>
    </row>
    <row r="1703" spans="1:17" x14ac:dyDescent="0.3">
      <c r="A1703">
        <f t="shared" si="161"/>
        <v>7777897102</v>
      </c>
      <c r="B1703" s="1">
        <v>42299</v>
      </c>
      <c r="C1703" t="str">
        <f t="shared" si="156"/>
        <v>Thursday</v>
      </c>
      <c r="D1703" t="str">
        <f t="shared" si="157"/>
        <v>October</v>
      </c>
      <c r="E1703">
        <v>10.5</v>
      </c>
      <c r="F1703" t="s">
        <v>27</v>
      </c>
      <c r="G1703" t="s">
        <v>8</v>
      </c>
      <c r="H1703">
        <f t="shared" si="158"/>
        <v>13.5</v>
      </c>
      <c r="I1703">
        <v>9</v>
      </c>
      <c r="J1703" t="s">
        <v>9</v>
      </c>
      <c r="K1703" t="s">
        <v>10</v>
      </c>
      <c r="L1703">
        <f>Table357[[#This Row],[unit_price]]*Table357[[#This Row],[quantity]]</f>
        <v>94.5</v>
      </c>
      <c r="M1703">
        <f t="shared" si="159"/>
        <v>121.5</v>
      </c>
      <c r="N1703">
        <f t="shared" si="160"/>
        <v>27</v>
      </c>
      <c r="O1703" t="s">
        <v>112</v>
      </c>
      <c r="P1703" t="s">
        <v>115</v>
      </c>
      <c r="Q1703" t="str">
        <f>TEXT(Table357[[#This Row],[order_date]],"yyyy")</f>
        <v>2015</v>
      </c>
    </row>
    <row r="1704" spans="1:17" x14ac:dyDescent="0.3">
      <c r="A1704">
        <f t="shared" si="161"/>
        <v>7777897103</v>
      </c>
      <c r="B1704" s="1">
        <v>42299</v>
      </c>
      <c r="C1704" t="str">
        <f t="shared" si="156"/>
        <v>Thursday</v>
      </c>
      <c r="D1704" t="str">
        <f t="shared" si="157"/>
        <v>October</v>
      </c>
      <c r="E1704">
        <v>12.5</v>
      </c>
      <c r="F1704" t="s">
        <v>7</v>
      </c>
      <c r="G1704" t="s">
        <v>8</v>
      </c>
      <c r="H1704">
        <f t="shared" si="158"/>
        <v>17</v>
      </c>
      <c r="I1704">
        <v>4</v>
      </c>
      <c r="J1704" t="s">
        <v>48</v>
      </c>
      <c r="K1704" t="s">
        <v>49</v>
      </c>
      <c r="L1704">
        <f>Table357[[#This Row],[unit_price]]*Table357[[#This Row],[quantity]]</f>
        <v>50</v>
      </c>
      <c r="M1704">
        <f t="shared" si="159"/>
        <v>68</v>
      </c>
      <c r="N1704">
        <f t="shared" si="160"/>
        <v>18</v>
      </c>
      <c r="O1704" t="s">
        <v>111</v>
      </c>
      <c r="P1704" t="s">
        <v>114</v>
      </c>
      <c r="Q1704" t="str">
        <f>TEXT(Table357[[#This Row],[order_date]],"yyyy")</f>
        <v>2015</v>
      </c>
    </row>
    <row r="1705" spans="1:17" x14ac:dyDescent="0.3">
      <c r="A1705">
        <f t="shared" si="161"/>
        <v>7777897104</v>
      </c>
      <c r="B1705" s="1">
        <v>42299</v>
      </c>
      <c r="C1705" t="str">
        <f t="shared" si="156"/>
        <v>Thursday</v>
      </c>
      <c r="D1705" t="str">
        <f t="shared" si="157"/>
        <v>October</v>
      </c>
      <c r="E1705">
        <v>20.75</v>
      </c>
      <c r="F1705" t="s">
        <v>13</v>
      </c>
      <c r="G1705" t="s">
        <v>17</v>
      </c>
      <c r="H1705">
        <f t="shared" si="158"/>
        <v>30.75</v>
      </c>
      <c r="I1705">
        <v>7</v>
      </c>
      <c r="J1705" t="s">
        <v>38</v>
      </c>
      <c r="K1705" t="s">
        <v>39</v>
      </c>
      <c r="L1705">
        <f>Table357[[#This Row],[unit_price]]*Table357[[#This Row],[quantity]]</f>
        <v>145.25</v>
      </c>
      <c r="M1705">
        <f t="shared" si="159"/>
        <v>215.25</v>
      </c>
      <c r="N1705">
        <f t="shared" si="160"/>
        <v>70</v>
      </c>
      <c r="O1705" t="s">
        <v>111</v>
      </c>
      <c r="P1705" t="s">
        <v>115</v>
      </c>
      <c r="Q1705" t="str">
        <f>TEXT(Table357[[#This Row],[order_date]],"yyyy")</f>
        <v>2015</v>
      </c>
    </row>
    <row r="1706" spans="1:17" x14ac:dyDescent="0.3">
      <c r="A1706">
        <f t="shared" si="161"/>
        <v>7777897105</v>
      </c>
      <c r="B1706" s="1">
        <v>42299</v>
      </c>
      <c r="C1706" t="str">
        <f t="shared" si="156"/>
        <v>Thursday</v>
      </c>
      <c r="D1706" t="str">
        <f t="shared" si="157"/>
        <v>October</v>
      </c>
      <c r="E1706">
        <v>16.25</v>
      </c>
      <c r="F1706" t="s">
        <v>7</v>
      </c>
      <c r="G1706" t="s">
        <v>17</v>
      </c>
      <c r="H1706">
        <f t="shared" si="158"/>
        <v>24.75</v>
      </c>
      <c r="I1706">
        <v>1</v>
      </c>
      <c r="J1706" t="s">
        <v>70</v>
      </c>
      <c r="K1706" t="s">
        <v>71</v>
      </c>
      <c r="L1706">
        <f>Table357[[#This Row],[unit_price]]*Table357[[#This Row],[quantity]]</f>
        <v>16.25</v>
      </c>
      <c r="M1706">
        <f t="shared" si="159"/>
        <v>24.75</v>
      </c>
      <c r="N1706">
        <f t="shared" si="160"/>
        <v>8.5</v>
      </c>
      <c r="O1706" t="s">
        <v>111</v>
      </c>
      <c r="P1706" t="s">
        <v>114</v>
      </c>
      <c r="Q1706" t="str">
        <f>TEXT(Table357[[#This Row],[order_date]],"yyyy")</f>
        <v>2015</v>
      </c>
    </row>
    <row r="1707" spans="1:17" x14ac:dyDescent="0.3">
      <c r="A1707">
        <f t="shared" si="161"/>
        <v>7777897106</v>
      </c>
      <c r="B1707" s="1">
        <v>42300</v>
      </c>
      <c r="C1707" t="str">
        <f t="shared" si="156"/>
        <v>Friday</v>
      </c>
      <c r="D1707" t="str">
        <f t="shared" si="157"/>
        <v>October</v>
      </c>
      <c r="E1707">
        <v>20.75</v>
      </c>
      <c r="F1707" t="s">
        <v>13</v>
      </c>
      <c r="G1707" t="s">
        <v>17</v>
      </c>
      <c r="H1707">
        <f t="shared" si="158"/>
        <v>30.75</v>
      </c>
      <c r="I1707">
        <v>3</v>
      </c>
      <c r="J1707" t="s">
        <v>18</v>
      </c>
      <c r="K1707" t="s">
        <v>19</v>
      </c>
      <c r="L1707">
        <f>Table357[[#This Row],[unit_price]]*Table357[[#This Row],[quantity]]</f>
        <v>62.25</v>
      </c>
      <c r="M1707">
        <f t="shared" si="159"/>
        <v>92.25</v>
      </c>
      <c r="N1707">
        <f t="shared" si="160"/>
        <v>30</v>
      </c>
      <c r="O1707" t="s">
        <v>111</v>
      </c>
      <c r="P1707" t="s">
        <v>114</v>
      </c>
      <c r="Q1707" t="str">
        <f>TEXT(Table357[[#This Row],[order_date]],"yyyy")</f>
        <v>2015</v>
      </c>
    </row>
    <row r="1708" spans="1:17" x14ac:dyDescent="0.3">
      <c r="A1708">
        <f t="shared" si="161"/>
        <v>7777897107</v>
      </c>
      <c r="B1708" s="1">
        <v>42300</v>
      </c>
      <c r="C1708" t="str">
        <f t="shared" si="156"/>
        <v>Friday</v>
      </c>
      <c r="D1708" t="str">
        <f t="shared" si="157"/>
        <v>October</v>
      </c>
      <c r="E1708">
        <v>12.5</v>
      </c>
      <c r="F1708" t="s">
        <v>7</v>
      </c>
      <c r="G1708" t="s">
        <v>8</v>
      </c>
      <c r="H1708">
        <f t="shared" si="158"/>
        <v>17</v>
      </c>
      <c r="I1708">
        <v>1</v>
      </c>
      <c r="J1708" t="s">
        <v>48</v>
      </c>
      <c r="K1708" t="s">
        <v>49</v>
      </c>
      <c r="L1708">
        <f>Table357[[#This Row],[unit_price]]*Table357[[#This Row],[quantity]]</f>
        <v>12.5</v>
      </c>
      <c r="M1708">
        <f t="shared" si="159"/>
        <v>17</v>
      </c>
      <c r="N1708">
        <f t="shared" si="160"/>
        <v>4.5</v>
      </c>
      <c r="O1708" t="s">
        <v>111</v>
      </c>
      <c r="P1708" t="s">
        <v>114</v>
      </c>
      <c r="Q1708" t="str">
        <f>TEXT(Table357[[#This Row],[order_date]],"yyyy")</f>
        <v>2015</v>
      </c>
    </row>
    <row r="1709" spans="1:17" x14ac:dyDescent="0.3">
      <c r="A1709">
        <f t="shared" si="161"/>
        <v>7777897108</v>
      </c>
      <c r="B1709" s="1">
        <v>42300</v>
      </c>
      <c r="C1709" t="str">
        <f t="shared" si="156"/>
        <v>Friday</v>
      </c>
      <c r="D1709" t="str">
        <f t="shared" si="157"/>
        <v>October</v>
      </c>
      <c r="E1709">
        <v>16.5</v>
      </c>
      <c r="F1709" t="s">
        <v>13</v>
      </c>
      <c r="G1709" t="s">
        <v>8</v>
      </c>
      <c r="H1709">
        <f t="shared" si="158"/>
        <v>22.5</v>
      </c>
      <c r="I1709">
        <v>3</v>
      </c>
      <c r="J1709" t="s">
        <v>9</v>
      </c>
      <c r="K1709" t="s">
        <v>10</v>
      </c>
      <c r="L1709">
        <f>Table357[[#This Row],[unit_price]]*Table357[[#This Row],[quantity]]</f>
        <v>49.5</v>
      </c>
      <c r="M1709">
        <f t="shared" si="159"/>
        <v>67.5</v>
      </c>
      <c r="N1709">
        <f t="shared" si="160"/>
        <v>18</v>
      </c>
      <c r="O1709" t="s">
        <v>111</v>
      </c>
      <c r="P1709" t="s">
        <v>114</v>
      </c>
      <c r="Q1709" t="str">
        <f>TEXT(Table357[[#This Row],[order_date]],"yyyy")</f>
        <v>2015</v>
      </c>
    </row>
    <row r="1710" spans="1:17" x14ac:dyDescent="0.3">
      <c r="A1710">
        <f t="shared" si="161"/>
        <v>7777897109</v>
      </c>
      <c r="B1710" s="1">
        <v>42300</v>
      </c>
      <c r="C1710" t="str">
        <f t="shared" si="156"/>
        <v>Friday</v>
      </c>
      <c r="D1710" t="str">
        <f t="shared" si="157"/>
        <v>October</v>
      </c>
      <c r="E1710">
        <v>20.75</v>
      </c>
      <c r="F1710" t="s">
        <v>13</v>
      </c>
      <c r="G1710" t="s">
        <v>22</v>
      </c>
      <c r="H1710">
        <f t="shared" si="158"/>
        <v>28.75</v>
      </c>
      <c r="I1710">
        <v>3</v>
      </c>
      <c r="J1710" t="s">
        <v>44</v>
      </c>
      <c r="K1710" t="s">
        <v>45</v>
      </c>
      <c r="L1710">
        <f>Table357[[#This Row],[unit_price]]*Table357[[#This Row],[quantity]]</f>
        <v>62.25</v>
      </c>
      <c r="M1710">
        <f t="shared" si="159"/>
        <v>86.25</v>
      </c>
      <c r="N1710">
        <f t="shared" si="160"/>
        <v>24</v>
      </c>
      <c r="O1710" t="s">
        <v>111</v>
      </c>
      <c r="P1710" t="s">
        <v>115</v>
      </c>
      <c r="Q1710" t="str">
        <f>TEXT(Table357[[#This Row],[order_date]],"yyyy")</f>
        <v>2015</v>
      </c>
    </row>
    <row r="1711" spans="1:17" x14ac:dyDescent="0.3">
      <c r="A1711">
        <f t="shared" si="161"/>
        <v>7777897110</v>
      </c>
      <c r="B1711" s="1">
        <v>42300</v>
      </c>
      <c r="C1711" t="str">
        <f t="shared" si="156"/>
        <v>Friday</v>
      </c>
      <c r="D1711" t="str">
        <f t="shared" si="157"/>
        <v>October</v>
      </c>
      <c r="E1711">
        <v>12.75</v>
      </c>
      <c r="F1711" t="s">
        <v>27</v>
      </c>
      <c r="G1711" t="s">
        <v>22</v>
      </c>
      <c r="H1711">
        <f t="shared" si="158"/>
        <v>17.75</v>
      </c>
      <c r="I1711">
        <v>7</v>
      </c>
      <c r="J1711" t="s">
        <v>46</v>
      </c>
      <c r="K1711" t="s">
        <v>47</v>
      </c>
      <c r="L1711">
        <f>Table357[[#This Row],[unit_price]]*Table357[[#This Row],[quantity]]</f>
        <v>89.25</v>
      </c>
      <c r="M1711">
        <f t="shared" si="159"/>
        <v>124.25</v>
      </c>
      <c r="N1711">
        <f t="shared" si="160"/>
        <v>35</v>
      </c>
      <c r="O1711" t="s">
        <v>111</v>
      </c>
      <c r="P1711" t="s">
        <v>114</v>
      </c>
      <c r="Q1711" t="str">
        <f>TEXT(Table357[[#This Row],[order_date]],"yyyy")</f>
        <v>2015</v>
      </c>
    </row>
    <row r="1712" spans="1:17" x14ac:dyDescent="0.3">
      <c r="A1712">
        <f t="shared" si="161"/>
        <v>7777897111</v>
      </c>
      <c r="B1712" s="1">
        <v>42300</v>
      </c>
      <c r="C1712" t="str">
        <f t="shared" si="156"/>
        <v>Friday</v>
      </c>
      <c r="D1712" t="str">
        <f t="shared" si="157"/>
        <v>October</v>
      </c>
      <c r="E1712">
        <v>20.75</v>
      </c>
      <c r="F1712" t="s">
        <v>13</v>
      </c>
      <c r="G1712" t="s">
        <v>22</v>
      </c>
      <c r="H1712">
        <f t="shared" si="158"/>
        <v>28.75</v>
      </c>
      <c r="I1712">
        <v>12</v>
      </c>
      <c r="J1712" t="s">
        <v>46</v>
      </c>
      <c r="K1712" t="s">
        <v>47</v>
      </c>
      <c r="L1712">
        <f>Table357[[#This Row],[unit_price]]*Table357[[#This Row],[quantity]]</f>
        <v>249</v>
      </c>
      <c r="M1712">
        <f t="shared" si="159"/>
        <v>345</v>
      </c>
      <c r="N1712">
        <f t="shared" si="160"/>
        <v>96</v>
      </c>
      <c r="O1712" t="s">
        <v>112</v>
      </c>
      <c r="P1712" t="s">
        <v>115</v>
      </c>
      <c r="Q1712" t="str">
        <f>TEXT(Table357[[#This Row],[order_date]],"yyyy")</f>
        <v>2015</v>
      </c>
    </row>
    <row r="1713" spans="1:17" x14ac:dyDescent="0.3">
      <c r="A1713">
        <f t="shared" si="161"/>
        <v>7777897112</v>
      </c>
      <c r="B1713" s="1">
        <v>42300</v>
      </c>
      <c r="C1713" t="str">
        <f t="shared" si="156"/>
        <v>Friday</v>
      </c>
      <c r="D1713" t="str">
        <f t="shared" si="157"/>
        <v>October</v>
      </c>
      <c r="E1713">
        <v>20.75</v>
      </c>
      <c r="F1713" t="s">
        <v>13</v>
      </c>
      <c r="G1713" t="s">
        <v>22</v>
      </c>
      <c r="H1713">
        <f t="shared" si="158"/>
        <v>28.75</v>
      </c>
      <c r="I1713">
        <v>9</v>
      </c>
      <c r="J1713" t="s">
        <v>28</v>
      </c>
      <c r="K1713" t="s">
        <v>29</v>
      </c>
      <c r="L1713">
        <f>Table357[[#This Row],[unit_price]]*Table357[[#This Row],[quantity]]</f>
        <v>186.75</v>
      </c>
      <c r="M1713">
        <f t="shared" si="159"/>
        <v>258.75</v>
      </c>
      <c r="N1713">
        <f t="shared" si="160"/>
        <v>72</v>
      </c>
      <c r="O1713" t="s">
        <v>111</v>
      </c>
      <c r="P1713" t="s">
        <v>115</v>
      </c>
      <c r="Q1713" t="str">
        <f>TEXT(Table357[[#This Row],[order_date]],"yyyy")</f>
        <v>2015</v>
      </c>
    </row>
    <row r="1714" spans="1:17" x14ac:dyDescent="0.3">
      <c r="A1714">
        <f t="shared" si="161"/>
        <v>7777897113</v>
      </c>
      <c r="B1714" s="1">
        <v>42300</v>
      </c>
      <c r="C1714" t="str">
        <f t="shared" si="156"/>
        <v>Friday</v>
      </c>
      <c r="D1714" t="str">
        <f t="shared" si="157"/>
        <v>October</v>
      </c>
      <c r="E1714">
        <v>20.75</v>
      </c>
      <c r="F1714" t="s">
        <v>13</v>
      </c>
      <c r="G1714" t="s">
        <v>22</v>
      </c>
      <c r="H1714">
        <f t="shared" si="158"/>
        <v>28.75</v>
      </c>
      <c r="I1714">
        <v>7</v>
      </c>
      <c r="J1714" t="s">
        <v>23</v>
      </c>
      <c r="K1714" t="s">
        <v>24</v>
      </c>
      <c r="L1714">
        <f>Table357[[#This Row],[unit_price]]*Table357[[#This Row],[quantity]]</f>
        <v>145.25</v>
      </c>
      <c r="M1714">
        <f t="shared" si="159"/>
        <v>201.25</v>
      </c>
      <c r="N1714">
        <f t="shared" si="160"/>
        <v>56</v>
      </c>
      <c r="O1714" t="s">
        <v>112</v>
      </c>
      <c r="P1714" t="s">
        <v>114</v>
      </c>
      <c r="Q1714" t="str">
        <f>TEXT(Table357[[#This Row],[order_date]],"yyyy")</f>
        <v>2015</v>
      </c>
    </row>
    <row r="1715" spans="1:17" x14ac:dyDescent="0.3">
      <c r="A1715">
        <f t="shared" si="161"/>
        <v>7777897114</v>
      </c>
      <c r="B1715" s="1">
        <v>42301</v>
      </c>
      <c r="C1715" t="str">
        <f t="shared" si="156"/>
        <v>Saturday</v>
      </c>
      <c r="D1715" t="str">
        <f t="shared" si="157"/>
        <v>October</v>
      </c>
      <c r="E1715">
        <v>11</v>
      </c>
      <c r="F1715" t="s">
        <v>27</v>
      </c>
      <c r="G1715" t="s">
        <v>8</v>
      </c>
      <c r="H1715">
        <f t="shared" si="158"/>
        <v>14</v>
      </c>
      <c r="I1715">
        <v>12</v>
      </c>
      <c r="J1715" t="s">
        <v>74</v>
      </c>
      <c r="K1715" t="s">
        <v>75</v>
      </c>
      <c r="L1715">
        <f>Table357[[#This Row],[unit_price]]*Table357[[#This Row],[quantity]]</f>
        <v>132</v>
      </c>
      <c r="M1715">
        <f t="shared" si="159"/>
        <v>168</v>
      </c>
      <c r="N1715">
        <f t="shared" si="160"/>
        <v>36</v>
      </c>
      <c r="O1715" t="s">
        <v>111</v>
      </c>
      <c r="P1715" t="s">
        <v>115</v>
      </c>
      <c r="Q1715" t="str">
        <f>TEXT(Table357[[#This Row],[order_date]],"yyyy")</f>
        <v>2015</v>
      </c>
    </row>
    <row r="1716" spans="1:17" x14ac:dyDescent="0.3">
      <c r="A1716">
        <f t="shared" si="161"/>
        <v>7777897115</v>
      </c>
      <c r="B1716" s="1">
        <v>42301</v>
      </c>
      <c r="C1716" t="str">
        <f t="shared" si="156"/>
        <v>Saturday</v>
      </c>
      <c r="D1716" t="str">
        <f t="shared" si="157"/>
        <v>October</v>
      </c>
      <c r="E1716">
        <v>16.5</v>
      </c>
      <c r="F1716" t="s">
        <v>7</v>
      </c>
      <c r="G1716" t="s">
        <v>17</v>
      </c>
      <c r="H1716">
        <f t="shared" si="158"/>
        <v>25</v>
      </c>
      <c r="I1716">
        <v>11</v>
      </c>
      <c r="J1716" t="s">
        <v>18</v>
      </c>
      <c r="K1716" t="s">
        <v>19</v>
      </c>
      <c r="L1716">
        <f>Table357[[#This Row],[unit_price]]*Table357[[#This Row],[quantity]]</f>
        <v>181.5</v>
      </c>
      <c r="M1716">
        <f t="shared" si="159"/>
        <v>275</v>
      </c>
      <c r="N1716">
        <f t="shared" si="160"/>
        <v>93.5</v>
      </c>
      <c r="O1716" t="s">
        <v>111</v>
      </c>
      <c r="P1716" t="s">
        <v>114</v>
      </c>
      <c r="Q1716" t="str">
        <f>TEXT(Table357[[#This Row],[order_date]],"yyyy")</f>
        <v>2015</v>
      </c>
    </row>
    <row r="1717" spans="1:17" x14ac:dyDescent="0.3">
      <c r="A1717">
        <f t="shared" si="161"/>
        <v>7777897116</v>
      </c>
      <c r="B1717" s="1">
        <v>42301</v>
      </c>
      <c r="C1717" t="str">
        <f t="shared" si="156"/>
        <v>Saturday</v>
      </c>
      <c r="D1717" t="str">
        <f t="shared" si="157"/>
        <v>October</v>
      </c>
      <c r="E1717">
        <v>20.75</v>
      </c>
      <c r="F1717" t="s">
        <v>13</v>
      </c>
      <c r="G1717" t="s">
        <v>22</v>
      </c>
      <c r="H1717">
        <f t="shared" si="158"/>
        <v>28.75</v>
      </c>
      <c r="I1717">
        <v>9</v>
      </c>
      <c r="J1717" t="s">
        <v>28</v>
      </c>
      <c r="K1717" t="s">
        <v>29</v>
      </c>
      <c r="L1717">
        <f>Table357[[#This Row],[unit_price]]*Table357[[#This Row],[quantity]]</f>
        <v>186.75</v>
      </c>
      <c r="M1717">
        <f t="shared" si="159"/>
        <v>258.75</v>
      </c>
      <c r="N1717">
        <f t="shared" si="160"/>
        <v>72</v>
      </c>
      <c r="O1717" t="s">
        <v>112</v>
      </c>
      <c r="P1717" t="s">
        <v>114</v>
      </c>
      <c r="Q1717" t="str">
        <f>TEXT(Table357[[#This Row],[order_date]],"yyyy")</f>
        <v>2015</v>
      </c>
    </row>
    <row r="1718" spans="1:17" x14ac:dyDescent="0.3">
      <c r="A1718">
        <f t="shared" si="161"/>
        <v>7777897117</v>
      </c>
      <c r="B1718" s="1">
        <v>42301</v>
      </c>
      <c r="C1718" t="str">
        <f t="shared" si="156"/>
        <v>Saturday</v>
      </c>
      <c r="D1718" t="str">
        <f t="shared" si="157"/>
        <v>October</v>
      </c>
      <c r="E1718">
        <v>20.25</v>
      </c>
      <c r="F1718" t="s">
        <v>13</v>
      </c>
      <c r="G1718" t="s">
        <v>14</v>
      </c>
      <c r="H1718">
        <f t="shared" si="158"/>
        <v>27.25</v>
      </c>
      <c r="I1718">
        <v>9</v>
      </c>
      <c r="J1718" t="s">
        <v>20</v>
      </c>
      <c r="K1718" t="s">
        <v>21</v>
      </c>
      <c r="L1718">
        <f>Table357[[#This Row],[unit_price]]*Table357[[#This Row],[quantity]]</f>
        <v>182.25</v>
      </c>
      <c r="M1718">
        <f t="shared" si="159"/>
        <v>245.25</v>
      </c>
      <c r="N1718">
        <f t="shared" si="160"/>
        <v>63</v>
      </c>
      <c r="O1718" t="s">
        <v>112</v>
      </c>
      <c r="P1718" t="s">
        <v>115</v>
      </c>
      <c r="Q1718" t="str">
        <f>TEXT(Table357[[#This Row],[order_date]],"yyyy")</f>
        <v>2015</v>
      </c>
    </row>
    <row r="1719" spans="1:17" x14ac:dyDescent="0.3">
      <c r="A1719">
        <f t="shared" si="161"/>
        <v>7777897118</v>
      </c>
      <c r="B1719" s="1">
        <v>42301</v>
      </c>
      <c r="C1719" t="str">
        <f t="shared" si="156"/>
        <v>Saturday</v>
      </c>
      <c r="D1719" t="str">
        <f t="shared" si="157"/>
        <v>October</v>
      </c>
      <c r="E1719">
        <v>15.25</v>
      </c>
      <c r="F1719" t="s">
        <v>13</v>
      </c>
      <c r="G1719" t="s">
        <v>8</v>
      </c>
      <c r="H1719">
        <f t="shared" si="158"/>
        <v>21.25</v>
      </c>
      <c r="I1719">
        <v>11</v>
      </c>
      <c r="J1719" t="s">
        <v>48</v>
      </c>
      <c r="K1719" t="s">
        <v>49</v>
      </c>
      <c r="L1719">
        <f>Table357[[#This Row],[unit_price]]*Table357[[#This Row],[quantity]]</f>
        <v>167.75</v>
      </c>
      <c r="M1719">
        <f t="shared" si="159"/>
        <v>233.75</v>
      </c>
      <c r="N1719">
        <f t="shared" si="160"/>
        <v>66</v>
      </c>
      <c r="O1719" t="s">
        <v>112</v>
      </c>
      <c r="P1719" t="s">
        <v>115</v>
      </c>
      <c r="Q1719" t="str">
        <f>TEXT(Table357[[#This Row],[order_date]],"yyyy")</f>
        <v>2015</v>
      </c>
    </row>
    <row r="1720" spans="1:17" x14ac:dyDescent="0.3">
      <c r="A1720">
        <f t="shared" si="161"/>
        <v>7777897119</v>
      </c>
      <c r="B1720" s="1">
        <v>42301</v>
      </c>
      <c r="C1720" t="str">
        <f t="shared" si="156"/>
        <v>Saturday</v>
      </c>
      <c r="D1720" t="str">
        <f t="shared" si="157"/>
        <v>October</v>
      </c>
      <c r="E1720">
        <v>20.25</v>
      </c>
      <c r="F1720" t="s">
        <v>13</v>
      </c>
      <c r="G1720" t="s">
        <v>14</v>
      </c>
      <c r="H1720">
        <f t="shared" si="158"/>
        <v>27.25</v>
      </c>
      <c r="I1720">
        <v>9</v>
      </c>
      <c r="J1720" t="s">
        <v>20</v>
      </c>
      <c r="K1720" t="s">
        <v>21</v>
      </c>
      <c r="L1720">
        <f>Table357[[#This Row],[unit_price]]*Table357[[#This Row],[quantity]]</f>
        <v>182.25</v>
      </c>
      <c r="M1720">
        <f t="shared" si="159"/>
        <v>245.25</v>
      </c>
      <c r="N1720">
        <f t="shared" si="160"/>
        <v>63</v>
      </c>
      <c r="O1720" t="s">
        <v>112</v>
      </c>
      <c r="P1720" t="s">
        <v>114</v>
      </c>
      <c r="Q1720" t="str">
        <f>TEXT(Table357[[#This Row],[order_date]],"yyyy")</f>
        <v>2015</v>
      </c>
    </row>
    <row r="1721" spans="1:17" x14ac:dyDescent="0.3">
      <c r="A1721">
        <f t="shared" si="161"/>
        <v>7777897120</v>
      </c>
      <c r="B1721" s="1">
        <v>42301</v>
      </c>
      <c r="C1721" t="str">
        <f t="shared" si="156"/>
        <v>Saturday</v>
      </c>
      <c r="D1721" t="str">
        <f t="shared" si="157"/>
        <v>October</v>
      </c>
      <c r="E1721">
        <v>16.5</v>
      </c>
      <c r="F1721" t="s">
        <v>13</v>
      </c>
      <c r="G1721" t="s">
        <v>8</v>
      </c>
      <c r="H1721">
        <f t="shared" si="158"/>
        <v>22.5</v>
      </c>
      <c r="I1721">
        <v>1</v>
      </c>
      <c r="J1721" t="s">
        <v>9</v>
      </c>
      <c r="K1721" t="s">
        <v>10</v>
      </c>
      <c r="L1721">
        <f>Table357[[#This Row],[unit_price]]*Table357[[#This Row],[quantity]]</f>
        <v>16.5</v>
      </c>
      <c r="M1721">
        <f t="shared" si="159"/>
        <v>22.5</v>
      </c>
      <c r="N1721">
        <f t="shared" si="160"/>
        <v>6</v>
      </c>
      <c r="O1721" t="s">
        <v>111</v>
      </c>
      <c r="P1721" t="s">
        <v>114</v>
      </c>
      <c r="Q1721" t="str">
        <f>TEXT(Table357[[#This Row],[order_date]],"yyyy")</f>
        <v>2015</v>
      </c>
    </row>
    <row r="1722" spans="1:17" x14ac:dyDescent="0.3">
      <c r="A1722">
        <f t="shared" si="161"/>
        <v>7777897121</v>
      </c>
      <c r="B1722" s="1">
        <v>42302</v>
      </c>
      <c r="C1722" t="str">
        <f t="shared" si="156"/>
        <v>Sunday</v>
      </c>
      <c r="D1722" t="str">
        <f t="shared" si="157"/>
        <v>October</v>
      </c>
      <c r="E1722">
        <v>12.75</v>
      </c>
      <c r="F1722" t="s">
        <v>27</v>
      </c>
      <c r="G1722" t="s">
        <v>22</v>
      </c>
      <c r="H1722">
        <f t="shared" si="158"/>
        <v>17.75</v>
      </c>
      <c r="I1722">
        <v>7</v>
      </c>
      <c r="J1722" t="s">
        <v>72</v>
      </c>
      <c r="K1722" t="s">
        <v>73</v>
      </c>
      <c r="L1722">
        <f>Table357[[#This Row],[unit_price]]*Table357[[#This Row],[quantity]]</f>
        <v>89.25</v>
      </c>
      <c r="M1722">
        <f t="shared" si="159"/>
        <v>124.25</v>
      </c>
      <c r="N1722">
        <f t="shared" si="160"/>
        <v>35</v>
      </c>
      <c r="O1722" t="s">
        <v>112</v>
      </c>
      <c r="P1722" t="s">
        <v>114</v>
      </c>
      <c r="Q1722" t="str">
        <f>TEXT(Table357[[#This Row],[order_date]],"yyyy")</f>
        <v>2015</v>
      </c>
    </row>
    <row r="1723" spans="1:17" x14ac:dyDescent="0.3">
      <c r="A1723">
        <f t="shared" si="161"/>
        <v>7777897122</v>
      </c>
      <c r="B1723" s="1">
        <v>42302</v>
      </c>
      <c r="C1723" t="str">
        <f t="shared" si="156"/>
        <v>Sunday</v>
      </c>
      <c r="D1723" t="str">
        <f t="shared" si="157"/>
        <v>October</v>
      </c>
      <c r="E1723">
        <v>20.25</v>
      </c>
      <c r="F1723" t="s">
        <v>13</v>
      </c>
      <c r="G1723" t="s">
        <v>14</v>
      </c>
      <c r="H1723">
        <f t="shared" si="158"/>
        <v>27.25</v>
      </c>
      <c r="I1723">
        <v>12</v>
      </c>
      <c r="J1723" t="s">
        <v>68</v>
      </c>
      <c r="K1723" t="s">
        <v>69</v>
      </c>
      <c r="L1723">
        <f>Table357[[#This Row],[unit_price]]*Table357[[#This Row],[quantity]]</f>
        <v>243</v>
      </c>
      <c r="M1723">
        <f t="shared" si="159"/>
        <v>327</v>
      </c>
      <c r="N1723">
        <f t="shared" si="160"/>
        <v>84</v>
      </c>
      <c r="O1723" t="s">
        <v>111</v>
      </c>
      <c r="P1723" t="s">
        <v>115</v>
      </c>
      <c r="Q1723" t="str">
        <f>TEXT(Table357[[#This Row],[order_date]],"yyyy")</f>
        <v>2015</v>
      </c>
    </row>
    <row r="1724" spans="1:17" x14ac:dyDescent="0.3">
      <c r="A1724">
        <f t="shared" si="161"/>
        <v>7777897123</v>
      </c>
      <c r="B1724" s="1">
        <v>42302</v>
      </c>
      <c r="C1724" t="str">
        <f t="shared" si="156"/>
        <v>Sunday</v>
      </c>
      <c r="D1724" t="str">
        <f t="shared" si="157"/>
        <v>October</v>
      </c>
      <c r="E1724">
        <v>12.5</v>
      </c>
      <c r="F1724" t="s">
        <v>27</v>
      </c>
      <c r="G1724" t="s">
        <v>17</v>
      </c>
      <c r="H1724">
        <f t="shared" si="158"/>
        <v>19.5</v>
      </c>
      <c r="I1724">
        <v>11</v>
      </c>
      <c r="J1724" t="s">
        <v>38</v>
      </c>
      <c r="K1724" t="s">
        <v>39</v>
      </c>
      <c r="L1724">
        <f>Table357[[#This Row],[unit_price]]*Table357[[#This Row],[quantity]]</f>
        <v>137.5</v>
      </c>
      <c r="M1724">
        <f t="shared" si="159"/>
        <v>214.5</v>
      </c>
      <c r="N1724">
        <f t="shared" si="160"/>
        <v>77</v>
      </c>
      <c r="O1724" t="s">
        <v>112</v>
      </c>
      <c r="P1724" t="s">
        <v>115</v>
      </c>
      <c r="Q1724" t="str">
        <f>TEXT(Table357[[#This Row],[order_date]],"yyyy")</f>
        <v>2015</v>
      </c>
    </row>
    <row r="1725" spans="1:17" x14ac:dyDescent="0.3">
      <c r="A1725">
        <f t="shared" si="161"/>
        <v>7777897124</v>
      </c>
      <c r="B1725" s="1">
        <v>42302</v>
      </c>
      <c r="C1725" t="str">
        <f t="shared" si="156"/>
        <v>Sunday</v>
      </c>
      <c r="D1725" t="str">
        <f t="shared" si="157"/>
        <v>October</v>
      </c>
      <c r="E1725">
        <v>16</v>
      </c>
      <c r="F1725" t="s">
        <v>7</v>
      </c>
      <c r="G1725" t="s">
        <v>14</v>
      </c>
      <c r="H1725">
        <f t="shared" si="158"/>
        <v>21.5</v>
      </c>
      <c r="I1725">
        <v>2</v>
      </c>
      <c r="J1725" t="s">
        <v>20</v>
      </c>
      <c r="K1725" t="s">
        <v>21</v>
      </c>
      <c r="L1725">
        <f>Table357[[#This Row],[unit_price]]*Table357[[#This Row],[quantity]]</f>
        <v>32</v>
      </c>
      <c r="M1725">
        <f t="shared" si="159"/>
        <v>43</v>
      </c>
      <c r="N1725">
        <f t="shared" si="160"/>
        <v>11</v>
      </c>
      <c r="O1725" t="s">
        <v>111</v>
      </c>
      <c r="P1725" t="s">
        <v>115</v>
      </c>
      <c r="Q1725" t="str">
        <f>TEXT(Table357[[#This Row],[order_date]],"yyyy")</f>
        <v>2015</v>
      </c>
    </row>
    <row r="1726" spans="1:17" x14ac:dyDescent="0.3">
      <c r="A1726">
        <f t="shared" si="161"/>
        <v>7777897125</v>
      </c>
      <c r="B1726" s="1">
        <v>42302</v>
      </c>
      <c r="C1726" t="str">
        <f t="shared" si="156"/>
        <v>Sunday</v>
      </c>
      <c r="D1726" t="str">
        <f t="shared" si="157"/>
        <v>October</v>
      </c>
      <c r="E1726">
        <v>15.25</v>
      </c>
      <c r="F1726" t="s">
        <v>13</v>
      </c>
      <c r="G1726" t="s">
        <v>8</v>
      </c>
      <c r="H1726">
        <f t="shared" si="158"/>
        <v>21.25</v>
      </c>
      <c r="I1726">
        <v>6</v>
      </c>
      <c r="J1726" t="s">
        <v>48</v>
      </c>
      <c r="K1726" t="s">
        <v>49</v>
      </c>
      <c r="L1726">
        <f>Table357[[#This Row],[unit_price]]*Table357[[#This Row],[quantity]]</f>
        <v>91.5</v>
      </c>
      <c r="M1726">
        <f t="shared" si="159"/>
        <v>127.5</v>
      </c>
      <c r="N1726">
        <f t="shared" si="160"/>
        <v>36</v>
      </c>
      <c r="O1726" t="s">
        <v>111</v>
      </c>
      <c r="P1726" t="s">
        <v>115</v>
      </c>
      <c r="Q1726" t="str">
        <f>TEXT(Table357[[#This Row],[order_date]],"yyyy")</f>
        <v>2015</v>
      </c>
    </row>
    <row r="1727" spans="1:17" x14ac:dyDescent="0.3">
      <c r="A1727">
        <f t="shared" si="161"/>
        <v>7777897126</v>
      </c>
      <c r="B1727" s="1">
        <v>42302</v>
      </c>
      <c r="C1727" t="str">
        <f t="shared" si="156"/>
        <v>Sunday</v>
      </c>
      <c r="D1727" t="str">
        <f t="shared" si="157"/>
        <v>October</v>
      </c>
      <c r="E1727">
        <v>12.5</v>
      </c>
      <c r="F1727" t="s">
        <v>27</v>
      </c>
      <c r="G1727" t="s">
        <v>17</v>
      </c>
      <c r="H1727">
        <f t="shared" si="158"/>
        <v>19.5</v>
      </c>
      <c r="I1727">
        <v>5</v>
      </c>
      <c r="J1727" t="s">
        <v>38</v>
      </c>
      <c r="K1727" t="s">
        <v>39</v>
      </c>
      <c r="L1727">
        <f>Table357[[#This Row],[unit_price]]*Table357[[#This Row],[quantity]]</f>
        <v>62.5</v>
      </c>
      <c r="M1727">
        <f t="shared" si="159"/>
        <v>97.5</v>
      </c>
      <c r="N1727">
        <f t="shared" si="160"/>
        <v>35</v>
      </c>
      <c r="O1727" t="s">
        <v>111</v>
      </c>
      <c r="P1727" t="s">
        <v>114</v>
      </c>
      <c r="Q1727" t="str">
        <f>TEXT(Table357[[#This Row],[order_date]],"yyyy")</f>
        <v>2015</v>
      </c>
    </row>
    <row r="1728" spans="1:17" x14ac:dyDescent="0.3">
      <c r="A1728">
        <f t="shared" si="161"/>
        <v>7777897127</v>
      </c>
      <c r="B1728" s="1">
        <v>42303</v>
      </c>
      <c r="C1728" t="str">
        <f t="shared" si="156"/>
        <v>Monday</v>
      </c>
      <c r="D1728" t="str">
        <f t="shared" si="157"/>
        <v>October</v>
      </c>
      <c r="E1728">
        <v>12</v>
      </c>
      <c r="F1728" t="s">
        <v>27</v>
      </c>
      <c r="G1728" t="s">
        <v>14</v>
      </c>
      <c r="H1728">
        <f t="shared" si="158"/>
        <v>16</v>
      </c>
      <c r="I1728">
        <v>12</v>
      </c>
      <c r="J1728" t="s">
        <v>42</v>
      </c>
      <c r="K1728" t="s">
        <v>43</v>
      </c>
      <c r="L1728">
        <f>Table357[[#This Row],[unit_price]]*Table357[[#This Row],[quantity]]</f>
        <v>144</v>
      </c>
      <c r="M1728">
        <f t="shared" si="159"/>
        <v>192</v>
      </c>
      <c r="N1728">
        <f t="shared" si="160"/>
        <v>48</v>
      </c>
      <c r="O1728" t="s">
        <v>112</v>
      </c>
      <c r="P1728" t="s">
        <v>114</v>
      </c>
      <c r="Q1728" t="str">
        <f>TEXT(Table357[[#This Row],[order_date]],"yyyy")</f>
        <v>2015</v>
      </c>
    </row>
    <row r="1729" spans="1:17" x14ac:dyDescent="0.3">
      <c r="A1729">
        <f t="shared" si="161"/>
        <v>7777897128</v>
      </c>
      <c r="B1729" s="1">
        <v>42303</v>
      </c>
      <c r="C1729" t="str">
        <f t="shared" si="156"/>
        <v>Monday</v>
      </c>
      <c r="D1729" t="str">
        <f t="shared" si="157"/>
        <v>October</v>
      </c>
      <c r="E1729">
        <v>20.25</v>
      </c>
      <c r="F1729" t="s">
        <v>13</v>
      </c>
      <c r="G1729" t="s">
        <v>14</v>
      </c>
      <c r="H1729">
        <f t="shared" si="158"/>
        <v>27.25</v>
      </c>
      <c r="I1729">
        <v>6</v>
      </c>
      <c r="J1729" t="s">
        <v>20</v>
      </c>
      <c r="K1729" t="s">
        <v>21</v>
      </c>
      <c r="L1729">
        <f>Table357[[#This Row],[unit_price]]*Table357[[#This Row],[quantity]]</f>
        <v>121.5</v>
      </c>
      <c r="M1729">
        <f t="shared" si="159"/>
        <v>163.5</v>
      </c>
      <c r="N1729">
        <f t="shared" si="160"/>
        <v>42</v>
      </c>
      <c r="O1729" t="s">
        <v>111</v>
      </c>
      <c r="P1729" t="s">
        <v>115</v>
      </c>
      <c r="Q1729" t="str">
        <f>TEXT(Table357[[#This Row],[order_date]],"yyyy")</f>
        <v>2015</v>
      </c>
    </row>
    <row r="1730" spans="1:17" x14ac:dyDescent="0.3">
      <c r="A1730">
        <f t="shared" si="161"/>
        <v>7777897129</v>
      </c>
      <c r="B1730" s="1">
        <v>42303</v>
      </c>
      <c r="C1730" t="str">
        <f t="shared" ref="C1730:C1793" si="162">TEXT(B1730,"dddd")</f>
        <v>Monday</v>
      </c>
      <c r="D1730" t="str">
        <f t="shared" si="157"/>
        <v>October</v>
      </c>
      <c r="E1730">
        <v>12.5</v>
      </c>
      <c r="F1730" t="s">
        <v>27</v>
      </c>
      <c r="G1730" t="s">
        <v>17</v>
      </c>
      <c r="H1730">
        <f t="shared" si="158"/>
        <v>19.5</v>
      </c>
      <c r="I1730">
        <v>1</v>
      </c>
      <c r="J1730" t="s">
        <v>54</v>
      </c>
      <c r="K1730" t="s">
        <v>55</v>
      </c>
      <c r="L1730">
        <f>Table357[[#This Row],[unit_price]]*Table357[[#This Row],[quantity]]</f>
        <v>12.5</v>
      </c>
      <c r="M1730">
        <f t="shared" si="159"/>
        <v>19.5</v>
      </c>
      <c r="N1730">
        <f t="shared" si="160"/>
        <v>7</v>
      </c>
      <c r="O1730" t="s">
        <v>112</v>
      </c>
      <c r="P1730" t="s">
        <v>114</v>
      </c>
      <c r="Q1730" t="str">
        <f>TEXT(Table357[[#This Row],[order_date]],"yyyy")</f>
        <v>2015</v>
      </c>
    </row>
    <row r="1731" spans="1:17" x14ac:dyDescent="0.3">
      <c r="A1731">
        <f t="shared" si="161"/>
        <v>7777897130</v>
      </c>
      <c r="B1731" s="1">
        <v>42303</v>
      </c>
      <c r="C1731" t="str">
        <f t="shared" si="162"/>
        <v>Monday</v>
      </c>
      <c r="D1731" t="str">
        <f t="shared" ref="D1731:D1794" si="163">TEXT(B1731,"mmmm")</f>
        <v>October</v>
      </c>
      <c r="E1731">
        <v>12.5</v>
      </c>
      <c r="F1731" t="s">
        <v>7</v>
      </c>
      <c r="G1731" t="s">
        <v>8</v>
      </c>
      <c r="H1731">
        <f t="shared" ref="H1731:H1794" si="164">E1731 +   IF(F1731="S", 2, IF(F1731="M", 3.5, IF(F1731="L", 5, 0))) +  IF(G1731="Classic", 1, IF(G1731="Veggie", 2, IF(G1731="Chicken", 3, IF(G1731="Supreme",5,0))))</f>
        <v>17</v>
      </c>
      <c r="I1731">
        <v>5</v>
      </c>
      <c r="J1731" t="s">
        <v>48</v>
      </c>
      <c r="K1731" t="s">
        <v>49</v>
      </c>
      <c r="L1731">
        <f>Table357[[#This Row],[unit_price]]*Table357[[#This Row],[quantity]]</f>
        <v>62.5</v>
      </c>
      <c r="M1731">
        <f t="shared" ref="M1731:M1794" si="165">H1731*I1731</f>
        <v>85</v>
      </c>
      <c r="N1731">
        <f t="shared" ref="N1731:N1794" si="166">(H1731-E1731)*I1731</f>
        <v>22.5</v>
      </c>
      <c r="O1731" t="s">
        <v>111</v>
      </c>
      <c r="P1731" t="s">
        <v>115</v>
      </c>
      <c r="Q1731" t="str">
        <f>TEXT(Table357[[#This Row],[order_date]],"yyyy")</f>
        <v>2015</v>
      </c>
    </row>
    <row r="1732" spans="1:17" x14ac:dyDescent="0.3">
      <c r="A1732">
        <f t="shared" ref="A1732:A1795" si="167">A1731+1</f>
        <v>7777897131</v>
      </c>
      <c r="B1732" s="1">
        <v>42303</v>
      </c>
      <c r="C1732" t="str">
        <f t="shared" si="162"/>
        <v>Monday</v>
      </c>
      <c r="D1732" t="str">
        <f t="shared" si="163"/>
        <v>October</v>
      </c>
      <c r="E1732">
        <v>16</v>
      </c>
      <c r="F1732" t="s">
        <v>7</v>
      </c>
      <c r="G1732" t="s">
        <v>8</v>
      </c>
      <c r="H1732">
        <f t="shared" si="164"/>
        <v>20.5</v>
      </c>
      <c r="I1732">
        <v>7</v>
      </c>
      <c r="J1732" t="s">
        <v>11</v>
      </c>
      <c r="K1732" t="s">
        <v>12</v>
      </c>
      <c r="L1732">
        <f>Table357[[#This Row],[unit_price]]*Table357[[#This Row],[quantity]]</f>
        <v>112</v>
      </c>
      <c r="M1732">
        <f t="shared" si="165"/>
        <v>143.5</v>
      </c>
      <c r="N1732">
        <f t="shared" si="166"/>
        <v>31.5</v>
      </c>
      <c r="O1732" t="s">
        <v>111</v>
      </c>
      <c r="P1732" t="s">
        <v>114</v>
      </c>
      <c r="Q1732" t="str">
        <f>TEXT(Table357[[#This Row],[order_date]],"yyyy")</f>
        <v>2015</v>
      </c>
    </row>
    <row r="1733" spans="1:17" x14ac:dyDescent="0.3">
      <c r="A1733">
        <f t="shared" si="167"/>
        <v>7777897132</v>
      </c>
      <c r="B1733" s="1">
        <v>42304</v>
      </c>
      <c r="C1733" t="str">
        <f t="shared" si="162"/>
        <v>Tuesday</v>
      </c>
      <c r="D1733" t="str">
        <f t="shared" si="163"/>
        <v>October</v>
      </c>
      <c r="E1733">
        <v>16.75</v>
      </c>
      <c r="F1733" t="s">
        <v>7</v>
      </c>
      <c r="G1733" t="s">
        <v>14</v>
      </c>
      <c r="H1733">
        <f t="shared" si="164"/>
        <v>22.25</v>
      </c>
      <c r="I1733">
        <v>10</v>
      </c>
      <c r="J1733" t="s">
        <v>62</v>
      </c>
      <c r="K1733" t="s">
        <v>63</v>
      </c>
      <c r="L1733">
        <f>Table357[[#This Row],[unit_price]]*Table357[[#This Row],[quantity]]</f>
        <v>167.5</v>
      </c>
      <c r="M1733">
        <f t="shared" si="165"/>
        <v>222.5</v>
      </c>
      <c r="N1733">
        <f t="shared" si="166"/>
        <v>55</v>
      </c>
      <c r="O1733" t="s">
        <v>112</v>
      </c>
      <c r="P1733" t="s">
        <v>114</v>
      </c>
      <c r="Q1733" t="str">
        <f>TEXT(Table357[[#This Row],[order_date]],"yyyy")</f>
        <v>2015</v>
      </c>
    </row>
    <row r="1734" spans="1:17" x14ac:dyDescent="0.3">
      <c r="A1734">
        <f t="shared" si="167"/>
        <v>7777897133</v>
      </c>
      <c r="B1734" s="1">
        <v>42304</v>
      </c>
      <c r="C1734" t="str">
        <f t="shared" si="162"/>
        <v>Tuesday</v>
      </c>
      <c r="D1734" t="str">
        <f t="shared" si="163"/>
        <v>October</v>
      </c>
      <c r="E1734">
        <v>16.5</v>
      </c>
      <c r="F1734" t="s">
        <v>7</v>
      </c>
      <c r="G1734" t="s">
        <v>17</v>
      </c>
      <c r="H1734">
        <f t="shared" si="164"/>
        <v>25</v>
      </c>
      <c r="I1734">
        <v>1</v>
      </c>
      <c r="J1734" t="s">
        <v>38</v>
      </c>
      <c r="K1734" t="s">
        <v>39</v>
      </c>
      <c r="L1734">
        <f>Table357[[#This Row],[unit_price]]*Table357[[#This Row],[quantity]]</f>
        <v>16.5</v>
      </c>
      <c r="M1734">
        <f t="shared" si="165"/>
        <v>25</v>
      </c>
      <c r="N1734">
        <f t="shared" si="166"/>
        <v>8.5</v>
      </c>
      <c r="O1734" t="s">
        <v>112</v>
      </c>
      <c r="P1734" t="s">
        <v>114</v>
      </c>
      <c r="Q1734" t="str">
        <f>TEXT(Table357[[#This Row],[order_date]],"yyyy")</f>
        <v>2015</v>
      </c>
    </row>
    <row r="1735" spans="1:17" x14ac:dyDescent="0.3">
      <c r="A1735">
        <f t="shared" si="167"/>
        <v>7777897134</v>
      </c>
      <c r="B1735" s="1">
        <v>42304</v>
      </c>
      <c r="C1735" t="str">
        <f t="shared" si="162"/>
        <v>Tuesday</v>
      </c>
      <c r="D1735" t="str">
        <f t="shared" si="163"/>
        <v>October</v>
      </c>
      <c r="E1735">
        <v>10.5</v>
      </c>
      <c r="F1735" t="s">
        <v>27</v>
      </c>
      <c r="G1735" t="s">
        <v>8</v>
      </c>
      <c r="H1735">
        <f t="shared" si="164"/>
        <v>13.5</v>
      </c>
      <c r="I1735">
        <v>10</v>
      </c>
      <c r="J1735" t="s">
        <v>9</v>
      </c>
      <c r="K1735" t="s">
        <v>10</v>
      </c>
      <c r="L1735">
        <f>Table357[[#This Row],[unit_price]]*Table357[[#This Row],[quantity]]</f>
        <v>105</v>
      </c>
      <c r="M1735">
        <f t="shared" si="165"/>
        <v>135</v>
      </c>
      <c r="N1735">
        <f t="shared" si="166"/>
        <v>30</v>
      </c>
      <c r="O1735" t="s">
        <v>112</v>
      </c>
      <c r="P1735" t="s">
        <v>115</v>
      </c>
      <c r="Q1735" t="str">
        <f>TEXT(Table357[[#This Row],[order_date]],"yyyy")</f>
        <v>2015</v>
      </c>
    </row>
    <row r="1736" spans="1:17" x14ac:dyDescent="0.3">
      <c r="A1736">
        <f t="shared" si="167"/>
        <v>7777897135</v>
      </c>
      <c r="B1736" s="1">
        <v>42304</v>
      </c>
      <c r="C1736" t="str">
        <f t="shared" si="162"/>
        <v>Tuesday</v>
      </c>
      <c r="D1736" t="str">
        <f t="shared" si="163"/>
        <v>October</v>
      </c>
      <c r="E1736">
        <v>16.75</v>
      </c>
      <c r="F1736" t="s">
        <v>7</v>
      </c>
      <c r="G1736" t="s">
        <v>22</v>
      </c>
      <c r="H1736">
        <f t="shared" si="164"/>
        <v>23.25</v>
      </c>
      <c r="I1736">
        <v>8</v>
      </c>
      <c r="J1736" t="s">
        <v>46</v>
      </c>
      <c r="K1736" t="s">
        <v>47</v>
      </c>
      <c r="L1736">
        <f>Table357[[#This Row],[unit_price]]*Table357[[#This Row],[quantity]]</f>
        <v>134</v>
      </c>
      <c r="M1736">
        <f t="shared" si="165"/>
        <v>186</v>
      </c>
      <c r="N1736">
        <f t="shared" si="166"/>
        <v>52</v>
      </c>
      <c r="O1736" t="s">
        <v>111</v>
      </c>
      <c r="P1736" t="s">
        <v>114</v>
      </c>
      <c r="Q1736" t="str">
        <f>TEXT(Table357[[#This Row],[order_date]],"yyyy")</f>
        <v>2015</v>
      </c>
    </row>
    <row r="1737" spans="1:17" x14ac:dyDescent="0.3">
      <c r="A1737">
        <f t="shared" si="167"/>
        <v>7777897136</v>
      </c>
      <c r="B1737" s="1">
        <v>42304</v>
      </c>
      <c r="C1737" t="str">
        <f t="shared" si="162"/>
        <v>Tuesday</v>
      </c>
      <c r="D1737" t="str">
        <f t="shared" si="163"/>
        <v>October</v>
      </c>
      <c r="E1737">
        <v>10.5</v>
      </c>
      <c r="F1737" t="s">
        <v>27</v>
      </c>
      <c r="G1737" t="s">
        <v>8</v>
      </c>
      <c r="H1737">
        <f t="shared" si="164"/>
        <v>13.5</v>
      </c>
      <c r="I1737">
        <v>3</v>
      </c>
      <c r="J1737" t="s">
        <v>9</v>
      </c>
      <c r="K1737" t="s">
        <v>10</v>
      </c>
      <c r="L1737">
        <f>Table357[[#This Row],[unit_price]]*Table357[[#This Row],[quantity]]</f>
        <v>31.5</v>
      </c>
      <c r="M1737">
        <f t="shared" si="165"/>
        <v>40.5</v>
      </c>
      <c r="N1737">
        <f t="shared" si="166"/>
        <v>9</v>
      </c>
      <c r="O1737" t="s">
        <v>111</v>
      </c>
      <c r="P1737" t="s">
        <v>115</v>
      </c>
      <c r="Q1737" t="str">
        <f>TEXT(Table357[[#This Row],[order_date]],"yyyy")</f>
        <v>2015</v>
      </c>
    </row>
    <row r="1738" spans="1:17" x14ac:dyDescent="0.3">
      <c r="A1738">
        <f t="shared" si="167"/>
        <v>7777897137</v>
      </c>
      <c r="B1738" s="1">
        <v>42304</v>
      </c>
      <c r="C1738" t="str">
        <f t="shared" si="162"/>
        <v>Tuesday</v>
      </c>
      <c r="D1738" t="str">
        <f t="shared" si="163"/>
        <v>October</v>
      </c>
      <c r="E1738">
        <v>15.25</v>
      </c>
      <c r="F1738" t="s">
        <v>13</v>
      </c>
      <c r="G1738" t="s">
        <v>8</v>
      </c>
      <c r="H1738">
        <f t="shared" si="164"/>
        <v>21.25</v>
      </c>
      <c r="I1738">
        <v>12</v>
      </c>
      <c r="J1738" t="s">
        <v>48</v>
      </c>
      <c r="K1738" t="s">
        <v>49</v>
      </c>
      <c r="L1738">
        <f>Table357[[#This Row],[unit_price]]*Table357[[#This Row],[quantity]]</f>
        <v>183</v>
      </c>
      <c r="M1738">
        <f t="shared" si="165"/>
        <v>255</v>
      </c>
      <c r="N1738">
        <f t="shared" si="166"/>
        <v>72</v>
      </c>
      <c r="O1738" t="s">
        <v>111</v>
      </c>
      <c r="P1738" t="s">
        <v>115</v>
      </c>
      <c r="Q1738" t="str">
        <f>TEXT(Table357[[#This Row],[order_date]],"yyyy")</f>
        <v>2015</v>
      </c>
    </row>
    <row r="1739" spans="1:17" x14ac:dyDescent="0.3">
      <c r="A1739">
        <f t="shared" si="167"/>
        <v>7777897138</v>
      </c>
      <c r="B1739" s="1">
        <v>42304</v>
      </c>
      <c r="C1739" t="str">
        <f t="shared" si="162"/>
        <v>Tuesday</v>
      </c>
      <c r="D1739" t="str">
        <f t="shared" si="163"/>
        <v>October</v>
      </c>
      <c r="E1739">
        <v>20.75</v>
      </c>
      <c r="F1739" t="s">
        <v>13</v>
      </c>
      <c r="G1739" t="s">
        <v>22</v>
      </c>
      <c r="H1739">
        <f t="shared" si="164"/>
        <v>28.75</v>
      </c>
      <c r="I1739">
        <v>3</v>
      </c>
      <c r="J1739" t="s">
        <v>23</v>
      </c>
      <c r="K1739" t="s">
        <v>24</v>
      </c>
      <c r="L1739">
        <f>Table357[[#This Row],[unit_price]]*Table357[[#This Row],[quantity]]</f>
        <v>62.25</v>
      </c>
      <c r="M1739">
        <f t="shared" si="165"/>
        <v>86.25</v>
      </c>
      <c r="N1739">
        <f t="shared" si="166"/>
        <v>24</v>
      </c>
      <c r="O1739" t="s">
        <v>111</v>
      </c>
      <c r="P1739" t="s">
        <v>115</v>
      </c>
      <c r="Q1739" t="str">
        <f>TEXT(Table357[[#This Row],[order_date]],"yyyy")</f>
        <v>2015</v>
      </c>
    </row>
    <row r="1740" spans="1:17" x14ac:dyDescent="0.3">
      <c r="A1740">
        <f t="shared" si="167"/>
        <v>7777897139</v>
      </c>
      <c r="B1740" s="1">
        <v>42304</v>
      </c>
      <c r="C1740" t="str">
        <f t="shared" si="162"/>
        <v>Tuesday</v>
      </c>
      <c r="D1740" t="str">
        <f t="shared" si="163"/>
        <v>October</v>
      </c>
      <c r="E1740">
        <v>16</v>
      </c>
      <c r="F1740" t="s">
        <v>7</v>
      </c>
      <c r="G1740" t="s">
        <v>14</v>
      </c>
      <c r="H1740">
        <f t="shared" si="164"/>
        <v>21.5</v>
      </c>
      <c r="I1740">
        <v>5</v>
      </c>
      <c r="J1740" t="s">
        <v>20</v>
      </c>
      <c r="K1740" t="s">
        <v>21</v>
      </c>
      <c r="L1740">
        <f>Table357[[#This Row],[unit_price]]*Table357[[#This Row],[quantity]]</f>
        <v>80</v>
      </c>
      <c r="M1740">
        <f t="shared" si="165"/>
        <v>107.5</v>
      </c>
      <c r="N1740">
        <f t="shared" si="166"/>
        <v>27.5</v>
      </c>
      <c r="O1740" t="s">
        <v>112</v>
      </c>
      <c r="P1740" t="s">
        <v>115</v>
      </c>
      <c r="Q1740" t="str">
        <f>TEXT(Table357[[#This Row],[order_date]],"yyyy")</f>
        <v>2015</v>
      </c>
    </row>
    <row r="1741" spans="1:17" x14ac:dyDescent="0.3">
      <c r="A1741">
        <f t="shared" si="167"/>
        <v>7777897140</v>
      </c>
      <c r="B1741" s="1">
        <v>42305</v>
      </c>
      <c r="C1741" t="str">
        <f t="shared" si="162"/>
        <v>Wednesday</v>
      </c>
      <c r="D1741" t="str">
        <f t="shared" si="163"/>
        <v>October</v>
      </c>
      <c r="E1741">
        <v>20.75</v>
      </c>
      <c r="F1741" t="s">
        <v>13</v>
      </c>
      <c r="G1741" t="s">
        <v>17</v>
      </c>
      <c r="H1741">
        <f t="shared" si="164"/>
        <v>30.75</v>
      </c>
      <c r="I1741">
        <v>8</v>
      </c>
      <c r="J1741" t="s">
        <v>38</v>
      </c>
      <c r="K1741" t="s">
        <v>39</v>
      </c>
      <c r="L1741">
        <f>Table357[[#This Row],[unit_price]]*Table357[[#This Row],[quantity]]</f>
        <v>166</v>
      </c>
      <c r="M1741">
        <f t="shared" si="165"/>
        <v>246</v>
      </c>
      <c r="N1741">
        <f t="shared" si="166"/>
        <v>80</v>
      </c>
      <c r="O1741" t="s">
        <v>111</v>
      </c>
      <c r="P1741" t="s">
        <v>114</v>
      </c>
      <c r="Q1741" t="str">
        <f>TEXT(Table357[[#This Row],[order_date]],"yyyy")</f>
        <v>2015</v>
      </c>
    </row>
    <row r="1742" spans="1:17" x14ac:dyDescent="0.3">
      <c r="A1742">
        <f t="shared" si="167"/>
        <v>7777897141</v>
      </c>
      <c r="B1742" s="1">
        <v>42305</v>
      </c>
      <c r="C1742" t="str">
        <f t="shared" si="162"/>
        <v>Wednesday</v>
      </c>
      <c r="D1742" t="str">
        <f t="shared" si="163"/>
        <v>October</v>
      </c>
      <c r="E1742">
        <v>20.75</v>
      </c>
      <c r="F1742" t="s">
        <v>13</v>
      </c>
      <c r="G1742" t="s">
        <v>17</v>
      </c>
      <c r="H1742">
        <f t="shared" si="164"/>
        <v>30.75</v>
      </c>
      <c r="I1742">
        <v>1</v>
      </c>
      <c r="J1742" t="s">
        <v>25</v>
      </c>
      <c r="K1742" t="s">
        <v>26</v>
      </c>
      <c r="L1742">
        <f>Table357[[#This Row],[unit_price]]*Table357[[#This Row],[quantity]]</f>
        <v>20.75</v>
      </c>
      <c r="M1742">
        <f t="shared" si="165"/>
        <v>30.75</v>
      </c>
      <c r="N1742">
        <f t="shared" si="166"/>
        <v>10</v>
      </c>
      <c r="O1742" t="s">
        <v>111</v>
      </c>
      <c r="P1742" t="s">
        <v>114</v>
      </c>
      <c r="Q1742" t="str">
        <f>TEXT(Table357[[#This Row],[order_date]],"yyyy")</f>
        <v>2015</v>
      </c>
    </row>
    <row r="1743" spans="1:17" x14ac:dyDescent="0.3">
      <c r="A1743">
        <f t="shared" si="167"/>
        <v>7777897142</v>
      </c>
      <c r="B1743" s="1">
        <v>42305</v>
      </c>
      <c r="C1743" t="str">
        <f t="shared" si="162"/>
        <v>Wednesday</v>
      </c>
      <c r="D1743" t="str">
        <f t="shared" si="163"/>
        <v>October</v>
      </c>
      <c r="E1743">
        <v>16.5</v>
      </c>
      <c r="F1743" t="s">
        <v>7</v>
      </c>
      <c r="G1743" t="s">
        <v>17</v>
      </c>
      <c r="H1743">
        <f t="shared" si="164"/>
        <v>25</v>
      </c>
      <c r="I1743">
        <v>10</v>
      </c>
      <c r="J1743" t="s">
        <v>25</v>
      </c>
      <c r="K1743" t="s">
        <v>26</v>
      </c>
      <c r="L1743">
        <f>Table357[[#This Row],[unit_price]]*Table357[[#This Row],[quantity]]</f>
        <v>165</v>
      </c>
      <c r="M1743">
        <f t="shared" si="165"/>
        <v>250</v>
      </c>
      <c r="N1743">
        <f t="shared" si="166"/>
        <v>85</v>
      </c>
      <c r="O1743" t="s">
        <v>111</v>
      </c>
      <c r="P1743" t="s">
        <v>114</v>
      </c>
      <c r="Q1743" t="str">
        <f>TEXT(Table357[[#This Row],[order_date]],"yyyy")</f>
        <v>2015</v>
      </c>
    </row>
    <row r="1744" spans="1:17" x14ac:dyDescent="0.3">
      <c r="A1744">
        <f t="shared" si="167"/>
        <v>7777897143</v>
      </c>
      <c r="B1744" s="1">
        <v>42305</v>
      </c>
      <c r="C1744" t="str">
        <f t="shared" si="162"/>
        <v>Wednesday</v>
      </c>
      <c r="D1744" t="str">
        <f t="shared" si="163"/>
        <v>October</v>
      </c>
      <c r="E1744">
        <v>20.75</v>
      </c>
      <c r="F1744" t="s">
        <v>13</v>
      </c>
      <c r="G1744" t="s">
        <v>22</v>
      </c>
      <c r="H1744">
        <f t="shared" si="164"/>
        <v>28.75</v>
      </c>
      <c r="I1744">
        <v>3</v>
      </c>
      <c r="J1744" t="s">
        <v>23</v>
      </c>
      <c r="K1744" t="s">
        <v>24</v>
      </c>
      <c r="L1744">
        <f>Table357[[#This Row],[unit_price]]*Table357[[#This Row],[quantity]]</f>
        <v>62.25</v>
      </c>
      <c r="M1744">
        <f t="shared" si="165"/>
        <v>86.25</v>
      </c>
      <c r="N1744">
        <f t="shared" si="166"/>
        <v>24</v>
      </c>
      <c r="O1744" t="s">
        <v>111</v>
      </c>
      <c r="P1744" t="s">
        <v>115</v>
      </c>
      <c r="Q1744" t="str">
        <f>TEXT(Table357[[#This Row],[order_date]],"yyyy")</f>
        <v>2015</v>
      </c>
    </row>
    <row r="1745" spans="1:17" x14ac:dyDescent="0.3">
      <c r="A1745">
        <f t="shared" si="167"/>
        <v>7777897144</v>
      </c>
      <c r="B1745" s="1">
        <v>42305</v>
      </c>
      <c r="C1745" t="str">
        <f t="shared" si="162"/>
        <v>Wednesday</v>
      </c>
      <c r="D1745" t="str">
        <f t="shared" si="163"/>
        <v>October</v>
      </c>
      <c r="E1745">
        <v>25.5</v>
      </c>
      <c r="F1745" t="s">
        <v>76</v>
      </c>
      <c r="G1745" t="s">
        <v>8</v>
      </c>
      <c r="H1745">
        <f t="shared" si="164"/>
        <v>26.5</v>
      </c>
      <c r="I1745">
        <v>7</v>
      </c>
      <c r="J1745" t="s">
        <v>30</v>
      </c>
      <c r="K1745" t="s">
        <v>31</v>
      </c>
      <c r="L1745">
        <f>Table357[[#This Row],[unit_price]]*Table357[[#This Row],[quantity]]</f>
        <v>178.5</v>
      </c>
      <c r="M1745">
        <f t="shared" si="165"/>
        <v>185.5</v>
      </c>
      <c r="N1745">
        <f t="shared" si="166"/>
        <v>7</v>
      </c>
      <c r="O1745" t="s">
        <v>112</v>
      </c>
      <c r="P1745" t="s">
        <v>114</v>
      </c>
      <c r="Q1745" t="str">
        <f>TEXT(Table357[[#This Row],[order_date]],"yyyy")</f>
        <v>2015</v>
      </c>
    </row>
    <row r="1746" spans="1:17" x14ac:dyDescent="0.3">
      <c r="A1746">
        <f t="shared" si="167"/>
        <v>7777897145</v>
      </c>
      <c r="B1746" s="1">
        <v>42305</v>
      </c>
      <c r="C1746" t="str">
        <f t="shared" si="162"/>
        <v>Wednesday</v>
      </c>
      <c r="D1746" t="str">
        <f t="shared" si="163"/>
        <v>October</v>
      </c>
      <c r="E1746">
        <v>12</v>
      </c>
      <c r="F1746" t="s">
        <v>27</v>
      </c>
      <c r="G1746" t="s">
        <v>14</v>
      </c>
      <c r="H1746">
        <f t="shared" si="164"/>
        <v>16</v>
      </c>
      <c r="I1746">
        <v>8</v>
      </c>
      <c r="J1746" t="s">
        <v>20</v>
      </c>
      <c r="K1746" t="s">
        <v>21</v>
      </c>
      <c r="L1746">
        <f>Table357[[#This Row],[unit_price]]*Table357[[#This Row],[quantity]]</f>
        <v>96</v>
      </c>
      <c r="M1746">
        <f t="shared" si="165"/>
        <v>128</v>
      </c>
      <c r="N1746">
        <f t="shared" si="166"/>
        <v>32</v>
      </c>
      <c r="O1746" t="s">
        <v>112</v>
      </c>
      <c r="P1746" t="s">
        <v>115</v>
      </c>
      <c r="Q1746" t="str">
        <f>TEXT(Table357[[#This Row],[order_date]],"yyyy")</f>
        <v>2015</v>
      </c>
    </row>
    <row r="1747" spans="1:17" x14ac:dyDescent="0.3">
      <c r="A1747">
        <f t="shared" si="167"/>
        <v>7777897146</v>
      </c>
      <c r="B1747" s="1">
        <v>42306</v>
      </c>
      <c r="C1747" t="str">
        <f t="shared" si="162"/>
        <v>Thursday</v>
      </c>
      <c r="D1747" t="str">
        <f t="shared" si="163"/>
        <v>October</v>
      </c>
      <c r="E1747">
        <v>16.5</v>
      </c>
      <c r="F1747" t="s">
        <v>7</v>
      </c>
      <c r="G1747" t="s">
        <v>17</v>
      </c>
      <c r="H1747">
        <f t="shared" si="164"/>
        <v>25</v>
      </c>
      <c r="I1747">
        <v>2</v>
      </c>
      <c r="J1747" t="s">
        <v>25</v>
      </c>
      <c r="K1747" t="s">
        <v>26</v>
      </c>
      <c r="L1747">
        <f>Table357[[#This Row],[unit_price]]*Table357[[#This Row],[quantity]]</f>
        <v>33</v>
      </c>
      <c r="M1747">
        <f t="shared" si="165"/>
        <v>50</v>
      </c>
      <c r="N1747">
        <f t="shared" si="166"/>
        <v>17</v>
      </c>
      <c r="O1747" t="s">
        <v>112</v>
      </c>
      <c r="P1747" t="s">
        <v>115</v>
      </c>
      <c r="Q1747" t="str">
        <f>TEXT(Table357[[#This Row],[order_date]],"yyyy")</f>
        <v>2015</v>
      </c>
    </row>
    <row r="1748" spans="1:17" x14ac:dyDescent="0.3">
      <c r="A1748">
        <f t="shared" si="167"/>
        <v>7777897147</v>
      </c>
      <c r="B1748" s="1">
        <v>42307</v>
      </c>
      <c r="C1748" t="str">
        <f t="shared" si="162"/>
        <v>Friday</v>
      </c>
      <c r="D1748" t="str">
        <f t="shared" si="163"/>
        <v>October</v>
      </c>
      <c r="E1748">
        <v>20.25</v>
      </c>
      <c r="F1748" t="s">
        <v>13</v>
      </c>
      <c r="G1748" t="s">
        <v>14</v>
      </c>
      <c r="H1748">
        <f t="shared" si="164"/>
        <v>27.25</v>
      </c>
      <c r="I1748">
        <v>2</v>
      </c>
      <c r="J1748" t="s">
        <v>42</v>
      </c>
      <c r="K1748" t="s">
        <v>43</v>
      </c>
      <c r="L1748">
        <f>Table357[[#This Row],[unit_price]]*Table357[[#This Row],[quantity]]</f>
        <v>40.5</v>
      </c>
      <c r="M1748">
        <f t="shared" si="165"/>
        <v>54.5</v>
      </c>
      <c r="N1748">
        <f t="shared" si="166"/>
        <v>14</v>
      </c>
      <c r="O1748" t="s">
        <v>111</v>
      </c>
      <c r="P1748" t="s">
        <v>115</v>
      </c>
      <c r="Q1748" t="str">
        <f>TEXT(Table357[[#This Row],[order_date]],"yyyy")</f>
        <v>2015</v>
      </c>
    </row>
    <row r="1749" spans="1:17" x14ac:dyDescent="0.3">
      <c r="A1749">
        <f t="shared" si="167"/>
        <v>7777897148</v>
      </c>
      <c r="B1749" s="1">
        <v>42307</v>
      </c>
      <c r="C1749" t="str">
        <f t="shared" si="162"/>
        <v>Friday</v>
      </c>
      <c r="D1749" t="str">
        <f t="shared" si="163"/>
        <v>October</v>
      </c>
      <c r="E1749">
        <v>20.5</v>
      </c>
      <c r="F1749" t="s">
        <v>13</v>
      </c>
      <c r="G1749" t="s">
        <v>8</v>
      </c>
      <c r="H1749">
        <f t="shared" si="164"/>
        <v>26.5</v>
      </c>
      <c r="I1749">
        <v>1</v>
      </c>
      <c r="J1749" t="s">
        <v>36</v>
      </c>
      <c r="K1749" t="s">
        <v>37</v>
      </c>
      <c r="L1749">
        <f>Table357[[#This Row],[unit_price]]*Table357[[#This Row],[quantity]]</f>
        <v>20.5</v>
      </c>
      <c r="M1749">
        <f t="shared" si="165"/>
        <v>26.5</v>
      </c>
      <c r="N1749">
        <f t="shared" si="166"/>
        <v>6</v>
      </c>
      <c r="O1749" t="s">
        <v>111</v>
      </c>
      <c r="P1749" t="s">
        <v>115</v>
      </c>
      <c r="Q1749" t="str">
        <f>TEXT(Table357[[#This Row],[order_date]],"yyyy")</f>
        <v>2015</v>
      </c>
    </row>
    <row r="1750" spans="1:17" x14ac:dyDescent="0.3">
      <c r="A1750">
        <f t="shared" si="167"/>
        <v>7777897149</v>
      </c>
      <c r="B1750" s="1">
        <v>42307</v>
      </c>
      <c r="C1750" t="str">
        <f t="shared" si="162"/>
        <v>Friday</v>
      </c>
      <c r="D1750" t="str">
        <f t="shared" si="163"/>
        <v>October</v>
      </c>
      <c r="E1750">
        <v>20.25</v>
      </c>
      <c r="F1750" t="s">
        <v>13</v>
      </c>
      <c r="G1750" t="s">
        <v>14</v>
      </c>
      <c r="H1750">
        <f t="shared" si="164"/>
        <v>27.25</v>
      </c>
      <c r="I1750">
        <v>6</v>
      </c>
      <c r="J1750" t="s">
        <v>42</v>
      </c>
      <c r="K1750" t="s">
        <v>43</v>
      </c>
      <c r="L1750">
        <f>Table357[[#This Row],[unit_price]]*Table357[[#This Row],[quantity]]</f>
        <v>121.5</v>
      </c>
      <c r="M1750">
        <f t="shared" si="165"/>
        <v>163.5</v>
      </c>
      <c r="N1750">
        <f t="shared" si="166"/>
        <v>42</v>
      </c>
      <c r="O1750" t="s">
        <v>111</v>
      </c>
      <c r="P1750" t="s">
        <v>114</v>
      </c>
      <c r="Q1750" t="str">
        <f>TEXT(Table357[[#This Row],[order_date]],"yyyy")</f>
        <v>2015</v>
      </c>
    </row>
    <row r="1751" spans="1:17" x14ac:dyDescent="0.3">
      <c r="A1751">
        <f t="shared" si="167"/>
        <v>7777897150</v>
      </c>
      <c r="B1751" s="1">
        <v>42307</v>
      </c>
      <c r="C1751" t="str">
        <f t="shared" si="162"/>
        <v>Friday</v>
      </c>
      <c r="D1751" t="str">
        <f t="shared" si="163"/>
        <v>October</v>
      </c>
      <c r="E1751">
        <v>12</v>
      </c>
      <c r="F1751" t="s">
        <v>27</v>
      </c>
      <c r="G1751" t="s">
        <v>14</v>
      </c>
      <c r="H1751">
        <f t="shared" si="164"/>
        <v>16</v>
      </c>
      <c r="I1751">
        <v>1</v>
      </c>
      <c r="J1751" t="s">
        <v>68</v>
      </c>
      <c r="K1751" t="s">
        <v>69</v>
      </c>
      <c r="L1751">
        <f>Table357[[#This Row],[unit_price]]*Table357[[#This Row],[quantity]]</f>
        <v>12</v>
      </c>
      <c r="M1751">
        <f t="shared" si="165"/>
        <v>16</v>
      </c>
      <c r="N1751">
        <f t="shared" si="166"/>
        <v>4</v>
      </c>
      <c r="O1751" t="s">
        <v>111</v>
      </c>
      <c r="P1751" t="s">
        <v>114</v>
      </c>
      <c r="Q1751" t="str">
        <f>TEXT(Table357[[#This Row],[order_date]],"yyyy")</f>
        <v>2015</v>
      </c>
    </row>
    <row r="1752" spans="1:17" x14ac:dyDescent="0.3">
      <c r="A1752">
        <f t="shared" si="167"/>
        <v>7777897151</v>
      </c>
      <c r="B1752" s="1">
        <v>42307</v>
      </c>
      <c r="C1752" t="str">
        <f t="shared" si="162"/>
        <v>Friday</v>
      </c>
      <c r="D1752" t="str">
        <f t="shared" si="163"/>
        <v>October</v>
      </c>
      <c r="E1752">
        <v>20.5</v>
      </c>
      <c r="F1752" t="s">
        <v>13</v>
      </c>
      <c r="G1752" t="s">
        <v>8</v>
      </c>
      <c r="H1752">
        <f t="shared" si="164"/>
        <v>26.5</v>
      </c>
      <c r="I1752">
        <v>2</v>
      </c>
      <c r="J1752" t="s">
        <v>36</v>
      </c>
      <c r="K1752" t="s">
        <v>37</v>
      </c>
      <c r="L1752">
        <f>Table357[[#This Row],[unit_price]]*Table357[[#This Row],[quantity]]</f>
        <v>41</v>
      </c>
      <c r="M1752">
        <f t="shared" si="165"/>
        <v>53</v>
      </c>
      <c r="N1752">
        <f t="shared" si="166"/>
        <v>12</v>
      </c>
      <c r="O1752" t="s">
        <v>112</v>
      </c>
      <c r="P1752" t="s">
        <v>115</v>
      </c>
      <c r="Q1752" t="str">
        <f>TEXT(Table357[[#This Row],[order_date]],"yyyy")</f>
        <v>2015</v>
      </c>
    </row>
    <row r="1753" spans="1:17" x14ac:dyDescent="0.3">
      <c r="A1753">
        <f t="shared" si="167"/>
        <v>7777897152</v>
      </c>
      <c r="B1753" s="1">
        <v>42307</v>
      </c>
      <c r="C1753" t="str">
        <f t="shared" si="162"/>
        <v>Friday</v>
      </c>
      <c r="D1753" t="str">
        <f t="shared" si="163"/>
        <v>October</v>
      </c>
      <c r="E1753">
        <v>25.5</v>
      </c>
      <c r="F1753" t="s">
        <v>76</v>
      </c>
      <c r="G1753" t="s">
        <v>8</v>
      </c>
      <c r="H1753">
        <f t="shared" si="164"/>
        <v>26.5</v>
      </c>
      <c r="I1753">
        <v>4</v>
      </c>
      <c r="J1753" t="s">
        <v>30</v>
      </c>
      <c r="K1753" t="s">
        <v>31</v>
      </c>
      <c r="L1753">
        <f>Table357[[#This Row],[unit_price]]*Table357[[#This Row],[quantity]]</f>
        <v>102</v>
      </c>
      <c r="M1753">
        <f t="shared" si="165"/>
        <v>106</v>
      </c>
      <c r="N1753">
        <f t="shared" si="166"/>
        <v>4</v>
      </c>
      <c r="O1753" t="s">
        <v>111</v>
      </c>
      <c r="P1753" t="s">
        <v>115</v>
      </c>
      <c r="Q1753" t="str">
        <f>TEXT(Table357[[#This Row],[order_date]],"yyyy")</f>
        <v>2015</v>
      </c>
    </row>
    <row r="1754" spans="1:17" x14ac:dyDescent="0.3">
      <c r="A1754">
        <f t="shared" si="167"/>
        <v>7777897153</v>
      </c>
      <c r="B1754" s="1">
        <v>42307</v>
      </c>
      <c r="C1754" t="str">
        <f t="shared" si="162"/>
        <v>Friday</v>
      </c>
      <c r="D1754" t="str">
        <f t="shared" si="163"/>
        <v>October</v>
      </c>
      <c r="E1754">
        <v>14.5</v>
      </c>
      <c r="F1754" t="s">
        <v>7</v>
      </c>
      <c r="G1754" t="s">
        <v>8</v>
      </c>
      <c r="H1754">
        <f t="shared" si="164"/>
        <v>19</v>
      </c>
      <c r="I1754">
        <v>11</v>
      </c>
      <c r="J1754" t="s">
        <v>74</v>
      </c>
      <c r="K1754" t="s">
        <v>75</v>
      </c>
      <c r="L1754">
        <f>Table357[[#This Row],[unit_price]]*Table357[[#This Row],[quantity]]</f>
        <v>159.5</v>
      </c>
      <c r="M1754">
        <f t="shared" si="165"/>
        <v>209</v>
      </c>
      <c r="N1754">
        <f t="shared" si="166"/>
        <v>49.5</v>
      </c>
      <c r="O1754" t="s">
        <v>111</v>
      </c>
      <c r="P1754" t="s">
        <v>115</v>
      </c>
      <c r="Q1754" t="str">
        <f>TEXT(Table357[[#This Row],[order_date]],"yyyy")</f>
        <v>2015</v>
      </c>
    </row>
    <row r="1755" spans="1:17" x14ac:dyDescent="0.3">
      <c r="A1755">
        <f t="shared" si="167"/>
        <v>7777897154</v>
      </c>
      <c r="B1755" s="1">
        <v>42308</v>
      </c>
      <c r="C1755" t="str">
        <f t="shared" si="162"/>
        <v>Saturday</v>
      </c>
      <c r="D1755" t="str">
        <f t="shared" si="163"/>
        <v>October</v>
      </c>
      <c r="E1755">
        <v>12.5</v>
      </c>
      <c r="F1755" t="s">
        <v>27</v>
      </c>
      <c r="G1755" t="s">
        <v>17</v>
      </c>
      <c r="H1755">
        <f t="shared" si="164"/>
        <v>19.5</v>
      </c>
      <c r="I1755">
        <v>7</v>
      </c>
      <c r="J1755" t="s">
        <v>25</v>
      </c>
      <c r="K1755" t="s">
        <v>26</v>
      </c>
      <c r="L1755">
        <f>Table357[[#This Row],[unit_price]]*Table357[[#This Row],[quantity]]</f>
        <v>87.5</v>
      </c>
      <c r="M1755">
        <f t="shared" si="165"/>
        <v>136.5</v>
      </c>
      <c r="N1755">
        <f t="shared" si="166"/>
        <v>49</v>
      </c>
      <c r="O1755" t="s">
        <v>112</v>
      </c>
      <c r="P1755" t="s">
        <v>114</v>
      </c>
      <c r="Q1755" t="str">
        <f>TEXT(Table357[[#This Row],[order_date]],"yyyy")</f>
        <v>2015</v>
      </c>
    </row>
    <row r="1756" spans="1:17" x14ac:dyDescent="0.3">
      <c r="A1756">
        <f t="shared" si="167"/>
        <v>7777897155</v>
      </c>
      <c r="B1756" s="1">
        <v>42308</v>
      </c>
      <c r="C1756" t="str">
        <f t="shared" si="162"/>
        <v>Saturday</v>
      </c>
      <c r="D1756" t="str">
        <f t="shared" si="163"/>
        <v>October</v>
      </c>
      <c r="E1756">
        <v>20.75</v>
      </c>
      <c r="F1756" t="s">
        <v>13</v>
      </c>
      <c r="G1756" t="s">
        <v>22</v>
      </c>
      <c r="H1756">
        <f t="shared" si="164"/>
        <v>28.75</v>
      </c>
      <c r="I1756">
        <v>2</v>
      </c>
      <c r="J1756" t="s">
        <v>44</v>
      </c>
      <c r="K1756" t="s">
        <v>45</v>
      </c>
      <c r="L1756">
        <f>Table357[[#This Row],[unit_price]]*Table357[[#This Row],[quantity]]</f>
        <v>41.5</v>
      </c>
      <c r="M1756">
        <f t="shared" si="165"/>
        <v>57.5</v>
      </c>
      <c r="N1756">
        <f t="shared" si="166"/>
        <v>16</v>
      </c>
      <c r="O1756" t="s">
        <v>111</v>
      </c>
      <c r="P1756" t="s">
        <v>115</v>
      </c>
      <c r="Q1756" t="str">
        <f>TEXT(Table357[[#This Row],[order_date]],"yyyy")</f>
        <v>2015</v>
      </c>
    </row>
    <row r="1757" spans="1:17" x14ac:dyDescent="0.3">
      <c r="A1757">
        <f t="shared" si="167"/>
        <v>7777897156</v>
      </c>
      <c r="B1757" s="1">
        <v>42308</v>
      </c>
      <c r="C1757" t="str">
        <f t="shared" si="162"/>
        <v>Saturday</v>
      </c>
      <c r="D1757" t="str">
        <f t="shared" si="163"/>
        <v>October</v>
      </c>
      <c r="E1757">
        <v>16</v>
      </c>
      <c r="F1757" t="s">
        <v>7</v>
      </c>
      <c r="G1757" t="s">
        <v>8</v>
      </c>
      <c r="H1757">
        <f t="shared" si="164"/>
        <v>20.5</v>
      </c>
      <c r="I1757">
        <v>9</v>
      </c>
      <c r="J1757" t="s">
        <v>36</v>
      </c>
      <c r="K1757" t="s">
        <v>37</v>
      </c>
      <c r="L1757">
        <f>Table357[[#This Row],[unit_price]]*Table357[[#This Row],[quantity]]</f>
        <v>144</v>
      </c>
      <c r="M1757">
        <f t="shared" si="165"/>
        <v>184.5</v>
      </c>
      <c r="N1757">
        <f t="shared" si="166"/>
        <v>40.5</v>
      </c>
      <c r="O1757" t="s">
        <v>112</v>
      </c>
      <c r="P1757" t="s">
        <v>114</v>
      </c>
      <c r="Q1757" t="str">
        <f>TEXT(Table357[[#This Row],[order_date]],"yyyy")</f>
        <v>2015</v>
      </c>
    </row>
    <row r="1758" spans="1:17" x14ac:dyDescent="0.3">
      <c r="A1758">
        <f t="shared" si="167"/>
        <v>7777897157</v>
      </c>
      <c r="B1758" s="1">
        <v>42308</v>
      </c>
      <c r="C1758" t="str">
        <f t="shared" si="162"/>
        <v>Saturday</v>
      </c>
      <c r="D1758" t="str">
        <f t="shared" si="163"/>
        <v>October</v>
      </c>
      <c r="E1758">
        <v>12.75</v>
      </c>
      <c r="F1758" t="s">
        <v>27</v>
      </c>
      <c r="G1758" t="s">
        <v>22</v>
      </c>
      <c r="H1758">
        <f t="shared" si="164"/>
        <v>17.75</v>
      </c>
      <c r="I1758">
        <v>10</v>
      </c>
      <c r="J1758" t="s">
        <v>50</v>
      </c>
      <c r="K1758" t="s">
        <v>51</v>
      </c>
      <c r="L1758">
        <f>Table357[[#This Row],[unit_price]]*Table357[[#This Row],[quantity]]</f>
        <v>127.5</v>
      </c>
      <c r="M1758">
        <f t="shared" si="165"/>
        <v>177.5</v>
      </c>
      <c r="N1758">
        <f t="shared" si="166"/>
        <v>50</v>
      </c>
      <c r="O1758" t="s">
        <v>111</v>
      </c>
      <c r="P1758" t="s">
        <v>115</v>
      </c>
      <c r="Q1758" t="str">
        <f>TEXT(Table357[[#This Row],[order_date]],"yyyy")</f>
        <v>2015</v>
      </c>
    </row>
    <row r="1759" spans="1:17" x14ac:dyDescent="0.3">
      <c r="A1759">
        <f t="shared" si="167"/>
        <v>7777897158</v>
      </c>
      <c r="B1759" s="1">
        <v>42308</v>
      </c>
      <c r="C1759" t="str">
        <f t="shared" si="162"/>
        <v>Saturday</v>
      </c>
      <c r="D1759" t="str">
        <f t="shared" si="163"/>
        <v>October</v>
      </c>
      <c r="E1759">
        <v>20.75</v>
      </c>
      <c r="F1759" t="s">
        <v>13</v>
      </c>
      <c r="G1759" t="s">
        <v>22</v>
      </c>
      <c r="H1759">
        <f t="shared" si="164"/>
        <v>28.75</v>
      </c>
      <c r="I1759">
        <v>3</v>
      </c>
      <c r="J1759" t="s">
        <v>44</v>
      </c>
      <c r="K1759" t="s">
        <v>45</v>
      </c>
      <c r="L1759">
        <f>Table357[[#This Row],[unit_price]]*Table357[[#This Row],[quantity]]</f>
        <v>62.25</v>
      </c>
      <c r="M1759">
        <f t="shared" si="165"/>
        <v>86.25</v>
      </c>
      <c r="N1759">
        <f t="shared" si="166"/>
        <v>24</v>
      </c>
      <c r="O1759" t="s">
        <v>111</v>
      </c>
      <c r="P1759" t="s">
        <v>115</v>
      </c>
      <c r="Q1759" t="str">
        <f>TEXT(Table357[[#This Row],[order_date]],"yyyy")</f>
        <v>2015</v>
      </c>
    </row>
    <row r="1760" spans="1:17" x14ac:dyDescent="0.3">
      <c r="A1760">
        <f t="shared" si="167"/>
        <v>7777897159</v>
      </c>
      <c r="B1760" s="1">
        <v>42308</v>
      </c>
      <c r="C1760" t="str">
        <f t="shared" si="162"/>
        <v>Saturday</v>
      </c>
      <c r="D1760" t="str">
        <f t="shared" si="163"/>
        <v>October</v>
      </c>
      <c r="E1760">
        <v>16.5</v>
      </c>
      <c r="F1760" t="s">
        <v>7</v>
      </c>
      <c r="G1760" t="s">
        <v>17</v>
      </c>
      <c r="H1760">
        <f t="shared" si="164"/>
        <v>25</v>
      </c>
      <c r="I1760">
        <v>4</v>
      </c>
      <c r="J1760" t="s">
        <v>32</v>
      </c>
      <c r="K1760" t="s">
        <v>33</v>
      </c>
      <c r="L1760">
        <f>Table357[[#This Row],[unit_price]]*Table357[[#This Row],[quantity]]</f>
        <v>66</v>
      </c>
      <c r="M1760">
        <f t="shared" si="165"/>
        <v>100</v>
      </c>
      <c r="N1760">
        <f t="shared" si="166"/>
        <v>34</v>
      </c>
      <c r="O1760" t="s">
        <v>111</v>
      </c>
      <c r="P1760" t="s">
        <v>114</v>
      </c>
      <c r="Q1760" t="str">
        <f>TEXT(Table357[[#This Row],[order_date]],"yyyy")</f>
        <v>2015</v>
      </c>
    </row>
    <row r="1761" spans="1:17" x14ac:dyDescent="0.3">
      <c r="A1761">
        <f t="shared" si="167"/>
        <v>7777897160</v>
      </c>
      <c r="B1761" s="1">
        <v>42308</v>
      </c>
      <c r="C1761" t="str">
        <f t="shared" si="162"/>
        <v>Saturday</v>
      </c>
      <c r="D1761" t="str">
        <f t="shared" si="163"/>
        <v>October</v>
      </c>
      <c r="E1761">
        <v>20.5</v>
      </c>
      <c r="F1761" t="s">
        <v>13</v>
      </c>
      <c r="G1761" t="s">
        <v>8</v>
      </c>
      <c r="H1761">
        <f t="shared" si="164"/>
        <v>26.5</v>
      </c>
      <c r="I1761">
        <v>7</v>
      </c>
      <c r="J1761" t="s">
        <v>36</v>
      </c>
      <c r="K1761" t="s">
        <v>37</v>
      </c>
      <c r="L1761">
        <f>Table357[[#This Row],[unit_price]]*Table357[[#This Row],[quantity]]</f>
        <v>143.5</v>
      </c>
      <c r="M1761">
        <f t="shared" si="165"/>
        <v>185.5</v>
      </c>
      <c r="N1761">
        <f t="shared" si="166"/>
        <v>42</v>
      </c>
      <c r="O1761" t="s">
        <v>112</v>
      </c>
      <c r="P1761" t="s">
        <v>114</v>
      </c>
      <c r="Q1761" t="str">
        <f>TEXT(Table357[[#This Row],[order_date]],"yyyy")</f>
        <v>2015</v>
      </c>
    </row>
    <row r="1762" spans="1:17" x14ac:dyDescent="0.3">
      <c r="A1762">
        <f t="shared" si="167"/>
        <v>7777897161</v>
      </c>
      <c r="B1762" s="1">
        <v>42308</v>
      </c>
      <c r="C1762" t="str">
        <f t="shared" si="162"/>
        <v>Saturday</v>
      </c>
      <c r="D1762" t="str">
        <f t="shared" si="163"/>
        <v>October</v>
      </c>
      <c r="E1762">
        <v>11</v>
      </c>
      <c r="F1762" t="s">
        <v>84</v>
      </c>
      <c r="G1762" t="s">
        <v>8</v>
      </c>
      <c r="H1762">
        <f t="shared" si="164"/>
        <v>12</v>
      </c>
      <c r="I1762">
        <v>9</v>
      </c>
      <c r="J1762" t="s">
        <v>74</v>
      </c>
      <c r="K1762" t="s">
        <v>75</v>
      </c>
      <c r="L1762">
        <f>Table357[[#This Row],[unit_price]]*Table357[[#This Row],[quantity]]</f>
        <v>99</v>
      </c>
      <c r="M1762">
        <f t="shared" si="165"/>
        <v>108</v>
      </c>
      <c r="N1762">
        <f t="shared" si="166"/>
        <v>9</v>
      </c>
      <c r="O1762" t="s">
        <v>111</v>
      </c>
      <c r="P1762" t="s">
        <v>114</v>
      </c>
      <c r="Q1762" t="str">
        <f>TEXT(Table357[[#This Row],[order_date]],"yyyy")</f>
        <v>2015</v>
      </c>
    </row>
    <row r="1763" spans="1:17" x14ac:dyDescent="0.3">
      <c r="A1763">
        <f t="shared" si="167"/>
        <v>7777897162</v>
      </c>
      <c r="B1763" s="1">
        <v>42308</v>
      </c>
      <c r="C1763" t="str">
        <f t="shared" si="162"/>
        <v>Saturday</v>
      </c>
      <c r="D1763" t="str">
        <f t="shared" si="163"/>
        <v>October</v>
      </c>
      <c r="E1763">
        <v>16.75</v>
      </c>
      <c r="F1763" t="s">
        <v>7</v>
      </c>
      <c r="G1763" t="s">
        <v>22</v>
      </c>
      <c r="H1763">
        <f t="shared" si="164"/>
        <v>23.25</v>
      </c>
      <c r="I1763">
        <v>9</v>
      </c>
      <c r="J1763" t="s">
        <v>72</v>
      </c>
      <c r="K1763" t="s">
        <v>73</v>
      </c>
      <c r="L1763">
        <f>Table357[[#This Row],[unit_price]]*Table357[[#This Row],[quantity]]</f>
        <v>150.75</v>
      </c>
      <c r="M1763">
        <f t="shared" si="165"/>
        <v>209.25</v>
      </c>
      <c r="N1763">
        <f t="shared" si="166"/>
        <v>58.5</v>
      </c>
      <c r="O1763" t="s">
        <v>112</v>
      </c>
      <c r="P1763" t="s">
        <v>115</v>
      </c>
      <c r="Q1763" t="str">
        <f>TEXT(Table357[[#This Row],[order_date]],"yyyy")</f>
        <v>2015</v>
      </c>
    </row>
    <row r="1764" spans="1:17" x14ac:dyDescent="0.3">
      <c r="A1764">
        <f t="shared" si="167"/>
        <v>7777897163</v>
      </c>
      <c r="B1764" s="1">
        <v>42309</v>
      </c>
      <c r="C1764" t="str">
        <f t="shared" si="162"/>
        <v>Sunday</v>
      </c>
      <c r="D1764" t="str">
        <f t="shared" si="163"/>
        <v>November</v>
      </c>
      <c r="E1764">
        <v>20.75</v>
      </c>
      <c r="F1764" t="s">
        <v>13</v>
      </c>
      <c r="G1764" t="s">
        <v>22</v>
      </c>
      <c r="H1764">
        <f t="shared" si="164"/>
        <v>28.75</v>
      </c>
      <c r="I1764">
        <v>12</v>
      </c>
      <c r="J1764" t="s">
        <v>23</v>
      </c>
      <c r="K1764" t="s">
        <v>24</v>
      </c>
      <c r="L1764">
        <f>Table357[[#This Row],[unit_price]]*Table357[[#This Row],[quantity]]</f>
        <v>249</v>
      </c>
      <c r="M1764">
        <f t="shared" si="165"/>
        <v>345</v>
      </c>
      <c r="N1764">
        <f t="shared" si="166"/>
        <v>96</v>
      </c>
      <c r="O1764" t="s">
        <v>111</v>
      </c>
      <c r="P1764" t="s">
        <v>115</v>
      </c>
      <c r="Q1764" t="str">
        <f>TEXT(Table357[[#This Row],[order_date]],"yyyy")</f>
        <v>2015</v>
      </c>
    </row>
    <row r="1765" spans="1:17" x14ac:dyDescent="0.3">
      <c r="A1765">
        <f t="shared" si="167"/>
        <v>7777897164</v>
      </c>
      <c r="B1765" s="1">
        <v>42309</v>
      </c>
      <c r="C1765" t="str">
        <f t="shared" si="162"/>
        <v>Sunday</v>
      </c>
      <c r="D1765" t="str">
        <f t="shared" si="163"/>
        <v>November</v>
      </c>
      <c r="E1765">
        <v>20.75</v>
      </c>
      <c r="F1765" t="s">
        <v>13</v>
      </c>
      <c r="G1765" t="s">
        <v>22</v>
      </c>
      <c r="H1765">
        <f t="shared" si="164"/>
        <v>28.75</v>
      </c>
      <c r="I1765">
        <v>11</v>
      </c>
      <c r="J1765" t="s">
        <v>72</v>
      </c>
      <c r="K1765" t="s">
        <v>73</v>
      </c>
      <c r="L1765">
        <f>Table357[[#This Row],[unit_price]]*Table357[[#This Row],[quantity]]</f>
        <v>228.25</v>
      </c>
      <c r="M1765">
        <f t="shared" si="165"/>
        <v>316.25</v>
      </c>
      <c r="N1765">
        <f t="shared" si="166"/>
        <v>88</v>
      </c>
      <c r="O1765" t="s">
        <v>112</v>
      </c>
      <c r="P1765" t="s">
        <v>114</v>
      </c>
      <c r="Q1765" t="str">
        <f>TEXT(Table357[[#This Row],[order_date]],"yyyy")</f>
        <v>2015</v>
      </c>
    </row>
    <row r="1766" spans="1:17" x14ac:dyDescent="0.3">
      <c r="A1766">
        <f t="shared" si="167"/>
        <v>7777897165</v>
      </c>
      <c r="B1766" s="1">
        <v>42309</v>
      </c>
      <c r="C1766" t="str">
        <f t="shared" si="162"/>
        <v>Sunday</v>
      </c>
      <c r="D1766" t="str">
        <f t="shared" si="163"/>
        <v>November</v>
      </c>
      <c r="E1766">
        <v>16.75</v>
      </c>
      <c r="F1766" t="s">
        <v>7</v>
      </c>
      <c r="G1766" t="s">
        <v>22</v>
      </c>
      <c r="H1766">
        <f t="shared" si="164"/>
        <v>23.25</v>
      </c>
      <c r="I1766">
        <v>9</v>
      </c>
      <c r="J1766" t="s">
        <v>28</v>
      </c>
      <c r="K1766" t="s">
        <v>29</v>
      </c>
      <c r="L1766">
        <f>Table357[[#This Row],[unit_price]]*Table357[[#This Row],[quantity]]</f>
        <v>150.75</v>
      </c>
      <c r="M1766">
        <f t="shared" si="165"/>
        <v>209.25</v>
      </c>
      <c r="N1766">
        <f t="shared" si="166"/>
        <v>58.5</v>
      </c>
      <c r="O1766" t="s">
        <v>112</v>
      </c>
      <c r="P1766" t="s">
        <v>115</v>
      </c>
      <c r="Q1766" t="str">
        <f>TEXT(Table357[[#This Row],[order_date]],"yyyy")</f>
        <v>2015</v>
      </c>
    </row>
    <row r="1767" spans="1:17" x14ac:dyDescent="0.3">
      <c r="A1767">
        <f t="shared" si="167"/>
        <v>7777897166</v>
      </c>
      <c r="B1767" s="1">
        <v>42310</v>
      </c>
      <c r="C1767" t="str">
        <f t="shared" si="162"/>
        <v>Monday</v>
      </c>
      <c r="D1767" t="str">
        <f t="shared" si="163"/>
        <v>November</v>
      </c>
      <c r="E1767">
        <v>9.75</v>
      </c>
      <c r="F1767" t="s">
        <v>27</v>
      </c>
      <c r="G1767" t="s">
        <v>8</v>
      </c>
      <c r="H1767">
        <f t="shared" si="164"/>
        <v>12.75</v>
      </c>
      <c r="I1767">
        <v>11</v>
      </c>
      <c r="J1767" t="s">
        <v>48</v>
      </c>
      <c r="K1767" t="s">
        <v>49</v>
      </c>
      <c r="L1767">
        <f>Table357[[#This Row],[unit_price]]*Table357[[#This Row],[quantity]]</f>
        <v>107.25</v>
      </c>
      <c r="M1767">
        <f t="shared" si="165"/>
        <v>140.25</v>
      </c>
      <c r="N1767">
        <f t="shared" si="166"/>
        <v>33</v>
      </c>
      <c r="O1767" t="s">
        <v>111</v>
      </c>
      <c r="P1767" t="s">
        <v>115</v>
      </c>
      <c r="Q1767" t="str">
        <f>TEXT(Table357[[#This Row],[order_date]],"yyyy")</f>
        <v>2015</v>
      </c>
    </row>
    <row r="1768" spans="1:17" x14ac:dyDescent="0.3">
      <c r="A1768">
        <f t="shared" si="167"/>
        <v>7777897167</v>
      </c>
      <c r="B1768" s="1">
        <v>42310</v>
      </c>
      <c r="C1768" t="str">
        <f t="shared" si="162"/>
        <v>Monday</v>
      </c>
      <c r="D1768" t="str">
        <f t="shared" si="163"/>
        <v>November</v>
      </c>
      <c r="E1768">
        <v>16.5</v>
      </c>
      <c r="F1768" t="s">
        <v>7</v>
      </c>
      <c r="G1768" t="s">
        <v>17</v>
      </c>
      <c r="H1768">
        <f t="shared" si="164"/>
        <v>25</v>
      </c>
      <c r="I1768">
        <v>8</v>
      </c>
      <c r="J1768" t="s">
        <v>25</v>
      </c>
      <c r="K1768" t="s">
        <v>26</v>
      </c>
      <c r="L1768">
        <f>Table357[[#This Row],[unit_price]]*Table357[[#This Row],[quantity]]</f>
        <v>132</v>
      </c>
      <c r="M1768">
        <f t="shared" si="165"/>
        <v>200</v>
      </c>
      <c r="N1768">
        <f t="shared" si="166"/>
        <v>68</v>
      </c>
      <c r="O1768" t="s">
        <v>112</v>
      </c>
      <c r="P1768" t="s">
        <v>114</v>
      </c>
      <c r="Q1768" t="str">
        <f>TEXT(Table357[[#This Row],[order_date]],"yyyy")</f>
        <v>2015</v>
      </c>
    </row>
    <row r="1769" spans="1:17" x14ac:dyDescent="0.3">
      <c r="A1769">
        <f t="shared" si="167"/>
        <v>7777897168</v>
      </c>
      <c r="B1769" s="1">
        <v>42310</v>
      </c>
      <c r="C1769" t="str">
        <f t="shared" si="162"/>
        <v>Monday</v>
      </c>
      <c r="D1769" t="str">
        <f t="shared" si="163"/>
        <v>November</v>
      </c>
      <c r="E1769">
        <v>16</v>
      </c>
      <c r="F1769" t="s">
        <v>7</v>
      </c>
      <c r="G1769" t="s">
        <v>14</v>
      </c>
      <c r="H1769">
        <f t="shared" si="164"/>
        <v>21.5</v>
      </c>
      <c r="I1769">
        <v>2</v>
      </c>
      <c r="J1769" t="s">
        <v>68</v>
      </c>
      <c r="K1769" t="s">
        <v>69</v>
      </c>
      <c r="L1769">
        <f>Table357[[#This Row],[unit_price]]*Table357[[#This Row],[quantity]]</f>
        <v>32</v>
      </c>
      <c r="M1769">
        <f t="shared" si="165"/>
        <v>43</v>
      </c>
      <c r="N1769">
        <f t="shared" si="166"/>
        <v>11</v>
      </c>
      <c r="O1769" t="s">
        <v>112</v>
      </c>
      <c r="P1769" t="s">
        <v>115</v>
      </c>
      <c r="Q1769" t="str">
        <f>TEXT(Table357[[#This Row],[order_date]],"yyyy")</f>
        <v>2015</v>
      </c>
    </row>
    <row r="1770" spans="1:17" x14ac:dyDescent="0.3">
      <c r="A1770">
        <f t="shared" si="167"/>
        <v>7777897169</v>
      </c>
      <c r="B1770" s="1">
        <v>42310</v>
      </c>
      <c r="C1770" t="str">
        <f t="shared" si="162"/>
        <v>Monday</v>
      </c>
      <c r="D1770" t="str">
        <f t="shared" si="163"/>
        <v>November</v>
      </c>
      <c r="E1770">
        <v>20.75</v>
      </c>
      <c r="F1770" t="s">
        <v>13</v>
      </c>
      <c r="G1770" t="s">
        <v>22</v>
      </c>
      <c r="H1770">
        <f t="shared" si="164"/>
        <v>28.75</v>
      </c>
      <c r="I1770">
        <v>2</v>
      </c>
      <c r="J1770" t="s">
        <v>44</v>
      </c>
      <c r="K1770" t="s">
        <v>45</v>
      </c>
      <c r="L1770">
        <f>Table357[[#This Row],[unit_price]]*Table357[[#This Row],[quantity]]</f>
        <v>41.5</v>
      </c>
      <c r="M1770">
        <f t="shared" si="165"/>
        <v>57.5</v>
      </c>
      <c r="N1770">
        <f t="shared" si="166"/>
        <v>16</v>
      </c>
      <c r="O1770" t="s">
        <v>112</v>
      </c>
      <c r="P1770" t="s">
        <v>115</v>
      </c>
      <c r="Q1770" t="str">
        <f>TEXT(Table357[[#This Row],[order_date]],"yyyy")</f>
        <v>2015</v>
      </c>
    </row>
    <row r="1771" spans="1:17" x14ac:dyDescent="0.3">
      <c r="A1771">
        <f t="shared" si="167"/>
        <v>7777897170</v>
      </c>
      <c r="B1771" s="1">
        <v>42310</v>
      </c>
      <c r="C1771" t="str">
        <f t="shared" si="162"/>
        <v>Monday</v>
      </c>
      <c r="D1771" t="str">
        <f t="shared" si="163"/>
        <v>November</v>
      </c>
      <c r="E1771">
        <v>20.75</v>
      </c>
      <c r="F1771" t="s">
        <v>13</v>
      </c>
      <c r="G1771" t="s">
        <v>22</v>
      </c>
      <c r="H1771">
        <f t="shared" si="164"/>
        <v>28.75</v>
      </c>
      <c r="I1771">
        <v>12</v>
      </c>
      <c r="J1771" t="s">
        <v>28</v>
      </c>
      <c r="K1771" t="s">
        <v>29</v>
      </c>
      <c r="L1771">
        <f>Table357[[#This Row],[unit_price]]*Table357[[#This Row],[quantity]]</f>
        <v>249</v>
      </c>
      <c r="M1771">
        <f t="shared" si="165"/>
        <v>345</v>
      </c>
      <c r="N1771">
        <f t="shared" si="166"/>
        <v>96</v>
      </c>
      <c r="O1771" t="s">
        <v>112</v>
      </c>
      <c r="P1771" t="s">
        <v>115</v>
      </c>
      <c r="Q1771" t="str">
        <f>TEXT(Table357[[#This Row],[order_date]],"yyyy")</f>
        <v>2015</v>
      </c>
    </row>
    <row r="1772" spans="1:17" x14ac:dyDescent="0.3">
      <c r="A1772">
        <f t="shared" si="167"/>
        <v>7777897171</v>
      </c>
      <c r="B1772" s="1">
        <v>42311</v>
      </c>
      <c r="C1772" t="str">
        <f t="shared" si="162"/>
        <v>Tuesday</v>
      </c>
      <c r="D1772" t="str">
        <f t="shared" si="163"/>
        <v>November</v>
      </c>
      <c r="E1772">
        <v>20.75</v>
      </c>
      <c r="F1772" t="s">
        <v>13</v>
      </c>
      <c r="G1772" t="s">
        <v>17</v>
      </c>
      <c r="H1772">
        <f t="shared" si="164"/>
        <v>30.75</v>
      </c>
      <c r="I1772">
        <v>10</v>
      </c>
      <c r="J1772" t="s">
        <v>32</v>
      </c>
      <c r="K1772" t="s">
        <v>33</v>
      </c>
      <c r="L1772">
        <f>Table357[[#This Row],[unit_price]]*Table357[[#This Row],[quantity]]</f>
        <v>207.5</v>
      </c>
      <c r="M1772">
        <f t="shared" si="165"/>
        <v>307.5</v>
      </c>
      <c r="N1772">
        <f t="shared" si="166"/>
        <v>100</v>
      </c>
      <c r="O1772" t="s">
        <v>111</v>
      </c>
      <c r="P1772" t="s">
        <v>115</v>
      </c>
      <c r="Q1772" t="str">
        <f>TEXT(Table357[[#This Row],[order_date]],"yyyy")</f>
        <v>2015</v>
      </c>
    </row>
    <row r="1773" spans="1:17" x14ac:dyDescent="0.3">
      <c r="A1773">
        <f t="shared" si="167"/>
        <v>7777897172</v>
      </c>
      <c r="B1773" s="1">
        <v>42311</v>
      </c>
      <c r="C1773" t="str">
        <f t="shared" si="162"/>
        <v>Tuesday</v>
      </c>
      <c r="D1773" t="str">
        <f t="shared" si="163"/>
        <v>November</v>
      </c>
      <c r="E1773">
        <v>16.25</v>
      </c>
      <c r="F1773" t="s">
        <v>7</v>
      </c>
      <c r="G1773" t="s">
        <v>17</v>
      </c>
      <c r="H1773">
        <f t="shared" si="164"/>
        <v>24.75</v>
      </c>
      <c r="I1773">
        <v>8</v>
      </c>
      <c r="J1773" t="s">
        <v>70</v>
      </c>
      <c r="K1773" t="s">
        <v>71</v>
      </c>
      <c r="L1773">
        <f>Table357[[#This Row],[unit_price]]*Table357[[#This Row],[quantity]]</f>
        <v>130</v>
      </c>
      <c r="M1773">
        <f t="shared" si="165"/>
        <v>198</v>
      </c>
      <c r="N1773">
        <f t="shared" si="166"/>
        <v>68</v>
      </c>
      <c r="O1773" t="s">
        <v>112</v>
      </c>
      <c r="P1773" t="s">
        <v>115</v>
      </c>
      <c r="Q1773" t="str">
        <f>TEXT(Table357[[#This Row],[order_date]],"yyyy")</f>
        <v>2015</v>
      </c>
    </row>
    <row r="1774" spans="1:17" x14ac:dyDescent="0.3">
      <c r="A1774">
        <f t="shared" si="167"/>
        <v>7777897173</v>
      </c>
      <c r="B1774" s="1">
        <v>42311</v>
      </c>
      <c r="C1774" t="str">
        <f t="shared" si="162"/>
        <v>Tuesday</v>
      </c>
      <c r="D1774" t="str">
        <f t="shared" si="163"/>
        <v>November</v>
      </c>
      <c r="E1774">
        <v>16</v>
      </c>
      <c r="F1774" t="s">
        <v>7</v>
      </c>
      <c r="G1774" t="s">
        <v>8</v>
      </c>
      <c r="H1774">
        <f t="shared" si="164"/>
        <v>20.5</v>
      </c>
      <c r="I1774">
        <v>4</v>
      </c>
      <c r="J1774" t="s">
        <v>36</v>
      </c>
      <c r="K1774" t="s">
        <v>37</v>
      </c>
      <c r="L1774">
        <f>Table357[[#This Row],[unit_price]]*Table357[[#This Row],[quantity]]</f>
        <v>64</v>
      </c>
      <c r="M1774">
        <f t="shared" si="165"/>
        <v>82</v>
      </c>
      <c r="N1774">
        <f t="shared" si="166"/>
        <v>18</v>
      </c>
      <c r="O1774" t="s">
        <v>111</v>
      </c>
      <c r="P1774" t="s">
        <v>115</v>
      </c>
      <c r="Q1774" t="str">
        <f>TEXT(Table357[[#This Row],[order_date]],"yyyy")</f>
        <v>2015</v>
      </c>
    </row>
    <row r="1775" spans="1:17" x14ac:dyDescent="0.3">
      <c r="A1775">
        <f t="shared" si="167"/>
        <v>7777897174</v>
      </c>
      <c r="B1775" s="1">
        <v>42311</v>
      </c>
      <c r="C1775" t="str">
        <f t="shared" si="162"/>
        <v>Tuesday</v>
      </c>
      <c r="D1775" t="str">
        <f t="shared" si="163"/>
        <v>November</v>
      </c>
      <c r="E1775">
        <v>20.75</v>
      </c>
      <c r="F1775" t="s">
        <v>13</v>
      </c>
      <c r="G1775" t="s">
        <v>22</v>
      </c>
      <c r="H1775">
        <f t="shared" si="164"/>
        <v>28.75</v>
      </c>
      <c r="I1775">
        <v>6</v>
      </c>
      <c r="J1775" t="s">
        <v>23</v>
      </c>
      <c r="K1775" t="s">
        <v>24</v>
      </c>
      <c r="L1775">
        <f>Table357[[#This Row],[unit_price]]*Table357[[#This Row],[quantity]]</f>
        <v>124.5</v>
      </c>
      <c r="M1775">
        <f t="shared" si="165"/>
        <v>172.5</v>
      </c>
      <c r="N1775">
        <f t="shared" si="166"/>
        <v>48</v>
      </c>
      <c r="O1775" t="s">
        <v>111</v>
      </c>
      <c r="P1775" t="s">
        <v>115</v>
      </c>
      <c r="Q1775" t="str">
        <f>TEXT(Table357[[#This Row],[order_date]],"yyyy")</f>
        <v>2015</v>
      </c>
    </row>
    <row r="1776" spans="1:17" x14ac:dyDescent="0.3">
      <c r="A1776">
        <f t="shared" si="167"/>
        <v>7777897175</v>
      </c>
      <c r="B1776" s="1">
        <v>42312</v>
      </c>
      <c r="C1776" t="str">
        <f t="shared" si="162"/>
        <v>Wednesday</v>
      </c>
      <c r="D1776" t="str">
        <f t="shared" si="163"/>
        <v>November</v>
      </c>
      <c r="E1776">
        <v>16</v>
      </c>
      <c r="F1776" t="s">
        <v>7</v>
      </c>
      <c r="G1776" t="s">
        <v>14</v>
      </c>
      <c r="H1776">
        <f t="shared" si="164"/>
        <v>21.5</v>
      </c>
      <c r="I1776">
        <v>1</v>
      </c>
      <c r="J1776" t="s">
        <v>68</v>
      </c>
      <c r="K1776" t="s">
        <v>69</v>
      </c>
      <c r="L1776">
        <f>Table357[[#This Row],[unit_price]]*Table357[[#This Row],[quantity]]</f>
        <v>16</v>
      </c>
      <c r="M1776">
        <f t="shared" si="165"/>
        <v>21.5</v>
      </c>
      <c r="N1776">
        <f t="shared" si="166"/>
        <v>5.5</v>
      </c>
      <c r="O1776" t="s">
        <v>112</v>
      </c>
      <c r="P1776" t="s">
        <v>114</v>
      </c>
      <c r="Q1776" t="str">
        <f>TEXT(Table357[[#This Row],[order_date]],"yyyy")</f>
        <v>2015</v>
      </c>
    </row>
    <row r="1777" spans="1:17" x14ac:dyDescent="0.3">
      <c r="A1777">
        <f t="shared" si="167"/>
        <v>7777897176</v>
      </c>
      <c r="B1777" s="1">
        <v>42312</v>
      </c>
      <c r="C1777" t="str">
        <f t="shared" si="162"/>
        <v>Wednesday</v>
      </c>
      <c r="D1777" t="str">
        <f t="shared" si="163"/>
        <v>November</v>
      </c>
      <c r="E1777">
        <v>20.75</v>
      </c>
      <c r="F1777" t="s">
        <v>13</v>
      </c>
      <c r="G1777" t="s">
        <v>17</v>
      </c>
      <c r="H1777">
        <f t="shared" si="164"/>
        <v>30.75</v>
      </c>
      <c r="I1777">
        <v>9</v>
      </c>
      <c r="J1777" t="s">
        <v>18</v>
      </c>
      <c r="K1777" t="s">
        <v>19</v>
      </c>
      <c r="L1777">
        <f>Table357[[#This Row],[unit_price]]*Table357[[#This Row],[quantity]]</f>
        <v>186.75</v>
      </c>
      <c r="M1777">
        <f t="shared" si="165"/>
        <v>276.75</v>
      </c>
      <c r="N1777">
        <f t="shared" si="166"/>
        <v>90</v>
      </c>
      <c r="O1777" t="s">
        <v>112</v>
      </c>
      <c r="P1777" t="s">
        <v>114</v>
      </c>
      <c r="Q1777" t="str">
        <f>TEXT(Table357[[#This Row],[order_date]],"yyyy")</f>
        <v>2015</v>
      </c>
    </row>
    <row r="1778" spans="1:17" x14ac:dyDescent="0.3">
      <c r="A1778">
        <f t="shared" si="167"/>
        <v>7777897177</v>
      </c>
      <c r="B1778" s="1">
        <v>42312</v>
      </c>
      <c r="C1778" t="str">
        <f t="shared" si="162"/>
        <v>Wednesday</v>
      </c>
      <c r="D1778" t="str">
        <f t="shared" si="163"/>
        <v>November</v>
      </c>
      <c r="E1778">
        <v>12.5</v>
      </c>
      <c r="F1778" t="s">
        <v>27</v>
      </c>
      <c r="G1778" t="s">
        <v>14</v>
      </c>
      <c r="H1778">
        <f t="shared" si="164"/>
        <v>16.5</v>
      </c>
      <c r="I1778">
        <v>10</v>
      </c>
      <c r="J1778" t="s">
        <v>40</v>
      </c>
      <c r="K1778" t="s">
        <v>41</v>
      </c>
      <c r="L1778">
        <f>Table357[[#This Row],[unit_price]]*Table357[[#This Row],[quantity]]</f>
        <v>125</v>
      </c>
      <c r="M1778">
        <f t="shared" si="165"/>
        <v>165</v>
      </c>
      <c r="N1778">
        <f t="shared" si="166"/>
        <v>40</v>
      </c>
      <c r="O1778" t="s">
        <v>111</v>
      </c>
      <c r="P1778" t="s">
        <v>114</v>
      </c>
      <c r="Q1778" t="str">
        <f>TEXT(Table357[[#This Row],[order_date]],"yyyy")</f>
        <v>2015</v>
      </c>
    </row>
    <row r="1779" spans="1:17" x14ac:dyDescent="0.3">
      <c r="A1779">
        <f t="shared" si="167"/>
        <v>7777897178</v>
      </c>
      <c r="B1779" s="1">
        <v>42312</v>
      </c>
      <c r="C1779" t="str">
        <f t="shared" si="162"/>
        <v>Wednesday</v>
      </c>
      <c r="D1779" t="str">
        <f t="shared" si="163"/>
        <v>November</v>
      </c>
      <c r="E1779">
        <v>12</v>
      </c>
      <c r="F1779" t="s">
        <v>27</v>
      </c>
      <c r="G1779" t="s">
        <v>14</v>
      </c>
      <c r="H1779">
        <f t="shared" si="164"/>
        <v>16</v>
      </c>
      <c r="I1779">
        <v>1</v>
      </c>
      <c r="J1779" t="s">
        <v>42</v>
      </c>
      <c r="K1779" t="s">
        <v>43</v>
      </c>
      <c r="L1779">
        <f>Table357[[#This Row],[unit_price]]*Table357[[#This Row],[quantity]]</f>
        <v>12</v>
      </c>
      <c r="M1779">
        <f t="shared" si="165"/>
        <v>16</v>
      </c>
      <c r="N1779">
        <f t="shared" si="166"/>
        <v>4</v>
      </c>
      <c r="O1779" t="s">
        <v>111</v>
      </c>
      <c r="P1779" t="s">
        <v>115</v>
      </c>
      <c r="Q1779" t="str">
        <f>TEXT(Table357[[#This Row],[order_date]],"yyyy")</f>
        <v>2015</v>
      </c>
    </row>
    <row r="1780" spans="1:17" x14ac:dyDescent="0.3">
      <c r="A1780">
        <f t="shared" si="167"/>
        <v>7777897179</v>
      </c>
      <c r="B1780" s="1">
        <v>42312</v>
      </c>
      <c r="C1780" t="str">
        <f t="shared" si="162"/>
        <v>Wednesday</v>
      </c>
      <c r="D1780" t="str">
        <f t="shared" si="163"/>
        <v>November</v>
      </c>
      <c r="E1780">
        <v>12.75</v>
      </c>
      <c r="F1780" t="s">
        <v>27</v>
      </c>
      <c r="G1780" t="s">
        <v>14</v>
      </c>
      <c r="H1780">
        <f t="shared" si="164"/>
        <v>16.75</v>
      </c>
      <c r="I1780">
        <v>5</v>
      </c>
      <c r="J1780" t="s">
        <v>62</v>
      </c>
      <c r="K1780" t="s">
        <v>63</v>
      </c>
      <c r="L1780">
        <f>Table357[[#This Row],[unit_price]]*Table357[[#This Row],[quantity]]</f>
        <v>63.75</v>
      </c>
      <c r="M1780">
        <f t="shared" si="165"/>
        <v>83.75</v>
      </c>
      <c r="N1780">
        <f t="shared" si="166"/>
        <v>20</v>
      </c>
      <c r="O1780" t="s">
        <v>112</v>
      </c>
      <c r="P1780" t="s">
        <v>114</v>
      </c>
      <c r="Q1780" t="str">
        <f>TEXT(Table357[[#This Row],[order_date]],"yyyy")</f>
        <v>2015</v>
      </c>
    </row>
    <row r="1781" spans="1:17" x14ac:dyDescent="0.3">
      <c r="A1781">
        <f t="shared" si="167"/>
        <v>7777897180</v>
      </c>
      <c r="B1781" s="1">
        <v>42313</v>
      </c>
      <c r="C1781" t="str">
        <f t="shared" si="162"/>
        <v>Thursday</v>
      </c>
      <c r="D1781" t="str">
        <f t="shared" si="163"/>
        <v>November</v>
      </c>
      <c r="E1781">
        <v>16.75</v>
      </c>
      <c r="F1781" t="s">
        <v>7</v>
      </c>
      <c r="G1781" t="s">
        <v>22</v>
      </c>
      <c r="H1781">
        <f t="shared" si="164"/>
        <v>23.25</v>
      </c>
      <c r="I1781">
        <v>12</v>
      </c>
      <c r="J1781" t="s">
        <v>23</v>
      </c>
      <c r="K1781" t="s">
        <v>24</v>
      </c>
      <c r="L1781">
        <f>Table357[[#This Row],[unit_price]]*Table357[[#This Row],[quantity]]</f>
        <v>201</v>
      </c>
      <c r="M1781">
        <f t="shared" si="165"/>
        <v>279</v>
      </c>
      <c r="N1781">
        <f t="shared" si="166"/>
        <v>78</v>
      </c>
      <c r="O1781" t="s">
        <v>111</v>
      </c>
      <c r="P1781" t="s">
        <v>114</v>
      </c>
      <c r="Q1781" t="str">
        <f>TEXT(Table357[[#This Row],[order_date]],"yyyy")</f>
        <v>2015</v>
      </c>
    </row>
    <row r="1782" spans="1:17" x14ac:dyDescent="0.3">
      <c r="A1782">
        <f t="shared" si="167"/>
        <v>7777897181</v>
      </c>
      <c r="B1782" s="1">
        <v>42313</v>
      </c>
      <c r="C1782" t="str">
        <f t="shared" si="162"/>
        <v>Thursday</v>
      </c>
      <c r="D1782" t="str">
        <f t="shared" si="163"/>
        <v>November</v>
      </c>
      <c r="E1782">
        <v>12.75</v>
      </c>
      <c r="F1782" t="s">
        <v>27</v>
      </c>
      <c r="G1782" t="s">
        <v>22</v>
      </c>
      <c r="H1782">
        <f t="shared" si="164"/>
        <v>17.75</v>
      </c>
      <c r="I1782">
        <v>5</v>
      </c>
      <c r="J1782" t="s">
        <v>44</v>
      </c>
      <c r="K1782" t="s">
        <v>45</v>
      </c>
      <c r="L1782">
        <f>Table357[[#This Row],[unit_price]]*Table357[[#This Row],[quantity]]</f>
        <v>63.75</v>
      </c>
      <c r="M1782">
        <f t="shared" si="165"/>
        <v>88.75</v>
      </c>
      <c r="N1782">
        <f t="shared" si="166"/>
        <v>25</v>
      </c>
      <c r="O1782" t="s">
        <v>112</v>
      </c>
      <c r="P1782" t="s">
        <v>114</v>
      </c>
      <c r="Q1782" t="str">
        <f>TEXT(Table357[[#This Row],[order_date]],"yyyy")</f>
        <v>2015</v>
      </c>
    </row>
    <row r="1783" spans="1:17" x14ac:dyDescent="0.3">
      <c r="A1783">
        <f t="shared" si="167"/>
        <v>7777897182</v>
      </c>
      <c r="B1783" s="1">
        <v>42313</v>
      </c>
      <c r="C1783" t="str">
        <f t="shared" si="162"/>
        <v>Thursday</v>
      </c>
      <c r="D1783" t="str">
        <f t="shared" si="163"/>
        <v>November</v>
      </c>
      <c r="E1783">
        <v>12.25</v>
      </c>
      <c r="F1783" t="s">
        <v>27</v>
      </c>
      <c r="G1783" t="s">
        <v>17</v>
      </c>
      <c r="H1783">
        <f t="shared" si="164"/>
        <v>19.25</v>
      </c>
      <c r="I1783">
        <v>8</v>
      </c>
      <c r="J1783" t="s">
        <v>60</v>
      </c>
      <c r="K1783" t="s">
        <v>61</v>
      </c>
      <c r="L1783">
        <f>Table357[[#This Row],[unit_price]]*Table357[[#This Row],[quantity]]</f>
        <v>98</v>
      </c>
      <c r="M1783">
        <f t="shared" si="165"/>
        <v>154</v>
      </c>
      <c r="N1783">
        <f t="shared" si="166"/>
        <v>56</v>
      </c>
      <c r="O1783" t="s">
        <v>111</v>
      </c>
      <c r="P1783" t="s">
        <v>115</v>
      </c>
      <c r="Q1783" t="str">
        <f>TEXT(Table357[[#This Row],[order_date]],"yyyy")</f>
        <v>2015</v>
      </c>
    </row>
    <row r="1784" spans="1:17" x14ac:dyDescent="0.3">
      <c r="A1784">
        <f t="shared" si="167"/>
        <v>7777897183</v>
      </c>
      <c r="B1784" s="1">
        <v>42313</v>
      </c>
      <c r="C1784" t="str">
        <f t="shared" si="162"/>
        <v>Thursday</v>
      </c>
      <c r="D1784" t="str">
        <f t="shared" si="163"/>
        <v>November</v>
      </c>
      <c r="E1784">
        <v>20.75</v>
      </c>
      <c r="F1784" t="s">
        <v>13</v>
      </c>
      <c r="G1784" t="s">
        <v>17</v>
      </c>
      <c r="H1784">
        <f t="shared" si="164"/>
        <v>30.75</v>
      </c>
      <c r="I1784">
        <v>8</v>
      </c>
      <c r="J1784" t="s">
        <v>66</v>
      </c>
      <c r="K1784" t="s">
        <v>67</v>
      </c>
      <c r="L1784">
        <f>Table357[[#This Row],[unit_price]]*Table357[[#This Row],[quantity]]</f>
        <v>166</v>
      </c>
      <c r="M1784">
        <f t="shared" si="165"/>
        <v>246</v>
      </c>
      <c r="N1784">
        <f t="shared" si="166"/>
        <v>80</v>
      </c>
      <c r="O1784" t="s">
        <v>112</v>
      </c>
      <c r="P1784" t="s">
        <v>115</v>
      </c>
      <c r="Q1784" t="str">
        <f>TEXT(Table357[[#This Row],[order_date]],"yyyy")</f>
        <v>2015</v>
      </c>
    </row>
    <row r="1785" spans="1:17" x14ac:dyDescent="0.3">
      <c r="A1785">
        <f t="shared" si="167"/>
        <v>7777897184</v>
      </c>
      <c r="B1785" s="1">
        <v>42313</v>
      </c>
      <c r="C1785" t="str">
        <f t="shared" si="162"/>
        <v>Thursday</v>
      </c>
      <c r="D1785" t="str">
        <f t="shared" si="163"/>
        <v>November</v>
      </c>
      <c r="E1785">
        <v>16</v>
      </c>
      <c r="F1785" t="s">
        <v>7</v>
      </c>
      <c r="G1785" t="s">
        <v>14</v>
      </c>
      <c r="H1785">
        <f t="shared" si="164"/>
        <v>21.5</v>
      </c>
      <c r="I1785">
        <v>7</v>
      </c>
      <c r="J1785" t="s">
        <v>68</v>
      </c>
      <c r="K1785" t="s">
        <v>69</v>
      </c>
      <c r="L1785">
        <f>Table357[[#This Row],[unit_price]]*Table357[[#This Row],[quantity]]</f>
        <v>112</v>
      </c>
      <c r="M1785">
        <f t="shared" si="165"/>
        <v>150.5</v>
      </c>
      <c r="N1785">
        <f t="shared" si="166"/>
        <v>38.5</v>
      </c>
      <c r="O1785" t="s">
        <v>112</v>
      </c>
      <c r="P1785" t="s">
        <v>115</v>
      </c>
      <c r="Q1785" t="str">
        <f>TEXT(Table357[[#This Row],[order_date]],"yyyy")</f>
        <v>2015</v>
      </c>
    </row>
    <row r="1786" spans="1:17" x14ac:dyDescent="0.3">
      <c r="A1786">
        <f t="shared" si="167"/>
        <v>7777897185</v>
      </c>
      <c r="B1786" s="1">
        <v>42313</v>
      </c>
      <c r="C1786" t="str">
        <f t="shared" si="162"/>
        <v>Thursday</v>
      </c>
      <c r="D1786" t="str">
        <f t="shared" si="163"/>
        <v>November</v>
      </c>
      <c r="E1786">
        <v>10.5</v>
      </c>
      <c r="F1786" t="s">
        <v>27</v>
      </c>
      <c r="G1786" t="s">
        <v>8</v>
      </c>
      <c r="H1786">
        <f t="shared" si="164"/>
        <v>13.5</v>
      </c>
      <c r="I1786">
        <v>6</v>
      </c>
      <c r="J1786" t="s">
        <v>9</v>
      </c>
      <c r="K1786" t="s">
        <v>10</v>
      </c>
      <c r="L1786">
        <f>Table357[[#This Row],[unit_price]]*Table357[[#This Row],[quantity]]</f>
        <v>63</v>
      </c>
      <c r="M1786">
        <f t="shared" si="165"/>
        <v>81</v>
      </c>
      <c r="N1786">
        <f t="shared" si="166"/>
        <v>18</v>
      </c>
      <c r="O1786" t="s">
        <v>112</v>
      </c>
      <c r="P1786" t="s">
        <v>115</v>
      </c>
      <c r="Q1786" t="str">
        <f>TEXT(Table357[[#This Row],[order_date]],"yyyy")</f>
        <v>2015</v>
      </c>
    </row>
    <row r="1787" spans="1:17" x14ac:dyDescent="0.3">
      <c r="A1787">
        <f t="shared" si="167"/>
        <v>7777897186</v>
      </c>
      <c r="B1787" s="1">
        <v>42313</v>
      </c>
      <c r="C1787" t="str">
        <f t="shared" si="162"/>
        <v>Thursday</v>
      </c>
      <c r="D1787" t="str">
        <f t="shared" si="163"/>
        <v>November</v>
      </c>
      <c r="E1787">
        <v>12.5</v>
      </c>
      <c r="F1787" t="s">
        <v>27</v>
      </c>
      <c r="G1787" t="s">
        <v>17</v>
      </c>
      <c r="H1787">
        <f t="shared" si="164"/>
        <v>19.5</v>
      </c>
      <c r="I1787">
        <v>2</v>
      </c>
      <c r="J1787" t="s">
        <v>66</v>
      </c>
      <c r="K1787" t="s">
        <v>67</v>
      </c>
      <c r="L1787">
        <f>Table357[[#This Row],[unit_price]]*Table357[[#This Row],[quantity]]</f>
        <v>25</v>
      </c>
      <c r="M1787">
        <f t="shared" si="165"/>
        <v>39</v>
      </c>
      <c r="N1787">
        <f t="shared" si="166"/>
        <v>14</v>
      </c>
      <c r="O1787" t="s">
        <v>111</v>
      </c>
      <c r="P1787" t="s">
        <v>115</v>
      </c>
      <c r="Q1787" t="str">
        <f>TEXT(Table357[[#This Row],[order_date]],"yyyy")</f>
        <v>2015</v>
      </c>
    </row>
    <row r="1788" spans="1:17" x14ac:dyDescent="0.3">
      <c r="A1788">
        <f t="shared" si="167"/>
        <v>7777897187</v>
      </c>
      <c r="B1788" s="1">
        <v>42314</v>
      </c>
      <c r="C1788" t="str">
        <f t="shared" si="162"/>
        <v>Friday</v>
      </c>
      <c r="D1788" t="str">
        <f t="shared" si="163"/>
        <v>November</v>
      </c>
      <c r="E1788">
        <v>18.5</v>
      </c>
      <c r="F1788" t="s">
        <v>13</v>
      </c>
      <c r="G1788" t="s">
        <v>14</v>
      </c>
      <c r="H1788">
        <f t="shared" si="164"/>
        <v>25.5</v>
      </c>
      <c r="I1788">
        <v>5</v>
      </c>
      <c r="J1788" t="s">
        <v>15</v>
      </c>
      <c r="K1788" t="s">
        <v>16</v>
      </c>
      <c r="L1788">
        <f>Table357[[#This Row],[unit_price]]*Table357[[#This Row],[quantity]]</f>
        <v>92.5</v>
      </c>
      <c r="M1788">
        <f t="shared" si="165"/>
        <v>127.5</v>
      </c>
      <c r="N1788">
        <f t="shared" si="166"/>
        <v>35</v>
      </c>
      <c r="O1788" t="s">
        <v>111</v>
      </c>
      <c r="P1788" t="s">
        <v>114</v>
      </c>
      <c r="Q1788" t="str">
        <f>TEXT(Table357[[#This Row],[order_date]],"yyyy")</f>
        <v>2015</v>
      </c>
    </row>
    <row r="1789" spans="1:17" x14ac:dyDescent="0.3">
      <c r="A1789">
        <f t="shared" si="167"/>
        <v>7777897188</v>
      </c>
      <c r="B1789" s="1">
        <v>42314</v>
      </c>
      <c r="C1789" t="str">
        <f t="shared" si="162"/>
        <v>Friday</v>
      </c>
      <c r="D1789" t="str">
        <f t="shared" si="163"/>
        <v>November</v>
      </c>
      <c r="E1789">
        <v>16</v>
      </c>
      <c r="F1789" t="s">
        <v>7</v>
      </c>
      <c r="G1789" t="s">
        <v>8</v>
      </c>
      <c r="H1789">
        <f t="shared" si="164"/>
        <v>20.5</v>
      </c>
      <c r="I1789">
        <v>1</v>
      </c>
      <c r="J1789" t="s">
        <v>30</v>
      </c>
      <c r="K1789" t="s">
        <v>31</v>
      </c>
      <c r="L1789">
        <f>Table357[[#This Row],[unit_price]]*Table357[[#This Row],[quantity]]</f>
        <v>16</v>
      </c>
      <c r="M1789">
        <f t="shared" si="165"/>
        <v>20.5</v>
      </c>
      <c r="N1789">
        <f t="shared" si="166"/>
        <v>4.5</v>
      </c>
      <c r="O1789" t="s">
        <v>112</v>
      </c>
      <c r="P1789" t="s">
        <v>114</v>
      </c>
      <c r="Q1789" t="str">
        <f>TEXT(Table357[[#This Row],[order_date]],"yyyy")</f>
        <v>2015</v>
      </c>
    </row>
    <row r="1790" spans="1:17" x14ac:dyDescent="0.3">
      <c r="A1790">
        <f t="shared" si="167"/>
        <v>7777897189</v>
      </c>
      <c r="B1790" s="1">
        <v>42314</v>
      </c>
      <c r="C1790" t="str">
        <f t="shared" si="162"/>
        <v>Friday</v>
      </c>
      <c r="D1790" t="str">
        <f t="shared" si="163"/>
        <v>November</v>
      </c>
      <c r="E1790">
        <v>18.5</v>
      </c>
      <c r="F1790" t="s">
        <v>13</v>
      </c>
      <c r="G1790" t="s">
        <v>14</v>
      </c>
      <c r="H1790">
        <f t="shared" si="164"/>
        <v>25.5</v>
      </c>
      <c r="I1790">
        <v>9</v>
      </c>
      <c r="J1790" t="s">
        <v>15</v>
      </c>
      <c r="K1790" t="s">
        <v>16</v>
      </c>
      <c r="L1790">
        <f>Table357[[#This Row],[unit_price]]*Table357[[#This Row],[quantity]]</f>
        <v>166.5</v>
      </c>
      <c r="M1790">
        <f t="shared" si="165"/>
        <v>229.5</v>
      </c>
      <c r="N1790">
        <f t="shared" si="166"/>
        <v>63</v>
      </c>
      <c r="O1790" t="s">
        <v>112</v>
      </c>
      <c r="P1790" t="s">
        <v>115</v>
      </c>
      <c r="Q1790" t="str">
        <f>TEXT(Table357[[#This Row],[order_date]],"yyyy")</f>
        <v>2015</v>
      </c>
    </row>
    <row r="1791" spans="1:17" x14ac:dyDescent="0.3">
      <c r="A1791">
        <f t="shared" si="167"/>
        <v>7777897190</v>
      </c>
      <c r="B1791" s="1">
        <v>42314</v>
      </c>
      <c r="C1791" t="str">
        <f t="shared" si="162"/>
        <v>Friday</v>
      </c>
      <c r="D1791" t="str">
        <f t="shared" si="163"/>
        <v>November</v>
      </c>
      <c r="E1791">
        <v>12.5</v>
      </c>
      <c r="F1791" t="s">
        <v>27</v>
      </c>
      <c r="G1791" t="s">
        <v>17</v>
      </c>
      <c r="H1791">
        <f t="shared" si="164"/>
        <v>19.5</v>
      </c>
      <c r="I1791">
        <v>2</v>
      </c>
      <c r="J1791" t="s">
        <v>66</v>
      </c>
      <c r="K1791" t="s">
        <v>67</v>
      </c>
      <c r="L1791">
        <f>Table357[[#This Row],[unit_price]]*Table357[[#This Row],[quantity]]</f>
        <v>25</v>
      </c>
      <c r="M1791">
        <f t="shared" si="165"/>
        <v>39</v>
      </c>
      <c r="N1791">
        <f t="shared" si="166"/>
        <v>14</v>
      </c>
      <c r="O1791" t="s">
        <v>112</v>
      </c>
      <c r="P1791" t="s">
        <v>114</v>
      </c>
      <c r="Q1791" t="str">
        <f>TEXT(Table357[[#This Row],[order_date]],"yyyy")</f>
        <v>2015</v>
      </c>
    </row>
    <row r="1792" spans="1:17" x14ac:dyDescent="0.3">
      <c r="A1792">
        <f t="shared" si="167"/>
        <v>7777897191</v>
      </c>
      <c r="B1792" s="1">
        <v>42314</v>
      </c>
      <c r="C1792" t="str">
        <f t="shared" si="162"/>
        <v>Friday</v>
      </c>
      <c r="D1792" t="str">
        <f t="shared" si="163"/>
        <v>November</v>
      </c>
      <c r="E1792">
        <v>12</v>
      </c>
      <c r="F1792" t="s">
        <v>27</v>
      </c>
      <c r="G1792" t="s">
        <v>8</v>
      </c>
      <c r="H1792">
        <f t="shared" si="164"/>
        <v>15</v>
      </c>
      <c r="I1792">
        <v>9</v>
      </c>
      <c r="J1792" t="s">
        <v>52</v>
      </c>
      <c r="K1792" t="s">
        <v>53</v>
      </c>
      <c r="L1792">
        <f>Table357[[#This Row],[unit_price]]*Table357[[#This Row],[quantity]]</f>
        <v>108</v>
      </c>
      <c r="M1792">
        <f t="shared" si="165"/>
        <v>135</v>
      </c>
      <c r="N1792">
        <f t="shared" si="166"/>
        <v>27</v>
      </c>
      <c r="O1792" t="s">
        <v>111</v>
      </c>
      <c r="P1792" t="s">
        <v>114</v>
      </c>
      <c r="Q1792" t="str">
        <f>TEXT(Table357[[#This Row],[order_date]],"yyyy")</f>
        <v>2015</v>
      </c>
    </row>
    <row r="1793" spans="1:17" x14ac:dyDescent="0.3">
      <c r="A1793">
        <f t="shared" si="167"/>
        <v>7777897192</v>
      </c>
      <c r="B1793" s="1">
        <v>42314</v>
      </c>
      <c r="C1793" t="str">
        <f t="shared" si="162"/>
        <v>Friday</v>
      </c>
      <c r="D1793" t="str">
        <f t="shared" si="163"/>
        <v>November</v>
      </c>
      <c r="E1793">
        <v>16.25</v>
      </c>
      <c r="F1793" t="s">
        <v>7</v>
      </c>
      <c r="G1793" t="s">
        <v>17</v>
      </c>
      <c r="H1793">
        <f t="shared" si="164"/>
        <v>24.75</v>
      </c>
      <c r="I1793">
        <v>6</v>
      </c>
      <c r="J1793" t="s">
        <v>70</v>
      </c>
      <c r="K1793" t="s">
        <v>71</v>
      </c>
      <c r="L1793">
        <f>Table357[[#This Row],[unit_price]]*Table357[[#This Row],[quantity]]</f>
        <v>97.5</v>
      </c>
      <c r="M1793">
        <f t="shared" si="165"/>
        <v>148.5</v>
      </c>
      <c r="N1793">
        <f t="shared" si="166"/>
        <v>51</v>
      </c>
      <c r="O1793" t="s">
        <v>112</v>
      </c>
      <c r="P1793" t="s">
        <v>115</v>
      </c>
      <c r="Q1793" t="str">
        <f>TEXT(Table357[[#This Row],[order_date]],"yyyy")</f>
        <v>2015</v>
      </c>
    </row>
    <row r="1794" spans="1:17" x14ac:dyDescent="0.3">
      <c r="A1794">
        <f t="shared" si="167"/>
        <v>7777897193</v>
      </c>
      <c r="B1794" s="1">
        <v>42314</v>
      </c>
      <c r="C1794" t="str">
        <f t="shared" ref="C1794:C1857" si="168">TEXT(B1794,"dddd")</f>
        <v>Friday</v>
      </c>
      <c r="D1794" t="str">
        <f t="shared" si="163"/>
        <v>November</v>
      </c>
      <c r="E1794">
        <v>20.25</v>
      </c>
      <c r="F1794" t="s">
        <v>13</v>
      </c>
      <c r="G1794" t="s">
        <v>14</v>
      </c>
      <c r="H1794">
        <f t="shared" si="164"/>
        <v>27.25</v>
      </c>
      <c r="I1794">
        <v>10</v>
      </c>
      <c r="J1794" t="s">
        <v>20</v>
      </c>
      <c r="K1794" t="s">
        <v>21</v>
      </c>
      <c r="L1794">
        <f>Table357[[#This Row],[unit_price]]*Table357[[#This Row],[quantity]]</f>
        <v>202.5</v>
      </c>
      <c r="M1794">
        <f t="shared" si="165"/>
        <v>272.5</v>
      </c>
      <c r="N1794">
        <f t="shared" si="166"/>
        <v>70</v>
      </c>
      <c r="O1794" t="s">
        <v>112</v>
      </c>
      <c r="P1794" t="s">
        <v>115</v>
      </c>
      <c r="Q1794" t="str">
        <f>TEXT(Table357[[#This Row],[order_date]],"yyyy")</f>
        <v>2015</v>
      </c>
    </row>
    <row r="1795" spans="1:17" x14ac:dyDescent="0.3">
      <c r="A1795">
        <f t="shared" si="167"/>
        <v>7777897194</v>
      </c>
      <c r="B1795" s="1">
        <v>42315</v>
      </c>
      <c r="C1795" t="str">
        <f t="shared" si="168"/>
        <v>Saturday</v>
      </c>
      <c r="D1795" t="str">
        <f t="shared" ref="D1795:D1858" si="169">TEXT(B1795,"mmmm")</f>
        <v>November</v>
      </c>
      <c r="E1795">
        <v>12.75</v>
      </c>
      <c r="F1795" t="s">
        <v>27</v>
      </c>
      <c r="G1795" t="s">
        <v>22</v>
      </c>
      <c r="H1795">
        <f t="shared" ref="H1795:H1858" si="170">E1795 +   IF(F1795="S", 2, IF(F1795="M", 3.5, IF(F1795="L", 5, 0))) +  IF(G1795="Classic", 1, IF(G1795="Veggie", 2, IF(G1795="Chicken", 3, IF(G1795="Supreme",5,0))))</f>
        <v>17.75</v>
      </c>
      <c r="I1795">
        <v>3</v>
      </c>
      <c r="J1795" t="s">
        <v>44</v>
      </c>
      <c r="K1795" t="s">
        <v>45</v>
      </c>
      <c r="L1795">
        <f>Table357[[#This Row],[unit_price]]*Table357[[#This Row],[quantity]]</f>
        <v>38.25</v>
      </c>
      <c r="M1795">
        <f t="shared" ref="M1795:M1858" si="171">H1795*I1795</f>
        <v>53.25</v>
      </c>
      <c r="N1795">
        <f t="shared" ref="N1795:N1858" si="172">(H1795-E1795)*I1795</f>
        <v>15</v>
      </c>
      <c r="O1795" t="s">
        <v>111</v>
      </c>
      <c r="P1795" t="s">
        <v>114</v>
      </c>
      <c r="Q1795" t="str">
        <f>TEXT(Table357[[#This Row],[order_date]],"yyyy")</f>
        <v>2015</v>
      </c>
    </row>
    <row r="1796" spans="1:17" x14ac:dyDescent="0.3">
      <c r="A1796">
        <f t="shared" ref="A1796:A1859" si="173">A1795+1</f>
        <v>7777897195</v>
      </c>
      <c r="B1796" s="1">
        <v>42315</v>
      </c>
      <c r="C1796" t="str">
        <f t="shared" si="168"/>
        <v>Saturday</v>
      </c>
      <c r="D1796" t="str">
        <f t="shared" si="169"/>
        <v>November</v>
      </c>
      <c r="E1796">
        <v>17.95</v>
      </c>
      <c r="F1796" t="s">
        <v>13</v>
      </c>
      <c r="G1796" t="s">
        <v>14</v>
      </c>
      <c r="H1796">
        <f t="shared" si="170"/>
        <v>24.95</v>
      </c>
      <c r="I1796">
        <v>7</v>
      </c>
      <c r="J1796" t="s">
        <v>56</v>
      </c>
      <c r="K1796" t="s">
        <v>57</v>
      </c>
      <c r="L1796">
        <f>Table357[[#This Row],[unit_price]]*Table357[[#This Row],[quantity]]</f>
        <v>125.64999999999999</v>
      </c>
      <c r="M1796">
        <f t="shared" si="171"/>
        <v>174.65</v>
      </c>
      <c r="N1796">
        <f t="shared" si="172"/>
        <v>49</v>
      </c>
      <c r="O1796" t="s">
        <v>111</v>
      </c>
      <c r="P1796" t="s">
        <v>114</v>
      </c>
      <c r="Q1796" t="str">
        <f>TEXT(Table357[[#This Row],[order_date]],"yyyy")</f>
        <v>2015</v>
      </c>
    </row>
    <row r="1797" spans="1:17" x14ac:dyDescent="0.3">
      <c r="A1797">
        <f t="shared" si="173"/>
        <v>7777897196</v>
      </c>
      <c r="B1797" s="1">
        <v>42315</v>
      </c>
      <c r="C1797" t="str">
        <f t="shared" si="168"/>
        <v>Saturday</v>
      </c>
      <c r="D1797" t="str">
        <f t="shared" si="169"/>
        <v>November</v>
      </c>
      <c r="E1797">
        <v>12</v>
      </c>
      <c r="F1797" t="s">
        <v>27</v>
      </c>
      <c r="G1797" t="s">
        <v>14</v>
      </c>
      <c r="H1797">
        <f t="shared" si="170"/>
        <v>16</v>
      </c>
      <c r="I1797">
        <v>1</v>
      </c>
      <c r="J1797" t="s">
        <v>68</v>
      </c>
      <c r="K1797" t="s">
        <v>69</v>
      </c>
      <c r="L1797">
        <f>Table357[[#This Row],[unit_price]]*Table357[[#This Row],[quantity]]</f>
        <v>12</v>
      </c>
      <c r="M1797">
        <f t="shared" si="171"/>
        <v>16</v>
      </c>
      <c r="N1797">
        <f t="shared" si="172"/>
        <v>4</v>
      </c>
      <c r="O1797" t="s">
        <v>112</v>
      </c>
      <c r="P1797" t="s">
        <v>115</v>
      </c>
      <c r="Q1797" t="str">
        <f>TEXT(Table357[[#This Row],[order_date]],"yyyy")</f>
        <v>2015</v>
      </c>
    </row>
    <row r="1798" spans="1:17" x14ac:dyDescent="0.3">
      <c r="A1798">
        <f t="shared" si="173"/>
        <v>7777897197</v>
      </c>
      <c r="B1798" s="1">
        <v>42316</v>
      </c>
      <c r="C1798" t="str">
        <f t="shared" si="168"/>
        <v>Sunday</v>
      </c>
      <c r="D1798" t="str">
        <f t="shared" si="169"/>
        <v>November</v>
      </c>
      <c r="E1798">
        <v>20.75</v>
      </c>
      <c r="F1798" t="s">
        <v>13</v>
      </c>
      <c r="G1798" t="s">
        <v>14</v>
      </c>
      <c r="H1798">
        <f t="shared" si="170"/>
        <v>27.75</v>
      </c>
      <c r="I1798">
        <v>12</v>
      </c>
      <c r="J1798" t="s">
        <v>40</v>
      </c>
      <c r="K1798" t="s">
        <v>41</v>
      </c>
      <c r="L1798">
        <f>Table357[[#This Row],[unit_price]]*Table357[[#This Row],[quantity]]</f>
        <v>249</v>
      </c>
      <c r="M1798">
        <f t="shared" si="171"/>
        <v>333</v>
      </c>
      <c r="N1798">
        <f t="shared" si="172"/>
        <v>84</v>
      </c>
      <c r="O1798" t="s">
        <v>112</v>
      </c>
      <c r="P1798" t="s">
        <v>115</v>
      </c>
      <c r="Q1798" t="str">
        <f>TEXT(Table357[[#This Row],[order_date]],"yyyy")</f>
        <v>2015</v>
      </c>
    </row>
    <row r="1799" spans="1:17" x14ac:dyDescent="0.3">
      <c r="A1799">
        <f t="shared" si="173"/>
        <v>7777897198</v>
      </c>
      <c r="B1799" s="1">
        <v>42316</v>
      </c>
      <c r="C1799" t="str">
        <f t="shared" si="168"/>
        <v>Sunday</v>
      </c>
      <c r="D1799" t="str">
        <f t="shared" si="169"/>
        <v>November</v>
      </c>
      <c r="E1799">
        <v>10.5</v>
      </c>
      <c r="F1799" t="s">
        <v>27</v>
      </c>
      <c r="G1799" t="s">
        <v>8</v>
      </c>
      <c r="H1799">
        <f t="shared" si="170"/>
        <v>13.5</v>
      </c>
      <c r="I1799">
        <v>9</v>
      </c>
      <c r="J1799" t="s">
        <v>9</v>
      </c>
      <c r="K1799" t="s">
        <v>10</v>
      </c>
      <c r="L1799">
        <f>Table357[[#This Row],[unit_price]]*Table357[[#This Row],[quantity]]</f>
        <v>94.5</v>
      </c>
      <c r="M1799">
        <f t="shared" si="171"/>
        <v>121.5</v>
      </c>
      <c r="N1799">
        <f t="shared" si="172"/>
        <v>27</v>
      </c>
      <c r="O1799" t="s">
        <v>111</v>
      </c>
      <c r="P1799" t="s">
        <v>115</v>
      </c>
      <c r="Q1799" t="str">
        <f>TEXT(Table357[[#This Row],[order_date]],"yyyy")</f>
        <v>2015</v>
      </c>
    </row>
    <row r="1800" spans="1:17" x14ac:dyDescent="0.3">
      <c r="A1800">
        <f t="shared" si="173"/>
        <v>7777897199</v>
      </c>
      <c r="B1800" s="1">
        <v>42316</v>
      </c>
      <c r="C1800" t="str">
        <f t="shared" si="168"/>
        <v>Sunday</v>
      </c>
      <c r="D1800" t="str">
        <f t="shared" si="169"/>
        <v>November</v>
      </c>
      <c r="E1800">
        <v>20.75</v>
      </c>
      <c r="F1800" t="s">
        <v>13</v>
      </c>
      <c r="G1800" t="s">
        <v>22</v>
      </c>
      <c r="H1800">
        <f t="shared" si="170"/>
        <v>28.75</v>
      </c>
      <c r="I1800">
        <v>11</v>
      </c>
      <c r="J1800" t="s">
        <v>50</v>
      </c>
      <c r="K1800" t="s">
        <v>51</v>
      </c>
      <c r="L1800">
        <f>Table357[[#This Row],[unit_price]]*Table357[[#This Row],[quantity]]</f>
        <v>228.25</v>
      </c>
      <c r="M1800">
        <f t="shared" si="171"/>
        <v>316.25</v>
      </c>
      <c r="N1800">
        <f t="shared" si="172"/>
        <v>88</v>
      </c>
      <c r="O1800" t="s">
        <v>111</v>
      </c>
      <c r="P1800" t="s">
        <v>115</v>
      </c>
      <c r="Q1800" t="str">
        <f>TEXT(Table357[[#This Row],[order_date]],"yyyy")</f>
        <v>2015</v>
      </c>
    </row>
    <row r="1801" spans="1:17" x14ac:dyDescent="0.3">
      <c r="A1801">
        <f t="shared" si="173"/>
        <v>7777897200</v>
      </c>
      <c r="B1801" s="1">
        <v>42316</v>
      </c>
      <c r="C1801" t="str">
        <f t="shared" si="168"/>
        <v>Sunday</v>
      </c>
      <c r="D1801" t="str">
        <f t="shared" si="169"/>
        <v>November</v>
      </c>
      <c r="E1801">
        <v>12.5</v>
      </c>
      <c r="F1801" t="s">
        <v>27</v>
      </c>
      <c r="G1801" t="s">
        <v>17</v>
      </c>
      <c r="H1801">
        <f t="shared" si="170"/>
        <v>19.5</v>
      </c>
      <c r="I1801">
        <v>8</v>
      </c>
      <c r="J1801" t="s">
        <v>38</v>
      </c>
      <c r="K1801" t="s">
        <v>39</v>
      </c>
      <c r="L1801">
        <f>Table357[[#This Row],[unit_price]]*Table357[[#This Row],[quantity]]</f>
        <v>100</v>
      </c>
      <c r="M1801">
        <f t="shared" si="171"/>
        <v>156</v>
      </c>
      <c r="N1801">
        <f t="shared" si="172"/>
        <v>56</v>
      </c>
      <c r="O1801" t="s">
        <v>112</v>
      </c>
      <c r="P1801" t="s">
        <v>115</v>
      </c>
      <c r="Q1801" t="str">
        <f>TEXT(Table357[[#This Row],[order_date]],"yyyy")</f>
        <v>2015</v>
      </c>
    </row>
    <row r="1802" spans="1:17" x14ac:dyDescent="0.3">
      <c r="A1802">
        <f t="shared" si="173"/>
        <v>7777897201</v>
      </c>
      <c r="B1802" s="1">
        <v>42316</v>
      </c>
      <c r="C1802" t="str">
        <f t="shared" si="168"/>
        <v>Sunday</v>
      </c>
      <c r="D1802" t="str">
        <f t="shared" si="169"/>
        <v>November</v>
      </c>
      <c r="E1802">
        <v>20.75</v>
      </c>
      <c r="F1802" t="s">
        <v>13</v>
      </c>
      <c r="G1802" t="s">
        <v>22</v>
      </c>
      <c r="H1802">
        <f t="shared" si="170"/>
        <v>28.75</v>
      </c>
      <c r="I1802">
        <v>5</v>
      </c>
      <c r="J1802" t="s">
        <v>23</v>
      </c>
      <c r="K1802" t="s">
        <v>24</v>
      </c>
      <c r="L1802">
        <f>Table357[[#This Row],[unit_price]]*Table357[[#This Row],[quantity]]</f>
        <v>103.75</v>
      </c>
      <c r="M1802">
        <f t="shared" si="171"/>
        <v>143.75</v>
      </c>
      <c r="N1802">
        <f t="shared" si="172"/>
        <v>40</v>
      </c>
      <c r="O1802" t="s">
        <v>111</v>
      </c>
      <c r="P1802" t="s">
        <v>115</v>
      </c>
      <c r="Q1802" t="str">
        <f>TEXT(Table357[[#This Row],[order_date]],"yyyy")</f>
        <v>2015</v>
      </c>
    </row>
    <row r="1803" spans="1:17" x14ac:dyDescent="0.3">
      <c r="A1803">
        <f t="shared" si="173"/>
        <v>7777897202</v>
      </c>
      <c r="B1803" s="1">
        <v>42316</v>
      </c>
      <c r="C1803" t="str">
        <f t="shared" si="168"/>
        <v>Sunday</v>
      </c>
      <c r="D1803" t="str">
        <f t="shared" si="169"/>
        <v>November</v>
      </c>
      <c r="E1803">
        <v>12</v>
      </c>
      <c r="F1803" t="s">
        <v>27</v>
      </c>
      <c r="G1803" t="s">
        <v>8</v>
      </c>
      <c r="H1803">
        <f t="shared" si="170"/>
        <v>15</v>
      </c>
      <c r="I1803">
        <v>4</v>
      </c>
      <c r="J1803" t="s">
        <v>11</v>
      </c>
      <c r="K1803" t="s">
        <v>12</v>
      </c>
      <c r="L1803">
        <f>Table357[[#This Row],[unit_price]]*Table357[[#This Row],[quantity]]</f>
        <v>48</v>
      </c>
      <c r="M1803">
        <f t="shared" si="171"/>
        <v>60</v>
      </c>
      <c r="N1803">
        <f t="shared" si="172"/>
        <v>12</v>
      </c>
      <c r="O1803" t="s">
        <v>112</v>
      </c>
      <c r="P1803" t="s">
        <v>114</v>
      </c>
      <c r="Q1803" t="str">
        <f>TEXT(Table357[[#This Row],[order_date]],"yyyy")</f>
        <v>2015</v>
      </c>
    </row>
    <row r="1804" spans="1:17" x14ac:dyDescent="0.3">
      <c r="A1804">
        <f t="shared" si="173"/>
        <v>7777897203</v>
      </c>
      <c r="B1804" s="1">
        <v>42316</v>
      </c>
      <c r="C1804" t="str">
        <f t="shared" si="168"/>
        <v>Sunday</v>
      </c>
      <c r="D1804" t="str">
        <f t="shared" si="169"/>
        <v>November</v>
      </c>
      <c r="E1804">
        <v>15.25</v>
      </c>
      <c r="F1804" t="s">
        <v>13</v>
      </c>
      <c r="G1804" t="s">
        <v>8</v>
      </c>
      <c r="H1804">
        <f t="shared" si="170"/>
        <v>21.25</v>
      </c>
      <c r="I1804">
        <v>10</v>
      </c>
      <c r="J1804" t="s">
        <v>48</v>
      </c>
      <c r="K1804" t="s">
        <v>49</v>
      </c>
      <c r="L1804">
        <f>Table357[[#This Row],[unit_price]]*Table357[[#This Row],[quantity]]</f>
        <v>152.5</v>
      </c>
      <c r="M1804">
        <f t="shared" si="171"/>
        <v>212.5</v>
      </c>
      <c r="N1804">
        <f t="shared" si="172"/>
        <v>60</v>
      </c>
      <c r="O1804" t="s">
        <v>111</v>
      </c>
      <c r="P1804" t="s">
        <v>114</v>
      </c>
      <c r="Q1804" t="str">
        <f>TEXT(Table357[[#This Row],[order_date]],"yyyy")</f>
        <v>2015</v>
      </c>
    </row>
    <row r="1805" spans="1:17" x14ac:dyDescent="0.3">
      <c r="A1805">
        <f t="shared" si="173"/>
        <v>7777897204</v>
      </c>
      <c r="B1805" s="1">
        <v>42317</v>
      </c>
      <c r="C1805" t="str">
        <f t="shared" si="168"/>
        <v>Monday</v>
      </c>
      <c r="D1805" t="str">
        <f t="shared" si="169"/>
        <v>November</v>
      </c>
      <c r="E1805">
        <v>12.75</v>
      </c>
      <c r="F1805" t="s">
        <v>27</v>
      </c>
      <c r="G1805" t="s">
        <v>22</v>
      </c>
      <c r="H1805">
        <f t="shared" si="170"/>
        <v>17.75</v>
      </c>
      <c r="I1805">
        <v>5</v>
      </c>
      <c r="J1805" t="s">
        <v>44</v>
      </c>
      <c r="K1805" t="s">
        <v>45</v>
      </c>
      <c r="L1805">
        <f>Table357[[#This Row],[unit_price]]*Table357[[#This Row],[quantity]]</f>
        <v>63.75</v>
      </c>
      <c r="M1805">
        <f t="shared" si="171"/>
        <v>88.75</v>
      </c>
      <c r="N1805">
        <f t="shared" si="172"/>
        <v>25</v>
      </c>
      <c r="O1805" t="s">
        <v>112</v>
      </c>
      <c r="P1805" t="s">
        <v>114</v>
      </c>
      <c r="Q1805" t="str">
        <f>TEXT(Table357[[#This Row],[order_date]],"yyyy")</f>
        <v>2015</v>
      </c>
    </row>
    <row r="1806" spans="1:17" x14ac:dyDescent="0.3">
      <c r="A1806">
        <f t="shared" si="173"/>
        <v>7777897205</v>
      </c>
      <c r="B1806" s="1">
        <v>42317</v>
      </c>
      <c r="C1806" t="str">
        <f t="shared" si="168"/>
        <v>Monday</v>
      </c>
      <c r="D1806" t="str">
        <f t="shared" si="169"/>
        <v>November</v>
      </c>
      <c r="E1806">
        <v>16.5</v>
      </c>
      <c r="F1806" t="s">
        <v>7</v>
      </c>
      <c r="G1806" t="s">
        <v>17</v>
      </c>
      <c r="H1806">
        <f t="shared" si="170"/>
        <v>25</v>
      </c>
      <c r="I1806">
        <v>7</v>
      </c>
      <c r="J1806" t="s">
        <v>54</v>
      </c>
      <c r="K1806" t="s">
        <v>55</v>
      </c>
      <c r="L1806">
        <f>Table357[[#This Row],[unit_price]]*Table357[[#This Row],[quantity]]</f>
        <v>115.5</v>
      </c>
      <c r="M1806">
        <f t="shared" si="171"/>
        <v>175</v>
      </c>
      <c r="N1806">
        <f t="shared" si="172"/>
        <v>59.5</v>
      </c>
      <c r="O1806" t="s">
        <v>111</v>
      </c>
      <c r="P1806" t="s">
        <v>114</v>
      </c>
      <c r="Q1806" t="str">
        <f>TEXT(Table357[[#This Row],[order_date]],"yyyy")</f>
        <v>2015</v>
      </c>
    </row>
    <row r="1807" spans="1:17" x14ac:dyDescent="0.3">
      <c r="A1807">
        <f t="shared" si="173"/>
        <v>7777897206</v>
      </c>
      <c r="B1807" s="1">
        <v>42317</v>
      </c>
      <c r="C1807" t="str">
        <f t="shared" si="168"/>
        <v>Monday</v>
      </c>
      <c r="D1807" t="str">
        <f t="shared" si="169"/>
        <v>November</v>
      </c>
      <c r="E1807">
        <v>12</v>
      </c>
      <c r="F1807" t="s">
        <v>27</v>
      </c>
      <c r="G1807" t="s">
        <v>8</v>
      </c>
      <c r="H1807">
        <f t="shared" si="170"/>
        <v>15</v>
      </c>
      <c r="I1807">
        <v>2</v>
      </c>
      <c r="J1807" t="s">
        <v>30</v>
      </c>
      <c r="K1807" t="s">
        <v>31</v>
      </c>
      <c r="L1807">
        <f>Table357[[#This Row],[unit_price]]*Table357[[#This Row],[quantity]]</f>
        <v>24</v>
      </c>
      <c r="M1807">
        <f t="shared" si="171"/>
        <v>30</v>
      </c>
      <c r="N1807">
        <f t="shared" si="172"/>
        <v>6</v>
      </c>
      <c r="O1807" t="s">
        <v>112</v>
      </c>
      <c r="P1807" t="s">
        <v>115</v>
      </c>
      <c r="Q1807" t="str">
        <f>TEXT(Table357[[#This Row],[order_date]],"yyyy")</f>
        <v>2015</v>
      </c>
    </row>
    <row r="1808" spans="1:17" x14ac:dyDescent="0.3">
      <c r="A1808">
        <f t="shared" si="173"/>
        <v>7777897207</v>
      </c>
      <c r="B1808" s="1">
        <v>42317</v>
      </c>
      <c r="C1808" t="str">
        <f t="shared" si="168"/>
        <v>Monday</v>
      </c>
      <c r="D1808" t="str">
        <f t="shared" si="169"/>
        <v>November</v>
      </c>
      <c r="E1808">
        <v>20.25</v>
      </c>
      <c r="F1808" t="s">
        <v>13</v>
      </c>
      <c r="G1808" t="s">
        <v>14</v>
      </c>
      <c r="H1808">
        <f t="shared" si="170"/>
        <v>27.25</v>
      </c>
      <c r="I1808">
        <v>7</v>
      </c>
      <c r="J1808" t="s">
        <v>20</v>
      </c>
      <c r="K1808" t="s">
        <v>21</v>
      </c>
      <c r="L1808">
        <f>Table357[[#This Row],[unit_price]]*Table357[[#This Row],[quantity]]</f>
        <v>141.75</v>
      </c>
      <c r="M1808">
        <f t="shared" si="171"/>
        <v>190.75</v>
      </c>
      <c r="N1808">
        <f t="shared" si="172"/>
        <v>49</v>
      </c>
      <c r="O1808" t="s">
        <v>112</v>
      </c>
      <c r="P1808" t="s">
        <v>114</v>
      </c>
      <c r="Q1808" t="str">
        <f>TEXT(Table357[[#This Row],[order_date]],"yyyy")</f>
        <v>2015</v>
      </c>
    </row>
    <row r="1809" spans="1:17" x14ac:dyDescent="0.3">
      <c r="A1809">
        <f t="shared" si="173"/>
        <v>7777897208</v>
      </c>
      <c r="B1809" s="1">
        <v>42317</v>
      </c>
      <c r="C1809" t="str">
        <f t="shared" si="168"/>
        <v>Monday</v>
      </c>
      <c r="D1809" t="str">
        <f t="shared" si="169"/>
        <v>November</v>
      </c>
      <c r="E1809">
        <v>12</v>
      </c>
      <c r="F1809" t="s">
        <v>27</v>
      </c>
      <c r="G1809" t="s">
        <v>8</v>
      </c>
      <c r="H1809">
        <f t="shared" si="170"/>
        <v>15</v>
      </c>
      <c r="I1809">
        <v>11</v>
      </c>
      <c r="J1809" t="s">
        <v>30</v>
      </c>
      <c r="K1809" t="s">
        <v>31</v>
      </c>
      <c r="L1809">
        <f>Table357[[#This Row],[unit_price]]*Table357[[#This Row],[quantity]]</f>
        <v>132</v>
      </c>
      <c r="M1809">
        <f t="shared" si="171"/>
        <v>165</v>
      </c>
      <c r="N1809">
        <f t="shared" si="172"/>
        <v>33</v>
      </c>
      <c r="O1809" t="s">
        <v>111</v>
      </c>
      <c r="P1809" t="s">
        <v>115</v>
      </c>
      <c r="Q1809" t="str">
        <f>TEXT(Table357[[#This Row],[order_date]],"yyyy")</f>
        <v>2015</v>
      </c>
    </row>
    <row r="1810" spans="1:17" x14ac:dyDescent="0.3">
      <c r="A1810">
        <f t="shared" si="173"/>
        <v>7777897209</v>
      </c>
      <c r="B1810" s="1">
        <v>42317</v>
      </c>
      <c r="C1810" t="str">
        <f t="shared" si="168"/>
        <v>Monday</v>
      </c>
      <c r="D1810" t="str">
        <f t="shared" si="169"/>
        <v>November</v>
      </c>
      <c r="E1810">
        <v>16.75</v>
      </c>
      <c r="F1810" t="s">
        <v>7</v>
      </c>
      <c r="G1810" t="s">
        <v>22</v>
      </c>
      <c r="H1810">
        <f t="shared" si="170"/>
        <v>23.25</v>
      </c>
      <c r="I1810">
        <v>6</v>
      </c>
      <c r="J1810" t="s">
        <v>23</v>
      </c>
      <c r="K1810" t="s">
        <v>24</v>
      </c>
      <c r="L1810">
        <f>Table357[[#This Row],[unit_price]]*Table357[[#This Row],[quantity]]</f>
        <v>100.5</v>
      </c>
      <c r="M1810">
        <f t="shared" si="171"/>
        <v>139.5</v>
      </c>
      <c r="N1810">
        <f t="shared" si="172"/>
        <v>39</v>
      </c>
      <c r="O1810" t="s">
        <v>112</v>
      </c>
      <c r="P1810" t="s">
        <v>115</v>
      </c>
      <c r="Q1810" t="str">
        <f>TEXT(Table357[[#This Row],[order_date]],"yyyy")</f>
        <v>2015</v>
      </c>
    </row>
    <row r="1811" spans="1:17" x14ac:dyDescent="0.3">
      <c r="A1811">
        <f t="shared" si="173"/>
        <v>7777897210</v>
      </c>
      <c r="B1811" s="1">
        <v>42317</v>
      </c>
      <c r="C1811" t="str">
        <f t="shared" si="168"/>
        <v>Monday</v>
      </c>
      <c r="D1811" t="str">
        <f t="shared" si="169"/>
        <v>November</v>
      </c>
      <c r="E1811">
        <v>16.25</v>
      </c>
      <c r="F1811" t="s">
        <v>7</v>
      </c>
      <c r="G1811" t="s">
        <v>17</v>
      </c>
      <c r="H1811">
        <f t="shared" si="170"/>
        <v>24.75</v>
      </c>
      <c r="I1811">
        <v>4</v>
      </c>
      <c r="J1811" t="s">
        <v>70</v>
      </c>
      <c r="K1811" t="s">
        <v>71</v>
      </c>
      <c r="L1811">
        <f>Table357[[#This Row],[unit_price]]*Table357[[#This Row],[quantity]]</f>
        <v>65</v>
      </c>
      <c r="M1811">
        <f t="shared" si="171"/>
        <v>99</v>
      </c>
      <c r="N1811">
        <f t="shared" si="172"/>
        <v>34</v>
      </c>
      <c r="O1811" t="s">
        <v>112</v>
      </c>
      <c r="P1811" t="s">
        <v>114</v>
      </c>
      <c r="Q1811" t="str">
        <f>TEXT(Table357[[#This Row],[order_date]],"yyyy")</f>
        <v>2015</v>
      </c>
    </row>
    <row r="1812" spans="1:17" x14ac:dyDescent="0.3">
      <c r="A1812">
        <f t="shared" si="173"/>
        <v>7777897211</v>
      </c>
      <c r="B1812" s="1">
        <v>42317</v>
      </c>
      <c r="C1812" t="str">
        <f t="shared" si="168"/>
        <v>Monday</v>
      </c>
      <c r="D1812" t="str">
        <f t="shared" si="169"/>
        <v>November</v>
      </c>
      <c r="E1812">
        <v>12</v>
      </c>
      <c r="F1812" t="s">
        <v>27</v>
      </c>
      <c r="G1812" t="s">
        <v>8</v>
      </c>
      <c r="H1812">
        <f t="shared" si="170"/>
        <v>15</v>
      </c>
      <c r="I1812">
        <v>9</v>
      </c>
      <c r="J1812" t="s">
        <v>11</v>
      </c>
      <c r="K1812" t="s">
        <v>12</v>
      </c>
      <c r="L1812">
        <f>Table357[[#This Row],[unit_price]]*Table357[[#This Row],[quantity]]</f>
        <v>108</v>
      </c>
      <c r="M1812">
        <f t="shared" si="171"/>
        <v>135</v>
      </c>
      <c r="N1812">
        <f t="shared" si="172"/>
        <v>27</v>
      </c>
      <c r="O1812" t="s">
        <v>112</v>
      </c>
      <c r="P1812" t="s">
        <v>114</v>
      </c>
      <c r="Q1812" t="str">
        <f>TEXT(Table357[[#This Row],[order_date]],"yyyy")</f>
        <v>2015</v>
      </c>
    </row>
    <row r="1813" spans="1:17" x14ac:dyDescent="0.3">
      <c r="A1813">
        <f t="shared" si="173"/>
        <v>7777897212</v>
      </c>
      <c r="B1813" s="1">
        <v>42317</v>
      </c>
      <c r="C1813" t="str">
        <f t="shared" si="168"/>
        <v>Monday</v>
      </c>
      <c r="D1813" t="str">
        <f t="shared" si="169"/>
        <v>November</v>
      </c>
      <c r="E1813">
        <v>12.75</v>
      </c>
      <c r="F1813" t="s">
        <v>27</v>
      </c>
      <c r="G1813" t="s">
        <v>22</v>
      </c>
      <c r="H1813">
        <f t="shared" si="170"/>
        <v>17.75</v>
      </c>
      <c r="I1813">
        <v>6</v>
      </c>
      <c r="J1813" t="s">
        <v>28</v>
      </c>
      <c r="K1813" t="s">
        <v>29</v>
      </c>
      <c r="L1813">
        <f>Table357[[#This Row],[unit_price]]*Table357[[#This Row],[quantity]]</f>
        <v>76.5</v>
      </c>
      <c r="M1813">
        <f t="shared" si="171"/>
        <v>106.5</v>
      </c>
      <c r="N1813">
        <f t="shared" si="172"/>
        <v>30</v>
      </c>
      <c r="O1813" t="s">
        <v>111</v>
      </c>
      <c r="P1813" t="s">
        <v>115</v>
      </c>
      <c r="Q1813" t="str">
        <f>TEXT(Table357[[#This Row],[order_date]],"yyyy")</f>
        <v>2015</v>
      </c>
    </row>
    <row r="1814" spans="1:17" x14ac:dyDescent="0.3">
      <c r="A1814">
        <f t="shared" si="173"/>
        <v>7777897213</v>
      </c>
      <c r="B1814" s="1">
        <v>42317</v>
      </c>
      <c r="C1814" t="str">
        <f t="shared" si="168"/>
        <v>Monday</v>
      </c>
      <c r="D1814" t="str">
        <f t="shared" si="169"/>
        <v>November</v>
      </c>
      <c r="E1814">
        <v>20.5</v>
      </c>
      <c r="F1814" t="s">
        <v>13</v>
      </c>
      <c r="G1814" t="s">
        <v>8</v>
      </c>
      <c r="H1814">
        <f t="shared" si="170"/>
        <v>26.5</v>
      </c>
      <c r="I1814">
        <v>4</v>
      </c>
      <c r="J1814" t="s">
        <v>58</v>
      </c>
      <c r="K1814" t="s">
        <v>59</v>
      </c>
      <c r="L1814">
        <f>Table357[[#This Row],[unit_price]]*Table357[[#This Row],[quantity]]</f>
        <v>82</v>
      </c>
      <c r="M1814">
        <f t="shared" si="171"/>
        <v>106</v>
      </c>
      <c r="N1814">
        <f t="shared" si="172"/>
        <v>24</v>
      </c>
      <c r="O1814" t="s">
        <v>112</v>
      </c>
      <c r="P1814" t="s">
        <v>115</v>
      </c>
      <c r="Q1814" t="str">
        <f>TEXT(Table357[[#This Row],[order_date]],"yyyy")</f>
        <v>2015</v>
      </c>
    </row>
    <row r="1815" spans="1:17" x14ac:dyDescent="0.3">
      <c r="A1815">
        <f t="shared" si="173"/>
        <v>7777897214</v>
      </c>
      <c r="B1815" s="1">
        <v>42317</v>
      </c>
      <c r="C1815" t="str">
        <f t="shared" si="168"/>
        <v>Monday</v>
      </c>
      <c r="D1815" t="str">
        <f t="shared" si="169"/>
        <v>November</v>
      </c>
      <c r="E1815">
        <v>12.75</v>
      </c>
      <c r="F1815" t="s">
        <v>27</v>
      </c>
      <c r="G1815" t="s">
        <v>22</v>
      </c>
      <c r="H1815">
        <f t="shared" si="170"/>
        <v>17.75</v>
      </c>
      <c r="I1815">
        <v>2</v>
      </c>
      <c r="J1815" t="s">
        <v>46</v>
      </c>
      <c r="K1815" t="s">
        <v>47</v>
      </c>
      <c r="L1815">
        <f>Table357[[#This Row],[unit_price]]*Table357[[#This Row],[quantity]]</f>
        <v>25.5</v>
      </c>
      <c r="M1815">
        <f t="shared" si="171"/>
        <v>35.5</v>
      </c>
      <c r="N1815">
        <f t="shared" si="172"/>
        <v>10</v>
      </c>
      <c r="O1815" t="s">
        <v>111</v>
      </c>
      <c r="P1815" t="s">
        <v>114</v>
      </c>
      <c r="Q1815" t="str">
        <f>TEXT(Table357[[#This Row],[order_date]],"yyyy")</f>
        <v>2015</v>
      </c>
    </row>
    <row r="1816" spans="1:17" x14ac:dyDescent="0.3">
      <c r="A1816">
        <f t="shared" si="173"/>
        <v>7777897215</v>
      </c>
      <c r="B1816" s="1">
        <v>42318</v>
      </c>
      <c r="C1816" t="str">
        <f t="shared" si="168"/>
        <v>Tuesday</v>
      </c>
      <c r="D1816" t="str">
        <f t="shared" si="169"/>
        <v>November</v>
      </c>
      <c r="E1816">
        <v>16.25</v>
      </c>
      <c r="F1816" t="s">
        <v>7</v>
      </c>
      <c r="G1816" t="s">
        <v>17</v>
      </c>
      <c r="H1816">
        <f t="shared" si="170"/>
        <v>24.75</v>
      </c>
      <c r="I1816">
        <v>4</v>
      </c>
      <c r="J1816" t="s">
        <v>70</v>
      </c>
      <c r="K1816" t="s">
        <v>71</v>
      </c>
      <c r="L1816">
        <f>Table357[[#This Row],[unit_price]]*Table357[[#This Row],[quantity]]</f>
        <v>65</v>
      </c>
      <c r="M1816">
        <f t="shared" si="171"/>
        <v>99</v>
      </c>
      <c r="N1816">
        <f t="shared" si="172"/>
        <v>34</v>
      </c>
      <c r="O1816" t="s">
        <v>111</v>
      </c>
      <c r="P1816" t="s">
        <v>114</v>
      </c>
      <c r="Q1816" t="str">
        <f>TEXT(Table357[[#This Row],[order_date]],"yyyy")</f>
        <v>2015</v>
      </c>
    </row>
    <row r="1817" spans="1:17" x14ac:dyDescent="0.3">
      <c r="A1817">
        <f t="shared" si="173"/>
        <v>7777897216</v>
      </c>
      <c r="B1817" s="1">
        <v>42318</v>
      </c>
      <c r="C1817" t="str">
        <f t="shared" si="168"/>
        <v>Tuesday</v>
      </c>
      <c r="D1817" t="str">
        <f t="shared" si="169"/>
        <v>November</v>
      </c>
      <c r="E1817">
        <v>20.75</v>
      </c>
      <c r="F1817" t="s">
        <v>13</v>
      </c>
      <c r="G1817" t="s">
        <v>17</v>
      </c>
      <c r="H1817">
        <f t="shared" si="170"/>
        <v>30.75</v>
      </c>
      <c r="I1817">
        <v>11</v>
      </c>
      <c r="J1817" t="s">
        <v>38</v>
      </c>
      <c r="K1817" t="s">
        <v>39</v>
      </c>
      <c r="L1817">
        <f>Table357[[#This Row],[unit_price]]*Table357[[#This Row],[quantity]]</f>
        <v>228.25</v>
      </c>
      <c r="M1817">
        <f t="shared" si="171"/>
        <v>338.25</v>
      </c>
      <c r="N1817">
        <f t="shared" si="172"/>
        <v>110</v>
      </c>
      <c r="O1817" t="s">
        <v>112</v>
      </c>
      <c r="P1817" t="s">
        <v>115</v>
      </c>
      <c r="Q1817" t="str">
        <f>TEXT(Table357[[#This Row],[order_date]],"yyyy")</f>
        <v>2015</v>
      </c>
    </row>
    <row r="1818" spans="1:17" x14ac:dyDescent="0.3">
      <c r="A1818">
        <f t="shared" si="173"/>
        <v>7777897217</v>
      </c>
      <c r="B1818" s="1">
        <v>42318</v>
      </c>
      <c r="C1818" t="str">
        <f t="shared" si="168"/>
        <v>Tuesday</v>
      </c>
      <c r="D1818" t="str">
        <f t="shared" si="169"/>
        <v>November</v>
      </c>
      <c r="E1818">
        <v>17.95</v>
      </c>
      <c r="F1818" t="s">
        <v>13</v>
      </c>
      <c r="G1818" t="s">
        <v>14</v>
      </c>
      <c r="H1818">
        <f t="shared" si="170"/>
        <v>24.95</v>
      </c>
      <c r="I1818">
        <v>8</v>
      </c>
      <c r="J1818" t="s">
        <v>56</v>
      </c>
      <c r="K1818" t="s">
        <v>57</v>
      </c>
      <c r="L1818">
        <f>Table357[[#This Row],[unit_price]]*Table357[[#This Row],[quantity]]</f>
        <v>143.6</v>
      </c>
      <c r="M1818">
        <f t="shared" si="171"/>
        <v>199.6</v>
      </c>
      <c r="N1818">
        <f t="shared" si="172"/>
        <v>56</v>
      </c>
      <c r="O1818" t="s">
        <v>111</v>
      </c>
      <c r="P1818" t="s">
        <v>114</v>
      </c>
      <c r="Q1818" t="str">
        <f>TEXT(Table357[[#This Row],[order_date]],"yyyy")</f>
        <v>2015</v>
      </c>
    </row>
    <row r="1819" spans="1:17" x14ac:dyDescent="0.3">
      <c r="A1819">
        <f t="shared" si="173"/>
        <v>7777897218</v>
      </c>
      <c r="B1819" s="1">
        <v>42318</v>
      </c>
      <c r="C1819" t="str">
        <f t="shared" si="168"/>
        <v>Tuesday</v>
      </c>
      <c r="D1819" t="str">
        <f t="shared" si="169"/>
        <v>November</v>
      </c>
      <c r="E1819">
        <v>16.75</v>
      </c>
      <c r="F1819" t="s">
        <v>7</v>
      </c>
      <c r="G1819" t="s">
        <v>22</v>
      </c>
      <c r="H1819">
        <f t="shared" si="170"/>
        <v>23.25</v>
      </c>
      <c r="I1819">
        <v>5</v>
      </c>
      <c r="J1819" t="s">
        <v>28</v>
      </c>
      <c r="K1819" t="s">
        <v>29</v>
      </c>
      <c r="L1819">
        <f>Table357[[#This Row],[unit_price]]*Table357[[#This Row],[quantity]]</f>
        <v>83.75</v>
      </c>
      <c r="M1819">
        <f t="shared" si="171"/>
        <v>116.25</v>
      </c>
      <c r="N1819">
        <f t="shared" si="172"/>
        <v>32.5</v>
      </c>
      <c r="O1819" t="s">
        <v>111</v>
      </c>
      <c r="P1819" t="s">
        <v>114</v>
      </c>
      <c r="Q1819" t="str">
        <f>TEXT(Table357[[#This Row],[order_date]],"yyyy")</f>
        <v>2015</v>
      </c>
    </row>
    <row r="1820" spans="1:17" x14ac:dyDescent="0.3">
      <c r="A1820">
        <f t="shared" si="173"/>
        <v>7777897219</v>
      </c>
      <c r="B1820" s="1">
        <v>42319</v>
      </c>
      <c r="C1820" t="str">
        <f t="shared" si="168"/>
        <v>Wednesday</v>
      </c>
      <c r="D1820" t="str">
        <f t="shared" si="169"/>
        <v>November</v>
      </c>
      <c r="E1820">
        <v>20.75</v>
      </c>
      <c r="F1820" t="s">
        <v>13</v>
      </c>
      <c r="G1820" t="s">
        <v>22</v>
      </c>
      <c r="H1820">
        <f t="shared" si="170"/>
        <v>28.75</v>
      </c>
      <c r="I1820">
        <v>10</v>
      </c>
      <c r="J1820" t="s">
        <v>50</v>
      </c>
      <c r="K1820" t="s">
        <v>51</v>
      </c>
      <c r="L1820">
        <f>Table357[[#This Row],[unit_price]]*Table357[[#This Row],[quantity]]</f>
        <v>207.5</v>
      </c>
      <c r="M1820">
        <f t="shared" si="171"/>
        <v>287.5</v>
      </c>
      <c r="N1820">
        <f t="shared" si="172"/>
        <v>80</v>
      </c>
      <c r="O1820" t="s">
        <v>112</v>
      </c>
      <c r="P1820" t="s">
        <v>114</v>
      </c>
      <c r="Q1820" t="str">
        <f>TEXT(Table357[[#This Row],[order_date]],"yyyy")</f>
        <v>2015</v>
      </c>
    </row>
    <row r="1821" spans="1:17" x14ac:dyDescent="0.3">
      <c r="A1821">
        <f t="shared" si="173"/>
        <v>7777897220</v>
      </c>
      <c r="B1821" s="1">
        <v>42319</v>
      </c>
      <c r="C1821" t="str">
        <f t="shared" si="168"/>
        <v>Wednesday</v>
      </c>
      <c r="D1821" t="str">
        <f t="shared" si="169"/>
        <v>November</v>
      </c>
      <c r="E1821">
        <v>20.75</v>
      </c>
      <c r="F1821" t="s">
        <v>13</v>
      </c>
      <c r="G1821" t="s">
        <v>22</v>
      </c>
      <c r="H1821">
        <f t="shared" si="170"/>
        <v>28.75</v>
      </c>
      <c r="I1821">
        <v>6</v>
      </c>
      <c r="J1821" t="s">
        <v>50</v>
      </c>
      <c r="K1821" t="s">
        <v>51</v>
      </c>
      <c r="L1821">
        <f>Table357[[#This Row],[unit_price]]*Table357[[#This Row],[quantity]]</f>
        <v>124.5</v>
      </c>
      <c r="M1821">
        <f t="shared" si="171"/>
        <v>172.5</v>
      </c>
      <c r="N1821">
        <f t="shared" si="172"/>
        <v>48</v>
      </c>
      <c r="O1821" t="s">
        <v>112</v>
      </c>
      <c r="P1821" t="s">
        <v>115</v>
      </c>
      <c r="Q1821" t="str">
        <f>TEXT(Table357[[#This Row],[order_date]],"yyyy")</f>
        <v>2015</v>
      </c>
    </row>
    <row r="1822" spans="1:17" x14ac:dyDescent="0.3">
      <c r="A1822">
        <f t="shared" si="173"/>
        <v>7777897221</v>
      </c>
      <c r="B1822" s="1">
        <v>42319</v>
      </c>
      <c r="C1822" t="str">
        <f t="shared" si="168"/>
        <v>Wednesday</v>
      </c>
      <c r="D1822" t="str">
        <f t="shared" si="169"/>
        <v>November</v>
      </c>
      <c r="E1822">
        <v>16</v>
      </c>
      <c r="F1822" t="s">
        <v>7</v>
      </c>
      <c r="G1822" t="s">
        <v>8</v>
      </c>
      <c r="H1822">
        <f t="shared" si="170"/>
        <v>20.5</v>
      </c>
      <c r="I1822">
        <v>1</v>
      </c>
      <c r="J1822" t="s">
        <v>11</v>
      </c>
      <c r="K1822" t="s">
        <v>12</v>
      </c>
      <c r="L1822">
        <f>Table357[[#This Row],[unit_price]]*Table357[[#This Row],[quantity]]</f>
        <v>16</v>
      </c>
      <c r="M1822">
        <f t="shared" si="171"/>
        <v>20.5</v>
      </c>
      <c r="N1822">
        <f t="shared" si="172"/>
        <v>4.5</v>
      </c>
      <c r="O1822" t="s">
        <v>111</v>
      </c>
      <c r="P1822" t="s">
        <v>115</v>
      </c>
      <c r="Q1822" t="str">
        <f>TEXT(Table357[[#This Row],[order_date]],"yyyy")</f>
        <v>2015</v>
      </c>
    </row>
    <row r="1823" spans="1:17" x14ac:dyDescent="0.3">
      <c r="A1823">
        <f t="shared" si="173"/>
        <v>7777897222</v>
      </c>
      <c r="B1823" s="1">
        <v>42319</v>
      </c>
      <c r="C1823" t="str">
        <f t="shared" si="168"/>
        <v>Wednesday</v>
      </c>
      <c r="D1823" t="str">
        <f t="shared" si="169"/>
        <v>November</v>
      </c>
      <c r="E1823">
        <v>20.25</v>
      </c>
      <c r="F1823" t="s">
        <v>13</v>
      </c>
      <c r="G1823" t="s">
        <v>14</v>
      </c>
      <c r="H1823">
        <f t="shared" si="170"/>
        <v>27.25</v>
      </c>
      <c r="I1823">
        <v>12</v>
      </c>
      <c r="J1823" t="s">
        <v>68</v>
      </c>
      <c r="K1823" t="s">
        <v>69</v>
      </c>
      <c r="L1823">
        <f>Table357[[#This Row],[unit_price]]*Table357[[#This Row],[quantity]]</f>
        <v>243</v>
      </c>
      <c r="M1823">
        <f t="shared" si="171"/>
        <v>327</v>
      </c>
      <c r="N1823">
        <f t="shared" si="172"/>
        <v>84</v>
      </c>
      <c r="O1823" t="s">
        <v>111</v>
      </c>
      <c r="P1823" t="s">
        <v>115</v>
      </c>
      <c r="Q1823" t="str">
        <f>TEXT(Table357[[#This Row],[order_date]],"yyyy")</f>
        <v>2015</v>
      </c>
    </row>
    <row r="1824" spans="1:17" x14ac:dyDescent="0.3">
      <c r="A1824">
        <f t="shared" si="173"/>
        <v>7777897223</v>
      </c>
      <c r="B1824" s="1">
        <v>42319</v>
      </c>
      <c r="C1824" t="str">
        <f t="shared" si="168"/>
        <v>Wednesday</v>
      </c>
      <c r="D1824" t="str">
        <f t="shared" si="169"/>
        <v>November</v>
      </c>
      <c r="E1824">
        <v>14.75</v>
      </c>
      <c r="F1824" t="s">
        <v>7</v>
      </c>
      <c r="G1824" t="s">
        <v>14</v>
      </c>
      <c r="H1824">
        <f t="shared" si="170"/>
        <v>20.25</v>
      </c>
      <c r="I1824">
        <v>11</v>
      </c>
      <c r="J1824" t="s">
        <v>56</v>
      </c>
      <c r="K1824" t="s">
        <v>57</v>
      </c>
      <c r="L1824">
        <f>Table357[[#This Row],[unit_price]]*Table357[[#This Row],[quantity]]</f>
        <v>162.25</v>
      </c>
      <c r="M1824">
        <f t="shared" si="171"/>
        <v>222.75</v>
      </c>
      <c r="N1824">
        <f t="shared" si="172"/>
        <v>60.5</v>
      </c>
      <c r="O1824" t="s">
        <v>112</v>
      </c>
      <c r="P1824" t="s">
        <v>114</v>
      </c>
      <c r="Q1824" t="str">
        <f>TEXT(Table357[[#This Row],[order_date]],"yyyy")</f>
        <v>2015</v>
      </c>
    </row>
    <row r="1825" spans="1:17" x14ac:dyDescent="0.3">
      <c r="A1825">
        <f t="shared" si="173"/>
        <v>7777897224</v>
      </c>
      <c r="B1825" s="1">
        <v>42319</v>
      </c>
      <c r="C1825" t="str">
        <f t="shared" si="168"/>
        <v>Wednesday</v>
      </c>
      <c r="D1825" t="str">
        <f t="shared" si="169"/>
        <v>November</v>
      </c>
      <c r="E1825">
        <v>12.75</v>
      </c>
      <c r="F1825" t="s">
        <v>27</v>
      </c>
      <c r="G1825" t="s">
        <v>22</v>
      </c>
      <c r="H1825">
        <f t="shared" si="170"/>
        <v>17.75</v>
      </c>
      <c r="I1825">
        <v>8</v>
      </c>
      <c r="J1825" t="s">
        <v>46</v>
      </c>
      <c r="K1825" t="s">
        <v>47</v>
      </c>
      <c r="L1825">
        <f>Table357[[#This Row],[unit_price]]*Table357[[#This Row],[quantity]]</f>
        <v>102</v>
      </c>
      <c r="M1825">
        <f t="shared" si="171"/>
        <v>142</v>
      </c>
      <c r="N1825">
        <f t="shared" si="172"/>
        <v>40</v>
      </c>
      <c r="O1825" t="s">
        <v>112</v>
      </c>
      <c r="P1825" t="s">
        <v>114</v>
      </c>
      <c r="Q1825" t="str">
        <f>TEXT(Table357[[#This Row],[order_date]],"yyyy")</f>
        <v>2015</v>
      </c>
    </row>
    <row r="1826" spans="1:17" x14ac:dyDescent="0.3">
      <c r="A1826">
        <f t="shared" si="173"/>
        <v>7777897225</v>
      </c>
      <c r="B1826" s="1">
        <v>42320</v>
      </c>
      <c r="C1826" t="str">
        <f t="shared" si="168"/>
        <v>Thursday</v>
      </c>
      <c r="D1826" t="str">
        <f t="shared" si="169"/>
        <v>November</v>
      </c>
      <c r="E1826">
        <v>20.25</v>
      </c>
      <c r="F1826" t="s">
        <v>13</v>
      </c>
      <c r="G1826" t="s">
        <v>14</v>
      </c>
      <c r="H1826">
        <f t="shared" si="170"/>
        <v>27.25</v>
      </c>
      <c r="I1826">
        <v>2</v>
      </c>
      <c r="J1826" t="s">
        <v>68</v>
      </c>
      <c r="K1826" t="s">
        <v>69</v>
      </c>
      <c r="L1826">
        <f>Table357[[#This Row],[unit_price]]*Table357[[#This Row],[quantity]]</f>
        <v>40.5</v>
      </c>
      <c r="M1826">
        <f t="shared" si="171"/>
        <v>54.5</v>
      </c>
      <c r="N1826">
        <f t="shared" si="172"/>
        <v>14</v>
      </c>
      <c r="O1826" t="s">
        <v>112</v>
      </c>
      <c r="P1826" t="s">
        <v>114</v>
      </c>
      <c r="Q1826" t="str">
        <f>TEXT(Table357[[#This Row],[order_date]],"yyyy")</f>
        <v>2015</v>
      </c>
    </row>
    <row r="1827" spans="1:17" x14ac:dyDescent="0.3">
      <c r="A1827">
        <f t="shared" si="173"/>
        <v>7777897226</v>
      </c>
      <c r="B1827" s="1">
        <v>42320</v>
      </c>
      <c r="C1827" t="str">
        <f t="shared" si="168"/>
        <v>Thursday</v>
      </c>
      <c r="D1827" t="str">
        <f t="shared" si="169"/>
        <v>November</v>
      </c>
      <c r="E1827">
        <v>16</v>
      </c>
      <c r="F1827" t="s">
        <v>7</v>
      </c>
      <c r="G1827" t="s">
        <v>8</v>
      </c>
      <c r="H1827">
        <f t="shared" si="170"/>
        <v>20.5</v>
      </c>
      <c r="I1827">
        <v>2</v>
      </c>
      <c r="J1827" t="s">
        <v>11</v>
      </c>
      <c r="K1827" t="s">
        <v>12</v>
      </c>
      <c r="L1827">
        <f>Table357[[#This Row],[unit_price]]*Table357[[#This Row],[quantity]]</f>
        <v>32</v>
      </c>
      <c r="M1827">
        <f t="shared" si="171"/>
        <v>41</v>
      </c>
      <c r="N1827">
        <f t="shared" si="172"/>
        <v>9</v>
      </c>
      <c r="O1827" t="s">
        <v>111</v>
      </c>
      <c r="P1827" t="s">
        <v>115</v>
      </c>
      <c r="Q1827" t="str">
        <f>TEXT(Table357[[#This Row],[order_date]],"yyyy")</f>
        <v>2015</v>
      </c>
    </row>
    <row r="1828" spans="1:17" x14ac:dyDescent="0.3">
      <c r="A1828">
        <f t="shared" si="173"/>
        <v>7777897227</v>
      </c>
      <c r="B1828" s="1">
        <v>42320</v>
      </c>
      <c r="C1828" t="str">
        <f t="shared" si="168"/>
        <v>Thursday</v>
      </c>
      <c r="D1828" t="str">
        <f t="shared" si="169"/>
        <v>November</v>
      </c>
      <c r="E1828">
        <v>16.5</v>
      </c>
      <c r="F1828" t="s">
        <v>7</v>
      </c>
      <c r="G1828" t="s">
        <v>17</v>
      </c>
      <c r="H1828">
        <f t="shared" si="170"/>
        <v>25</v>
      </c>
      <c r="I1828">
        <v>4</v>
      </c>
      <c r="J1828" t="s">
        <v>18</v>
      </c>
      <c r="K1828" t="s">
        <v>19</v>
      </c>
      <c r="L1828">
        <f>Table357[[#This Row],[unit_price]]*Table357[[#This Row],[quantity]]</f>
        <v>66</v>
      </c>
      <c r="M1828">
        <f t="shared" si="171"/>
        <v>100</v>
      </c>
      <c r="N1828">
        <f t="shared" si="172"/>
        <v>34</v>
      </c>
      <c r="O1828" t="s">
        <v>112</v>
      </c>
      <c r="P1828" t="s">
        <v>115</v>
      </c>
      <c r="Q1828" t="str">
        <f>TEXT(Table357[[#This Row],[order_date]],"yyyy")</f>
        <v>2015</v>
      </c>
    </row>
    <row r="1829" spans="1:17" x14ac:dyDescent="0.3">
      <c r="A1829">
        <f t="shared" si="173"/>
        <v>7777897228</v>
      </c>
      <c r="B1829" s="1">
        <v>42320</v>
      </c>
      <c r="C1829" t="str">
        <f t="shared" si="168"/>
        <v>Thursday</v>
      </c>
      <c r="D1829" t="str">
        <f t="shared" si="169"/>
        <v>November</v>
      </c>
      <c r="E1829">
        <v>16</v>
      </c>
      <c r="F1829" t="s">
        <v>7</v>
      </c>
      <c r="G1829" t="s">
        <v>14</v>
      </c>
      <c r="H1829">
        <f t="shared" si="170"/>
        <v>21.5</v>
      </c>
      <c r="I1829">
        <v>10</v>
      </c>
      <c r="J1829" t="s">
        <v>64</v>
      </c>
      <c r="K1829" t="s">
        <v>65</v>
      </c>
      <c r="L1829">
        <f>Table357[[#This Row],[unit_price]]*Table357[[#This Row],[quantity]]</f>
        <v>160</v>
      </c>
      <c r="M1829">
        <f t="shared" si="171"/>
        <v>215</v>
      </c>
      <c r="N1829">
        <f t="shared" si="172"/>
        <v>55</v>
      </c>
      <c r="O1829" t="s">
        <v>111</v>
      </c>
      <c r="P1829" t="s">
        <v>115</v>
      </c>
      <c r="Q1829" t="str">
        <f>TEXT(Table357[[#This Row],[order_date]],"yyyy")</f>
        <v>2015</v>
      </c>
    </row>
    <row r="1830" spans="1:17" x14ac:dyDescent="0.3">
      <c r="A1830">
        <f t="shared" si="173"/>
        <v>7777897229</v>
      </c>
      <c r="B1830" s="1">
        <v>42320</v>
      </c>
      <c r="C1830" t="str">
        <f t="shared" si="168"/>
        <v>Thursday</v>
      </c>
      <c r="D1830" t="str">
        <f t="shared" si="169"/>
        <v>November</v>
      </c>
      <c r="E1830">
        <v>16.75</v>
      </c>
      <c r="F1830" t="s">
        <v>7</v>
      </c>
      <c r="G1830" t="s">
        <v>14</v>
      </c>
      <c r="H1830">
        <f t="shared" si="170"/>
        <v>22.25</v>
      </c>
      <c r="I1830">
        <v>4</v>
      </c>
      <c r="J1830" t="s">
        <v>62</v>
      </c>
      <c r="K1830" t="s">
        <v>63</v>
      </c>
      <c r="L1830">
        <f>Table357[[#This Row],[unit_price]]*Table357[[#This Row],[quantity]]</f>
        <v>67</v>
      </c>
      <c r="M1830">
        <f t="shared" si="171"/>
        <v>89</v>
      </c>
      <c r="N1830">
        <f t="shared" si="172"/>
        <v>22</v>
      </c>
      <c r="O1830" t="s">
        <v>111</v>
      </c>
      <c r="P1830" t="s">
        <v>114</v>
      </c>
      <c r="Q1830" t="str">
        <f>TEXT(Table357[[#This Row],[order_date]],"yyyy")</f>
        <v>2015</v>
      </c>
    </row>
    <row r="1831" spans="1:17" x14ac:dyDescent="0.3">
      <c r="A1831">
        <f t="shared" si="173"/>
        <v>7777897230</v>
      </c>
      <c r="B1831" s="1">
        <v>42320</v>
      </c>
      <c r="C1831" t="str">
        <f t="shared" si="168"/>
        <v>Thursday</v>
      </c>
      <c r="D1831" t="str">
        <f t="shared" si="169"/>
        <v>November</v>
      </c>
      <c r="E1831">
        <v>12</v>
      </c>
      <c r="F1831" t="s">
        <v>27</v>
      </c>
      <c r="G1831" t="s">
        <v>8</v>
      </c>
      <c r="H1831">
        <f t="shared" si="170"/>
        <v>15</v>
      </c>
      <c r="I1831">
        <v>8</v>
      </c>
      <c r="J1831" t="s">
        <v>11</v>
      </c>
      <c r="K1831" t="s">
        <v>12</v>
      </c>
      <c r="L1831">
        <f>Table357[[#This Row],[unit_price]]*Table357[[#This Row],[quantity]]</f>
        <v>96</v>
      </c>
      <c r="M1831">
        <f t="shared" si="171"/>
        <v>120</v>
      </c>
      <c r="N1831">
        <f t="shared" si="172"/>
        <v>24</v>
      </c>
      <c r="O1831" t="s">
        <v>111</v>
      </c>
      <c r="P1831" t="s">
        <v>114</v>
      </c>
      <c r="Q1831" t="str">
        <f>TEXT(Table357[[#This Row],[order_date]],"yyyy")</f>
        <v>2015</v>
      </c>
    </row>
    <row r="1832" spans="1:17" x14ac:dyDescent="0.3">
      <c r="A1832">
        <f t="shared" si="173"/>
        <v>7777897231</v>
      </c>
      <c r="B1832" s="1">
        <v>42320</v>
      </c>
      <c r="C1832" t="str">
        <f t="shared" si="168"/>
        <v>Thursday</v>
      </c>
      <c r="D1832" t="str">
        <f t="shared" si="169"/>
        <v>November</v>
      </c>
      <c r="E1832">
        <v>20.75</v>
      </c>
      <c r="F1832" t="s">
        <v>13</v>
      </c>
      <c r="G1832" t="s">
        <v>22</v>
      </c>
      <c r="H1832">
        <f t="shared" si="170"/>
        <v>28.75</v>
      </c>
      <c r="I1832">
        <v>8</v>
      </c>
      <c r="J1832" t="s">
        <v>46</v>
      </c>
      <c r="K1832" t="s">
        <v>47</v>
      </c>
      <c r="L1832">
        <f>Table357[[#This Row],[unit_price]]*Table357[[#This Row],[quantity]]</f>
        <v>166</v>
      </c>
      <c r="M1832">
        <f t="shared" si="171"/>
        <v>230</v>
      </c>
      <c r="N1832">
        <f t="shared" si="172"/>
        <v>64</v>
      </c>
      <c r="O1832" t="s">
        <v>112</v>
      </c>
      <c r="P1832" t="s">
        <v>114</v>
      </c>
      <c r="Q1832" t="str">
        <f>TEXT(Table357[[#This Row],[order_date]],"yyyy")</f>
        <v>2015</v>
      </c>
    </row>
    <row r="1833" spans="1:17" x14ac:dyDescent="0.3">
      <c r="A1833">
        <f t="shared" si="173"/>
        <v>7777897232</v>
      </c>
      <c r="B1833" s="1">
        <v>42320</v>
      </c>
      <c r="C1833" t="str">
        <f t="shared" si="168"/>
        <v>Thursday</v>
      </c>
      <c r="D1833" t="str">
        <f t="shared" si="169"/>
        <v>November</v>
      </c>
      <c r="E1833">
        <v>16.5</v>
      </c>
      <c r="F1833" t="s">
        <v>7</v>
      </c>
      <c r="G1833" t="s">
        <v>17</v>
      </c>
      <c r="H1833">
        <f t="shared" si="170"/>
        <v>25</v>
      </c>
      <c r="I1833">
        <v>1</v>
      </c>
      <c r="J1833" t="s">
        <v>32</v>
      </c>
      <c r="K1833" t="s">
        <v>33</v>
      </c>
      <c r="L1833">
        <f>Table357[[#This Row],[unit_price]]*Table357[[#This Row],[quantity]]</f>
        <v>16.5</v>
      </c>
      <c r="M1833">
        <f t="shared" si="171"/>
        <v>25</v>
      </c>
      <c r="N1833">
        <f t="shared" si="172"/>
        <v>8.5</v>
      </c>
      <c r="O1833" t="s">
        <v>112</v>
      </c>
      <c r="P1833" t="s">
        <v>115</v>
      </c>
      <c r="Q1833" t="str">
        <f>TEXT(Table357[[#This Row],[order_date]],"yyyy")</f>
        <v>2015</v>
      </c>
    </row>
    <row r="1834" spans="1:17" x14ac:dyDescent="0.3">
      <c r="A1834">
        <f t="shared" si="173"/>
        <v>7777897233</v>
      </c>
      <c r="B1834" s="1">
        <v>42320</v>
      </c>
      <c r="C1834" t="str">
        <f t="shared" si="168"/>
        <v>Thursday</v>
      </c>
      <c r="D1834" t="str">
        <f t="shared" si="169"/>
        <v>November</v>
      </c>
      <c r="E1834">
        <v>20.5</v>
      </c>
      <c r="F1834" t="s">
        <v>13</v>
      </c>
      <c r="G1834" t="s">
        <v>8</v>
      </c>
      <c r="H1834">
        <f t="shared" si="170"/>
        <v>26.5</v>
      </c>
      <c r="I1834">
        <v>1</v>
      </c>
      <c r="J1834" t="s">
        <v>11</v>
      </c>
      <c r="K1834" t="s">
        <v>12</v>
      </c>
      <c r="L1834">
        <f>Table357[[#This Row],[unit_price]]*Table357[[#This Row],[quantity]]</f>
        <v>20.5</v>
      </c>
      <c r="M1834">
        <f t="shared" si="171"/>
        <v>26.5</v>
      </c>
      <c r="N1834">
        <f t="shared" si="172"/>
        <v>6</v>
      </c>
      <c r="O1834" t="s">
        <v>111</v>
      </c>
      <c r="P1834" t="s">
        <v>115</v>
      </c>
      <c r="Q1834" t="str">
        <f>TEXT(Table357[[#This Row],[order_date]],"yyyy")</f>
        <v>2015</v>
      </c>
    </row>
    <row r="1835" spans="1:17" x14ac:dyDescent="0.3">
      <c r="A1835">
        <f t="shared" si="173"/>
        <v>7777897234</v>
      </c>
      <c r="B1835" s="1">
        <v>42320</v>
      </c>
      <c r="C1835" t="str">
        <f t="shared" si="168"/>
        <v>Thursday</v>
      </c>
      <c r="D1835" t="str">
        <f t="shared" si="169"/>
        <v>November</v>
      </c>
      <c r="E1835">
        <v>10.5</v>
      </c>
      <c r="F1835" t="s">
        <v>27</v>
      </c>
      <c r="G1835" t="s">
        <v>8</v>
      </c>
      <c r="H1835">
        <f t="shared" si="170"/>
        <v>13.5</v>
      </c>
      <c r="I1835">
        <v>2</v>
      </c>
      <c r="J1835" t="s">
        <v>9</v>
      </c>
      <c r="K1835" t="s">
        <v>10</v>
      </c>
      <c r="L1835">
        <f>Table357[[#This Row],[unit_price]]*Table357[[#This Row],[quantity]]</f>
        <v>21</v>
      </c>
      <c r="M1835">
        <f t="shared" si="171"/>
        <v>27</v>
      </c>
      <c r="N1835">
        <f t="shared" si="172"/>
        <v>6</v>
      </c>
      <c r="O1835" t="s">
        <v>111</v>
      </c>
      <c r="P1835" t="s">
        <v>115</v>
      </c>
      <c r="Q1835" t="str">
        <f>TEXT(Table357[[#This Row],[order_date]],"yyyy")</f>
        <v>2015</v>
      </c>
    </row>
    <row r="1836" spans="1:17" x14ac:dyDescent="0.3">
      <c r="A1836">
        <f t="shared" si="173"/>
        <v>7777897235</v>
      </c>
      <c r="B1836" s="1">
        <v>42321</v>
      </c>
      <c r="C1836" t="str">
        <f t="shared" si="168"/>
        <v>Friday</v>
      </c>
      <c r="D1836" t="str">
        <f t="shared" si="169"/>
        <v>November</v>
      </c>
      <c r="E1836">
        <v>20.5</v>
      </c>
      <c r="F1836" t="s">
        <v>13</v>
      </c>
      <c r="G1836" t="s">
        <v>8</v>
      </c>
      <c r="H1836">
        <f t="shared" si="170"/>
        <v>26.5</v>
      </c>
      <c r="I1836">
        <v>9</v>
      </c>
      <c r="J1836" t="s">
        <v>58</v>
      </c>
      <c r="K1836" t="s">
        <v>59</v>
      </c>
      <c r="L1836">
        <f>Table357[[#This Row],[unit_price]]*Table357[[#This Row],[quantity]]</f>
        <v>184.5</v>
      </c>
      <c r="M1836">
        <f t="shared" si="171"/>
        <v>238.5</v>
      </c>
      <c r="N1836">
        <f t="shared" si="172"/>
        <v>54</v>
      </c>
      <c r="O1836" t="s">
        <v>111</v>
      </c>
      <c r="P1836" t="s">
        <v>115</v>
      </c>
      <c r="Q1836" t="str">
        <f>TEXT(Table357[[#This Row],[order_date]],"yyyy")</f>
        <v>2015</v>
      </c>
    </row>
    <row r="1837" spans="1:17" x14ac:dyDescent="0.3">
      <c r="A1837">
        <f t="shared" si="173"/>
        <v>7777897236</v>
      </c>
      <c r="B1837" s="1">
        <v>42321</v>
      </c>
      <c r="C1837" t="str">
        <f t="shared" si="168"/>
        <v>Friday</v>
      </c>
      <c r="D1837" t="str">
        <f t="shared" si="169"/>
        <v>November</v>
      </c>
      <c r="E1837">
        <v>20.75</v>
      </c>
      <c r="F1837" t="s">
        <v>13</v>
      </c>
      <c r="G1837" t="s">
        <v>22</v>
      </c>
      <c r="H1837">
        <f t="shared" si="170"/>
        <v>28.75</v>
      </c>
      <c r="I1837">
        <v>10</v>
      </c>
      <c r="J1837" t="s">
        <v>28</v>
      </c>
      <c r="K1837" t="s">
        <v>29</v>
      </c>
      <c r="L1837">
        <f>Table357[[#This Row],[unit_price]]*Table357[[#This Row],[quantity]]</f>
        <v>207.5</v>
      </c>
      <c r="M1837">
        <f t="shared" si="171"/>
        <v>287.5</v>
      </c>
      <c r="N1837">
        <f t="shared" si="172"/>
        <v>80</v>
      </c>
      <c r="O1837" t="s">
        <v>112</v>
      </c>
      <c r="P1837" t="s">
        <v>114</v>
      </c>
      <c r="Q1837" t="str">
        <f>TEXT(Table357[[#This Row],[order_date]],"yyyy")</f>
        <v>2015</v>
      </c>
    </row>
    <row r="1838" spans="1:17" x14ac:dyDescent="0.3">
      <c r="A1838">
        <f t="shared" si="173"/>
        <v>7777897237</v>
      </c>
      <c r="B1838" s="1">
        <v>42321</v>
      </c>
      <c r="C1838" t="str">
        <f t="shared" si="168"/>
        <v>Friday</v>
      </c>
      <c r="D1838" t="str">
        <f t="shared" si="169"/>
        <v>November</v>
      </c>
      <c r="E1838">
        <v>15.25</v>
      </c>
      <c r="F1838" t="s">
        <v>13</v>
      </c>
      <c r="G1838" t="s">
        <v>8</v>
      </c>
      <c r="H1838">
        <f t="shared" si="170"/>
        <v>21.25</v>
      </c>
      <c r="I1838">
        <v>8</v>
      </c>
      <c r="J1838" t="s">
        <v>48</v>
      </c>
      <c r="K1838" t="s">
        <v>49</v>
      </c>
      <c r="L1838">
        <f>Table357[[#This Row],[unit_price]]*Table357[[#This Row],[quantity]]</f>
        <v>122</v>
      </c>
      <c r="M1838">
        <f t="shared" si="171"/>
        <v>170</v>
      </c>
      <c r="N1838">
        <f t="shared" si="172"/>
        <v>48</v>
      </c>
      <c r="O1838" t="s">
        <v>111</v>
      </c>
      <c r="P1838" t="s">
        <v>114</v>
      </c>
      <c r="Q1838" t="str">
        <f>TEXT(Table357[[#This Row],[order_date]],"yyyy")</f>
        <v>2015</v>
      </c>
    </row>
    <row r="1839" spans="1:17" x14ac:dyDescent="0.3">
      <c r="A1839">
        <f t="shared" si="173"/>
        <v>7777897238</v>
      </c>
      <c r="B1839" s="1">
        <v>42321</v>
      </c>
      <c r="C1839" t="str">
        <f t="shared" si="168"/>
        <v>Friday</v>
      </c>
      <c r="D1839" t="str">
        <f t="shared" si="169"/>
        <v>November</v>
      </c>
      <c r="E1839">
        <v>12</v>
      </c>
      <c r="F1839" t="s">
        <v>84</v>
      </c>
      <c r="G1839" t="s">
        <v>14</v>
      </c>
      <c r="H1839">
        <f t="shared" si="170"/>
        <v>14</v>
      </c>
      <c r="I1839">
        <v>6</v>
      </c>
      <c r="J1839" t="s">
        <v>42</v>
      </c>
      <c r="K1839" t="s">
        <v>43</v>
      </c>
      <c r="L1839">
        <f>Table357[[#This Row],[unit_price]]*Table357[[#This Row],[quantity]]</f>
        <v>72</v>
      </c>
      <c r="M1839">
        <f t="shared" si="171"/>
        <v>84</v>
      </c>
      <c r="N1839">
        <f t="shared" si="172"/>
        <v>12</v>
      </c>
      <c r="O1839" t="s">
        <v>112</v>
      </c>
      <c r="P1839" t="s">
        <v>114</v>
      </c>
      <c r="Q1839" t="str">
        <f>TEXT(Table357[[#This Row],[order_date]],"yyyy")</f>
        <v>2015</v>
      </c>
    </row>
    <row r="1840" spans="1:17" x14ac:dyDescent="0.3">
      <c r="A1840">
        <f t="shared" si="173"/>
        <v>7777897239</v>
      </c>
      <c r="B1840" s="1">
        <v>42322</v>
      </c>
      <c r="C1840" t="str">
        <f t="shared" si="168"/>
        <v>Saturday</v>
      </c>
      <c r="D1840" t="str">
        <f t="shared" si="169"/>
        <v>November</v>
      </c>
      <c r="E1840">
        <v>16.5</v>
      </c>
      <c r="F1840" t="s">
        <v>13</v>
      </c>
      <c r="G1840" t="s">
        <v>8</v>
      </c>
      <c r="H1840">
        <f t="shared" si="170"/>
        <v>22.5</v>
      </c>
      <c r="I1840">
        <v>6</v>
      </c>
      <c r="J1840" t="s">
        <v>9</v>
      </c>
      <c r="K1840" t="s">
        <v>10</v>
      </c>
      <c r="L1840">
        <f>Table357[[#This Row],[unit_price]]*Table357[[#This Row],[quantity]]</f>
        <v>99</v>
      </c>
      <c r="M1840">
        <f t="shared" si="171"/>
        <v>135</v>
      </c>
      <c r="N1840">
        <f t="shared" si="172"/>
        <v>36</v>
      </c>
      <c r="O1840" t="s">
        <v>111</v>
      </c>
      <c r="P1840" t="s">
        <v>115</v>
      </c>
      <c r="Q1840" t="str">
        <f>TEXT(Table357[[#This Row],[order_date]],"yyyy")</f>
        <v>2015</v>
      </c>
    </row>
    <row r="1841" spans="1:17" x14ac:dyDescent="0.3">
      <c r="A1841">
        <f t="shared" si="173"/>
        <v>7777897240</v>
      </c>
      <c r="B1841" s="1">
        <v>42322</v>
      </c>
      <c r="C1841" t="str">
        <f t="shared" si="168"/>
        <v>Saturday</v>
      </c>
      <c r="D1841" t="str">
        <f t="shared" si="169"/>
        <v>November</v>
      </c>
      <c r="E1841">
        <v>16</v>
      </c>
      <c r="F1841" t="s">
        <v>7</v>
      </c>
      <c r="G1841" t="s">
        <v>14</v>
      </c>
      <c r="H1841">
        <f t="shared" si="170"/>
        <v>21.5</v>
      </c>
      <c r="I1841">
        <v>9</v>
      </c>
      <c r="J1841" t="s">
        <v>42</v>
      </c>
      <c r="K1841" t="s">
        <v>43</v>
      </c>
      <c r="L1841">
        <f>Table357[[#This Row],[unit_price]]*Table357[[#This Row],[quantity]]</f>
        <v>144</v>
      </c>
      <c r="M1841">
        <f t="shared" si="171"/>
        <v>193.5</v>
      </c>
      <c r="N1841">
        <f t="shared" si="172"/>
        <v>49.5</v>
      </c>
      <c r="O1841" t="s">
        <v>112</v>
      </c>
      <c r="P1841" t="s">
        <v>115</v>
      </c>
      <c r="Q1841" t="str">
        <f>TEXT(Table357[[#This Row],[order_date]],"yyyy")</f>
        <v>2015</v>
      </c>
    </row>
    <row r="1842" spans="1:17" x14ac:dyDescent="0.3">
      <c r="A1842">
        <f t="shared" si="173"/>
        <v>7777897241</v>
      </c>
      <c r="B1842" s="1">
        <v>42322</v>
      </c>
      <c r="C1842" t="str">
        <f t="shared" si="168"/>
        <v>Saturday</v>
      </c>
      <c r="D1842" t="str">
        <f t="shared" si="169"/>
        <v>November</v>
      </c>
      <c r="E1842">
        <v>16</v>
      </c>
      <c r="F1842" t="s">
        <v>7</v>
      </c>
      <c r="G1842" t="s">
        <v>8</v>
      </c>
      <c r="H1842">
        <f t="shared" si="170"/>
        <v>20.5</v>
      </c>
      <c r="I1842">
        <v>2</v>
      </c>
      <c r="J1842" t="s">
        <v>30</v>
      </c>
      <c r="K1842" t="s">
        <v>31</v>
      </c>
      <c r="L1842">
        <f>Table357[[#This Row],[unit_price]]*Table357[[#This Row],[quantity]]</f>
        <v>32</v>
      </c>
      <c r="M1842">
        <f t="shared" si="171"/>
        <v>41</v>
      </c>
      <c r="N1842">
        <f t="shared" si="172"/>
        <v>9</v>
      </c>
      <c r="O1842" t="s">
        <v>112</v>
      </c>
      <c r="P1842" t="s">
        <v>115</v>
      </c>
      <c r="Q1842" t="str">
        <f>TEXT(Table357[[#This Row],[order_date]],"yyyy")</f>
        <v>2015</v>
      </c>
    </row>
    <row r="1843" spans="1:17" x14ac:dyDescent="0.3">
      <c r="A1843">
        <f t="shared" si="173"/>
        <v>7777897242</v>
      </c>
      <c r="B1843" s="1">
        <v>42322</v>
      </c>
      <c r="C1843" t="str">
        <f t="shared" si="168"/>
        <v>Saturday</v>
      </c>
      <c r="D1843" t="str">
        <f t="shared" si="169"/>
        <v>November</v>
      </c>
      <c r="E1843">
        <v>15.25</v>
      </c>
      <c r="F1843" t="s">
        <v>13</v>
      </c>
      <c r="G1843" t="s">
        <v>8</v>
      </c>
      <c r="H1843">
        <f t="shared" si="170"/>
        <v>21.25</v>
      </c>
      <c r="I1843">
        <v>10</v>
      </c>
      <c r="J1843" t="s">
        <v>48</v>
      </c>
      <c r="K1843" t="s">
        <v>49</v>
      </c>
      <c r="L1843">
        <f>Table357[[#This Row],[unit_price]]*Table357[[#This Row],[quantity]]</f>
        <v>152.5</v>
      </c>
      <c r="M1843">
        <f t="shared" si="171"/>
        <v>212.5</v>
      </c>
      <c r="N1843">
        <f t="shared" si="172"/>
        <v>60</v>
      </c>
      <c r="O1843" t="s">
        <v>112</v>
      </c>
      <c r="P1843" t="s">
        <v>115</v>
      </c>
      <c r="Q1843" t="str">
        <f>TEXT(Table357[[#This Row],[order_date]],"yyyy")</f>
        <v>2015</v>
      </c>
    </row>
    <row r="1844" spans="1:17" x14ac:dyDescent="0.3">
      <c r="A1844">
        <f t="shared" si="173"/>
        <v>7777897243</v>
      </c>
      <c r="B1844" s="1">
        <v>42322</v>
      </c>
      <c r="C1844" t="str">
        <f t="shared" si="168"/>
        <v>Saturday</v>
      </c>
      <c r="D1844" t="str">
        <f t="shared" si="169"/>
        <v>November</v>
      </c>
      <c r="E1844">
        <v>20.5</v>
      </c>
      <c r="F1844" t="s">
        <v>13</v>
      </c>
      <c r="G1844" t="s">
        <v>8</v>
      </c>
      <c r="H1844">
        <f t="shared" si="170"/>
        <v>26.5</v>
      </c>
      <c r="I1844">
        <v>2</v>
      </c>
      <c r="J1844" t="s">
        <v>11</v>
      </c>
      <c r="K1844" t="s">
        <v>12</v>
      </c>
      <c r="L1844">
        <f>Table357[[#This Row],[unit_price]]*Table357[[#This Row],[quantity]]</f>
        <v>41</v>
      </c>
      <c r="M1844">
        <f t="shared" si="171"/>
        <v>53</v>
      </c>
      <c r="N1844">
        <f t="shared" si="172"/>
        <v>12</v>
      </c>
      <c r="O1844" t="s">
        <v>111</v>
      </c>
      <c r="P1844" t="s">
        <v>114</v>
      </c>
      <c r="Q1844" t="str">
        <f>TEXT(Table357[[#This Row],[order_date]],"yyyy")</f>
        <v>2015</v>
      </c>
    </row>
    <row r="1845" spans="1:17" x14ac:dyDescent="0.3">
      <c r="A1845">
        <f t="shared" si="173"/>
        <v>7777897244</v>
      </c>
      <c r="B1845" s="1">
        <v>42322</v>
      </c>
      <c r="C1845" t="str">
        <f t="shared" si="168"/>
        <v>Saturday</v>
      </c>
      <c r="D1845" t="str">
        <f t="shared" si="169"/>
        <v>November</v>
      </c>
      <c r="E1845">
        <v>20.5</v>
      </c>
      <c r="F1845" t="s">
        <v>13</v>
      </c>
      <c r="G1845" t="s">
        <v>8</v>
      </c>
      <c r="H1845">
        <f t="shared" si="170"/>
        <v>26.5</v>
      </c>
      <c r="I1845">
        <v>12</v>
      </c>
      <c r="J1845" t="s">
        <v>58</v>
      </c>
      <c r="K1845" t="s">
        <v>59</v>
      </c>
      <c r="L1845">
        <f>Table357[[#This Row],[unit_price]]*Table357[[#This Row],[quantity]]</f>
        <v>246</v>
      </c>
      <c r="M1845">
        <f t="shared" si="171"/>
        <v>318</v>
      </c>
      <c r="N1845">
        <f t="shared" si="172"/>
        <v>72</v>
      </c>
      <c r="O1845" t="s">
        <v>112</v>
      </c>
      <c r="P1845" t="s">
        <v>115</v>
      </c>
      <c r="Q1845" t="str">
        <f>TEXT(Table357[[#This Row],[order_date]],"yyyy")</f>
        <v>2015</v>
      </c>
    </row>
    <row r="1846" spans="1:17" x14ac:dyDescent="0.3">
      <c r="A1846">
        <f t="shared" si="173"/>
        <v>7777897245</v>
      </c>
      <c r="B1846" s="1">
        <v>42323</v>
      </c>
      <c r="C1846" t="str">
        <f t="shared" si="168"/>
        <v>Sunday</v>
      </c>
      <c r="D1846" t="str">
        <f t="shared" si="169"/>
        <v>November</v>
      </c>
      <c r="E1846">
        <v>16.75</v>
      </c>
      <c r="F1846" t="s">
        <v>7</v>
      </c>
      <c r="G1846" t="s">
        <v>22</v>
      </c>
      <c r="H1846">
        <f t="shared" si="170"/>
        <v>23.25</v>
      </c>
      <c r="I1846">
        <v>7</v>
      </c>
      <c r="J1846" t="s">
        <v>44</v>
      </c>
      <c r="K1846" t="s">
        <v>45</v>
      </c>
      <c r="L1846">
        <f>Table357[[#This Row],[unit_price]]*Table357[[#This Row],[quantity]]</f>
        <v>117.25</v>
      </c>
      <c r="M1846">
        <f t="shared" si="171"/>
        <v>162.75</v>
      </c>
      <c r="N1846">
        <f t="shared" si="172"/>
        <v>45.5</v>
      </c>
      <c r="O1846" t="s">
        <v>112</v>
      </c>
      <c r="P1846" t="s">
        <v>114</v>
      </c>
      <c r="Q1846" t="str">
        <f>TEXT(Table357[[#This Row],[order_date]],"yyyy")</f>
        <v>2015</v>
      </c>
    </row>
    <row r="1847" spans="1:17" x14ac:dyDescent="0.3">
      <c r="A1847">
        <f t="shared" si="173"/>
        <v>7777897246</v>
      </c>
      <c r="B1847" s="1">
        <v>42323</v>
      </c>
      <c r="C1847" t="str">
        <f t="shared" si="168"/>
        <v>Sunday</v>
      </c>
      <c r="D1847" t="str">
        <f t="shared" si="169"/>
        <v>November</v>
      </c>
      <c r="E1847">
        <v>16.25</v>
      </c>
      <c r="F1847" t="s">
        <v>7</v>
      </c>
      <c r="G1847" t="s">
        <v>17</v>
      </c>
      <c r="H1847">
        <f t="shared" si="170"/>
        <v>24.75</v>
      </c>
      <c r="I1847">
        <v>9</v>
      </c>
      <c r="J1847" t="s">
        <v>70</v>
      </c>
      <c r="K1847" t="s">
        <v>71</v>
      </c>
      <c r="L1847">
        <f>Table357[[#This Row],[unit_price]]*Table357[[#This Row],[quantity]]</f>
        <v>146.25</v>
      </c>
      <c r="M1847">
        <f t="shared" si="171"/>
        <v>222.75</v>
      </c>
      <c r="N1847">
        <f t="shared" si="172"/>
        <v>76.5</v>
      </c>
      <c r="O1847" t="s">
        <v>111</v>
      </c>
      <c r="P1847" t="s">
        <v>114</v>
      </c>
      <c r="Q1847" t="str">
        <f>TEXT(Table357[[#This Row],[order_date]],"yyyy")</f>
        <v>2015</v>
      </c>
    </row>
    <row r="1848" spans="1:17" x14ac:dyDescent="0.3">
      <c r="A1848">
        <f t="shared" si="173"/>
        <v>7777897247</v>
      </c>
      <c r="B1848" s="1">
        <v>42323</v>
      </c>
      <c r="C1848" t="str">
        <f t="shared" si="168"/>
        <v>Sunday</v>
      </c>
      <c r="D1848" t="str">
        <f t="shared" si="169"/>
        <v>November</v>
      </c>
      <c r="E1848">
        <v>12</v>
      </c>
      <c r="F1848" t="s">
        <v>27</v>
      </c>
      <c r="G1848" t="s">
        <v>8</v>
      </c>
      <c r="H1848">
        <f t="shared" si="170"/>
        <v>15</v>
      </c>
      <c r="I1848">
        <v>6</v>
      </c>
      <c r="J1848" t="s">
        <v>52</v>
      </c>
      <c r="K1848" t="s">
        <v>53</v>
      </c>
      <c r="L1848">
        <f>Table357[[#This Row],[unit_price]]*Table357[[#This Row],[quantity]]</f>
        <v>72</v>
      </c>
      <c r="M1848">
        <f t="shared" si="171"/>
        <v>90</v>
      </c>
      <c r="N1848">
        <f t="shared" si="172"/>
        <v>18</v>
      </c>
      <c r="O1848" t="s">
        <v>111</v>
      </c>
      <c r="P1848" t="s">
        <v>114</v>
      </c>
      <c r="Q1848" t="str">
        <f>TEXT(Table357[[#This Row],[order_date]],"yyyy")</f>
        <v>2015</v>
      </c>
    </row>
    <row r="1849" spans="1:17" x14ac:dyDescent="0.3">
      <c r="A1849">
        <f t="shared" si="173"/>
        <v>7777897248</v>
      </c>
      <c r="B1849" s="1">
        <v>42323</v>
      </c>
      <c r="C1849" t="str">
        <f t="shared" si="168"/>
        <v>Sunday</v>
      </c>
      <c r="D1849" t="str">
        <f t="shared" si="169"/>
        <v>November</v>
      </c>
      <c r="E1849">
        <v>16</v>
      </c>
      <c r="F1849" t="s">
        <v>7</v>
      </c>
      <c r="G1849" t="s">
        <v>14</v>
      </c>
      <c r="H1849">
        <f t="shared" si="170"/>
        <v>21.5</v>
      </c>
      <c r="I1849">
        <v>6</v>
      </c>
      <c r="J1849" t="s">
        <v>68</v>
      </c>
      <c r="K1849" t="s">
        <v>69</v>
      </c>
      <c r="L1849">
        <f>Table357[[#This Row],[unit_price]]*Table357[[#This Row],[quantity]]</f>
        <v>96</v>
      </c>
      <c r="M1849">
        <f t="shared" si="171"/>
        <v>129</v>
      </c>
      <c r="N1849">
        <f t="shared" si="172"/>
        <v>33</v>
      </c>
      <c r="O1849" t="s">
        <v>111</v>
      </c>
      <c r="P1849" t="s">
        <v>115</v>
      </c>
      <c r="Q1849" t="str">
        <f>TEXT(Table357[[#This Row],[order_date]],"yyyy")</f>
        <v>2015</v>
      </c>
    </row>
    <row r="1850" spans="1:17" x14ac:dyDescent="0.3">
      <c r="A1850">
        <f t="shared" si="173"/>
        <v>7777897249</v>
      </c>
      <c r="B1850" s="1">
        <v>42324</v>
      </c>
      <c r="C1850" t="str">
        <f t="shared" si="168"/>
        <v>Monday</v>
      </c>
      <c r="D1850" t="str">
        <f t="shared" si="169"/>
        <v>November</v>
      </c>
      <c r="E1850">
        <v>20.75</v>
      </c>
      <c r="F1850" t="s">
        <v>13</v>
      </c>
      <c r="G1850" t="s">
        <v>22</v>
      </c>
      <c r="H1850">
        <f t="shared" si="170"/>
        <v>28.75</v>
      </c>
      <c r="I1850">
        <v>3</v>
      </c>
      <c r="J1850" t="s">
        <v>23</v>
      </c>
      <c r="K1850" t="s">
        <v>24</v>
      </c>
      <c r="L1850">
        <f>Table357[[#This Row],[unit_price]]*Table357[[#This Row],[quantity]]</f>
        <v>62.25</v>
      </c>
      <c r="M1850">
        <f t="shared" si="171"/>
        <v>86.25</v>
      </c>
      <c r="N1850">
        <f t="shared" si="172"/>
        <v>24</v>
      </c>
      <c r="O1850" t="s">
        <v>112</v>
      </c>
      <c r="P1850" t="s">
        <v>115</v>
      </c>
      <c r="Q1850" t="str">
        <f>TEXT(Table357[[#This Row],[order_date]],"yyyy")</f>
        <v>2015</v>
      </c>
    </row>
    <row r="1851" spans="1:17" x14ac:dyDescent="0.3">
      <c r="A1851">
        <f t="shared" si="173"/>
        <v>7777897250</v>
      </c>
      <c r="B1851" s="1">
        <v>42324</v>
      </c>
      <c r="C1851" t="str">
        <f t="shared" si="168"/>
        <v>Monday</v>
      </c>
      <c r="D1851" t="str">
        <f t="shared" si="169"/>
        <v>November</v>
      </c>
      <c r="E1851">
        <v>16.75</v>
      </c>
      <c r="F1851" t="s">
        <v>7</v>
      </c>
      <c r="G1851" t="s">
        <v>22</v>
      </c>
      <c r="H1851">
        <f t="shared" si="170"/>
        <v>23.25</v>
      </c>
      <c r="I1851">
        <v>9</v>
      </c>
      <c r="J1851" t="s">
        <v>72</v>
      </c>
      <c r="K1851" t="s">
        <v>73</v>
      </c>
      <c r="L1851">
        <f>Table357[[#This Row],[unit_price]]*Table357[[#This Row],[quantity]]</f>
        <v>150.75</v>
      </c>
      <c r="M1851">
        <f t="shared" si="171"/>
        <v>209.25</v>
      </c>
      <c r="N1851">
        <f t="shared" si="172"/>
        <v>58.5</v>
      </c>
      <c r="O1851" t="s">
        <v>112</v>
      </c>
      <c r="P1851" t="s">
        <v>115</v>
      </c>
      <c r="Q1851" t="str">
        <f>TEXT(Table357[[#This Row],[order_date]],"yyyy")</f>
        <v>2015</v>
      </c>
    </row>
    <row r="1852" spans="1:17" x14ac:dyDescent="0.3">
      <c r="A1852">
        <f t="shared" si="173"/>
        <v>7777897251</v>
      </c>
      <c r="B1852" s="1">
        <v>42324</v>
      </c>
      <c r="C1852" t="str">
        <f t="shared" si="168"/>
        <v>Monday</v>
      </c>
      <c r="D1852" t="str">
        <f t="shared" si="169"/>
        <v>November</v>
      </c>
      <c r="E1852">
        <v>12</v>
      </c>
      <c r="F1852" t="s">
        <v>27</v>
      </c>
      <c r="G1852" t="s">
        <v>8</v>
      </c>
      <c r="H1852">
        <f t="shared" si="170"/>
        <v>15</v>
      </c>
      <c r="I1852">
        <v>5</v>
      </c>
      <c r="J1852" t="s">
        <v>11</v>
      </c>
      <c r="K1852" t="s">
        <v>12</v>
      </c>
      <c r="L1852">
        <f>Table357[[#This Row],[unit_price]]*Table357[[#This Row],[quantity]]</f>
        <v>60</v>
      </c>
      <c r="M1852">
        <f t="shared" si="171"/>
        <v>75</v>
      </c>
      <c r="N1852">
        <f t="shared" si="172"/>
        <v>15</v>
      </c>
      <c r="O1852" t="s">
        <v>111</v>
      </c>
      <c r="P1852" t="s">
        <v>114</v>
      </c>
      <c r="Q1852" t="str">
        <f>TEXT(Table357[[#This Row],[order_date]],"yyyy")</f>
        <v>2015</v>
      </c>
    </row>
    <row r="1853" spans="1:17" x14ac:dyDescent="0.3">
      <c r="A1853">
        <f t="shared" si="173"/>
        <v>7777897252</v>
      </c>
      <c r="B1853" s="1">
        <v>42324</v>
      </c>
      <c r="C1853" t="str">
        <f t="shared" si="168"/>
        <v>Monday</v>
      </c>
      <c r="D1853" t="str">
        <f t="shared" si="169"/>
        <v>November</v>
      </c>
      <c r="E1853">
        <v>14.75</v>
      </c>
      <c r="F1853" t="s">
        <v>7</v>
      </c>
      <c r="G1853" t="s">
        <v>14</v>
      </c>
      <c r="H1853">
        <f t="shared" si="170"/>
        <v>20.25</v>
      </c>
      <c r="I1853">
        <v>9</v>
      </c>
      <c r="J1853" t="s">
        <v>56</v>
      </c>
      <c r="K1853" t="s">
        <v>57</v>
      </c>
      <c r="L1853">
        <f>Table357[[#This Row],[unit_price]]*Table357[[#This Row],[quantity]]</f>
        <v>132.75</v>
      </c>
      <c r="M1853">
        <f t="shared" si="171"/>
        <v>182.25</v>
      </c>
      <c r="N1853">
        <f t="shared" si="172"/>
        <v>49.5</v>
      </c>
      <c r="O1853" t="s">
        <v>111</v>
      </c>
      <c r="P1853" t="s">
        <v>114</v>
      </c>
      <c r="Q1853" t="str">
        <f>TEXT(Table357[[#This Row],[order_date]],"yyyy")</f>
        <v>2015</v>
      </c>
    </row>
    <row r="1854" spans="1:17" x14ac:dyDescent="0.3">
      <c r="A1854">
        <f t="shared" si="173"/>
        <v>7777897253</v>
      </c>
      <c r="B1854" s="1">
        <v>42325</v>
      </c>
      <c r="C1854" t="str">
        <f t="shared" si="168"/>
        <v>Tuesday</v>
      </c>
      <c r="D1854" t="str">
        <f t="shared" si="169"/>
        <v>November</v>
      </c>
      <c r="E1854">
        <v>16.5</v>
      </c>
      <c r="F1854" t="s">
        <v>7</v>
      </c>
      <c r="G1854" t="s">
        <v>17</v>
      </c>
      <c r="H1854">
        <f t="shared" si="170"/>
        <v>25</v>
      </c>
      <c r="I1854">
        <v>12</v>
      </c>
      <c r="J1854" t="s">
        <v>32</v>
      </c>
      <c r="K1854" t="s">
        <v>33</v>
      </c>
      <c r="L1854">
        <f>Table357[[#This Row],[unit_price]]*Table357[[#This Row],[quantity]]</f>
        <v>198</v>
      </c>
      <c r="M1854">
        <f t="shared" si="171"/>
        <v>300</v>
      </c>
      <c r="N1854">
        <f t="shared" si="172"/>
        <v>102</v>
      </c>
      <c r="O1854" t="s">
        <v>111</v>
      </c>
      <c r="P1854" t="s">
        <v>114</v>
      </c>
      <c r="Q1854" t="str">
        <f>TEXT(Table357[[#This Row],[order_date]],"yyyy")</f>
        <v>2015</v>
      </c>
    </row>
    <row r="1855" spans="1:17" x14ac:dyDescent="0.3">
      <c r="A1855">
        <f t="shared" si="173"/>
        <v>7777897254</v>
      </c>
      <c r="B1855" s="1">
        <v>42325</v>
      </c>
      <c r="C1855" t="str">
        <f t="shared" si="168"/>
        <v>Tuesday</v>
      </c>
      <c r="D1855" t="str">
        <f t="shared" si="169"/>
        <v>November</v>
      </c>
      <c r="E1855">
        <v>16</v>
      </c>
      <c r="F1855" t="s">
        <v>7</v>
      </c>
      <c r="G1855" t="s">
        <v>8</v>
      </c>
      <c r="H1855">
        <f t="shared" si="170"/>
        <v>20.5</v>
      </c>
      <c r="I1855">
        <v>9</v>
      </c>
      <c r="J1855" t="s">
        <v>11</v>
      </c>
      <c r="K1855" t="s">
        <v>12</v>
      </c>
      <c r="L1855">
        <f>Table357[[#This Row],[unit_price]]*Table357[[#This Row],[quantity]]</f>
        <v>144</v>
      </c>
      <c r="M1855">
        <f t="shared" si="171"/>
        <v>184.5</v>
      </c>
      <c r="N1855">
        <f t="shared" si="172"/>
        <v>40.5</v>
      </c>
      <c r="O1855" t="s">
        <v>112</v>
      </c>
      <c r="P1855" t="s">
        <v>114</v>
      </c>
      <c r="Q1855" t="str">
        <f>TEXT(Table357[[#This Row],[order_date]],"yyyy")</f>
        <v>2015</v>
      </c>
    </row>
    <row r="1856" spans="1:17" x14ac:dyDescent="0.3">
      <c r="A1856">
        <f t="shared" si="173"/>
        <v>7777897255</v>
      </c>
      <c r="B1856" s="1">
        <v>42325</v>
      </c>
      <c r="C1856" t="str">
        <f t="shared" si="168"/>
        <v>Tuesday</v>
      </c>
      <c r="D1856" t="str">
        <f t="shared" si="169"/>
        <v>November</v>
      </c>
      <c r="E1856">
        <v>10.5</v>
      </c>
      <c r="F1856" t="s">
        <v>27</v>
      </c>
      <c r="G1856" t="s">
        <v>8</v>
      </c>
      <c r="H1856">
        <f t="shared" si="170"/>
        <v>13.5</v>
      </c>
      <c r="I1856">
        <v>12</v>
      </c>
      <c r="J1856" t="s">
        <v>9</v>
      </c>
      <c r="K1856" t="s">
        <v>10</v>
      </c>
      <c r="L1856">
        <f>Table357[[#This Row],[unit_price]]*Table357[[#This Row],[quantity]]</f>
        <v>126</v>
      </c>
      <c r="M1856">
        <f t="shared" si="171"/>
        <v>162</v>
      </c>
      <c r="N1856">
        <f t="shared" si="172"/>
        <v>36</v>
      </c>
      <c r="O1856" t="s">
        <v>112</v>
      </c>
      <c r="P1856" t="s">
        <v>115</v>
      </c>
      <c r="Q1856" t="str">
        <f>TEXT(Table357[[#This Row],[order_date]],"yyyy")</f>
        <v>2015</v>
      </c>
    </row>
    <row r="1857" spans="1:17" x14ac:dyDescent="0.3">
      <c r="A1857">
        <f t="shared" si="173"/>
        <v>7777897256</v>
      </c>
      <c r="B1857" s="1">
        <v>42325</v>
      </c>
      <c r="C1857" t="str">
        <f t="shared" si="168"/>
        <v>Tuesday</v>
      </c>
      <c r="D1857" t="str">
        <f t="shared" si="169"/>
        <v>November</v>
      </c>
      <c r="E1857">
        <v>20.75</v>
      </c>
      <c r="F1857" t="s">
        <v>13</v>
      </c>
      <c r="G1857" t="s">
        <v>17</v>
      </c>
      <c r="H1857">
        <f t="shared" si="170"/>
        <v>30.75</v>
      </c>
      <c r="I1857">
        <v>3</v>
      </c>
      <c r="J1857" t="s">
        <v>54</v>
      </c>
      <c r="K1857" t="s">
        <v>55</v>
      </c>
      <c r="L1857">
        <f>Table357[[#This Row],[unit_price]]*Table357[[#This Row],[quantity]]</f>
        <v>62.25</v>
      </c>
      <c r="M1857">
        <f t="shared" si="171"/>
        <v>92.25</v>
      </c>
      <c r="N1857">
        <f t="shared" si="172"/>
        <v>30</v>
      </c>
      <c r="O1857" t="s">
        <v>111</v>
      </c>
      <c r="P1857" t="s">
        <v>115</v>
      </c>
      <c r="Q1857" t="str">
        <f>TEXT(Table357[[#This Row],[order_date]],"yyyy")</f>
        <v>2015</v>
      </c>
    </row>
    <row r="1858" spans="1:17" x14ac:dyDescent="0.3">
      <c r="A1858">
        <f t="shared" si="173"/>
        <v>7777897257</v>
      </c>
      <c r="B1858" s="1">
        <v>42325</v>
      </c>
      <c r="C1858" t="str">
        <f t="shared" ref="C1858:C1921" si="174">TEXT(B1858,"dddd")</f>
        <v>Tuesday</v>
      </c>
      <c r="D1858" t="str">
        <f t="shared" si="169"/>
        <v>November</v>
      </c>
      <c r="E1858">
        <v>11</v>
      </c>
      <c r="F1858" t="s">
        <v>27</v>
      </c>
      <c r="G1858" t="s">
        <v>8</v>
      </c>
      <c r="H1858">
        <f t="shared" si="170"/>
        <v>14</v>
      </c>
      <c r="I1858">
        <v>2</v>
      </c>
      <c r="J1858" t="s">
        <v>74</v>
      </c>
      <c r="K1858" t="s">
        <v>75</v>
      </c>
      <c r="L1858">
        <f>Table357[[#This Row],[unit_price]]*Table357[[#This Row],[quantity]]</f>
        <v>22</v>
      </c>
      <c r="M1858">
        <f t="shared" si="171"/>
        <v>28</v>
      </c>
      <c r="N1858">
        <f t="shared" si="172"/>
        <v>6</v>
      </c>
      <c r="O1858" t="s">
        <v>111</v>
      </c>
      <c r="P1858" t="s">
        <v>114</v>
      </c>
      <c r="Q1858" t="str">
        <f>TEXT(Table357[[#This Row],[order_date]],"yyyy")</f>
        <v>2015</v>
      </c>
    </row>
    <row r="1859" spans="1:17" x14ac:dyDescent="0.3">
      <c r="A1859">
        <f t="shared" si="173"/>
        <v>7777897258</v>
      </c>
      <c r="B1859" s="1">
        <v>42325</v>
      </c>
      <c r="C1859" t="str">
        <f t="shared" si="174"/>
        <v>Tuesday</v>
      </c>
      <c r="D1859" t="str">
        <f t="shared" ref="D1859:D1922" si="175">TEXT(B1859,"mmmm")</f>
        <v>November</v>
      </c>
      <c r="E1859">
        <v>10.5</v>
      </c>
      <c r="F1859" t="s">
        <v>27</v>
      </c>
      <c r="G1859" t="s">
        <v>8</v>
      </c>
      <c r="H1859">
        <f t="shared" ref="H1859:H1922" si="176">E1859 +   IF(F1859="S", 2, IF(F1859="M", 3.5, IF(F1859="L", 5, 0))) +  IF(G1859="Classic", 1, IF(G1859="Veggie", 2, IF(G1859="Chicken", 3, IF(G1859="Supreme",5,0))))</f>
        <v>13.5</v>
      </c>
      <c r="I1859">
        <v>7</v>
      </c>
      <c r="J1859" t="s">
        <v>9</v>
      </c>
      <c r="K1859" t="s">
        <v>10</v>
      </c>
      <c r="L1859">
        <f>Table357[[#This Row],[unit_price]]*Table357[[#This Row],[quantity]]</f>
        <v>73.5</v>
      </c>
      <c r="M1859">
        <f t="shared" ref="M1859:M1922" si="177">H1859*I1859</f>
        <v>94.5</v>
      </c>
      <c r="N1859">
        <f t="shared" ref="N1859:N1922" si="178">(H1859-E1859)*I1859</f>
        <v>21</v>
      </c>
      <c r="O1859" t="s">
        <v>111</v>
      </c>
      <c r="P1859" t="s">
        <v>114</v>
      </c>
      <c r="Q1859" t="str">
        <f>TEXT(Table357[[#This Row],[order_date]],"yyyy")</f>
        <v>2015</v>
      </c>
    </row>
    <row r="1860" spans="1:17" x14ac:dyDescent="0.3">
      <c r="A1860">
        <f t="shared" ref="A1860:A1923" si="179">A1859+1</f>
        <v>7777897259</v>
      </c>
      <c r="B1860" s="1">
        <v>42326</v>
      </c>
      <c r="C1860" t="str">
        <f t="shared" si="174"/>
        <v>Wednesday</v>
      </c>
      <c r="D1860" t="str">
        <f t="shared" si="175"/>
        <v>November</v>
      </c>
      <c r="E1860">
        <v>12.5</v>
      </c>
      <c r="F1860" t="s">
        <v>27</v>
      </c>
      <c r="G1860" t="s">
        <v>17</v>
      </c>
      <c r="H1860">
        <f t="shared" si="176"/>
        <v>19.5</v>
      </c>
      <c r="I1860">
        <v>3</v>
      </c>
      <c r="J1860" t="s">
        <v>32</v>
      </c>
      <c r="K1860" t="s">
        <v>33</v>
      </c>
      <c r="L1860">
        <f>Table357[[#This Row],[unit_price]]*Table357[[#This Row],[quantity]]</f>
        <v>37.5</v>
      </c>
      <c r="M1860">
        <f t="shared" si="177"/>
        <v>58.5</v>
      </c>
      <c r="N1860">
        <f t="shared" si="178"/>
        <v>21</v>
      </c>
      <c r="O1860" t="s">
        <v>111</v>
      </c>
      <c r="P1860" t="s">
        <v>114</v>
      </c>
      <c r="Q1860" t="str">
        <f>TEXT(Table357[[#This Row],[order_date]],"yyyy")</f>
        <v>2015</v>
      </c>
    </row>
    <row r="1861" spans="1:17" x14ac:dyDescent="0.3">
      <c r="A1861">
        <f t="shared" si="179"/>
        <v>7777897260</v>
      </c>
      <c r="B1861" s="1">
        <v>42326</v>
      </c>
      <c r="C1861" t="str">
        <f t="shared" si="174"/>
        <v>Wednesday</v>
      </c>
      <c r="D1861" t="str">
        <f t="shared" si="175"/>
        <v>November</v>
      </c>
      <c r="E1861">
        <v>18.5</v>
      </c>
      <c r="F1861" t="s">
        <v>13</v>
      </c>
      <c r="G1861" t="s">
        <v>14</v>
      </c>
      <c r="H1861">
        <f t="shared" si="176"/>
        <v>25.5</v>
      </c>
      <c r="I1861">
        <v>6</v>
      </c>
      <c r="J1861" t="s">
        <v>15</v>
      </c>
      <c r="K1861" t="s">
        <v>16</v>
      </c>
      <c r="L1861">
        <f>Table357[[#This Row],[unit_price]]*Table357[[#This Row],[quantity]]</f>
        <v>111</v>
      </c>
      <c r="M1861">
        <f t="shared" si="177"/>
        <v>153</v>
      </c>
      <c r="N1861">
        <f t="shared" si="178"/>
        <v>42</v>
      </c>
      <c r="O1861" t="s">
        <v>111</v>
      </c>
      <c r="P1861" t="s">
        <v>115</v>
      </c>
      <c r="Q1861" t="str">
        <f>TEXT(Table357[[#This Row],[order_date]],"yyyy")</f>
        <v>2015</v>
      </c>
    </row>
    <row r="1862" spans="1:17" x14ac:dyDescent="0.3">
      <c r="A1862">
        <f t="shared" si="179"/>
        <v>7777897261</v>
      </c>
      <c r="B1862" s="1">
        <v>42326</v>
      </c>
      <c r="C1862" t="str">
        <f t="shared" si="174"/>
        <v>Wednesday</v>
      </c>
      <c r="D1862" t="str">
        <f t="shared" si="175"/>
        <v>November</v>
      </c>
      <c r="E1862">
        <v>12.5</v>
      </c>
      <c r="F1862" t="s">
        <v>27</v>
      </c>
      <c r="G1862" t="s">
        <v>17</v>
      </c>
      <c r="H1862">
        <f t="shared" si="176"/>
        <v>19.5</v>
      </c>
      <c r="I1862">
        <v>9</v>
      </c>
      <c r="J1862" t="s">
        <v>66</v>
      </c>
      <c r="K1862" t="s">
        <v>67</v>
      </c>
      <c r="L1862">
        <f>Table357[[#This Row],[unit_price]]*Table357[[#This Row],[quantity]]</f>
        <v>112.5</v>
      </c>
      <c r="M1862">
        <f t="shared" si="177"/>
        <v>175.5</v>
      </c>
      <c r="N1862">
        <f t="shared" si="178"/>
        <v>63</v>
      </c>
      <c r="O1862" t="s">
        <v>111</v>
      </c>
      <c r="P1862" t="s">
        <v>115</v>
      </c>
      <c r="Q1862" t="str">
        <f>TEXT(Table357[[#This Row],[order_date]],"yyyy")</f>
        <v>2015</v>
      </c>
    </row>
    <row r="1863" spans="1:17" x14ac:dyDescent="0.3">
      <c r="A1863">
        <f t="shared" si="179"/>
        <v>7777897262</v>
      </c>
      <c r="B1863" s="1">
        <v>42326</v>
      </c>
      <c r="C1863" t="str">
        <f t="shared" si="174"/>
        <v>Wednesday</v>
      </c>
      <c r="D1863" t="str">
        <f t="shared" si="175"/>
        <v>November</v>
      </c>
      <c r="E1863">
        <v>12.75</v>
      </c>
      <c r="F1863" t="s">
        <v>27</v>
      </c>
      <c r="G1863" t="s">
        <v>22</v>
      </c>
      <c r="H1863">
        <f t="shared" si="176"/>
        <v>17.75</v>
      </c>
      <c r="I1863">
        <v>8</v>
      </c>
      <c r="J1863" t="s">
        <v>28</v>
      </c>
      <c r="K1863" t="s">
        <v>29</v>
      </c>
      <c r="L1863">
        <f>Table357[[#This Row],[unit_price]]*Table357[[#This Row],[quantity]]</f>
        <v>102</v>
      </c>
      <c r="M1863">
        <f t="shared" si="177"/>
        <v>142</v>
      </c>
      <c r="N1863">
        <f t="shared" si="178"/>
        <v>40</v>
      </c>
      <c r="O1863" t="s">
        <v>111</v>
      </c>
      <c r="P1863" t="s">
        <v>115</v>
      </c>
      <c r="Q1863" t="str">
        <f>TEXT(Table357[[#This Row],[order_date]],"yyyy")</f>
        <v>2015</v>
      </c>
    </row>
    <row r="1864" spans="1:17" x14ac:dyDescent="0.3">
      <c r="A1864">
        <f t="shared" si="179"/>
        <v>7777897263</v>
      </c>
      <c r="B1864" s="1">
        <v>42326</v>
      </c>
      <c r="C1864" t="str">
        <f t="shared" si="174"/>
        <v>Wednesday</v>
      </c>
      <c r="D1864" t="str">
        <f t="shared" si="175"/>
        <v>November</v>
      </c>
      <c r="E1864">
        <v>12.75</v>
      </c>
      <c r="F1864" t="s">
        <v>27</v>
      </c>
      <c r="G1864" t="s">
        <v>22</v>
      </c>
      <c r="H1864">
        <f t="shared" si="176"/>
        <v>17.75</v>
      </c>
      <c r="I1864">
        <v>9</v>
      </c>
      <c r="J1864" t="s">
        <v>46</v>
      </c>
      <c r="K1864" t="s">
        <v>47</v>
      </c>
      <c r="L1864">
        <f>Table357[[#This Row],[unit_price]]*Table357[[#This Row],[quantity]]</f>
        <v>114.75</v>
      </c>
      <c r="M1864">
        <f t="shared" si="177"/>
        <v>159.75</v>
      </c>
      <c r="N1864">
        <f t="shared" si="178"/>
        <v>45</v>
      </c>
      <c r="O1864" t="s">
        <v>111</v>
      </c>
      <c r="P1864" t="s">
        <v>115</v>
      </c>
      <c r="Q1864" t="str">
        <f>TEXT(Table357[[#This Row],[order_date]],"yyyy")</f>
        <v>2015</v>
      </c>
    </row>
    <row r="1865" spans="1:17" x14ac:dyDescent="0.3">
      <c r="A1865">
        <f t="shared" si="179"/>
        <v>7777897264</v>
      </c>
      <c r="B1865" s="1">
        <v>42326</v>
      </c>
      <c r="C1865" t="str">
        <f t="shared" si="174"/>
        <v>Wednesday</v>
      </c>
      <c r="D1865" t="str">
        <f t="shared" si="175"/>
        <v>November</v>
      </c>
      <c r="E1865">
        <v>12</v>
      </c>
      <c r="F1865" t="s">
        <v>27</v>
      </c>
      <c r="G1865" t="s">
        <v>14</v>
      </c>
      <c r="H1865">
        <f t="shared" si="176"/>
        <v>16</v>
      </c>
      <c r="I1865">
        <v>9</v>
      </c>
      <c r="J1865" t="s">
        <v>42</v>
      </c>
      <c r="K1865" t="s">
        <v>43</v>
      </c>
      <c r="L1865">
        <f>Table357[[#This Row],[unit_price]]*Table357[[#This Row],[quantity]]</f>
        <v>108</v>
      </c>
      <c r="M1865">
        <f t="shared" si="177"/>
        <v>144</v>
      </c>
      <c r="N1865">
        <f t="shared" si="178"/>
        <v>36</v>
      </c>
      <c r="O1865" t="s">
        <v>112</v>
      </c>
      <c r="P1865" t="s">
        <v>115</v>
      </c>
      <c r="Q1865" t="str">
        <f>TEXT(Table357[[#This Row],[order_date]],"yyyy")</f>
        <v>2015</v>
      </c>
    </row>
    <row r="1866" spans="1:17" x14ac:dyDescent="0.3">
      <c r="A1866">
        <f t="shared" si="179"/>
        <v>7777897265</v>
      </c>
      <c r="B1866" s="1">
        <v>42326</v>
      </c>
      <c r="C1866" t="str">
        <f t="shared" si="174"/>
        <v>Wednesday</v>
      </c>
      <c r="D1866" t="str">
        <f t="shared" si="175"/>
        <v>November</v>
      </c>
      <c r="E1866">
        <v>12</v>
      </c>
      <c r="F1866" t="s">
        <v>27</v>
      </c>
      <c r="G1866" t="s">
        <v>8</v>
      </c>
      <c r="H1866">
        <f t="shared" si="176"/>
        <v>15</v>
      </c>
      <c r="I1866">
        <v>4</v>
      </c>
      <c r="J1866" t="s">
        <v>52</v>
      </c>
      <c r="K1866" t="s">
        <v>53</v>
      </c>
      <c r="L1866">
        <f>Table357[[#This Row],[unit_price]]*Table357[[#This Row],[quantity]]</f>
        <v>48</v>
      </c>
      <c r="M1866">
        <f t="shared" si="177"/>
        <v>60</v>
      </c>
      <c r="N1866">
        <f t="shared" si="178"/>
        <v>12</v>
      </c>
      <c r="O1866" t="s">
        <v>111</v>
      </c>
      <c r="P1866" t="s">
        <v>115</v>
      </c>
      <c r="Q1866" t="str">
        <f>TEXT(Table357[[#This Row],[order_date]],"yyyy")</f>
        <v>2015</v>
      </c>
    </row>
    <row r="1867" spans="1:17" x14ac:dyDescent="0.3">
      <c r="A1867">
        <f t="shared" si="179"/>
        <v>7777897266</v>
      </c>
      <c r="B1867" s="1">
        <v>42326</v>
      </c>
      <c r="C1867" t="str">
        <f t="shared" si="174"/>
        <v>Wednesday</v>
      </c>
      <c r="D1867" t="str">
        <f t="shared" si="175"/>
        <v>November</v>
      </c>
      <c r="E1867">
        <v>20.25</v>
      </c>
      <c r="F1867" t="s">
        <v>13</v>
      </c>
      <c r="G1867" t="s">
        <v>17</v>
      </c>
      <c r="H1867">
        <f t="shared" si="176"/>
        <v>30.25</v>
      </c>
      <c r="I1867">
        <v>12</v>
      </c>
      <c r="J1867" t="s">
        <v>70</v>
      </c>
      <c r="K1867" t="s">
        <v>71</v>
      </c>
      <c r="L1867">
        <f>Table357[[#This Row],[unit_price]]*Table357[[#This Row],[quantity]]</f>
        <v>243</v>
      </c>
      <c r="M1867">
        <f t="shared" si="177"/>
        <v>363</v>
      </c>
      <c r="N1867">
        <f t="shared" si="178"/>
        <v>120</v>
      </c>
      <c r="O1867" t="s">
        <v>111</v>
      </c>
      <c r="P1867" t="s">
        <v>115</v>
      </c>
      <c r="Q1867" t="str">
        <f>TEXT(Table357[[#This Row],[order_date]],"yyyy")</f>
        <v>2015</v>
      </c>
    </row>
    <row r="1868" spans="1:17" x14ac:dyDescent="0.3">
      <c r="A1868">
        <f t="shared" si="179"/>
        <v>7777897267</v>
      </c>
      <c r="B1868" s="1">
        <v>42327</v>
      </c>
      <c r="C1868" t="str">
        <f t="shared" si="174"/>
        <v>Thursday</v>
      </c>
      <c r="D1868" t="str">
        <f t="shared" si="175"/>
        <v>November</v>
      </c>
      <c r="E1868">
        <v>13.25</v>
      </c>
      <c r="F1868" t="s">
        <v>7</v>
      </c>
      <c r="G1868" t="s">
        <v>8</v>
      </c>
      <c r="H1868">
        <f t="shared" si="176"/>
        <v>17.75</v>
      </c>
      <c r="I1868">
        <v>5</v>
      </c>
      <c r="J1868" t="s">
        <v>9</v>
      </c>
      <c r="K1868" t="s">
        <v>10</v>
      </c>
      <c r="L1868">
        <f>Table357[[#This Row],[unit_price]]*Table357[[#This Row],[quantity]]</f>
        <v>66.25</v>
      </c>
      <c r="M1868">
        <f t="shared" si="177"/>
        <v>88.75</v>
      </c>
      <c r="N1868">
        <f t="shared" si="178"/>
        <v>22.5</v>
      </c>
      <c r="O1868" t="s">
        <v>111</v>
      </c>
      <c r="P1868" t="s">
        <v>114</v>
      </c>
      <c r="Q1868" t="str">
        <f>TEXT(Table357[[#This Row],[order_date]],"yyyy")</f>
        <v>2015</v>
      </c>
    </row>
    <row r="1869" spans="1:17" x14ac:dyDescent="0.3">
      <c r="A1869">
        <f t="shared" si="179"/>
        <v>7777897268</v>
      </c>
      <c r="B1869" s="1">
        <v>42327</v>
      </c>
      <c r="C1869" t="str">
        <f t="shared" si="174"/>
        <v>Thursday</v>
      </c>
      <c r="D1869" t="str">
        <f t="shared" si="175"/>
        <v>November</v>
      </c>
      <c r="E1869">
        <v>12.75</v>
      </c>
      <c r="F1869" t="s">
        <v>27</v>
      </c>
      <c r="G1869" t="s">
        <v>14</v>
      </c>
      <c r="H1869">
        <f t="shared" si="176"/>
        <v>16.75</v>
      </c>
      <c r="I1869">
        <v>8</v>
      </c>
      <c r="J1869" t="s">
        <v>62</v>
      </c>
      <c r="K1869" t="s">
        <v>63</v>
      </c>
      <c r="L1869">
        <f>Table357[[#This Row],[unit_price]]*Table357[[#This Row],[quantity]]</f>
        <v>102</v>
      </c>
      <c r="M1869">
        <f t="shared" si="177"/>
        <v>134</v>
      </c>
      <c r="N1869">
        <f t="shared" si="178"/>
        <v>32</v>
      </c>
      <c r="O1869" t="s">
        <v>111</v>
      </c>
      <c r="P1869" t="s">
        <v>115</v>
      </c>
      <c r="Q1869" t="str">
        <f>TEXT(Table357[[#This Row],[order_date]],"yyyy")</f>
        <v>2015</v>
      </c>
    </row>
    <row r="1870" spans="1:17" x14ac:dyDescent="0.3">
      <c r="A1870">
        <f t="shared" si="179"/>
        <v>7777897269</v>
      </c>
      <c r="B1870" s="1">
        <v>42327</v>
      </c>
      <c r="C1870" t="str">
        <f t="shared" si="174"/>
        <v>Thursday</v>
      </c>
      <c r="D1870" t="str">
        <f t="shared" si="175"/>
        <v>November</v>
      </c>
      <c r="E1870">
        <v>16</v>
      </c>
      <c r="F1870" t="s">
        <v>7</v>
      </c>
      <c r="G1870" t="s">
        <v>8</v>
      </c>
      <c r="H1870">
        <f t="shared" si="176"/>
        <v>20.5</v>
      </c>
      <c r="I1870">
        <v>3</v>
      </c>
      <c r="J1870" t="s">
        <v>58</v>
      </c>
      <c r="K1870" t="s">
        <v>59</v>
      </c>
      <c r="L1870">
        <f>Table357[[#This Row],[unit_price]]*Table357[[#This Row],[quantity]]</f>
        <v>48</v>
      </c>
      <c r="M1870">
        <f t="shared" si="177"/>
        <v>61.5</v>
      </c>
      <c r="N1870">
        <f t="shared" si="178"/>
        <v>13.5</v>
      </c>
      <c r="O1870" t="s">
        <v>112</v>
      </c>
      <c r="P1870" t="s">
        <v>114</v>
      </c>
      <c r="Q1870" t="str">
        <f>TEXT(Table357[[#This Row],[order_date]],"yyyy")</f>
        <v>2015</v>
      </c>
    </row>
    <row r="1871" spans="1:17" x14ac:dyDescent="0.3">
      <c r="A1871">
        <f t="shared" si="179"/>
        <v>7777897270</v>
      </c>
      <c r="B1871" s="1">
        <v>42327</v>
      </c>
      <c r="C1871" t="str">
        <f t="shared" si="174"/>
        <v>Thursday</v>
      </c>
      <c r="D1871" t="str">
        <f t="shared" si="175"/>
        <v>November</v>
      </c>
      <c r="E1871">
        <v>12.75</v>
      </c>
      <c r="F1871" t="s">
        <v>27</v>
      </c>
      <c r="G1871" t="s">
        <v>22</v>
      </c>
      <c r="H1871">
        <f t="shared" si="176"/>
        <v>17.75</v>
      </c>
      <c r="I1871">
        <v>9</v>
      </c>
      <c r="J1871" t="s">
        <v>50</v>
      </c>
      <c r="K1871" t="s">
        <v>51</v>
      </c>
      <c r="L1871">
        <f>Table357[[#This Row],[unit_price]]*Table357[[#This Row],[quantity]]</f>
        <v>114.75</v>
      </c>
      <c r="M1871">
        <f t="shared" si="177"/>
        <v>159.75</v>
      </c>
      <c r="N1871">
        <f t="shared" si="178"/>
        <v>45</v>
      </c>
      <c r="O1871" t="s">
        <v>112</v>
      </c>
      <c r="P1871" t="s">
        <v>114</v>
      </c>
      <c r="Q1871" t="str">
        <f>TEXT(Table357[[#This Row],[order_date]],"yyyy")</f>
        <v>2015</v>
      </c>
    </row>
    <row r="1872" spans="1:17" x14ac:dyDescent="0.3">
      <c r="A1872">
        <f t="shared" si="179"/>
        <v>7777897271</v>
      </c>
      <c r="B1872" s="1">
        <v>42328</v>
      </c>
      <c r="C1872" t="str">
        <f t="shared" si="174"/>
        <v>Friday</v>
      </c>
      <c r="D1872" t="str">
        <f t="shared" si="175"/>
        <v>November</v>
      </c>
      <c r="E1872">
        <v>12</v>
      </c>
      <c r="F1872" t="s">
        <v>27</v>
      </c>
      <c r="G1872" t="s">
        <v>8</v>
      </c>
      <c r="H1872">
        <f t="shared" si="176"/>
        <v>15</v>
      </c>
      <c r="I1872">
        <v>8</v>
      </c>
      <c r="J1872" t="s">
        <v>36</v>
      </c>
      <c r="K1872" t="s">
        <v>37</v>
      </c>
      <c r="L1872">
        <f>Table357[[#This Row],[unit_price]]*Table357[[#This Row],[quantity]]</f>
        <v>96</v>
      </c>
      <c r="M1872">
        <f t="shared" si="177"/>
        <v>120</v>
      </c>
      <c r="N1872">
        <f t="shared" si="178"/>
        <v>24</v>
      </c>
      <c r="O1872" t="s">
        <v>111</v>
      </c>
      <c r="P1872" t="s">
        <v>115</v>
      </c>
      <c r="Q1872" t="str">
        <f>TEXT(Table357[[#This Row],[order_date]],"yyyy")</f>
        <v>2015</v>
      </c>
    </row>
    <row r="1873" spans="1:17" x14ac:dyDescent="0.3">
      <c r="A1873">
        <f t="shared" si="179"/>
        <v>7777897272</v>
      </c>
      <c r="B1873" s="1">
        <v>42328</v>
      </c>
      <c r="C1873" t="str">
        <f t="shared" si="174"/>
        <v>Friday</v>
      </c>
      <c r="D1873" t="str">
        <f t="shared" si="175"/>
        <v>November</v>
      </c>
      <c r="E1873">
        <v>16.5</v>
      </c>
      <c r="F1873" t="s">
        <v>13</v>
      </c>
      <c r="G1873" t="s">
        <v>8</v>
      </c>
      <c r="H1873">
        <f t="shared" si="176"/>
        <v>22.5</v>
      </c>
      <c r="I1873">
        <v>8</v>
      </c>
      <c r="J1873" t="s">
        <v>9</v>
      </c>
      <c r="K1873" t="s">
        <v>10</v>
      </c>
      <c r="L1873">
        <f>Table357[[#This Row],[unit_price]]*Table357[[#This Row],[quantity]]</f>
        <v>132</v>
      </c>
      <c r="M1873">
        <f t="shared" si="177"/>
        <v>180</v>
      </c>
      <c r="N1873">
        <f t="shared" si="178"/>
        <v>48</v>
      </c>
      <c r="O1873" t="s">
        <v>112</v>
      </c>
      <c r="P1873" t="s">
        <v>115</v>
      </c>
      <c r="Q1873" t="str">
        <f>TEXT(Table357[[#This Row],[order_date]],"yyyy")</f>
        <v>2015</v>
      </c>
    </row>
    <row r="1874" spans="1:17" x14ac:dyDescent="0.3">
      <c r="A1874">
        <f t="shared" si="179"/>
        <v>7777897273</v>
      </c>
      <c r="B1874" s="1">
        <v>42328</v>
      </c>
      <c r="C1874" t="str">
        <f t="shared" si="174"/>
        <v>Friday</v>
      </c>
      <c r="D1874" t="str">
        <f t="shared" si="175"/>
        <v>November</v>
      </c>
      <c r="E1874">
        <v>21</v>
      </c>
      <c r="F1874" t="s">
        <v>13</v>
      </c>
      <c r="G1874" t="s">
        <v>14</v>
      </c>
      <c r="H1874">
        <f t="shared" si="176"/>
        <v>28</v>
      </c>
      <c r="I1874">
        <v>7</v>
      </c>
      <c r="J1874" t="s">
        <v>62</v>
      </c>
      <c r="K1874" t="s">
        <v>63</v>
      </c>
      <c r="L1874">
        <f>Table357[[#This Row],[unit_price]]*Table357[[#This Row],[quantity]]</f>
        <v>147</v>
      </c>
      <c r="M1874">
        <f t="shared" si="177"/>
        <v>196</v>
      </c>
      <c r="N1874">
        <f t="shared" si="178"/>
        <v>49</v>
      </c>
      <c r="O1874" t="s">
        <v>112</v>
      </c>
      <c r="P1874" t="s">
        <v>114</v>
      </c>
      <c r="Q1874" t="str">
        <f>TEXT(Table357[[#This Row],[order_date]],"yyyy")</f>
        <v>2015</v>
      </c>
    </row>
    <row r="1875" spans="1:17" x14ac:dyDescent="0.3">
      <c r="A1875">
        <f t="shared" si="179"/>
        <v>7777897274</v>
      </c>
      <c r="B1875" s="1">
        <v>42328</v>
      </c>
      <c r="C1875" t="str">
        <f t="shared" si="174"/>
        <v>Friday</v>
      </c>
      <c r="D1875" t="str">
        <f t="shared" si="175"/>
        <v>November</v>
      </c>
      <c r="E1875">
        <v>20.75</v>
      </c>
      <c r="F1875" t="s">
        <v>13</v>
      </c>
      <c r="G1875" t="s">
        <v>17</v>
      </c>
      <c r="H1875">
        <f t="shared" si="176"/>
        <v>30.75</v>
      </c>
      <c r="I1875">
        <v>5</v>
      </c>
      <c r="J1875" t="s">
        <v>66</v>
      </c>
      <c r="K1875" t="s">
        <v>67</v>
      </c>
      <c r="L1875">
        <f>Table357[[#This Row],[unit_price]]*Table357[[#This Row],[quantity]]</f>
        <v>103.75</v>
      </c>
      <c r="M1875">
        <f t="shared" si="177"/>
        <v>153.75</v>
      </c>
      <c r="N1875">
        <f t="shared" si="178"/>
        <v>50</v>
      </c>
      <c r="O1875" t="s">
        <v>111</v>
      </c>
      <c r="P1875" t="s">
        <v>114</v>
      </c>
      <c r="Q1875" t="str">
        <f>TEXT(Table357[[#This Row],[order_date]],"yyyy")</f>
        <v>2015</v>
      </c>
    </row>
    <row r="1876" spans="1:17" x14ac:dyDescent="0.3">
      <c r="A1876">
        <f t="shared" si="179"/>
        <v>7777897275</v>
      </c>
      <c r="B1876" s="1">
        <v>42328</v>
      </c>
      <c r="C1876" t="str">
        <f t="shared" si="174"/>
        <v>Friday</v>
      </c>
      <c r="D1876" t="str">
        <f t="shared" si="175"/>
        <v>November</v>
      </c>
      <c r="E1876">
        <v>12.5</v>
      </c>
      <c r="F1876" t="s">
        <v>7</v>
      </c>
      <c r="G1876" t="s">
        <v>8</v>
      </c>
      <c r="H1876">
        <f t="shared" si="176"/>
        <v>17</v>
      </c>
      <c r="I1876">
        <v>5</v>
      </c>
      <c r="J1876" t="s">
        <v>48</v>
      </c>
      <c r="K1876" t="s">
        <v>49</v>
      </c>
      <c r="L1876">
        <f>Table357[[#This Row],[unit_price]]*Table357[[#This Row],[quantity]]</f>
        <v>62.5</v>
      </c>
      <c r="M1876">
        <f t="shared" si="177"/>
        <v>85</v>
      </c>
      <c r="N1876">
        <f t="shared" si="178"/>
        <v>22.5</v>
      </c>
      <c r="O1876" t="s">
        <v>112</v>
      </c>
      <c r="P1876" t="s">
        <v>114</v>
      </c>
      <c r="Q1876" t="str">
        <f>TEXT(Table357[[#This Row],[order_date]],"yyyy")</f>
        <v>2015</v>
      </c>
    </row>
    <row r="1877" spans="1:17" x14ac:dyDescent="0.3">
      <c r="A1877">
        <f t="shared" si="179"/>
        <v>7777897276</v>
      </c>
      <c r="B1877" s="1">
        <v>42329</v>
      </c>
      <c r="C1877" t="str">
        <f t="shared" si="174"/>
        <v>Saturday</v>
      </c>
      <c r="D1877" t="str">
        <f t="shared" si="175"/>
        <v>November</v>
      </c>
      <c r="E1877">
        <v>20.75</v>
      </c>
      <c r="F1877" t="s">
        <v>13</v>
      </c>
      <c r="G1877" t="s">
        <v>17</v>
      </c>
      <c r="H1877">
        <f t="shared" si="176"/>
        <v>30.75</v>
      </c>
      <c r="I1877">
        <v>2</v>
      </c>
      <c r="J1877" t="s">
        <v>38</v>
      </c>
      <c r="K1877" t="s">
        <v>39</v>
      </c>
      <c r="L1877">
        <f>Table357[[#This Row],[unit_price]]*Table357[[#This Row],[quantity]]</f>
        <v>41.5</v>
      </c>
      <c r="M1877">
        <f t="shared" si="177"/>
        <v>61.5</v>
      </c>
      <c r="N1877">
        <f t="shared" si="178"/>
        <v>20</v>
      </c>
      <c r="O1877" t="s">
        <v>111</v>
      </c>
      <c r="P1877" t="s">
        <v>114</v>
      </c>
      <c r="Q1877" t="str">
        <f>TEXT(Table357[[#This Row],[order_date]],"yyyy")</f>
        <v>2015</v>
      </c>
    </row>
    <row r="1878" spans="1:17" x14ac:dyDescent="0.3">
      <c r="A1878">
        <f t="shared" si="179"/>
        <v>7777897277</v>
      </c>
      <c r="B1878" s="1">
        <v>42329</v>
      </c>
      <c r="C1878" t="str">
        <f t="shared" si="174"/>
        <v>Saturday</v>
      </c>
      <c r="D1878" t="str">
        <f t="shared" si="175"/>
        <v>November</v>
      </c>
      <c r="E1878">
        <v>16</v>
      </c>
      <c r="F1878" t="s">
        <v>7</v>
      </c>
      <c r="G1878" t="s">
        <v>14</v>
      </c>
      <c r="H1878">
        <f t="shared" si="176"/>
        <v>21.5</v>
      </c>
      <c r="I1878">
        <v>11</v>
      </c>
      <c r="J1878" t="s">
        <v>34</v>
      </c>
      <c r="K1878" t="s">
        <v>35</v>
      </c>
      <c r="L1878">
        <f>Table357[[#This Row],[unit_price]]*Table357[[#This Row],[quantity]]</f>
        <v>176</v>
      </c>
      <c r="M1878">
        <f t="shared" si="177"/>
        <v>236.5</v>
      </c>
      <c r="N1878">
        <f t="shared" si="178"/>
        <v>60.5</v>
      </c>
      <c r="O1878" t="s">
        <v>112</v>
      </c>
      <c r="P1878" t="s">
        <v>114</v>
      </c>
      <c r="Q1878" t="str">
        <f>TEXT(Table357[[#This Row],[order_date]],"yyyy")</f>
        <v>2015</v>
      </c>
    </row>
    <row r="1879" spans="1:17" x14ac:dyDescent="0.3">
      <c r="A1879">
        <f t="shared" si="179"/>
        <v>7777897278</v>
      </c>
      <c r="B1879" s="1">
        <v>42329</v>
      </c>
      <c r="C1879" t="str">
        <f t="shared" si="174"/>
        <v>Saturday</v>
      </c>
      <c r="D1879" t="str">
        <f t="shared" si="175"/>
        <v>November</v>
      </c>
      <c r="E1879">
        <v>20.25</v>
      </c>
      <c r="F1879" t="s">
        <v>13</v>
      </c>
      <c r="G1879" t="s">
        <v>17</v>
      </c>
      <c r="H1879">
        <f t="shared" si="176"/>
        <v>30.25</v>
      </c>
      <c r="I1879">
        <v>4</v>
      </c>
      <c r="J1879" t="s">
        <v>70</v>
      </c>
      <c r="K1879" t="s">
        <v>71</v>
      </c>
      <c r="L1879">
        <f>Table357[[#This Row],[unit_price]]*Table357[[#This Row],[quantity]]</f>
        <v>81</v>
      </c>
      <c r="M1879">
        <f t="shared" si="177"/>
        <v>121</v>
      </c>
      <c r="N1879">
        <f t="shared" si="178"/>
        <v>40</v>
      </c>
      <c r="O1879" t="s">
        <v>111</v>
      </c>
      <c r="P1879" t="s">
        <v>114</v>
      </c>
      <c r="Q1879" t="str">
        <f>TEXT(Table357[[#This Row],[order_date]],"yyyy")</f>
        <v>2015</v>
      </c>
    </row>
    <row r="1880" spans="1:17" x14ac:dyDescent="0.3">
      <c r="A1880">
        <f t="shared" si="179"/>
        <v>7777897279</v>
      </c>
      <c r="B1880" s="1">
        <v>42329</v>
      </c>
      <c r="C1880" t="str">
        <f t="shared" si="174"/>
        <v>Saturday</v>
      </c>
      <c r="D1880" t="str">
        <f t="shared" si="175"/>
        <v>November</v>
      </c>
      <c r="E1880">
        <v>20.75</v>
      </c>
      <c r="F1880" t="s">
        <v>13</v>
      </c>
      <c r="G1880" t="s">
        <v>17</v>
      </c>
      <c r="H1880">
        <f t="shared" si="176"/>
        <v>30.75</v>
      </c>
      <c r="I1880">
        <v>10</v>
      </c>
      <c r="J1880" t="s">
        <v>66</v>
      </c>
      <c r="K1880" t="s">
        <v>67</v>
      </c>
      <c r="L1880">
        <f>Table357[[#This Row],[unit_price]]*Table357[[#This Row],[quantity]]</f>
        <v>207.5</v>
      </c>
      <c r="M1880">
        <f t="shared" si="177"/>
        <v>307.5</v>
      </c>
      <c r="N1880">
        <f t="shared" si="178"/>
        <v>100</v>
      </c>
      <c r="O1880" t="s">
        <v>111</v>
      </c>
      <c r="P1880" t="s">
        <v>114</v>
      </c>
      <c r="Q1880" t="str">
        <f>TEXT(Table357[[#This Row],[order_date]],"yyyy")</f>
        <v>2015</v>
      </c>
    </row>
    <row r="1881" spans="1:17" x14ac:dyDescent="0.3">
      <c r="A1881">
        <f t="shared" si="179"/>
        <v>7777897280</v>
      </c>
      <c r="B1881" s="1">
        <v>42329</v>
      </c>
      <c r="C1881" t="str">
        <f t="shared" si="174"/>
        <v>Saturday</v>
      </c>
      <c r="D1881" t="str">
        <f t="shared" si="175"/>
        <v>November</v>
      </c>
      <c r="E1881">
        <v>12</v>
      </c>
      <c r="F1881" t="s">
        <v>27</v>
      </c>
      <c r="G1881" t="s">
        <v>8</v>
      </c>
      <c r="H1881">
        <f t="shared" si="176"/>
        <v>15</v>
      </c>
      <c r="I1881">
        <v>9</v>
      </c>
      <c r="J1881" t="s">
        <v>30</v>
      </c>
      <c r="K1881" t="s">
        <v>31</v>
      </c>
      <c r="L1881">
        <f>Table357[[#This Row],[unit_price]]*Table357[[#This Row],[quantity]]</f>
        <v>108</v>
      </c>
      <c r="M1881">
        <f t="shared" si="177"/>
        <v>135</v>
      </c>
      <c r="N1881">
        <f t="shared" si="178"/>
        <v>27</v>
      </c>
      <c r="O1881" t="s">
        <v>111</v>
      </c>
      <c r="P1881" t="s">
        <v>114</v>
      </c>
      <c r="Q1881" t="str">
        <f>TEXT(Table357[[#This Row],[order_date]],"yyyy")</f>
        <v>2015</v>
      </c>
    </row>
    <row r="1882" spans="1:17" x14ac:dyDescent="0.3">
      <c r="A1882">
        <f t="shared" si="179"/>
        <v>7777897281</v>
      </c>
      <c r="B1882" s="1">
        <v>42329</v>
      </c>
      <c r="C1882" t="str">
        <f t="shared" si="174"/>
        <v>Saturday</v>
      </c>
      <c r="D1882" t="str">
        <f t="shared" si="175"/>
        <v>November</v>
      </c>
      <c r="E1882">
        <v>16.5</v>
      </c>
      <c r="F1882" t="s">
        <v>7</v>
      </c>
      <c r="G1882" t="s">
        <v>14</v>
      </c>
      <c r="H1882">
        <f t="shared" si="176"/>
        <v>22</v>
      </c>
      <c r="I1882">
        <v>12</v>
      </c>
      <c r="J1882" t="s">
        <v>40</v>
      </c>
      <c r="K1882" t="s">
        <v>41</v>
      </c>
      <c r="L1882">
        <f>Table357[[#This Row],[unit_price]]*Table357[[#This Row],[quantity]]</f>
        <v>198</v>
      </c>
      <c r="M1882">
        <f t="shared" si="177"/>
        <v>264</v>
      </c>
      <c r="N1882">
        <f t="shared" si="178"/>
        <v>66</v>
      </c>
      <c r="O1882" t="s">
        <v>112</v>
      </c>
      <c r="P1882" t="s">
        <v>114</v>
      </c>
      <c r="Q1882" t="str">
        <f>TEXT(Table357[[#This Row],[order_date]],"yyyy")</f>
        <v>2015</v>
      </c>
    </row>
    <row r="1883" spans="1:17" x14ac:dyDescent="0.3">
      <c r="A1883">
        <f t="shared" si="179"/>
        <v>7777897282</v>
      </c>
      <c r="B1883" s="1">
        <v>42330</v>
      </c>
      <c r="C1883" t="str">
        <f t="shared" si="174"/>
        <v>Sunday</v>
      </c>
      <c r="D1883" t="str">
        <f t="shared" si="175"/>
        <v>November</v>
      </c>
      <c r="E1883">
        <v>16.75</v>
      </c>
      <c r="F1883" t="s">
        <v>7</v>
      </c>
      <c r="G1883" t="s">
        <v>22</v>
      </c>
      <c r="H1883">
        <f t="shared" si="176"/>
        <v>23.25</v>
      </c>
      <c r="I1883">
        <v>9</v>
      </c>
      <c r="J1883" t="s">
        <v>72</v>
      </c>
      <c r="K1883" t="s">
        <v>73</v>
      </c>
      <c r="L1883">
        <f>Table357[[#This Row],[unit_price]]*Table357[[#This Row],[quantity]]</f>
        <v>150.75</v>
      </c>
      <c r="M1883">
        <f t="shared" si="177"/>
        <v>209.25</v>
      </c>
      <c r="N1883">
        <f t="shared" si="178"/>
        <v>58.5</v>
      </c>
      <c r="O1883" t="s">
        <v>111</v>
      </c>
      <c r="P1883" t="s">
        <v>115</v>
      </c>
      <c r="Q1883" t="str">
        <f>TEXT(Table357[[#This Row],[order_date]],"yyyy")</f>
        <v>2015</v>
      </c>
    </row>
    <row r="1884" spans="1:17" x14ac:dyDescent="0.3">
      <c r="A1884">
        <f t="shared" si="179"/>
        <v>7777897283</v>
      </c>
      <c r="B1884" s="1">
        <v>42330</v>
      </c>
      <c r="C1884" t="str">
        <f t="shared" si="174"/>
        <v>Sunday</v>
      </c>
      <c r="D1884" t="str">
        <f t="shared" si="175"/>
        <v>November</v>
      </c>
      <c r="E1884">
        <v>12</v>
      </c>
      <c r="F1884" t="s">
        <v>27</v>
      </c>
      <c r="G1884" t="s">
        <v>8</v>
      </c>
      <c r="H1884">
        <f t="shared" si="176"/>
        <v>15</v>
      </c>
      <c r="I1884">
        <v>3</v>
      </c>
      <c r="J1884" t="s">
        <v>58</v>
      </c>
      <c r="K1884" t="s">
        <v>59</v>
      </c>
      <c r="L1884">
        <f>Table357[[#This Row],[unit_price]]*Table357[[#This Row],[quantity]]</f>
        <v>36</v>
      </c>
      <c r="M1884">
        <f t="shared" si="177"/>
        <v>45</v>
      </c>
      <c r="N1884">
        <f t="shared" si="178"/>
        <v>9</v>
      </c>
      <c r="O1884" t="s">
        <v>112</v>
      </c>
      <c r="P1884" t="s">
        <v>115</v>
      </c>
      <c r="Q1884" t="str">
        <f>TEXT(Table357[[#This Row],[order_date]],"yyyy")</f>
        <v>2015</v>
      </c>
    </row>
    <row r="1885" spans="1:17" x14ac:dyDescent="0.3">
      <c r="A1885">
        <f t="shared" si="179"/>
        <v>7777897284</v>
      </c>
      <c r="B1885" s="1">
        <v>42330</v>
      </c>
      <c r="C1885" t="str">
        <f t="shared" si="174"/>
        <v>Sunday</v>
      </c>
      <c r="D1885" t="str">
        <f t="shared" si="175"/>
        <v>November</v>
      </c>
      <c r="E1885">
        <v>23.65</v>
      </c>
      <c r="F1885" t="s">
        <v>27</v>
      </c>
      <c r="G1885" t="s">
        <v>17</v>
      </c>
      <c r="H1885">
        <f t="shared" si="176"/>
        <v>30.65</v>
      </c>
      <c r="I1885">
        <v>5</v>
      </c>
      <c r="J1885" t="s">
        <v>77</v>
      </c>
      <c r="K1885" t="s">
        <v>78</v>
      </c>
      <c r="L1885">
        <f>Table357[[#This Row],[unit_price]]*Table357[[#This Row],[quantity]]</f>
        <v>118.25</v>
      </c>
      <c r="M1885">
        <f t="shared" si="177"/>
        <v>153.25</v>
      </c>
      <c r="N1885">
        <f t="shared" si="178"/>
        <v>35</v>
      </c>
      <c r="O1885" t="s">
        <v>111</v>
      </c>
      <c r="P1885" t="s">
        <v>114</v>
      </c>
      <c r="Q1885" t="str">
        <f>TEXT(Table357[[#This Row],[order_date]],"yyyy")</f>
        <v>2015</v>
      </c>
    </row>
    <row r="1886" spans="1:17" x14ac:dyDescent="0.3">
      <c r="A1886">
        <f t="shared" si="179"/>
        <v>7777897285</v>
      </c>
      <c r="B1886" s="1">
        <v>42330</v>
      </c>
      <c r="C1886" t="str">
        <f t="shared" si="174"/>
        <v>Sunday</v>
      </c>
      <c r="D1886" t="str">
        <f t="shared" si="175"/>
        <v>November</v>
      </c>
      <c r="E1886">
        <v>21</v>
      </c>
      <c r="F1886" t="s">
        <v>13</v>
      </c>
      <c r="G1886" t="s">
        <v>14</v>
      </c>
      <c r="H1886">
        <f t="shared" si="176"/>
        <v>28</v>
      </c>
      <c r="I1886">
        <v>12</v>
      </c>
      <c r="J1886" t="s">
        <v>62</v>
      </c>
      <c r="K1886" t="s">
        <v>63</v>
      </c>
      <c r="L1886">
        <f>Table357[[#This Row],[unit_price]]*Table357[[#This Row],[quantity]]</f>
        <v>252</v>
      </c>
      <c r="M1886">
        <f t="shared" si="177"/>
        <v>336</v>
      </c>
      <c r="N1886">
        <f t="shared" si="178"/>
        <v>84</v>
      </c>
      <c r="O1886" t="s">
        <v>112</v>
      </c>
      <c r="P1886" t="s">
        <v>114</v>
      </c>
      <c r="Q1886" t="str">
        <f>TEXT(Table357[[#This Row],[order_date]],"yyyy")</f>
        <v>2015</v>
      </c>
    </row>
    <row r="1887" spans="1:17" x14ac:dyDescent="0.3">
      <c r="A1887">
        <f t="shared" si="179"/>
        <v>7777897286</v>
      </c>
      <c r="B1887" s="1">
        <v>42330</v>
      </c>
      <c r="C1887" t="str">
        <f t="shared" si="174"/>
        <v>Sunday</v>
      </c>
      <c r="D1887" t="str">
        <f t="shared" si="175"/>
        <v>November</v>
      </c>
      <c r="E1887">
        <v>12.25</v>
      </c>
      <c r="F1887" t="s">
        <v>27</v>
      </c>
      <c r="G1887" t="s">
        <v>17</v>
      </c>
      <c r="H1887">
        <f t="shared" si="176"/>
        <v>19.25</v>
      </c>
      <c r="I1887">
        <v>12</v>
      </c>
      <c r="J1887" t="s">
        <v>70</v>
      </c>
      <c r="K1887" t="s">
        <v>71</v>
      </c>
      <c r="L1887">
        <f>Table357[[#This Row],[unit_price]]*Table357[[#This Row],[quantity]]</f>
        <v>147</v>
      </c>
      <c r="M1887">
        <f t="shared" si="177"/>
        <v>231</v>
      </c>
      <c r="N1887">
        <f t="shared" si="178"/>
        <v>84</v>
      </c>
      <c r="O1887" t="s">
        <v>112</v>
      </c>
      <c r="P1887" t="s">
        <v>114</v>
      </c>
      <c r="Q1887" t="str">
        <f>TEXT(Table357[[#This Row],[order_date]],"yyyy")</f>
        <v>2015</v>
      </c>
    </row>
    <row r="1888" spans="1:17" x14ac:dyDescent="0.3">
      <c r="A1888">
        <f t="shared" si="179"/>
        <v>7777897287</v>
      </c>
      <c r="B1888" s="1">
        <v>42330</v>
      </c>
      <c r="C1888" t="str">
        <f t="shared" si="174"/>
        <v>Sunday</v>
      </c>
      <c r="D1888" t="str">
        <f t="shared" si="175"/>
        <v>November</v>
      </c>
      <c r="E1888">
        <v>16.75</v>
      </c>
      <c r="F1888" t="s">
        <v>7</v>
      </c>
      <c r="G1888" t="s">
        <v>22</v>
      </c>
      <c r="H1888">
        <f t="shared" si="176"/>
        <v>23.25</v>
      </c>
      <c r="I1888">
        <v>7</v>
      </c>
      <c r="J1888" t="s">
        <v>72</v>
      </c>
      <c r="K1888" t="s">
        <v>73</v>
      </c>
      <c r="L1888">
        <f>Table357[[#This Row],[unit_price]]*Table357[[#This Row],[quantity]]</f>
        <v>117.25</v>
      </c>
      <c r="M1888">
        <f t="shared" si="177"/>
        <v>162.75</v>
      </c>
      <c r="N1888">
        <f t="shared" si="178"/>
        <v>45.5</v>
      </c>
      <c r="O1888" t="s">
        <v>112</v>
      </c>
      <c r="P1888" t="s">
        <v>115</v>
      </c>
      <c r="Q1888" t="str">
        <f>TEXT(Table357[[#This Row],[order_date]],"yyyy")</f>
        <v>2015</v>
      </c>
    </row>
    <row r="1889" spans="1:17" x14ac:dyDescent="0.3">
      <c r="A1889">
        <f t="shared" si="179"/>
        <v>7777897288</v>
      </c>
      <c r="B1889" s="1">
        <v>42331</v>
      </c>
      <c r="C1889" t="str">
        <f t="shared" si="174"/>
        <v>Monday</v>
      </c>
      <c r="D1889" t="str">
        <f t="shared" si="175"/>
        <v>November</v>
      </c>
      <c r="E1889">
        <v>20.5</v>
      </c>
      <c r="F1889" t="s">
        <v>13</v>
      </c>
      <c r="G1889" t="s">
        <v>8</v>
      </c>
      <c r="H1889">
        <f t="shared" si="176"/>
        <v>26.5</v>
      </c>
      <c r="I1889">
        <v>9</v>
      </c>
      <c r="J1889" t="s">
        <v>11</v>
      </c>
      <c r="K1889" t="s">
        <v>12</v>
      </c>
      <c r="L1889">
        <f>Table357[[#This Row],[unit_price]]*Table357[[#This Row],[quantity]]</f>
        <v>184.5</v>
      </c>
      <c r="M1889">
        <f t="shared" si="177"/>
        <v>238.5</v>
      </c>
      <c r="N1889">
        <f t="shared" si="178"/>
        <v>54</v>
      </c>
      <c r="O1889" t="s">
        <v>111</v>
      </c>
      <c r="P1889" t="s">
        <v>114</v>
      </c>
      <c r="Q1889" t="str">
        <f>TEXT(Table357[[#This Row],[order_date]],"yyyy")</f>
        <v>2015</v>
      </c>
    </row>
    <row r="1890" spans="1:17" x14ac:dyDescent="0.3">
      <c r="A1890">
        <f t="shared" si="179"/>
        <v>7777897289</v>
      </c>
      <c r="B1890" s="1">
        <v>42331</v>
      </c>
      <c r="C1890" t="str">
        <f t="shared" si="174"/>
        <v>Monday</v>
      </c>
      <c r="D1890" t="str">
        <f t="shared" si="175"/>
        <v>November</v>
      </c>
      <c r="E1890">
        <v>14.5</v>
      </c>
      <c r="F1890" t="s">
        <v>7</v>
      </c>
      <c r="G1890" t="s">
        <v>8</v>
      </c>
      <c r="H1890">
        <f t="shared" si="176"/>
        <v>19</v>
      </c>
      <c r="I1890">
        <v>8</v>
      </c>
      <c r="J1890" t="s">
        <v>74</v>
      </c>
      <c r="K1890" t="s">
        <v>75</v>
      </c>
      <c r="L1890">
        <f>Table357[[#This Row],[unit_price]]*Table357[[#This Row],[quantity]]</f>
        <v>116</v>
      </c>
      <c r="M1890">
        <f t="shared" si="177"/>
        <v>152</v>
      </c>
      <c r="N1890">
        <f t="shared" si="178"/>
        <v>36</v>
      </c>
      <c r="O1890" t="s">
        <v>112</v>
      </c>
      <c r="P1890" t="s">
        <v>115</v>
      </c>
      <c r="Q1890" t="str">
        <f>TEXT(Table357[[#This Row],[order_date]],"yyyy")</f>
        <v>2015</v>
      </c>
    </row>
    <row r="1891" spans="1:17" x14ac:dyDescent="0.3">
      <c r="A1891">
        <f t="shared" si="179"/>
        <v>7777897290</v>
      </c>
      <c r="B1891" s="1">
        <v>42331</v>
      </c>
      <c r="C1891" t="str">
        <f t="shared" si="174"/>
        <v>Monday</v>
      </c>
      <c r="D1891" t="str">
        <f t="shared" si="175"/>
        <v>November</v>
      </c>
      <c r="E1891">
        <v>12</v>
      </c>
      <c r="F1891" t="s">
        <v>27</v>
      </c>
      <c r="G1891" t="s">
        <v>8</v>
      </c>
      <c r="H1891">
        <f t="shared" si="176"/>
        <v>15</v>
      </c>
      <c r="I1891">
        <v>2</v>
      </c>
      <c r="J1891" t="s">
        <v>11</v>
      </c>
      <c r="K1891" t="s">
        <v>12</v>
      </c>
      <c r="L1891">
        <f>Table357[[#This Row],[unit_price]]*Table357[[#This Row],[quantity]]</f>
        <v>24</v>
      </c>
      <c r="M1891">
        <f t="shared" si="177"/>
        <v>30</v>
      </c>
      <c r="N1891">
        <f t="shared" si="178"/>
        <v>6</v>
      </c>
      <c r="O1891" t="s">
        <v>111</v>
      </c>
      <c r="P1891" t="s">
        <v>114</v>
      </c>
      <c r="Q1891" t="str">
        <f>TEXT(Table357[[#This Row],[order_date]],"yyyy")</f>
        <v>2015</v>
      </c>
    </row>
    <row r="1892" spans="1:17" x14ac:dyDescent="0.3">
      <c r="A1892">
        <f t="shared" si="179"/>
        <v>7777897291</v>
      </c>
      <c r="B1892" s="1">
        <v>42331</v>
      </c>
      <c r="C1892" t="str">
        <f t="shared" si="174"/>
        <v>Monday</v>
      </c>
      <c r="D1892" t="str">
        <f t="shared" si="175"/>
        <v>November</v>
      </c>
      <c r="E1892">
        <v>16.75</v>
      </c>
      <c r="F1892" t="s">
        <v>7</v>
      </c>
      <c r="G1892" t="s">
        <v>22</v>
      </c>
      <c r="H1892">
        <f t="shared" si="176"/>
        <v>23.25</v>
      </c>
      <c r="I1892">
        <v>7</v>
      </c>
      <c r="J1892" t="s">
        <v>46</v>
      </c>
      <c r="K1892" t="s">
        <v>47</v>
      </c>
      <c r="L1892">
        <f>Table357[[#This Row],[unit_price]]*Table357[[#This Row],[quantity]]</f>
        <v>117.25</v>
      </c>
      <c r="M1892">
        <f t="shared" si="177"/>
        <v>162.75</v>
      </c>
      <c r="N1892">
        <f t="shared" si="178"/>
        <v>45.5</v>
      </c>
      <c r="O1892" t="s">
        <v>111</v>
      </c>
      <c r="P1892" t="s">
        <v>114</v>
      </c>
      <c r="Q1892" t="str">
        <f>TEXT(Table357[[#This Row],[order_date]],"yyyy")</f>
        <v>2015</v>
      </c>
    </row>
    <row r="1893" spans="1:17" x14ac:dyDescent="0.3">
      <c r="A1893">
        <f t="shared" si="179"/>
        <v>7777897292</v>
      </c>
      <c r="B1893" s="1">
        <v>42331</v>
      </c>
      <c r="C1893" t="str">
        <f t="shared" si="174"/>
        <v>Monday</v>
      </c>
      <c r="D1893" t="str">
        <f t="shared" si="175"/>
        <v>November</v>
      </c>
      <c r="E1893">
        <v>16.75</v>
      </c>
      <c r="F1893" t="s">
        <v>7</v>
      </c>
      <c r="G1893" t="s">
        <v>22</v>
      </c>
      <c r="H1893">
        <f t="shared" si="176"/>
        <v>23.25</v>
      </c>
      <c r="I1893">
        <v>11</v>
      </c>
      <c r="J1893" t="s">
        <v>23</v>
      </c>
      <c r="K1893" t="s">
        <v>24</v>
      </c>
      <c r="L1893">
        <f>Table357[[#This Row],[unit_price]]*Table357[[#This Row],[quantity]]</f>
        <v>184.25</v>
      </c>
      <c r="M1893">
        <f t="shared" si="177"/>
        <v>255.75</v>
      </c>
      <c r="N1893">
        <f t="shared" si="178"/>
        <v>71.5</v>
      </c>
      <c r="O1893" t="s">
        <v>112</v>
      </c>
      <c r="P1893" t="s">
        <v>114</v>
      </c>
      <c r="Q1893" t="str">
        <f>TEXT(Table357[[#This Row],[order_date]],"yyyy")</f>
        <v>2015</v>
      </c>
    </row>
    <row r="1894" spans="1:17" x14ac:dyDescent="0.3">
      <c r="A1894">
        <f t="shared" si="179"/>
        <v>7777897293</v>
      </c>
      <c r="B1894" s="1">
        <v>42332</v>
      </c>
      <c r="C1894" t="str">
        <f t="shared" si="174"/>
        <v>Tuesday</v>
      </c>
      <c r="D1894" t="str">
        <f t="shared" si="175"/>
        <v>November</v>
      </c>
      <c r="E1894">
        <v>10.5</v>
      </c>
      <c r="F1894" t="s">
        <v>27</v>
      </c>
      <c r="G1894" t="s">
        <v>8</v>
      </c>
      <c r="H1894">
        <f t="shared" si="176"/>
        <v>13.5</v>
      </c>
      <c r="I1894">
        <v>12</v>
      </c>
      <c r="J1894" t="s">
        <v>9</v>
      </c>
      <c r="K1894" t="s">
        <v>10</v>
      </c>
      <c r="L1894">
        <f>Table357[[#This Row],[unit_price]]*Table357[[#This Row],[quantity]]</f>
        <v>126</v>
      </c>
      <c r="M1894">
        <f t="shared" si="177"/>
        <v>162</v>
      </c>
      <c r="N1894">
        <f t="shared" si="178"/>
        <v>36</v>
      </c>
      <c r="O1894" t="s">
        <v>112</v>
      </c>
      <c r="P1894" t="s">
        <v>114</v>
      </c>
      <c r="Q1894" t="str">
        <f>TEXT(Table357[[#This Row],[order_date]],"yyyy")</f>
        <v>2015</v>
      </c>
    </row>
    <row r="1895" spans="1:17" x14ac:dyDescent="0.3">
      <c r="A1895">
        <f t="shared" si="179"/>
        <v>7777897294</v>
      </c>
      <c r="B1895" s="1">
        <v>42332</v>
      </c>
      <c r="C1895" t="str">
        <f t="shared" si="174"/>
        <v>Tuesday</v>
      </c>
      <c r="D1895" t="str">
        <f t="shared" si="175"/>
        <v>November</v>
      </c>
      <c r="E1895">
        <v>17.95</v>
      </c>
      <c r="F1895" t="s">
        <v>13</v>
      </c>
      <c r="G1895" t="s">
        <v>14</v>
      </c>
      <c r="H1895">
        <f t="shared" si="176"/>
        <v>24.95</v>
      </c>
      <c r="I1895">
        <v>10</v>
      </c>
      <c r="J1895" t="s">
        <v>56</v>
      </c>
      <c r="K1895" t="s">
        <v>57</v>
      </c>
      <c r="L1895">
        <f>Table357[[#This Row],[unit_price]]*Table357[[#This Row],[quantity]]</f>
        <v>179.5</v>
      </c>
      <c r="M1895">
        <f t="shared" si="177"/>
        <v>249.5</v>
      </c>
      <c r="N1895">
        <f t="shared" si="178"/>
        <v>70</v>
      </c>
      <c r="O1895" t="s">
        <v>112</v>
      </c>
      <c r="P1895" t="s">
        <v>114</v>
      </c>
      <c r="Q1895" t="str">
        <f>TEXT(Table357[[#This Row],[order_date]],"yyyy")</f>
        <v>2015</v>
      </c>
    </row>
    <row r="1896" spans="1:17" x14ac:dyDescent="0.3">
      <c r="A1896">
        <f t="shared" si="179"/>
        <v>7777897295</v>
      </c>
      <c r="B1896" s="1">
        <v>42332</v>
      </c>
      <c r="C1896" t="str">
        <f t="shared" si="174"/>
        <v>Tuesday</v>
      </c>
      <c r="D1896" t="str">
        <f t="shared" si="175"/>
        <v>November</v>
      </c>
      <c r="E1896">
        <v>20.5</v>
      </c>
      <c r="F1896" t="s">
        <v>13</v>
      </c>
      <c r="G1896" t="s">
        <v>8</v>
      </c>
      <c r="H1896">
        <f t="shared" si="176"/>
        <v>26.5</v>
      </c>
      <c r="I1896">
        <v>10</v>
      </c>
      <c r="J1896" t="s">
        <v>30</v>
      </c>
      <c r="K1896" t="s">
        <v>31</v>
      </c>
      <c r="L1896">
        <f>Table357[[#This Row],[unit_price]]*Table357[[#This Row],[quantity]]</f>
        <v>205</v>
      </c>
      <c r="M1896">
        <f t="shared" si="177"/>
        <v>265</v>
      </c>
      <c r="N1896">
        <f t="shared" si="178"/>
        <v>60</v>
      </c>
      <c r="O1896" t="s">
        <v>112</v>
      </c>
      <c r="P1896" t="s">
        <v>114</v>
      </c>
      <c r="Q1896" t="str">
        <f>TEXT(Table357[[#This Row],[order_date]],"yyyy")</f>
        <v>2015</v>
      </c>
    </row>
    <row r="1897" spans="1:17" x14ac:dyDescent="0.3">
      <c r="A1897">
        <f t="shared" si="179"/>
        <v>7777897296</v>
      </c>
      <c r="B1897" s="1">
        <v>42332</v>
      </c>
      <c r="C1897" t="str">
        <f t="shared" si="174"/>
        <v>Tuesday</v>
      </c>
      <c r="D1897" t="str">
        <f t="shared" si="175"/>
        <v>November</v>
      </c>
      <c r="E1897">
        <v>20.75</v>
      </c>
      <c r="F1897" t="s">
        <v>13</v>
      </c>
      <c r="G1897" t="s">
        <v>14</v>
      </c>
      <c r="H1897">
        <f t="shared" si="176"/>
        <v>27.75</v>
      </c>
      <c r="I1897">
        <v>2</v>
      </c>
      <c r="J1897" t="s">
        <v>40</v>
      </c>
      <c r="K1897" t="s">
        <v>41</v>
      </c>
      <c r="L1897">
        <f>Table357[[#This Row],[unit_price]]*Table357[[#This Row],[quantity]]</f>
        <v>41.5</v>
      </c>
      <c r="M1897">
        <f t="shared" si="177"/>
        <v>55.5</v>
      </c>
      <c r="N1897">
        <f t="shared" si="178"/>
        <v>14</v>
      </c>
      <c r="O1897" t="s">
        <v>111</v>
      </c>
      <c r="P1897" t="s">
        <v>115</v>
      </c>
      <c r="Q1897" t="str">
        <f>TEXT(Table357[[#This Row],[order_date]],"yyyy")</f>
        <v>2015</v>
      </c>
    </row>
    <row r="1898" spans="1:17" x14ac:dyDescent="0.3">
      <c r="A1898">
        <f t="shared" si="179"/>
        <v>7777897297</v>
      </c>
      <c r="B1898" s="1">
        <v>42332</v>
      </c>
      <c r="C1898" t="str">
        <f t="shared" si="174"/>
        <v>Tuesday</v>
      </c>
      <c r="D1898" t="str">
        <f t="shared" si="175"/>
        <v>November</v>
      </c>
      <c r="E1898">
        <v>16.25</v>
      </c>
      <c r="F1898" t="s">
        <v>7</v>
      </c>
      <c r="G1898" t="s">
        <v>17</v>
      </c>
      <c r="H1898">
        <f t="shared" si="176"/>
        <v>24.75</v>
      </c>
      <c r="I1898">
        <v>5</v>
      </c>
      <c r="J1898" t="s">
        <v>60</v>
      </c>
      <c r="K1898" t="s">
        <v>61</v>
      </c>
      <c r="L1898">
        <f>Table357[[#This Row],[unit_price]]*Table357[[#This Row],[quantity]]</f>
        <v>81.25</v>
      </c>
      <c r="M1898">
        <f t="shared" si="177"/>
        <v>123.75</v>
      </c>
      <c r="N1898">
        <f t="shared" si="178"/>
        <v>42.5</v>
      </c>
      <c r="O1898" t="s">
        <v>112</v>
      </c>
      <c r="P1898" t="s">
        <v>114</v>
      </c>
      <c r="Q1898" t="str">
        <f>TEXT(Table357[[#This Row],[order_date]],"yyyy")</f>
        <v>2015</v>
      </c>
    </row>
    <row r="1899" spans="1:17" x14ac:dyDescent="0.3">
      <c r="A1899">
        <f t="shared" si="179"/>
        <v>7777897298</v>
      </c>
      <c r="B1899" s="1">
        <v>42332</v>
      </c>
      <c r="C1899" t="str">
        <f t="shared" si="174"/>
        <v>Tuesday</v>
      </c>
      <c r="D1899" t="str">
        <f t="shared" si="175"/>
        <v>November</v>
      </c>
      <c r="E1899">
        <v>18.5</v>
      </c>
      <c r="F1899" t="s">
        <v>13</v>
      </c>
      <c r="G1899" t="s">
        <v>14</v>
      </c>
      <c r="H1899">
        <f t="shared" si="176"/>
        <v>25.5</v>
      </c>
      <c r="I1899">
        <v>8</v>
      </c>
      <c r="J1899" t="s">
        <v>15</v>
      </c>
      <c r="K1899" t="s">
        <v>16</v>
      </c>
      <c r="L1899">
        <f>Table357[[#This Row],[unit_price]]*Table357[[#This Row],[quantity]]</f>
        <v>148</v>
      </c>
      <c r="M1899">
        <f t="shared" si="177"/>
        <v>204</v>
      </c>
      <c r="N1899">
        <f t="shared" si="178"/>
        <v>56</v>
      </c>
      <c r="O1899" t="s">
        <v>111</v>
      </c>
      <c r="P1899" t="s">
        <v>114</v>
      </c>
      <c r="Q1899" t="str">
        <f>TEXT(Table357[[#This Row],[order_date]],"yyyy")</f>
        <v>2015</v>
      </c>
    </row>
    <row r="1900" spans="1:17" x14ac:dyDescent="0.3">
      <c r="A1900">
        <f t="shared" si="179"/>
        <v>7777897299</v>
      </c>
      <c r="B1900" s="1">
        <v>42333</v>
      </c>
      <c r="C1900" t="str">
        <f t="shared" si="174"/>
        <v>Wednesday</v>
      </c>
      <c r="D1900" t="str">
        <f t="shared" si="175"/>
        <v>November</v>
      </c>
      <c r="E1900">
        <v>17.95</v>
      </c>
      <c r="F1900" t="s">
        <v>13</v>
      </c>
      <c r="G1900" t="s">
        <v>14</v>
      </c>
      <c r="H1900">
        <f t="shared" si="176"/>
        <v>24.95</v>
      </c>
      <c r="I1900">
        <v>9</v>
      </c>
      <c r="J1900" t="s">
        <v>56</v>
      </c>
      <c r="K1900" t="s">
        <v>57</v>
      </c>
      <c r="L1900">
        <f>Table357[[#This Row],[unit_price]]*Table357[[#This Row],[quantity]]</f>
        <v>161.54999999999998</v>
      </c>
      <c r="M1900">
        <f t="shared" si="177"/>
        <v>224.54999999999998</v>
      </c>
      <c r="N1900">
        <f t="shared" si="178"/>
        <v>63</v>
      </c>
      <c r="O1900" t="s">
        <v>112</v>
      </c>
      <c r="P1900" t="s">
        <v>114</v>
      </c>
      <c r="Q1900" t="str">
        <f>TEXT(Table357[[#This Row],[order_date]],"yyyy")</f>
        <v>2015</v>
      </c>
    </row>
    <row r="1901" spans="1:17" x14ac:dyDescent="0.3">
      <c r="A1901">
        <f t="shared" si="179"/>
        <v>7777897300</v>
      </c>
      <c r="B1901" s="1">
        <v>42333</v>
      </c>
      <c r="C1901" t="str">
        <f t="shared" si="174"/>
        <v>Wednesday</v>
      </c>
      <c r="D1901" t="str">
        <f t="shared" si="175"/>
        <v>November</v>
      </c>
      <c r="E1901">
        <v>20.75</v>
      </c>
      <c r="F1901" t="s">
        <v>13</v>
      </c>
      <c r="G1901" t="s">
        <v>17</v>
      </c>
      <c r="H1901">
        <f t="shared" si="176"/>
        <v>30.75</v>
      </c>
      <c r="I1901">
        <v>2</v>
      </c>
      <c r="J1901" t="s">
        <v>66</v>
      </c>
      <c r="K1901" t="s">
        <v>67</v>
      </c>
      <c r="L1901">
        <f>Table357[[#This Row],[unit_price]]*Table357[[#This Row],[quantity]]</f>
        <v>41.5</v>
      </c>
      <c r="M1901">
        <f t="shared" si="177"/>
        <v>61.5</v>
      </c>
      <c r="N1901">
        <f t="shared" si="178"/>
        <v>20</v>
      </c>
      <c r="O1901" t="s">
        <v>112</v>
      </c>
      <c r="P1901" t="s">
        <v>114</v>
      </c>
      <c r="Q1901" t="str">
        <f>TEXT(Table357[[#This Row],[order_date]],"yyyy")</f>
        <v>2015</v>
      </c>
    </row>
    <row r="1902" spans="1:17" x14ac:dyDescent="0.3">
      <c r="A1902">
        <f t="shared" si="179"/>
        <v>7777897301</v>
      </c>
      <c r="B1902" s="1">
        <v>42333</v>
      </c>
      <c r="C1902" t="str">
        <f t="shared" si="174"/>
        <v>Wednesday</v>
      </c>
      <c r="D1902" t="str">
        <f t="shared" si="175"/>
        <v>November</v>
      </c>
      <c r="E1902">
        <v>16</v>
      </c>
      <c r="F1902" t="s">
        <v>7</v>
      </c>
      <c r="G1902" t="s">
        <v>8</v>
      </c>
      <c r="H1902">
        <f t="shared" si="176"/>
        <v>20.5</v>
      </c>
      <c r="I1902">
        <v>5</v>
      </c>
      <c r="J1902" t="s">
        <v>36</v>
      </c>
      <c r="K1902" t="s">
        <v>37</v>
      </c>
      <c r="L1902">
        <f>Table357[[#This Row],[unit_price]]*Table357[[#This Row],[quantity]]</f>
        <v>80</v>
      </c>
      <c r="M1902">
        <f t="shared" si="177"/>
        <v>102.5</v>
      </c>
      <c r="N1902">
        <f t="shared" si="178"/>
        <v>22.5</v>
      </c>
      <c r="O1902" t="s">
        <v>112</v>
      </c>
      <c r="P1902" t="s">
        <v>114</v>
      </c>
      <c r="Q1902" t="str">
        <f>TEXT(Table357[[#This Row],[order_date]],"yyyy")</f>
        <v>2015</v>
      </c>
    </row>
    <row r="1903" spans="1:17" x14ac:dyDescent="0.3">
      <c r="A1903">
        <f t="shared" si="179"/>
        <v>7777897302</v>
      </c>
      <c r="B1903" s="1">
        <v>42334</v>
      </c>
      <c r="C1903" t="str">
        <f t="shared" si="174"/>
        <v>Thursday</v>
      </c>
      <c r="D1903" t="str">
        <f t="shared" si="175"/>
        <v>November</v>
      </c>
      <c r="E1903">
        <v>20.5</v>
      </c>
      <c r="F1903" t="s">
        <v>13</v>
      </c>
      <c r="G1903" t="s">
        <v>8</v>
      </c>
      <c r="H1903">
        <f t="shared" si="176"/>
        <v>26.5</v>
      </c>
      <c r="I1903">
        <v>7</v>
      </c>
      <c r="J1903" t="s">
        <v>36</v>
      </c>
      <c r="K1903" t="s">
        <v>37</v>
      </c>
      <c r="L1903">
        <f>Table357[[#This Row],[unit_price]]*Table357[[#This Row],[quantity]]</f>
        <v>143.5</v>
      </c>
      <c r="M1903">
        <f t="shared" si="177"/>
        <v>185.5</v>
      </c>
      <c r="N1903">
        <f t="shared" si="178"/>
        <v>42</v>
      </c>
      <c r="O1903" t="s">
        <v>112</v>
      </c>
      <c r="P1903" t="s">
        <v>114</v>
      </c>
      <c r="Q1903" t="str">
        <f>TEXT(Table357[[#This Row],[order_date]],"yyyy")</f>
        <v>2015</v>
      </c>
    </row>
    <row r="1904" spans="1:17" x14ac:dyDescent="0.3">
      <c r="A1904">
        <f t="shared" si="179"/>
        <v>7777897303</v>
      </c>
      <c r="B1904" s="1">
        <v>42334</v>
      </c>
      <c r="C1904" t="str">
        <f t="shared" si="174"/>
        <v>Thursday</v>
      </c>
      <c r="D1904" t="str">
        <f t="shared" si="175"/>
        <v>November</v>
      </c>
      <c r="E1904">
        <v>10.5</v>
      </c>
      <c r="F1904" t="s">
        <v>27</v>
      </c>
      <c r="G1904" t="s">
        <v>8</v>
      </c>
      <c r="H1904">
        <f t="shared" si="176"/>
        <v>13.5</v>
      </c>
      <c r="I1904">
        <v>10</v>
      </c>
      <c r="J1904" t="s">
        <v>9</v>
      </c>
      <c r="K1904" t="s">
        <v>10</v>
      </c>
      <c r="L1904">
        <f>Table357[[#This Row],[unit_price]]*Table357[[#This Row],[quantity]]</f>
        <v>105</v>
      </c>
      <c r="M1904">
        <f t="shared" si="177"/>
        <v>135</v>
      </c>
      <c r="N1904">
        <f t="shared" si="178"/>
        <v>30</v>
      </c>
      <c r="O1904" t="s">
        <v>111</v>
      </c>
      <c r="P1904" t="s">
        <v>114</v>
      </c>
      <c r="Q1904" t="str">
        <f>TEXT(Table357[[#This Row],[order_date]],"yyyy")</f>
        <v>2015</v>
      </c>
    </row>
    <row r="1905" spans="1:17" x14ac:dyDescent="0.3">
      <c r="A1905">
        <f t="shared" si="179"/>
        <v>7777897304</v>
      </c>
      <c r="B1905" s="1">
        <v>42334</v>
      </c>
      <c r="C1905" t="str">
        <f t="shared" si="174"/>
        <v>Thursday</v>
      </c>
      <c r="D1905" t="str">
        <f t="shared" si="175"/>
        <v>November</v>
      </c>
      <c r="E1905">
        <v>12.25</v>
      </c>
      <c r="F1905" t="s">
        <v>27</v>
      </c>
      <c r="G1905" t="s">
        <v>17</v>
      </c>
      <c r="H1905">
        <f t="shared" si="176"/>
        <v>19.25</v>
      </c>
      <c r="I1905">
        <v>11</v>
      </c>
      <c r="J1905" t="s">
        <v>60</v>
      </c>
      <c r="K1905" t="s">
        <v>61</v>
      </c>
      <c r="L1905">
        <f>Table357[[#This Row],[unit_price]]*Table357[[#This Row],[quantity]]</f>
        <v>134.75</v>
      </c>
      <c r="M1905">
        <f t="shared" si="177"/>
        <v>211.75</v>
      </c>
      <c r="N1905">
        <f t="shared" si="178"/>
        <v>77</v>
      </c>
      <c r="O1905" t="s">
        <v>112</v>
      </c>
      <c r="P1905" t="s">
        <v>114</v>
      </c>
      <c r="Q1905" t="str">
        <f>TEXT(Table357[[#This Row],[order_date]],"yyyy")</f>
        <v>2015</v>
      </c>
    </row>
    <row r="1906" spans="1:17" x14ac:dyDescent="0.3">
      <c r="A1906">
        <f t="shared" si="179"/>
        <v>7777897305</v>
      </c>
      <c r="B1906" s="1">
        <v>42334</v>
      </c>
      <c r="C1906" t="str">
        <f t="shared" si="174"/>
        <v>Thursday</v>
      </c>
      <c r="D1906" t="str">
        <f t="shared" si="175"/>
        <v>November</v>
      </c>
      <c r="E1906">
        <v>12</v>
      </c>
      <c r="F1906" t="s">
        <v>27</v>
      </c>
      <c r="G1906" t="s">
        <v>8</v>
      </c>
      <c r="H1906">
        <f t="shared" si="176"/>
        <v>15</v>
      </c>
      <c r="I1906">
        <v>3</v>
      </c>
      <c r="J1906" t="s">
        <v>52</v>
      </c>
      <c r="K1906" t="s">
        <v>53</v>
      </c>
      <c r="L1906">
        <f>Table357[[#This Row],[unit_price]]*Table357[[#This Row],[quantity]]</f>
        <v>36</v>
      </c>
      <c r="M1906">
        <f t="shared" si="177"/>
        <v>45</v>
      </c>
      <c r="N1906">
        <f t="shared" si="178"/>
        <v>9</v>
      </c>
      <c r="O1906" t="s">
        <v>112</v>
      </c>
      <c r="P1906" t="s">
        <v>114</v>
      </c>
      <c r="Q1906" t="str">
        <f>TEXT(Table357[[#This Row],[order_date]],"yyyy")</f>
        <v>2015</v>
      </c>
    </row>
    <row r="1907" spans="1:17" x14ac:dyDescent="0.3">
      <c r="A1907">
        <f t="shared" si="179"/>
        <v>7777897306</v>
      </c>
      <c r="B1907" s="1">
        <v>42334</v>
      </c>
      <c r="C1907" t="str">
        <f t="shared" si="174"/>
        <v>Thursday</v>
      </c>
      <c r="D1907" t="str">
        <f t="shared" si="175"/>
        <v>November</v>
      </c>
      <c r="E1907">
        <v>12.25</v>
      </c>
      <c r="F1907" t="s">
        <v>27</v>
      </c>
      <c r="G1907" t="s">
        <v>17</v>
      </c>
      <c r="H1907">
        <f t="shared" si="176"/>
        <v>19.25</v>
      </c>
      <c r="I1907">
        <v>5</v>
      </c>
      <c r="J1907" t="s">
        <v>70</v>
      </c>
      <c r="K1907" t="s">
        <v>71</v>
      </c>
      <c r="L1907">
        <f>Table357[[#This Row],[unit_price]]*Table357[[#This Row],[quantity]]</f>
        <v>61.25</v>
      </c>
      <c r="M1907">
        <f t="shared" si="177"/>
        <v>96.25</v>
      </c>
      <c r="N1907">
        <f t="shared" si="178"/>
        <v>35</v>
      </c>
      <c r="O1907" t="s">
        <v>112</v>
      </c>
      <c r="P1907" t="s">
        <v>115</v>
      </c>
      <c r="Q1907" t="str">
        <f>TEXT(Table357[[#This Row],[order_date]],"yyyy")</f>
        <v>2015</v>
      </c>
    </row>
    <row r="1908" spans="1:17" x14ac:dyDescent="0.3">
      <c r="A1908">
        <f t="shared" si="179"/>
        <v>7777897307</v>
      </c>
      <c r="B1908" s="1">
        <v>42334</v>
      </c>
      <c r="C1908" t="str">
        <f t="shared" si="174"/>
        <v>Thursday</v>
      </c>
      <c r="D1908" t="str">
        <f t="shared" si="175"/>
        <v>November</v>
      </c>
      <c r="E1908">
        <v>20.75</v>
      </c>
      <c r="F1908" t="s">
        <v>13</v>
      </c>
      <c r="G1908" t="s">
        <v>22</v>
      </c>
      <c r="H1908">
        <f t="shared" si="176"/>
        <v>28.75</v>
      </c>
      <c r="I1908">
        <v>2</v>
      </c>
      <c r="J1908" t="s">
        <v>44</v>
      </c>
      <c r="K1908" t="s">
        <v>45</v>
      </c>
      <c r="L1908">
        <f>Table357[[#This Row],[unit_price]]*Table357[[#This Row],[quantity]]</f>
        <v>41.5</v>
      </c>
      <c r="M1908">
        <f t="shared" si="177"/>
        <v>57.5</v>
      </c>
      <c r="N1908">
        <f t="shared" si="178"/>
        <v>16</v>
      </c>
      <c r="O1908" t="s">
        <v>111</v>
      </c>
      <c r="P1908" t="s">
        <v>114</v>
      </c>
      <c r="Q1908" t="str">
        <f>TEXT(Table357[[#This Row],[order_date]],"yyyy")</f>
        <v>2015</v>
      </c>
    </row>
    <row r="1909" spans="1:17" x14ac:dyDescent="0.3">
      <c r="A1909">
        <f t="shared" si="179"/>
        <v>7777897308</v>
      </c>
      <c r="B1909" s="1">
        <v>42335</v>
      </c>
      <c r="C1909" t="str">
        <f t="shared" si="174"/>
        <v>Friday</v>
      </c>
      <c r="D1909" t="str">
        <f t="shared" si="175"/>
        <v>November</v>
      </c>
      <c r="E1909">
        <v>16.5</v>
      </c>
      <c r="F1909" t="s">
        <v>7</v>
      </c>
      <c r="G1909" t="s">
        <v>17</v>
      </c>
      <c r="H1909">
        <f t="shared" si="176"/>
        <v>25</v>
      </c>
      <c r="I1909">
        <v>3</v>
      </c>
      <c r="J1909" t="s">
        <v>18</v>
      </c>
      <c r="K1909" t="s">
        <v>19</v>
      </c>
      <c r="L1909">
        <f>Table357[[#This Row],[unit_price]]*Table357[[#This Row],[quantity]]</f>
        <v>49.5</v>
      </c>
      <c r="M1909">
        <f t="shared" si="177"/>
        <v>75</v>
      </c>
      <c r="N1909">
        <f t="shared" si="178"/>
        <v>25.5</v>
      </c>
      <c r="O1909" t="s">
        <v>112</v>
      </c>
      <c r="P1909" t="s">
        <v>115</v>
      </c>
      <c r="Q1909" t="str">
        <f>TEXT(Table357[[#This Row],[order_date]],"yyyy")</f>
        <v>2015</v>
      </c>
    </row>
    <row r="1910" spans="1:17" x14ac:dyDescent="0.3">
      <c r="A1910">
        <f t="shared" si="179"/>
        <v>7777897309</v>
      </c>
      <c r="B1910" s="1">
        <v>42335</v>
      </c>
      <c r="C1910" t="str">
        <f t="shared" si="174"/>
        <v>Friday</v>
      </c>
      <c r="D1910" t="str">
        <f t="shared" si="175"/>
        <v>November</v>
      </c>
      <c r="E1910">
        <v>12</v>
      </c>
      <c r="F1910" t="s">
        <v>27</v>
      </c>
      <c r="G1910" t="s">
        <v>8</v>
      </c>
      <c r="H1910">
        <f t="shared" si="176"/>
        <v>15</v>
      </c>
      <c r="I1910">
        <v>10</v>
      </c>
      <c r="J1910" t="s">
        <v>30</v>
      </c>
      <c r="K1910" t="s">
        <v>31</v>
      </c>
      <c r="L1910">
        <f>Table357[[#This Row],[unit_price]]*Table357[[#This Row],[quantity]]</f>
        <v>120</v>
      </c>
      <c r="M1910">
        <f t="shared" si="177"/>
        <v>150</v>
      </c>
      <c r="N1910">
        <f t="shared" si="178"/>
        <v>30</v>
      </c>
      <c r="O1910" t="s">
        <v>112</v>
      </c>
      <c r="P1910" t="s">
        <v>115</v>
      </c>
      <c r="Q1910" t="str">
        <f>TEXT(Table357[[#This Row],[order_date]],"yyyy")</f>
        <v>2015</v>
      </c>
    </row>
    <row r="1911" spans="1:17" x14ac:dyDescent="0.3">
      <c r="A1911">
        <f t="shared" si="179"/>
        <v>7777897310</v>
      </c>
      <c r="B1911" s="1">
        <v>42335</v>
      </c>
      <c r="C1911" t="str">
        <f t="shared" si="174"/>
        <v>Friday</v>
      </c>
      <c r="D1911" t="str">
        <f t="shared" si="175"/>
        <v>November</v>
      </c>
      <c r="E1911">
        <v>12.5</v>
      </c>
      <c r="F1911" t="s">
        <v>7</v>
      </c>
      <c r="G1911" t="s">
        <v>8</v>
      </c>
      <c r="H1911">
        <f t="shared" si="176"/>
        <v>17</v>
      </c>
      <c r="I1911">
        <v>8</v>
      </c>
      <c r="J1911" t="s">
        <v>48</v>
      </c>
      <c r="K1911" t="s">
        <v>49</v>
      </c>
      <c r="L1911">
        <f>Table357[[#This Row],[unit_price]]*Table357[[#This Row],[quantity]]</f>
        <v>100</v>
      </c>
      <c r="M1911">
        <f t="shared" si="177"/>
        <v>136</v>
      </c>
      <c r="N1911">
        <f t="shared" si="178"/>
        <v>36</v>
      </c>
      <c r="O1911" t="s">
        <v>112</v>
      </c>
      <c r="P1911" t="s">
        <v>114</v>
      </c>
      <c r="Q1911" t="str">
        <f>TEXT(Table357[[#This Row],[order_date]],"yyyy")</f>
        <v>2015</v>
      </c>
    </row>
    <row r="1912" spans="1:17" x14ac:dyDescent="0.3">
      <c r="A1912">
        <f t="shared" si="179"/>
        <v>7777897311</v>
      </c>
      <c r="B1912" s="1">
        <v>42335</v>
      </c>
      <c r="C1912" t="str">
        <f t="shared" si="174"/>
        <v>Friday</v>
      </c>
      <c r="D1912" t="str">
        <f t="shared" si="175"/>
        <v>November</v>
      </c>
      <c r="E1912">
        <v>20.75</v>
      </c>
      <c r="F1912" t="s">
        <v>13</v>
      </c>
      <c r="G1912" t="s">
        <v>17</v>
      </c>
      <c r="H1912">
        <f t="shared" si="176"/>
        <v>30.75</v>
      </c>
      <c r="I1912">
        <v>1</v>
      </c>
      <c r="J1912" t="s">
        <v>32</v>
      </c>
      <c r="K1912" t="s">
        <v>33</v>
      </c>
      <c r="L1912">
        <f>Table357[[#This Row],[unit_price]]*Table357[[#This Row],[quantity]]</f>
        <v>20.75</v>
      </c>
      <c r="M1912">
        <f t="shared" si="177"/>
        <v>30.75</v>
      </c>
      <c r="N1912">
        <f t="shared" si="178"/>
        <v>10</v>
      </c>
      <c r="O1912" t="s">
        <v>112</v>
      </c>
      <c r="P1912" t="s">
        <v>115</v>
      </c>
      <c r="Q1912" t="str">
        <f>TEXT(Table357[[#This Row],[order_date]],"yyyy")</f>
        <v>2015</v>
      </c>
    </row>
    <row r="1913" spans="1:17" x14ac:dyDescent="0.3">
      <c r="A1913">
        <f t="shared" si="179"/>
        <v>7777897312</v>
      </c>
      <c r="B1913" s="1">
        <v>42335</v>
      </c>
      <c r="C1913" t="str">
        <f t="shared" si="174"/>
        <v>Friday</v>
      </c>
      <c r="D1913" t="str">
        <f t="shared" si="175"/>
        <v>November</v>
      </c>
      <c r="E1913">
        <v>15.25</v>
      </c>
      <c r="F1913" t="s">
        <v>13</v>
      </c>
      <c r="G1913" t="s">
        <v>8</v>
      </c>
      <c r="H1913">
        <f t="shared" si="176"/>
        <v>21.25</v>
      </c>
      <c r="I1913">
        <v>4</v>
      </c>
      <c r="J1913" t="s">
        <v>48</v>
      </c>
      <c r="K1913" t="s">
        <v>49</v>
      </c>
      <c r="L1913">
        <f>Table357[[#This Row],[unit_price]]*Table357[[#This Row],[quantity]]</f>
        <v>61</v>
      </c>
      <c r="M1913">
        <f t="shared" si="177"/>
        <v>85</v>
      </c>
      <c r="N1913">
        <f t="shared" si="178"/>
        <v>24</v>
      </c>
      <c r="O1913" t="s">
        <v>112</v>
      </c>
      <c r="P1913" t="s">
        <v>114</v>
      </c>
      <c r="Q1913" t="str">
        <f>TEXT(Table357[[#This Row],[order_date]],"yyyy")</f>
        <v>2015</v>
      </c>
    </row>
    <row r="1914" spans="1:17" x14ac:dyDescent="0.3">
      <c r="A1914">
        <f t="shared" si="179"/>
        <v>7777897313</v>
      </c>
      <c r="B1914" s="1">
        <v>42335</v>
      </c>
      <c r="C1914" t="str">
        <f t="shared" si="174"/>
        <v>Friday</v>
      </c>
      <c r="D1914" t="str">
        <f t="shared" si="175"/>
        <v>November</v>
      </c>
      <c r="E1914">
        <v>12</v>
      </c>
      <c r="F1914" t="s">
        <v>27</v>
      </c>
      <c r="G1914" t="s">
        <v>14</v>
      </c>
      <c r="H1914">
        <f t="shared" si="176"/>
        <v>16</v>
      </c>
      <c r="I1914">
        <v>5</v>
      </c>
      <c r="J1914" t="s">
        <v>68</v>
      </c>
      <c r="K1914" t="s">
        <v>69</v>
      </c>
      <c r="L1914">
        <f>Table357[[#This Row],[unit_price]]*Table357[[#This Row],[quantity]]</f>
        <v>60</v>
      </c>
      <c r="M1914">
        <f t="shared" si="177"/>
        <v>80</v>
      </c>
      <c r="N1914">
        <f t="shared" si="178"/>
        <v>20</v>
      </c>
      <c r="O1914" t="s">
        <v>112</v>
      </c>
      <c r="P1914" t="s">
        <v>115</v>
      </c>
      <c r="Q1914" t="str">
        <f>TEXT(Table357[[#This Row],[order_date]],"yyyy")</f>
        <v>2015</v>
      </c>
    </row>
    <row r="1915" spans="1:17" x14ac:dyDescent="0.3">
      <c r="A1915">
        <f t="shared" si="179"/>
        <v>7777897314</v>
      </c>
      <c r="B1915" s="1">
        <v>42336</v>
      </c>
      <c r="C1915" t="str">
        <f t="shared" si="174"/>
        <v>Saturday</v>
      </c>
      <c r="D1915" t="str">
        <f t="shared" si="175"/>
        <v>November</v>
      </c>
      <c r="E1915">
        <v>16.5</v>
      </c>
      <c r="F1915" t="s">
        <v>7</v>
      </c>
      <c r="G1915" t="s">
        <v>17</v>
      </c>
      <c r="H1915">
        <f t="shared" si="176"/>
        <v>25</v>
      </c>
      <c r="I1915">
        <v>5</v>
      </c>
      <c r="J1915" t="s">
        <v>25</v>
      </c>
      <c r="K1915" t="s">
        <v>26</v>
      </c>
      <c r="L1915">
        <f>Table357[[#This Row],[unit_price]]*Table357[[#This Row],[quantity]]</f>
        <v>82.5</v>
      </c>
      <c r="M1915">
        <f t="shared" si="177"/>
        <v>125</v>
      </c>
      <c r="N1915">
        <f t="shared" si="178"/>
        <v>42.5</v>
      </c>
      <c r="O1915" t="s">
        <v>111</v>
      </c>
      <c r="P1915" t="s">
        <v>114</v>
      </c>
      <c r="Q1915" t="str">
        <f>TEXT(Table357[[#This Row],[order_date]],"yyyy")</f>
        <v>2015</v>
      </c>
    </row>
    <row r="1916" spans="1:17" x14ac:dyDescent="0.3">
      <c r="A1916">
        <f t="shared" si="179"/>
        <v>7777897315</v>
      </c>
      <c r="B1916" s="1">
        <v>42336</v>
      </c>
      <c r="C1916" t="str">
        <f t="shared" si="174"/>
        <v>Saturday</v>
      </c>
      <c r="D1916" t="str">
        <f t="shared" si="175"/>
        <v>November</v>
      </c>
      <c r="E1916">
        <v>15.25</v>
      </c>
      <c r="F1916" t="s">
        <v>13</v>
      </c>
      <c r="G1916" t="s">
        <v>8</v>
      </c>
      <c r="H1916">
        <f t="shared" si="176"/>
        <v>21.25</v>
      </c>
      <c r="I1916">
        <v>10</v>
      </c>
      <c r="J1916" t="s">
        <v>48</v>
      </c>
      <c r="K1916" t="s">
        <v>49</v>
      </c>
      <c r="L1916">
        <f>Table357[[#This Row],[unit_price]]*Table357[[#This Row],[quantity]]</f>
        <v>152.5</v>
      </c>
      <c r="M1916">
        <f t="shared" si="177"/>
        <v>212.5</v>
      </c>
      <c r="N1916">
        <f t="shared" si="178"/>
        <v>60</v>
      </c>
      <c r="O1916" t="s">
        <v>111</v>
      </c>
      <c r="P1916" t="s">
        <v>114</v>
      </c>
      <c r="Q1916" t="str">
        <f>TEXT(Table357[[#This Row],[order_date]],"yyyy")</f>
        <v>2015</v>
      </c>
    </row>
    <row r="1917" spans="1:17" x14ac:dyDescent="0.3">
      <c r="A1917">
        <f t="shared" si="179"/>
        <v>7777897316</v>
      </c>
      <c r="B1917" s="1">
        <v>42336</v>
      </c>
      <c r="C1917" t="str">
        <f t="shared" si="174"/>
        <v>Saturday</v>
      </c>
      <c r="D1917" t="str">
        <f t="shared" si="175"/>
        <v>November</v>
      </c>
      <c r="E1917">
        <v>20.75</v>
      </c>
      <c r="F1917" t="s">
        <v>13</v>
      </c>
      <c r="G1917" t="s">
        <v>17</v>
      </c>
      <c r="H1917">
        <f t="shared" si="176"/>
        <v>30.75</v>
      </c>
      <c r="I1917">
        <v>11</v>
      </c>
      <c r="J1917" t="s">
        <v>25</v>
      </c>
      <c r="K1917" t="s">
        <v>26</v>
      </c>
      <c r="L1917">
        <f>Table357[[#This Row],[unit_price]]*Table357[[#This Row],[quantity]]</f>
        <v>228.25</v>
      </c>
      <c r="M1917">
        <f t="shared" si="177"/>
        <v>338.25</v>
      </c>
      <c r="N1917">
        <f t="shared" si="178"/>
        <v>110</v>
      </c>
      <c r="O1917" t="s">
        <v>112</v>
      </c>
      <c r="P1917" t="s">
        <v>114</v>
      </c>
      <c r="Q1917" t="str">
        <f>TEXT(Table357[[#This Row],[order_date]],"yyyy")</f>
        <v>2015</v>
      </c>
    </row>
    <row r="1918" spans="1:17" x14ac:dyDescent="0.3">
      <c r="A1918">
        <f t="shared" si="179"/>
        <v>7777897317</v>
      </c>
      <c r="B1918" s="1">
        <v>42336</v>
      </c>
      <c r="C1918" t="str">
        <f t="shared" si="174"/>
        <v>Saturday</v>
      </c>
      <c r="D1918" t="str">
        <f t="shared" si="175"/>
        <v>November</v>
      </c>
      <c r="E1918">
        <v>20.25</v>
      </c>
      <c r="F1918" t="s">
        <v>13</v>
      </c>
      <c r="G1918" t="s">
        <v>14</v>
      </c>
      <c r="H1918">
        <f t="shared" si="176"/>
        <v>27.25</v>
      </c>
      <c r="I1918">
        <v>5</v>
      </c>
      <c r="J1918" t="s">
        <v>64</v>
      </c>
      <c r="K1918" t="s">
        <v>65</v>
      </c>
      <c r="L1918">
        <f>Table357[[#This Row],[unit_price]]*Table357[[#This Row],[quantity]]</f>
        <v>101.25</v>
      </c>
      <c r="M1918">
        <f t="shared" si="177"/>
        <v>136.25</v>
      </c>
      <c r="N1918">
        <f t="shared" si="178"/>
        <v>35</v>
      </c>
      <c r="O1918" t="s">
        <v>111</v>
      </c>
      <c r="P1918" t="s">
        <v>114</v>
      </c>
      <c r="Q1918" t="str">
        <f>TEXT(Table357[[#This Row],[order_date]],"yyyy")</f>
        <v>2015</v>
      </c>
    </row>
    <row r="1919" spans="1:17" x14ac:dyDescent="0.3">
      <c r="A1919">
        <f t="shared" si="179"/>
        <v>7777897318</v>
      </c>
      <c r="B1919" s="1">
        <v>42336</v>
      </c>
      <c r="C1919" t="str">
        <f t="shared" si="174"/>
        <v>Saturday</v>
      </c>
      <c r="D1919" t="str">
        <f t="shared" si="175"/>
        <v>November</v>
      </c>
      <c r="E1919">
        <v>20.25</v>
      </c>
      <c r="F1919" t="s">
        <v>13</v>
      </c>
      <c r="G1919" t="s">
        <v>17</v>
      </c>
      <c r="H1919">
        <f t="shared" si="176"/>
        <v>30.25</v>
      </c>
      <c r="I1919">
        <v>5</v>
      </c>
      <c r="J1919" t="s">
        <v>60</v>
      </c>
      <c r="K1919" t="s">
        <v>61</v>
      </c>
      <c r="L1919">
        <f>Table357[[#This Row],[unit_price]]*Table357[[#This Row],[quantity]]</f>
        <v>101.25</v>
      </c>
      <c r="M1919">
        <f t="shared" si="177"/>
        <v>151.25</v>
      </c>
      <c r="N1919">
        <f t="shared" si="178"/>
        <v>50</v>
      </c>
      <c r="O1919" t="s">
        <v>112</v>
      </c>
      <c r="P1919" t="s">
        <v>115</v>
      </c>
      <c r="Q1919" t="str">
        <f>TEXT(Table357[[#This Row],[order_date]],"yyyy")</f>
        <v>2015</v>
      </c>
    </row>
    <row r="1920" spans="1:17" x14ac:dyDescent="0.3">
      <c r="A1920">
        <f t="shared" si="179"/>
        <v>7777897319</v>
      </c>
      <c r="B1920" s="1">
        <v>42336</v>
      </c>
      <c r="C1920" t="str">
        <f t="shared" si="174"/>
        <v>Saturday</v>
      </c>
      <c r="D1920" t="str">
        <f t="shared" si="175"/>
        <v>November</v>
      </c>
      <c r="E1920">
        <v>12.75</v>
      </c>
      <c r="F1920" t="s">
        <v>27</v>
      </c>
      <c r="G1920" t="s">
        <v>22</v>
      </c>
      <c r="H1920">
        <f t="shared" si="176"/>
        <v>17.75</v>
      </c>
      <c r="I1920">
        <v>1</v>
      </c>
      <c r="J1920" t="s">
        <v>23</v>
      </c>
      <c r="K1920" t="s">
        <v>24</v>
      </c>
      <c r="L1920">
        <f>Table357[[#This Row],[unit_price]]*Table357[[#This Row],[quantity]]</f>
        <v>12.75</v>
      </c>
      <c r="M1920">
        <f t="shared" si="177"/>
        <v>17.75</v>
      </c>
      <c r="N1920">
        <f t="shared" si="178"/>
        <v>5</v>
      </c>
      <c r="O1920" t="s">
        <v>111</v>
      </c>
      <c r="P1920" t="s">
        <v>115</v>
      </c>
      <c r="Q1920" t="str">
        <f>TEXT(Table357[[#This Row],[order_date]],"yyyy")</f>
        <v>2015</v>
      </c>
    </row>
    <row r="1921" spans="1:17" x14ac:dyDescent="0.3">
      <c r="A1921">
        <f t="shared" si="179"/>
        <v>7777897320</v>
      </c>
      <c r="B1921" s="1">
        <v>42336</v>
      </c>
      <c r="C1921" t="str">
        <f t="shared" si="174"/>
        <v>Saturday</v>
      </c>
      <c r="D1921" t="str">
        <f t="shared" si="175"/>
        <v>November</v>
      </c>
      <c r="E1921">
        <v>16.75</v>
      </c>
      <c r="F1921" t="s">
        <v>7</v>
      </c>
      <c r="G1921" t="s">
        <v>22</v>
      </c>
      <c r="H1921">
        <f t="shared" si="176"/>
        <v>23.25</v>
      </c>
      <c r="I1921">
        <v>5</v>
      </c>
      <c r="J1921" t="s">
        <v>28</v>
      </c>
      <c r="K1921" t="s">
        <v>29</v>
      </c>
      <c r="L1921">
        <f>Table357[[#This Row],[unit_price]]*Table357[[#This Row],[quantity]]</f>
        <v>83.75</v>
      </c>
      <c r="M1921">
        <f t="shared" si="177"/>
        <v>116.25</v>
      </c>
      <c r="N1921">
        <f t="shared" si="178"/>
        <v>32.5</v>
      </c>
      <c r="O1921" t="s">
        <v>112</v>
      </c>
      <c r="P1921" t="s">
        <v>115</v>
      </c>
      <c r="Q1921" t="str">
        <f>TEXT(Table357[[#This Row],[order_date]],"yyyy")</f>
        <v>2015</v>
      </c>
    </row>
    <row r="1922" spans="1:17" x14ac:dyDescent="0.3">
      <c r="A1922">
        <f t="shared" si="179"/>
        <v>7777897321</v>
      </c>
      <c r="B1922" s="1">
        <v>42337</v>
      </c>
      <c r="C1922" t="str">
        <f t="shared" ref="C1922:C1985" si="180">TEXT(B1922,"dddd")</f>
        <v>Sunday</v>
      </c>
      <c r="D1922" t="str">
        <f t="shared" si="175"/>
        <v>November</v>
      </c>
      <c r="E1922">
        <v>16.75</v>
      </c>
      <c r="F1922" t="s">
        <v>7</v>
      </c>
      <c r="G1922" t="s">
        <v>22</v>
      </c>
      <c r="H1922">
        <f t="shared" si="176"/>
        <v>23.25</v>
      </c>
      <c r="I1922">
        <v>4</v>
      </c>
      <c r="J1922" t="s">
        <v>72</v>
      </c>
      <c r="K1922" t="s">
        <v>73</v>
      </c>
      <c r="L1922">
        <f>Table357[[#This Row],[unit_price]]*Table357[[#This Row],[quantity]]</f>
        <v>67</v>
      </c>
      <c r="M1922">
        <f t="shared" si="177"/>
        <v>93</v>
      </c>
      <c r="N1922">
        <f t="shared" si="178"/>
        <v>26</v>
      </c>
      <c r="O1922" t="s">
        <v>111</v>
      </c>
      <c r="P1922" t="s">
        <v>114</v>
      </c>
      <c r="Q1922" t="str">
        <f>TEXT(Table357[[#This Row],[order_date]],"yyyy")</f>
        <v>2015</v>
      </c>
    </row>
    <row r="1923" spans="1:17" x14ac:dyDescent="0.3">
      <c r="A1923">
        <f t="shared" si="179"/>
        <v>7777897322</v>
      </c>
      <c r="B1923" s="1">
        <v>42337</v>
      </c>
      <c r="C1923" t="str">
        <f t="shared" si="180"/>
        <v>Sunday</v>
      </c>
      <c r="D1923" t="str">
        <f t="shared" ref="D1923:D1986" si="181">TEXT(B1923,"mmmm")</f>
        <v>November</v>
      </c>
      <c r="E1923">
        <v>10.5</v>
      </c>
      <c r="F1923" t="s">
        <v>27</v>
      </c>
      <c r="G1923" t="s">
        <v>8</v>
      </c>
      <c r="H1923">
        <f t="shared" ref="H1923:H1986" si="182">E1923 +   IF(F1923="S", 2, IF(F1923="M", 3.5, IF(F1923="L", 5, 0))) +  IF(G1923="Classic", 1, IF(G1923="Veggie", 2, IF(G1923="Chicken", 3, IF(G1923="Supreme",5,0))))</f>
        <v>13.5</v>
      </c>
      <c r="I1923">
        <v>4</v>
      </c>
      <c r="J1923" t="s">
        <v>9</v>
      </c>
      <c r="K1923" t="s">
        <v>10</v>
      </c>
      <c r="L1923">
        <f>Table357[[#This Row],[unit_price]]*Table357[[#This Row],[quantity]]</f>
        <v>42</v>
      </c>
      <c r="M1923">
        <f t="shared" ref="M1923:M1986" si="183">H1923*I1923</f>
        <v>54</v>
      </c>
      <c r="N1923">
        <f t="shared" ref="N1923:N1986" si="184">(H1923-E1923)*I1923</f>
        <v>12</v>
      </c>
      <c r="O1923" t="s">
        <v>111</v>
      </c>
      <c r="P1923" t="s">
        <v>115</v>
      </c>
      <c r="Q1923" t="str">
        <f>TEXT(Table357[[#This Row],[order_date]],"yyyy")</f>
        <v>2015</v>
      </c>
    </row>
    <row r="1924" spans="1:17" x14ac:dyDescent="0.3">
      <c r="A1924">
        <f t="shared" ref="A1924:A1987" si="185">A1923+1</f>
        <v>7777897323</v>
      </c>
      <c r="B1924" s="1">
        <v>42337</v>
      </c>
      <c r="C1924" t="str">
        <f t="shared" si="180"/>
        <v>Sunday</v>
      </c>
      <c r="D1924" t="str">
        <f t="shared" si="181"/>
        <v>November</v>
      </c>
      <c r="E1924">
        <v>16.75</v>
      </c>
      <c r="F1924" t="s">
        <v>7</v>
      </c>
      <c r="G1924" t="s">
        <v>14</v>
      </c>
      <c r="H1924">
        <f t="shared" si="182"/>
        <v>22.25</v>
      </c>
      <c r="I1924">
        <v>3</v>
      </c>
      <c r="J1924" t="s">
        <v>62</v>
      </c>
      <c r="K1924" t="s">
        <v>63</v>
      </c>
      <c r="L1924">
        <f>Table357[[#This Row],[unit_price]]*Table357[[#This Row],[quantity]]</f>
        <v>50.25</v>
      </c>
      <c r="M1924">
        <f t="shared" si="183"/>
        <v>66.75</v>
      </c>
      <c r="N1924">
        <f t="shared" si="184"/>
        <v>16.5</v>
      </c>
      <c r="O1924" t="s">
        <v>112</v>
      </c>
      <c r="P1924" t="s">
        <v>114</v>
      </c>
      <c r="Q1924" t="str">
        <f>TEXT(Table357[[#This Row],[order_date]],"yyyy")</f>
        <v>2015</v>
      </c>
    </row>
    <row r="1925" spans="1:17" x14ac:dyDescent="0.3">
      <c r="A1925">
        <f t="shared" si="185"/>
        <v>7777897324</v>
      </c>
      <c r="B1925" s="1">
        <v>42337</v>
      </c>
      <c r="C1925" t="str">
        <f t="shared" si="180"/>
        <v>Sunday</v>
      </c>
      <c r="D1925" t="str">
        <f t="shared" si="181"/>
        <v>November</v>
      </c>
      <c r="E1925">
        <v>20.75</v>
      </c>
      <c r="F1925" t="s">
        <v>13</v>
      </c>
      <c r="G1925" t="s">
        <v>17</v>
      </c>
      <c r="H1925">
        <f t="shared" si="182"/>
        <v>30.75</v>
      </c>
      <c r="I1925">
        <v>12</v>
      </c>
      <c r="J1925" t="s">
        <v>25</v>
      </c>
      <c r="K1925" t="s">
        <v>26</v>
      </c>
      <c r="L1925">
        <f>Table357[[#This Row],[unit_price]]*Table357[[#This Row],[quantity]]</f>
        <v>249</v>
      </c>
      <c r="M1925">
        <f t="shared" si="183"/>
        <v>369</v>
      </c>
      <c r="N1925">
        <f t="shared" si="184"/>
        <v>120</v>
      </c>
      <c r="O1925" t="s">
        <v>112</v>
      </c>
      <c r="P1925" t="s">
        <v>114</v>
      </c>
      <c r="Q1925" t="str">
        <f>TEXT(Table357[[#This Row],[order_date]],"yyyy")</f>
        <v>2015</v>
      </c>
    </row>
    <row r="1926" spans="1:17" x14ac:dyDescent="0.3">
      <c r="A1926">
        <f t="shared" si="185"/>
        <v>7777897325</v>
      </c>
      <c r="B1926" s="1">
        <v>42337</v>
      </c>
      <c r="C1926" t="str">
        <f t="shared" si="180"/>
        <v>Sunday</v>
      </c>
      <c r="D1926" t="str">
        <f t="shared" si="181"/>
        <v>November</v>
      </c>
      <c r="E1926">
        <v>20.75</v>
      </c>
      <c r="F1926" t="s">
        <v>13</v>
      </c>
      <c r="G1926" t="s">
        <v>22</v>
      </c>
      <c r="H1926">
        <f t="shared" si="182"/>
        <v>28.75</v>
      </c>
      <c r="I1926">
        <v>4</v>
      </c>
      <c r="J1926" t="s">
        <v>28</v>
      </c>
      <c r="K1926" t="s">
        <v>29</v>
      </c>
      <c r="L1926">
        <f>Table357[[#This Row],[unit_price]]*Table357[[#This Row],[quantity]]</f>
        <v>83</v>
      </c>
      <c r="M1926">
        <f t="shared" si="183"/>
        <v>115</v>
      </c>
      <c r="N1926">
        <f t="shared" si="184"/>
        <v>32</v>
      </c>
      <c r="O1926" t="s">
        <v>112</v>
      </c>
      <c r="P1926" t="s">
        <v>115</v>
      </c>
      <c r="Q1926" t="str">
        <f>TEXT(Table357[[#This Row],[order_date]],"yyyy")</f>
        <v>2015</v>
      </c>
    </row>
    <row r="1927" spans="1:17" x14ac:dyDescent="0.3">
      <c r="A1927">
        <f t="shared" si="185"/>
        <v>7777897326</v>
      </c>
      <c r="B1927" s="1">
        <v>42337</v>
      </c>
      <c r="C1927" t="str">
        <f t="shared" si="180"/>
        <v>Sunday</v>
      </c>
      <c r="D1927" t="str">
        <f t="shared" si="181"/>
        <v>November</v>
      </c>
      <c r="E1927">
        <v>12.75</v>
      </c>
      <c r="F1927" t="s">
        <v>27</v>
      </c>
      <c r="G1927" t="s">
        <v>22</v>
      </c>
      <c r="H1927">
        <f t="shared" si="182"/>
        <v>17.75</v>
      </c>
      <c r="I1927">
        <v>2</v>
      </c>
      <c r="J1927" t="s">
        <v>46</v>
      </c>
      <c r="K1927" t="s">
        <v>47</v>
      </c>
      <c r="L1927">
        <f>Table357[[#This Row],[unit_price]]*Table357[[#This Row],[quantity]]</f>
        <v>25.5</v>
      </c>
      <c r="M1927">
        <f t="shared" si="183"/>
        <v>35.5</v>
      </c>
      <c r="N1927">
        <f t="shared" si="184"/>
        <v>10</v>
      </c>
      <c r="O1927" t="s">
        <v>111</v>
      </c>
      <c r="P1927" t="s">
        <v>114</v>
      </c>
      <c r="Q1927" t="str">
        <f>TEXT(Table357[[#This Row],[order_date]],"yyyy")</f>
        <v>2015</v>
      </c>
    </row>
    <row r="1928" spans="1:17" x14ac:dyDescent="0.3">
      <c r="A1928">
        <f t="shared" si="185"/>
        <v>7777897327</v>
      </c>
      <c r="B1928" s="1">
        <v>42337</v>
      </c>
      <c r="C1928" t="str">
        <f t="shared" si="180"/>
        <v>Sunday</v>
      </c>
      <c r="D1928" t="str">
        <f t="shared" si="181"/>
        <v>November</v>
      </c>
      <c r="E1928">
        <v>16</v>
      </c>
      <c r="F1928" t="s">
        <v>7</v>
      </c>
      <c r="G1928" t="s">
        <v>14</v>
      </c>
      <c r="H1928">
        <f t="shared" si="182"/>
        <v>21.5</v>
      </c>
      <c r="I1928">
        <v>3</v>
      </c>
      <c r="J1928" t="s">
        <v>68</v>
      </c>
      <c r="K1928" t="s">
        <v>69</v>
      </c>
      <c r="L1928">
        <f>Table357[[#This Row],[unit_price]]*Table357[[#This Row],[quantity]]</f>
        <v>48</v>
      </c>
      <c r="M1928">
        <f t="shared" si="183"/>
        <v>64.5</v>
      </c>
      <c r="N1928">
        <f t="shared" si="184"/>
        <v>16.5</v>
      </c>
      <c r="O1928" t="s">
        <v>111</v>
      </c>
      <c r="P1928" t="s">
        <v>114</v>
      </c>
      <c r="Q1928" t="str">
        <f>TEXT(Table357[[#This Row],[order_date]],"yyyy")</f>
        <v>2015</v>
      </c>
    </row>
    <row r="1929" spans="1:17" x14ac:dyDescent="0.3">
      <c r="A1929">
        <f t="shared" si="185"/>
        <v>7777897328</v>
      </c>
      <c r="B1929" s="1">
        <v>42337</v>
      </c>
      <c r="C1929" t="str">
        <f t="shared" si="180"/>
        <v>Sunday</v>
      </c>
      <c r="D1929" t="str">
        <f t="shared" si="181"/>
        <v>November</v>
      </c>
      <c r="E1929">
        <v>17.5</v>
      </c>
      <c r="F1929" t="s">
        <v>13</v>
      </c>
      <c r="G1929" t="s">
        <v>8</v>
      </c>
      <c r="H1929">
        <f t="shared" si="182"/>
        <v>23.5</v>
      </c>
      <c r="I1929">
        <v>1</v>
      </c>
      <c r="J1929" t="s">
        <v>74</v>
      </c>
      <c r="K1929" t="s">
        <v>75</v>
      </c>
      <c r="L1929">
        <f>Table357[[#This Row],[unit_price]]*Table357[[#This Row],[quantity]]</f>
        <v>17.5</v>
      </c>
      <c r="M1929">
        <f t="shared" si="183"/>
        <v>23.5</v>
      </c>
      <c r="N1929">
        <f t="shared" si="184"/>
        <v>6</v>
      </c>
      <c r="O1929" t="s">
        <v>112</v>
      </c>
      <c r="P1929" t="s">
        <v>115</v>
      </c>
      <c r="Q1929" t="str">
        <f>TEXT(Table357[[#This Row],[order_date]],"yyyy")</f>
        <v>2015</v>
      </c>
    </row>
    <row r="1930" spans="1:17" x14ac:dyDescent="0.3">
      <c r="A1930">
        <f t="shared" si="185"/>
        <v>7777897329</v>
      </c>
      <c r="B1930" s="1">
        <v>42337</v>
      </c>
      <c r="C1930" t="str">
        <f t="shared" si="180"/>
        <v>Sunday</v>
      </c>
      <c r="D1930" t="str">
        <f t="shared" si="181"/>
        <v>November</v>
      </c>
      <c r="E1930">
        <v>18.5</v>
      </c>
      <c r="F1930" t="s">
        <v>13</v>
      </c>
      <c r="G1930" t="s">
        <v>14</v>
      </c>
      <c r="H1930">
        <f t="shared" si="182"/>
        <v>25.5</v>
      </c>
      <c r="I1930">
        <v>3</v>
      </c>
      <c r="J1930" t="s">
        <v>15</v>
      </c>
      <c r="K1930" t="s">
        <v>16</v>
      </c>
      <c r="L1930">
        <f>Table357[[#This Row],[unit_price]]*Table357[[#This Row],[quantity]]</f>
        <v>55.5</v>
      </c>
      <c r="M1930">
        <f t="shared" si="183"/>
        <v>76.5</v>
      </c>
      <c r="N1930">
        <f t="shared" si="184"/>
        <v>21</v>
      </c>
      <c r="O1930" t="s">
        <v>111</v>
      </c>
      <c r="P1930" t="s">
        <v>115</v>
      </c>
      <c r="Q1930" t="str">
        <f>TEXT(Table357[[#This Row],[order_date]],"yyyy")</f>
        <v>2015</v>
      </c>
    </row>
    <row r="1931" spans="1:17" x14ac:dyDescent="0.3">
      <c r="A1931">
        <f t="shared" si="185"/>
        <v>7777897330</v>
      </c>
      <c r="B1931" s="1">
        <v>42337</v>
      </c>
      <c r="C1931" t="str">
        <f t="shared" si="180"/>
        <v>Sunday</v>
      </c>
      <c r="D1931" t="str">
        <f t="shared" si="181"/>
        <v>November</v>
      </c>
      <c r="E1931">
        <v>12.5</v>
      </c>
      <c r="F1931" t="s">
        <v>7</v>
      </c>
      <c r="G1931" t="s">
        <v>8</v>
      </c>
      <c r="H1931">
        <f t="shared" si="182"/>
        <v>17</v>
      </c>
      <c r="I1931">
        <v>3</v>
      </c>
      <c r="J1931" t="s">
        <v>48</v>
      </c>
      <c r="K1931" t="s">
        <v>49</v>
      </c>
      <c r="L1931">
        <f>Table357[[#This Row],[unit_price]]*Table357[[#This Row],[quantity]]</f>
        <v>37.5</v>
      </c>
      <c r="M1931">
        <f t="shared" si="183"/>
        <v>51</v>
      </c>
      <c r="N1931">
        <f t="shared" si="184"/>
        <v>13.5</v>
      </c>
      <c r="O1931" t="s">
        <v>112</v>
      </c>
      <c r="P1931" t="s">
        <v>114</v>
      </c>
      <c r="Q1931" t="str">
        <f>TEXT(Table357[[#This Row],[order_date]],"yyyy")</f>
        <v>2015</v>
      </c>
    </row>
    <row r="1932" spans="1:17" x14ac:dyDescent="0.3">
      <c r="A1932">
        <f t="shared" si="185"/>
        <v>7777897331</v>
      </c>
      <c r="B1932" s="1">
        <v>42338</v>
      </c>
      <c r="C1932" t="str">
        <f t="shared" si="180"/>
        <v>Monday</v>
      </c>
      <c r="D1932" t="str">
        <f t="shared" si="181"/>
        <v>November</v>
      </c>
      <c r="E1932">
        <v>20.75</v>
      </c>
      <c r="F1932" t="s">
        <v>13</v>
      </c>
      <c r="G1932" t="s">
        <v>17</v>
      </c>
      <c r="H1932">
        <f t="shared" si="182"/>
        <v>30.75</v>
      </c>
      <c r="I1932">
        <v>2</v>
      </c>
      <c r="J1932" t="s">
        <v>18</v>
      </c>
      <c r="K1932" t="s">
        <v>19</v>
      </c>
      <c r="L1932">
        <f>Table357[[#This Row],[unit_price]]*Table357[[#This Row],[quantity]]</f>
        <v>41.5</v>
      </c>
      <c r="M1932">
        <f t="shared" si="183"/>
        <v>61.5</v>
      </c>
      <c r="N1932">
        <f t="shared" si="184"/>
        <v>20</v>
      </c>
      <c r="O1932" t="s">
        <v>112</v>
      </c>
      <c r="P1932" t="s">
        <v>115</v>
      </c>
      <c r="Q1932" t="str">
        <f>TEXT(Table357[[#This Row],[order_date]],"yyyy")</f>
        <v>2015</v>
      </c>
    </row>
    <row r="1933" spans="1:17" x14ac:dyDescent="0.3">
      <c r="A1933">
        <f t="shared" si="185"/>
        <v>7777897332</v>
      </c>
      <c r="B1933" s="1">
        <v>42338</v>
      </c>
      <c r="C1933" t="str">
        <f t="shared" si="180"/>
        <v>Monday</v>
      </c>
      <c r="D1933" t="str">
        <f t="shared" si="181"/>
        <v>November</v>
      </c>
      <c r="E1933">
        <v>16</v>
      </c>
      <c r="F1933" t="s">
        <v>7</v>
      </c>
      <c r="G1933" t="s">
        <v>14</v>
      </c>
      <c r="H1933">
        <f t="shared" si="182"/>
        <v>21.5</v>
      </c>
      <c r="I1933">
        <v>6</v>
      </c>
      <c r="J1933" t="s">
        <v>20</v>
      </c>
      <c r="K1933" t="s">
        <v>21</v>
      </c>
      <c r="L1933">
        <f>Table357[[#This Row],[unit_price]]*Table357[[#This Row],[quantity]]</f>
        <v>96</v>
      </c>
      <c r="M1933">
        <f t="shared" si="183"/>
        <v>129</v>
      </c>
      <c r="N1933">
        <f t="shared" si="184"/>
        <v>33</v>
      </c>
      <c r="O1933" t="s">
        <v>112</v>
      </c>
      <c r="P1933" t="s">
        <v>115</v>
      </c>
      <c r="Q1933" t="str">
        <f>TEXT(Table357[[#This Row],[order_date]],"yyyy")</f>
        <v>2015</v>
      </c>
    </row>
    <row r="1934" spans="1:17" x14ac:dyDescent="0.3">
      <c r="A1934">
        <f t="shared" si="185"/>
        <v>7777897333</v>
      </c>
      <c r="B1934" s="1">
        <v>42338</v>
      </c>
      <c r="C1934" t="str">
        <f t="shared" si="180"/>
        <v>Monday</v>
      </c>
      <c r="D1934" t="str">
        <f t="shared" si="181"/>
        <v>November</v>
      </c>
      <c r="E1934">
        <v>15.25</v>
      </c>
      <c r="F1934" t="s">
        <v>13</v>
      </c>
      <c r="G1934" t="s">
        <v>8</v>
      </c>
      <c r="H1934">
        <f t="shared" si="182"/>
        <v>21.25</v>
      </c>
      <c r="I1934">
        <v>11</v>
      </c>
      <c r="J1934" t="s">
        <v>48</v>
      </c>
      <c r="K1934" t="s">
        <v>49</v>
      </c>
      <c r="L1934">
        <f>Table357[[#This Row],[unit_price]]*Table357[[#This Row],[quantity]]</f>
        <v>167.75</v>
      </c>
      <c r="M1934">
        <f t="shared" si="183"/>
        <v>233.75</v>
      </c>
      <c r="N1934">
        <f t="shared" si="184"/>
        <v>66</v>
      </c>
      <c r="O1934" t="s">
        <v>112</v>
      </c>
      <c r="P1934" t="s">
        <v>114</v>
      </c>
      <c r="Q1934" t="str">
        <f>TEXT(Table357[[#This Row],[order_date]],"yyyy")</f>
        <v>2015</v>
      </c>
    </row>
    <row r="1935" spans="1:17" x14ac:dyDescent="0.3">
      <c r="A1935">
        <f t="shared" si="185"/>
        <v>7777897334</v>
      </c>
      <c r="B1935" s="1">
        <v>42338</v>
      </c>
      <c r="C1935" t="str">
        <f t="shared" si="180"/>
        <v>Monday</v>
      </c>
      <c r="D1935" t="str">
        <f t="shared" si="181"/>
        <v>November</v>
      </c>
      <c r="E1935">
        <v>20.75</v>
      </c>
      <c r="F1935" t="s">
        <v>13</v>
      </c>
      <c r="G1935" t="s">
        <v>22</v>
      </c>
      <c r="H1935">
        <f t="shared" si="182"/>
        <v>28.75</v>
      </c>
      <c r="I1935">
        <v>10</v>
      </c>
      <c r="J1935" t="s">
        <v>28</v>
      </c>
      <c r="K1935" t="s">
        <v>29</v>
      </c>
      <c r="L1935">
        <f>Table357[[#This Row],[unit_price]]*Table357[[#This Row],[quantity]]</f>
        <v>207.5</v>
      </c>
      <c r="M1935">
        <f t="shared" si="183"/>
        <v>287.5</v>
      </c>
      <c r="N1935">
        <f t="shared" si="184"/>
        <v>80</v>
      </c>
      <c r="O1935" t="s">
        <v>112</v>
      </c>
      <c r="P1935" t="s">
        <v>114</v>
      </c>
      <c r="Q1935" t="str">
        <f>TEXT(Table357[[#This Row],[order_date]],"yyyy")</f>
        <v>2015</v>
      </c>
    </row>
    <row r="1936" spans="1:17" x14ac:dyDescent="0.3">
      <c r="A1936">
        <f t="shared" si="185"/>
        <v>7777897335</v>
      </c>
      <c r="B1936" s="1">
        <v>42338</v>
      </c>
      <c r="C1936" t="str">
        <f t="shared" si="180"/>
        <v>Monday</v>
      </c>
      <c r="D1936" t="str">
        <f t="shared" si="181"/>
        <v>November</v>
      </c>
      <c r="E1936">
        <v>20.5</v>
      </c>
      <c r="F1936" t="s">
        <v>13</v>
      </c>
      <c r="G1936" t="s">
        <v>8</v>
      </c>
      <c r="H1936">
        <f t="shared" si="182"/>
        <v>26.5</v>
      </c>
      <c r="I1936">
        <v>11</v>
      </c>
      <c r="J1936" t="s">
        <v>11</v>
      </c>
      <c r="K1936" t="s">
        <v>12</v>
      </c>
      <c r="L1936">
        <f>Table357[[#This Row],[unit_price]]*Table357[[#This Row],[quantity]]</f>
        <v>225.5</v>
      </c>
      <c r="M1936">
        <f t="shared" si="183"/>
        <v>291.5</v>
      </c>
      <c r="N1936">
        <f t="shared" si="184"/>
        <v>66</v>
      </c>
      <c r="O1936" t="s">
        <v>112</v>
      </c>
      <c r="P1936" t="s">
        <v>114</v>
      </c>
      <c r="Q1936" t="str">
        <f>TEXT(Table357[[#This Row],[order_date]],"yyyy")</f>
        <v>2015</v>
      </c>
    </row>
    <row r="1937" spans="1:17" x14ac:dyDescent="0.3">
      <c r="A1937">
        <f t="shared" si="185"/>
        <v>7777897336</v>
      </c>
      <c r="B1937" s="1">
        <v>42339</v>
      </c>
      <c r="C1937" t="str">
        <f t="shared" si="180"/>
        <v>Tuesday</v>
      </c>
      <c r="D1937" t="str">
        <f t="shared" si="181"/>
        <v>December</v>
      </c>
      <c r="E1937">
        <v>16</v>
      </c>
      <c r="F1937" t="s">
        <v>7</v>
      </c>
      <c r="G1937" t="s">
        <v>8</v>
      </c>
      <c r="H1937">
        <f t="shared" si="182"/>
        <v>20.5</v>
      </c>
      <c r="I1937">
        <v>12</v>
      </c>
      <c r="J1937" t="s">
        <v>36</v>
      </c>
      <c r="K1937" t="s">
        <v>37</v>
      </c>
      <c r="L1937">
        <f>Table357[[#This Row],[unit_price]]*Table357[[#This Row],[quantity]]</f>
        <v>192</v>
      </c>
      <c r="M1937">
        <f t="shared" si="183"/>
        <v>246</v>
      </c>
      <c r="N1937">
        <f t="shared" si="184"/>
        <v>54</v>
      </c>
      <c r="O1937" t="s">
        <v>112</v>
      </c>
      <c r="P1937" t="s">
        <v>114</v>
      </c>
      <c r="Q1937" t="str">
        <f>TEXT(Table357[[#This Row],[order_date]],"yyyy")</f>
        <v>2015</v>
      </c>
    </row>
    <row r="1938" spans="1:17" x14ac:dyDescent="0.3">
      <c r="A1938">
        <f t="shared" si="185"/>
        <v>7777897337</v>
      </c>
      <c r="B1938" s="1">
        <v>42339</v>
      </c>
      <c r="C1938" t="str">
        <f t="shared" si="180"/>
        <v>Tuesday</v>
      </c>
      <c r="D1938" t="str">
        <f t="shared" si="181"/>
        <v>December</v>
      </c>
      <c r="E1938">
        <v>20.25</v>
      </c>
      <c r="F1938" t="s">
        <v>13</v>
      </c>
      <c r="G1938" t="s">
        <v>14</v>
      </c>
      <c r="H1938">
        <f t="shared" si="182"/>
        <v>27.25</v>
      </c>
      <c r="I1938">
        <v>7</v>
      </c>
      <c r="J1938" t="s">
        <v>64</v>
      </c>
      <c r="K1938" t="s">
        <v>65</v>
      </c>
      <c r="L1938">
        <f>Table357[[#This Row],[unit_price]]*Table357[[#This Row],[quantity]]</f>
        <v>141.75</v>
      </c>
      <c r="M1938">
        <f t="shared" si="183"/>
        <v>190.75</v>
      </c>
      <c r="N1938">
        <f t="shared" si="184"/>
        <v>49</v>
      </c>
      <c r="O1938" t="s">
        <v>111</v>
      </c>
      <c r="P1938" t="s">
        <v>115</v>
      </c>
      <c r="Q1938" t="str">
        <f>TEXT(Table357[[#This Row],[order_date]],"yyyy")</f>
        <v>2015</v>
      </c>
    </row>
    <row r="1939" spans="1:17" x14ac:dyDescent="0.3">
      <c r="A1939">
        <f t="shared" si="185"/>
        <v>7777897338</v>
      </c>
      <c r="B1939" s="1">
        <v>42339</v>
      </c>
      <c r="C1939" t="str">
        <f t="shared" si="180"/>
        <v>Tuesday</v>
      </c>
      <c r="D1939" t="str">
        <f t="shared" si="181"/>
        <v>December</v>
      </c>
      <c r="E1939">
        <v>17.95</v>
      </c>
      <c r="F1939" t="s">
        <v>13</v>
      </c>
      <c r="G1939" t="s">
        <v>14</v>
      </c>
      <c r="H1939">
        <f t="shared" si="182"/>
        <v>24.95</v>
      </c>
      <c r="I1939">
        <v>8</v>
      </c>
      <c r="J1939" t="s">
        <v>56</v>
      </c>
      <c r="K1939" t="s">
        <v>57</v>
      </c>
      <c r="L1939">
        <f>Table357[[#This Row],[unit_price]]*Table357[[#This Row],[quantity]]</f>
        <v>143.6</v>
      </c>
      <c r="M1939">
        <f t="shared" si="183"/>
        <v>199.6</v>
      </c>
      <c r="N1939">
        <f t="shared" si="184"/>
        <v>56</v>
      </c>
      <c r="O1939" t="s">
        <v>112</v>
      </c>
      <c r="P1939" t="s">
        <v>115</v>
      </c>
      <c r="Q1939" t="str">
        <f>TEXT(Table357[[#This Row],[order_date]],"yyyy")</f>
        <v>2015</v>
      </c>
    </row>
    <row r="1940" spans="1:17" x14ac:dyDescent="0.3">
      <c r="A1940">
        <f t="shared" si="185"/>
        <v>7777897339</v>
      </c>
      <c r="B1940" s="1">
        <v>42339</v>
      </c>
      <c r="C1940" t="str">
        <f t="shared" si="180"/>
        <v>Tuesday</v>
      </c>
      <c r="D1940" t="str">
        <f t="shared" si="181"/>
        <v>December</v>
      </c>
      <c r="E1940">
        <v>11</v>
      </c>
      <c r="F1940" t="s">
        <v>27</v>
      </c>
      <c r="G1940" t="s">
        <v>8</v>
      </c>
      <c r="H1940">
        <f t="shared" si="182"/>
        <v>14</v>
      </c>
      <c r="I1940">
        <v>10</v>
      </c>
      <c r="J1940" t="s">
        <v>74</v>
      </c>
      <c r="K1940" t="s">
        <v>75</v>
      </c>
      <c r="L1940">
        <f>Table357[[#This Row],[unit_price]]*Table357[[#This Row],[quantity]]</f>
        <v>110</v>
      </c>
      <c r="M1940">
        <f t="shared" si="183"/>
        <v>140</v>
      </c>
      <c r="N1940">
        <f t="shared" si="184"/>
        <v>30</v>
      </c>
      <c r="O1940" t="s">
        <v>112</v>
      </c>
      <c r="P1940" t="s">
        <v>115</v>
      </c>
      <c r="Q1940" t="str">
        <f>TEXT(Table357[[#This Row],[order_date]],"yyyy")</f>
        <v>2015</v>
      </c>
    </row>
    <row r="1941" spans="1:17" x14ac:dyDescent="0.3">
      <c r="A1941">
        <f t="shared" si="185"/>
        <v>7777897340</v>
      </c>
      <c r="B1941" s="1">
        <v>42339</v>
      </c>
      <c r="C1941" t="str">
        <f t="shared" si="180"/>
        <v>Tuesday</v>
      </c>
      <c r="D1941" t="str">
        <f t="shared" si="181"/>
        <v>December</v>
      </c>
      <c r="E1941">
        <v>16.75</v>
      </c>
      <c r="F1941" t="s">
        <v>7</v>
      </c>
      <c r="G1941" t="s">
        <v>22</v>
      </c>
      <c r="H1941">
        <f t="shared" si="182"/>
        <v>23.25</v>
      </c>
      <c r="I1941">
        <v>2</v>
      </c>
      <c r="J1941" t="s">
        <v>28</v>
      </c>
      <c r="K1941" t="s">
        <v>29</v>
      </c>
      <c r="L1941">
        <f>Table357[[#This Row],[unit_price]]*Table357[[#This Row],[quantity]]</f>
        <v>33.5</v>
      </c>
      <c r="M1941">
        <f t="shared" si="183"/>
        <v>46.5</v>
      </c>
      <c r="N1941">
        <f t="shared" si="184"/>
        <v>13</v>
      </c>
      <c r="O1941" t="s">
        <v>111</v>
      </c>
      <c r="P1941" t="s">
        <v>115</v>
      </c>
      <c r="Q1941" t="str">
        <f>TEXT(Table357[[#This Row],[order_date]],"yyyy")</f>
        <v>2015</v>
      </c>
    </row>
    <row r="1942" spans="1:17" x14ac:dyDescent="0.3">
      <c r="A1942">
        <f t="shared" si="185"/>
        <v>7777897341</v>
      </c>
      <c r="B1942" s="1">
        <v>42339</v>
      </c>
      <c r="C1942" t="str">
        <f t="shared" si="180"/>
        <v>Tuesday</v>
      </c>
      <c r="D1942" t="str">
        <f t="shared" si="181"/>
        <v>December</v>
      </c>
      <c r="E1942">
        <v>20.25</v>
      </c>
      <c r="F1942" t="s">
        <v>13</v>
      </c>
      <c r="G1942" t="s">
        <v>14</v>
      </c>
      <c r="H1942">
        <f t="shared" si="182"/>
        <v>27.25</v>
      </c>
      <c r="I1942">
        <v>1</v>
      </c>
      <c r="J1942" t="s">
        <v>20</v>
      </c>
      <c r="K1942" t="s">
        <v>21</v>
      </c>
      <c r="L1942">
        <f>Table357[[#This Row],[unit_price]]*Table357[[#This Row],[quantity]]</f>
        <v>20.25</v>
      </c>
      <c r="M1942">
        <f t="shared" si="183"/>
        <v>27.25</v>
      </c>
      <c r="N1942">
        <f t="shared" si="184"/>
        <v>7</v>
      </c>
      <c r="O1942" t="s">
        <v>112</v>
      </c>
      <c r="P1942" t="s">
        <v>114</v>
      </c>
      <c r="Q1942" t="str">
        <f>TEXT(Table357[[#This Row],[order_date]],"yyyy")</f>
        <v>2015</v>
      </c>
    </row>
    <row r="1943" spans="1:17" x14ac:dyDescent="0.3">
      <c r="A1943">
        <f t="shared" si="185"/>
        <v>7777897342</v>
      </c>
      <c r="B1943" s="1">
        <v>42339</v>
      </c>
      <c r="C1943" t="str">
        <f t="shared" si="180"/>
        <v>Tuesday</v>
      </c>
      <c r="D1943" t="str">
        <f t="shared" si="181"/>
        <v>December</v>
      </c>
      <c r="E1943">
        <v>20.5</v>
      </c>
      <c r="F1943" t="s">
        <v>13</v>
      </c>
      <c r="G1943" t="s">
        <v>8</v>
      </c>
      <c r="H1943">
        <f t="shared" si="182"/>
        <v>26.5</v>
      </c>
      <c r="I1943">
        <v>1</v>
      </c>
      <c r="J1943" t="s">
        <v>58</v>
      </c>
      <c r="K1943" t="s">
        <v>59</v>
      </c>
      <c r="L1943">
        <f>Table357[[#This Row],[unit_price]]*Table357[[#This Row],[quantity]]</f>
        <v>20.5</v>
      </c>
      <c r="M1943">
        <f t="shared" si="183"/>
        <v>26.5</v>
      </c>
      <c r="N1943">
        <f t="shared" si="184"/>
        <v>6</v>
      </c>
      <c r="O1943" t="s">
        <v>112</v>
      </c>
      <c r="P1943" t="s">
        <v>115</v>
      </c>
      <c r="Q1943" t="str">
        <f>TEXT(Table357[[#This Row],[order_date]],"yyyy")</f>
        <v>2015</v>
      </c>
    </row>
    <row r="1944" spans="1:17" x14ac:dyDescent="0.3">
      <c r="A1944">
        <f t="shared" si="185"/>
        <v>7777897343</v>
      </c>
      <c r="B1944" s="1">
        <v>42340</v>
      </c>
      <c r="C1944" t="str">
        <f t="shared" si="180"/>
        <v>Wednesday</v>
      </c>
      <c r="D1944" t="str">
        <f t="shared" si="181"/>
        <v>December</v>
      </c>
      <c r="E1944">
        <v>16.75</v>
      </c>
      <c r="F1944" t="s">
        <v>7</v>
      </c>
      <c r="G1944" t="s">
        <v>14</v>
      </c>
      <c r="H1944">
        <f t="shared" si="182"/>
        <v>22.25</v>
      </c>
      <c r="I1944">
        <v>7</v>
      </c>
      <c r="J1944" t="s">
        <v>62</v>
      </c>
      <c r="K1944" t="s">
        <v>63</v>
      </c>
      <c r="L1944">
        <f>Table357[[#This Row],[unit_price]]*Table357[[#This Row],[quantity]]</f>
        <v>117.25</v>
      </c>
      <c r="M1944">
        <f t="shared" si="183"/>
        <v>155.75</v>
      </c>
      <c r="N1944">
        <f t="shared" si="184"/>
        <v>38.5</v>
      </c>
      <c r="O1944" t="s">
        <v>112</v>
      </c>
      <c r="P1944" t="s">
        <v>114</v>
      </c>
      <c r="Q1944" t="str">
        <f>TEXT(Table357[[#This Row],[order_date]],"yyyy")</f>
        <v>2015</v>
      </c>
    </row>
    <row r="1945" spans="1:17" x14ac:dyDescent="0.3">
      <c r="A1945">
        <f t="shared" si="185"/>
        <v>7777897344</v>
      </c>
      <c r="B1945" s="1">
        <v>42340</v>
      </c>
      <c r="C1945" t="str">
        <f t="shared" si="180"/>
        <v>Wednesday</v>
      </c>
      <c r="D1945" t="str">
        <f t="shared" si="181"/>
        <v>December</v>
      </c>
      <c r="E1945">
        <v>14.5</v>
      </c>
      <c r="F1945" t="s">
        <v>7</v>
      </c>
      <c r="G1945" t="s">
        <v>8</v>
      </c>
      <c r="H1945">
        <f t="shared" si="182"/>
        <v>19</v>
      </c>
      <c r="I1945">
        <v>10</v>
      </c>
      <c r="J1945" t="s">
        <v>74</v>
      </c>
      <c r="K1945" t="s">
        <v>75</v>
      </c>
      <c r="L1945">
        <f>Table357[[#This Row],[unit_price]]*Table357[[#This Row],[quantity]]</f>
        <v>145</v>
      </c>
      <c r="M1945">
        <f t="shared" si="183"/>
        <v>190</v>
      </c>
      <c r="N1945">
        <f t="shared" si="184"/>
        <v>45</v>
      </c>
      <c r="O1945" t="s">
        <v>112</v>
      </c>
      <c r="P1945" t="s">
        <v>115</v>
      </c>
      <c r="Q1945" t="str">
        <f>TEXT(Table357[[#This Row],[order_date]],"yyyy")</f>
        <v>2015</v>
      </c>
    </row>
    <row r="1946" spans="1:17" x14ac:dyDescent="0.3">
      <c r="A1946">
        <f t="shared" si="185"/>
        <v>7777897345</v>
      </c>
      <c r="B1946" s="1">
        <v>42340</v>
      </c>
      <c r="C1946" t="str">
        <f t="shared" si="180"/>
        <v>Wednesday</v>
      </c>
      <c r="D1946" t="str">
        <f t="shared" si="181"/>
        <v>December</v>
      </c>
      <c r="E1946">
        <v>16.5</v>
      </c>
      <c r="F1946" t="s">
        <v>7</v>
      </c>
      <c r="G1946" t="s">
        <v>14</v>
      </c>
      <c r="H1946">
        <f t="shared" si="182"/>
        <v>22</v>
      </c>
      <c r="I1946">
        <v>11</v>
      </c>
      <c r="J1946" t="s">
        <v>40</v>
      </c>
      <c r="K1946" t="s">
        <v>41</v>
      </c>
      <c r="L1946">
        <f>Table357[[#This Row],[unit_price]]*Table357[[#This Row],[quantity]]</f>
        <v>181.5</v>
      </c>
      <c r="M1946">
        <f t="shared" si="183"/>
        <v>242</v>
      </c>
      <c r="N1946">
        <f t="shared" si="184"/>
        <v>60.5</v>
      </c>
      <c r="O1946" t="s">
        <v>112</v>
      </c>
      <c r="P1946" t="s">
        <v>114</v>
      </c>
      <c r="Q1946" t="str">
        <f>TEXT(Table357[[#This Row],[order_date]],"yyyy")</f>
        <v>2015</v>
      </c>
    </row>
    <row r="1947" spans="1:17" x14ac:dyDescent="0.3">
      <c r="A1947">
        <f t="shared" si="185"/>
        <v>7777897346</v>
      </c>
      <c r="B1947" s="1">
        <v>42340</v>
      </c>
      <c r="C1947" t="str">
        <f t="shared" si="180"/>
        <v>Wednesday</v>
      </c>
      <c r="D1947" t="str">
        <f t="shared" si="181"/>
        <v>December</v>
      </c>
      <c r="E1947">
        <v>16</v>
      </c>
      <c r="F1947" t="s">
        <v>7</v>
      </c>
      <c r="G1947" t="s">
        <v>8</v>
      </c>
      <c r="H1947">
        <f t="shared" si="182"/>
        <v>20.5</v>
      </c>
      <c r="I1947">
        <v>11</v>
      </c>
      <c r="J1947" t="s">
        <v>58</v>
      </c>
      <c r="K1947" t="s">
        <v>59</v>
      </c>
      <c r="L1947">
        <f>Table357[[#This Row],[unit_price]]*Table357[[#This Row],[quantity]]</f>
        <v>176</v>
      </c>
      <c r="M1947">
        <f t="shared" si="183"/>
        <v>225.5</v>
      </c>
      <c r="N1947">
        <f t="shared" si="184"/>
        <v>49.5</v>
      </c>
      <c r="O1947" t="s">
        <v>111</v>
      </c>
      <c r="P1947" t="s">
        <v>115</v>
      </c>
      <c r="Q1947" t="str">
        <f>TEXT(Table357[[#This Row],[order_date]],"yyyy")</f>
        <v>2015</v>
      </c>
    </row>
    <row r="1948" spans="1:17" x14ac:dyDescent="0.3">
      <c r="A1948">
        <f t="shared" si="185"/>
        <v>7777897347</v>
      </c>
      <c r="B1948" s="1">
        <v>42340</v>
      </c>
      <c r="C1948" t="str">
        <f t="shared" si="180"/>
        <v>Wednesday</v>
      </c>
      <c r="D1948" t="str">
        <f t="shared" si="181"/>
        <v>December</v>
      </c>
      <c r="E1948">
        <v>12.75</v>
      </c>
      <c r="F1948" t="s">
        <v>27</v>
      </c>
      <c r="G1948" t="s">
        <v>22</v>
      </c>
      <c r="H1948">
        <f t="shared" si="182"/>
        <v>17.75</v>
      </c>
      <c r="I1948">
        <v>4</v>
      </c>
      <c r="J1948" t="s">
        <v>28</v>
      </c>
      <c r="K1948" t="s">
        <v>29</v>
      </c>
      <c r="L1948">
        <f>Table357[[#This Row],[unit_price]]*Table357[[#This Row],[quantity]]</f>
        <v>51</v>
      </c>
      <c r="M1948">
        <f t="shared" si="183"/>
        <v>71</v>
      </c>
      <c r="N1948">
        <f t="shared" si="184"/>
        <v>20</v>
      </c>
      <c r="O1948" t="s">
        <v>111</v>
      </c>
      <c r="P1948" t="s">
        <v>115</v>
      </c>
      <c r="Q1948" t="str">
        <f>TEXT(Table357[[#This Row],[order_date]],"yyyy")</f>
        <v>2015</v>
      </c>
    </row>
    <row r="1949" spans="1:17" x14ac:dyDescent="0.3">
      <c r="A1949">
        <f t="shared" si="185"/>
        <v>7777897348</v>
      </c>
      <c r="B1949" s="1">
        <v>42340</v>
      </c>
      <c r="C1949" t="str">
        <f t="shared" si="180"/>
        <v>Wednesday</v>
      </c>
      <c r="D1949" t="str">
        <f t="shared" si="181"/>
        <v>December</v>
      </c>
      <c r="E1949">
        <v>12.75</v>
      </c>
      <c r="F1949" t="s">
        <v>27</v>
      </c>
      <c r="G1949" t="s">
        <v>22</v>
      </c>
      <c r="H1949">
        <f t="shared" si="182"/>
        <v>17.75</v>
      </c>
      <c r="I1949">
        <v>5</v>
      </c>
      <c r="J1949" t="s">
        <v>50</v>
      </c>
      <c r="K1949" t="s">
        <v>51</v>
      </c>
      <c r="L1949">
        <f>Table357[[#This Row],[unit_price]]*Table357[[#This Row],[quantity]]</f>
        <v>63.75</v>
      </c>
      <c r="M1949">
        <f t="shared" si="183"/>
        <v>88.75</v>
      </c>
      <c r="N1949">
        <f t="shared" si="184"/>
        <v>25</v>
      </c>
      <c r="O1949" t="s">
        <v>112</v>
      </c>
      <c r="P1949" t="s">
        <v>115</v>
      </c>
      <c r="Q1949" t="str">
        <f>TEXT(Table357[[#This Row],[order_date]],"yyyy")</f>
        <v>2015</v>
      </c>
    </row>
    <row r="1950" spans="1:17" x14ac:dyDescent="0.3">
      <c r="A1950">
        <f t="shared" si="185"/>
        <v>7777897349</v>
      </c>
      <c r="B1950" s="1">
        <v>42340</v>
      </c>
      <c r="C1950" t="str">
        <f t="shared" si="180"/>
        <v>Wednesday</v>
      </c>
      <c r="D1950" t="str">
        <f t="shared" si="181"/>
        <v>December</v>
      </c>
      <c r="E1950">
        <v>20.25</v>
      </c>
      <c r="F1950" t="s">
        <v>13</v>
      </c>
      <c r="G1950" t="s">
        <v>14</v>
      </c>
      <c r="H1950">
        <f t="shared" si="182"/>
        <v>27.25</v>
      </c>
      <c r="I1950">
        <v>10</v>
      </c>
      <c r="J1950" t="s">
        <v>64</v>
      </c>
      <c r="K1950" t="s">
        <v>65</v>
      </c>
      <c r="L1950">
        <f>Table357[[#This Row],[unit_price]]*Table357[[#This Row],[quantity]]</f>
        <v>202.5</v>
      </c>
      <c r="M1950">
        <f t="shared" si="183"/>
        <v>272.5</v>
      </c>
      <c r="N1950">
        <f t="shared" si="184"/>
        <v>70</v>
      </c>
      <c r="O1950" t="s">
        <v>112</v>
      </c>
      <c r="P1950" t="s">
        <v>114</v>
      </c>
      <c r="Q1950" t="str">
        <f>TEXT(Table357[[#This Row],[order_date]],"yyyy")</f>
        <v>2015</v>
      </c>
    </row>
    <row r="1951" spans="1:17" x14ac:dyDescent="0.3">
      <c r="A1951">
        <f t="shared" si="185"/>
        <v>7777897350</v>
      </c>
      <c r="B1951" s="1">
        <v>42341</v>
      </c>
      <c r="C1951" t="str">
        <f t="shared" si="180"/>
        <v>Thursday</v>
      </c>
      <c r="D1951" t="str">
        <f t="shared" si="181"/>
        <v>December</v>
      </c>
      <c r="E1951">
        <v>16.5</v>
      </c>
      <c r="F1951" t="s">
        <v>13</v>
      </c>
      <c r="G1951" t="s">
        <v>8</v>
      </c>
      <c r="H1951">
        <f t="shared" si="182"/>
        <v>22.5</v>
      </c>
      <c r="I1951">
        <v>6</v>
      </c>
      <c r="J1951" t="s">
        <v>9</v>
      </c>
      <c r="K1951" t="s">
        <v>10</v>
      </c>
      <c r="L1951">
        <f>Table357[[#This Row],[unit_price]]*Table357[[#This Row],[quantity]]</f>
        <v>99</v>
      </c>
      <c r="M1951">
        <f t="shared" si="183"/>
        <v>135</v>
      </c>
      <c r="N1951">
        <f t="shared" si="184"/>
        <v>36</v>
      </c>
      <c r="O1951" t="s">
        <v>111</v>
      </c>
      <c r="P1951" t="s">
        <v>115</v>
      </c>
      <c r="Q1951" t="str">
        <f>TEXT(Table357[[#This Row],[order_date]],"yyyy")</f>
        <v>2015</v>
      </c>
    </row>
    <row r="1952" spans="1:17" x14ac:dyDescent="0.3">
      <c r="A1952">
        <f t="shared" si="185"/>
        <v>7777897351</v>
      </c>
      <c r="B1952" s="1">
        <v>42341</v>
      </c>
      <c r="C1952" t="str">
        <f t="shared" si="180"/>
        <v>Thursday</v>
      </c>
      <c r="D1952" t="str">
        <f t="shared" si="181"/>
        <v>December</v>
      </c>
      <c r="E1952">
        <v>16.75</v>
      </c>
      <c r="F1952" t="s">
        <v>7</v>
      </c>
      <c r="G1952" t="s">
        <v>22</v>
      </c>
      <c r="H1952">
        <f t="shared" si="182"/>
        <v>23.25</v>
      </c>
      <c r="I1952">
        <v>11</v>
      </c>
      <c r="J1952" t="s">
        <v>72</v>
      </c>
      <c r="K1952" t="s">
        <v>73</v>
      </c>
      <c r="L1952">
        <f>Table357[[#This Row],[unit_price]]*Table357[[#This Row],[quantity]]</f>
        <v>184.25</v>
      </c>
      <c r="M1952">
        <f t="shared" si="183"/>
        <v>255.75</v>
      </c>
      <c r="N1952">
        <f t="shared" si="184"/>
        <v>71.5</v>
      </c>
      <c r="O1952" t="s">
        <v>111</v>
      </c>
      <c r="P1952" t="s">
        <v>115</v>
      </c>
      <c r="Q1952" t="str">
        <f>TEXT(Table357[[#This Row],[order_date]],"yyyy")</f>
        <v>2015</v>
      </c>
    </row>
    <row r="1953" spans="1:17" x14ac:dyDescent="0.3">
      <c r="A1953">
        <f t="shared" si="185"/>
        <v>7777897352</v>
      </c>
      <c r="B1953" s="1">
        <v>42341</v>
      </c>
      <c r="C1953" t="str">
        <f t="shared" si="180"/>
        <v>Thursday</v>
      </c>
      <c r="D1953" t="str">
        <f t="shared" si="181"/>
        <v>December</v>
      </c>
      <c r="E1953">
        <v>16.5</v>
      </c>
      <c r="F1953" t="s">
        <v>7</v>
      </c>
      <c r="G1953" t="s">
        <v>17</v>
      </c>
      <c r="H1953">
        <f t="shared" si="182"/>
        <v>25</v>
      </c>
      <c r="I1953">
        <v>12</v>
      </c>
      <c r="J1953" t="s">
        <v>25</v>
      </c>
      <c r="K1953" t="s">
        <v>26</v>
      </c>
      <c r="L1953">
        <f>Table357[[#This Row],[unit_price]]*Table357[[#This Row],[quantity]]</f>
        <v>198</v>
      </c>
      <c r="M1953">
        <f t="shared" si="183"/>
        <v>300</v>
      </c>
      <c r="N1953">
        <f t="shared" si="184"/>
        <v>102</v>
      </c>
      <c r="O1953" t="s">
        <v>111</v>
      </c>
      <c r="P1953" t="s">
        <v>114</v>
      </c>
      <c r="Q1953" t="str">
        <f>TEXT(Table357[[#This Row],[order_date]],"yyyy")</f>
        <v>2015</v>
      </c>
    </row>
    <row r="1954" spans="1:17" x14ac:dyDescent="0.3">
      <c r="A1954">
        <f t="shared" si="185"/>
        <v>7777897353</v>
      </c>
      <c r="B1954" s="1">
        <v>42342</v>
      </c>
      <c r="C1954" t="str">
        <f t="shared" si="180"/>
        <v>Friday</v>
      </c>
      <c r="D1954" t="str">
        <f t="shared" si="181"/>
        <v>December</v>
      </c>
      <c r="E1954">
        <v>11</v>
      </c>
      <c r="F1954" t="s">
        <v>27</v>
      </c>
      <c r="G1954" t="s">
        <v>8</v>
      </c>
      <c r="H1954">
        <f t="shared" si="182"/>
        <v>14</v>
      </c>
      <c r="I1954">
        <v>1</v>
      </c>
      <c r="J1954" t="s">
        <v>74</v>
      </c>
      <c r="K1954" t="s">
        <v>75</v>
      </c>
      <c r="L1954">
        <f>Table357[[#This Row],[unit_price]]*Table357[[#This Row],[quantity]]</f>
        <v>11</v>
      </c>
      <c r="M1954">
        <f t="shared" si="183"/>
        <v>14</v>
      </c>
      <c r="N1954">
        <f t="shared" si="184"/>
        <v>3</v>
      </c>
      <c r="O1954" t="s">
        <v>111</v>
      </c>
      <c r="P1954" t="s">
        <v>115</v>
      </c>
      <c r="Q1954" t="str">
        <f>TEXT(Table357[[#This Row],[order_date]],"yyyy")</f>
        <v>2015</v>
      </c>
    </row>
    <row r="1955" spans="1:17" x14ac:dyDescent="0.3">
      <c r="A1955">
        <f t="shared" si="185"/>
        <v>7777897354</v>
      </c>
      <c r="B1955" s="1">
        <v>42342</v>
      </c>
      <c r="C1955" t="str">
        <f t="shared" si="180"/>
        <v>Friday</v>
      </c>
      <c r="D1955" t="str">
        <f t="shared" si="181"/>
        <v>December</v>
      </c>
      <c r="E1955">
        <v>12</v>
      </c>
      <c r="F1955" t="s">
        <v>27</v>
      </c>
      <c r="G1955" t="s">
        <v>8</v>
      </c>
      <c r="H1955">
        <f t="shared" si="182"/>
        <v>15</v>
      </c>
      <c r="I1955">
        <v>10</v>
      </c>
      <c r="J1955" t="s">
        <v>58</v>
      </c>
      <c r="K1955" t="s">
        <v>59</v>
      </c>
      <c r="L1955">
        <f>Table357[[#This Row],[unit_price]]*Table357[[#This Row],[quantity]]</f>
        <v>120</v>
      </c>
      <c r="M1955">
        <f t="shared" si="183"/>
        <v>150</v>
      </c>
      <c r="N1955">
        <f t="shared" si="184"/>
        <v>30</v>
      </c>
      <c r="O1955" t="s">
        <v>111</v>
      </c>
      <c r="P1955" t="s">
        <v>115</v>
      </c>
      <c r="Q1955" t="str">
        <f>TEXT(Table357[[#This Row],[order_date]],"yyyy")</f>
        <v>2015</v>
      </c>
    </row>
    <row r="1956" spans="1:17" x14ac:dyDescent="0.3">
      <c r="A1956">
        <f t="shared" si="185"/>
        <v>7777897355</v>
      </c>
      <c r="B1956" s="1">
        <v>42342</v>
      </c>
      <c r="C1956" t="str">
        <f t="shared" si="180"/>
        <v>Friday</v>
      </c>
      <c r="D1956" t="str">
        <f t="shared" si="181"/>
        <v>December</v>
      </c>
      <c r="E1956">
        <v>18.5</v>
      </c>
      <c r="F1956" t="s">
        <v>13</v>
      </c>
      <c r="G1956" t="s">
        <v>14</v>
      </c>
      <c r="H1956">
        <f t="shared" si="182"/>
        <v>25.5</v>
      </c>
      <c r="I1956">
        <v>6</v>
      </c>
      <c r="J1956" t="s">
        <v>15</v>
      </c>
      <c r="K1956" t="s">
        <v>16</v>
      </c>
      <c r="L1956">
        <f>Table357[[#This Row],[unit_price]]*Table357[[#This Row],[quantity]]</f>
        <v>111</v>
      </c>
      <c r="M1956">
        <f t="shared" si="183"/>
        <v>153</v>
      </c>
      <c r="N1956">
        <f t="shared" si="184"/>
        <v>42</v>
      </c>
      <c r="O1956" t="s">
        <v>112</v>
      </c>
      <c r="P1956" t="s">
        <v>115</v>
      </c>
      <c r="Q1956" t="str">
        <f>TEXT(Table357[[#This Row],[order_date]],"yyyy")</f>
        <v>2015</v>
      </c>
    </row>
    <row r="1957" spans="1:17" x14ac:dyDescent="0.3">
      <c r="A1957">
        <f t="shared" si="185"/>
        <v>7777897356</v>
      </c>
      <c r="B1957" s="1">
        <v>42342</v>
      </c>
      <c r="C1957" t="str">
        <f t="shared" si="180"/>
        <v>Friday</v>
      </c>
      <c r="D1957" t="str">
        <f t="shared" si="181"/>
        <v>December</v>
      </c>
      <c r="E1957">
        <v>12</v>
      </c>
      <c r="F1957" t="s">
        <v>27</v>
      </c>
      <c r="G1957" t="s">
        <v>8</v>
      </c>
      <c r="H1957">
        <f t="shared" si="182"/>
        <v>15</v>
      </c>
      <c r="I1957">
        <v>7</v>
      </c>
      <c r="J1957" t="s">
        <v>52</v>
      </c>
      <c r="K1957" t="s">
        <v>53</v>
      </c>
      <c r="L1957">
        <f>Table357[[#This Row],[unit_price]]*Table357[[#This Row],[quantity]]</f>
        <v>84</v>
      </c>
      <c r="M1957">
        <f t="shared" si="183"/>
        <v>105</v>
      </c>
      <c r="N1957">
        <f t="shared" si="184"/>
        <v>21</v>
      </c>
      <c r="O1957" t="s">
        <v>112</v>
      </c>
      <c r="P1957" t="s">
        <v>115</v>
      </c>
      <c r="Q1957" t="str">
        <f>TEXT(Table357[[#This Row],[order_date]],"yyyy")</f>
        <v>2015</v>
      </c>
    </row>
    <row r="1958" spans="1:17" x14ac:dyDescent="0.3">
      <c r="A1958">
        <f t="shared" si="185"/>
        <v>7777897357</v>
      </c>
      <c r="B1958" s="1">
        <v>42342</v>
      </c>
      <c r="C1958" t="str">
        <f t="shared" si="180"/>
        <v>Friday</v>
      </c>
      <c r="D1958" t="str">
        <f t="shared" si="181"/>
        <v>December</v>
      </c>
      <c r="E1958">
        <v>18.5</v>
      </c>
      <c r="F1958" t="s">
        <v>13</v>
      </c>
      <c r="G1958" t="s">
        <v>14</v>
      </c>
      <c r="H1958">
        <f t="shared" si="182"/>
        <v>25.5</v>
      </c>
      <c r="I1958">
        <v>2</v>
      </c>
      <c r="J1958" t="s">
        <v>15</v>
      </c>
      <c r="K1958" t="s">
        <v>16</v>
      </c>
      <c r="L1958">
        <f>Table357[[#This Row],[unit_price]]*Table357[[#This Row],[quantity]]</f>
        <v>37</v>
      </c>
      <c r="M1958">
        <f t="shared" si="183"/>
        <v>51</v>
      </c>
      <c r="N1958">
        <f t="shared" si="184"/>
        <v>14</v>
      </c>
      <c r="O1958" t="s">
        <v>111</v>
      </c>
      <c r="P1958" t="s">
        <v>115</v>
      </c>
      <c r="Q1958" t="str">
        <f>TEXT(Table357[[#This Row],[order_date]],"yyyy")</f>
        <v>2015</v>
      </c>
    </row>
    <row r="1959" spans="1:17" x14ac:dyDescent="0.3">
      <c r="A1959">
        <f t="shared" si="185"/>
        <v>7777897358</v>
      </c>
      <c r="B1959" s="1">
        <v>42342</v>
      </c>
      <c r="C1959" t="str">
        <f t="shared" si="180"/>
        <v>Friday</v>
      </c>
      <c r="D1959" t="str">
        <f t="shared" si="181"/>
        <v>December</v>
      </c>
      <c r="E1959">
        <v>20.75</v>
      </c>
      <c r="F1959" t="s">
        <v>13</v>
      </c>
      <c r="G1959" t="s">
        <v>22</v>
      </c>
      <c r="H1959">
        <f t="shared" si="182"/>
        <v>28.75</v>
      </c>
      <c r="I1959">
        <v>11</v>
      </c>
      <c r="J1959" t="s">
        <v>46</v>
      </c>
      <c r="K1959" t="s">
        <v>47</v>
      </c>
      <c r="L1959">
        <f>Table357[[#This Row],[unit_price]]*Table357[[#This Row],[quantity]]</f>
        <v>228.25</v>
      </c>
      <c r="M1959">
        <f t="shared" si="183"/>
        <v>316.25</v>
      </c>
      <c r="N1959">
        <f t="shared" si="184"/>
        <v>88</v>
      </c>
      <c r="O1959" t="s">
        <v>111</v>
      </c>
      <c r="P1959" t="s">
        <v>114</v>
      </c>
      <c r="Q1959" t="str">
        <f>TEXT(Table357[[#This Row],[order_date]],"yyyy")</f>
        <v>2015</v>
      </c>
    </row>
    <row r="1960" spans="1:17" x14ac:dyDescent="0.3">
      <c r="A1960">
        <f t="shared" si="185"/>
        <v>7777897359</v>
      </c>
      <c r="B1960" s="1">
        <v>42342</v>
      </c>
      <c r="C1960" t="str">
        <f t="shared" si="180"/>
        <v>Friday</v>
      </c>
      <c r="D1960" t="str">
        <f t="shared" si="181"/>
        <v>December</v>
      </c>
      <c r="E1960">
        <v>16.25</v>
      </c>
      <c r="F1960" t="s">
        <v>7</v>
      </c>
      <c r="G1960" t="s">
        <v>17</v>
      </c>
      <c r="H1960">
        <f t="shared" si="182"/>
        <v>24.75</v>
      </c>
      <c r="I1960">
        <v>11</v>
      </c>
      <c r="J1960" t="s">
        <v>60</v>
      </c>
      <c r="K1960" t="s">
        <v>61</v>
      </c>
      <c r="L1960">
        <f>Table357[[#This Row],[unit_price]]*Table357[[#This Row],[quantity]]</f>
        <v>178.75</v>
      </c>
      <c r="M1960">
        <f t="shared" si="183"/>
        <v>272.25</v>
      </c>
      <c r="N1960">
        <f t="shared" si="184"/>
        <v>93.5</v>
      </c>
      <c r="O1960" t="s">
        <v>111</v>
      </c>
      <c r="P1960" t="s">
        <v>115</v>
      </c>
      <c r="Q1960" t="str">
        <f>TEXT(Table357[[#This Row],[order_date]],"yyyy")</f>
        <v>2015</v>
      </c>
    </row>
    <row r="1961" spans="1:17" x14ac:dyDescent="0.3">
      <c r="A1961">
        <f t="shared" si="185"/>
        <v>7777897360</v>
      </c>
      <c r="B1961" s="1">
        <v>42342</v>
      </c>
      <c r="C1961" t="str">
        <f t="shared" si="180"/>
        <v>Friday</v>
      </c>
      <c r="D1961" t="str">
        <f t="shared" si="181"/>
        <v>December</v>
      </c>
      <c r="E1961">
        <v>16.25</v>
      </c>
      <c r="F1961" t="s">
        <v>7</v>
      </c>
      <c r="G1961" t="s">
        <v>17</v>
      </c>
      <c r="H1961">
        <f t="shared" si="182"/>
        <v>24.75</v>
      </c>
      <c r="I1961">
        <v>9</v>
      </c>
      <c r="J1961" t="s">
        <v>70</v>
      </c>
      <c r="K1961" t="s">
        <v>71</v>
      </c>
      <c r="L1961">
        <f>Table357[[#This Row],[unit_price]]*Table357[[#This Row],[quantity]]</f>
        <v>146.25</v>
      </c>
      <c r="M1961">
        <f t="shared" si="183"/>
        <v>222.75</v>
      </c>
      <c r="N1961">
        <f t="shared" si="184"/>
        <v>76.5</v>
      </c>
      <c r="O1961" t="s">
        <v>112</v>
      </c>
      <c r="P1961" t="s">
        <v>115</v>
      </c>
      <c r="Q1961" t="str">
        <f>TEXT(Table357[[#This Row],[order_date]],"yyyy")</f>
        <v>2015</v>
      </c>
    </row>
    <row r="1962" spans="1:17" x14ac:dyDescent="0.3">
      <c r="A1962">
        <f t="shared" si="185"/>
        <v>7777897361</v>
      </c>
      <c r="B1962" s="1">
        <v>42343</v>
      </c>
      <c r="C1962" t="str">
        <f t="shared" si="180"/>
        <v>Saturday</v>
      </c>
      <c r="D1962" t="str">
        <f t="shared" si="181"/>
        <v>December</v>
      </c>
      <c r="E1962">
        <v>12.75</v>
      </c>
      <c r="F1962" t="s">
        <v>27</v>
      </c>
      <c r="G1962" t="s">
        <v>22</v>
      </c>
      <c r="H1962">
        <f t="shared" si="182"/>
        <v>17.75</v>
      </c>
      <c r="I1962">
        <v>11</v>
      </c>
      <c r="J1962" t="s">
        <v>28</v>
      </c>
      <c r="K1962" t="s">
        <v>29</v>
      </c>
      <c r="L1962">
        <f>Table357[[#This Row],[unit_price]]*Table357[[#This Row],[quantity]]</f>
        <v>140.25</v>
      </c>
      <c r="M1962">
        <f t="shared" si="183"/>
        <v>195.25</v>
      </c>
      <c r="N1962">
        <f t="shared" si="184"/>
        <v>55</v>
      </c>
      <c r="O1962" t="s">
        <v>111</v>
      </c>
      <c r="P1962" t="s">
        <v>114</v>
      </c>
      <c r="Q1962" t="str">
        <f>TEXT(Table357[[#This Row],[order_date]],"yyyy")</f>
        <v>2015</v>
      </c>
    </row>
    <row r="1963" spans="1:17" x14ac:dyDescent="0.3">
      <c r="A1963">
        <f t="shared" si="185"/>
        <v>7777897362</v>
      </c>
      <c r="B1963" s="1">
        <v>42343</v>
      </c>
      <c r="C1963" t="str">
        <f t="shared" si="180"/>
        <v>Saturday</v>
      </c>
      <c r="D1963" t="str">
        <f t="shared" si="181"/>
        <v>December</v>
      </c>
      <c r="E1963">
        <v>14.75</v>
      </c>
      <c r="F1963" t="s">
        <v>7</v>
      </c>
      <c r="G1963" t="s">
        <v>14</v>
      </c>
      <c r="H1963">
        <f t="shared" si="182"/>
        <v>20.25</v>
      </c>
      <c r="I1963">
        <v>5</v>
      </c>
      <c r="J1963" t="s">
        <v>56</v>
      </c>
      <c r="K1963" t="s">
        <v>57</v>
      </c>
      <c r="L1963">
        <f>Table357[[#This Row],[unit_price]]*Table357[[#This Row],[quantity]]</f>
        <v>73.75</v>
      </c>
      <c r="M1963">
        <f t="shared" si="183"/>
        <v>101.25</v>
      </c>
      <c r="N1963">
        <f t="shared" si="184"/>
        <v>27.5</v>
      </c>
      <c r="O1963" t="s">
        <v>112</v>
      </c>
      <c r="P1963" t="s">
        <v>114</v>
      </c>
      <c r="Q1963" t="str">
        <f>TEXT(Table357[[#This Row],[order_date]],"yyyy")</f>
        <v>2015</v>
      </c>
    </row>
    <row r="1964" spans="1:17" x14ac:dyDescent="0.3">
      <c r="A1964">
        <f t="shared" si="185"/>
        <v>7777897363</v>
      </c>
      <c r="B1964" s="1">
        <v>42343</v>
      </c>
      <c r="C1964" t="str">
        <f t="shared" si="180"/>
        <v>Saturday</v>
      </c>
      <c r="D1964" t="str">
        <f t="shared" si="181"/>
        <v>December</v>
      </c>
      <c r="E1964">
        <v>16.75</v>
      </c>
      <c r="F1964" t="s">
        <v>7</v>
      </c>
      <c r="G1964" t="s">
        <v>14</v>
      </c>
      <c r="H1964">
        <f t="shared" si="182"/>
        <v>22.25</v>
      </c>
      <c r="I1964">
        <v>1</v>
      </c>
      <c r="J1964" t="s">
        <v>62</v>
      </c>
      <c r="K1964" t="s">
        <v>63</v>
      </c>
      <c r="L1964">
        <f>Table357[[#This Row],[unit_price]]*Table357[[#This Row],[quantity]]</f>
        <v>16.75</v>
      </c>
      <c r="M1964">
        <f t="shared" si="183"/>
        <v>22.25</v>
      </c>
      <c r="N1964">
        <f t="shared" si="184"/>
        <v>5.5</v>
      </c>
      <c r="O1964" t="s">
        <v>112</v>
      </c>
      <c r="P1964" t="s">
        <v>115</v>
      </c>
      <c r="Q1964" t="str">
        <f>TEXT(Table357[[#This Row],[order_date]],"yyyy")</f>
        <v>2015</v>
      </c>
    </row>
    <row r="1965" spans="1:17" x14ac:dyDescent="0.3">
      <c r="A1965">
        <f t="shared" si="185"/>
        <v>7777897364</v>
      </c>
      <c r="B1965" s="1">
        <v>42343</v>
      </c>
      <c r="C1965" t="str">
        <f t="shared" si="180"/>
        <v>Saturday</v>
      </c>
      <c r="D1965" t="str">
        <f t="shared" si="181"/>
        <v>December</v>
      </c>
      <c r="E1965">
        <v>12.5</v>
      </c>
      <c r="F1965" t="s">
        <v>27</v>
      </c>
      <c r="G1965" t="s">
        <v>17</v>
      </c>
      <c r="H1965">
        <f t="shared" si="182"/>
        <v>19.5</v>
      </c>
      <c r="I1965">
        <v>1</v>
      </c>
      <c r="J1965" t="s">
        <v>25</v>
      </c>
      <c r="K1965" t="s">
        <v>26</v>
      </c>
      <c r="L1965">
        <f>Table357[[#This Row],[unit_price]]*Table357[[#This Row],[quantity]]</f>
        <v>12.5</v>
      </c>
      <c r="M1965">
        <f t="shared" si="183"/>
        <v>19.5</v>
      </c>
      <c r="N1965">
        <f t="shared" si="184"/>
        <v>7</v>
      </c>
      <c r="O1965" t="s">
        <v>111</v>
      </c>
      <c r="P1965" t="s">
        <v>114</v>
      </c>
      <c r="Q1965" t="str">
        <f>TEXT(Table357[[#This Row],[order_date]],"yyyy")</f>
        <v>2015</v>
      </c>
    </row>
    <row r="1966" spans="1:17" x14ac:dyDescent="0.3">
      <c r="A1966">
        <f t="shared" si="185"/>
        <v>7777897365</v>
      </c>
      <c r="B1966" s="1">
        <v>42343</v>
      </c>
      <c r="C1966" t="str">
        <f t="shared" si="180"/>
        <v>Saturday</v>
      </c>
      <c r="D1966" t="str">
        <f t="shared" si="181"/>
        <v>December</v>
      </c>
      <c r="E1966">
        <v>16.75</v>
      </c>
      <c r="F1966" t="s">
        <v>7</v>
      </c>
      <c r="G1966" t="s">
        <v>22</v>
      </c>
      <c r="H1966">
        <f t="shared" si="182"/>
        <v>23.25</v>
      </c>
      <c r="I1966">
        <v>5</v>
      </c>
      <c r="J1966" t="s">
        <v>72</v>
      </c>
      <c r="K1966" t="s">
        <v>73</v>
      </c>
      <c r="L1966">
        <f>Table357[[#This Row],[unit_price]]*Table357[[#This Row],[quantity]]</f>
        <v>83.75</v>
      </c>
      <c r="M1966">
        <f t="shared" si="183"/>
        <v>116.25</v>
      </c>
      <c r="N1966">
        <f t="shared" si="184"/>
        <v>32.5</v>
      </c>
      <c r="O1966" t="s">
        <v>111</v>
      </c>
      <c r="P1966" t="s">
        <v>115</v>
      </c>
      <c r="Q1966" t="str">
        <f>TEXT(Table357[[#This Row],[order_date]],"yyyy")</f>
        <v>2015</v>
      </c>
    </row>
    <row r="1967" spans="1:17" x14ac:dyDescent="0.3">
      <c r="A1967">
        <f t="shared" si="185"/>
        <v>7777897366</v>
      </c>
      <c r="B1967" s="1">
        <v>42343</v>
      </c>
      <c r="C1967" t="str">
        <f t="shared" si="180"/>
        <v>Saturday</v>
      </c>
      <c r="D1967" t="str">
        <f t="shared" si="181"/>
        <v>December</v>
      </c>
      <c r="E1967">
        <v>16.75</v>
      </c>
      <c r="F1967" t="s">
        <v>7</v>
      </c>
      <c r="G1967" t="s">
        <v>22</v>
      </c>
      <c r="H1967">
        <f t="shared" si="182"/>
        <v>23.25</v>
      </c>
      <c r="I1967">
        <v>5</v>
      </c>
      <c r="J1967" t="s">
        <v>28</v>
      </c>
      <c r="K1967" t="s">
        <v>29</v>
      </c>
      <c r="L1967">
        <f>Table357[[#This Row],[unit_price]]*Table357[[#This Row],[quantity]]</f>
        <v>83.75</v>
      </c>
      <c r="M1967">
        <f t="shared" si="183"/>
        <v>116.25</v>
      </c>
      <c r="N1967">
        <f t="shared" si="184"/>
        <v>32.5</v>
      </c>
      <c r="O1967" t="s">
        <v>112</v>
      </c>
      <c r="P1967" t="s">
        <v>114</v>
      </c>
      <c r="Q1967" t="str">
        <f>TEXT(Table357[[#This Row],[order_date]],"yyyy")</f>
        <v>2015</v>
      </c>
    </row>
    <row r="1968" spans="1:17" x14ac:dyDescent="0.3">
      <c r="A1968">
        <f t="shared" si="185"/>
        <v>7777897367</v>
      </c>
      <c r="B1968" s="1">
        <v>42343</v>
      </c>
      <c r="C1968" t="str">
        <f t="shared" si="180"/>
        <v>Saturday</v>
      </c>
      <c r="D1968" t="str">
        <f t="shared" si="181"/>
        <v>December</v>
      </c>
      <c r="E1968">
        <v>12</v>
      </c>
      <c r="F1968" t="s">
        <v>27</v>
      </c>
      <c r="G1968" t="s">
        <v>8</v>
      </c>
      <c r="H1968">
        <f t="shared" si="182"/>
        <v>15</v>
      </c>
      <c r="I1968">
        <v>9</v>
      </c>
      <c r="J1968" t="s">
        <v>36</v>
      </c>
      <c r="K1968" t="s">
        <v>37</v>
      </c>
      <c r="L1968">
        <f>Table357[[#This Row],[unit_price]]*Table357[[#This Row],[quantity]]</f>
        <v>108</v>
      </c>
      <c r="M1968">
        <f t="shared" si="183"/>
        <v>135</v>
      </c>
      <c r="N1968">
        <f t="shared" si="184"/>
        <v>27</v>
      </c>
      <c r="O1968" t="s">
        <v>112</v>
      </c>
      <c r="P1968" t="s">
        <v>114</v>
      </c>
      <c r="Q1968" t="str">
        <f>TEXT(Table357[[#This Row],[order_date]],"yyyy")</f>
        <v>2015</v>
      </c>
    </row>
    <row r="1969" spans="1:17" x14ac:dyDescent="0.3">
      <c r="A1969">
        <f t="shared" si="185"/>
        <v>7777897368</v>
      </c>
      <c r="B1969" s="1">
        <v>42343</v>
      </c>
      <c r="C1969" t="str">
        <f t="shared" si="180"/>
        <v>Saturday</v>
      </c>
      <c r="D1969" t="str">
        <f t="shared" si="181"/>
        <v>December</v>
      </c>
      <c r="E1969">
        <v>16.5</v>
      </c>
      <c r="F1969" t="s">
        <v>7</v>
      </c>
      <c r="G1969" t="s">
        <v>17</v>
      </c>
      <c r="H1969">
        <f t="shared" si="182"/>
        <v>25</v>
      </c>
      <c r="I1969">
        <v>9</v>
      </c>
      <c r="J1969" t="s">
        <v>25</v>
      </c>
      <c r="K1969" t="s">
        <v>26</v>
      </c>
      <c r="L1969">
        <f>Table357[[#This Row],[unit_price]]*Table357[[#This Row],[quantity]]</f>
        <v>148.5</v>
      </c>
      <c r="M1969">
        <f t="shared" si="183"/>
        <v>225</v>
      </c>
      <c r="N1969">
        <f t="shared" si="184"/>
        <v>76.5</v>
      </c>
      <c r="O1969" t="s">
        <v>112</v>
      </c>
      <c r="P1969" t="s">
        <v>115</v>
      </c>
      <c r="Q1969" t="str">
        <f>TEXT(Table357[[#This Row],[order_date]],"yyyy")</f>
        <v>2015</v>
      </c>
    </row>
    <row r="1970" spans="1:17" x14ac:dyDescent="0.3">
      <c r="A1970">
        <f t="shared" si="185"/>
        <v>7777897369</v>
      </c>
      <c r="B1970" s="1">
        <v>42344</v>
      </c>
      <c r="C1970" t="str">
        <f t="shared" si="180"/>
        <v>Sunday</v>
      </c>
      <c r="D1970" t="str">
        <f t="shared" si="181"/>
        <v>December</v>
      </c>
      <c r="E1970">
        <v>20.75</v>
      </c>
      <c r="F1970" t="s">
        <v>13</v>
      </c>
      <c r="G1970" t="s">
        <v>22</v>
      </c>
      <c r="H1970">
        <f t="shared" si="182"/>
        <v>28.75</v>
      </c>
      <c r="I1970">
        <v>8</v>
      </c>
      <c r="J1970" t="s">
        <v>44</v>
      </c>
      <c r="K1970" t="s">
        <v>45</v>
      </c>
      <c r="L1970">
        <f>Table357[[#This Row],[unit_price]]*Table357[[#This Row],[quantity]]</f>
        <v>166</v>
      </c>
      <c r="M1970">
        <f t="shared" si="183"/>
        <v>230</v>
      </c>
      <c r="N1970">
        <f t="shared" si="184"/>
        <v>64</v>
      </c>
      <c r="O1970" t="s">
        <v>111</v>
      </c>
      <c r="P1970" t="s">
        <v>115</v>
      </c>
      <c r="Q1970" t="str">
        <f>TEXT(Table357[[#This Row],[order_date]],"yyyy")</f>
        <v>2015</v>
      </c>
    </row>
    <row r="1971" spans="1:17" x14ac:dyDescent="0.3">
      <c r="A1971">
        <f t="shared" si="185"/>
        <v>7777897370</v>
      </c>
      <c r="B1971" s="1">
        <v>42344</v>
      </c>
      <c r="C1971" t="str">
        <f t="shared" si="180"/>
        <v>Sunday</v>
      </c>
      <c r="D1971" t="str">
        <f t="shared" si="181"/>
        <v>December</v>
      </c>
      <c r="E1971">
        <v>20.75</v>
      </c>
      <c r="F1971" t="s">
        <v>13</v>
      </c>
      <c r="G1971" t="s">
        <v>22</v>
      </c>
      <c r="H1971">
        <f t="shared" si="182"/>
        <v>28.75</v>
      </c>
      <c r="I1971">
        <v>1</v>
      </c>
      <c r="J1971" t="s">
        <v>23</v>
      </c>
      <c r="K1971" t="s">
        <v>24</v>
      </c>
      <c r="L1971">
        <f>Table357[[#This Row],[unit_price]]*Table357[[#This Row],[quantity]]</f>
        <v>20.75</v>
      </c>
      <c r="M1971">
        <f t="shared" si="183"/>
        <v>28.75</v>
      </c>
      <c r="N1971">
        <f t="shared" si="184"/>
        <v>8</v>
      </c>
      <c r="O1971" t="s">
        <v>112</v>
      </c>
      <c r="P1971" t="s">
        <v>114</v>
      </c>
      <c r="Q1971" t="str">
        <f>TEXT(Table357[[#This Row],[order_date]],"yyyy")</f>
        <v>2015</v>
      </c>
    </row>
    <row r="1972" spans="1:17" x14ac:dyDescent="0.3">
      <c r="A1972">
        <f t="shared" si="185"/>
        <v>7777897371</v>
      </c>
      <c r="B1972" s="1">
        <v>42344</v>
      </c>
      <c r="C1972" t="str">
        <f t="shared" si="180"/>
        <v>Sunday</v>
      </c>
      <c r="D1972" t="str">
        <f t="shared" si="181"/>
        <v>December</v>
      </c>
      <c r="E1972">
        <v>16</v>
      </c>
      <c r="F1972" t="s">
        <v>7</v>
      </c>
      <c r="G1972" t="s">
        <v>14</v>
      </c>
      <c r="H1972">
        <f t="shared" si="182"/>
        <v>21.5</v>
      </c>
      <c r="I1972">
        <v>12</v>
      </c>
      <c r="J1972" t="s">
        <v>34</v>
      </c>
      <c r="K1972" t="s">
        <v>35</v>
      </c>
      <c r="L1972">
        <f>Table357[[#This Row],[unit_price]]*Table357[[#This Row],[quantity]]</f>
        <v>192</v>
      </c>
      <c r="M1972">
        <f t="shared" si="183"/>
        <v>258</v>
      </c>
      <c r="N1972">
        <f t="shared" si="184"/>
        <v>66</v>
      </c>
      <c r="O1972" t="s">
        <v>111</v>
      </c>
      <c r="P1972" t="s">
        <v>114</v>
      </c>
      <c r="Q1972" t="str">
        <f>TEXT(Table357[[#This Row],[order_date]],"yyyy")</f>
        <v>2015</v>
      </c>
    </row>
    <row r="1973" spans="1:17" x14ac:dyDescent="0.3">
      <c r="A1973">
        <f t="shared" si="185"/>
        <v>7777897372</v>
      </c>
      <c r="B1973" s="1">
        <v>42344</v>
      </c>
      <c r="C1973" t="str">
        <f t="shared" si="180"/>
        <v>Sunday</v>
      </c>
      <c r="D1973" t="str">
        <f t="shared" si="181"/>
        <v>December</v>
      </c>
      <c r="E1973">
        <v>12.25</v>
      </c>
      <c r="F1973" t="s">
        <v>27</v>
      </c>
      <c r="G1973" t="s">
        <v>17</v>
      </c>
      <c r="H1973">
        <f t="shared" si="182"/>
        <v>19.25</v>
      </c>
      <c r="I1973">
        <v>6</v>
      </c>
      <c r="J1973" t="s">
        <v>70</v>
      </c>
      <c r="K1973" t="s">
        <v>71</v>
      </c>
      <c r="L1973">
        <f>Table357[[#This Row],[unit_price]]*Table357[[#This Row],[quantity]]</f>
        <v>73.5</v>
      </c>
      <c r="M1973">
        <f t="shared" si="183"/>
        <v>115.5</v>
      </c>
      <c r="N1973">
        <f t="shared" si="184"/>
        <v>42</v>
      </c>
      <c r="O1973" t="s">
        <v>112</v>
      </c>
      <c r="P1973" t="s">
        <v>115</v>
      </c>
      <c r="Q1973" t="str">
        <f>TEXT(Table357[[#This Row],[order_date]],"yyyy")</f>
        <v>2015</v>
      </c>
    </row>
    <row r="1974" spans="1:17" x14ac:dyDescent="0.3">
      <c r="A1974">
        <f t="shared" si="185"/>
        <v>7777897373</v>
      </c>
      <c r="B1974" s="1">
        <v>42344</v>
      </c>
      <c r="C1974" t="str">
        <f t="shared" si="180"/>
        <v>Sunday</v>
      </c>
      <c r="D1974" t="str">
        <f t="shared" si="181"/>
        <v>December</v>
      </c>
      <c r="E1974">
        <v>20.25</v>
      </c>
      <c r="F1974" t="s">
        <v>13</v>
      </c>
      <c r="G1974" t="s">
        <v>14</v>
      </c>
      <c r="H1974">
        <f t="shared" si="182"/>
        <v>27.25</v>
      </c>
      <c r="I1974">
        <v>5</v>
      </c>
      <c r="J1974" t="s">
        <v>68</v>
      </c>
      <c r="K1974" t="s">
        <v>69</v>
      </c>
      <c r="L1974">
        <f>Table357[[#This Row],[unit_price]]*Table357[[#This Row],[quantity]]</f>
        <v>101.25</v>
      </c>
      <c r="M1974">
        <f t="shared" si="183"/>
        <v>136.25</v>
      </c>
      <c r="N1974">
        <f t="shared" si="184"/>
        <v>35</v>
      </c>
      <c r="O1974" t="s">
        <v>111</v>
      </c>
      <c r="P1974" t="s">
        <v>114</v>
      </c>
      <c r="Q1974" t="str">
        <f>TEXT(Table357[[#This Row],[order_date]],"yyyy")</f>
        <v>2015</v>
      </c>
    </row>
    <row r="1975" spans="1:17" x14ac:dyDescent="0.3">
      <c r="A1975">
        <f t="shared" si="185"/>
        <v>7777897374</v>
      </c>
      <c r="B1975" s="1">
        <v>42344</v>
      </c>
      <c r="C1975" t="str">
        <f t="shared" si="180"/>
        <v>Sunday</v>
      </c>
      <c r="D1975" t="str">
        <f t="shared" si="181"/>
        <v>December</v>
      </c>
      <c r="E1975">
        <v>14.5</v>
      </c>
      <c r="F1975" t="s">
        <v>7</v>
      </c>
      <c r="G1975" t="s">
        <v>8</v>
      </c>
      <c r="H1975">
        <f t="shared" si="182"/>
        <v>19</v>
      </c>
      <c r="I1975">
        <v>10</v>
      </c>
      <c r="J1975" t="s">
        <v>74</v>
      </c>
      <c r="K1975" t="s">
        <v>75</v>
      </c>
      <c r="L1975">
        <f>Table357[[#This Row],[unit_price]]*Table357[[#This Row],[quantity]]</f>
        <v>145</v>
      </c>
      <c r="M1975">
        <f t="shared" si="183"/>
        <v>190</v>
      </c>
      <c r="N1975">
        <f t="shared" si="184"/>
        <v>45</v>
      </c>
      <c r="O1975" t="s">
        <v>111</v>
      </c>
      <c r="P1975" t="s">
        <v>114</v>
      </c>
      <c r="Q1975" t="str">
        <f>TEXT(Table357[[#This Row],[order_date]],"yyyy")</f>
        <v>2015</v>
      </c>
    </row>
    <row r="1976" spans="1:17" x14ac:dyDescent="0.3">
      <c r="A1976">
        <f t="shared" si="185"/>
        <v>7777897375</v>
      </c>
      <c r="B1976" s="1">
        <v>42344</v>
      </c>
      <c r="C1976" t="str">
        <f t="shared" si="180"/>
        <v>Sunday</v>
      </c>
      <c r="D1976" t="str">
        <f t="shared" si="181"/>
        <v>December</v>
      </c>
      <c r="E1976">
        <v>18.5</v>
      </c>
      <c r="F1976" t="s">
        <v>13</v>
      </c>
      <c r="G1976" t="s">
        <v>14</v>
      </c>
      <c r="H1976">
        <f t="shared" si="182"/>
        <v>25.5</v>
      </c>
      <c r="I1976">
        <v>3</v>
      </c>
      <c r="J1976" t="s">
        <v>15</v>
      </c>
      <c r="K1976" t="s">
        <v>16</v>
      </c>
      <c r="L1976">
        <f>Table357[[#This Row],[unit_price]]*Table357[[#This Row],[quantity]]</f>
        <v>55.5</v>
      </c>
      <c r="M1976">
        <f t="shared" si="183"/>
        <v>76.5</v>
      </c>
      <c r="N1976">
        <f t="shared" si="184"/>
        <v>21</v>
      </c>
      <c r="O1976" t="s">
        <v>112</v>
      </c>
      <c r="P1976" t="s">
        <v>115</v>
      </c>
      <c r="Q1976" t="str">
        <f>TEXT(Table357[[#This Row],[order_date]],"yyyy")</f>
        <v>2015</v>
      </c>
    </row>
    <row r="1977" spans="1:17" x14ac:dyDescent="0.3">
      <c r="A1977">
        <f t="shared" si="185"/>
        <v>7777897376</v>
      </c>
      <c r="B1977" s="1">
        <v>42345</v>
      </c>
      <c r="C1977" t="str">
        <f t="shared" si="180"/>
        <v>Monday</v>
      </c>
      <c r="D1977" t="str">
        <f t="shared" si="181"/>
        <v>December</v>
      </c>
      <c r="E1977">
        <v>16.25</v>
      </c>
      <c r="F1977" t="s">
        <v>7</v>
      </c>
      <c r="G1977" t="s">
        <v>17</v>
      </c>
      <c r="H1977">
        <f t="shared" si="182"/>
        <v>24.75</v>
      </c>
      <c r="I1977">
        <v>5</v>
      </c>
      <c r="J1977" t="s">
        <v>70</v>
      </c>
      <c r="K1977" t="s">
        <v>71</v>
      </c>
      <c r="L1977">
        <f>Table357[[#This Row],[unit_price]]*Table357[[#This Row],[quantity]]</f>
        <v>81.25</v>
      </c>
      <c r="M1977">
        <f t="shared" si="183"/>
        <v>123.75</v>
      </c>
      <c r="N1977">
        <f t="shared" si="184"/>
        <v>42.5</v>
      </c>
      <c r="O1977" t="s">
        <v>112</v>
      </c>
      <c r="P1977" t="s">
        <v>114</v>
      </c>
      <c r="Q1977" t="str">
        <f>TEXT(Table357[[#This Row],[order_date]],"yyyy")</f>
        <v>2015</v>
      </c>
    </row>
    <row r="1978" spans="1:17" x14ac:dyDescent="0.3">
      <c r="A1978">
        <f t="shared" si="185"/>
        <v>7777897377</v>
      </c>
      <c r="B1978" s="1">
        <v>42345</v>
      </c>
      <c r="C1978" t="str">
        <f t="shared" si="180"/>
        <v>Monday</v>
      </c>
      <c r="D1978" t="str">
        <f t="shared" si="181"/>
        <v>December</v>
      </c>
      <c r="E1978">
        <v>18.5</v>
      </c>
      <c r="F1978" t="s">
        <v>13</v>
      </c>
      <c r="G1978" t="s">
        <v>14</v>
      </c>
      <c r="H1978">
        <f t="shared" si="182"/>
        <v>25.5</v>
      </c>
      <c r="I1978">
        <v>8</v>
      </c>
      <c r="J1978" t="s">
        <v>15</v>
      </c>
      <c r="K1978" t="s">
        <v>16</v>
      </c>
      <c r="L1978">
        <f>Table357[[#This Row],[unit_price]]*Table357[[#This Row],[quantity]]</f>
        <v>148</v>
      </c>
      <c r="M1978">
        <f t="shared" si="183"/>
        <v>204</v>
      </c>
      <c r="N1978">
        <f t="shared" si="184"/>
        <v>56</v>
      </c>
      <c r="O1978" t="s">
        <v>111</v>
      </c>
      <c r="P1978" t="s">
        <v>114</v>
      </c>
      <c r="Q1978" t="str">
        <f>TEXT(Table357[[#This Row],[order_date]],"yyyy")</f>
        <v>2015</v>
      </c>
    </row>
    <row r="1979" spans="1:17" x14ac:dyDescent="0.3">
      <c r="A1979">
        <f t="shared" si="185"/>
        <v>7777897378</v>
      </c>
      <c r="B1979" s="1">
        <v>42345</v>
      </c>
      <c r="C1979" t="str">
        <f t="shared" si="180"/>
        <v>Monday</v>
      </c>
      <c r="D1979" t="str">
        <f t="shared" si="181"/>
        <v>December</v>
      </c>
      <c r="E1979">
        <v>16.5</v>
      </c>
      <c r="F1979" t="s">
        <v>7</v>
      </c>
      <c r="G1979" t="s">
        <v>17</v>
      </c>
      <c r="H1979">
        <f t="shared" si="182"/>
        <v>25</v>
      </c>
      <c r="I1979">
        <v>6</v>
      </c>
      <c r="J1979" t="s">
        <v>38</v>
      </c>
      <c r="K1979" t="s">
        <v>39</v>
      </c>
      <c r="L1979">
        <f>Table357[[#This Row],[unit_price]]*Table357[[#This Row],[quantity]]</f>
        <v>99</v>
      </c>
      <c r="M1979">
        <f t="shared" si="183"/>
        <v>150</v>
      </c>
      <c r="N1979">
        <f t="shared" si="184"/>
        <v>51</v>
      </c>
      <c r="O1979" t="s">
        <v>112</v>
      </c>
      <c r="P1979" t="s">
        <v>115</v>
      </c>
      <c r="Q1979" t="str">
        <f>TEXT(Table357[[#This Row],[order_date]],"yyyy")</f>
        <v>2015</v>
      </c>
    </row>
    <row r="1980" spans="1:17" x14ac:dyDescent="0.3">
      <c r="A1980">
        <f t="shared" si="185"/>
        <v>7777897379</v>
      </c>
      <c r="B1980" s="1">
        <v>42345</v>
      </c>
      <c r="C1980" t="str">
        <f t="shared" si="180"/>
        <v>Monday</v>
      </c>
      <c r="D1980" t="str">
        <f t="shared" si="181"/>
        <v>December</v>
      </c>
      <c r="E1980">
        <v>16.75</v>
      </c>
      <c r="F1980" t="s">
        <v>7</v>
      </c>
      <c r="G1980" t="s">
        <v>22</v>
      </c>
      <c r="H1980">
        <f t="shared" si="182"/>
        <v>23.25</v>
      </c>
      <c r="I1980">
        <v>3</v>
      </c>
      <c r="J1980" t="s">
        <v>72</v>
      </c>
      <c r="K1980" t="s">
        <v>73</v>
      </c>
      <c r="L1980">
        <f>Table357[[#This Row],[unit_price]]*Table357[[#This Row],[quantity]]</f>
        <v>50.25</v>
      </c>
      <c r="M1980">
        <f t="shared" si="183"/>
        <v>69.75</v>
      </c>
      <c r="N1980">
        <f t="shared" si="184"/>
        <v>19.5</v>
      </c>
      <c r="O1980" t="s">
        <v>111</v>
      </c>
      <c r="P1980" t="s">
        <v>114</v>
      </c>
      <c r="Q1980" t="str">
        <f>TEXT(Table357[[#This Row],[order_date]],"yyyy")</f>
        <v>2015</v>
      </c>
    </row>
    <row r="1981" spans="1:17" x14ac:dyDescent="0.3">
      <c r="A1981">
        <f t="shared" si="185"/>
        <v>7777897380</v>
      </c>
      <c r="B1981" s="1">
        <v>42345</v>
      </c>
      <c r="C1981" t="str">
        <f t="shared" si="180"/>
        <v>Monday</v>
      </c>
      <c r="D1981" t="str">
        <f t="shared" si="181"/>
        <v>December</v>
      </c>
      <c r="E1981">
        <v>20.75</v>
      </c>
      <c r="F1981" t="s">
        <v>13</v>
      </c>
      <c r="G1981" t="s">
        <v>17</v>
      </c>
      <c r="H1981">
        <f t="shared" si="182"/>
        <v>30.75</v>
      </c>
      <c r="I1981">
        <v>11</v>
      </c>
      <c r="J1981" t="s">
        <v>66</v>
      </c>
      <c r="K1981" t="s">
        <v>67</v>
      </c>
      <c r="L1981">
        <f>Table357[[#This Row],[unit_price]]*Table357[[#This Row],[quantity]]</f>
        <v>228.25</v>
      </c>
      <c r="M1981">
        <f t="shared" si="183"/>
        <v>338.25</v>
      </c>
      <c r="N1981">
        <f t="shared" si="184"/>
        <v>110</v>
      </c>
      <c r="O1981" t="s">
        <v>112</v>
      </c>
      <c r="P1981" t="s">
        <v>114</v>
      </c>
      <c r="Q1981" t="str">
        <f>TEXT(Table357[[#This Row],[order_date]],"yyyy")</f>
        <v>2015</v>
      </c>
    </row>
    <row r="1982" spans="1:17" x14ac:dyDescent="0.3">
      <c r="A1982">
        <f t="shared" si="185"/>
        <v>7777897381</v>
      </c>
      <c r="B1982" s="1">
        <v>42345</v>
      </c>
      <c r="C1982" t="str">
        <f t="shared" si="180"/>
        <v>Monday</v>
      </c>
      <c r="D1982" t="str">
        <f t="shared" si="181"/>
        <v>December</v>
      </c>
      <c r="E1982">
        <v>14.5</v>
      </c>
      <c r="F1982" t="s">
        <v>7</v>
      </c>
      <c r="G1982" t="s">
        <v>8</v>
      </c>
      <c r="H1982">
        <f t="shared" si="182"/>
        <v>19</v>
      </c>
      <c r="I1982">
        <v>2</v>
      </c>
      <c r="J1982" t="s">
        <v>74</v>
      </c>
      <c r="K1982" t="s">
        <v>75</v>
      </c>
      <c r="L1982">
        <f>Table357[[#This Row],[unit_price]]*Table357[[#This Row],[quantity]]</f>
        <v>29</v>
      </c>
      <c r="M1982">
        <f t="shared" si="183"/>
        <v>38</v>
      </c>
      <c r="N1982">
        <f t="shared" si="184"/>
        <v>9</v>
      </c>
      <c r="O1982" t="s">
        <v>111</v>
      </c>
      <c r="P1982" t="s">
        <v>115</v>
      </c>
      <c r="Q1982" t="str">
        <f>TEXT(Table357[[#This Row],[order_date]],"yyyy")</f>
        <v>2015</v>
      </c>
    </row>
    <row r="1983" spans="1:17" x14ac:dyDescent="0.3">
      <c r="A1983">
        <f t="shared" si="185"/>
        <v>7777897382</v>
      </c>
      <c r="B1983" s="1">
        <v>42345</v>
      </c>
      <c r="C1983" t="str">
        <f t="shared" si="180"/>
        <v>Monday</v>
      </c>
      <c r="D1983" t="str">
        <f t="shared" si="181"/>
        <v>December</v>
      </c>
      <c r="E1983">
        <v>20.75</v>
      </c>
      <c r="F1983" t="s">
        <v>13</v>
      </c>
      <c r="G1983" t="s">
        <v>17</v>
      </c>
      <c r="H1983">
        <f t="shared" si="182"/>
        <v>30.75</v>
      </c>
      <c r="I1983">
        <v>4</v>
      </c>
      <c r="J1983" t="s">
        <v>38</v>
      </c>
      <c r="K1983" t="s">
        <v>39</v>
      </c>
      <c r="L1983">
        <f>Table357[[#This Row],[unit_price]]*Table357[[#This Row],[quantity]]</f>
        <v>83</v>
      </c>
      <c r="M1983">
        <f t="shared" si="183"/>
        <v>123</v>
      </c>
      <c r="N1983">
        <f t="shared" si="184"/>
        <v>40</v>
      </c>
      <c r="O1983" t="s">
        <v>112</v>
      </c>
      <c r="P1983" t="s">
        <v>115</v>
      </c>
      <c r="Q1983" t="str">
        <f>TEXT(Table357[[#This Row],[order_date]],"yyyy")</f>
        <v>2015</v>
      </c>
    </row>
    <row r="1984" spans="1:17" x14ac:dyDescent="0.3">
      <c r="A1984">
        <f t="shared" si="185"/>
        <v>7777897383</v>
      </c>
      <c r="B1984" s="1">
        <v>42346</v>
      </c>
      <c r="C1984" t="str">
        <f t="shared" si="180"/>
        <v>Tuesday</v>
      </c>
      <c r="D1984" t="str">
        <f t="shared" si="181"/>
        <v>December</v>
      </c>
      <c r="E1984">
        <v>17.95</v>
      </c>
      <c r="F1984" t="s">
        <v>13</v>
      </c>
      <c r="G1984" t="s">
        <v>14</v>
      </c>
      <c r="H1984">
        <f t="shared" si="182"/>
        <v>24.95</v>
      </c>
      <c r="I1984">
        <v>1</v>
      </c>
      <c r="J1984" t="s">
        <v>56</v>
      </c>
      <c r="K1984" t="s">
        <v>57</v>
      </c>
      <c r="L1984">
        <f>Table357[[#This Row],[unit_price]]*Table357[[#This Row],[quantity]]</f>
        <v>17.95</v>
      </c>
      <c r="M1984">
        <f t="shared" si="183"/>
        <v>24.95</v>
      </c>
      <c r="N1984">
        <f t="shared" si="184"/>
        <v>7</v>
      </c>
      <c r="O1984" t="s">
        <v>112</v>
      </c>
      <c r="P1984" t="s">
        <v>115</v>
      </c>
      <c r="Q1984" t="str">
        <f>TEXT(Table357[[#This Row],[order_date]],"yyyy")</f>
        <v>2015</v>
      </c>
    </row>
    <row r="1985" spans="1:17" x14ac:dyDescent="0.3">
      <c r="A1985">
        <f t="shared" si="185"/>
        <v>7777897384</v>
      </c>
      <c r="B1985" s="1">
        <v>42346</v>
      </c>
      <c r="C1985" t="str">
        <f t="shared" si="180"/>
        <v>Tuesday</v>
      </c>
      <c r="D1985" t="str">
        <f t="shared" si="181"/>
        <v>December</v>
      </c>
      <c r="E1985">
        <v>17.95</v>
      </c>
      <c r="F1985" t="s">
        <v>13</v>
      </c>
      <c r="G1985" t="s">
        <v>14</v>
      </c>
      <c r="H1985">
        <f t="shared" si="182"/>
        <v>24.95</v>
      </c>
      <c r="I1985">
        <v>8</v>
      </c>
      <c r="J1985" t="s">
        <v>56</v>
      </c>
      <c r="K1985" t="s">
        <v>57</v>
      </c>
      <c r="L1985">
        <f>Table357[[#This Row],[unit_price]]*Table357[[#This Row],[quantity]]</f>
        <v>143.6</v>
      </c>
      <c r="M1985">
        <f t="shared" si="183"/>
        <v>199.6</v>
      </c>
      <c r="N1985">
        <f t="shared" si="184"/>
        <v>56</v>
      </c>
      <c r="O1985" t="s">
        <v>111</v>
      </c>
      <c r="P1985" t="s">
        <v>115</v>
      </c>
      <c r="Q1985" t="str">
        <f>TEXT(Table357[[#This Row],[order_date]],"yyyy")</f>
        <v>2015</v>
      </c>
    </row>
    <row r="1986" spans="1:17" x14ac:dyDescent="0.3">
      <c r="A1986">
        <f t="shared" si="185"/>
        <v>7777897385</v>
      </c>
      <c r="B1986" s="1">
        <v>42346</v>
      </c>
      <c r="C1986" t="str">
        <f t="shared" ref="C1986:C2049" si="186">TEXT(B1986,"dddd")</f>
        <v>Tuesday</v>
      </c>
      <c r="D1986" t="str">
        <f t="shared" si="181"/>
        <v>December</v>
      </c>
      <c r="E1986">
        <v>10.5</v>
      </c>
      <c r="F1986" t="s">
        <v>27</v>
      </c>
      <c r="G1986" t="s">
        <v>8</v>
      </c>
      <c r="H1986">
        <f t="shared" si="182"/>
        <v>13.5</v>
      </c>
      <c r="I1986">
        <v>3</v>
      </c>
      <c r="J1986" t="s">
        <v>9</v>
      </c>
      <c r="K1986" t="s">
        <v>10</v>
      </c>
      <c r="L1986">
        <f>Table357[[#This Row],[unit_price]]*Table357[[#This Row],[quantity]]</f>
        <v>31.5</v>
      </c>
      <c r="M1986">
        <f t="shared" si="183"/>
        <v>40.5</v>
      </c>
      <c r="N1986">
        <f t="shared" si="184"/>
        <v>9</v>
      </c>
      <c r="O1986" t="s">
        <v>111</v>
      </c>
      <c r="P1986" t="s">
        <v>114</v>
      </c>
      <c r="Q1986" t="str">
        <f>TEXT(Table357[[#This Row],[order_date]],"yyyy")</f>
        <v>2015</v>
      </c>
    </row>
    <row r="1987" spans="1:17" x14ac:dyDescent="0.3">
      <c r="A1987">
        <f t="shared" si="185"/>
        <v>7777897386</v>
      </c>
      <c r="B1987" s="1">
        <v>42346</v>
      </c>
      <c r="C1987" t="str">
        <f t="shared" si="186"/>
        <v>Tuesday</v>
      </c>
      <c r="D1987" t="str">
        <f t="shared" ref="D1987:D2050" si="187">TEXT(B1987,"mmmm")</f>
        <v>December</v>
      </c>
      <c r="E1987">
        <v>16.5</v>
      </c>
      <c r="F1987" t="s">
        <v>7</v>
      </c>
      <c r="G1987" t="s">
        <v>17</v>
      </c>
      <c r="H1987">
        <f t="shared" ref="H1987:H2050" si="188">E1987 +   IF(F1987="S", 2, IF(F1987="M", 3.5, IF(F1987="L", 5, 0))) +  IF(G1987="Classic", 1, IF(G1987="Veggie", 2, IF(G1987="Chicken", 3, IF(G1987="Supreme",5,0))))</f>
        <v>25</v>
      </c>
      <c r="I1987">
        <v>5</v>
      </c>
      <c r="J1987" t="s">
        <v>32</v>
      </c>
      <c r="K1987" t="s">
        <v>33</v>
      </c>
      <c r="L1987">
        <f>Table357[[#This Row],[unit_price]]*Table357[[#This Row],[quantity]]</f>
        <v>82.5</v>
      </c>
      <c r="M1987">
        <f t="shared" ref="M1987:M2050" si="189">H1987*I1987</f>
        <v>125</v>
      </c>
      <c r="N1987">
        <f t="shared" ref="N1987:N2050" si="190">(H1987-E1987)*I1987</f>
        <v>42.5</v>
      </c>
      <c r="O1987" t="s">
        <v>111</v>
      </c>
      <c r="P1987" t="s">
        <v>114</v>
      </c>
      <c r="Q1987" t="str">
        <f>TEXT(Table357[[#This Row],[order_date]],"yyyy")</f>
        <v>2015</v>
      </c>
    </row>
    <row r="1988" spans="1:17" x14ac:dyDescent="0.3">
      <c r="A1988">
        <f t="shared" ref="A1988:A2051" si="191">A1987+1</f>
        <v>7777897387</v>
      </c>
      <c r="B1988" s="1">
        <v>42346</v>
      </c>
      <c r="C1988" t="str">
        <f t="shared" si="186"/>
        <v>Tuesday</v>
      </c>
      <c r="D1988" t="str">
        <f t="shared" si="187"/>
        <v>December</v>
      </c>
      <c r="E1988">
        <v>16</v>
      </c>
      <c r="F1988" t="s">
        <v>7</v>
      </c>
      <c r="G1988" t="s">
        <v>8</v>
      </c>
      <c r="H1988">
        <f t="shared" si="188"/>
        <v>20.5</v>
      </c>
      <c r="I1988">
        <v>11</v>
      </c>
      <c r="J1988" t="s">
        <v>11</v>
      </c>
      <c r="K1988" t="s">
        <v>12</v>
      </c>
      <c r="L1988">
        <f>Table357[[#This Row],[unit_price]]*Table357[[#This Row],[quantity]]</f>
        <v>176</v>
      </c>
      <c r="M1988">
        <f t="shared" si="189"/>
        <v>225.5</v>
      </c>
      <c r="N1988">
        <f t="shared" si="190"/>
        <v>49.5</v>
      </c>
      <c r="O1988" t="s">
        <v>112</v>
      </c>
      <c r="P1988" t="s">
        <v>115</v>
      </c>
      <c r="Q1988" t="str">
        <f>TEXT(Table357[[#This Row],[order_date]],"yyyy")</f>
        <v>2015</v>
      </c>
    </row>
    <row r="1989" spans="1:17" x14ac:dyDescent="0.3">
      <c r="A1989">
        <f t="shared" si="191"/>
        <v>7777897388</v>
      </c>
      <c r="B1989" s="1">
        <v>42346</v>
      </c>
      <c r="C1989" t="str">
        <f t="shared" si="186"/>
        <v>Tuesday</v>
      </c>
      <c r="D1989" t="str">
        <f t="shared" si="187"/>
        <v>December</v>
      </c>
      <c r="E1989">
        <v>10.5</v>
      </c>
      <c r="F1989" t="s">
        <v>27</v>
      </c>
      <c r="G1989" t="s">
        <v>8</v>
      </c>
      <c r="H1989">
        <f t="shared" si="188"/>
        <v>13.5</v>
      </c>
      <c r="I1989">
        <v>11</v>
      </c>
      <c r="J1989" t="s">
        <v>9</v>
      </c>
      <c r="K1989" t="s">
        <v>10</v>
      </c>
      <c r="L1989">
        <f>Table357[[#This Row],[unit_price]]*Table357[[#This Row],[quantity]]</f>
        <v>115.5</v>
      </c>
      <c r="M1989">
        <f t="shared" si="189"/>
        <v>148.5</v>
      </c>
      <c r="N1989">
        <f t="shared" si="190"/>
        <v>33</v>
      </c>
      <c r="O1989" t="s">
        <v>112</v>
      </c>
      <c r="P1989" t="s">
        <v>114</v>
      </c>
      <c r="Q1989" t="str">
        <f>TEXT(Table357[[#This Row],[order_date]],"yyyy")</f>
        <v>2015</v>
      </c>
    </row>
    <row r="1990" spans="1:17" x14ac:dyDescent="0.3">
      <c r="A1990">
        <f t="shared" si="191"/>
        <v>7777897389</v>
      </c>
      <c r="B1990" s="1">
        <v>42346</v>
      </c>
      <c r="C1990" t="str">
        <f t="shared" si="186"/>
        <v>Tuesday</v>
      </c>
      <c r="D1990" t="str">
        <f t="shared" si="187"/>
        <v>December</v>
      </c>
      <c r="E1990">
        <v>16.75</v>
      </c>
      <c r="F1990" t="s">
        <v>84</v>
      </c>
      <c r="G1990" t="s">
        <v>22</v>
      </c>
      <c r="H1990">
        <f t="shared" si="188"/>
        <v>19.75</v>
      </c>
      <c r="I1990">
        <v>11</v>
      </c>
      <c r="J1990" t="s">
        <v>44</v>
      </c>
      <c r="K1990" t="s">
        <v>45</v>
      </c>
      <c r="L1990">
        <f>Table357[[#This Row],[unit_price]]*Table357[[#This Row],[quantity]]</f>
        <v>184.25</v>
      </c>
      <c r="M1990">
        <f t="shared" si="189"/>
        <v>217.25</v>
      </c>
      <c r="N1990">
        <f t="shared" si="190"/>
        <v>33</v>
      </c>
      <c r="O1990" t="s">
        <v>111</v>
      </c>
      <c r="P1990" t="s">
        <v>114</v>
      </c>
      <c r="Q1990" t="str">
        <f>TEXT(Table357[[#This Row],[order_date]],"yyyy")</f>
        <v>2015</v>
      </c>
    </row>
    <row r="1991" spans="1:17" x14ac:dyDescent="0.3">
      <c r="A1991">
        <f t="shared" si="191"/>
        <v>7777897390</v>
      </c>
      <c r="B1991" s="1">
        <v>42346</v>
      </c>
      <c r="C1991" t="str">
        <f t="shared" si="186"/>
        <v>Tuesday</v>
      </c>
      <c r="D1991" t="str">
        <f t="shared" si="187"/>
        <v>December</v>
      </c>
      <c r="E1991">
        <v>16</v>
      </c>
      <c r="F1991" t="s">
        <v>7</v>
      </c>
      <c r="G1991" t="s">
        <v>8</v>
      </c>
      <c r="H1991">
        <f t="shared" si="188"/>
        <v>20.5</v>
      </c>
      <c r="I1991">
        <v>9</v>
      </c>
      <c r="J1991" t="s">
        <v>30</v>
      </c>
      <c r="K1991" t="s">
        <v>31</v>
      </c>
      <c r="L1991">
        <f>Table357[[#This Row],[unit_price]]*Table357[[#This Row],[quantity]]</f>
        <v>144</v>
      </c>
      <c r="M1991">
        <f t="shared" si="189"/>
        <v>184.5</v>
      </c>
      <c r="N1991">
        <f t="shared" si="190"/>
        <v>40.5</v>
      </c>
      <c r="O1991" t="s">
        <v>112</v>
      </c>
      <c r="P1991" t="s">
        <v>115</v>
      </c>
      <c r="Q1991" t="str">
        <f>TEXT(Table357[[#This Row],[order_date]],"yyyy")</f>
        <v>2015</v>
      </c>
    </row>
    <row r="1992" spans="1:17" x14ac:dyDescent="0.3">
      <c r="A1992">
        <f t="shared" si="191"/>
        <v>7777897391</v>
      </c>
      <c r="B1992" s="1">
        <v>42347</v>
      </c>
      <c r="C1992" t="str">
        <f t="shared" si="186"/>
        <v>Wednesday</v>
      </c>
      <c r="D1992" t="str">
        <f t="shared" si="187"/>
        <v>December</v>
      </c>
      <c r="E1992">
        <v>20.75</v>
      </c>
      <c r="F1992" t="s">
        <v>13</v>
      </c>
      <c r="G1992" t="s">
        <v>22</v>
      </c>
      <c r="H1992">
        <f t="shared" si="188"/>
        <v>28.75</v>
      </c>
      <c r="I1992">
        <v>11</v>
      </c>
      <c r="J1992" t="s">
        <v>23</v>
      </c>
      <c r="K1992" t="s">
        <v>24</v>
      </c>
      <c r="L1992">
        <f>Table357[[#This Row],[unit_price]]*Table357[[#This Row],[quantity]]</f>
        <v>228.25</v>
      </c>
      <c r="M1992">
        <f t="shared" si="189"/>
        <v>316.25</v>
      </c>
      <c r="N1992">
        <f t="shared" si="190"/>
        <v>88</v>
      </c>
      <c r="O1992" t="s">
        <v>111</v>
      </c>
      <c r="P1992" t="s">
        <v>114</v>
      </c>
      <c r="Q1992" t="str">
        <f>TEXT(Table357[[#This Row],[order_date]],"yyyy")</f>
        <v>2015</v>
      </c>
    </row>
    <row r="1993" spans="1:17" x14ac:dyDescent="0.3">
      <c r="A1993">
        <f t="shared" si="191"/>
        <v>7777897392</v>
      </c>
      <c r="B1993" s="1">
        <v>42347</v>
      </c>
      <c r="C1993" t="str">
        <f t="shared" si="186"/>
        <v>Wednesday</v>
      </c>
      <c r="D1993" t="str">
        <f t="shared" si="187"/>
        <v>December</v>
      </c>
      <c r="E1993">
        <v>20.75</v>
      </c>
      <c r="F1993" t="s">
        <v>13</v>
      </c>
      <c r="G1993" t="s">
        <v>17</v>
      </c>
      <c r="H1993">
        <f t="shared" si="188"/>
        <v>30.75</v>
      </c>
      <c r="I1993">
        <v>4</v>
      </c>
      <c r="J1993" t="s">
        <v>66</v>
      </c>
      <c r="K1993" t="s">
        <v>67</v>
      </c>
      <c r="L1993">
        <f>Table357[[#This Row],[unit_price]]*Table357[[#This Row],[quantity]]</f>
        <v>83</v>
      </c>
      <c r="M1993">
        <f t="shared" si="189"/>
        <v>123</v>
      </c>
      <c r="N1993">
        <f t="shared" si="190"/>
        <v>40</v>
      </c>
      <c r="O1993" t="s">
        <v>111</v>
      </c>
      <c r="P1993" t="s">
        <v>114</v>
      </c>
      <c r="Q1993" t="str">
        <f>TEXT(Table357[[#This Row],[order_date]],"yyyy")</f>
        <v>2015</v>
      </c>
    </row>
    <row r="1994" spans="1:17" x14ac:dyDescent="0.3">
      <c r="A1994">
        <f t="shared" si="191"/>
        <v>7777897393</v>
      </c>
      <c r="B1994" s="1">
        <v>42347</v>
      </c>
      <c r="C1994" t="str">
        <f t="shared" si="186"/>
        <v>Wednesday</v>
      </c>
      <c r="D1994" t="str">
        <f t="shared" si="187"/>
        <v>December</v>
      </c>
      <c r="E1994">
        <v>9.75</v>
      </c>
      <c r="F1994" t="s">
        <v>27</v>
      </c>
      <c r="G1994" t="s">
        <v>8</v>
      </c>
      <c r="H1994">
        <f t="shared" si="188"/>
        <v>12.75</v>
      </c>
      <c r="I1994">
        <v>7</v>
      </c>
      <c r="J1994" t="s">
        <v>48</v>
      </c>
      <c r="K1994" t="s">
        <v>49</v>
      </c>
      <c r="L1994">
        <f>Table357[[#This Row],[unit_price]]*Table357[[#This Row],[quantity]]</f>
        <v>68.25</v>
      </c>
      <c r="M1994">
        <f t="shared" si="189"/>
        <v>89.25</v>
      </c>
      <c r="N1994">
        <f t="shared" si="190"/>
        <v>21</v>
      </c>
      <c r="O1994" t="s">
        <v>111</v>
      </c>
      <c r="P1994" t="s">
        <v>115</v>
      </c>
      <c r="Q1994" t="str">
        <f>TEXT(Table357[[#This Row],[order_date]],"yyyy")</f>
        <v>2015</v>
      </c>
    </row>
    <row r="1995" spans="1:17" x14ac:dyDescent="0.3">
      <c r="A1995">
        <f t="shared" si="191"/>
        <v>7777897394</v>
      </c>
      <c r="B1995" s="1">
        <v>42347</v>
      </c>
      <c r="C1995" t="str">
        <f t="shared" si="186"/>
        <v>Wednesday</v>
      </c>
      <c r="D1995" t="str">
        <f t="shared" si="187"/>
        <v>December</v>
      </c>
      <c r="E1995">
        <v>16.25</v>
      </c>
      <c r="F1995" t="s">
        <v>7</v>
      </c>
      <c r="G1995" t="s">
        <v>17</v>
      </c>
      <c r="H1995">
        <f t="shared" si="188"/>
        <v>24.75</v>
      </c>
      <c r="I1995">
        <v>4</v>
      </c>
      <c r="J1995" t="s">
        <v>70</v>
      </c>
      <c r="K1995" t="s">
        <v>71</v>
      </c>
      <c r="L1995">
        <f>Table357[[#This Row],[unit_price]]*Table357[[#This Row],[quantity]]</f>
        <v>65</v>
      </c>
      <c r="M1995">
        <f t="shared" si="189"/>
        <v>99</v>
      </c>
      <c r="N1995">
        <f t="shared" si="190"/>
        <v>34</v>
      </c>
      <c r="O1995" t="s">
        <v>112</v>
      </c>
      <c r="P1995" t="s">
        <v>114</v>
      </c>
      <c r="Q1995" t="str">
        <f>TEXT(Table357[[#This Row],[order_date]],"yyyy")</f>
        <v>2015</v>
      </c>
    </row>
    <row r="1996" spans="1:17" x14ac:dyDescent="0.3">
      <c r="A1996">
        <f t="shared" si="191"/>
        <v>7777897395</v>
      </c>
      <c r="B1996" s="1">
        <v>42348</v>
      </c>
      <c r="C1996" t="str">
        <f t="shared" si="186"/>
        <v>Thursday</v>
      </c>
      <c r="D1996" t="str">
        <f t="shared" si="187"/>
        <v>December</v>
      </c>
      <c r="E1996">
        <v>18.5</v>
      </c>
      <c r="F1996" t="s">
        <v>13</v>
      </c>
      <c r="G1996" t="s">
        <v>14</v>
      </c>
      <c r="H1996">
        <f t="shared" si="188"/>
        <v>25.5</v>
      </c>
      <c r="I1996">
        <v>1</v>
      </c>
      <c r="J1996" t="s">
        <v>15</v>
      </c>
      <c r="K1996" t="s">
        <v>16</v>
      </c>
      <c r="L1996">
        <f>Table357[[#This Row],[unit_price]]*Table357[[#This Row],[quantity]]</f>
        <v>18.5</v>
      </c>
      <c r="M1996">
        <f t="shared" si="189"/>
        <v>25.5</v>
      </c>
      <c r="N1996">
        <f t="shared" si="190"/>
        <v>7</v>
      </c>
      <c r="O1996" t="s">
        <v>112</v>
      </c>
      <c r="P1996" t="s">
        <v>115</v>
      </c>
      <c r="Q1996" t="str">
        <f>TEXT(Table357[[#This Row],[order_date]],"yyyy")</f>
        <v>2015</v>
      </c>
    </row>
    <row r="1997" spans="1:17" x14ac:dyDescent="0.3">
      <c r="A1997">
        <f t="shared" si="191"/>
        <v>7777897396</v>
      </c>
      <c r="B1997" s="1">
        <v>42349</v>
      </c>
      <c r="C1997" t="str">
        <f t="shared" si="186"/>
        <v>Friday</v>
      </c>
      <c r="D1997" t="str">
        <f t="shared" si="187"/>
        <v>December</v>
      </c>
      <c r="E1997">
        <v>12</v>
      </c>
      <c r="F1997" t="s">
        <v>27</v>
      </c>
      <c r="G1997" t="s">
        <v>8</v>
      </c>
      <c r="H1997">
        <f t="shared" si="188"/>
        <v>15</v>
      </c>
      <c r="I1997">
        <v>9</v>
      </c>
      <c r="J1997" t="s">
        <v>52</v>
      </c>
      <c r="K1997" t="s">
        <v>53</v>
      </c>
      <c r="L1997">
        <f>Table357[[#This Row],[unit_price]]*Table357[[#This Row],[quantity]]</f>
        <v>108</v>
      </c>
      <c r="M1997">
        <f t="shared" si="189"/>
        <v>135</v>
      </c>
      <c r="N1997">
        <f t="shared" si="190"/>
        <v>27</v>
      </c>
      <c r="O1997" t="s">
        <v>111</v>
      </c>
      <c r="P1997" t="s">
        <v>115</v>
      </c>
      <c r="Q1997" t="str">
        <f>TEXT(Table357[[#This Row],[order_date]],"yyyy")</f>
        <v>2015</v>
      </c>
    </row>
    <row r="1998" spans="1:17" x14ac:dyDescent="0.3">
      <c r="A1998">
        <f t="shared" si="191"/>
        <v>7777897397</v>
      </c>
      <c r="B1998" s="1">
        <v>42349</v>
      </c>
      <c r="C1998" t="str">
        <f t="shared" si="186"/>
        <v>Friday</v>
      </c>
      <c r="D1998" t="str">
        <f t="shared" si="187"/>
        <v>December</v>
      </c>
      <c r="E1998">
        <v>16.25</v>
      </c>
      <c r="F1998" t="s">
        <v>7</v>
      </c>
      <c r="G1998" t="s">
        <v>17</v>
      </c>
      <c r="H1998">
        <f t="shared" si="188"/>
        <v>24.75</v>
      </c>
      <c r="I1998">
        <v>5</v>
      </c>
      <c r="J1998" t="s">
        <v>70</v>
      </c>
      <c r="K1998" t="s">
        <v>71</v>
      </c>
      <c r="L1998">
        <f>Table357[[#This Row],[unit_price]]*Table357[[#This Row],[quantity]]</f>
        <v>81.25</v>
      </c>
      <c r="M1998">
        <f t="shared" si="189"/>
        <v>123.75</v>
      </c>
      <c r="N1998">
        <f t="shared" si="190"/>
        <v>42.5</v>
      </c>
      <c r="O1998" t="s">
        <v>112</v>
      </c>
      <c r="P1998" t="s">
        <v>114</v>
      </c>
      <c r="Q1998" t="str">
        <f>TEXT(Table357[[#This Row],[order_date]],"yyyy")</f>
        <v>2015</v>
      </c>
    </row>
    <row r="1999" spans="1:17" x14ac:dyDescent="0.3">
      <c r="A1999">
        <f t="shared" si="191"/>
        <v>7777897398</v>
      </c>
      <c r="B1999" s="1">
        <v>42349</v>
      </c>
      <c r="C1999" t="str">
        <f t="shared" si="186"/>
        <v>Friday</v>
      </c>
      <c r="D1999" t="str">
        <f t="shared" si="187"/>
        <v>December</v>
      </c>
      <c r="E1999">
        <v>16.25</v>
      </c>
      <c r="F1999" t="s">
        <v>7</v>
      </c>
      <c r="G1999" t="s">
        <v>17</v>
      </c>
      <c r="H1999">
        <f t="shared" si="188"/>
        <v>24.75</v>
      </c>
      <c r="I1999">
        <v>4</v>
      </c>
      <c r="J1999" t="s">
        <v>60</v>
      </c>
      <c r="K1999" t="s">
        <v>61</v>
      </c>
      <c r="L1999">
        <f>Table357[[#This Row],[unit_price]]*Table357[[#This Row],[quantity]]</f>
        <v>65</v>
      </c>
      <c r="M1999">
        <f t="shared" si="189"/>
        <v>99</v>
      </c>
      <c r="N1999">
        <f t="shared" si="190"/>
        <v>34</v>
      </c>
      <c r="O1999" t="s">
        <v>112</v>
      </c>
      <c r="P1999" t="s">
        <v>115</v>
      </c>
      <c r="Q1999" t="str">
        <f>TEXT(Table357[[#This Row],[order_date]],"yyyy")</f>
        <v>2015</v>
      </c>
    </row>
    <row r="2000" spans="1:17" x14ac:dyDescent="0.3">
      <c r="A2000">
        <f t="shared" si="191"/>
        <v>7777897399</v>
      </c>
      <c r="B2000" s="1">
        <v>42350</v>
      </c>
      <c r="C2000" t="str">
        <f t="shared" si="186"/>
        <v>Saturday</v>
      </c>
      <c r="D2000" t="str">
        <f t="shared" si="187"/>
        <v>December</v>
      </c>
      <c r="E2000">
        <v>14.75</v>
      </c>
      <c r="F2000" t="s">
        <v>7</v>
      </c>
      <c r="G2000" t="s">
        <v>14</v>
      </c>
      <c r="H2000">
        <f t="shared" si="188"/>
        <v>20.25</v>
      </c>
      <c r="I2000">
        <v>2</v>
      </c>
      <c r="J2000" t="s">
        <v>56</v>
      </c>
      <c r="K2000" t="s">
        <v>57</v>
      </c>
      <c r="L2000">
        <f>Table357[[#This Row],[unit_price]]*Table357[[#This Row],[quantity]]</f>
        <v>29.5</v>
      </c>
      <c r="M2000">
        <f t="shared" si="189"/>
        <v>40.5</v>
      </c>
      <c r="N2000">
        <f t="shared" si="190"/>
        <v>11</v>
      </c>
      <c r="O2000" t="s">
        <v>112</v>
      </c>
      <c r="P2000" t="s">
        <v>115</v>
      </c>
      <c r="Q2000" t="str">
        <f>TEXT(Table357[[#This Row],[order_date]],"yyyy")</f>
        <v>2015</v>
      </c>
    </row>
    <row r="2001" spans="1:17" x14ac:dyDescent="0.3">
      <c r="A2001">
        <f t="shared" si="191"/>
        <v>7777897400</v>
      </c>
      <c r="B2001" s="1">
        <v>42350</v>
      </c>
      <c r="C2001" t="str">
        <f t="shared" si="186"/>
        <v>Saturday</v>
      </c>
      <c r="D2001" t="str">
        <f t="shared" si="187"/>
        <v>December</v>
      </c>
      <c r="E2001">
        <v>9.75</v>
      </c>
      <c r="F2001" t="s">
        <v>27</v>
      </c>
      <c r="G2001" t="s">
        <v>8</v>
      </c>
      <c r="H2001">
        <f t="shared" si="188"/>
        <v>12.75</v>
      </c>
      <c r="I2001">
        <v>11</v>
      </c>
      <c r="J2001" t="s">
        <v>48</v>
      </c>
      <c r="K2001" t="s">
        <v>49</v>
      </c>
      <c r="L2001">
        <f>Table357[[#This Row],[unit_price]]*Table357[[#This Row],[quantity]]</f>
        <v>107.25</v>
      </c>
      <c r="M2001">
        <f t="shared" si="189"/>
        <v>140.25</v>
      </c>
      <c r="N2001">
        <f t="shared" si="190"/>
        <v>33</v>
      </c>
      <c r="O2001" t="s">
        <v>112</v>
      </c>
      <c r="P2001" t="s">
        <v>115</v>
      </c>
      <c r="Q2001" t="str">
        <f>TEXT(Table357[[#This Row],[order_date]],"yyyy")</f>
        <v>2015</v>
      </c>
    </row>
    <row r="2002" spans="1:17" x14ac:dyDescent="0.3">
      <c r="A2002">
        <f t="shared" si="191"/>
        <v>7777897401</v>
      </c>
      <c r="B2002" s="1">
        <v>42350</v>
      </c>
      <c r="C2002" t="str">
        <f t="shared" si="186"/>
        <v>Saturday</v>
      </c>
      <c r="D2002" t="str">
        <f t="shared" si="187"/>
        <v>December</v>
      </c>
      <c r="E2002">
        <v>12</v>
      </c>
      <c r="F2002" t="s">
        <v>27</v>
      </c>
      <c r="G2002" t="s">
        <v>14</v>
      </c>
      <c r="H2002">
        <f t="shared" si="188"/>
        <v>16</v>
      </c>
      <c r="I2002">
        <v>12</v>
      </c>
      <c r="J2002" t="s">
        <v>42</v>
      </c>
      <c r="K2002" t="s">
        <v>43</v>
      </c>
      <c r="L2002">
        <f>Table357[[#This Row],[unit_price]]*Table357[[#This Row],[quantity]]</f>
        <v>144</v>
      </c>
      <c r="M2002">
        <f t="shared" si="189"/>
        <v>192</v>
      </c>
      <c r="N2002">
        <f t="shared" si="190"/>
        <v>48</v>
      </c>
      <c r="O2002" t="s">
        <v>111</v>
      </c>
      <c r="P2002" t="s">
        <v>114</v>
      </c>
      <c r="Q2002" t="str">
        <f>TEXT(Table357[[#This Row],[order_date]],"yyyy")</f>
        <v>2015</v>
      </c>
    </row>
    <row r="2003" spans="1:17" x14ac:dyDescent="0.3">
      <c r="A2003">
        <f t="shared" si="191"/>
        <v>7777897402</v>
      </c>
      <c r="B2003" s="1">
        <v>42350</v>
      </c>
      <c r="C2003" t="str">
        <f t="shared" si="186"/>
        <v>Saturday</v>
      </c>
      <c r="D2003" t="str">
        <f t="shared" si="187"/>
        <v>December</v>
      </c>
      <c r="E2003">
        <v>16.5</v>
      </c>
      <c r="F2003" t="s">
        <v>7</v>
      </c>
      <c r="G2003" t="s">
        <v>17</v>
      </c>
      <c r="H2003">
        <f t="shared" si="188"/>
        <v>25</v>
      </c>
      <c r="I2003">
        <v>3</v>
      </c>
      <c r="J2003" t="s">
        <v>66</v>
      </c>
      <c r="K2003" t="s">
        <v>67</v>
      </c>
      <c r="L2003">
        <f>Table357[[#This Row],[unit_price]]*Table357[[#This Row],[quantity]]</f>
        <v>49.5</v>
      </c>
      <c r="M2003">
        <f t="shared" si="189"/>
        <v>75</v>
      </c>
      <c r="N2003">
        <f t="shared" si="190"/>
        <v>25.5</v>
      </c>
      <c r="O2003" t="s">
        <v>112</v>
      </c>
      <c r="P2003" t="s">
        <v>115</v>
      </c>
      <c r="Q2003" t="str">
        <f>TEXT(Table357[[#This Row],[order_date]],"yyyy")</f>
        <v>2015</v>
      </c>
    </row>
    <row r="2004" spans="1:17" x14ac:dyDescent="0.3">
      <c r="A2004">
        <f t="shared" si="191"/>
        <v>7777897403</v>
      </c>
      <c r="B2004" s="1">
        <v>42350</v>
      </c>
      <c r="C2004" t="str">
        <f t="shared" si="186"/>
        <v>Saturday</v>
      </c>
      <c r="D2004" t="str">
        <f t="shared" si="187"/>
        <v>December</v>
      </c>
      <c r="E2004">
        <v>12</v>
      </c>
      <c r="F2004" t="s">
        <v>27</v>
      </c>
      <c r="G2004" t="s">
        <v>8</v>
      </c>
      <c r="H2004">
        <f t="shared" si="188"/>
        <v>15</v>
      </c>
      <c r="I2004">
        <v>4</v>
      </c>
      <c r="J2004" t="s">
        <v>11</v>
      </c>
      <c r="K2004" t="s">
        <v>12</v>
      </c>
      <c r="L2004">
        <f>Table357[[#This Row],[unit_price]]*Table357[[#This Row],[quantity]]</f>
        <v>48</v>
      </c>
      <c r="M2004">
        <f t="shared" si="189"/>
        <v>60</v>
      </c>
      <c r="N2004">
        <f t="shared" si="190"/>
        <v>12</v>
      </c>
      <c r="O2004" t="s">
        <v>111</v>
      </c>
      <c r="P2004" t="s">
        <v>115</v>
      </c>
      <c r="Q2004" t="str">
        <f>TEXT(Table357[[#This Row],[order_date]],"yyyy")</f>
        <v>2015</v>
      </c>
    </row>
    <row r="2005" spans="1:17" x14ac:dyDescent="0.3">
      <c r="A2005">
        <f t="shared" si="191"/>
        <v>7777897404</v>
      </c>
      <c r="B2005" s="1">
        <v>42351</v>
      </c>
      <c r="C2005" t="str">
        <f t="shared" si="186"/>
        <v>Sunday</v>
      </c>
      <c r="D2005" t="str">
        <f t="shared" si="187"/>
        <v>December</v>
      </c>
      <c r="E2005">
        <v>20.75</v>
      </c>
      <c r="F2005" t="s">
        <v>13</v>
      </c>
      <c r="G2005" t="s">
        <v>22</v>
      </c>
      <c r="H2005">
        <f t="shared" si="188"/>
        <v>28.75</v>
      </c>
      <c r="I2005">
        <v>4</v>
      </c>
      <c r="J2005" t="s">
        <v>46</v>
      </c>
      <c r="K2005" t="s">
        <v>47</v>
      </c>
      <c r="L2005">
        <f>Table357[[#This Row],[unit_price]]*Table357[[#This Row],[quantity]]</f>
        <v>83</v>
      </c>
      <c r="M2005">
        <f t="shared" si="189"/>
        <v>115</v>
      </c>
      <c r="N2005">
        <f t="shared" si="190"/>
        <v>32</v>
      </c>
      <c r="O2005" t="s">
        <v>111</v>
      </c>
      <c r="P2005" t="s">
        <v>114</v>
      </c>
      <c r="Q2005" t="str">
        <f>TEXT(Table357[[#This Row],[order_date]],"yyyy")</f>
        <v>2015</v>
      </c>
    </row>
    <row r="2006" spans="1:17" x14ac:dyDescent="0.3">
      <c r="A2006">
        <f t="shared" si="191"/>
        <v>7777897405</v>
      </c>
      <c r="B2006" s="1">
        <v>42351</v>
      </c>
      <c r="C2006" t="str">
        <f t="shared" si="186"/>
        <v>Sunday</v>
      </c>
      <c r="D2006" t="str">
        <f t="shared" si="187"/>
        <v>December</v>
      </c>
      <c r="E2006">
        <v>12</v>
      </c>
      <c r="F2006" t="s">
        <v>27</v>
      </c>
      <c r="G2006" t="s">
        <v>8</v>
      </c>
      <c r="H2006">
        <f t="shared" si="188"/>
        <v>15</v>
      </c>
      <c r="I2006">
        <v>10</v>
      </c>
      <c r="J2006" t="s">
        <v>30</v>
      </c>
      <c r="K2006" t="s">
        <v>31</v>
      </c>
      <c r="L2006">
        <f>Table357[[#This Row],[unit_price]]*Table357[[#This Row],[quantity]]</f>
        <v>120</v>
      </c>
      <c r="M2006">
        <f t="shared" si="189"/>
        <v>150</v>
      </c>
      <c r="N2006">
        <f t="shared" si="190"/>
        <v>30</v>
      </c>
      <c r="O2006" t="s">
        <v>112</v>
      </c>
      <c r="P2006" t="s">
        <v>115</v>
      </c>
      <c r="Q2006" t="str">
        <f>TEXT(Table357[[#This Row],[order_date]],"yyyy")</f>
        <v>2015</v>
      </c>
    </row>
    <row r="2007" spans="1:17" x14ac:dyDescent="0.3">
      <c r="A2007">
        <f t="shared" si="191"/>
        <v>7777897406</v>
      </c>
      <c r="B2007" s="1">
        <v>42351</v>
      </c>
      <c r="C2007" t="str">
        <f t="shared" si="186"/>
        <v>Sunday</v>
      </c>
      <c r="D2007" t="str">
        <f t="shared" si="187"/>
        <v>December</v>
      </c>
      <c r="E2007">
        <v>12</v>
      </c>
      <c r="F2007" t="s">
        <v>27</v>
      </c>
      <c r="G2007" t="s">
        <v>8</v>
      </c>
      <c r="H2007">
        <f t="shared" si="188"/>
        <v>15</v>
      </c>
      <c r="I2007">
        <v>8</v>
      </c>
      <c r="J2007" t="s">
        <v>52</v>
      </c>
      <c r="K2007" t="s">
        <v>53</v>
      </c>
      <c r="L2007">
        <f>Table357[[#This Row],[unit_price]]*Table357[[#This Row],[quantity]]</f>
        <v>96</v>
      </c>
      <c r="M2007">
        <f t="shared" si="189"/>
        <v>120</v>
      </c>
      <c r="N2007">
        <f t="shared" si="190"/>
        <v>24</v>
      </c>
      <c r="O2007" t="s">
        <v>112</v>
      </c>
      <c r="P2007" t="s">
        <v>114</v>
      </c>
      <c r="Q2007" t="str">
        <f>TEXT(Table357[[#This Row],[order_date]],"yyyy")</f>
        <v>2015</v>
      </c>
    </row>
    <row r="2008" spans="1:17" x14ac:dyDescent="0.3">
      <c r="A2008">
        <f t="shared" si="191"/>
        <v>7777897407</v>
      </c>
      <c r="B2008" s="1">
        <v>42351</v>
      </c>
      <c r="C2008" t="str">
        <f t="shared" si="186"/>
        <v>Sunday</v>
      </c>
      <c r="D2008" t="str">
        <f t="shared" si="187"/>
        <v>December</v>
      </c>
      <c r="E2008">
        <v>12.75</v>
      </c>
      <c r="F2008" t="s">
        <v>27</v>
      </c>
      <c r="G2008" t="s">
        <v>14</v>
      </c>
      <c r="H2008">
        <f t="shared" si="188"/>
        <v>16.75</v>
      </c>
      <c r="I2008">
        <v>10</v>
      </c>
      <c r="J2008" t="s">
        <v>62</v>
      </c>
      <c r="K2008" t="s">
        <v>63</v>
      </c>
      <c r="L2008">
        <f>Table357[[#This Row],[unit_price]]*Table357[[#This Row],[quantity]]</f>
        <v>127.5</v>
      </c>
      <c r="M2008">
        <f t="shared" si="189"/>
        <v>167.5</v>
      </c>
      <c r="N2008">
        <f t="shared" si="190"/>
        <v>40</v>
      </c>
      <c r="O2008" t="s">
        <v>112</v>
      </c>
      <c r="P2008" t="s">
        <v>115</v>
      </c>
      <c r="Q2008" t="str">
        <f>TEXT(Table357[[#This Row],[order_date]],"yyyy")</f>
        <v>2015</v>
      </c>
    </row>
    <row r="2009" spans="1:17" x14ac:dyDescent="0.3">
      <c r="A2009">
        <f t="shared" si="191"/>
        <v>7777897408</v>
      </c>
      <c r="B2009" s="1">
        <v>42351</v>
      </c>
      <c r="C2009" t="str">
        <f t="shared" si="186"/>
        <v>Sunday</v>
      </c>
      <c r="D2009" t="str">
        <f t="shared" si="187"/>
        <v>December</v>
      </c>
      <c r="E2009">
        <v>20.75</v>
      </c>
      <c r="F2009" t="s">
        <v>13</v>
      </c>
      <c r="G2009" t="s">
        <v>17</v>
      </c>
      <c r="H2009">
        <f t="shared" si="188"/>
        <v>30.75</v>
      </c>
      <c r="I2009">
        <v>7</v>
      </c>
      <c r="J2009" t="s">
        <v>32</v>
      </c>
      <c r="K2009" t="s">
        <v>33</v>
      </c>
      <c r="L2009">
        <f>Table357[[#This Row],[unit_price]]*Table357[[#This Row],[quantity]]</f>
        <v>145.25</v>
      </c>
      <c r="M2009">
        <f t="shared" si="189"/>
        <v>215.25</v>
      </c>
      <c r="N2009">
        <f t="shared" si="190"/>
        <v>70</v>
      </c>
      <c r="O2009" t="s">
        <v>112</v>
      </c>
      <c r="P2009" t="s">
        <v>115</v>
      </c>
      <c r="Q2009" t="str">
        <f>TEXT(Table357[[#This Row],[order_date]],"yyyy")</f>
        <v>2015</v>
      </c>
    </row>
    <row r="2010" spans="1:17" x14ac:dyDescent="0.3">
      <c r="A2010">
        <f t="shared" si="191"/>
        <v>7777897409</v>
      </c>
      <c r="B2010" s="1">
        <v>42351</v>
      </c>
      <c r="C2010" t="str">
        <f t="shared" si="186"/>
        <v>Sunday</v>
      </c>
      <c r="D2010" t="str">
        <f t="shared" si="187"/>
        <v>December</v>
      </c>
      <c r="E2010">
        <v>20.5</v>
      </c>
      <c r="F2010" t="s">
        <v>13</v>
      </c>
      <c r="G2010" t="s">
        <v>8</v>
      </c>
      <c r="H2010">
        <f t="shared" si="188"/>
        <v>26.5</v>
      </c>
      <c r="I2010">
        <v>5</v>
      </c>
      <c r="J2010" t="s">
        <v>30</v>
      </c>
      <c r="K2010" t="s">
        <v>31</v>
      </c>
      <c r="L2010">
        <f>Table357[[#This Row],[unit_price]]*Table357[[#This Row],[quantity]]</f>
        <v>102.5</v>
      </c>
      <c r="M2010">
        <f t="shared" si="189"/>
        <v>132.5</v>
      </c>
      <c r="N2010">
        <f t="shared" si="190"/>
        <v>30</v>
      </c>
      <c r="O2010" t="s">
        <v>112</v>
      </c>
      <c r="P2010" t="s">
        <v>114</v>
      </c>
      <c r="Q2010" t="str">
        <f>TEXT(Table357[[#This Row],[order_date]],"yyyy")</f>
        <v>2015</v>
      </c>
    </row>
    <row r="2011" spans="1:17" x14ac:dyDescent="0.3">
      <c r="A2011">
        <f t="shared" si="191"/>
        <v>7777897410</v>
      </c>
      <c r="B2011" s="1">
        <v>42351</v>
      </c>
      <c r="C2011" t="str">
        <f t="shared" si="186"/>
        <v>Sunday</v>
      </c>
      <c r="D2011" t="str">
        <f t="shared" si="187"/>
        <v>December</v>
      </c>
      <c r="E2011">
        <v>16</v>
      </c>
      <c r="F2011" t="s">
        <v>7</v>
      </c>
      <c r="G2011" t="s">
        <v>14</v>
      </c>
      <c r="H2011">
        <f t="shared" si="188"/>
        <v>21.5</v>
      </c>
      <c r="I2011">
        <v>1</v>
      </c>
      <c r="J2011" t="s">
        <v>42</v>
      </c>
      <c r="K2011" t="s">
        <v>43</v>
      </c>
      <c r="L2011">
        <f>Table357[[#This Row],[unit_price]]*Table357[[#This Row],[quantity]]</f>
        <v>16</v>
      </c>
      <c r="M2011">
        <f t="shared" si="189"/>
        <v>21.5</v>
      </c>
      <c r="N2011">
        <f t="shared" si="190"/>
        <v>5.5</v>
      </c>
      <c r="O2011" t="s">
        <v>111</v>
      </c>
      <c r="P2011" t="s">
        <v>114</v>
      </c>
      <c r="Q2011" t="str">
        <f>TEXT(Table357[[#This Row],[order_date]],"yyyy")</f>
        <v>2015</v>
      </c>
    </row>
    <row r="2012" spans="1:17" x14ac:dyDescent="0.3">
      <c r="A2012">
        <f t="shared" si="191"/>
        <v>7777897411</v>
      </c>
      <c r="B2012" s="1">
        <v>42351</v>
      </c>
      <c r="C2012" t="str">
        <f t="shared" si="186"/>
        <v>Sunday</v>
      </c>
      <c r="D2012" t="str">
        <f t="shared" si="187"/>
        <v>December</v>
      </c>
      <c r="E2012">
        <v>16</v>
      </c>
      <c r="F2012" t="s">
        <v>7</v>
      </c>
      <c r="G2012" t="s">
        <v>14</v>
      </c>
      <c r="H2012">
        <f t="shared" si="188"/>
        <v>21.5</v>
      </c>
      <c r="I2012">
        <v>8</v>
      </c>
      <c r="J2012" t="s">
        <v>64</v>
      </c>
      <c r="K2012" t="s">
        <v>65</v>
      </c>
      <c r="L2012">
        <f>Table357[[#This Row],[unit_price]]*Table357[[#This Row],[quantity]]</f>
        <v>128</v>
      </c>
      <c r="M2012">
        <f t="shared" si="189"/>
        <v>172</v>
      </c>
      <c r="N2012">
        <f t="shared" si="190"/>
        <v>44</v>
      </c>
      <c r="O2012" t="s">
        <v>112</v>
      </c>
      <c r="P2012" t="s">
        <v>115</v>
      </c>
      <c r="Q2012" t="str">
        <f>TEXT(Table357[[#This Row],[order_date]],"yyyy")</f>
        <v>2015</v>
      </c>
    </row>
    <row r="2013" spans="1:17" x14ac:dyDescent="0.3">
      <c r="A2013">
        <f t="shared" si="191"/>
        <v>7777897412</v>
      </c>
      <c r="B2013" s="1">
        <v>42352</v>
      </c>
      <c r="C2013" t="str">
        <f t="shared" si="186"/>
        <v>Monday</v>
      </c>
      <c r="D2013" t="str">
        <f t="shared" si="187"/>
        <v>December</v>
      </c>
      <c r="E2013">
        <v>11</v>
      </c>
      <c r="F2013" t="s">
        <v>27</v>
      </c>
      <c r="G2013" t="s">
        <v>8</v>
      </c>
      <c r="H2013">
        <f t="shared" si="188"/>
        <v>14</v>
      </c>
      <c r="I2013">
        <v>10</v>
      </c>
      <c r="J2013" t="s">
        <v>74</v>
      </c>
      <c r="K2013" t="s">
        <v>75</v>
      </c>
      <c r="L2013">
        <f>Table357[[#This Row],[unit_price]]*Table357[[#This Row],[quantity]]</f>
        <v>110</v>
      </c>
      <c r="M2013">
        <f t="shared" si="189"/>
        <v>140</v>
      </c>
      <c r="N2013">
        <f t="shared" si="190"/>
        <v>30</v>
      </c>
      <c r="O2013" t="s">
        <v>112</v>
      </c>
      <c r="P2013" t="s">
        <v>115</v>
      </c>
      <c r="Q2013" t="str">
        <f>TEXT(Table357[[#This Row],[order_date]],"yyyy")</f>
        <v>2015</v>
      </c>
    </row>
    <row r="2014" spans="1:17" x14ac:dyDescent="0.3">
      <c r="A2014">
        <f t="shared" si="191"/>
        <v>7777897413</v>
      </c>
      <c r="B2014" s="1">
        <v>42352</v>
      </c>
      <c r="C2014" t="str">
        <f t="shared" si="186"/>
        <v>Monday</v>
      </c>
      <c r="D2014" t="str">
        <f t="shared" si="187"/>
        <v>December</v>
      </c>
      <c r="E2014">
        <v>10.5</v>
      </c>
      <c r="F2014" t="s">
        <v>27</v>
      </c>
      <c r="G2014" t="s">
        <v>8</v>
      </c>
      <c r="H2014">
        <f t="shared" si="188"/>
        <v>13.5</v>
      </c>
      <c r="I2014">
        <v>1</v>
      </c>
      <c r="J2014" t="s">
        <v>9</v>
      </c>
      <c r="K2014" t="s">
        <v>10</v>
      </c>
      <c r="L2014">
        <f>Table357[[#This Row],[unit_price]]*Table357[[#This Row],[quantity]]</f>
        <v>10.5</v>
      </c>
      <c r="M2014">
        <f t="shared" si="189"/>
        <v>13.5</v>
      </c>
      <c r="N2014">
        <f t="shared" si="190"/>
        <v>3</v>
      </c>
      <c r="O2014" t="s">
        <v>112</v>
      </c>
      <c r="P2014" t="s">
        <v>114</v>
      </c>
      <c r="Q2014" t="str">
        <f>TEXT(Table357[[#This Row],[order_date]],"yyyy")</f>
        <v>2015</v>
      </c>
    </row>
    <row r="2015" spans="1:17" x14ac:dyDescent="0.3">
      <c r="A2015">
        <f t="shared" si="191"/>
        <v>7777897414</v>
      </c>
      <c r="B2015" s="1">
        <v>42352</v>
      </c>
      <c r="C2015" t="str">
        <f t="shared" si="186"/>
        <v>Monday</v>
      </c>
      <c r="D2015" t="str">
        <f t="shared" si="187"/>
        <v>December</v>
      </c>
      <c r="E2015">
        <v>20.75</v>
      </c>
      <c r="F2015" t="s">
        <v>13</v>
      </c>
      <c r="G2015" t="s">
        <v>17</v>
      </c>
      <c r="H2015">
        <f t="shared" si="188"/>
        <v>30.75</v>
      </c>
      <c r="I2015">
        <v>11</v>
      </c>
      <c r="J2015" t="s">
        <v>54</v>
      </c>
      <c r="K2015" t="s">
        <v>55</v>
      </c>
      <c r="L2015">
        <f>Table357[[#This Row],[unit_price]]*Table357[[#This Row],[quantity]]</f>
        <v>228.25</v>
      </c>
      <c r="M2015">
        <f t="shared" si="189"/>
        <v>338.25</v>
      </c>
      <c r="N2015">
        <f t="shared" si="190"/>
        <v>110</v>
      </c>
      <c r="O2015" t="s">
        <v>111</v>
      </c>
      <c r="P2015" t="s">
        <v>114</v>
      </c>
      <c r="Q2015" t="str">
        <f>TEXT(Table357[[#This Row],[order_date]],"yyyy")</f>
        <v>2015</v>
      </c>
    </row>
    <row r="2016" spans="1:17" x14ac:dyDescent="0.3">
      <c r="A2016">
        <f t="shared" si="191"/>
        <v>7777897415</v>
      </c>
      <c r="B2016" s="1">
        <v>42352</v>
      </c>
      <c r="C2016" t="str">
        <f t="shared" si="186"/>
        <v>Monday</v>
      </c>
      <c r="D2016" t="str">
        <f t="shared" si="187"/>
        <v>December</v>
      </c>
      <c r="E2016">
        <v>12</v>
      </c>
      <c r="F2016" t="s">
        <v>27</v>
      </c>
      <c r="G2016" t="s">
        <v>8</v>
      </c>
      <c r="H2016">
        <f t="shared" si="188"/>
        <v>15</v>
      </c>
      <c r="I2016">
        <v>1</v>
      </c>
      <c r="J2016" t="s">
        <v>52</v>
      </c>
      <c r="K2016" t="s">
        <v>53</v>
      </c>
      <c r="L2016">
        <f>Table357[[#This Row],[unit_price]]*Table357[[#This Row],[quantity]]</f>
        <v>12</v>
      </c>
      <c r="M2016">
        <f t="shared" si="189"/>
        <v>15</v>
      </c>
      <c r="N2016">
        <f t="shared" si="190"/>
        <v>3</v>
      </c>
      <c r="O2016" t="s">
        <v>112</v>
      </c>
      <c r="P2016" t="s">
        <v>114</v>
      </c>
      <c r="Q2016" t="str">
        <f>TEXT(Table357[[#This Row],[order_date]],"yyyy")</f>
        <v>2015</v>
      </c>
    </row>
    <row r="2017" spans="1:17" x14ac:dyDescent="0.3">
      <c r="A2017">
        <f t="shared" si="191"/>
        <v>7777897416</v>
      </c>
      <c r="B2017" s="1">
        <v>42352</v>
      </c>
      <c r="C2017" t="str">
        <f t="shared" si="186"/>
        <v>Monday</v>
      </c>
      <c r="D2017" t="str">
        <f t="shared" si="187"/>
        <v>December</v>
      </c>
      <c r="E2017">
        <v>16</v>
      </c>
      <c r="F2017" t="s">
        <v>7</v>
      </c>
      <c r="G2017" t="s">
        <v>14</v>
      </c>
      <c r="H2017">
        <f t="shared" si="188"/>
        <v>21.5</v>
      </c>
      <c r="I2017">
        <v>8</v>
      </c>
      <c r="J2017" t="s">
        <v>68</v>
      </c>
      <c r="K2017" t="s">
        <v>69</v>
      </c>
      <c r="L2017">
        <f>Table357[[#This Row],[unit_price]]*Table357[[#This Row],[quantity]]</f>
        <v>128</v>
      </c>
      <c r="M2017">
        <f t="shared" si="189"/>
        <v>172</v>
      </c>
      <c r="N2017">
        <f t="shared" si="190"/>
        <v>44</v>
      </c>
      <c r="O2017" t="s">
        <v>112</v>
      </c>
      <c r="P2017" t="s">
        <v>115</v>
      </c>
      <c r="Q2017" t="str">
        <f>TEXT(Table357[[#This Row],[order_date]],"yyyy")</f>
        <v>2015</v>
      </c>
    </row>
    <row r="2018" spans="1:17" x14ac:dyDescent="0.3">
      <c r="A2018">
        <f t="shared" si="191"/>
        <v>7777897417</v>
      </c>
      <c r="B2018" s="1">
        <v>42353</v>
      </c>
      <c r="C2018" t="str">
        <f t="shared" si="186"/>
        <v>Tuesday</v>
      </c>
      <c r="D2018" t="str">
        <f t="shared" si="187"/>
        <v>December</v>
      </c>
      <c r="E2018">
        <v>20.25</v>
      </c>
      <c r="F2018" t="s">
        <v>13</v>
      </c>
      <c r="G2018" t="s">
        <v>14</v>
      </c>
      <c r="H2018">
        <f t="shared" si="188"/>
        <v>27.25</v>
      </c>
      <c r="I2018">
        <v>8</v>
      </c>
      <c r="J2018" t="s">
        <v>64</v>
      </c>
      <c r="K2018" t="s">
        <v>65</v>
      </c>
      <c r="L2018">
        <f>Table357[[#This Row],[unit_price]]*Table357[[#This Row],[quantity]]</f>
        <v>162</v>
      </c>
      <c r="M2018">
        <f t="shared" si="189"/>
        <v>218</v>
      </c>
      <c r="N2018">
        <f t="shared" si="190"/>
        <v>56</v>
      </c>
      <c r="O2018" t="s">
        <v>112</v>
      </c>
      <c r="P2018" t="s">
        <v>114</v>
      </c>
      <c r="Q2018" t="str">
        <f>TEXT(Table357[[#This Row],[order_date]],"yyyy")</f>
        <v>2015</v>
      </c>
    </row>
    <row r="2019" spans="1:17" x14ac:dyDescent="0.3">
      <c r="A2019">
        <f t="shared" si="191"/>
        <v>7777897418</v>
      </c>
      <c r="B2019" s="1">
        <v>42353</v>
      </c>
      <c r="C2019" t="str">
        <f t="shared" si="186"/>
        <v>Tuesday</v>
      </c>
      <c r="D2019" t="str">
        <f t="shared" si="187"/>
        <v>December</v>
      </c>
      <c r="E2019">
        <v>20.75</v>
      </c>
      <c r="F2019" t="s">
        <v>13</v>
      </c>
      <c r="G2019" t="s">
        <v>22</v>
      </c>
      <c r="H2019">
        <f t="shared" si="188"/>
        <v>28.75</v>
      </c>
      <c r="I2019">
        <v>12</v>
      </c>
      <c r="J2019" t="s">
        <v>44</v>
      </c>
      <c r="K2019" t="s">
        <v>45</v>
      </c>
      <c r="L2019">
        <f>Table357[[#This Row],[unit_price]]*Table357[[#This Row],[quantity]]</f>
        <v>249</v>
      </c>
      <c r="M2019">
        <f t="shared" si="189"/>
        <v>345</v>
      </c>
      <c r="N2019">
        <f t="shared" si="190"/>
        <v>96</v>
      </c>
      <c r="O2019" t="s">
        <v>112</v>
      </c>
      <c r="P2019" t="s">
        <v>115</v>
      </c>
      <c r="Q2019" t="str">
        <f>TEXT(Table357[[#This Row],[order_date]],"yyyy")</f>
        <v>2015</v>
      </c>
    </row>
    <row r="2020" spans="1:17" x14ac:dyDescent="0.3">
      <c r="A2020">
        <f t="shared" si="191"/>
        <v>7777897419</v>
      </c>
      <c r="B2020" s="1">
        <v>42353</v>
      </c>
      <c r="C2020" t="str">
        <f t="shared" si="186"/>
        <v>Tuesday</v>
      </c>
      <c r="D2020" t="str">
        <f t="shared" si="187"/>
        <v>December</v>
      </c>
      <c r="E2020">
        <v>25.5</v>
      </c>
      <c r="F2020" t="s">
        <v>76</v>
      </c>
      <c r="G2020" t="s">
        <v>8</v>
      </c>
      <c r="H2020">
        <f t="shared" si="188"/>
        <v>26.5</v>
      </c>
      <c r="I2020">
        <v>12</v>
      </c>
      <c r="J2020" t="s">
        <v>30</v>
      </c>
      <c r="K2020" t="s">
        <v>31</v>
      </c>
      <c r="L2020">
        <f>Table357[[#This Row],[unit_price]]*Table357[[#This Row],[quantity]]</f>
        <v>306</v>
      </c>
      <c r="M2020">
        <f t="shared" si="189"/>
        <v>318</v>
      </c>
      <c r="N2020">
        <f t="shared" si="190"/>
        <v>12</v>
      </c>
      <c r="O2020" t="s">
        <v>112</v>
      </c>
      <c r="P2020" t="s">
        <v>114</v>
      </c>
      <c r="Q2020" t="str">
        <f>TEXT(Table357[[#This Row],[order_date]],"yyyy")</f>
        <v>2015</v>
      </c>
    </row>
    <row r="2021" spans="1:17" x14ac:dyDescent="0.3">
      <c r="A2021">
        <f t="shared" si="191"/>
        <v>7777897420</v>
      </c>
      <c r="B2021" s="1">
        <v>42353</v>
      </c>
      <c r="C2021" t="str">
        <f t="shared" si="186"/>
        <v>Tuesday</v>
      </c>
      <c r="D2021" t="str">
        <f t="shared" si="187"/>
        <v>December</v>
      </c>
      <c r="E2021">
        <v>16</v>
      </c>
      <c r="F2021" t="s">
        <v>7</v>
      </c>
      <c r="G2021" t="s">
        <v>14</v>
      </c>
      <c r="H2021">
        <f t="shared" si="188"/>
        <v>21.5</v>
      </c>
      <c r="I2021">
        <v>10</v>
      </c>
      <c r="J2021" t="s">
        <v>68</v>
      </c>
      <c r="K2021" t="s">
        <v>69</v>
      </c>
      <c r="L2021">
        <f>Table357[[#This Row],[unit_price]]*Table357[[#This Row],[quantity]]</f>
        <v>160</v>
      </c>
      <c r="M2021">
        <f t="shared" si="189"/>
        <v>215</v>
      </c>
      <c r="N2021">
        <f t="shared" si="190"/>
        <v>55</v>
      </c>
      <c r="O2021" t="s">
        <v>111</v>
      </c>
      <c r="P2021" t="s">
        <v>115</v>
      </c>
      <c r="Q2021" t="str">
        <f>TEXT(Table357[[#This Row],[order_date]],"yyyy")</f>
        <v>2015</v>
      </c>
    </row>
    <row r="2022" spans="1:17" x14ac:dyDescent="0.3">
      <c r="A2022">
        <f t="shared" si="191"/>
        <v>7777897421</v>
      </c>
      <c r="B2022" s="1">
        <v>42353</v>
      </c>
      <c r="C2022" t="str">
        <f t="shared" si="186"/>
        <v>Tuesday</v>
      </c>
      <c r="D2022" t="str">
        <f t="shared" si="187"/>
        <v>December</v>
      </c>
      <c r="E2022">
        <v>17.95</v>
      </c>
      <c r="F2022" t="s">
        <v>13</v>
      </c>
      <c r="G2022" t="s">
        <v>14</v>
      </c>
      <c r="H2022">
        <f t="shared" si="188"/>
        <v>24.95</v>
      </c>
      <c r="I2022">
        <v>1</v>
      </c>
      <c r="J2022" t="s">
        <v>56</v>
      </c>
      <c r="K2022" t="s">
        <v>57</v>
      </c>
      <c r="L2022">
        <f>Table357[[#This Row],[unit_price]]*Table357[[#This Row],[quantity]]</f>
        <v>17.95</v>
      </c>
      <c r="M2022">
        <f t="shared" si="189"/>
        <v>24.95</v>
      </c>
      <c r="N2022">
        <f t="shared" si="190"/>
        <v>7</v>
      </c>
      <c r="O2022" t="s">
        <v>112</v>
      </c>
      <c r="P2022" t="s">
        <v>114</v>
      </c>
      <c r="Q2022" t="str">
        <f>TEXT(Table357[[#This Row],[order_date]],"yyyy")</f>
        <v>2015</v>
      </c>
    </row>
    <row r="2023" spans="1:17" x14ac:dyDescent="0.3">
      <c r="A2023">
        <f t="shared" si="191"/>
        <v>7777897422</v>
      </c>
      <c r="B2023" s="1">
        <v>42353</v>
      </c>
      <c r="C2023" t="str">
        <f t="shared" si="186"/>
        <v>Tuesday</v>
      </c>
      <c r="D2023" t="str">
        <f t="shared" si="187"/>
        <v>December</v>
      </c>
      <c r="E2023">
        <v>12</v>
      </c>
      <c r="F2023" t="s">
        <v>27</v>
      </c>
      <c r="G2023" t="s">
        <v>8</v>
      </c>
      <c r="H2023">
        <f t="shared" si="188"/>
        <v>15</v>
      </c>
      <c r="I2023">
        <v>9</v>
      </c>
      <c r="J2023" t="s">
        <v>52</v>
      </c>
      <c r="K2023" t="s">
        <v>53</v>
      </c>
      <c r="L2023">
        <f>Table357[[#This Row],[unit_price]]*Table357[[#This Row],[quantity]]</f>
        <v>108</v>
      </c>
      <c r="M2023">
        <f t="shared" si="189"/>
        <v>135</v>
      </c>
      <c r="N2023">
        <f t="shared" si="190"/>
        <v>27</v>
      </c>
      <c r="O2023" t="s">
        <v>112</v>
      </c>
      <c r="P2023" t="s">
        <v>115</v>
      </c>
      <c r="Q2023" t="str">
        <f>TEXT(Table357[[#This Row],[order_date]],"yyyy")</f>
        <v>2015</v>
      </c>
    </row>
    <row r="2024" spans="1:17" x14ac:dyDescent="0.3">
      <c r="A2024">
        <f t="shared" si="191"/>
        <v>7777897423</v>
      </c>
      <c r="B2024" s="1">
        <v>42354</v>
      </c>
      <c r="C2024" t="str">
        <f t="shared" si="186"/>
        <v>Wednesday</v>
      </c>
      <c r="D2024" t="str">
        <f t="shared" si="187"/>
        <v>December</v>
      </c>
      <c r="E2024">
        <v>20.5</v>
      </c>
      <c r="F2024" t="s">
        <v>13</v>
      </c>
      <c r="G2024" t="s">
        <v>8</v>
      </c>
      <c r="H2024">
        <f t="shared" si="188"/>
        <v>26.5</v>
      </c>
      <c r="I2024">
        <v>8</v>
      </c>
      <c r="J2024" t="s">
        <v>36</v>
      </c>
      <c r="K2024" t="s">
        <v>37</v>
      </c>
      <c r="L2024">
        <f>Table357[[#This Row],[unit_price]]*Table357[[#This Row],[quantity]]</f>
        <v>164</v>
      </c>
      <c r="M2024">
        <f t="shared" si="189"/>
        <v>212</v>
      </c>
      <c r="N2024">
        <f t="shared" si="190"/>
        <v>48</v>
      </c>
      <c r="O2024" t="s">
        <v>112</v>
      </c>
      <c r="P2024" t="s">
        <v>114</v>
      </c>
      <c r="Q2024" t="str">
        <f>TEXT(Table357[[#This Row],[order_date]],"yyyy")</f>
        <v>2015</v>
      </c>
    </row>
    <row r="2025" spans="1:17" x14ac:dyDescent="0.3">
      <c r="A2025">
        <f t="shared" si="191"/>
        <v>7777897424</v>
      </c>
      <c r="B2025" s="1">
        <v>42354</v>
      </c>
      <c r="C2025" t="str">
        <f t="shared" si="186"/>
        <v>Wednesday</v>
      </c>
      <c r="D2025" t="str">
        <f t="shared" si="187"/>
        <v>December</v>
      </c>
      <c r="E2025">
        <v>23.65</v>
      </c>
      <c r="F2025" t="s">
        <v>27</v>
      </c>
      <c r="G2025" t="s">
        <v>17</v>
      </c>
      <c r="H2025">
        <f t="shared" si="188"/>
        <v>30.65</v>
      </c>
      <c r="I2025">
        <v>11</v>
      </c>
      <c r="J2025" t="s">
        <v>77</v>
      </c>
      <c r="K2025" t="s">
        <v>78</v>
      </c>
      <c r="L2025">
        <f>Table357[[#This Row],[unit_price]]*Table357[[#This Row],[quantity]]</f>
        <v>260.14999999999998</v>
      </c>
      <c r="M2025">
        <f t="shared" si="189"/>
        <v>337.15</v>
      </c>
      <c r="N2025">
        <f t="shared" si="190"/>
        <v>77</v>
      </c>
      <c r="O2025" t="s">
        <v>111</v>
      </c>
      <c r="P2025" t="s">
        <v>114</v>
      </c>
      <c r="Q2025" t="str">
        <f>TEXT(Table357[[#This Row],[order_date]],"yyyy")</f>
        <v>2015</v>
      </c>
    </row>
    <row r="2026" spans="1:17" x14ac:dyDescent="0.3">
      <c r="A2026">
        <f t="shared" si="191"/>
        <v>7777897425</v>
      </c>
      <c r="B2026" s="1">
        <v>42354</v>
      </c>
      <c r="C2026" t="str">
        <f t="shared" si="186"/>
        <v>Wednesday</v>
      </c>
      <c r="D2026" t="str">
        <f t="shared" si="187"/>
        <v>December</v>
      </c>
      <c r="E2026">
        <v>9.75</v>
      </c>
      <c r="F2026" t="s">
        <v>27</v>
      </c>
      <c r="G2026" t="s">
        <v>8</v>
      </c>
      <c r="H2026">
        <f t="shared" si="188"/>
        <v>12.75</v>
      </c>
      <c r="I2026">
        <v>5</v>
      </c>
      <c r="J2026" t="s">
        <v>48</v>
      </c>
      <c r="K2026" t="s">
        <v>49</v>
      </c>
      <c r="L2026">
        <f>Table357[[#This Row],[unit_price]]*Table357[[#This Row],[quantity]]</f>
        <v>48.75</v>
      </c>
      <c r="M2026">
        <f t="shared" si="189"/>
        <v>63.75</v>
      </c>
      <c r="N2026">
        <f t="shared" si="190"/>
        <v>15</v>
      </c>
      <c r="O2026" t="s">
        <v>111</v>
      </c>
      <c r="P2026" t="s">
        <v>115</v>
      </c>
      <c r="Q2026" t="str">
        <f>TEXT(Table357[[#This Row],[order_date]],"yyyy")</f>
        <v>2015</v>
      </c>
    </row>
    <row r="2027" spans="1:17" x14ac:dyDescent="0.3">
      <c r="A2027">
        <f t="shared" si="191"/>
        <v>7777897426</v>
      </c>
      <c r="B2027" s="1">
        <v>42355</v>
      </c>
      <c r="C2027" t="str">
        <f t="shared" si="186"/>
        <v>Thursday</v>
      </c>
      <c r="D2027" t="str">
        <f t="shared" si="187"/>
        <v>December</v>
      </c>
      <c r="E2027">
        <v>20.5</v>
      </c>
      <c r="F2027" t="s">
        <v>13</v>
      </c>
      <c r="G2027" t="s">
        <v>8</v>
      </c>
      <c r="H2027">
        <f t="shared" si="188"/>
        <v>26.5</v>
      </c>
      <c r="I2027">
        <v>3</v>
      </c>
      <c r="J2027" t="s">
        <v>36</v>
      </c>
      <c r="K2027" t="s">
        <v>37</v>
      </c>
      <c r="L2027">
        <f>Table357[[#This Row],[unit_price]]*Table357[[#This Row],[quantity]]</f>
        <v>61.5</v>
      </c>
      <c r="M2027">
        <f t="shared" si="189"/>
        <v>79.5</v>
      </c>
      <c r="N2027">
        <f t="shared" si="190"/>
        <v>18</v>
      </c>
      <c r="O2027" t="s">
        <v>111</v>
      </c>
      <c r="P2027" t="s">
        <v>114</v>
      </c>
      <c r="Q2027" t="str">
        <f>TEXT(Table357[[#This Row],[order_date]],"yyyy")</f>
        <v>2015</v>
      </c>
    </row>
    <row r="2028" spans="1:17" x14ac:dyDescent="0.3">
      <c r="A2028">
        <f t="shared" si="191"/>
        <v>7777897427</v>
      </c>
      <c r="B2028" s="1">
        <v>42355</v>
      </c>
      <c r="C2028" t="str">
        <f t="shared" si="186"/>
        <v>Thursday</v>
      </c>
      <c r="D2028" t="str">
        <f t="shared" si="187"/>
        <v>December</v>
      </c>
      <c r="E2028">
        <v>20.75</v>
      </c>
      <c r="F2028" t="s">
        <v>13</v>
      </c>
      <c r="G2028" t="s">
        <v>22</v>
      </c>
      <c r="H2028">
        <f t="shared" si="188"/>
        <v>28.75</v>
      </c>
      <c r="I2028">
        <v>2</v>
      </c>
      <c r="J2028" t="s">
        <v>46</v>
      </c>
      <c r="K2028" t="s">
        <v>47</v>
      </c>
      <c r="L2028">
        <f>Table357[[#This Row],[unit_price]]*Table357[[#This Row],[quantity]]</f>
        <v>41.5</v>
      </c>
      <c r="M2028">
        <f t="shared" si="189"/>
        <v>57.5</v>
      </c>
      <c r="N2028">
        <f t="shared" si="190"/>
        <v>16</v>
      </c>
      <c r="O2028" t="s">
        <v>112</v>
      </c>
      <c r="P2028" t="s">
        <v>114</v>
      </c>
      <c r="Q2028" t="str">
        <f>TEXT(Table357[[#This Row],[order_date]],"yyyy")</f>
        <v>2015</v>
      </c>
    </row>
    <row r="2029" spans="1:17" x14ac:dyDescent="0.3">
      <c r="A2029">
        <f t="shared" si="191"/>
        <v>7777897428</v>
      </c>
      <c r="B2029" s="1">
        <v>42355</v>
      </c>
      <c r="C2029" t="str">
        <f t="shared" si="186"/>
        <v>Thursday</v>
      </c>
      <c r="D2029" t="str">
        <f t="shared" si="187"/>
        <v>December</v>
      </c>
      <c r="E2029">
        <v>12.75</v>
      </c>
      <c r="F2029" t="s">
        <v>27</v>
      </c>
      <c r="G2029" t="s">
        <v>22</v>
      </c>
      <c r="H2029">
        <f t="shared" si="188"/>
        <v>17.75</v>
      </c>
      <c r="I2029">
        <v>7</v>
      </c>
      <c r="J2029" t="s">
        <v>72</v>
      </c>
      <c r="K2029" t="s">
        <v>73</v>
      </c>
      <c r="L2029">
        <f>Table357[[#This Row],[unit_price]]*Table357[[#This Row],[quantity]]</f>
        <v>89.25</v>
      </c>
      <c r="M2029">
        <f t="shared" si="189"/>
        <v>124.25</v>
      </c>
      <c r="N2029">
        <f t="shared" si="190"/>
        <v>35</v>
      </c>
      <c r="O2029" t="s">
        <v>111</v>
      </c>
      <c r="P2029" t="s">
        <v>114</v>
      </c>
      <c r="Q2029" t="str">
        <f>TEXT(Table357[[#This Row],[order_date]],"yyyy")</f>
        <v>2015</v>
      </c>
    </row>
    <row r="2030" spans="1:17" x14ac:dyDescent="0.3">
      <c r="A2030">
        <f t="shared" si="191"/>
        <v>7777897429</v>
      </c>
      <c r="B2030" s="1">
        <v>42355</v>
      </c>
      <c r="C2030" t="str">
        <f t="shared" si="186"/>
        <v>Thursday</v>
      </c>
      <c r="D2030" t="str">
        <f t="shared" si="187"/>
        <v>December</v>
      </c>
      <c r="E2030">
        <v>20.75</v>
      </c>
      <c r="F2030" t="s">
        <v>13</v>
      </c>
      <c r="G2030" t="s">
        <v>22</v>
      </c>
      <c r="H2030">
        <f t="shared" si="188"/>
        <v>28.75</v>
      </c>
      <c r="I2030">
        <v>5</v>
      </c>
      <c r="J2030" t="s">
        <v>23</v>
      </c>
      <c r="K2030" t="s">
        <v>24</v>
      </c>
      <c r="L2030">
        <f>Table357[[#This Row],[unit_price]]*Table357[[#This Row],[quantity]]</f>
        <v>103.75</v>
      </c>
      <c r="M2030">
        <f t="shared" si="189"/>
        <v>143.75</v>
      </c>
      <c r="N2030">
        <f t="shared" si="190"/>
        <v>40</v>
      </c>
      <c r="O2030" t="s">
        <v>111</v>
      </c>
      <c r="P2030" t="s">
        <v>114</v>
      </c>
      <c r="Q2030" t="str">
        <f>TEXT(Table357[[#This Row],[order_date]],"yyyy")</f>
        <v>2015</v>
      </c>
    </row>
    <row r="2031" spans="1:17" x14ac:dyDescent="0.3">
      <c r="A2031">
        <f t="shared" si="191"/>
        <v>7777897430</v>
      </c>
      <c r="B2031" s="1">
        <v>42355</v>
      </c>
      <c r="C2031" t="str">
        <f t="shared" si="186"/>
        <v>Thursday</v>
      </c>
      <c r="D2031" t="str">
        <f t="shared" si="187"/>
        <v>December</v>
      </c>
      <c r="E2031">
        <v>16.75</v>
      </c>
      <c r="F2031" t="s">
        <v>7</v>
      </c>
      <c r="G2031" t="s">
        <v>14</v>
      </c>
      <c r="H2031">
        <f t="shared" si="188"/>
        <v>22.25</v>
      </c>
      <c r="I2031">
        <v>6</v>
      </c>
      <c r="J2031" t="s">
        <v>62</v>
      </c>
      <c r="K2031" t="s">
        <v>63</v>
      </c>
      <c r="L2031">
        <f>Table357[[#This Row],[unit_price]]*Table357[[#This Row],[quantity]]</f>
        <v>100.5</v>
      </c>
      <c r="M2031">
        <f t="shared" si="189"/>
        <v>133.5</v>
      </c>
      <c r="N2031">
        <f t="shared" si="190"/>
        <v>33</v>
      </c>
      <c r="O2031" t="s">
        <v>111</v>
      </c>
      <c r="P2031" t="s">
        <v>114</v>
      </c>
      <c r="Q2031" t="str">
        <f>TEXT(Table357[[#This Row],[order_date]],"yyyy")</f>
        <v>2015</v>
      </c>
    </row>
    <row r="2032" spans="1:17" x14ac:dyDescent="0.3">
      <c r="A2032">
        <f t="shared" si="191"/>
        <v>7777897431</v>
      </c>
      <c r="B2032" s="1">
        <v>42355</v>
      </c>
      <c r="C2032" t="str">
        <f t="shared" si="186"/>
        <v>Thursday</v>
      </c>
      <c r="D2032" t="str">
        <f t="shared" si="187"/>
        <v>December</v>
      </c>
      <c r="E2032">
        <v>20.75</v>
      </c>
      <c r="F2032" t="s">
        <v>13</v>
      </c>
      <c r="G2032" t="s">
        <v>22</v>
      </c>
      <c r="H2032">
        <f t="shared" si="188"/>
        <v>28.75</v>
      </c>
      <c r="I2032">
        <v>2</v>
      </c>
      <c r="J2032" t="s">
        <v>46</v>
      </c>
      <c r="K2032" t="s">
        <v>47</v>
      </c>
      <c r="L2032">
        <f>Table357[[#This Row],[unit_price]]*Table357[[#This Row],[quantity]]</f>
        <v>41.5</v>
      </c>
      <c r="M2032">
        <f t="shared" si="189"/>
        <v>57.5</v>
      </c>
      <c r="N2032">
        <f t="shared" si="190"/>
        <v>16</v>
      </c>
      <c r="O2032" t="s">
        <v>112</v>
      </c>
      <c r="P2032" t="s">
        <v>115</v>
      </c>
      <c r="Q2032" t="str">
        <f>TEXT(Table357[[#This Row],[order_date]],"yyyy")</f>
        <v>2015</v>
      </c>
    </row>
    <row r="2033" spans="1:17" x14ac:dyDescent="0.3">
      <c r="A2033">
        <f t="shared" si="191"/>
        <v>7777897432</v>
      </c>
      <c r="B2033" s="1">
        <v>42356</v>
      </c>
      <c r="C2033" t="str">
        <f t="shared" si="186"/>
        <v>Friday</v>
      </c>
      <c r="D2033" t="str">
        <f t="shared" si="187"/>
        <v>December</v>
      </c>
      <c r="E2033">
        <v>16.5</v>
      </c>
      <c r="F2033" t="s">
        <v>7</v>
      </c>
      <c r="G2033" t="s">
        <v>17</v>
      </c>
      <c r="H2033">
        <f t="shared" si="188"/>
        <v>25</v>
      </c>
      <c r="I2033">
        <v>5</v>
      </c>
      <c r="J2033" t="s">
        <v>25</v>
      </c>
      <c r="K2033" t="s">
        <v>26</v>
      </c>
      <c r="L2033">
        <f>Table357[[#This Row],[unit_price]]*Table357[[#This Row],[quantity]]</f>
        <v>82.5</v>
      </c>
      <c r="M2033">
        <f t="shared" si="189"/>
        <v>125</v>
      </c>
      <c r="N2033">
        <f t="shared" si="190"/>
        <v>42.5</v>
      </c>
      <c r="O2033" t="s">
        <v>111</v>
      </c>
      <c r="P2033" t="s">
        <v>115</v>
      </c>
      <c r="Q2033" t="str">
        <f>TEXT(Table357[[#This Row],[order_date]],"yyyy")</f>
        <v>2015</v>
      </c>
    </row>
    <row r="2034" spans="1:17" x14ac:dyDescent="0.3">
      <c r="A2034">
        <f t="shared" si="191"/>
        <v>7777897433</v>
      </c>
      <c r="B2034" s="1">
        <v>42356</v>
      </c>
      <c r="C2034" t="str">
        <f t="shared" si="186"/>
        <v>Friday</v>
      </c>
      <c r="D2034" t="str">
        <f t="shared" si="187"/>
        <v>December</v>
      </c>
      <c r="E2034">
        <v>16</v>
      </c>
      <c r="F2034" t="s">
        <v>7</v>
      </c>
      <c r="G2034" t="s">
        <v>14</v>
      </c>
      <c r="H2034">
        <f t="shared" si="188"/>
        <v>21.5</v>
      </c>
      <c r="I2034">
        <v>8</v>
      </c>
      <c r="J2034" t="s">
        <v>42</v>
      </c>
      <c r="K2034" t="s">
        <v>43</v>
      </c>
      <c r="L2034">
        <f>Table357[[#This Row],[unit_price]]*Table357[[#This Row],[quantity]]</f>
        <v>128</v>
      </c>
      <c r="M2034">
        <f t="shared" si="189"/>
        <v>172</v>
      </c>
      <c r="N2034">
        <f t="shared" si="190"/>
        <v>44</v>
      </c>
      <c r="O2034" t="s">
        <v>112</v>
      </c>
      <c r="P2034" t="s">
        <v>115</v>
      </c>
      <c r="Q2034" t="str">
        <f>TEXT(Table357[[#This Row],[order_date]],"yyyy")</f>
        <v>2015</v>
      </c>
    </row>
    <row r="2035" spans="1:17" x14ac:dyDescent="0.3">
      <c r="A2035">
        <f t="shared" si="191"/>
        <v>7777897434</v>
      </c>
      <c r="B2035" s="1">
        <v>42356</v>
      </c>
      <c r="C2035" t="str">
        <f t="shared" si="186"/>
        <v>Friday</v>
      </c>
      <c r="D2035" t="str">
        <f t="shared" si="187"/>
        <v>December</v>
      </c>
      <c r="E2035">
        <v>12.5</v>
      </c>
      <c r="F2035" t="s">
        <v>27</v>
      </c>
      <c r="G2035" t="s">
        <v>17</v>
      </c>
      <c r="H2035">
        <f t="shared" si="188"/>
        <v>19.5</v>
      </c>
      <c r="I2035">
        <v>6</v>
      </c>
      <c r="J2035" t="s">
        <v>32</v>
      </c>
      <c r="K2035" t="s">
        <v>33</v>
      </c>
      <c r="L2035">
        <f>Table357[[#This Row],[unit_price]]*Table357[[#This Row],[quantity]]</f>
        <v>75</v>
      </c>
      <c r="M2035">
        <f t="shared" si="189"/>
        <v>117</v>
      </c>
      <c r="N2035">
        <f t="shared" si="190"/>
        <v>42</v>
      </c>
      <c r="O2035" t="s">
        <v>111</v>
      </c>
      <c r="P2035" t="s">
        <v>114</v>
      </c>
      <c r="Q2035" t="str">
        <f>TEXT(Table357[[#This Row],[order_date]],"yyyy")</f>
        <v>2015</v>
      </c>
    </row>
    <row r="2036" spans="1:17" x14ac:dyDescent="0.3">
      <c r="A2036">
        <f t="shared" si="191"/>
        <v>7777897435</v>
      </c>
      <c r="B2036" s="1">
        <v>42357</v>
      </c>
      <c r="C2036" t="str">
        <f t="shared" si="186"/>
        <v>Saturday</v>
      </c>
      <c r="D2036" t="str">
        <f t="shared" si="187"/>
        <v>December</v>
      </c>
      <c r="E2036">
        <v>20.25</v>
      </c>
      <c r="F2036" t="s">
        <v>13</v>
      </c>
      <c r="G2036" t="s">
        <v>14</v>
      </c>
      <c r="H2036">
        <f t="shared" si="188"/>
        <v>27.25</v>
      </c>
      <c r="I2036">
        <v>5</v>
      </c>
      <c r="J2036" t="s">
        <v>20</v>
      </c>
      <c r="K2036" t="s">
        <v>21</v>
      </c>
      <c r="L2036">
        <f>Table357[[#This Row],[unit_price]]*Table357[[#This Row],[quantity]]</f>
        <v>101.25</v>
      </c>
      <c r="M2036">
        <f t="shared" si="189"/>
        <v>136.25</v>
      </c>
      <c r="N2036">
        <f t="shared" si="190"/>
        <v>35</v>
      </c>
      <c r="O2036" t="s">
        <v>111</v>
      </c>
      <c r="P2036" t="s">
        <v>114</v>
      </c>
      <c r="Q2036" t="str">
        <f>TEXT(Table357[[#This Row],[order_date]],"yyyy")</f>
        <v>2015</v>
      </c>
    </row>
    <row r="2037" spans="1:17" x14ac:dyDescent="0.3">
      <c r="A2037">
        <f t="shared" si="191"/>
        <v>7777897436</v>
      </c>
      <c r="B2037" s="1">
        <v>42357</v>
      </c>
      <c r="C2037" t="str">
        <f t="shared" si="186"/>
        <v>Saturday</v>
      </c>
      <c r="D2037" t="str">
        <f t="shared" si="187"/>
        <v>December</v>
      </c>
      <c r="E2037">
        <v>23.65</v>
      </c>
      <c r="F2037" t="s">
        <v>27</v>
      </c>
      <c r="G2037" t="s">
        <v>17</v>
      </c>
      <c r="H2037">
        <f t="shared" si="188"/>
        <v>30.65</v>
      </c>
      <c r="I2037">
        <v>4</v>
      </c>
      <c r="J2037" t="s">
        <v>77</v>
      </c>
      <c r="K2037" t="s">
        <v>78</v>
      </c>
      <c r="L2037">
        <f>Table357[[#This Row],[unit_price]]*Table357[[#This Row],[quantity]]</f>
        <v>94.6</v>
      </c>
      <c r="M2037">
        <f t="shared" si="189"/>
        <v>122.6</v>
      </c>
      <c r="N2037">
        <f t="shared" si="190"/>
        <v>28</v>
      </c>
      <c r="O2037" t="s">
        <v>111</v>
      </c>
      <c r="P2037" t="s">
        <v>114</v>
      </c>
      <c r="Q2037" t="str">
        <f>TEXT(Table357[[#This Row],[order_date]],"yyyy")</f>
        <v>2015</v>
      </c>
    </row>
    <row r="2038" spans="1:17" x14ac:dyDescent="0.3">
      <c r="A2038">
        <f t="shared" si="191"/>
        <v>7777897437</v>
      </c>
      <c r="B2038" s="1">
        <v>42357</v>
      </c>
      <c r="C2038" t="str">
        <f t="shared" si="186"/>
        <v>Saturday</v>
      </c>
      <c r="D2038" t="str">
        <f t="shared" si="187"/>
        <v>December</v>
      </c>
      <c r="E2038">
        <v>16</v>
      </c>
      <c r="F2038" t="s">
        <v>7</v>
      </c>
      <c r="G2038" t="s">
        <v>14</v>
      </c>
      <c r="H2038">
        <f t="shared" si="188"/>
        <v>21.5</v>
      </c>
      <c r="I2038">
        <v>3</v>
      </c>
      <c r="J2038" t="s">
        <v>68</v>
      </c>
      <c r="K2038" t="s">
        <v>69</v>
      </c>
      <c r="L2038">
        <f>Table357[[#This Row],[unit_price]]*Table357[[#This Row],[quantity]]</f>
        <v>48</v>
      </c>
      <c r="M2038">
        <f t="shared" si="189"/>
        <v>64.5</v>
      </c>
      <c r="N2038">
        <f t="shared" si="190"/>
        <v>16.5</v>
      </c>
      <c r="O2038" t="s">
        <v>111</v>
      </c>
      <c r="P2038" t="s">
        <v>115</v>
      </c>
      <c r="Q2038" t="str">
        <f>TEXT(Table357[[#This Row],[order_date]],"yyyy")</f>
        <v>2015</v>
      </c>
    </row>
    <row r="2039" spans="1:17" x14ac:dyDescent="0.3">
      <c r="A2039">
        <f t="shared" si="191"/>
        <v>7777897438</v>
      </c>
      <c r="B2039" s="1">
        <v>42357</v>
      </c>
      <c r="C2039" t="str">
        <f t="shared" si="186"/>
        <v>Saturday</v>
      </c>
      <c r="D2039" t="str">
        <f t="shared" si="187"/>
        <v>December</v>
      </c>
      <c r="E2039">
        <v>12.75</v>
      </c>
      <c r="F2039" t="s">
        <v>27</v>
      </c>
      <c r="G2039" t="s">
        <v>14</v>
      </c>
      <c r="H2039">
        <f t="shared" si="188"/>
        <v>16.75</v>
      </c>
      <c r="I2039">
        <v>11</v>
      </c>
      <c r="J2039" t="s">
        <v>62</v>
      </c>
      <c r="K2039" t="s">
        <v>63</v>
      </c>
      <c r="L2039">
        <f>Table357[[#This Row],[unit_price]]*Table357[[#This Row],[quantity]]</f>
        <v>140.25</v>
      </c>
      <c r="M2039">
        <f t="shared" si="189"/>
        <v>184.25</v>
      </c>
      <c r="N2039">
        <f t="shared" si="190"/>
        <v>44</v>
      </c>
      <c r="O2039" t="s">
        <v>111</v>
      </c>
      <c r="P2039" t="s">
        <v>115</v>
      </c>
      <c r="Q2039" t="str">
        <f>TEXT(Table357[[#This Row],[order_date]],"yyyy")</f>
        <v>2015</v>
      </c>
    </row>
    <row r="2040" spans="1:17" x14ac:dyDescent="0.3">
      <c r="A2040">
        <f t="shared" si="191"/>
        <v>7777897439</v>
      </c>
      <c r="B2040" s="1">
        <v>42357</v>
      </c>
      <c r="C2040" t="str">
        <f t="shared" si="186"/>
        <v>Saturday</v>
      </c>
      <c r="D2040" t="str">
        <f t="shared" si="187"/>
        <v>December</v>
      </c>
      <c r="E2040">
        <v>12.75</v>
      </c>
      <c r="F2040" t="s">
        <v>27</v>
      </c>
      <c r="G2040" t="s">
        <v>22</v>
      </c>
      <c r="H2040">
        <f t="shared" si="188"/>
        <v>17.75</v>
      </c>
      <c r="I2040">
        <v>1</v>
      </c>
      <c r="J2040" t="s">
        <v>44</v>
      </c>
      <c r="K2040" t="s">
        <v>45</v>
      </c>
      <c r="L2040">
        <f>Table357[[#This Row],[unit_price]]*Table357[[#This Row],[quantity]]</f>
        <v>12.75</v>
      </c>
      <c r="M2040">
        <f t="shared" si="189"/>
        <v>17.75</v>
      </c>
      <c r="N2040">
        <f t="shared" si="190"/>
        <v>5</v>
      </c>
      <c r="O2040" t="s">
        <v>111</v>
      </c>
      <c r="P2040" t="s">
        <v>114</v>
      </c>
      <c r="Q2040" t="str">
        <f>TEXT(Table357[[#This Row],[order_date]],"yyyy")</f>
        <v>2015</v>
      </c>
    </row>
    <row r="2041" spans="1:17" x14ac:dyDescent="0.3">
      <c r="A2041">
        <f t="shared" si="191"/>
        <v>7777897440</v>
      </c>
      <c r="B2041" s="1">
        <v>42357</v>
      </c>
      <c r="C2041" t="str">
        <f t="shared" si="186"/>
        <v>Saturday</v>
      </c>
      <c r="D2041" t="str">
        <f t="shared" si="187"/>
        <v>December</v>
      </c>
      <c r="E2041">
        <v>25.5</v>
      </c>
      <c r="F2041" t="s">
        <v>76</v>
      </c>
      <c r="G2041" t="s">
        <v>8</v>
      </c>
      <c r="H2041">
        <f t="shared" si="188"/>
        <v>26.5</v>
      </c>
      <c r="I2041">
        <v>1</v>
      </c>
      <c r="J2041" t="s">
        <v>30</v>
      </c>
      <c r="K2041" t="s">
        <v>31</v>
      </c>
      <c r="L2041">
        <f>Table357[[#This Row],[unit_price]]*Table357[[#This Row],[quantity]]</f>
        <v>25.5</v>
      </c>
      <c r="M2041">
        <f t="shared" si="189"/>
        <v>26.5</v>
      </c>
      <c r="N2041">
        <f t="shared" si="190"/>
        <v>1</v>
      </c>
      <c r="O2041" t="s">
        <v>112</v>
      </c>
      <c r="P2041" t="s">
        <v>115</v>
      </c>
      <c r="Q2041" t="str">
        <f>TEXT(Table357[[#This Row],[order_date]],"yyyy")</f>
        <v>2015</v>
      </c>
    </row>
    <row r="2042" spans="1:17" x14ac:dyDescent="0.3">
      <c r="A2042">
        <f t="shared" si="191"/>
        <v>7777897441</v>
      </c>
      <c r="B2042" s="1">
        <v>42358</v>
      </c>
      <c r="C2042" t="str">
        <f t="shared" si="186"/>
        <v>Sunday</v>
      </c>
      <c r="D2042" t="str">
        <f t="shared" si="187"/>
        <v>December</v>
      </c>
      <c r="E2042">
        <v>18.5</v>
      </c>
      <c r="F2042" t="s">
        <v>13</v>
      </c>
      <c r="G2042" t="s">
        <v>14</v>
      </c>
      <c r="H2042">
        <f t="shared" si="188"/>
        <v>25.5</v>
      </c>
      <c r="I2042">
        <v>5</v>
      </c>
      <c r="J2042" t="s">
        <v>15</v>
      </c>
      <c r="K2042" t="s">
        <v>16</v>
      </c>
      <c r="L2042">
        <f>Table357[[#This Row],[unit_price]]*Table357[[#This Row],[quantity]]</f>
        <v>92.5</v>
      </c>
      <c r="M2042">
        <f t="shared" si="189"/>
        <v>127.5</v>
      </c>
      <c r="N2042">
        <f t="shared" si="190"/>
        <v>35</v>
      </c>
      <c r="O2042" t="s">
        <v>111</v>
      </c>
      <c r="P2042" t="s">
        <v>115</v>
      </c>
      <c r="Q2042" t="str">
        <f>TEXT(Table357[[#This Row],[order_date]],"yyyy")</f>
        <v>2015</v>
      </c>
    </row>
    <row r="2043" spans="1:17" x14ac:dyDescent="0.3">
      <c r="A2043">
        <f t="shared" si="191"/>
        <v>7777897442</v>
      </c>
      <c r="B2043" s="1">
        <v>42358</v>
      </c>
      <c r="C2043" t="str">
        <f t="shared" si="186"/>
        <v>Sunday</v>
      </c>
      <c r="D2043" t="str">
        <f t="shared" si="187"/>
        <v>December</v>
      </c>
      <c r="E2043">
        <v>12</v>
      </c>
      <c r="F2043" t="s">
        <v>27</v>
      </c>
      <c r="G2043" t="s">
        <v>8</v>
      </c>
      <c r="H2043">
        <f t="shared" si="188"/>
        <v>15</v>
      </c>
      <c r="I2043">
        <v>8</v>
      </c>
      <c r="J2043" t="s">
        <v>11</v>
      </c>
      <c r="K2043" t="s">
        <v>12</v>
      </c>
      <c r="L2043">
        <f>Table357[[#This Row],[unit_price]]*Table357[[#This Row],[quantity]]</f>
        <v>96</v>
      </c>
      <c r="M2043">
        <f t="shared" si="189"/>
        <v>120</v>
      </c>
      <c r="N2043">
        <f t="shared" si="190"/>
        <v>24</v>
      </c>
      <c r="O2043" t="s">
        <v>112</v>
      </c>
      <c r="P2043" t="s">
        <v>114</v>
      </c>
      <c r="Q2043" t="str">
        <f>TEXT(Table357[[#This Row],[order_date]],"yyyy")</f>
        <v>2015</v>
      </c>
    </row>
    <row r="2044" spans="1:17" x14ac:dyDescent="0.3">
      <c r="A2044">
        <f t="shared" si="191"/>
        <v>7777897443</v>
      </c>
      <c r="B2044" s="1">
        <v>42358</v>
      </c>
      <c r="C2044" t="str">
        <f t="shared" si="186"/>
        <v>Sunday</v>
      </c>
      <c r="D2044" t="str">
        <f t="shared" si="187"/>
        <v>December</v>
      </c>
      <c r="E2044">
        <v>20.75</v>
      </c>
      <c r="F2044" t="s">
        <v>13</v>
      </c>
      <c r="G2044" t="s">
        <v>22</v>
      </c>
      <c r="H2044">
        <f t="shared" si="188"/>
        <v>28.75</v>
      </c>
      <c r="I2044">
        <v>12</v>
      </c>
      <c r="J2044" t="s">
        <v>44</v>
      </c>
      <c r="K2044" t="s">
        <v>45</v>
      </c>
      <c r="L2044">
        <f>Table357[[#This Row],[unit_price]]*Table357[[#This Row],[quantity]]</f>
        <v>249</v>
      </c>
      <c r="M2044">
        <f t="shared" si="189"/>
        <v>345</v>
      </c>
      <c r="N2044">
        <f t="shared" si="190"/>
        <v>96</v>
      </c>
      <c r="O2044" t="s">
        <v>111</v>
      </c>
      <c r="P2044" t="s">
        <v>114</v>
      </c>
      <c r="Q2044" t="str">
        <f>TEXT(Table357[[#This Row],[order_date]],"yyyy")</f>
        <v>2015</v>
      </c>
    </row>
    <row r="2045" spans="1:17" x14ac:dyDescent="0.3">
      <c r="A2045">
        <f t="shared" si="191"/>
        <v>7777897444</v>
      </c>
      <c r="B2045" s="1">
        <v>42358</v>
      </c>
      <c r="C2045" t="str">
        <f t="shared" si="186"/>
        <v>Sunday</v>
      </c>
      <c r="D2045" t="str">
        <f t="shared" si="187"/>
        <v>December</v>
      </c>
      <c r="E2045">
        <v>12</v>
      </c>
      <c r="F2045" t="s">
        <v>27</v>
      </c>
      <c r="G2045" t="s">
        <v>14</v>
      </c>
      <c r="H2045">
        <f t="shared" si="188"/>
        <v>16</v>
      </c>
      <c r="I2045">
        <v>8</v>
      </c>
      <c r="J2045" t="s">
        <v>64</v>
      </c>
      <c r="K2045" t="s">
        <v>65</v>
      </c>
      <c r="L2045">
        <f>Table357[[#This Row],[unit_price]]*Table357[[#This Row],[quantity]]</f>
        <v>96</v>
      </c>
      <c r="M2045">
        <f t="shared" si="189"/>
        <v>128</v>
      </c>
      <c r="N2045">
        <f t="shared" si="190"/>
        <v>32</v>
      </c>
      <c r="O2045" t="s">
        <v>112</v>
      </c>
      <c r="P2045" t="s">
        <v>115</v>
      </c>
      <c r="Q2045" t="str">
        <f>TEXT(Table357[[#This Row],[order_date]],"yyyy")</f>
        <v>2015</v>
      </c>
    </row>
    <row r="2046" spans="1:17" x14ac:dyDescent="0.3">
      <c r="A2046">
        <f t="shared" si="191"/>
        <v>7777897445</v>
      </c>
      <c r="B2046" s="1">
        <v>42358</v>
      </c>
      <c r="C2046" t="str">
        <f t="shared" si="186"/>
        <v>Sunday</v>
      </c>
      <c r="D2046" t="str">
        <f t="shared" si="187"/>
        <v>December</v>
      </c>
      <c r="E2046">
        <v>18.5</v>
      </c>
      <c r="F2046" t="s">
        <v>13</v>
      </c>
      <c r="G2046" t="s">
        <v>14</v>
      </c>
      <c r="H2046">
        <f t="shared" si="188"/>
        <v>25.5</v>
      </c>
      <c r="I2046">
        <v>8</v>
      </c>
      <c r="J2046" t="s">
        <v>15</v>
      </c>
      <c r="K2046" t="s">
        <v>16</v>
      </c>
      <c r="L2046">
        <f>Table357[[#This Row],[unit_price]]*Table357[[#This Row],[quantity]]</f>
        <v>148</v>
      </c>
      <c r="M2046">
        <f t="shared" si="189"/>
        <v>204</v>
      </c>
      <c r="N2046">
        <f t="shared" si="190"/>
        <v>56</v>
      </c>
      <c r="O2046" t="s">
        <v>112</v>
      </c>
      <c r="P2046" t="s">
        <v>115</v>
      </c>
      <c r="Q2046" t="str">
        <f>TEXT(Table357[[#This Row],[order_date]],"yyyy")</f>
        <v>2015</v>
      </c>
    </row>
    <row r="2047" spans="1:17" x14ac:dyDescent="0.3">
      <c r="A2047">
        <f t="shared" si="191"/>
        <v>7777897446</v>
      </c>
      <c r="B2047" s="1">
        <v>42359</v>
      </c>
      <c r="C2047" t="str">
        <f t="shared" si="186"/>
        <v>Monday</v>
      </c>
      <c r="D2047" t="str">
        <f t="shared" si="187"/>
        <v>December</v>
      </c>
      <c r="E2047">
        <v>12</v>
      </c>
      <c r="F2047" t="s">
        <v>27</v>
      </c>
      <c r="G2047" t="s">
        <v>14</v>
      </c>
      <c r="H2047">
        <f t="shared" si="188"/>
        <v>16</v>
      </c>
      <c r="I2047">
        <v>8</v>
      </c>
      <c r="J2047" t="s">
        <v>68</v>
      </c>
      <c r="K2047" t="s">
        <v>69</v>
      </c>
      <c r="L2047">
        <f>Table357[[#This Row],[unit_price]]*Table357[[#This Row],[quantity]]</f>
        <v>96</v>
      </c>
      <c r="M2047">
        <f t="shared" si="189"/>
        <v>128</v>
      </c>
      <c r="N2047">
        <f t="shared" si="190"/>
        <v>32</v>
      </c>
      <c r="O2047" t="s">
        <v>112</v>
      </c>
      <c r="P2047" t="s">
        <v>114</v>
      </c>
      <c r="Q2047" t="str">
        <f>TEXT(Table357[[#This Row],[order_date]],"yyyy")</f>
        <v>2015</v>
      </c>
    </row>
    <row r="2048" spans="1:17" x14ac:dyDescent="0.3">
      <c r="A2048">
        <f t="shared" si="191"/>
        <v>7777897447</v>
      </c>
      <c r="B2048" s="1">
        <v>42359</v>
      </c>
      <c r="C2048" t="str">
        <f t="shared" si="186"/>
        <v>Monday</v>
      </c>
      <c r="D2048" t="str">
        <f t="shared" si="187"/>
        <v>December</v>
      </c>
      <c r="E2048">
        <v>18.5</v>
      </c>
      <c r="F2048" t="s">
        <v>13</v>
      </c>
      <c r="G2048" t="s">
        <v>14</v>
      </c>
      <c r="H2048">
        <f t="shared" si="188"/>
        <v>25.5</v>
      </c>
      <c r="I2048">
        <v>9</v>
      </c>
      <c r="J2048" t="s">
        <v>15</v>
      </c>
      <c r="K2048" t="s">
        <v>16</v>
      </c>
      <c r="L2048">
        <f>Table357[[#This Row],[unit_price]]*Table357[[#This Row],[quantity]]</f>
        <v>166.5</v>
      </c>
      <c r="M2048">
        <f t="shared" si="189"/>
        <v>229.5</v>
      </c>
      <c r="N2048">
        <f t="shared" si="190"/>
        <v>63</v>
      </c>
      <c r="O2048" t="s">
        <v>112</v>
      </c>
      <c r="P2048" t="s">
        <v>115</v>
      </c>
      <c r="Q2048" t="str">
        <f>TEXT(Table357[[#This Row],[order_date]],"yyyy")</f>
        <v>2015</v>
      </c>
    </row>
    <row r="2049" spans="1:17" x14ac:dyDescent="0.3">
      <c r="A2049">
        <f t="shared" si="191"/>
        <v>7777897448</v>
      </c>
      <c r="B2049" s="1">
        <v>42360</v>
      </c>
      <c r="C2049" t="str">
        <f t="shared" si="186"/>
        <v>Tuesday</v>
      </c>
      <c r="D2049" t="str">
        <f t="shared" si="187"/>
        <v>December</v>
      </c>
      <c r="E2049">
        <v>14.75</v>
      </c>
      <c r="F2049" t="s">
        <v>7</v>
      </c>
      <c r="G2049" t="s">
        <v>14</v>
      </c>
      <c r="H2049">
        <f t="shared" si="188"/>
        <v>20.25</v>
      </c>
      <c r="I2049">
        <v>8</v>
      </c>
      <c r="J2049" t="s">
        <v>56</v>
      </c>
      <c r="K2049" t="s">
        <v>57</v>
      </c>
      <c r="L2049">
        <f>Table357[[#This Row],[unit_price]]*Table357[[#This Row],[quantity]]</f>
        <v>118</v>
      </c>
      <c r="M2049">
        <f t="shared" si="189"/>
        <v>162</v>
      </c>
      <c r="N2049">
        <f t="shared" si="190"/>
        <v>44</v>
      </c>
      <c r="O2049" t="s">
        <v>111</v>
      </c>
      <c r="P2049" t="s">
        <v>115</v>
      </c>
      <c r="Q2049" t="str">
        <f>TEXT(Table357[[#This Row],[order_date]],"yyyy")</f>
        <v>2015</v>
      </c>
    </row>
    <row r="2050" spans="1:17" x14ac:dyDescent="0.3">
      <c r="A2050">
        <f t="shared" si="191"/>
        <v>7777897449</v>
      </c>
      <c r="B2050" s="1">
        <v>42360</v>
      </c>
      <c r="C2050" t="str">
        <f t="shared" ref="C2050:C2113" si="192">TEXT(B2050,"dddd")</f>
        <v>Tuesday</v>
      </c>
      <c r="D2050" t="str">
        <f t="shared" si="187"/>
        <v>December</v>
      </c>
      <c r="E2050">
        <v>20.25</v>
      </c>
      <c r="F2050" t="s">
        <v>13</v>
      </c>
      <c r="G2050" t="s">
        <v>14</v>
      </c>
      <c r="H2050">
        <f t="shared" si="188"/>
        <v>27.25</v>
      </c>
      <c r="I2050">
        <v>6</v>
      </c>
      <c r="J2050" t="s">
        <v>42</v>
      </c>
      <c r="K2050" t="s">
        <v>43</v>
      </c>
      <c r="L2050">
        <f>Table357[[#This Row],[unit_price]]*Table357[[#This Row],[quantity]]</f>
        <v>121.5</v>
      </c>
      <c r="M2050">
        <f t="shared" si="189"/>
        <v>163.5</v>
      </c>
      <c r="N2050">
        <f t="shared" si="190"/>
        <v>42</v>
      </c>
      <c r="O2050" t="s">
        <v>111</v>
      </c>
      <c r="P2050" t="s">
        <v>114</v>
      </c>
      <c r="Q2050" t="str">
        <f>TEXT(Table357[[#This Row],[order_date]],"yyyy")</f>
        <v>2015</v>
      </c>
    </row>
    <row r="2051" spans="1:17" x14ac:dyDescent="0.3">
      <c r="A2051">
        <f t="shared" si="191"/>
        <v>7777897450</v>
      </c>
      <c r="B2051" s="1">
        <v>42360</v>
      </c>
      <c r="C2051" t="str">
        <f t="shared" si="192"/>
        <v>Tuesday</v>
      </c>
      <c r="D2051" t="str">
        <f t="shared" ref="D2051:D2114" si="193">TEXT(B2051,"mmmm")</f>
        <v>December</v>
      </c>
      <c r="E2051">
        <v>20.75</v>
      </c>
      <c r="F2051" t="s">
        <v>13</v>
      </c>
      <c r="G2051" t="s">
        <v>22</v>
      </c>
      <c r="H2051">
        <f t="shared" ref="H2051:H2114" si="194">E2051 +   IF(F2051="S", 2, IF(F2051="M", 3.5, IF(F2051="L", 5, 0))) +  IF(G2051="Classic", 1, IF(G2051="Veggie", 2, IF(G2051="Chicken", 3, IF(G2051="Supreme",5,0))))</f>
        <v>28.75</v>
      </c>
      <c r="I2051">
        <v>9</v>
      </c>
      <c r="J2051" t="s">
        <v>50</v>
      </c>
      <c r="K2051" t="s">
        <v>51</v>
      </c>
      <c r="L2051">
        <f>Table357[[#This Row],[unit_price]]*Table357[[#This Row],[quantity]]</f>
        <v>186.75</v>
      </c>
      <c r="M2051">
        <f t="shared" ref="M2051:M2114" si="195">H2051*I2051</f>
        <v>258.75</v>
      </c>
      <c r="N2051">
        <f t="shared" ref="N2051:N2114" si="196">(H2051-E2051)*I2051</f>
        <v>72</v>
      </c>
      <c r="O2051" t="s">
        <v>111</v>
      </c>
      <c r="P2051" t="s">
        <v>114</v>
      </c>
      <c r="Q2051" t="str">
        <f>TEXT(Table357[[#This Row],[order_date]],"yyyy")</f>
        <v>2015</v>
      </c>
    </row>
    <row r="2052" spans="1:17" x14ac:dyDescent="0.3">
      <c r="A2052">
        <f t="shared" ref="A2052:A2115" si="197">A2051+1</f>
        <v>7777897451</v>
      </c>
      <c r="B2052" s="1">
        <v>42360</v>
      </c>
      <c r="C2052" t="str">
        <f t="shared" si="192"/>
        <v>Tuesday</v>
      </c>
      <c r="D2052" t="str">
        <f t="shared" si="193"/>
        <v>December</v>
      </c>
      <c r="E2052">
        <v>23.65</v>
      </c>
      <c r="F2052" t="s">
        <v>27</v>
      </c>
      <c r="G2052" t="s">
        <v>17</v>
      </c>
      <c r="H2052">
        <f t="shared" si="194"/>
        <v>30.65</v>
      </c>
      <c r="I2052">
        <v>1</v>
      </c>
      <c r="J2052" t="s">
        <v>77</v>
      </c>
      <c r="K2052" t="s">
        <v>78</v>
      </c>
      <c r="L2052">
        <f>Table357[[#This Row],[unit_price]]*Table357[[#This Row],[quantity]]</f>
        <v>23.65</v>
      </c>
      <c r="M2052">
        <f t="shared" si="195"/>
        <v>30.65</v>
      </c>
      <c r="N2052">
        <f t="shared" si="196"/>
        <v>7</v>
      </c>
      <c r="O2052" t="s">
        <v>112</v>
      </c>
      <c r="P2052" t="s">
        <v>114</v>
      </c>
      <c r="Q2052" t="str">
        <f>TEXT(Table357[[#This Row],[order_date]],"yyyy")</f>
        <v>2015</v>
      </c>
    </row>
    <row r="2053" spans="1:17" x14ac:dyDescent="0.3">
      <c r="A2053">
        <f t="shared" si="197"/>
        <v>7777897452</v>
      </c>
      <c r="B2053" s="1">
        <v>42360</v>
      </c>
      <c r="C2053" t="str">
        <f t="shared" si="192"/>
        <v>Tuesday</v>
      </c>
      <c r="D2053" t="str">
        <f t="shared" si="193"/>
        <v>December</v>
      </c>
      <c r="E2053">
        <v>20.25</v>
      </c>
      <c r="F2053" t="s">
        <v>13</v>
      </c>
      <c r="G2053" t="s">
        <v>14</v>
      </c>
      <c r="H2053">
        <f t="shared" si="194"/>
        <v>27.25</v>
      </c>
      <c r="I2053">
        <v>12</v>
      </c>
      <c r="J2053" t="s">
        <v>20</v>
      </c>
      <c r="K2053" t="s">
        <v>21</v>
      </c>
      <c r="L2053">
        <f>Table357[[#This Row],[unit_price]]*Table357[[#This Row],[quantity]]</f>
        <v>243</v>
      </c>
      <c r="M2053">
        <f t="shared" si="195"/>
        <v>327</v>
      </c>
      <c r="N2053">
        <f t="shared" si="196"/>
        <v>84</v>
      </c>
      <c r="O2053" t="s">
        <v>111</v>
      </c>
      <c r="P2053" t="s">
        <v>115</v>
      </c>
      <c r="Q2053" t="str">
        <f>TEXT(Table357[[#This Row],[order_date]],"yyyy")</f>
        <v>2015</v>
      </c>
    </row>
    <row r="2054" spans="1:17" x14ac:dyDescent="0.3">
      <c r="A2054">
        <f t="shared" si="197"/>
        <v>7777897453</v>
      </c>
      <c r="B2054" s="1">
        <v>42360</v>
      </c>
      <c r="C2054" t="str">
        <f t="shared" si="192"/>
        <v>Tuesday</v>
      </c>
      <c r="D2054" t="str">
        <f t="shared" si="193"/>
        <v>December</v>
      </c>
      <c r="E2054">
        <v>17.95</v>
      </c>
      <c r="F2054" t="s">
        <v>13</v>
      </c>
      <c r="G2054" t="s">
        <v>14</v>
      </c>
      <c r="H2054">
        <f t="shared" si="194"/>
        <v>24.95</v>
      </c>
      <c r="I2054">
        <v>10</v>
      </c>
      <c r="J2054" t="s">
        <v>56</v>
      </c>
      <c r="K2054" t="s">
        <v>57</v>
      </c>
      <c r="L2054">
        <f>Table357[[#This Row],[unit_price]]*Table357[[#This Row],[quantity]]</f>
        <v>179.5</v>
      </c>
      <c r="M2054">
        <f t="shared" si="195"/>
        <v>249.5</v>
      </c>
      <c r="N2054">
        <f t="shared" si="196"/>
        <v>70</v>
      </c>
      <c r="O2054" t="s">
        <v>111</v>
      </c>
      <c r="P2054" t="s">
        <v>115</v>
      </c>
      <c r="Q2054" t="str">
        <f>TEXT(Table357[[#This Row],[order_date]],"yyyy")</f>
        <v>2015</v>
      </c>
    </row>
    <row r="2055" spans="1:17" x14ac:dyDescent="0.3">
      <c r="A2055">
        <f t="shared" si="197"/>
        <v>7777897454</v>
      </c>
      <c r="B2055" s="1">
        <v>42360</v>
      </c>
      <c r="C2055" t="str">
        <f t="shared" si="192"/>
        <v>Tuesday</v>
      </c>
      <c r="D2055" t="str">
        <f t="shared" si="193"/>
        <v>December</v>
      </c>
      <c r="E2055">
        <v>18.5</v>
      </c>
      <c r="F2055" t="s">
        <v>13</v>
      </c>
      <c r="G2055" t="s">
        <v>14</v>
      </c>
      <c r="H2055">
        <f t="shared" si="194"/>
        <v>25.5</v>
      </c>
      <c r="I2055">
        <v>1</v>
      </c>
      <c r="J2055" t="s">
        <v>15</v>
      </c>
      <c r="K2055" t="s">
        <v>16</v>
      </c>
      <c r="L2055">
        <f>Table357[[#This Row],[unit_price]]*Table357[[#This Row],[quantity]]</f>
        <v>18.5</v>
      </c>
      <c r="M2055">
        <f t="shared" si="195"/>
        <v>25.5</v>
      </c>
      <c r="N2055">
        <f t="shared" si="196"/>
        <v>7</v>
      </c>
      <c r="O2055" t="s">
        <v>111</v>
      </c>
      <c r="P2055" t="s">
        <v>115</v>
      </c>
      <c r="Q2055" t="str">
        <f>TEXT(Table357[[#This Row],[order_date]],"yyyy")</f>
        <v>2015</v>
      </c>
    </row>
    <row r="2056" spans="1:17" x14ac:dyDescent="0.3">
      <c r="A2056">
        <f t="shared" si="197"/>
        <v>7777897455</v>
      </c>
      <c r="B2056" s="1">
        <v>42361</v>
      </c>
      <c r="C2056" t="str">
        <f t="shared" si="192"/>
        <v>Wednesday</v>
      </c>
      <c r="D2056" t="str">
        <f t="shared" si="193"/>
        <v>December</v>
      </c>
      <c r="E2056">
        <v>16.5</v>
      </c>
      <c r="F2056" t="s">
        <v>7</v>
      </c>
      <c r="G2056" t="s">
        <v>17</v>
      </c>
      <c r="H2056">
        <f t="shared" si="194"/>
        <v>25</v>
      </c>
      <c r="I2056">
        <v>7</v>
      </c>
      <c r="J2056" t="s">
        <v>32</v>
      </c>
      <c r="K2056" t="s">
        <v>33</v>
      </c>
      <c r="L2056">
        <f>Table357[[#This Row],[unit_price]]*Table357[[#This Row],[quantity]]</f>
        <v>115.5</v>
      </c>
      <c r="M2056">
        <f t="shared" si="195"/>
        <v>175</v>
      </c>
      <c r="N2056">
        <f t="shared" si="196"/>
        <v>59.5</v>
      </c>
      <c r="O2056" t="s">
        <v>111</v>
      </c>
      <c r="P2056" t="s">
        <v>115</v>
      </c>
      <c r="Q2056" t="str">
        <f>TEXT(Table357[[#This Row],[order_date]],"yyyy")</f>
        <v>2015</v>
      </c>
    </row>
    <row r="2057" spans="1:17" x14ac:dyDescent="0.3">
      <c r="A2057">
        <f t="shared" si="197"/>
        <v>7777897456</v>
      </c>
      <c r="B2057" s="1">
        <v>42361</v>
      </c>
      <c r="C2057" t="str">
        <f t="shared" si="192"/>
        <v>Wednesday</v>
      </c>
      <c r="D2057" t="str">
        <f t="shared" si="193"/>
        <v>December</v>
      </c>
      <c r="E2057">
        <v>12.75</v>
      </c>
      <c r="F2057" t="s">
        <v>27</v>
      </c>
      <c r="G2057" t="s">
        <v>14</v>
      </c>
      <c r="H2057">
        <f t="shared" si="194"/>
        <v>16.75</v>
      </c>
      <c r="I2057">
        <v>9</v>
      </c>
      <c r="J2057" t="s">
        <v>62</v>
      </c>
      <c r="K2057" t="s">
        <v>63</v>
      </c>
      <c r="L2057">
        <f>Table357[[#This Row],[unit_price]]*Table357[[#This Row],[quantity]]</f>
        <v>114.75</v>
      </c>
      <c r="M2057">
        <f t="shared" si="195"/>
        <v>150.75</v>
      </c>
      <c r="N2057">
        <f t="shared" si="196"/>
        <v>36</v>
      </c>
      <c r="O2057" t="s">
        <v>112</v>
      </c>
      <c r="P2057" t="s">
        <v>114</v>
      </c>
      <c r="Q2057" t="str">
        <f>TEXT(Table357[[#This Row],[order_date]],"yyyy")</f>
        <v>2015</v>
      </c>
    </row>
    <row r="2058" spans="1:17" x14ac:dyDescent="0.3">
      <c r="A2058">
        <f t="shared" si="197"/>
        <v>7777897457</v>
      </c>
      <c r="B2058" s="1">
        <v>42361</v>
      </c>
      <c r="C2058" t="str">
        <f t="shared" si="192"/>
        <v>Wednesday</v>
      </c>
      <c r="D2058" t="str">
        <f t="shared" si="193"/>
        <v>December</v>
      </c>
      <c r="E2058">
        <v>25.5</v>
      </c>
      <c r="F2058" t="s">
        <v>76</v>
      </c>
      <c r="G2058" t="s">
        <v>8</v>
      </c>
      <c r="H2058">
        <f t="shared" si="194"/>
        <v>26.5</v>
      </c>
      <c r="I2058">
        <v>4</v>
      </c>
      <c r="J2058" t="s">
        <v>30</v>
      </c>
      <c r="K2058" t="s">
        <v>31</v>
      </c>
      <c r="L2058">
        <f>Table357[[#This Row],[unit_price]]*Table357[[#This Row],[quantity]]</f>
        <v>102</v>
      </c>
      <c r="M2058">
        <f t="shared" si="195"/>
        <v>106</v>
      </c>
      <c r="N2058">
        <f t="shared" si="196"/>
        <v>4</v>
      </c>
      <c r="O2058" t="s">
        <v>111</v>
      </c>
      <c r="P2058" t="s">
        <v>115</v>
      </c>
      <c r="Q2058" t="str">
        <f>TEXT(Table357[[#This Row],[order_date]],"yyyy")</f>
        <v>2015</v>
      </c>
    </row>
    <row r="2059" spans="1:17" x14ac:dyDescent="0.3">
      <c r="A2059">
        <f t="shared" si="197"/>
        <v>7777897458</v>
      </c>
      <c r="B2059" s="1">
        <v>42361</v>
      </c>
      <c r="C2059" t="str">
        <f t="shared" si="192"/>
        <v>Wednesday</v>
      </c>
      <c r="D2059" t="str">
        <f t="shared" si="193"/>
        <v>December</v>
      </c>
      <c r="E2059">
        <v>16.75</v>
      </c>
      <c r="F2059" t="s">
        <v>7</v>
      </c>
      <c r="G2059" t="s">
        <v>22</v>
      </c>
      <c r="H2059">
        <f t="shared" si="194"/>
        <v>23.25</v>
      </c>
      <c r="I2059">
        <v>5</v>
      </c>
      <c r="J2059" t="s">
        <v>46</v>
      </c>
      <c r="K2059" t="s">
        <v>47</v>
      </c>
      <c r="L2059">
        <f>Table357[[#This Row],[unit_price]]*Table357[[#This Row],[quantity]]</f>
        <v>83.75</v>
      </c>
      <c r="M2059">
        <f t="shared" si="195"/>
        <v>116.25</v>
      </c>
      <c r="N2059">
        <f t="shared" si="196"/>
        <v>32.5</v>
      </c>
      <c r="O2059" t="s">
        <v>112</v>
      </c>
      <c r="P2059" t="s">
        <v>114</v>
      </c>
      <c r="Q2059" t="str">
        <f>TEXT(Table357[[#This Row],[order_date]],"yyyy")</f>
        <v>2015</v>
      </c>
    </row>
    <row r="2060" spans="1:17" x14ac:dyDescent="0.3">
      <c r="A2060">
        <f t="shared" si="197"/>
        <v>7777897459</v>
      </c>
      <c r="B2060" s="1">
        <v>42361</v>
      </c>
      <c r="C2060" t="str">
        <f t="shared" si="192"/>
        <v>Wednesday</v>
      </c>
      <c r="D2060" t="str">
        <f t="shared" si="193"/>
        <v>December</v>
      </c>
      <c r="E2060">
        <v>12</v>
      </c>
      <c r="F2060" t="s">
        <v>27</v>
      </c>
      <c r="G2060" t="s">
        <v>14</v>
      </c>
      <c r="H2060">
        <f t="shared" si="194"/>
        <v>16</v>
      </c>
      <c r="I2060">
        <v>1</v>
      </c>
      <c r="J2060" t="s">
        <v>34</v>
      </c>
      <c r="K2060" t="s">
        <v>35</v>
      </c>
      <c r="L2060">
        <f>Table357[[#This Row],[unit_price]]*Table357[[#This Row],[quantity]]</f>
        <v>12</v>
      </c>
      <c r="M2060">
        <f t="shared" si="195"/>
        <v>16</v>
      </c>
      <c r="N2060">
        <f t="shared" si="196"/>
        <v>4</v>
      </c>
      <c r="O2060" t="s">
        <v>112</v>
      </c>
      <c r="P2060" t="s">
        <v>115</v>
      </c>
      <c r="Q2060" t="str">
        <f>TEXT(Table357[[#This Row],[order_date]],"yyyy")</f>
        <v>2015</v>
      </c>
    </row>
    <row r="2061" spans="1:17" x14ac:dyDescent="0.3">
      <c r="A2061">
        <f t="shared" si="197"/>
        <v>7777897460</v>
      </c>
      <c r="B2061" s="1">
        <v>42361</v>
      </c>
      <c r="C2061" t="str">
        <f t="shared" si="192"/>
        <v>Wednesday</v>
      </c>
      <c r="D2061" t="str">
        <f t="shared" si="193"/>
        <v>December</v>
      </c>
      <c r="E2061">
        <v>20.75</v>
      </c>
      <c r="F2061" t="s">
        <v>13</v>
      </c>
      <c r="G2061" t="s">
        <v>17</v>
      </c>
      <c r="H2061">
        <f t="shared" si="194"/>
        <v>30.75</v>
      </c>
      <c r="I2061">
        <v>12</v>
      </c>
      <c r="J2061" t="s">
        <v>38</v>
      </c>
      <c r="K2061" t="s">
        <v>39</v>
      </c>
      <c r="L2061">
        <f>Table357[[#This Row],[unit_price]]*Table357[[#This Row],[quantity]]</f>
        <v>249</v>
      </c>
      <c r="M2061">
        <f t="shared" si="195"/>
        <v>369</v>
      </c>
      <c r="N2061">
        <f t="shared" si="196"/>
        <v>120</v>
      </c>
      <c r="O2061" t="s">
        <v>112</v>
      </c>
      <c r="P2061" t="s">
        <v>115</v>
      </c>
      <c r="Q2061" t="str">
        <f>TEXT(Table357[[#This Row],[order_date]],"yyyy")</f>
        <v>2015</v>
      </c>
    </row>
    <row r="2062" spans="1:17" x14ac:dyDescent="0.3">
      <c r="A2062">
        <f t="shared" si="197"/>
        <v>7777897461</v>
      </c>
      <c r="B2062" s="1">
        <v>42361</v>
      </c>
      <c r="C2062" t="str">
        <f t="shared" si="192"/>
        <v>Wednesday</v>
      </c>
      <c r="D2062" t="str">
        <f t="shared" si="193"/>
        <v>December</v>
      </c>
      <c r="E2062">
        <v>16.5</v>
      </c>
      <c r="F2062" t="s">
        <v>7</v>
      </c>
      <c r="G2062" t="s">
        <v>17</v>
      </c>
      <c r="H2062">
        <f t="shared" si="194"/>
        <v>25</v>
      </c>
      <c r="I2062">
        <v>6</v>
      </c>
      <c r="J2062" t="s">
        <v>18</v>
      </c>
      <c r="K2062" t="s">
        <v>19</v>
      </c>
      <c r="L2062">
        <f>Table357[[#This Row],[unit_price]]*Table357[[#This Row],[quantity]]</f>
        <v>99</v>
      </c>
      <c r="M2062">
        <f t="shared" si="195"/>
        <v>150</v>
      </c>
      <c r="N2062">
        <f t="shared" si="196"/>
        <v>51</v>
      </c>
      <c r="O2062" t="s">
        <v>111</v>
      </c>
      <c r="P2062" t="s">
        <v>115</v>
      </c>
      <c r="Q2062" t="str">
        <f>TEXT(Table357[[#This Row],[order_date]],"yyyy")</f>
        <v>2015</v>
      </c>
    </row>
    <row r="2063" spans="1:17" x14ac:dyDescent="0.3">
      <c r="A2063">
        <f t="shared" si="197"/>
        <v>7777897462</v>
      </c>
      <c r="B2063" s="1">
        <v>42361</v>
      </c>
      <c r="C2063" t="str">
        <f t="shared" si="192"/>
        <v>Wednesday</v>
      </c>
      <c r="D2063" t="str">
        <f t="shared" si="193"/>
        <v>December</v>
      </c>
      <c r="E2063">
        <v>12.5</v>
      </c>
      <c r="F2063" t="s">
        <v>7</v>
      </c>
      <c r="G2063" t="s">
        <v>8</v>
      </c>
      <c r="H2063">
        <f t="shared" si="194"/>
        <v>17</v>
      </c>
      <c r="I2063">
        <v>9</v>
      </c>
      <c r="J2063" t="s">
        <v>48</v>
      </c>
      <c r="K2063" t="s">
        <v>49</v>
      </c>
      <c r="L2063">
        <f>Table357[[#This Row],[unit_price]]*Table357[[#This Row],[quantity]]</f>
        <v>112.5</v>
      </c>
      <c r="M2063">
        <f t="shared" si="195"/>
        <v>153</v>
      </c>
      <c r="N2063">
        <f t="shared" si="196"/>
        <v>40.5</v>
      </c>
      <c r="O2063" t="s">
        <v>112</v>
      </c>
      <c r="P2063" t="s">
        <v>115</v>
      </c>
      <c r="Q2063" t="str">
        <f>TEXT(Table357[[#This Row],[order_date]],"yyyy")</f>
        <v>2015</v>
      </c>
    </row>
    <row r="2064" spans="1:17" x14ac:dyDescent="0.3">
      <c r="A2064">
        <f t="shared" si="197"/>
        <v>7777897463</v>
      </c>
      <c r="B2064" s="1">
        <v>42361</v>
      </c>
      <c r="C2064" t="str">
        <f t="shared" si="192"/>
        <v>Wednesday</v>
      </c>
      <c r="D2064" t="str">
        <f t="shared" si="193"/>
        <v>December</v>
      </c>
      <c r="E2064">
        <v>16.75</v>
      </c>
      <c r="F2064" t="s">
        <v>7</v>
      </c>
      <c r="G2064" t="s">
        <v>22</v>
      </c>
      <c r="H2064">
        <f t="shared" si="194"/>
        <v>23.25</v>
      </c>
      <c r="I2064">
        <v>5</v>
      </c>
      <c r="J2064" t="s">
        <v>28</v>
      </c>
      <c r="K2064" t="s">
        <v>29</v>
      </c>
      <c r="L2064">
        <f>Table357[[#This Row],[unit_price]]*Table357[[#This Row],[quantity]]</f>
        <v>83.75</v>
      </c>
      <c r="M2064">
        <f t="shared" si="195"/>
        <v>116.25</v>
      </c>
      <c r="N2064">
        <f t="shared" si="196"/>
        <v>32.5</v>
      </c>
      <c r="O2064" t="s">
        <v>111</v>
      </c>
      <c r="P2064" t="s">
        <v>115</v>
      </c>
      <c r="Q2064" t="str">
        <f>TEXT(Table357[[#This Row],[order_date]],"yyyy")</f>
        <v>2015</v>
      </c>
    </row>
    <row r="2065" spans="1:17" x14ac:dyDescent="0.3">
      <c r="A2065">
        <f t="shared" si="197"/>
        <v>7777897464</v>
      </c>
      <c r="B2065" s="1">
        <v>42361</v>
      </c>
      <c r="C2065" t="str">
        <f t="shared" si="192"/>
        <v>Wednesday</v>
      </c>
      <c r="D2065" t="str">
        <f t="shared" si="193"/>
        <v>December</v>
      </c>
      <c r="E2065">
        <v>12.5</v>
      </c>
      <c r="F2065" t="s">
        <v>27</v>
      </c>
      <c r="G2065" t="s">
        <v>17</v>
      </c>
      <c r="H2065">
        <f t="shared" si="194"/>
        <v>19.5</v>
      </c>
      <c r="I2065">
        <v>2</v>
      </c>
      <c r="J2065" t="s">
        <v>38</v>
      </c>
      <c r="K2065" t="s">
        <v>39</v>
      </c>
      <c r="L2065">
        <f>Table357[[#This Row],[unit_price]]*Table357[[#This Row],[quantity]]</f>
        <v>25</v>
      </c>
      <c r="M2065">
        <f t="shared" si="195"/>
        <v>39</v>
      </c>
      <c r="N2065">
        <f t="shared" si="196"/>
        <v>14</v>
      </c>
      <c r="O2065" t="s">
        <v>111</v>
      </c>
      <c r="P2065" t="s">
        <v>115</v>
      </c>
      <c r="Q2065" t="str">
        <f>TEXT(Table357[[#This Row],[order_date]],"yyyy")</f>
        <v>2015</v>
      </c>
    </row>
    <row r="2066" spans="1:17" x14ac:dyDescent="0.3">
      <c r="A2066">
        <f t="shared" si="197"/>
        <v>7777897465</v>
      </c>
      <c r="B2066" s="1">
        <v>42362</v>
      </c>
      <c r="C2066" t="str">
        <f t="shared" si="192"/>
        <v>Thursday</v>
      </c>
      <c r="D2066" t="str">
        <f t="shared" si="193"/>
        <v>December</v>
      </c>
      <c r="E2066">
        <v>16</v>
      </c>
      <c r="F2066" t="s">
        <v>7</v>
      </c>
      <c r="G2066" t="s">
        <v>14</v>
      </c>
      <c r="H2066">
        <f t="shared" si="194"/>
        <v>21.5</v>
      </c>
      <c r="I2066">
        <v>4</v>
      </c>
      <c r="J2066" t="s">
        <v>20</v>
      </c>
      <c r="K2066" t="s">
        <v>21</v>
      </c>
      <c r="L2066">
        <f>Table357[[#This Row],[unit_price]]*Table357[[#This Row],[quantity]]</f>
        <v>64</v>
      </c>
      <c r="M2066">
        <f t="shared" si="195"/>
        <v>86</v>
      </c>
      <c r="N2066">
        <f t="shared" si="196"/>
        <v>22</v>
      </c>
      <c r="O2066" t="s">
        <v>111</v>
      </c>
      <c r="P2066" t="s">
        <v>114</v>
      </c>
      <c r="Q2066" t="str">
        <f>TEXT(Table357[[#This Row],[order_date]],"yyyy")</f>
        <v>2015</v>
      </c>
    </row>
    <row r="2067" spans="1:17" x14ac:dyDescent="0.3">
      <c r="A2067">
        <f t="shared" si="197"/>
        <v>7777897466</v>
      </c>
      <c r="B2067" s="1">
        <v>42362</v>
      </c>
      <c r="C2067" t="str">
        <f t="shared" si="192"/>
        <v>Thursday</v>
      </c>
      <c r="D2067" t="str">
        <f t="shared" si="193"/>
        <v>December</v>
      </c>
      <c r="E2067">
        <v>16.25</v>
      </c>
      <c r="F2067" t="s">
        <v>7</v>
      </c>
      <c r="G2067" t="s">
        <v>17</v>
      </c>
      <c r="H2067">
        <f t="shared" si="194"/>
        <v>24.75</v>
      </c>
      <c r="I2067">
        <v>8</v>
      </c>
      <c r="J2067" t="s">
        <v>70</v>
      </c>
      <c r="K2067" t="s">
        <v>71</v>
      </c>
      <c r="L2067">
        <f>Table357[[#This Row],[unit_price]]*Table357[[#This Row],[quantity]]</f>
        <v>130</v>
      </c>
      <c r="M2067">
        <f t="shared" si="195"/>
        <v>198</v>
      </c>
      <c r="N2067">
        <f t="shared" si="196"/>
        <v>68</v>
      </c>
      <c r="O2067" t="s">
        <v>112</v>
      </c>
      <c r="P2067" t="s">
        <v>114</v>
      </c>
      <c r="Q2067" t="str">
        <f>TEXT(Table357[[#This Row],[order_date]],"yyyy")</f>
        <v>2015</v>
      </c>
    </row>
    <row r="2068" spans="1:17" x14ac:dyDescent="0.3">
      <c r="A2068">
        <f t="shared" si="197"/>
        <v>7777897467</v>
      </c>
      <c r="B2068" s="1">
        <v>42362</v>
      </c>
      <c r="C2068" t="str">
        <f t="shared" si="192"/>
        <v>Thursday</v>
      </c>
      <c r="D2068" t="str">
        <f t="shared" si="193"/>
        <v>December</v>
      </c>
      <c r="E2068">
        <v>16.5</v>
      </c>
      <c r="F2068" t="s">
        <v>13</v>
      </c>
      <c r="G2068" t="s">
        <v>8</v>
      </c>
      <c r="H2068">
        <f t="shared" si="194"/>
        <v>22.5</v>
      </c>
      <c r="I2068">
        <v>3</v>
      </c>
      <c r="J2068" t="s">
        <v>9</v>
      </c>
      <c r="K2068" t="s">
        <v>10</v>
      </c>
      <c r="L2068">
        <f>Table357[[#This Row],[unit_price]]*Table357[[#This Row],[quantity]]</f>
        <v>49.5</v>
      </c>
      <c r="M2068">
        <f t="shared" si="195"/>
        <v>67.5</v>
      </c>
      <c r="N2068">
        <f t="shared" si="196"/>
        <v>18</v>
      </c>
      <c r="O2068" t="s">
        <v>111</v>
      </c>
      <c r="P2068" t="s">
        <v>114</v>
      </c>
      <c r="Q2068" t="str">
        <f>TEXT(Table357[[#This Row],[order_date]],"yyyy")</f>
        <v>2015</v>
      </c>
    </row>
    <row r="2069" spans="1:17" x14ac:dyDescent="0.3">
      <c r="A2069">
        <f t="shared" si="197"/>
        <v>7777897468</v>
      </c>
      <c r="B2069" s="1">
        <v>42362</v>
      </c>
      <c r="C2069" t="str">
        <f t="shared" si="192"/>
        <v>Thursday</v>
      </c>
      <c r="D2069" t="str">
        <f t="shared" si="193"/>
        <v>December</v>
      </c>
      <c r="E2069">
        <v>12.5</v>
      </c>
      <c r="F2069" t="s">
        <v>7</v>
      </c>
      <c r="G2069" t="s">
        <v>8</v>
      </c>
      <c r="H2069">
        <f t="shared" si="194"/>
        <v>17</v>
      </c>
      <c r="I2069">
        <v>10</v>
      </c>
      <c r="J2069" t="s">
        <v>48</v>
      </c>
      <c r="K2069" t="s">
        <v>49</v>
      </c>
      <c r="L2069">
        <f>Table357[[#This Row],[unit_price]]*Table357[[#This Row],[quantity]]</f>
        <v>125</v>
      </c>
      <c r="M2069">
        <f t="shared" si="195"/>
        <v>170</v>
      </c>
      <c r="N2069">
        <f t="shared" si="196"/>
        <v>45</v>
      </c>
      <c r="O2069" t="s">
        <v>111</v>
      </c>
      <c r="P2069" t="s">
        <v>114</v>
      </c>
      <c r="Q2069" t="str">
        <f>TEXT(Table357[[#This Row],[order_date]],"yyyy")</f>
        <v>2015</v>
      </c>
    </row>
    <row r="2070" spans="1:17" x14ac:dyDescent="0.3">
      <c r="A2070">
        <f t="shared" si="197"/>
        <v>7777897469</v>
      </c>
      <c r="B2070" s="1">
        <v>42362</v>
      </c>
      <c r="C2070" t="str">
        <f t="shared" si="192"/>
        <v>Thursday</v>
      </c>
      <c r="D2070" t="str">
        <f t="shared" si="193"/>
        <v>December</v>
      </c>
      <c r="E2070">
        <v>16</v>
      </c>
      <c r="F2070" t="s">
        <v>7</v>
      </c>
      <c r="G2070" t="s">
        <v>8</v>
      </c>
      <c r="H2070">
        <f t="shared" si="194"/>
        <v>20.5</v>
      </c>
      <c r="I2070">
        <v>7</v>
      </c>
      <c r="J2070" t="s">
        <v>11</v>
      </c>
      <c r="K2070" t="s">
        <v>12</v>
      </c>
      <c r="L2070">
        <f>Table357[[#This Row],[unit_price]]*Table357[[#This Row],[quantity]]</f>
        <v>112</v>
      </c>
      <c r="M2070">
        <f t="shared" si="195"/>
        <v>143.5</v>
      </c>
      <c r="N2070">
        <f t="shared" si="196"/>
        <v>31.5</v>
      </c>
      <c r="O2070" t="s">
        <v>111</v>
      </c>
      <c r="P2070" t="s">
        <v>115</v>
      </c>
      <c r="Q2070" t="str">
        <f>TEXT(Table357[[#This Row],[order_date]],"yyyy")</f>
        <v>2015</v>
      </c>
    </row>
    <row r="2071" spans="1:17" x14ac:dyDescent="0.3">
      <c r="A2071">
        <f t="shared" si="197"/>
        <v>7777897470</v>
      </c>
      <c r="B2071" s="1">
        <v>42362</v>
      </c>
      <c r="C2071" t="str">
        <f t="shared" si="192"/>
        <v>Thursday</v>
      </c>
      <c r="D2071" t="str">
        <f t="shared" si="193"/>
        <v>December</v>
      </c>
      <c r="E2071">
        <v>20.75</v>
      </c>
      <c r="F2071" t="s">
        <v>13</v>
      </c>
      <c r="G2071" t="s">
        <v>17</v>
      </c>
      <c r="H2071">
        <f t="shared" si="194"/>
        <v>30.75</v>
      </c>
      <c r="I2071">
        <v>7</v>
      </c>
      <c r="J2071" t="s">
        <v>38</v>
      </c>
      <c r="K2071" t="s">
        <v>39</v>
      </c>
      <c r="L2071">
        <f>Table357[[#This Row],[unit_price]]*Table357[[#This Row],[quantity]]</f>
        <v>145.25</v>
      </c>
      <c r="M2071">
        <f t="shared" si="195"/>
        <v>215.25</v>
      </c>
      <c r="N2071">
        <f t="shared" si="196"/>
        <v>70</v>
      </c>
      <c r="O2071" t="s">
        <v>112</v>
      </c>
      <c r="P2071" t="s">
        <v>115</v>
      </c>
      <c r="Q2071" t="str">
        <f>TEXT(Table357[[#This Row],[order_date]],"yyyy")</f>
        <v>2015</v>
      </c>
    </row>
    <row r="2072" spans="1:17" x14ac:dyDescent="0.3">
      <c r="A2072">
        <f t="shared" si="197"/>
        <v>7777897471</v>
      </c>
      <c r="B2072" s="1">
        <v>42362</v>
      </c>
      <c r="C2072" t="str">
        <f t="shared" si="192"/>
        <v>Thursday</v>
      </c>
      <c r="D2072" t="str">
        <f t="shared" si="193"/>
        <v>December</v>
      </c>
      <c r="E2072">
        <v>16</v>
      </c>
      <c r="F2072" t="s">
        <v>7</v>
      </c>
      <c r="G2072" t="s">
        <v>14</v>
      </c>
      <c r="H2072">
        <f t="shared" si="194"/>
        <v>21.5</v>
      </c>
      <c r="I2072">
        <v>12</v>
      </c>
      <c r="J2072" t="s">
        <v>42</v>
      </c>
      <c r="K2072" t="s">
        <v>43</v>
      </c>
      <c r="L2072">
        <f>Table357[[#This Row],[unit_price]]*Table357[[#This Row],[quantity]]</f>
        <v>192</v>
      </c>
      <c r="M2072">
        <f t="shared" si="195"/>
        <v>258</v>
      </c>
      <c r="N2072">
        <f t="shared" si="196"/>
        <v>66</v>
      </c>
      <c r="O2072" t="s">
        <v>111</v>
      </c>
      <c r="P2072" t="s">
        <v>114</v>
      </c>
      <c r="Q2072" t="str">
        <f>TEXT(Table357[[#This Row],[order_date]],"yyyy")</f>
        <v>2015</v>
      </c>
    </row>
    <row r="2073" spans="1:17" x14ac:dyDescent="0.3">
      <c r="A2073">
        <f t="shared" si="197"/>
        <v>7777897472</v>
      </c>
      <c r="B2073" s="1">
        <v>42363</v>
      </c>
      <c r="C2073" t="str">
        <f t="shared" si="192"/>
        <v>Friday</v>
      </c>
      <c r="D2073" t="str">
        <f t="shared" si="193"/>
        <v>December</v>
      </c>
      <c r="E2073">
        <v>17.95</v>
      </c>
      <c r="F2073" t="s">
        <v>13</v>
      </c>
      <c r="G2073" t="s">
        <v>14</v>
      </c>
      <c r="H2073">
        <f t="shared" si="194"/>
        <v>24.95</v>
      </c>
      <c r="I2073">
        <v>7</v>
      </c>
      <c r="J2073" t="s">
        <v>56</v>
      </c>
      <c r="K2073" t="s">
        <v>57</v>
      </c>
      <c r="L2073">
        <f>Table357[[#This Row],[unit_price]]*Table357[[#This Row],[quantity]]</f>
        <v>125.64999999999999</v>
      </c>
      <c r="M2073">
        <f t="shared" si="195"/>
        <v>174.65</v>
      </c>
      <c r="N2073">
        <f t="shared" si="196"/>
        <v>49</v>
      </c>
      <c r="O2073" t="s">
        <v>112</v>
      </c>
      <c r="P2073" t="s">
        <v>114</v>
      </c>
      <c r="Q2073" t="str">
        <f>TEXT(Table357[[#This Row],[order_date]],"yyyy")</f>
        <v>2015</v>
      </c>
    </row>
    <row r="2074" spans="1:17" x14ac:dyDescent="0.3">
      <c r="A2074">
        <f t="shared" si="197"/>
        <v>7777897473</v>
      </c>
      <c r="B2074" s="1">
        <v>42363</v>
      </c>
      <c r="C2074" t="str">
        <f t="shared" si="192"/>
        <v>Friday</v>
      </c>
      <c r="D2074" t="str">
        <f t="shared" si="193"/>
        <v>December</v>
      </c>
      <c r="E2074">
        <v>16</v>
      </c>
      <c r="F2074" t="s">
        <v>7</v>
      </c>
      <c r="G2074" t="s">
        <v>8</v>
      </c>
      <c r="H2074">
        <f t="shared" si="194"/>
        <v>20.5</v>
      </c>
      <c r="I2074">
        <v>8</v>
      </c>
      <c r="J2074" t="s">
        <v>36</v>
      </c>
      <c r="K2074" t="s">
        <v>37</v>
      </c>
      <c r="L2074">
        <f>Table357[[#This Row],[unit_price]]*Table357[[#This Row],[quantity]]</f>
        <v>128</v>
      </c>
      <c r="M2074">
        <f t="shared" si="195"/>
        <v>164</v>
      </c>
      <c r="N2074">
        <f t="shared" si="196"/>
        <v>36</v>
      </c>
      <c r="O2074" t="s">
        <v>112</v>
      </c>
      <c r="P2074" t="s">
        <v>115</v>
      </c>
      <c r="Q2074" t="str">
        <f>TEXT(Table357[[#This Row],[order_date]],"yyyy")</f>
        <v>2015</v>
      </c>
    </row>
    <row r="2075" spans="1:17" x14ac:dyDescent="0.3">
      <c r="A2075">
        <f t="shared" si="197"/>
        <v>7777897474</v>
      </c>
      <c r="B2075" s="1">
        <v>42363</v>
      </c>
      <c r="C2075" t="str">
        <f t="shared" si="192"/>
        <v>Friday</v>
      </c>
      <c r="D2075" t="str">
        <f t="shared" si="193"/>
        <v>December</v>
      </c>
      <c r="E2075">
        <v>20.75</v>
      </c>
      <c r="F2075" t="s">
        <v>13</v>
      </c>
      <c r="G2075" t="s">
        <v>17</v>
      </c>
      <c r="H2075">
        <f t="shared" si="194"/>
        <v>30.75</v>
      </c>
      <c r="I2075">
        <v>10</v>
      </c>
      <c r="J2075" t="s">
        <v>38</v>
      </c>
      <c r="K2075" t="s">
        <v>39</v>
      </c>
      <c r="L2075">
        <f>Table357[[#This Row],[unit_price]]*Table357[[#This Row],[quantity]]</f>
        <v>207.5</v>
      </c>
      <c r="M2075">
        <f t="shared" si="195"/>
        <v>307.5</v>
      </c>
      <c r="N2075">
        <f t="shared" si="196"/>
        <v>100</v>
      </c>
      <c r="O2075" t="s">
        <v>111</v>
      </c>
      <c r="P2075" t="s">
        <v>114</v>
      </c>
      <c r="Q2075" t="str">
        <f>TEXT(Table357[[#This Row],[order_date]],"yyyy")</f>
        <v>2015</v>
      </c>
    </row>
    <row r="2076" spans="1:17" x14ac:dyDescent="0.3">
      <c r="A2076">
        <f t="shared" si="197"/>
        <v>7777897475</v>
      </c>
      <c r="B2076" s="1">
        <v>42363</v>
      </c>
      <c r="C2076" t="str">
        <f t="shared" si="192"/>
        <v>Friday</v>
      </c>
      <c r="D2076" t="str">
        <f t="shared" si="193"/>
        <v>December</v>
      </c>
      <c r="E2076">
        <v>20.75</v>
      </c>
      <c r="F2076" t="s">
        <v>13</v>
      </c>
      <c r="G2076" t="s">
        <v>22</v>
      </c>
      <c r="H2076">
        <f t="shared" si="194"/>
        <v>28.75</v>
      </c>
      <c r="I2076">
        <v>6</v>
      </c>
      <c r="J2076" t="s">
        <v>44</v>
      </c>
      <c r="K2076" t="s">
        <v>45</v>
      </c>
      <c r="L2076">
        <f>Table357[[#This Row],[unit_price]]*Table357[[#This Row],[quantity]]</f>
        <v>124.5</v>
      </c>
      <c r="M2076">
        <f t="shared" si="195"/>
        <v>172.5</v>
      </c>
      <c r="N2076">
        <f t="shared" si="196"/>
        <v>48</v>
      </c>
      <c r="O2076" t="s">
        <v>111</v>
      </c>
      <c r="P2076" t="s">
        <v>114</v>
      </c>
      <c r="Q2076" t="str">
        <f>TEXT(Table357[[#This Row],[order_date]],"yyyy")</f>
        <v>2015</v>
      </c>
    </row>
    <row r="2077" spans="1:17" x14ac:dyDescent="0.3">
      <c r="A2077">
        <f t="shared" si="197"/>
        <v>7777897476</v>
      </c>
      <c r="B2077" s="1">
        <v>42363</v>
      </c>
      <c r="C2077" t="str">
        <f t="shared" si="192"/>
        <v>Friday</v>
      </c>
      <c r="D2077" t="str">
        <f t="shared" si="193"/>
        <v>December</v>
      </c>
      <c r="E2077">
        <v>16.5</v>
      </c>
      <c r="F2077" t="s">
        <v>7</v>
      </c>
      <c r="G2077" t="s">
        <v>17</v>
      </c>
      <c r="H2077">
        <f t="shared" si="194"/>
        <v>25</v>
      </c>
      <c r="I2077">
        <v>2</v>
      </c>
      <c r="J2077" t="s">
        <v>18</v>
      </c>
      <c r="K2077" t="s">
        <v>19</v>
      </c>
      <c r="L2077">
        <f>Table357[[#This Row],[unit_price]]*Table357[[#This Row],[quantity]]</f>
        <v>33</v>
      </c>
      <c r="M2077">
        <f t="shared" si="195"/>
        <v>50</v>
      </c>
      <c r="N2077">
        <f t="shared" si="196"/>
        <v>17</v>
      </c>
      <c r="O2077" t="s">
        <v>111</v>
      </c>
      <c r="P2077" t="s">
        <v>115</v>
      </c>
      <c r="Q2077" t="str">
        <f>TEXT(Table357[[#This Row],[order_date]],"yyyy")</f>
        <v>2015</v>
      </c>
    </row>
    <row r="2078" spans="1:17" x14ac:dyDescent="0.3">
      <c r="A2078">
        <f t="shared" si="197"/>
        <v>7777897477</v>
      </c>
      <c r="B2078" s="1">
        <v>42363</v>
      </c>
      <c r="C2078" t="str">
        <f t="shared" si="192"/>
        <v>Friday</v>
      </c>
      <c r="D2078" t="str">
        <f t="shared" si="193"/>
        <v>December</v>
      </c>
      <c r="E2078">
        <v>18.5</v>
      </c>
      <c r="F2078" t="s">
        <v>13</v>
      </c>
      <c r="G2078" t="s">
        <v>14</v>
      </c>
      <c r="H2078">
        <f t="shared" si="194"/>
        <v>25.5</v>
      </c>
      <c r="I2078">
        <v>5</v>
      </c>
      <c r="J2078" t="s">
        <v>15</v>
      </c>
      <c r="K2078" t="s">
        <v>16</v>
      </c>
      <c r="L2078">
        <f>Table357[[#This Row],[unit_price]]*Table357[[#This Row],[quantity]]</f>
        <v>92.5</v>
      </c>
      <c r="M2078">
        <f t="shared" si="195"/>
        <v>127.5</v>
      </c>
      <c r="N2078">
        <f t="shared" si="196"/>
        <v>35</v>
      </c>
      <c r="O2078" t="s">
        <v>112</v>
      </c>
      <c r="P2078" t="s">
        <v>115</v>
      </c>
      <c r="Q2078" t="str">
        <f>TEXT(Table357[[#This Row],[order_date]],"yyyy")</f>
        <v>2015</v>
      </c>
    </row>
    <row r="2079" spans="1:17" x14ac:dyDescent="0.3">
      <c r="A2079">
        <f t="shared" si="197"/>
        <v>7777897478</v>
      </c>
      <c r="B2079" s="1">
        <v>42363</v>
      </c>
      <c r="C2079" t="str">
        <f t="shared" si="192"/>
        <v>Friday</v>
      </c>
      <c r="D2079" t="str">
        <f t="shared" si="193"/>
        <v>December</v>
      </c>
      <c r="E2079">
        <v>10.5</v>
      </c>
      <c r="F2079" t="s">
        <v>27</v>
      </c>
      <c r="G2079" t="s">
        <v>8</v>
      </c>
      <c r="H2079">
        <f t="shared" si="194"/>
        <v>13.5</v>
      </c>
      <c r="I2079">
        <v>11</v>
      </c>
      <c r="J2079" t="s">
        <v>9</v>
      </c>
      <c r="K2079" t="s">
        <v>10</v>
      </c>
      <c r="L2079">
        <f>Table357[[#This Row],[unit_price]]*Table357[[#This Row],[quantity]]</f>
        <v>115.5</v>
      </c>
      <c r="M2079">
        <f t="shared" si="195"/>
        <v>148.5</v>
      </c>
      <c r="N2079">
        <f t="shared" si="196"/>
        <v>33</v>
      </c>
      <c r="O2079" t="s">
        <v>112</v>
      </c>
      <c r="P2079" t="s">
        <v>115</v>
      </c>
      <c r="Q2079" t="str">
        <f>TEXT(Table357[[#This Row],[order_date]],"yyyy")</f>
        <v>2015</v>
      </c>
    </row>
    <row r="2080" spans="1:17" x14ac:dyDescent="0.3">
      <c r="A2080">
        <f t="shared" si="197"/>
        <v>7777897479</v>
      </c>
      <c r="B2080" s="1">
        <v>42363</v>
      </c>
      <c r="C2080" t="str">
        <f t="shared" si="192"/>
        <v>Friday</v>
      </c>
      <c r="D2080" t="str">
        <f t="shared" si="193"/>
        <v>December</v>
      </c>
      <c r="E2080">
        <v>16.5</v>
      </c>
      <c r="F2080" t="s">
        <v>7</v>
      </c>
      <c r="G2080" t="s">
        <v>17</v>
      </c>
      <c r="H2080">
        <f t="shared" si="194"/>
        <v>25</v>
      </c>
      <c r="I2080">
        <v>1</v>
      </c>
      <c r="J2080" t="s">
        <v>18</v>
      </c>
      <c r="K2080" t="s">
        <v>19</v>
      </c>
      <c r="L2080">
        <f>Table357[[#This Row],[unit_price]]*Table357[[#This Row],[quantity]]</f>
        <v>16.5</v>
      </c>
      <c r="M2080">
        <f t="shared" si="195"/>
        <v>25</v>
      </c>
      <c r="N2080">
        <f t="shared" si="196"/>
        <v>8.5</v>
      </c>
      <c r="O2080" t="s">
        <v>111</v>
      </c>
      <c r="P2080" t="s">
        <v>114</v>
      </c>
      <c r="Q2080" t="str">
        <f>TEXT(Table357[[#This Row],[order_date]],"yyyy")</f>
        <v>2015</v>
      </c>
    </row>
    <row r="2081" spans="1:17" x14ac:dyDescent="0.3">
      <c r="A2081">
        <f t="shared" si="197"/>
        <v>7777897480</v>
      </c>
      <c r="B2081" s="1">
        <v>42363</v>
      </c>
      <c r="C2081" t="str">
        <f t="shared" si="192"/>
        <v>Friday</v>
      </c>
      <c r="D2081" t="str">
        <f t="shared" si="193"/>
        <v>December</v>
      </c>
      <c r="E2081">
        <v>16</v>
      </c>
      <c r="F2081" t="s">
        <v>7</v>
      </c>
      <c r="G2081" t="s">
        <v>8</v>
      </c>
      <c r="H2081">
        <f t="shared" si="194"/>
        <v>20.5</v>
      </c>
      <c r="I2081">
        <v>3</v>
      </c>
      <c r="J2081" t="s">
        <v>30</v>
      </c>
      <c r="K2081" t="s">
        <v>31</v>
      </c>
      <c r="L2081">
        <f>Table357[[#This Row],[unit_price]]*Table357[[#This Row],[quantity]]</f>
        <v>48</v>
      </c>
      <c r="M2081">
        <f t="shared" si="195"/>
        <v>61.5</v>
      </c>
      <c r="N2081">
        <f t="shared" si="196"/>
        <v>13.5</v>
      </c>
      <c r="O2081" t="s">
        <v>112</v>
      </c>
      <c r="P2081" t="s">
        <v>115</v>
      </c>
      <c r="Q2081" t="str">
        <f>TEXT(Table357[[#This Row],[order_date]],"yyyy")</f>
        <v>2015</v>
      </c>
    </row>
    <row r="2082" spans="1:17" x14ac:dyDescent="0.3">
      <c r="A2082">
        <f t="shared" si="197"/>
        <v>7777897481</v>
      </c>
      <c r="B2082" s="1">
        <v>42363</v>
      </c>
      <c r="C2082" t="str">
        <f t="shared" si="192"/>
        <v>Friday</v>
      </c>
      <c r="D2082" t="str">
        <f t="shared" si="193"/>
        <v>December</v>
      </c>
      <c r="E2082">
        <v>25.5</v>
      </c>
      <c r="F2082" t="s">
        <v>76</v>
      </c>
      <c r="G2082" t="s">
        <v>8</v>
      </c>
      <c r="H2082">
        <f t="shared" si="194"/>
        <v>26.5</v>
      </c>
      <c r="I2082">
        <v>7</v>
      </c>
      <c r="J2082" t="s">
        <v>30</v>
      </c>
      <c r="K2082" t="s">
        <v>31</v>
      </c>
      <c r="L2082">
        <f>Table357[[#This Row],[unit_price]]*Table357[[#This Row],[quantity]]</f>
        <v>178.5</v>
      </c>
      <c r="M2082">
        <f t="shared" si="195"/>
        <v>185.5</v>
      </c>
      <c r="N2082">
        <f t="shared" si="196"/>
        <v>7</v>
      </c>
      <c r="O2082" t="s">
        <v>112</v>
      </c>
      <c r="P2082" t="s">
        <v>114</v>
      </c>
      <c r="Q2082" t="str">
        <f>TEXT(Table357[[#This Row],[order_date]],"yyyy")</f>
        <v>2015</v>
      </c>
    </row>
    <row r="2083" spans="1:17" x14ac:dyDescent="0.3">
      <c r="A2083">
        <f t="shared" si="197"/>
        <v>7777897482</v>
      </c>
      <c r="B2083" s="1">
        <v>42364</v>
      </c>
      <c r="C2083" t="str">
        <f t="shared" si="192"/>
        <v>Saturday</v>
      </c>
      <c r="D2083" t="str">
        <f t="shared" si="193"/>
        <v>December</v>
      </c>
      <c r="E2083">
        <v>20.25</v>
      </c>
      <c r="F2083" t="s">
        <v>13</v>
      </c>
      <c r="G2083" t="s">
        <v>17</v>
      </c>
      <c r="H2083">
        <f t="shared" si="194"/>
        <v>30.25</v>
      </c>
      <c r="I2083">
        <v>1</v>
      </c>
      <c r="J2083" t="s">
        <v>60</v>
      </c>
      <c r="K2083" t="s">
        <v>61</v>
      </c>
      <c r="L2083">
        <f>Table357[[#This Row],[unit_price]]*Table357[[#This Row],[quantity]]</f>
        <v>20.25</v>
      </c>
      <c r="M2083">
        <f t="shared" si="195"/>
        <v>30.25</v>
      </c>
      <c r="N2083">
        <f t="shared" si="196"/>
        <v>10</v>
      </c>
      <c r="O2083" t="s">
        <v>111</v>
      </c>
      <c r="P2083" t="s">
        <v>115</v>
      </c>
      <c r="Q2083" t="str">
        <f>TEXT(Table357[[#This Row],[order_date]],"yyyy")</f>
        <v>2015</v>
      </c>
    </row>
    <row r="2084" spans="1:17" x14ac:dyDescent="0.3">
      <c r="A2084">
        <f t="shared" si="197"/>
        <v>7777897483</v>
      </c>
      <c r="B2084" s="1">
        <v>42364</v>
      </c>
      <c r="C2084" t="str">
        <f t="shared" si="192"/>
        <v>Saturday</v>
      </c>
      <c r="D2084" t="str">
        <f t="shared" si="193"/>
        <v>December</v>
      </c>
      <c r="E2084">
        <v>14.5</v>
      </c>
      <c r="F2084" t="s">
        <v>7</v>
      </c>
      <c r="G2084" t="s">
        <v>8</v>
      </c>
      <c r="H2084">
        <f t="shared" si="194"/>
        <v>19</v>
      </c>
      <c r="I2084">
        <v>7</v>
      </c>
      <c r="J2084" t="s">
        <v>74</v>
      </c>
      <c r="K2084" t="s">
        <v>75</v>
      </c>
      <c r="L2084">
        <f>Table357[[#This Row],[unit_price]]*Table357[[#This Row],[quantity]]</f>
        <v>101.5</v>
      </c>
      <c r="M2084">
        <f t="shared" si="195"/>
        <v>133</v>
      </c>
      <c r="N2084">
        <f t="shared" si="196"/>
        <v>31.5</v>
      </c>
      <c r="O2084" t="s">
        <v>112</v>
      </c>
      <c r="P2084" t="s">
        <v>115</v>
      </c>
      <c r="Q2084" t="str">
        <f>TEXT(Table357[[#This Row],[order_date]],"yyyy")</f>
        <v>2015</v>
      </c>
    </row>
    <row r="2085" spans="1:17" x14ac:dyDescent="0.3">
      <c r="A2085">
        <f t="shared" si="197"/>
        <v>7777897484</v>
      </c>
      <c r="B2085" s="1">
        <v>42364</v>
      </c>
      <c r="C2085" t="str">
        <f t="shared" si="192"/>
        <v>Saturday</v>
      </c>
      <c r="D2085" t="str">
        <f t="shared" si="193"/>
        <v>December</v>
      </c>
      <c r="E2085">
        <v>20.5</v>
      </c>
      <c r="F2085" t="s">
        <v>13</v>
      </c>
      <c r="G2085" t="s">
        <v>8</v>
      </c>
      <c r="H2085">
        <f t="shared" si="194"/>
        <v>26.5</v>
      </c>
      <c r="I2085">
        <v>12</v>
      </c>
      <c r="J2085" t="s">
        <v>58</v>
      </c>
      <c r="K2085" t="s">
        <v>59</v>
      </c>
      <c r="L2085">
        <f>Table357[[#This Row],[unit_price]]*Table357[[#This Row],[quantity]]</f>
        <v>246</v>
      </c>
      <c r="M2085">
        <f t="shared" si="195"/>
        <v>318</v>
      </c>
      <c r="N2085">
        <f t="shared" si="196"/>
        <v>72</v>
      </c>
      <c r="O2085" t="s">
        <v>112</v>
      </c>
      <c r="P2085" t="s">
        <v>114</v>
      </c>
      <c r="Q2085" t="str">
        <f>TEXT(Table357[[#This Row],[order_date]],"yyyy")</f>
        <v>2015</v>
      </c>
    </row>
    <row r="2086" spans="1:17" x14ac:dyDescent="0.3">
      <c r="A2086">
        <f t="shared" si="197"/>
        <v>7777897485</v>
      </c>
      <c r="B2086" s="1">
        <v>42364</v>
      </c>
      <c r="C2086" t="str">
        <f t="shared" si="192"/>
        <v>Saturday</v>
      </c>
      <c r="D2086" t="str">
        <f t="shared" si="193"/>
        <v>December</v>
      </c>
      <c r="E2086">
        <v>16</v>
      </c>
      <c r="F2086" t="s">
        <v>7</v>
      </c>
      <c r="G2086" t="s">
        <v>14</v>
      </c>
      <c r="H2086">
        <f t="shared" si="194"/>
        <v>21.5</v>
      </c>
      <c r="I2086">
        <v>1</v>
      </c>
      <c r="J2086" t="s">
        <v>42</v>
      </c>
      <c r="K2086" t="s">
        <v>43</v>
      </c>
      <c r="L2086">
        <f>Table357[[#This Row],[unit_price]]*Table357[[#This Row],[quantity]]</f>
        <v>16</v>
      </c>
      <c r="M2086">
        <f t="shared" si="195"/>
        <v>21.5</v>
      </c>
      <c r="N2086">
        <f t="shared" si="196"/>
        <v>5.5</v>
      </c>
      <c r="O2086" t="s">
        <v>112</v>
      </c>
      <c r="P2086" t="s">
        <v>115</v>
      </c>
      <c r="Q2086" t="str">
        <f>TEXT(Table357[[#This Row],[order_date]],"yyyy")</f>
        <v>2015</v>
      </c>
    </row>
    <row r="2087" spans="1:17" x14ac:dyDescent="0.3">
      <c r="A2087">
        <f t="shared" si="197"/>
        <v>7777897486</v>
      </c>
      <c r="B2087" s="1">
        <v>42364</v>
      </c>
      <c r="C2087" t="str">
        <f t="shared" si="192"/>
        <v>Saturday</v>
      </c>
      <c r="D2087" t="str">
        <f t="shared" si="193"/>
        <v>December</v>
      </c>
      <c r="E2087">
        <v>12.75</v>
      </c>
      <c r="F2087" t="s">
        <v>27</v>
      </c>
      <c r="G2087" t="s">
        <v>14</v>
      </c>
      <c r="H2087">
        <f t="shared" si="194"/>
        <v>16.75</v>
      </c>
      <c r="I2087">
        <v>2</v>
      </c>
      <c r="J2087" t="s">
        <v>62</v>
      </c>
      <c r="K2087" t="s">
        <v>63</v>
      </c>
      <c r="L2087">
        <f>Table357[[#This Row],[unit_price]]*Table357[[#This Row],[quantity]]</f>
        <v>25.5</v>
      </c>
      <c r="M2087">
        <f t="shared" si="195"/>
        <v>33.5</v>
      </c>
      <c r="N2087">
        <f t="shared" si="196"/>
        <v>8</v>
      </c>
      <c r="O2087" t="s">
        <v>111</v>
      </c>
      <c r="P2087" t="s">
        <v>115</v>
      </c>
      <c r="Q2087" t="str">
        <f>TEXT(Table357[[#This Row],[order_date]],"yyyy")</f>
        <v>2015</v>
      </c>
    </row>
    <row r="2088" spans="1:17" x14ac:dyDescent="0.3">
      <c r="A2088">
        <f t="shared" si="197"/>
        <v>7777897487</v>
      </c>
      <c r="B2088" s="1">
        <v>42364</v>
      </c>
      <c r="C2088" t="str">
        <f t="shared" si="192"/>
        <v>Saturday</v>
      </c>
      <c r="D2088" t="str">
        <f t="shared" si="193"/>
        <v>December</v>
      </c>
      <c r="E2088">
        <v>12.5</v>
      </c>
      <c r="F2088" t="s">
        <v>7</v>
      </c>
      <c r="G2088" t="s">
        <v>8</v>
      </c>
      <c r="H2088">
        <f t="shared" si="194"/>
        <v>17</v>
      </c>
      <c r="I2088">
        <v>2</v>
      </c>
      <c r="J2088" t="s">
        <v>48</v>
      </c>
      <c r="K2088" t="s">
        <v>49</v>
      </c>
      <c r="L2088">
        <f>Table357[[#This Row],[unit_price]]*Table357[[#This Row],[quantity]]</f>
        <v>25</v>
      </c>
      <c r="M2088">
        <f t="shared" si="195"/>
        <v>34</v>
      </c>
      <c r="N2088">
        <f t="shared" si="196"/>
        <v>9</v>
      </c>
      <c r="O2088" t="s">
        <v>111</v>
      </c>
      <c r="P2088" t="s">
        <v>114</v>
      </c>
      <c r="Q2088" t="str">
        <f>TEXT(Table357[[#This Row],[order_date]],"yyyy")</f>
        <v>2015</v>
      </c>
    </row>
    <row r="2089" spans="1:17" x14ac:dyDescent="0.3">
      <c r="A2089">
        <f t="shared" si="197"/>
        <v>7777897488</v>
      </c>
      <c r="B2089" s="1">
        <v>42364</v>
      </c>
      <c r="C2089" t="str">
        <f t="shared" si="192"/>
        <v>Saturday</v>
      </c>
      <c r="D2089" t="str">
        <f t="shared" si="193"/>
        <v>December</v>
      </c>
      <c r="E2089">
        <v>20.75</v>
      </c>
      <c r="F2089" t="s">
        <v>13</v>
      </c>
      <c r="G2089" t="s">
        <v>17</v>
      </c>
      <c r="H2089">
        <f t="shared" si="194"/>
        <v>30.75</v>
      </c>
      <c r="I2089">
        <v>3</v>
      </c>
      <c r="J2089" t="s">
        <v>18</v>
      </c>
      <c r="K2089" t="s">
        <v>19</v>
      </c>
      <c r="L2089">
        <f>Table357[[#This Row],[unit_price]]*Table357[[#This Row],[quantity]]</f>
        <v>62.25</v>
      </c>
      <c r="M2089">
        <f t="shared" si="195"/>
        <v>92.25</v>
      </c>
      <c r="N2089">
        <f t="shared" si="196"/>
        <v>30</v>
      </c>
      <c r="O2089" t="s">
        <v>111</v>
      </c>
      <c r="P2089" t="s">
        <v>115</v>
      </c>
      <c r="Q2089" t="str">
        <f>TEXT(Table357[[#This Row],[order_date]],"yyyy")</f>
        <v>2015</v>
      </c>
    </row>
    <row r="2090" spans="1:17" x14ac:dyDescent="0.3">
      <c r="A2090">
        <f t="shared" si="197"/>
        <v>7777897489</v>
      </c>
      <c r="B2090" s="1">
        <v>42365</v>
      </c>
      <c r="C2090" t="str">
        <f t="shared" si="192"/>
        <v>Sunday</v>
      </c>
      <c r="D2090" t="str">
        <f t="shared" si="193"/>
        <v>December</v>
      </c>
      <c r="E2090">
        <v>20.5</v>
      </c>
      <c r="F2090" t="s">
        <v>13</v>
      </c>
      <c r="G2090" t="s">
        <v>8</v>
      </c>
      <c r="H2090">
        <f t="shared" si="194"/>
        <v>26.5</v>
      </c>
      <c r="I2090">
        <v>8</v>
      </c>
      <c r="J2090" t="s">
        <v>11</v>
      </c>
      <c r="K2090" t="s">
        <v>12</v>
      </c>
      <c r="L2090">
        <f>Table357[[#This Row],[unit_price]]*Table357[[#This Row],[quantity]]</f>
        <v>164</v>
      </c>
      <c r="M2090">
        <f t="shared" si="195"/>
        <v>212</v>
      </c>
      <c r="N2090">
        <f t="shared" si="196"/>
        <v>48</v>
      </c>
      <c r="O2090" t="s">
        <v>112</v>
      </c>
      <c r="P2090" t="s">
        <v>115</v>
      </c>
      <c r="Q2090" t="str">
        <f>TEXT(Table357[[#This Row],[order_date]],"yyyy")</f>
        <v>2015</v>
      </c>
    </row>
    <row r="2091" spans="1:17" x14ac:dyDescent="0.3">
      <c r="A2091">
        <f t="shared" si="197"/>
        <v>7777897490</v>
      </c>
      <c r="B2091" s="1">
        <v>42365</v>
      </c>
      <c r="C2091" t="str">
        <f t="shared" si="192"/>
        <v>Sunday</v>
      </c>
      <c r="D2091" t="str">
        <f t="shared" si="193"/>
        <v>December</v>
      </c>
      <c r="E2091">
        <v>16.5</v>
      </c>
      <c r="F2091" t="s">
        <v>7</v>
      </c>
      <c r="G2091" t="s">
        <v>17</v>
      </c>
      <c r="H2091">
        <f t="shared" si="194"/>
        <v>25</v>
      </c>
      <c r="I2091">
        <v>4</v>
      </c>
      <c r="J2091" t="s">
        <v>25</v>
      </c>
      <c r="K2091" t="s">
        <v>26</v>
      </c>
      <c r="L2091">
        <f>Table357[[#This Row],[unit_price]]*Table357[[#This Row],[quantity]]</f>
        <v>66</v>
      </c>
      <c r="M2091">
        <f t="shared" si="195"/>
        <v>100</v>
      </c>
      <c r="N2091">
        <f t="shared" si="196"/>
        <v>34</v>
      </c>
      <c r="O2091" t="s">
        <v>112</v>
      </c>
      <c r="P2091" t="s">
        <v>114</v>
      </c>
      <c r="Q2091" t="str">
        <f>TEXT(Table357[[#This Row],[order_date]],"yyyy")</f>
        <v>2015</v>
      </c>
    </row>
    <row r="2092" spans="1:17" x14ac:dyDescent="0.3">
      <c r="A2092">
        <f t="shared" si="197"/>
        <v>7777897491</v>
      </c>
      <c r="B2092" s="1">
        <v>42365</v>
      </c>
      <c r="C2092" t="str">
        <f t="shared" si="192"/>
        <v>Sunday</v>
      </c>
      <c r="D2092" t="str">
        <f t="shared" si="193"/>
        <v>December</v>
      </c>
      <c r="E2092">
        <v>23.65</v>
      </c>
      <c r="F2092" t="s">
        <v>27</v>
      </c>
      <c r="G2092" t="s">
        <v>17</v>
      </c>
      <c r="H2092">
        <f t="shared" si="194"/>
        <v>30.65</v>
      </c>
      <c r="I2092">
        <v>12</v>
      </c>
      <c r="J2092" t="s">
        <v>77</v>
      </c>
      <c r="K2092" t="s">
        <v>78</v>
      </c>
      <c r="L2092">
        <f>Table357[[#This Row],[unit_price]]*Table357[[#This Row],[quantity]]</f>
        <v>283.79999999999995</v>
      </c>
      <c r="M2092">
        <f t="shared" si="195"/>
        <v>367.79999999999995</v>
      </c>
      <c r="N2092">
        <f t="shared" si="196"/>
        <v>84</v>
      </c>
      <c r="O2092" t="s">
        <v>112</v>
      </c>
      <c r="P2092" t="s">
        <v>114</v>
      </c>
      <c r="Q2092" t="str">
        <f>TEXT(Table357[[#This Row],[order_date]],"yyyy")</f>
        <v>2015</v>
      </c>
    </row>
    <row r="2093" spans="1:17" x14ac:dyDescent="0.3">
      <c r="A2093">
        <f t="shared" si="197"/>
        <v>7777897492</v>
      </c>
      <c r="B2093" s="1">
        <v>42365</v>
      </c>
      <c r="C2093" t="str">
        <f t="shared" si="192"/>
        <v>Sunday</v>
      </c>
      <c r="D2093" t="str">
        <f t="shared" si="193"/>
        <v>December</v>
      </c>
      <c r="E2093">
        <v>12.5</v>
      </c>
      <c r="F2093" t="s">
        <v>7</v>
      </c>
      <c r="G2093" t="s">
        <v>8</v>
      </c>
      <c r="H2093">
        <f t="shared" si="194"/>
        <v>17</v>
      </c>
      <c r="I2093">
        <v>8</v>
      </c>
      <c r="J2093" t="s">
        <v>48</v>
      </c>
      <c r="K2093" t="s">
        <v>49</v>
      </c>
      <c r="L2093">
        <f>Table357[[#This Row],[unit_price]]*Table357[[#This Row],[quantity]]</f>
        <v>100</v>
      </c>
      <c r="M2093">
        <f t="shared" si="195"/>
        <v>136</v>
      </c>
      <c r="N2093">
        <f t="shared" si="196"/>
        <v>36</v>
      </c>
      <c r="O2093" t="s">
        <v>112</v>
      </c>
      <c r="P2093" t="s">
        <v>115</v>
      </c>
      <c r="Q2093" t="str">
        <f>TEXT(Table357[[#This Row],[order_date]],"yyyy")</f>
        <v>2015</v>
      </c>
    </row>
    <row r="2094" spans="1:17" x14ac:dyDescent="0.3">
      <c r="A2094">
        <f t="shared" si="197"/>
        <v>7777897493</v>
      </c>
      <c r="B2094" s="1">
        <v>42365</v>
      </c>
      <c r="C2094" t="str">
        <f t="shared" si="192"/>
        <v>Sunday</v>
      </c>
      <c r="D2094" t="str">
        <f t="shared" si="193"/>
        <v>December</v>
      </c>
      <c r="E2094">
        <v>12.75</v>
      </c>
      <c r="F2094" t="s">
        <v>27</v>
      </c>
      <c r="G2094" t="s">
        <v>22</v>
      </c>
      <c r="H2094">
        <f t="shared" si="194"/>
        <v>17.75</v>
      </c>
      <c r="I2094">
        <v>9</v>
      </c>
      <c r="J2094" t="s">
        <v>44</v>
      </c>
      <c r="K2094" t="s">
        <v>45</v>
      </c>
      <c r="L2094">
        <f>Table357[[#This Row],[unit_price]]*Table357[[#This Row],[quantity]]</f>
        <v>114.75</v>
      </c>
      <c r="M2094">
        <f t="shared" si="195"/>
        <v>159.75</v>
      </c>
      <c r="N2094">
        <f t="shared" si="196"/>
        <v>45</v>
      </c>
      <c r="O2094" t="s">
        <v>111</v>
      </c>
      <c r="P2094" t="s">
        <v>115</v>
      </c>
      <c r="Q2094" t="str">
        <f>TEXT(Table357[[#This Row],[order_date]],"yyyy")</f>
        <v>2015</v>
      </c>
    </row>
    <row r="2095" spans="1:17" x14ac:dyDescent="0.3">
      <c r="A2095">
        <f t="shared" si="197"/>
        <v>7777897494</v>
      </c>
      <c r="B2095" s="1">
        <v>42366</v>
      </c>
      <c r="C2095" t="str">
        <f t="shared" si="192"/>
        <v>Monday</v>
      </c>
      <c r="D2095" t="str">
        <f t="shared" si="193"/>
        <v>December</v>
      </c>
      <c r="E2095">
        <v>12.5</v>
      </c>
      <c r="F2095" t="s">
        <v>27</v>
      </c>
      <c r="G2095" t="s">
        <v>17</v>
      </c>
      <c r="H2095">
        <f t="shared" si="194"/>
        <v>19.5</v>
      </c>
      <c r="I2095">
        <v>12</v>
      </c>
      <c r="J2095" t="s">
        <v>25</v>
      </c>
      <c r="K2095" t="s">
        <v>26</v>
      </c>
      <c r="L2095">
        <f>Table357[[#This Row],[unit_price]]*Table357[[#This Row],[quantity]]</f>
        <v>150</v>
      </c>
      <c r="M2095">
        <f t="shared" si="195"/>
        <v>234</v>
      </c>
      <c r="N2095">
        <f t="shared" si="196"/>
        <v>84</v>
      </c>
      <c r="O2095" t="s">
        <v>112</v>
      </c>
      <c r="P2095" t="s">
        <v>114</v>
      </c>
      <c r="Q2095" t="str">
        <f>TEXT(Table357[[#This Row],[order_date]],"yyyy")</f>
        <v>2015</v>
      </c>
    </row>
    <row r="2096" spans="1:17" x14ac:dyDescent="0.3">
      <c r="A2096">
        <f t="shared" si="197"/>
        <v>7777897495</v>
      </c>
      <c r="B2096" s="1">
        <v>42366</v>
      </c>
      <c r="C2096" t="str">
        <f t="shared" si="192"/>
        <v>Monday</v>
      </c>
      <c r="D2096" t="str">
        <f t="shared" si="193"/>
        <v>December</v>
      </c>
      <c r="E2096">
        <v>12.5</v>
      </c>
      <c r="F2096" t="s">
        <v>27</v>
      </c>
      <c r="G2096" t="s">
        <v>17</v>
      </c>
      <c r="H2096">
        <f t="shared" si="194"/>
        <v>19.5</v>
      </c>
      <c r="I2096">
        <v>8</v>
      </c>
      <c r="J2096" t="s">
        <v>38</v>
      </c>
      <c r="K2096" t="s">
        <v>39</v>
      </c>
      <c r="L2096">
        <f>Table357[[#This Row],[unit_price]]*Table357[[#This Row],[quantity]]</f>
        <v>100</v>
      </c>
      <c r="M2096">
        <f t="shared" si="195"/>
        <v>156</v>
      </c>
      <c r="N2096">
        <f t="shared" si="196"/>
        <v>56</v>
      </c>
      <c r="O2096" t="s">
        <v>111</v>
      </c>
      <c r="P2096" t="s">
        <v>115</v>
      </c>
      <c r="Q2096" t="str">
        <f>TEXT(Table357[[#This Row],[order_date]],"yyyy")</f>
        <v>2015</v>
      </c>
    </row>
    <row r="2097" spans="1:17" x14ac:dyDescent="0.3">
      <c r="A2097">
        <f t="shared" si="197"/>
        <v>7777897496</v>
      </c>
      <c r="B2097" s="1">
        <v>42366</v>
      </c>
      <c r="C2097" t="str">
        <f t="shared" si="192"/>
        <v>Monday</v>
      </c>
      <c r="D2097" t="str">
        <f t="shared" si="193"/>
        <v>December</v>
      </c>
      <c r="E2097">
        <v>20.5</v>
      </c>
      <c r="F2097" t="s">
        <v>13</v>
      </c>
      <c r="G2097" t="s">
        <v>8</v>
      </c>
      <c r="H2097">
        <f t="shared" si="194"/>
        <v>26.5</v>
      </c>
      <c r="I2097">
        <v>9</v>
      </c>
      <c r="J2097" t="s">
        <v>11</v>
      </c>
      <c r="K2097" t="s">
        <v>12</v>
      </c>
      <c r="L2097">
        <f>Table357[[#This Row],[unit_price]]*Table357[[#This Row],[quantity]]</f>
        <v>184.5</v>
      </c>
      <c r="M2097">
        <f t="shared" si="195"/>
        <v>238.5</v>
      </c>
      <c r="N2097">
        <f t="shared" si="196"/>
        <v>54</v>
      </c>
      <c r="O2097" t="s">
        <v>111</v>
      </c>
      <c r="P2097" t="s">
        <v>114</v>
      </c>
      <c r="Q2097" t="str">
        <f>TEXT(Table357[[#This Row],[order_date]],"yyyy")</f>
        <v>2015</v>
      </c>
    </row>
    <row r="2098" spans="1:17" x14ac:dyDescent="0.3">
      <c r="A2098">
        <f t="shared" si="197"/>
        <v>7777897497</v>
      </c>
      <c r="B2098" s="1">
        <v>42366</v>
      </c>
      <c r="C2098" t="str">
        <f t="shared" si="192"/>
        <v>Monday</v>
      </c>
      <c r="D2098" t="str">
        <f t="shared" si="193"/>
        <v>December</v>
      </c>
      <c r="E2098">
        <v>16</v>
      </c>
      <c r="F2098" t="s">
        <v>7</v>
      </c>
      <c r="G2098" t="s">
        <v>14</v>
      </c>
      <c r="H2098">
        <f t="shared" si="194"/>
        <v>21.5</v>
      </c>
      <c r="I2098">
        <v>8</v>
      </c>
      <c r="J2098" t="s">
        <v>42</v>
      </c>
      <c r="K2098" t="s">
        <v>43</v>
      </c>
      <c r="L2098">
        <f>Table357[[#This Row],[unit_price]]*Table357[[#This Row],[quantity]]</f>
        <v>128</v>
      </c>
      <c r="M2098">
        <f t="shared" si="195"/>
        <v>172</v>
      </c>
      <c r="N2098">
        <f t="shared" si="196"/>
        <v>44</v>
      </c>
      <c r="O2098" t="s">
        <v>112</v>
      </c>
      <c r="P2098" t="s">
        <v>115</v>
      </c>
      <c r="Q2098" t="str">
        <f>TEXT(Table357[[#This Row],[order_date]],"yyyy")</f>
        <v>2015</v>
      </c>
    </row>
    <row r="2099" spans="1:17" x14ac:dyDescent="0.3">
      <c r="A2099">
        <f t="shared" si="197"/>
        <v>7777897498</v>
      </c>
      <c r="B2099" s="1">
        <v>42366</v>
      </c>
      <c r="C2099" t="str">
        <f t="shared" si="192"/>
        <v>Monday</v>
      </c>
      <c r="D2099" t="str">
        <f t="shared" si="193"/>
        <v>December</v>
      </c>
      <c r="E2099">
        <v>12.25</v>
      </c>
      <c r="F2099" t="s">
        <v>27</v>
      </c>
      <c r="G2099" t="s">
        <v>17</v>
      </c>
      <c r="H2099">
        <f t="shared" si="194"/>
        <v>19.25</v>
      </c>
      <c r="I2099">
        <v>2</v>
      </c>
      <c r="J2099" t="s">
        <v>70</v>
      </c>
      <c r="K2099" t="s">
        <v>71</v>
      </c>
      <c r="L2099">
        <f>Table357[[#This Row],[unit_price]]*Table357[[#This Row],[quantity]]</f>
        <v>24.5</v>
      </c>
      <c r="M2099">
        <f t="shared" si="195"/>
        <v>38.5</v>
      </c>
      <c r="N2099">
        <f t="shared" si="196"/>
        <v>14</v>
      </c>
      <c r="O2099" t="s">
        <v>112</v>
      </c>
      <c r="P2099" t="s">
        <v>114</v>
      </c>
      <c r="Q2099" t="str">
        <f>TEXT(Table357[[#This Row],[order_date]],"yyyy")</f>
        <v>2015</v>
      </c>
    </row>
    <row r="2100" spans="1:17" x14ac:dyDescent="0.3">
      <c r="A2100">
        <f t="shared" si="197"/>
        <v>7777897499</v>
      </c>
      <c r="B2100" s="1">
        <v>42366</v>
      </c>
      <c r="C2100" t="str">
        <f t="shared" si="192"/>
        <v>Monday</v>
      </c>
      <c r="D2100" t="str">
        <f t="shared" si="193"/>
        <v>December</v>
      </c>
      <c r="E2100">
        <v>9.75</v>
      </c>
      <c r="F2100" t="s">
        <v>27</v>
      </c>
      <c r="G2100" t="s">
        <v>8</v>
      </c>
      <c r="H2100">
        <f t="shared" si="194"/>
        <v>12.75</v>
      </c>
      <c r="I2100">
        <v>1</v>
      </c>
      <c r="J2100" t="s">
        <v>48</v>
      </c>
      <c r="K2100" t="s">
        <v>49</v>
      </c>
      <c r="L2100">
        <f>Table357[[#This Row],[unit_price]]*Table357[[#This Row],[quantity]]</f>
        <v>9.75</v>
      </c>
      <c r="M2100">
        <f t="shared" si="195"/>
        <v>12.75</v>
      </c>
      <c r="N2100">
        <f t="shared" si="196"/>
        <v>3</v>
      </c>
      <c r="O2100" t="s">
        <v>112</v>
      </c>
      <c r="P2100" t="s">
        <v>114</v>
      </c>
      <c r="Q2100" t="str">
        <f>TEXT(Table357[[#This Row],[order_date]],"yyyy")</f>
        <v>2015</v>
      </c>
    </row>
    <row r="2101" spans="1:17" x14ac:dyDescent="0.3">
      <c r="A2101">
        <f t="shared" si="197"/>
        <v>7777897500</v>
      </c>
      <c r="B2101" s="1">
        <v>42367</v>
      </c>
      <c r="C2101" t="str">
        <f t="shared" si="192"/>
        <v>Tuesday</v>
      </c>
      <c r="D2101" t="str">
        <f t="shared" si="193"/>
        <v>December</v>
      </c>
      <c r="E2101">
        <v>20.25</v>
      </c>
      <c r="F2101" t="s">
        <v>13</v>
      </c>
      <c r="G2101" t="s">
        <v>14</v>
      </c>
      <c r="H2101">
        <f t="shared" si="194"/>
        <v>27.25</v>
      </c>
      <c r="I2101">
        <v>5</v>
      </c>
      <c r="J2101" t="s">
        <v>20</v>
      </c>
      <c r="K2101" t="s">
        <v>21</v>
      </c>
      <c r="L2101">
        <f>Table357[[#This Row],[unit_price]]*Table357[[#This Row],[quantity]]</f>
        <v>101.25</v>
      </c>
      <c r="M2101">
        <f t="shared" si="195"/>
        <v>136.25</v>
      </c>
      <c r="N2101">
        <f t="shared" si="196"/>
        <v>35</v>
      </c>
      <c r="O2101" t="s">
        <v>112</v>
      </c>
      <c r="P2101" t="s">
        <v>115</v>
      </c>
      <c r="Q2101" t="str">
        <f>TEXT(Table357[[#This Row],[order_date]],"yyyy")</f>
        <v>2015</v>
      </c>
    </row>
    <row r="2102" spans="1:17" x14ac:dyDescent="0.3">
      <c r="A2102">
        <f t="shared" si="197"/>
        <v>7777897501</v>
      </c>
      <c r="B2102" s="1">
        <v>42367</v>
      </c>
      <c r="C2102" t="str">
        <f t="shared" si="192"/>
        <v>Tuesday</v>
      </c>
      <c r="D2102" t="str">
        <f t="shared" si="193"/>
        <v>December</v>
      </c>
      <c r="E2102">
        <v>20.75</v>
      </c>
      <c r="F2102" t="s">
        <v>13</v>
      </c>
      <c r="G2102" t="s">
        <v>17</v>
      </c>
      <c r="H2102">
        <f t="shared" si="194"/>
        <v>30.75</v>
      </c>
      <c r="I2102">
        <v>4</v>
      </c>
      <c r="J2102" t="s">
        <v>54</v>
      </c>
      <c r="K2102" t="s">
        <v>55</v>
      </c>
      <c r="L2102">
        <f>Table357[[#This Row],[unit_price]]*Table357[[#This Row],[quantity]]</f>
        <v>83</v>
      </c>
      <c r="M2102">
        <f t="shared" si="195"/>
        <v>123</v>
      </c>
      <c r="N2102">
        <f t="shared" si="196"/>
        <v>40</v>
      </c>
      <c r="O2102" t="s">
        <v>111</v>
      </c>
      <c r="P2102" t="s">
        <v>114</v>
      </c>
      <c r="Q2102" t="str">
        <f>TEXT(Table357[[#This Row],[order_date]],"yyyy")</f>
        <v>2015</v>
      </c>
    </row>
    <row r="2103" spans="1:17" x14ac:dyDescent="0.3">
      <c r="A2103">
        <f t="shared" si="197"/>
        <v>7777897502</v>
      </c>
      <c r="B2103" s="1">
        <v>42367</v>
      </c>
      <c r="C2103" t="str">
        <f t="shared" si="192"/>
        <v>Tuesday</v>
      </c>
      <c r="D2103" t="str">
        <f t="shared" si="193"/>
        <v>December</v>
      </c>
      <c r="E2103">
        <v>9.75</v>
      </c>
      <c r="F2103" t="s">
        <v>27</v>
      </c>
      <c r="G2103" t="s">
        <v>8</v>
      </c>
      <c r="H2103">
        <f t="shared" si="194"/>
        <v>12.75</v>
      </c>
      <c r="I2103">
        <v>5</v>
      </c>
      <c r="J2103" t="s">
        <v>48</v>
      </c>
      <c r="K2103" t="s">
        <v>49</v>
      </c>
      <c r="L2103">
        <f>Table357[[#This Row],[unit_price]]*Table357[[#This Row],[quantity]]</f>
        <v>48.75</v>
      </c>
      <c r="M2103">
        <f t="shared" si="195"/>
        <v>63.75</v>
      </c>
      <c r="N2103">
        <f t="shared" si="196"/>
        <v>15</v>
      </c>
      <c r="O2103" t="s">
        <v>111</v>
      </c>
      <c r="P2103" t="s">
        <v>115</v>
      </c>
      <c r="Q2103" t="str">
        <f>TEXT(Table357[[#This Row],[order_date]],"yyyy")</f>
        <v>2015</v>
      </c>
    </row>
    <row r="2104" spans="1:17" x14ac:dyDescent="0.3">
      <c r="A2104">
        <f t="shared" si="197"/>
        <v>7777897503</v>
      </c>
      <c r="B2104" s="1">
        <v>42367</v>
      </c>
      <c r="C2104" t="str">
        <f t="shared" si="192"/>
        <v>Tuesday</v>
      </c>
      <c r="D2104" t="str">
        <f t="shared" si="193"/>
        <v>December</v>
      </c>
      <c r="E2104">
        <v>20.75</v>
      </c>
      <c r="F2104" t="s">
        <v>13</v>
      </c>
      <c r="G2104" t="s">
        <v>22</v>
      </c>
      <c r="H2104">
        <f t="shared" si="194"/>
        <v>28.75</v>
      </c>
      <c r="I2104">
        <v>2</v>
      </c>
      <c r="J2104" t="s">
        <v>46</v>
      </c>
      <c r="K2104" t="s">
        <v>47</v>
      </c>
      <c r="L2104">
        <f>Table357[[#This Row],[unit_price]]*Table357[[#This Row],[quantity]]</f>
        <v>41.5</v>
      </c>
      <c r="M2104">
        <f t="shared" si="195"/>
        <v>57.5</v>
      </c>
      <c r="N2104">
        <f t="shared" si="196"/>
        <v>16</v>
      </c>
      <c r="O2104" t="s">
        <v>111</v>
      </c>
      <c r="P2104" t="s">
        <v>114</v>
      </c>
      <c r="Q2104" t="str">
        <f>TEXT(Table357[[#This Row],[order_date]],"yyyy")</f>
        <v>2015</v>
      </c>
    </row>
    <row r="2105" spans="1:17" x14ac:dyDescent="0.3">
      <c r="A2105">
        <f t="shared" si="197"/>
        <v>7777897504</v>
      </c>
      <c r="B2105" s="1">
        <v>42367</v>
      </c>
      <c r="C2105" t="str">
        <f t="shared" si="192"/>
        <v>Tuesday</v>
      </c>
      <c r="D2105" t="str">
        <f t="shared" si="193"/>
        <v>December</v>
      </c>
      <c r="E2105">
        <v>18.5</v>
      </c>
      <c r="F2105" t="s">
        <v>13</v>
      </c>
      <c r="G2105" t="s">
        <v>14</v>
      </c>
      <c r="H2105">
        <f t="shared" si="194"/>
        <v>25.5</v>
      </c>
      <c r="I2105">
        <v>7</v>
      </c>
      <c r="J2105" t="s">
        <v>15</v>
      </c>
      <c r="K2105" t="s">
        <v>16</v>
      </c>
      <c r="L2105">
        <f>Table357[[#This Row],[unit_price]]*Table357[[#This Row],[quantity]]</f>
        <v>129.5</v>
      </c>
      <c r="M2105">
        <f t="shared" si="195"/>
        <v>178.5</v>
      </c>
      <c r="N2105">
        <f t="shared" si="196"/>
        <v>49</v>
      </c>
      <c r="O2105" t="s">
        <v>112</v>
      </c>
      <c r="P2105" t="s">
        <v>115</v>
      </c>
      <c r="Q2105" t="str">
        <f>TEXT(Table357[[#This Row],[order_date]],"yyyy")</f>
        <v>2015</v>
      </c>
    </row>
    <row r="2106" spans="1:17" x14ac:dyDescent="0.3">
      <c r="A2106">
        <f t="shared" si="197"/>
        <v>7777897505</v>
      </c>
      <c r="B2106" s="1">
        <v>42367</v>
      </c>
      <c r="C2106" t="str">
        <f t="shared" si="192"/>
        <v>Tuesday</v>
      </c>
      <c r="D2106" t="str">
        <f t="shared" si="193"/>
        <v>December</v>
      </c>
      <c r="E2106">
        <v>16.75</v>
      </c>
      <c r="F2106" t="s">
        <v>7</v>
      </c>
      <c r="G2106" t="s">
        <v>14</v>
      </c>
      <c r="H2106">
        <f t="shared" si="194"/>
        <v>22.25</v>
      </c>
      <c r="I2106">
        <v>9</v>
      </c>
      <c r="J2106" t="s">
        <v>62</v>
      </c>
      <c r="K2106" t="s">
        <v>63</v>
      </c>
      <c r="L2106">
        <f>Table357[[#This Row],[unit_price]]*Table357[[#This Row],[quantity]]</f>
        <v>150.75</v>
      </c>
      <c r="M2106">
        <f t="shared" si="195"/>
        <v>200.25</v>
      </c>
      <c r="N2106">
        <f t="shared" si="196"/>
        <v>49.5</v>
      </c>
      <c r="O2106" t="s">
        <v>112</v>
      </c>
      <c r="P2106" t="s">
        <v>114</v>
      </c>
      <c r="Q2106" t="str">
        <f>TEXT(Table357[[#This Row],[order_date]],"yyyy")</f>
        <v>2015</v>
      </c>
    </row>
    <row r="2107" spans="1:17" x14ac:dyDescent="0.3">
      <c r="A2107">
        <f t="shared" si="197"/>
        <v>7777897506</v>
      </c>
      <c r="B2107" s="1">
        <v>42367</v>
      </c>
      <c r="C2107" t="str">
        <f t="shared" si="192"/>
        <v>Tuesday</v>
      </c>
      <c r="D2107" t="str">
        <f t="shared" si="193"/>
        <v>December</v>
      </c>
      <c r="E2107">
        <v>16.5</v>
      </c>
      <c r="F2107" t="s">
        <v>7</v>
      </c>
      <c r="G2107" t="s">
        <v>17</v>
      </c>
      <c r="H2107">
        <f t="shared" si="194"/>
        <v>25</v>
      </c>
      <c r="I2107">
        <v>7</v>
      </c>
      <c r="J2107" t="s">
        <v>18</v>
      </c>
      <c r="K2107" t="s">
        <v>19</v>
      </c>
      <c r="L2107">
        <f>Table357[[#This Row],[unit_price]]*Table357[[#This Row],[quantity]]</f>
        <v>115.5</v>
      </c>
      <c r="M2107">
        <f t="shared" si="195"/>
        <v>175</v>
      </c>
      <c r="N2107">
        <f t="shared" si="196"/>
        <v>59.5</v>
      </c>
      <c r="O2107" t="s">
        <v>111</v>
      </c>
      <c r="P2107" t="s">
        <v>114</v>
      </c>
      <c r="Q2107" t="str">
        <f>TEXT(Table357[[#This Row],[order_date]],"yyyy")</f>
        <v>2015</v>
      </c>
    </row>
    <row r="2108" spans="1:17" x14ac:dyDescent="0.3">
      <c r="A2108">
        <f t="shared" si="197"/>
        <v>7777897507</v>
      </c>
      <c r="B2108" s="1">
        <v>42367</v>
      </c>
      <c r="C2108" t="str">
        <f t="shared" si="192"/>
        <v>Tuesday</v>
      </c>
      <c r="D2108" t="str">
        <f t="shared" si="193"/>
        <v>December</v>
      </c>
      <c r="E2108">
        <v>10.5</v>
      </c>
      <c r="F2108" t="s">
        <v>27</v>
      </c>
      <c r="G2108" t="s">
        <v>8</v>
      </c>
      <c r="H2108">
        <f t="shared" si="194"/>
        <v>13.5</v>
      </c>
      <c r="I2108">
        <v>5</v>
      </c>
      <c r="J2108" t="s">
        <v>9</v>
      </c>
      <c r="K2108" t="s">
        <v>10</v>
      </c>
      <c r="L2108">
        <f>Table357[[#This Row],[unit_price]]*Table357[[#This Row],[quantity]]</f>
        <v>52.5</v>
      </c>
      <c r="M2108">
        <f t="shared" si="195"/>
        <v>67.5</v>
      </c>
      <c r="N2108">
        <f t="shared" si="196"/>
        <v>15</v>
      </c>
      <c r="O2108" t="s">
        <v>111</v>
      </c>
      <c r="P2108" t="s">
        <v>115</v>
      </c>
      <c r="Q2108" t="str">
        <f>TEXT(Table357[[#This Row],[order_date]],"yyyy")</f>
        <v>2015</v>
      </c>
    </row>
    <row r="2109" spans="1:17" x14ac:dyDescent="0.3">
      <c r="A2109">
        <f t="shared" si="197"/>
        <v>7777897508</v>
      </c>
      <c r="B2109" s="1">
        <v>42367</v>
      </c>
      <c r="C2109" t="str">
        <f t="shared" si="192"/>
        <v>Tuesday</v>
      </c>
      <c r="D2109" t="str">
        <f t="shared" si="193"/>
        <v>December</v>
      </c>
      <c r="E2109">
        <v>20.5</v>
      </c>
      <c r="F2109" t="s">
        <v>13</v>
      </c>
      <c r="G2109" t="s">
        <v>8</v>
      </c>
      <c r="H2109">
        <f t="shared" si="194"/>
        <v>26.5</v>
      </c>
      <c r="I2109">
        <v>10</v>
      </c>
      <c r="J2109" t="s">
        <v>30</v>
      </c>
      <c r="K2109" t="s">
        <v>31</v>
      </c>
      <c r="L2109">
        <f>Table357[[#This Row],[unit_price]]*Table357[[#This Row],[quantity]]</f>
        <v>205</v>
      </c>
      <c r="M2109">
        <f t="shared" si="195"/>
        <v>265</v>
      </c>
      <c r="N2109">
        <f t="shared" si="196"/>
        <v>60</v>
      </c>
      <c r="O2109" t="s">
        <v>111</v>
      </c>
      <c r="P2109" t="s">
        <v>115</v>
      </c>
      <c r="Q2109" t="str">
        <f>TEXT(Table357[[#This Row],[order_date]],"yyyy")</f>
        <v>2015</v>
      </c>
    </row>
    <row r="2110" spans="1:17" x14ac:dyDescent="0.3">
      <c r="A2110">
        <f t="shared" si="197"/>
        <v>7777897509</v>
      </c>
      <c r="B2110" s="1">
        <v>42367</v>
      </c>
      <c r="C2110" t="str">
        <f t="shared" si="192"/>
        <v>Tuesday</v>
      </c>
      <c r="D2110" t="str">
        <f t="shared" si="193"/>
        <v>December</v>
      </c>
      <c r="E2110">
        <v>16</v>
      </c>
      <c r="F2110" t="s">
        <v>7</v>
      </c>
      <c r="G2110" t="s">
        <v>14</v>
      </c>
      <c r="H2110">
        <f t="shared" si="194"/>
        <v>21.5</v>
      </c>
      <c r="I2110">
        <v>9</v>
      </c>
      <c r="J2110" t="s">
        <v>20</v>
      </c>
      <c r="K2110" t="s">
        <v>21</v>
      </c>
      <c r="L2110">
        <f>Table357[[#This Row],[unit_price]]*Table357[[#This Row],[quantity]]</f>
        <v>144</v>
      </c>
      <c r="M2110">
        <f t="shared" si="195"/>
        <v>193.5</v>
      </c>
      <c r="N2110">
        <f t="shared" si="196"/>
        <v>49.5</v>
      </c>
      <c r="O2110" t="s">
        <v>112</v>
      </c>
      <c r="P2110" t="s">
        <v>114</v>
      </c>
      <c r="Q2110" t="str">
        <f>TEXT(Table357[[#This Row],[order_date]],"yyyy")</f>
        <v>2015</v>
      </c>
    </row>
    <row r="2111" spans="1:17" x14ac:dyDescent="0.3">
      <c r="A2111">
        <f t="shared" si="197"/>
        <v>7777897510</v>
      </c>
      <c r="B2111" s="1">
        <v>42368</v>
      </c>
      <c r="C2111" t="str">
        <f t="shared" si="192"/>
        <v>Wednesday</v>
      </c>
      <c r="D2111" t="str">
        <f t="shared" si="193"/>
        <v>December</v>
      </c>
      <c r="E2111">
        <v>20.5</v>
      </c>
      <c r="F2111" t="s">
        <v>13</v>
      </c>
      <c r="G2111" t="s">
        <v>8</v>
      </c>
      <c r="H2111">
        <f t="shared" si="194"/>
        <v>26.5</v>
      </c>
      <c r="I2111">
        <v>5</v>
      </c>
      <c r="J2111" t="s">
        <v>11</v>
      </c>
      <c r="K2111" t="s">
        <v>12</v>
      </c>
      <c r="L2111">
        <f>Table357[[#This Row],[unit_price]]*Table357[[#This Row],[quantity]]</f>
        <v>102.5</v>
      </c>
      <c r="M2111">
        <f t="shared" si="195"/>
        <v>132.5</v>
      </c>
      <c r="N2111">
        <f t="shared" si="196"/>
        <v>30</v>
      </c>
      <c r="O2111" t="s">
        <v>112</v>
      </c>
      <c r="P2111" t="s">
        <v>115</v>
      </c>
      <c r="Q2111" t="str">
        <f>TEXT(Table357[[#This Row],[order_date]],"yyyy")</f>
        <v>2015</v>
      </c>
    </row>
    <row r="2112" spans="1:17" x14ac:dyDescent="0.3">
      <c r="A2112">
        <f t="shared" si="197"/>
        <v>7777897511</v>
      </c>
      <c r="B2112" s="1">
        <v>42368</v>
      </c>
      <c r="C2112" t="str">
        <f t="shared" si="192"/>
        <v>Wednesday</v>
      </c>
      <c r="D2112" t="str">
        <f t="shared" si="193"/>
        <v>December</v>
      </c>
      <c r="E2112">
        <v>14.75</v>
      </c>
      <c r="F2112" t="s">
        <v>7</v>
      </c>
      <c r="G2112" t="s">
        <v>14</v>
      </c>
      <c r="H2112">
        <f t="shared" si="194"/>
        <v>20.25</v>
      </c>
      <c r="I2112">
        <v>11</v>
      </c>
      <c r="J2112" t="s">
        <v>56</v>
      </c>
      <c r="K2112" t="s">
        <v>57</v>
      </c>
      <c r="L2112">
        <f>Table357[[#This Row],[unit_price]]*Table357[[#This Row],[quantity]]</f>
        <v>162.25</v>
      </c>
      <c r="M2112">
        <f t="shared" si="195"/>
        <v>222.75</v>
      </c>
      <c r="N2112">
        <f t="shared" si="196"/>
        <v>60.5</v>
      </c>
      <c r="O2112" t="s">
        <v>112</v>
      </c>
      <c r="P2112" t="s">
        <v>115</v>
      </c>
      <c r="Q2112" t="str">
        <f>TEXT(Table357[[#This Row],[order_date]],"yyyy")</f>
        <v>2015</v>
      </c>
    </row>
    <row r="2113" spans="1:17" x14ac:dyDescent="0.3">
      <c r="A2113">
        <f t="shared" si="197"/>
        <v>7777897512</v>
      </c>
      <c r="B2113" s="1">
        <v>42369</v>
      </c>
      <c r="C2113" t="str">
        <f t="shared" si="192"/>
        <v>Thursday</v>
      </c>
      <c r="D2113" t="str">
        <f t="shared" si="193"/>
        <v>December</v>
      </c>
      <c r="E2113">
        <v>16.25</v>
      </c>
      <c r="F2113" t="s">
        <v>7</v>
      </c>
      <c r="G2113" t="s">
        <v>17</v>
      </c>
      <c r="H2113">
        <f t="shared" si="194"/>
        <v>24.75</v>
      </c>
      <c r="I2113">
        <v>3</v>
      </c>
      <c r="J2113" t="s">
        <v>70</v>
      </c>
      <c r="K2113" t="s">
        <v>71</v>
      </c>
      <c r="L2113">
        <f>Table357[[#This Row],[unit_price]]*Table357[[#This Row],[quantity]]</f>
        <v>48.75</v>
      </c>
      <c r="M2113">
        <f t="shared" si="195"/>
        <v>74.25</v>
      </c>
      <c r="N2113">
        <f t="shared" si="196"/>
        <v>25.5</v>
      </c>
      <c r="O2113" t="s">
        <v>111</v>
      </c>
      <c r="P2113" t="s">
        <v>114</v>
      </c>
      <c r="Q2113" t="str">
        <f>TEXT(Table357[[#This Row],[order_date]],"yyyy")</f>
        <v>2015</v>
      </c>
    </row>
    <row r="2114" spans="1:17" x14ac:dyDescent="0.3">
      <c r="A2114">
        <f t="shared" si="197"/>
        <v>7777897513</v>
      </c>
      <c r="B2114" s="1">
        <v>42369</v>
      </c>
      <c r="C2114" t="str">
        <f t="shared" ref="C2114:C2177" si="198">TEXT(B2114,"dddd")</f>
        <v>Thursday</v>
      </c>
      <c r="D2114" t="str">
        <f t="shared" si="193"/>
        <v>December</v>
      </c>
      <c r="E2114">
        <v>12.5</v>
      </c>
      <c r="F2114" t="s">
        <v>7</v>
      </c>
      <c r="G2114" t="s">
        <v>8</v>
      </c>
      <c r="H2114">
        <f t="shared" si="194"/>
        <v>17</v>
      </c>
      <c r="I2114">
        <v>5</v>
      </c>
      <c r="J2114" t="s">
        <v>48</v>
      </c>
      <c r="K2114" t="s">
        <v>49</v>
      </c>
      <c r="L2114">
        <f>Table357[[#This Row],[unit_price]]*Table357[[#This Row],[quantity]]</f>
        <v>62.5</v>
      </c>
      <c r="M2114">
        <f t="shared" si="195"/>
        <v>85</v>
      </c>
      <c r="N2114">
        <f t="shared" si="196"/>
        <v>22.5</v>
      </c>
      <c r="O2114" t="s">
        <v>111</v>
      </c>
      <c r="P2114" t="s">
        <v>114</v>
      </c>
      <c r="Q2114" t="str">
        <f>TEXT(Table357[[#This Row],[order_date]],"yyyy")</f>
        <v>2015</v>
      </c>
    </row>
    <row r="2115" spans="1:17" x14ac:dyDescent="0.3">
      <c r="A2115">
        <f t="shared" si="197"/>
        <v>7777897514</v>
      </c>
      <c r="B2115" s="1">
        <v>42369</v>
      </c>
      <c r="C2115" t="str">
        <f t="shared" si="198"/>
        <v>Thursday</v>
      </c>
      <c r="D2115" t="str">
        <f t="shared" ref="D2115:D2178" si="199">TEXT(B2115,"mmmm")</f>
        <v>December</v>
      </c>
      <c r="E2115">
        <v>16.75</v>
      </c>
      <c r="F2115" t="s">
        <v>7</v>
      </c>
      <c r="G2115" t="s">
        <v>22</v>
      </c>
      <c r="H2115">
        <f t="shared" ref="H2115:H2178" si="200">E2115 +   IF(F2115="S", 2, IF(F2115="M", 3.5, IF(F2115="L", 5, 0))) +  IF(G2115="Classic", 1, IF(G2115="Veggie", 2, IF(G2115="Chicken", 3, IF(G2115="Supreme",5,0))))</f>
        <v>23.25</v>
      </c>
      <c r="I2115">
        <v>11</v>
      </c>
      <c r="J2115" t="s">
        <v>46</v>
      </c>
      <c r="K2115" t="s">
        <v>47</v>
      </c>
      <c r="L2115">
        <f>Table357[[#This Row],[unit_price]]*Table357[[#This Row],[quantity]]</f>
        <v>184.25</v>
      </c>
      <c r="M2115">
        <f t="shared" ref="M2115:M2178" si="201">H2115*I2115</f>
        <v>255.75</v>
      </c>
      <c r="N2115">
        <f>(H2115-E2115)*I2115</f>
        <v>71.5</v>
      </c>
      <c r="O2115" t="s">
        <v>111</v>
      </c>
      <c r="P2115" t="s">
        <v>114</v>
      </c>
      <c r="Q2115" t="str">
        <f>TEXT(Table357[[#This Row],[order_date]],"yyyy")</f>
        <v>2015</v>
      </c>
    </row>
    <row r="2116" spans="1:17" x14ac:dyDescent="0.3">
      <c r="A2116">
        <f t="shared" ref="A2116:A2179" si="202">A2115+1</f>
        <v>7777897515</v>
      </c>
      <c r="B2116" s="1">
        <v>42370</v>
      </c>
      <c r="C2116" t="str">
        <f t="shared" si="198"/>
        <v>Friday</v>
      </c>
      <c r="D2116" t="str">
        <f t="shared" si="199"/>
        <v>January</v>
      </c>
      <c r="E2116">
        <v>20.75</v>
      </c>
      <c r="F2116" t="s">
        <v>13</v>
      </c>
      <c r="G2116" t="s">
        <v>22</v>
      </c>
      <c r="H2116">
        <f t="shared" si="200"/>
        <v>28.75</v>
      </c>
      <c r="I2116">
        <v>9</v>
      </c>
      <c r="J2116" t="s">
        <v>44</v>
      </c>
      <c r="K2116" t="s">
        <v>45</v>
      </c>
      <c r="L2116">
        <f>Table357[[#This Row],[unit_price]]*Table357[[#This Row],[quantity]]</f>
        <v>186.75</v>
      </c>
      <c r="M2116">
        <f t="shared" si="201"/>
        <v>258.75</v>
      </c>
      <c r="N2116">
        <f>(H2116-E2116)*I2116</f>
        <v>72</v>
      </c>
      <c r="O2116" t="s">
        <v>111</v>
      </c>
      <c r="P2116" t="s">
        <v>114</v>
      </c>
      <c r="Q2116" t="str">
        <f>TEXT(Table357[[#This Row],[order_date]],"yyyy")</f>
        <v>2016</v>
      </c>
    </row>
    <row r="2117" spans="1:17" x14ac:dyDescent="0.3">
      <c r="A2117">
        <f t="shared" si="202"/>
        <v>7777897516</v>
      </c>
      <c r="B2117" s="1">
        <v>42370</v>
      </c>
      <c r="C2117" t="str">
        <f t="shared" si="198"/>
        <v>Friday</v>
      </c>
      <c r="D2117" t="str">
        <f t="shared" si="199"/>
        <v>January</v>
      </c>
      <c r="E2117">
        <v>12.25</v>
      </c>
      <c r="F2117" t="s">
        <v>27</v>
      </c>
      <c r="G2117" t="s">
        <v>17</v>
      </c>
      <c r="H2117">
        <f t="shared" si="200"/>
        <v>19.25</v>
      </c>
      <c r="I2117">
        <v>3</v>
      </c>
      <c r="J2117" t="s">
        <v>70</v>
      </c>
      <c r="K2117" t="s">
        <v>71</v>
      </c>
      <c r="L2117">
        <f>Table357[[#This Row],[unit_price]]*Table357[[#This Row],[quantity]]</f>
        <v>36.75</v>
      </c>
      <c r="M2117">
        <f t="shared" si="201"/>
        <v>57.75</v>
      </c>
      <c r="N2117">
        <f t="shared" ref="N2117:N2180" si="203">(H2117-E2117)*I2117</f>
        <v>21</v>
      </c>
      <c r="O2117" t="s">
        <v>111</v>
      </c>
      <c r="P2117" t="s">
        <v>114</v>
      </c>
      <c r="Q2117" t="str">
        <f>TEXT(Table357[[#This Row],[order_date]],"yyyy")</f>
        <v>2016</v>
      </c>
    </row>
    <row r="2118" spans="1:17" x14ac:dyDescent="0.3">
      <c r="A2118">
        <f t="shared" si="202"/>
        <v>7777897517</v>
      </c>
      <c r="B2118" s="1">
        <v>42370</v>
      </c>
      <c r="C2118" t="str">
        <f t="shared" si="198"/>
        <v>Friday</v>
      </c>
      <c r="D2118" t="str">
        <f t="shared" si="199"/>
        <v>January</v>
      </c>
      <c r="E2118">
        <v>16</v>
      </c>
      <c r="F2118" t="s">
        <v>7</v>
      </c>
      <c r="G2118" t="s">
        <v>8</v>
      </c>
      <c r="H2118">
        <f t="shared" si="200"/>
        <v>20.5</v>
      </c>
      <c r="I2118">
        <v>3</v>
      </c>
      <c r="J2118" t="s">
        <v>11</v>
      </c>
      <c r="K2118" t="s">
        <v>12</v>
      </c>
      <c r="L2118">
        <f>Table357[[#This Row],[unit_price]]*Table357[[#This Row],[quantity]]</f>
        <v>48</v>
      </c>
      <c r="M2118">
        <f t="shared" si="201"/>
        <v>61.5</v>
      </c>
      <c r="N2118">
        <f t="shared" si="203"/>
        <v>13.5</v>
      </c>
      <c r="O2118" t="s">
        <v>112</v>
      </c>
      <c r="P2118" t="s">
        <v>114</v>
      </c>
      <c r="Q2118" t="str">
        <f>TEXT(Table357[[#This Row],[order_date]],"yyyy")</f>
        <v>2016</v>
      </c>
    </row>
    <row r="2119" spans="1:17" x14ac:dyDescent="0.3">
      <c r="A2119">
        <f t="shared" si="202"/>
        <v>7777897518</v>
      </c>
      <c r="B2119" s="1">
        <v>42370</v>
      </c>
      <c r="C2119" t="str">
        <f t="shared" si="198"/>
        <v>Friday</v>
      </c>
      <c r="D2119" t="str">
        <f t="shared" si="199"/>
        <v>January</v>
      </c>
      <c r="E2119">
        <v>20.75</v>
      </c>
      <c r="F2119" t="s">
        <v>13</v>
      </c>
      <c r="G2119" t="s">
        <v>22</v>
      </c>
      <c r="H2119">
        <f t="shared" si="200"/>
        <v>28.75</v>
      </c>
      <c r="I2119">
        <v>10</v>
      </c>
      <c r="J2119" t="s">
        <v>28</v>
      </c>
      <c r="K2119" t="s">
        <v>29</v>
      </c>
      <c r="L2119">
        <f>Table357[[#This Row],[unit_price]]*Table357[[#This Row],[quantity]]</f>
        <v>207.5</v>
      </c>
      <c r="M2119">
        <f t="shared" si="201"/>
        <v>287.5</v>
      </c>
      <c r="N2119">
        <f t="shared" si="203"/>
        <v>80</v>
      </c>
      <c r="O2119" t="s">
        <v>111</v>
      </c>
      <c r="P2119" t="s">
        <v>114</v>
      </c>
      <c r="Q2119" t="str">
        <f>TEXT(Table357[[#This Row],[order_date]],"yyyy")</f>
        <v>2016</v>
      </c>
    </row>
    <row r="2120" spans="1:17" x14ac:dyDescent="0.3">
      <c r="A2120">
        <f t="shared" si="202"/>
        <v>7777897519</v>
      </c>
      <c r="B2120" s="1">
        <v>42370</v>
      </c>
      <c r="C2120" t="str">
        <f t="shared" si="198"/>
        <v>Friday</v>
      </c>
      <c r="D2120" t="str">
        <f t="shared" si="199"/>
        <v>January</v>
      </c>
      <c r="E2120">
        <v>18.5</v>
      </c>
      <c r="F2120" t="s">
        <v>13</v>
      </c>
      <c r="G2120" t="s">
        <v>14</v>
      </c>
      <c r="H2120">
        <f t="shared" si="200"/>
        <v>25.5</v>
      </c>
      <c r="I2120">
        <v>3</v>
      </c>
      <c r="J2120" t="s">
        <v>15</v>
      </c>
      <c r="K2120" t="s">
        <v>16</v>
      </c>
      <c r="L2120">
        <f>Table357[[#This Row],[unit_price]]*Table357[[#This Row],[quantity]]</f>
        <v>55.5</v>
      </c>
      <c r="M2120">
        <f t="shared" si="201"/>
        <v>76.5</v>
      </c>
      <c r="N2120">
        <f t="shared" si="203"/>
        <v>21</v>
      </c>
      <c r="O2120" t="s">
        <v>112</v>
      </c>
      <c r="P2120" t="s">
        <v>115</v>
      </c>
      <c r="Q2120" t="str">
        <f>TEXT(Table357[[#This Row],[order_date]],"yyyy")</f>
        <v>2016</v>
      </c>
    </row>
    <row r="2121" spans="1:17" x14ac:dyDescent="0.3">
      <c r="A2121">
        <f t="shared" si="202"/>
        <v>7777897520</v>
      </c>
      <c r="B2121" s="1">
        <v>42370</v>
      </c>
      <c r="C2121" t="str">
        <f t="shared" si="198"/>
        <v>Friday</v>
      </c>
      <c r="D2121" t="str">
        <f t="shared" si="199"/>
        <v>January</v>
      </c>
      <c r="E2121">
        <v>17.95</v>
      </c>
      <c r="F2121" t="s">
        <v>13</v>
      </c>
      <c r="G2121" t="s">
        <v>14</v>
      </c>
      <c r="H2121">
        <f t="shared" si="200"/>
        <v>24.95</v>
      </c>
      <c r="I2121">
        <v>12</v>
      </c>
      <c r="J2121" t="s">
        <v>56</v>
      </c>
      <c r="K2121" t="s">
        <v>57</v>
      </c>
      <c r="L2121">
        <f>Table357[[#This Row],[unit_price]]*Table357[[#This Row],[quantity]]</f>
        <v>215.39999999999998</v>
      </c>
      <c r="M2121">
        <f t="shared" si="201"/>
        <v>299.39999999999998</v>
      </c>
      <c r="N2121">
        <f t="shared" si="203"/>
        <v>84</v>
      </c>
      <c r="O2121" t="s">
        <v>112</v>
      </c>
      <c r="P2121" t="s">
        <v>114</v>
      </c>
      <c r="Q2121" t="str">
        <f>TEXT(Table357[[#This Row],[order_date]],"yyyy")</f>
        <v>2016</v>
      </c>
    </row>
    <row r="2122" spans="1:17" x14ac:dyDescent="0.3">
      <c r="A2122">
        <f t="shared" si="202"/>
        <v>7777897521</v>
      </c>
      <c r="B2122" s="1">
        <v>42370</v>
      </c>
      <c r="C2122" t="str">
        <f t="shared" si="198"/>
        <v>Friday</v>
      </c>
      <c r="D2122" t="str">
        <f t="shared" si="199"/>
        <v>January</v>
      </c>
      <c r="E2122">
        <v>10.5</v>
      </c>
      <c r="F2122" t="s">
        <v>27</v>
      </c>
      <c r="G2122" t="s">
        <v>8</v>
      </c>
      <c r="H2122">
        <f t="shared" si="200"/>
        <v>13.5</v>
      </c>
      <c r="I2122">
        <v>9</v>
      </c>
      <c r="J2122" t="s">
        <v>9</v>
      </c>
      <c r="K2122" t="s">
        <v>10</v>
      </c>
      <c r="L2122">
        <f>Table357[[#This Row],[unit_price]]*Table357[[#This Row],[quantity]]</f>
        <v>94.5</v>
      </c>
      <c r="M2122">
        <f t="shared" si="201"/>
        <v>121.5</v>
      </c>
      <c r="N2122">
        <f t="shared" si="203"/>
        <v>27</v>
      </c>
      <c r="O2122" t="s">
        <v>111</v>
      </c>
      <c r="P2122" t="s">
        <v>114</v>
      </c>
      <c r="Q2122" t="str">
        <f>TEXT(Table357[[#This Row],[order_date]],"yyyy")</f>
        <v>2016</v>
      </c>
    </row>
    <row r="2123" spans="1:17" x14ac:dyDescent="0.3">
      <c r="A2123">
        <f t="shared" si="202"/>
        <v>7777897522</v>
      </c>
      <c r="B2123" s="1">
        <v>42370</v>
      </c>
      <c r="C2123" t="str">
        <f t="shared" si="198"/>
        <v>Friday</v>
      </c>
      <c r="D2123" t="str">
        <f t="shared" si="199"/>
        <v>January</v>
      </c>
      <c r="E2123">
        <v>12.75</v>
      </c>
      <c r="F2123" t="s">
        <v>27</v>
      </c>
      <c r="G2123" t="s">
        <v>22</v>
      </c>
      <c r="H2123">
        <f t="shared" si="200"/>
        <v>17.75</v>
      </c>
      <c r="I2123">
        <v>5</v>
      </c>
      <c r="J2123" t="s">
        <v>46</v>
      </c>
      <c r="K2123" t="s">
        <v>47</v>
      </c>
      <c r="L2123">
        <f>Table357[[#This Row],[unit_price]]*Table357[[#This Row],[quantity]]</f>
        <v>63.75</v>
      </c>
      <c r="M2123">
        <f t="shared" si="201"/>
        <v>88.75</v>
      </c>
      <c r="N2123">
        <f t="shared" si="203"/>
        <v>25</v>
      </c>
      <c r="O2123" t="s">
        <v>112</v>
      </c>
      <c r="P2123" t="s">
        <v>114</v>
      </c>
      <c r="Q2123" t="str">
        <f>TEXT(Table357[[#This Row],[order_date]],"yyyy")</f>
        <v>2016</v>
      </c>
    </row>
    <row r="2124" spans="1:17" x14ac:dyDescent="0.3">
      <c r="A2124">
        <f t="shared" si="202"/>
        <v>7777897523</v>
      </c>
      <c r="B2124" s="1">
        <v>42370</v>
      </c>
      <c r="C2124" t="str">
        <f t="shared" si="198"/>
        <v>Friday</v>
      </c>
      <c r="D2124" t="str">
        <f t="shared" si="199"/>
        <v>January</v>
      </c>
      <c r="E2124">
        <v>9.75</v>
      </c>
      <c r="F2124" t="s">
        <v>27</v>
      </c>
      <c r="G2124" t="s">
        <v>8</v>
      </c>
      <c r="H2124">
        <f t="shared" si="200"/>
        <v>12.75</v>
      </c>
      <c r="I2124">
        <v>6</v>
      </c>
      <c r="J2124" t="s">
        <v>48</v>
      </c>
      <c r="K2124" t="s">
        <v>49</v>
      </c>
      <c r="L2124">
        <f>Table357[[#This Row],[unit_price]]*Table357[[#This Row],[quantity]]</f>
        <v>58.5</v>
      </c>
      <c r="M2124">
        <f t="shared" si="201"/>
        <v>76.5</v>
      </c>
      <c r="N2124">
        <f t="shared" si="203"/>
        <v>18</v>
      </c>
      <c r="O2124" t="s">
        <v>111</v>
      </c>
      <c r="P2124" t="s">
        <v>115</v>
      </c>
      <c r="Q2124" t="str">
        <f>TEXT(Table357[[#This Row],[order_date]],"yyyy")</f>
        <v>2016</v>
      </c>
    </row>
    <row r="2125" spans="1:17" x14ac:dyDescent="0.3">
      <c r="A2125">
        <f t="shared" si="202"/>
        <v>7777897524</v>
      </c>
      <c r="B2125" s="1">
        <v>42370</v>
      </c>
      <c r="C2125" t="str">
        <f t="shared" si="198"/>
        <v>Friday</v>
      </c>
      <c r="D2125" t="str">
        <f t="shared" si="199"/>
        <v>January</v>
      </c>
      <c r="E2125">
        <v>20.75</v>
      </c>
      <c r="F2125" t="s">
        <v>13</v>
      </c>
      <c r="G2125" t="s">
        <v>14</v>
      </c>
      <c r="H2125">
        <f t="shared" si="200"/>
        <v>27.75</v>
      </c>
      <c r="I2125">
        <v>12</v>
      </c>
      <c r="J2125" t="s">
        <v>40</v>
      </c>
      <c r="K2125" t="s">
        <v>41</v>
      </c>
      <c r="L2125">
        <f>Table357[[#This Row],[unit_price]]*Table357[[#This Row],[quantity]]</f>
        <v>249</v>
      </c>
      <c r="M2125">
        <f t="shared" si="201"/>
        <v>333</v>
      </c>
      <c r="N2125">
        <f t="shared" si="203"/>
        <v>84</v>
      </c>
      <c r="O2125" t="s">
        <v>111</v>
      </c>
      <c r="P2125" t="s">
        <v>114</v>
      </c>
      <c r="Q2125" t="str">
        <f>TEXT(Table357[[#This Row],[order_date]],"yyyy")</f>
        <v>2016</v>
      </c>
    </row>
    <row r="2126" spans="1:17" x14ac:dyDescent="0.3">
      <c r="A2126">
        <f t="shared" si="202"/>
        <v>7777897525</v>
      </c>
      <c r="B2126" s="1">
        <v>42370</v>
      </c>
      <c r="C2126" t="str">
        <f t="shared" si="198"/>
        <v>Friday</v>
      </c>
      <c r="D2126" t="str">
        <f t="shared" si="199"/>
        <v>January</v>
      </c>
      <c r="E2126">
        <v>12.5</v>
      </c>
      <c r="F2126" t="s">
        <v>27</v>
      </c>
      <c r="G2126" t="s">
        <v>17</v>
      </c>
      <c r="H2126">
        <f t="shared" si="200"/>
        <v>19.5</v>
      </c>
      <c r="I2126">
        <v>10</v>
      </c>
      <c r="J2126" t="s">
        <v>32</v>
      </c>
      <c r="K2126" t="s">
        <v>33</v>
      </c>
      <c r="L2126">
        <f>Table357[[#This Row],[unit_price]]*Table357[[#This Row],[quantity]]</f>
        <v>125</v>
      </c>
      <c r="M2126">
        <f t="shared" si="201"/>
        <v>195</v>
      </c>
      <c r="N2126">
        <f t="shared" si="203"/>
        <v>70</v>
      </c>
      <c r="O2126" t="s">
        <v>112</v>
      </c>
      <c r="P2126" t="s">
        <v>115</v>
      </c>
      <c r="Q2126" t="str">
        <f>TEXT(Table357[[#This Row],[order_date]],"yyyy")</f>
        <v>2016</v>
      </c>
    </row>
    <row r="2127" spans="1:17" x14ac:dyDescent="0.3">
      <c r="A2127">
        <f t="shared" si="202"/>
        <v>7777897526</v>
      </c>
      <c r="B2127" s="1">
        <v>42371</v>
      </c>
      <c r="C2127" t="str">
        <f t="shared" si="198"/>
        <v>Saturday</v>
      </c>
      <c r="D2127" t="str">
        <f t="shared" si="199"/>
        <v>January</v>
      </c>
      <c r="E2127">
        <v>16.75</v>
      </c>
      <c r="F2127" t="s">
        <v>7</v>
      </c>
      <c r="G2127" t="s">
        <v>22</v>
      </c>
      <c r="H2127">
        <f t="shared" si="200"/>
        <v>23.25</v>
      </c>
      <c r="I2127">
        <v>5</v>
      </c>
      <c r="J2127" t="s">
        <v>46</v>
      </c>
      <c r="K2127" t="s">
        <v>47</v>
      </c>
      <c r="L2127">
        <f>Table357[[#This Row],[unit_price]]*Table357[[#This Row],[quantity]]</f>
        <v>83.75</v>
      </c>
      <c r="M2127">
        <f t="shared" si="201"/>
        <v>116.25</v>
      </c>
      <c r="N2127">
        <f t="shared" si="203"/>
        <v>32.5</v>
      </c>
      <c r="O2127" t="s">
        <v>112</v>
      </c>
      <c r="P2127" t="s">
        <v>115</v>
      </c>
      <c r="Q2127" t="str">
        <f>TEXT(Table357[[#This Row],[order_date]],"yyyy")</f>
        <v>2016</v>
      </c>
    </row>
    <row r="2128" spans="1:17" x14ac:dyDescent="0.3">
      <c r="A2128">
        <f t="shared" si="202"/>
        <v>7777897527</v>
      </c>
      <c r="B2128" s="1">
        <v>42371</v>
      </c>
      <c r="C2128" t="str">
        <f t="shared" si="198"/>
        <v>Saturday</v>
      </c>
      <c r="D2128" t="str">
        <f t="shared" si="199"/>
        <v>January</v>
      </c>
      <c r="E2128">
        <v>15.25</v>
      </c>
      <c r="F2128" t="s">
        <v>13</v>
      </c>
      <c r="G2128" t="s">
        <v>8</v>
      </c>
      <c r="H2128">
        <f t="shared" si="200"/>
        <v>21.25</v>
      </c>
      <c r="I2128">
        <v>4</v>
      </c>
      <c r="J2128" t="s">
        <v>48</v>
      </c>
      <c r="K2128" t="s">
        <v>49</v>
      </c>
      <c r="L2128">
        <f>Table357[[#This Row],[unit_price]]*Table357[[#This Row],[quantity]]</f>
        <v>61</v>
      </c>
      <c r="M2128">
        <f t="shared" si="201"/>
        <v>85</v>
      </c>
      <c r="N2128">
        <f t="shared" si="203"/>
        <v>24</v>
      </c>
      <c r="O2128" t="s">
        <v>111</v>
      </c>
      <c r="P2128" t="s">
        <v>114</v>
      </c>
      <c r="Q2128" t="str">
        <f>TEXT(Table357[[#This Row],[order_date]],"yyyy")</f>
        <v>2016</v>
      </c>
    </row>
    <row r="2129" spans="1:17" x14ac:dyDescent="0.3">
      <c r="A2129">
        <f t="shared" si="202"/>
        <v>7777897528</v>
      </c>
      <c r="B2129" s="1">
        <v>42371</v>
      </c>
      <c r="C2129" t="str">
        <f t="shared" si="198"/>
        <v>Saturday</v>
      </c>
      <c r="D2129" t="str">
        <f t="shared" si="199"/>
        <v>January</v>
      </c>
      <c r="E2129">
        <v>25.5</v>
      </c>
      <c r="F2129" t="s">
        <v>76</v>
      </c>
      <c r="G2129" t="s">
        <v>8</v>
      </c>
      <c r="H2129">
        <f t="shared" si="200"/>
        <v>26.5</v>
      </c>
      <c r="I2129">
        <v>11</v>
      </c>
      <c r="J2129" t="s">
        <v>30</v>
      </c>
      <c r="K2129" t="s">
        <v>31</v>
      </c>
      <c r="L2129">
        <f>Table357[[#This Row],[unit_price]]*Table357[[#This Row],[quantity]]</f>
        <v>280.5</v>
      </c>
      <c r="M2129">
        <f t="shared" si="201"/>
        <v>291.5</v>
      </c>
      <c r="N2129">
        <f t="shared" si="203"/>
        <v>11</v>
      </c>
      <c r="O2129" t="s">
        <v>112</v>
      </c>
      <c r="P2129" t="s">
        <v>115</v>
      </c>
      <c r="Q2129" t="str">
        <f>TEXT(Table357[[#This Row],[order_date]],"yyyy")</f>
        <v>2016</v>
      </c>
    </row>
    <row r="2130" spans="1:17" x14ac:dyDescent="0.3">
      <c r="A2130">
        <f t="shared" si="202"/>
        <v>7777897529</v>
      </c>
      <c r="B2130" s="1">
        <v>42372</v>
      </c>
      <c r="C2130" t="str">
        <f t="shared" si="198"/>
        <v>Sunday</v>
      </c>
      <c r="D2130" t="str">
        <f t="shared" si="199"/>
        <v>January</v>
      </c>
      <c r="E2130">
        <v>11</v>
      </c>
      <c r="F2130" t="s">
        <v>27</v>
      </c>
      <c r="G2130" t="s">
        <v>8</v>
      </c>
      <c r="H2130">
        <f t="shared" si="200"/>
        <v>14</v>
      </c>
      <c r="I2130">
        <v>7</v>
      </c>
      <c r="J2130" t="s">
        <v>74</v>
      </c>
      <c r="K2130" t="s">
        <v>75</v>
      </c>
      <c r="L2130">
        <f>Table357[[#This Row],[unit_price]]*Table357[[#This Row],[quantity]]</f>
        <v>77</v>
      </c>
      <c r="M2130">
        <f t="shared" si="201"/>
        <v>98</v>
      </c>
      <c r="N2130">
        <f t="shared" si="203"/>
        <v>21</v>
      </c>
      <c r="O2130" t="s">
        <v>112</v>
      </c>
      <c r="P2130" t="s">
        <v>115</v>
      </c>
      <c r="Q2130" t="str">
        <f>TEXT(Table357[[#This Row],[order_date]],"yyyy")</f>
        <v>2016</v>
      </c>
    </row>
    <row r="2131" spans="1:17" x14ac:dyDescent="0.3">
      <c r="A2131">
        <f t="shared" si="202"/>
        <v>7777897530</v>
      </c>
      <c r="B2131" s="1">
        <v>42372</v>
      </c>
      <c r="C2131" t="str">
        <f t="shared" si="198"/>
        <v>Sunday</v>
      </c>
      <c r="D2131" t="str">
        <f t="shared" si="199"/>
        <v>January</v>
      </c>
      <c r="E2131">
        <v>15.25</v>
      </c>
      <c r="F2131" t="s">
        <v>13</v>
      </c>
      <c r="G2131" t="s">
        <v>8</v>
      </c>
      <c r="H2131">
        <f t="shared" si="200"/>
        <v>21.25</v>
      </c>
      <c r="I2131">
        <v>12</v>
      </c>
      <c r="J2131" t="s">
        <v>48</v>
      </c>
      <c r="K2131" t="s">
        <v>49</v>
      </c>
      <c r="L2131">
        <f>Table357[[#This Row],[unit_price]]*Table357[[#This Row],[quantity]]</f>
        <v>183</v>
      </c>
      <c r="M2131">
        <f t="shared" si="201"/>
        <v>255</v>
      </c>
      <c r="N2131">
        <f t="shared" si="203"/>
        <v>72</v>
      </c>
      <c r="O2131" t="s">
        <v>112</v>
      </c>
      <c r="P2131" t="s">
        <v>114</v>
      </c>
      <c r="Q2131" t="str">
        <f>TEXT(Table357[[#This Row],[order_date]],"yyyy")</f>
        <v>2016</v>
      </c>
    </row>
    <row r="2132" spans="1:17" x14ac:dyDescent="0.3">
      <c r="A2132">
        <f t="shared" si="202"/>
        <v>7777897531</v>
      </c>
      <c r="B2132" s="1">
        <v>42372</v>
      </c>
      <c r="C2132" t="str">
        <f t="shared" si="198"/>
        <v>Sunday</v>
      </c>
      <c r="D2132" t="str">
        <f t="shared" si="199"/>
        <v>January</v>
      </c>
      <c r="E2132">
        <v>20.75</v>
      </c>
      <c r="F2132" t="s">
        <v>13</v>
      </c>
      <c r="G2132" t="s">
        <v>17</v>
      </c>
      <c r="H2132">
        <f t="shared" si="200"/>
        <v>30.75</v>
      </c>
      <c r="I2132">
        <v>9</v>
      </c>
      <c r="J2132" t="s">
        <v>38</v>
      </c>
      <c r="K2132" t="s">
        <v>39</v>
      </c>
      <c r="L2132">
        <f>Table357[[#This Row],[unit_price]]*Table357[[#This Row],[quantity]]</f>
        <v>186.75</v>
      </c>
      <c r="M2132">
        <f t="shared" si="201"/>
        <v>276.75</v>
      </c>
      <c r="N2132">
        <f t="shared" si="203"/>
        <v>90</v>
      </c>
      <c r="O2132" t="s">
        <v>111</v>
      </c>
      <c r="P2132" t="s">
        <v>115</v>
      </c>
      <c r="Q2132" t="str">
        <f>TEXT(Table357[[#This Row],[order_date]],"yyyy")</f>
        <v>2016</v>
      </c>
    </row>
    <row r="2133" spans="1:17" x14ac:dyDescent="0.3">
      <c r="A2133">
        <f t="shared" si="202"/>
        <v>7777897532</v>
      </c>
      <c r="B2133" s="1">
        <v>42372</v>
      </c>
      <c r="C2133" t="str">
        <f t="shared" si="198"/>
        <v>Sunday</v>
      </c>
      <c r="D2133" t="str">
        <f t="shared" si="199"/>
        <v>January</v>
      </c>
      <c r="E2133">
        <v>12</v>
      </c>
      <c r="F2133" t="s">
        <v>27</v>
      </c>
      <c r="G2133" t="s">
        <v>14</v>
      </c>
      <c r="H2133">
        <f t="shared" si="200"/>
        <v>16</v>
      </c>
      <c r="I2133">
        <v>10</v>
      </c>
      <c r="J2133" t="s">
        <v>42</v>
      </c>
      <c r="K2133" t="s">
        <v>43</v>
      </c>
      <c r="L2133">
        <f>Table357[[#This Row],[unit_price]]*Table357[[#This Row],[quantity]]</f>
        <v>120</v>
      </c>
      <c r="M2133">
        <f t="shared" si="201"/>
        <v>160</v>
      </c>
      <c r="N2133">
        <f t="shared" si="203"/>
        <v>40</v>
      </c>
      <c r="O2133" t="s">
        <v>112</v>
      </c>
      <c r="P2133" t="s">
        <v>115</v>
      </c>
      <c r="Q2133" t="str">
        <f>TEXT(Table357[[#This Row],[order_date]],"yyyy")</f>
        <v>2016</v>
      </c>
    </row>
    <row r="2134" spans="1:17" x14ac:dyDescent="0.3">
      <c r="A2134">
        <f t="shared" si="202"/>
        <v>7777897533</v>
      </c>
      <c r="B2134" s="1">
        <v>42373</v>
      </c>
      <c r="C2134" t="str">
        <f t="shared" si="198"/>
        <v>Monday</v>
      </c>
      <c r="D2134" t="str">
        <f t="shared" si="199"/>
        <v>January</v>
      </c>
      <c r="E2134">
        <v>20.25</v>
      </c>
      <c r="F2134" t="s">
        <v>13</v>
      </c>
      <c r="G2134" t="s">
        <v>14</v>
      </c>
      <c r="H2134">
        <f t="shared" si="200"/>
        <v>27.25</v>
      </c>
      <c r="I2134">
        <v>11</v>
      </c>
      <c r="J2134" t="s">
        <v>20</v>
      </c>
      <c r="K2134" t="s">
        <v>21</v>
      </c>
      <c r="L2134">
        <f>Table357[[#This Row],[unit_price]]*Table357[[#This Row],[quantity]]</f>
        <v>222.75</v>
      </c>
      <c r="M2134">
        <f t="shared" si="201"/>
        <v>299.75</v>
      </c>
      <c r="N2134">
        <f t="shared" si="203"/>
        <v>77</v>
      </c>
      <c r="O2134" t="s">
        <v>112</v>
      </c>
      <c r="P2134" t="s">
        <v>115</v>
      </c>
      <c r="Q2134" t="str">
        <f>TEXT(Table357[[#This Row],[order_date]],"yyyy")</f>
        <v>2016</v>
      </c>
    </row>
    <row r="2135" spans="1:17" x14ac:dyDescent="0.3">
      <c r="A2135">
        <f t="shared" si="202"/>
        <v>7777897534</v>
      </c>
      <c r="B2135" s="1">
        <v>42373</v>
      </c>
      <c r="C2135" t="str">
        <f t="shared" si="198"/>
        <v>Monday</v>
      </c>
      <c r="D2135" t="str">
        <f t="shared" si="199"/>
        <v>January</v>
      </c>
      <c r="E2135">
        <v>16</v>
      </c>
      <c r="F2135" t="s">
        <v>7</v>
      </c>
      <c r="G2135" t="s">
        <v>14</v>
      </c>
      <c r="H2135">
        <f t="shared" si="200"/>
        <v>21.5</v>
      </c>
      <c r="I2135">
        <v>12</v>
      </c>
      <c r="J2135" t="s">
        <v>42</v>
      </c>
      <c r="K2135" t="s">
        <v>43</v>
      </c>
      <c r="L2135">
        <f>Table357[[#This Row],[unit_price]]*Table357[[#This Row],[quantity]]</f>
        <v>192</v>
      </c>
      <c r="M2135">
        <f t="shared" si="201"/>
        <v>258</v>
      </c>
      <c r="N2135">
        <f t="shared" si="203"/>
        <v>66</v>
      </c>
      <c r="O2135" t="s">
        <v>112</v>
      </c>
      <c r="P2135" t="s">
        <v>114</v>
      </c>
      <c r="Q2135" t="str">
        <f>TEXT(Table357[[#This Row],[order_date]],"yyyy")</f>
        <v>2016</v>
      </c>
    </row>
    <row r="2136" spans="1:17" x14ac:dyDescent="0.3">
      <c r="A2136">
        <f t="shared" si="202"/>
        <v>7777897535</v>
      </c>
      <c r="B2136" s="1">
        <v>42373</v>
      </c>
      <c r="C2136" t="str">
        <f t="shared" si="198"/>
        <v>Monday</v>
      </c>
      <c r="D2136" t="str">
        <f t="shared" si="199"/>
        <v>January</v>
      </c>
      <c r="E2136">
        <v>16.75</v>
      </c>
      <c r="F2136" t="s">
        <v>7</v>
      </c>
      <c r="G2136" t="s">
        <v>22</v>
      </c>
      <c r="H2136">
        <f t="shared" si="200"/>
        <v>23.25</v>
      </c>
      <c r="I2136">
        <v>8</v>
      </c>
      <c r="J2136" t="s">
        <v>46</v>
      </c>
      <c r="K2136" t="s">
        <v>47</v>
      </c>
      <c r="L2136">
        <f>Table357[[#This Row],[unit_price]]*Table357[[#This Row],[quantity]]</f>
        <v>134</v>
      </c>
      <c r="M2136">
        <f t="shared" si="201"/>
        <v>186</v>
      </c>
      <c r="N2136">
        <f t="shared" si="203"/>
        <v>52</v>
      </c>
      <c r="O2136" t="s">
        <v>111</v>
      </c>
      <c r="P2136" t="s">
        <v>114</v>
      </c>
      <c r="Q2136" t="str">
        <f>TEXT(Table357[[#This Row],[order_date]],"yyyy")</f>
        <v>2016</v>
      </c>
    </row>
    <row r="2137" spans="1:17" x14ac:dyDescent="0.3">
      <c r="A2137">
        <f t="shared" si="202"/>
        <v>7777897536</v>
      </c>
      <c r="B2137" s="1">
        <v>42373</v>
      </c>
      <c r="C2137" t="str">
        <f t="shared" si="198"/>
        <v>Monday</v>
      </c>
      <c r="D2137" t="str">
        <f t="shared" si="199"/>
        <v>January</v>
      </c>
      <c r="E2137">
        <v>16.75</v>
      </c>
      <c r="F2137" t="s">
        <v>7</v>
      </c>
      <c r="G2137" t="s">
        <v>14</v>
      </c>
      <c r="H2137">
        <f t="shared" si="200"/>
        <v>22.25</v>
      </c>
      <c r="I2137">
        <v>5</v>
      </c>
      <c r="J2137" t="s">
        <v>62</v>
      </c>
      <c r="K2137" t="s">
        <v>63</v>
      </c>
      <c r="L2137">
        <f>Table357[[#This Row],[unit_price]]*Table357[[#This Row],[quantity]]</f>
        <v>83.75</v>
      </c>
      <c r="M2137">
        <f t="shared" si="201"/>
        <v>111.25</v>
      </c>
      <c r="N2137">
        <f t="shared" si="203"/>
        <v>27.5</v>
      </c>
      <c r="O2137" t="s">
        <v>111</v>
      </c>
      <c r="P2137" t="s">
        <v>115</v>
      </c>
      <c r="Q2137" t="str">
        <f>TEXT(Table357[[#This Row],[order_date]],"yyyy")</f>
        <v>2016</v>
      </c>
    </row>
    <row r="2138" spans="1:17" x14ac:dyDescent="0.3">
      <c r="A2138">
        <f t="shared" si="202"/>
        <v>7777897537</v>
      </c>
      <c r="B2138" s="1">
        <v>42373</v>
      </c>
      <c r="C2138" t="str">
        <f t="shared" si="198"/>
        <v>Monday</v>
      </c>
      <c r="D2138" t="str">
        <f t="shared" si="199"/>
        <v>January</v>
      </c>
      <c r="E2138">
        <v>12</v>
      </c>
      <c r="F2138" t="s">
        <v>27</v>
      </c>
      <c r="G2138" t="s">
        <v>8</v>
      </c>
      <c r="H2138">
        <f t="shared" si="200"/>
        <v>15</v>
      </c>
      <c r="I2138">
        <v>11</v>
      </c>
      <c r="J2138" t="s">
        <v>52</v>
      </c>
      <c r="K2138" t="s">
        <v>53</v>
      </c>
      <c r="L2138">
        <f>Table357[[#This Row],[unit_price]]*Table357[[#This Row],[quantity]]</f>
        <v>132</v>
      </c>
      <c r="M2138">
        <f t="shared" si="201"/>
        <v>165</v>
      </c>
      <c r="N2138">
        <f t="shared" si="203"/>
        <v>33</v>
      </c>
      <c r="O2138" t="s">
        <v>111</v>
      </c>
      <c r="P2138" t="s">
        <v>114</v>
      </c>
      <c r="Q2138" t="str">
        <f>TEXT(Table357[[#This Row],[order_date]],"yyyy")</f>
        <v>2016</v>
      </c>
    </row>
    <row r="2139" spans="1:17" x14ac:dyDescent="0.3">
      <c r="A2139">
        <f t="shared" si="202"/>
        <v>7777897538</v>
      </c>
      <c r="B2139" s="1">
        <v>42373</v>
      </c>
      <c r="C2139" t="str">
        <f t="shared" si="198"/>
        <v>Monday</v>
      </c>
      <c r="D2139" t="str">
        <f t="shared" si="199"/>
        <v>January</v>
      </c>
      <c r="E2139">
        <v>20.25</v>
      </c>
      <c r="F2139" t="s">
        <v>13</v>
      </c>
      <c r="G2139" t="s">
        <v>17</v>
      </c>
      <c r="H2139">
        <f t="shared" si="200"/>
        <v>30.25</v>
      </c>
      <c r="I2139">
        <v>9</v>
      </c>
      <c r="J2139" t="s">
        <v>60</v>
      </c>
      <c r="K2139" t="s">
        <v>61</v>
      </c>
      <c r="L2139">
        <f>Table357[[#This Row],[unit_price]]*Table357[[#This Row],[quantity]]</f>
        <v>182.25</v>
      </c>
      <c r="M2139">
        <f t="shared" si="201"/>
        <v>272.25</v>
      </c>
      <c r="N2139">
        <f t="shared" si="203"/>
        <v>90</v>
      </c>
      <c r="O2139" t="s">
        <v>112</v>
      </c>
      <c r="P2139" t="s">
        <v>114</v>
      </c>
      <c r="Q2139" t="str">
        <f>TEXT(Table357[[#This Row],[order_date]],"yyyy")</f>
        <v>2016</v>
      </c>
    </row>
    <row r="2140" spans="1:17" x14ac:dyDescent="0.3">
      <c r="A2140">
        <f t="shared" si="202"/>
        <v>7777897539</v>
      </c>
      <c r="B2140" s="1">
        <v>42373</v>
      </c>
      <c r="C2140" t="str">
        <f t="shared" si="198"/>
        <v>Monday</v>
      </c>
      <c r="D2140" t="str">
        <f t="shared" si="199"/>
        <v>January</v>
      </c>
      <c r="E2140">
        <v>16.5</v>
      </c>
      <c r="F2140" t="s">
        <v>7</v>
      </c>
      <c r="G2140" t="s">
        <v>17</v>
      </c>
      <c r="H2140">
        <f t="shared" si="200"/>
        <v>25</v>
      </c>
      <c r="I2140">
        <v>12</v>
      </c>
      <c r="J2140" t="s">
        <v>66</v>
      </c>
      <c r="K2140" t="s">
        <v>67</v>
      </c>
      <c r="L2140">
        <f>Table357[[#This Row],[unit_price]]*Table357[[#This Row],[quantity]]</f>
        <v>198</v>
      </c>
      <c r="M2140">
        <f t="shared" si="201"/>
        <v>300</v>
      </c>
      <c r="N2140">
        <f t="shared" si="203"/>
        <v>102</v>
      </c>
      <c r="O2140" t="s">
        <v>112</v>
      </c>
      <c r="P2140" t="s">
        <v>115</v>
      </c>
      <c r="Q2140" t="str">
        <f>TEXT(Table357[[#This Row],[order_date]],"yyyy")</f>
        <v>2016</v>
      </c>
    </row>
    <row r="2141" spans="1:17" x14ac:dyDescent="0.3">
      <c r="A2141">
        <f t="shared" si="202"/>
        <v>7777897540</v>
      </c>
      <c r="B2141" s="1">
        <v>42374</v>
      </c>
      <c r="C2141" t="str">
        <f t="shared" si="198"/>
        <v>Tuesday</v>
      </c>
      <c r="D2141" t="str">
        <f t="shared" si="199"/>
        <v>January</v>
      </c>
      <c r="E2141">
        <v>12</v>
      </c>
      <c r="F2141" t="s">
        <v>27</v>
      </c>
      <c r="G2141" t="s">
        <v>14</v>
      </c>
      <c r="H2141">
        <f t="shared" si="200"/>
        <v>16</v>
      </c>
      <c r="I2141">
        <v>2</v>
      </c>
      <c r="J2141" t="s">
        <v>68</v>
      </c>
      <c r="K2141" t="s">
        <v>69</v>
      </c>
      <c r="L2141">
        <f>Table357[[#This Row],[unit_price]]*Table357[[#This Row],[quantity]]</f>
        <v>24</v>
      </c>
      <c r="M2141">
        <f t="shared" si="201"/>
        <v>32</v>
      </c>
      <c r="N2141">
        <f t="shared" si="203"/>
        <v>8</v>
      </c>
      <c r="O2141" t="s">
        <v>111</v>
      </c>
      <c r="P2141" t="s">
        <v>114</v>
      </c>
      <c r="Q2141" t="str">
        <f>TEXT(Table357[[#This Row],[order_date]],"yyyy")</f>
        <v>2016</v>
      </c>
    </row>
    <row r="2142" spans="1:17" x14ac:dyDescent="0.3">
      <c r="A2142">
        <f t="shared" si="202"/>
        <v>7777897541</v>
      </c>
      <c r="B2142" s="1">
        <v>42374</v>
      </c>
      <c r="C2142" t="str">
        <f t="shared" si="198"/>
        <v>Tuesday</v>
      </c>
      <c r="D2142" t="str">
        <f t="shared" si="199"/>
        <v>January</v>
      </c>
      <c r="E2142">
        <v>12.75</v>
      </c>
      <c r="F2142" t="s">
        <v>27</v>
      </c>
      <c r="G2142" t="s">
        <v>22</v>
      </c>
      <c r="H2142">
        <f t="shared" si="200"/>
        <v>17.75</v>
      </c>
      <c r="I2142">
        <v>9</v>
      </c>
      <c r="J2142" t="s">
        <v>28</v>
      </c>
      <c r="K2142" t="s">
        <v>29</v>
      </c>
      <c r="L2142">
        <f>Table357[[#This Row],[unit_price]]*Table357[[#This Row],[quantity]]</f>
        <v>114.75</v>
      </c>
      <c r="M2142">
        <f t="shared" si="201"/>
        <v>159.75</v>
      </c>
      <c r="N2142">
        <f t="shared" si="203"/>
        <v>45</v>
      </c>
      <c r="O2142" t="s">
        <v>111</v>
      </c>
      <c r="P2142" t="s">
        <v>114</v>
      </c>
      <c r="Q2142" t="str">
        <f>TEXT(Table357[[#This Row],[order_date]],"yyyy")</f>
        <v>2016</v>
      </c>
    </row>
    <row r="2143" spans="1:17" x14ac:dyDescent="0.3">
      <c r="A2143">
        <f t="shared" si="202"/>
        <v>7777897542</v>
      </c>
      <c r="B2143" s="1">
        <v>42374</v>
      </c>
      <c r="C2143" t="str">
        <f t="shared" si="198"/>
        <v>Tuesday</v>
      </c>
      <c r="D2143" t="str">
        <f t="shared" si="199"/>
        <v>January</v>
      </c>
      <c r="E2143">
        <v>16.75</v>
      </c>
      <c r="F2143" t="s">
        <v>7</v>
      </c>
      <c r="G2143" t="s">
        <v>22</v>
      </c>
      <c r="H2143">
        <f t="shared" si="200"/>
        <v>23.25</v>
      </c>
      <c r="I2143">
        <v>5</v>
      </c>
      <c r="J2143" t="s">
        <v>72</v>
      </c>
      <c r="K2143" t="s">
        <v>73</v>
      </c>
      <c r="L2143">
        <f>Table357[[#This Row],[unit_price]]*Table357[[#This Row],[quantity]]</f>
        <v>83.75</v>
      </c>
      <c r="M2143">
        <f t="shared" si="201"/>
        <v>116.25</v>
      </c>
      <c r="N2143">
        <f t="shared" si="203"/>
        <v>32.5</v>
      </c>
      <c r="O2143" t="s">
        <v>112</v>
      </c>
      <c r="P2143" t="s">
        <v>115</v>
      </c>
      <c r="Q2143" t="str">
        <f>TEXT(Table357[[#This Row],[order_date]],"yyyy")</f>
        <v>2016</v>
      </c>
    </row>
    <row r="2144" spans="1:17" x14ac:dyDescent="0.3">
      <c r="A2144">
        <f t="shared" si="202"/>
        <v>7777897543</v>
      </c>
      <c r="B2144" s="1">
        <v>42374</v>
      </c>
      <c r="C2144" t="str">
        <f t="shared" si="198"/>
        <v>Tuesday</v>
      </c>
      <c r="D2144" t="str">
        <f t="shared" si="199"/>
        <v>January</v>
      </c>
      <c r="E2144">
        <v>12</v>
      </c>
      <c r="F2144" t="s">
        <v>27</v>
      </c>
      <c r="G2144" t="s">
        <v>14</v>
      </c>
      <c r="H2144">
        <f t="shared" si="200"/>
        <v>16</v>
      </c>
      <c r="I2144">
        <v>9</v>
      </c>
      <c r="J2144" t="s">
        <v>68</v>
      </c>
      <c r="K2144" t="s">
        <v>69</v>
      </c>
      <c r="L2144">
        <f>Table357[[#This Row],[unit_price]]*Table357[[#This Row],[quantity]]</f>
        <v>108</v>
      </c>
      <c r="M2144">
        <f t="shared" si="201"/>
        <v>144</v>
      </c>
      <c r="N2144">
        <f t="shared" si="203"/>
        <v>36</v>
      </c>
      <c r="O2144" t="s">
        <v>111</v>
      </c>
      <c r="P2144" t="s">
        <v>115</v>
      </c>
      <c r="Q2144" t="str">
        <f>TEXT(Table357[[#This Row],[order_date]],"yyyy")</f>
        <v>2016</v>
      </c>
    </row>
    <row r="2145" spans="1:17" x14ac:dyDescent="0.3">
      <c r="A2145">
        <f t="shared" si="202"/>
        <v>7777897544</v>
      </c>
      <c r="B2145" s="1">
        <v>42374</v>
      </c>
      <c r="C2145" t="str">
        <f t="shared" si="198"/>
        <v>Tuesday</v>
      </c>
      <c r="D2145" t="str">
        <f t="shared" si="199"/>
        <v>January</v>
      </c>
      <c r="E2145">
        <v>20.75</v>
      </c>
      <c r="F2145" t="s">
        <v>13</v>
      </c>
      <c r="G2145" t="s">
        <v>22</v>
      </c>
      <c r="H2145">
        <f t="shared" si="200"/>
        <v>28.75</v>
      </c>
      <c r="I2145">
        <v>8</v>
      </c>
      <c r="J2145" t="s">
        <v>23</v>
      </c>
      <c r="K2145" t="s">
        <v>24</v>
      </c>
      <c r="L2145">
        <f>Table357[[#This Row],[unit_price]]*Table357[[#This Row],[quantity]]</f>
        <v>166</v>
      </c>
      <c r="M2145">
        <f t="shared" si="201"/>
        <v>230</v>
      </c>
      <c r="N2145">
        <f t="shared" si="203"/>
        <v>64</v>
      </c>
      <c r="O2145" t="s">
        <v>111</v>
      </c>
      <c r="P2145" t="s">
        <v>114</v>
      </c>
      <c r="Q2145" t="str">
        <f>TEXT(Table357[[#This Row],[order_date]],"yyyy")</f>
        <v>2016</v>
      </c>
    </row>
    <row r="2146" spans="1:17" x14ac:dyDescent="0.3">
      <c r="A2146">
        <f t="shared" si="202"/>
        <v>7777897545</v>
      </c>
      <c r="B2146" s="1">
        <v>42374</v>
      </c>
      <c r="C2146" t="str">
        <f t="shared" si="198"/>
        <v>Tuesday</v>
      </c>
      <c r="D2146" t="str">
        <f t="shared" si="199"/>
        <v>January</v>
      </c>
      <c r="E2146">
        <v>16.75</v>
      </c>
      <c r="F2146" t="s">
        <v>7</v>
      </c>
      <c r="G2146" t="s">
        <v>22</v>
      </c>
      <c r="H2146">
        <f t="shared" si="200"/>
        <v>23.25</v>
      </c>
      <c r="I2146">
        <v>6</v>
      </c>
      <c r="J2146" t="s">
        <v>46</v>
      </c>
      <c r="K2146" t="s">
        <v>47</v>
      </c>
      <c r="L2146">
        <f>Table357[[#This Row],[unit_price]]*Table357[[#This Row],[quantity]]</f>
        <v>100.5</v>
      </c>
      <c r="M2146">
        <f t="shared" si="201"/>
        <v>139.5</v>
      </c>
      <c r="N2146">
        <f t="shared" si="203"/>
        <v>39</v>
      </c>
      <c r="O2146" t="s">
        <v>112</v>
      </c>
      <c r="P2146" t="s">
        <v>114</v>
      </c>
      <c r="Q2146" t="str">
        <f>TEXT(Table357[[#This Row],[order_date]],"yyyy")</f>
        <v>2016</v>
      </c>
    </row>
    <row r="2147" spans="1:17" x14ac:dyDescent="0.3">
      <c r="A2147">
        <f t="shared" si="202"/>
        <v>7777897546</v>
      </c>
      <c r="B2147" s="1">
        <v>42375</v>
      </c>
      <c r="C2147" t="str">
        <f t="shared" si="198"/>
        <v>Wednesday</v>
      </c>
      <c r="D2147" t="str">
        <f t="shared" si="199"/>
        <v>January</v>
      </c>
      <c r="E2147">
        <v>18.5</v>
      </c>
      <c r="F2147" t="s">
        <v>13</v>
      </c>
      <c r="G2147" t="s">
        <v>14</v>
      </c>
      <c r="H2147">
        <f t="shared" si="200"/>
        <v>25.5</v>
      </c>
      <c r="I2147">
        <v>1</v>
      </c>
      <c r="J2147" t="s">
        <v>15</v>
      </c>
      <c r="K2147" t="s">
        <v>16</v>
      </c>
      <c r="L2147">
        <f>Table357[[#This Row],[unit_price]]*Table357[[#This Row],[quantity]]</f>
        <v>18.5</v>
      </c>
      <c r="M2147">
        <f t="shared" si="201"/>
        <v>25.5</v>
      </c>
      <c r="N2147">
        <f t="shared" si="203"/>
        <v>7</v>
      </c>
      <c r="O2147" t="s">
        <v>112</v>
      </c>
      <c r="P2147" t="s">
        <v>114</v>
      </c>
      <c r="Q2147" t="str">
        <f>TEXT(Table357[[#This Row],[order_date]],"yyyy")</f>
        <v>2016</v>
      </c>
    </row>
    <row r="2148" spans="1:17" x14ac:dyDescent="0.3">
      <c r="A2148">
        <f t="shared" si="202"/>
        <v>7777897547</v>
      </c>
      <c r="B2148" s="1">
        <v>42375</v>
      </c>
      <c r="C2148" t="str">
        <f t="shared" si="198"/>
        <v>Wednesday</v>
      </c>
      <c r="D2148" t="str">
        <f t="shared" si="199"/>
        <v>January</v>
      </c>
      <c r="E2148">
        <v>20.5</v>
      </c>
      <c r="F2148" t="s">
        <v>13</v>
      </c>
      <c r="G2148" t="s">
        <v>8</v>
      </c>
      <c r="H2148">
        <f t="shared" si="200"/>
        <v>26.5</v>
      </c>
      <c r="I2148">
        <v>5</v>
      </c>
      <c r="J2148" t="s">
        <v>58</v>
      </c>
      <c r="K2148" t="s">
        <v>59</v>
      </c>
      <c r="L2148">
        <f>Table357[[#This Row],[unit_price]]*Table357[[#This Row],[quantity]]</f>
        <v>102.5</v>
      </c>
      <c r="M2148">
        <f t="shared" si="201"/>
        <v>132.5</v>
      </c>
      <c r="N2148">
        <f t="shared" si="203"/>
        <v>30</v>
      </c>
      <c r="O2148" t="s">
        <v>112</v>
      </c>
      <c r="P2148" t="s">
        <v>115</v>
      </c>
      <c r="Q2148" t="str">
        <f>TEXT(Table357[[#This Row],[order_date]],"yyyy")</f>
        <v>2016</v>
      </c>
    </row>
    <row r="2149" spans="1:17" x14ac:dyDescent="0.3">
      <c r="A2149">
        <f t="shared" si="202"/>
        <v>7777897548</v>
      </c>
      <c r="B2149" s="1">
        <v>42375</v>
      </c>
      <c r="C2149" t="str">
        <f t="shared" si="198"/>
        <v>Wednesday</v>
      </c>
      <c r="D2149" t="str">
        <f t="shared" si="199"/>
        <v>January</v>
      </c>
      <c r="E2149">
        <v>16.5</v>
      </c>
      <c r="F2149" t="s">
        <v>7</v>
      </c>
      <c r="G2149" t="s">
        <v>17</v>
      </c>
      <c r="H2149">
        <f t="shared" si="200"/>
        <v>25</v>
      </c>
      <c r="I2149">
        <v>7</v>
      </c>
      <c r="J2149" t="s">
        <v>25</v>
      </c>
      <c r="K2149" t="s">
        <v>26</v>
      </c>
      <c r="L2149">
        <f>Table357[[#This Row],[unit_price]]*Table357[[#This Row],[quantity]]</f>
        <v>115.5</v>
      </c>
      <c r="M2149">
        <f t="shared" si="201"/>
        <v>175</v>
      </c>
      <c r="N2149">
        <f t="shared" si="203"/>
        <v>59.5</v>
      </c>
      <c r="O2149" t="s">
        <v>112</v>
      </c>
      <c r="P2149" t="s">
        <v>114</v>
      </c>
      <c r="Q2149" t="str">
        <f>TEXT(Table357[[#This Row],[order_date]],"yyyy")</f>
        <v>2016</v>
      </c>
    </row>
    <row r="2150" spans="1:17" x14ac:dyDescent="0.3">
      <c r="A2150">
        <f t="shared" si="202"/>
        <v>7777897549</v>
      </c>
      <c r="B2150" s="1">
        <v>42376</v>
      </c>
      <c r="C2150" t="str">
        <f t="shared" si="198"/>
        <v>Thursday</v>
      </c>
      <c r="D2150" t="str">
        <f t="shared" si="199"/>
        <v>January</v>
      </c>
      <c r="E2150">
        <v>12.75</v>
      </c>
      <c r="F2150" t="s">
        <v>27</v>
      </c>
      <c r="G2150" t="s">
        <v>22</v>
      </c>
      <c r="H2150">
        <f t="shared" si="200"/>
        <v>17.75</v>
      </c>
      <c r="I2150">
        <v>7</v>
      </c>
      <c r="J2150" t="s">
        <v>23</v>
      </c>
      <c r="K2150" t="s">
        <v>24</v>
      </c>
      <c r="L2150">
        <f>Table357[[#This Row],[unit_price]]*Table357[[#This Row],[quantity]]</f>
        <v>89.25</v>
      </c>
      <c r="M2150">
        <f t="shared" si="201"/>
        <v>124.25</v>
      </c>
      <c r="N2150">
        <f t="shared" si="203"/>
        <v>35</v>
      </c>
      <c r="O2150" t="s">
        <v>112</v>
      </c>
      <c r="P2150" t="s">
        <v>115</v>
      </c>
      <c r="Q2150" t="str">
        <f>TEXT(Table357[[#This Row],[order_date]],"yyyy")</f>
        <v>2016</v>
      </c>
    </row>
    <row r="2151" spans="1:17" x14ac:dyDescent="0.3">
      <c r="A2151">
        <f t="shared" si="202"/>
        <v>7777897550</v>
      </c>
      <c r="B2151" s="1">
        <v>42376</v>
      </c>
      <c r="C2151" t="str">
        <f t="shared" si="198"/>
        <v>Thursday</v>
      </c>
      <c r="D2151" t="str">
        <f t="shared" si="199"/>
        <v>January</v>
      </c>
      <c r="E2151">
        <v>17.95</v>
      </c>
      <c r="F2151" t="s">
        <v>13</v>
      </c>
      <c r="G2151" t="s">
        <v>14</v>
      </c>
      <c r="H2151">
        <f t="shared" si="200"/>
        <v>24.95</v>
      </c>
      <c r="I2151">
        <v>6</v>
      </c>
      <c r="J2151" t="s">
        <v>56</v>
      </c>
      <c r="K2151" t="s">
        <v>57</v>
      </c>
      <c r="L2151">
        <f>Table357[[#This Row],[unit_price]]*Table357[[#This Row],[quantity]]</f>
        <v>107.69999999999999</v>
      </c>
      <c r="M2151">
        <f t="shared" si="201"/>
        <v>149.69999999999999</v>
      </c>
      <c r="N2151">
        <f t="shared" si="203"/>
        <v>42</v>
      </c>
      <c r="O2151" t="s">
        <v>111</v>
      </c>
      <c r="P2151" t="s">
        <v>114</v>
      </c>
      <c r="Q2151" t="str">
        <f>TEXT(Table357[[#This Row],[order_date]],"yyyy")</f>
        <v>2016</v>
      </c>
    </row>
    <row r="2152" spans="1:17" x14ac:dyDescent="0.3">
      <c r="A2152">
        <f t="shared" si="202"/>
        <v>7777897551</v>
      </c>
      <c r="B2152" s="1">
        <v>42376</v>
      </c>
      <c r="C2152" t="str">
        <f t="shared" si="198"/>
        <v>Thursday</v>
      </c>
      <c r="D2152" t="str">
        <f t="shared" si="199"/>
        <v>January</v>
      </c>
      <c r="E2152">
        <v>20.25</v>
      </c>
      <c r="F2152" t="s">
        <v>13</v>
      </c>
      <c r="G2152" t="s">
        <v>14</v>
      </c>
      <c r="H2152">
        <f t="shared" si="200"/>
        <v>27.25</v>
      </c>
      <c r="I2152">
        <v>10</v>
      </c>
      <c r="J2152" t="s">
        <v>34</v>
      </c>
      <c r="K2152" t="s">
        <v>35</v>
      </c>
      <c r="L2152">
        <f>Table357[[#This Row],[unit_price]]*Table357[[#This Row],[quantity]]</f>
        <v>202.5</v>
      </c>
      <c r="M2152">
        <f t="shared" si="201"/>
        <v>272.5</v>
      </c>
      <c r="N2152">
        <f t="shared" si="203"/>
        <v>70</v>
      </c>
      <c r="O2152" t="s">
        <v>112</v>
      </c>
      <c r="P2152" t="s">
        <v>114</v>
      </c>
      <c r="Q2152" t="str">
        <f>TEXT(Table357[[#This Row],[order_date]],"yyyy")</f>
        <v>2016</v>
      </c>
    </row>
    <row r="2153" spans="1:17" x14ac:dyDescent="0.3">
      <c r="A2153">
        <f t="shared" si="202"/>
        <v>7777897552</v>
      </c>
      <c r="B2153" s="1">
        <v>42376</v>
      </c>
      <c r="C2153" t="str">
        <f t="shared" si="198"/>
        <v>Thursday</v>
      </c>
      <c r="D2153" t="str">
        <f t="shared" si="199"/>
        <v>January</v>
      </c>
      <c r="E2153">
        <v>12.75</v>
      </c>
      <c r="F2153" t="s">
        <v>27</v>
      </c>
      <c r="G2153" t="s">
        <v>14</v>
      </c>
      <c r="H2153">
        <f t="shared" si="200"/>
        <v>16.75</v>
      </c>
      <c r="I2153">
        <v>9</v>
      </c>
      <c r="J2153" t="s">
        <v>62</v>
      </c>
      <c r="K2153" t="s">
        <v>63</v>
      </c>
      <c r="L2153">
        <f>Table357[[#This Row],[unit_price]]*Table357[[#This Row],[quantity]]</f>
        <v>114.75</v>
      </c>
      <c r="M2153">
        <f t="shared" si="201"/>
        <v>150.75</v>
      </c>
      <c r="N2153">
        <f t="shared" si="203"/>
        <v>36</v>
      </c>
      <c r="O2153" t="s">
        <v>112</v>
      </c>
      <c r="P2153" t="s">
        <v>115</v>
      </c>
      <c r="Q2153" t="str">
        <f>TEXT(Table357[[#This Row],[order_date]],"yyyy")</f>
        <v>2016</v>
      </c>
    </row>
    <row r="2154" spans="1:17" x14ac:dyDescent="0.3">
      <c r="A2154">
        <f t="shared" si="202"/>
        <v>7777897553</v>
      </c>
      <c r="B2154" s="1">
        <v>42376</v>
      </c>
      <c r="C2154" t="str">
        <f t="shared" si="198"/>
        <v>Thursday</v>
      </c>
      <c r="D2154" t="str">
        <f t="shared" si="199"/>
        <v>January</v>
      </c>
      <c r="E2154">
        <v>20.75</v>
      </c>
      <c r="F2154" t="s">
        <v>13</v>
      </c>
      <c r="G2154" t="s">
        <v>14</v>
      </c>
      <c r="H2154">
        <f t="shared" si="200"/>
        <v>27.75</v>
      </c>
      <c r="I2154">
        <v>5</v>
      </c>
      <c r="J2154" t="s">
        <v>40</v>
      </c>
      <c r="K2154" t="s">
        <v>41</v>
      </c>
      <c r="L2154">
        <f>Table357[[#This Row],[unit_price]]*Table357[[#This Row],[quantity]]</f>
        <v>103.75</v>
      </c>
      <c r="M2154">
        <f t="shared" si="201"/>
        <v>138.75</v>
      </c>
      <c r="N2154">
        <f t="shared" si="203"/>
        <v>35</v>
      </c>
      <c r="O2154" t="s">
        <v>112</v>
      </c>
      <c r="P2154" t="s">
        <v>114</v>
      </c>
      <c r="Q2154" t="str">
        <f>TEXT(Table357[[#This Row],[order_date]],"yyyy")</f>
        <v>2016</v>
      </c>
    </row>
    <row r="2155" spans="1:17" x14ac:dyDescent="0.3">
      <c r="A2155">
        <f t="shared" si="202"/>
        <v>7777897554</v>
      </c>
      <c r="B2155" s="1">
        <v>42376</v>
      </c>
      <c r="C2155" t="str">
        <f t="shared" si="198"/>
        <v>Thursday</v>
      </c>
      <c r="D2155" t="str">
        <f t="shared" si="199"/>
        <v>January</v>
      </c>
      <c r="E2155">
        <v>15.25</v>
      </c>
      <c r="F2155" t="s">
        <v>13</v>
      </c>
      <c r="G2155" t="s">
        <v>8</v>
      </c>
      <c r="H2155">
        <f t="shared" si="200"/>
        <v>21.25</v>
      </c>
      <c r="I2155">
        <v>8</v>
      </c>
      <c r="J2155" t="s">
        <v>48</v>
      </c>
      <c r="K2155" t="s">
        <v>49</v>
      </c>
      <c r="L2155">
        <f>Table357[[#This Row],[unit_price]]*Table357[[#This Row],[quantity]]</f>
        <v>122</v>
      </c>
      <c r="M2155">
        <f t="shared" si="201"/>
        <v>170</v>
      </c>
      <c r="N2155">
        <f t="shared" si="203"/>
        <v>48</v>
      </c>
      <c r="O2155" t="s">
        <v>112</v>
      </c>
      <c r="P2155" t="s">
        <v>114</v>
      </c>
      <c r="Q2155" t="str">
        <f>TEXT(Table357[[#This Row],[order_date]],"yyyy")</f>
        <v>2016</v>
      </c>
    </row>
    <row r="2156" spans="1:17" x14ac:dyDescent="0.3">
      <c r="A2156">
        <f t="shared" si="202"/>
        <v>7777897555</v>
      </c>
      <c r="B2156" s="1">
        <v>42376</v>
      </c>
      <c r="C2156" t="str">
        <f t="shared" si="198"/>
        <v>Thursday</v>
      </c>
      <c r="D2156" t="str">
        <f t="shared" si="199"/>
        <v>January</v>
      </c>
      <c r="E2156">
        <v>12.75</v>
      </c>
      <c r="F2156" t="s">
        <v>27</v>
      </c>
      <c r="G2156" t="s">
        <v>22</v>
      </c>
      <c r="H2156">
        <f t="shared" si="200"/>
        <v>17.75</v>
      </c>
      <c r="I2156">
        <v>5</v>
      </c>
      <c r="J2156" t="s">
        <v>46</v>
      </c>
      <c r="K2156" t="s">
        <v>47</v>
      </c>
      <c r="L2156">
        <f>Table357[[#This Row],[unit_price]]*Table357[[#This Row],[quantity]]</f>
        <v>63.75</v>
      </c>
      <c r="M2156">
        <f t="shared" si="201"/>
        <v>88.75</v>
      </c>
      <c r="N2156">
        <f t="shared" si="203"/>
        <v>25</v>
      </c>
      <c r="O2156" t="s">
        <v>112</v>
      </c>
      <c r="P2156" t="s">
        <v>115</v>
      </c>
      <c r="Q2156" t="str">
        <f>TEXT(Table357[[#This Row],[order_date]],"yyyy")</f>
        <v>2016</v>
      </c>
    </row>
    <row r="2157" spans="1:17" x14ac:dyDescent="0.3">
      <c r="A2157">
        <f t="shared" si="202"/>
        <v>7777897556</v>
      </c>
      <c r="B2157" s="1">
        <v>42376</v>
      </c>
      <c r="C2157" t="str">
        <f t="shared" si="198"/>
        <v>Thursday</v>
      </c>
      <c r="D2157" t="str">
        <f t="shared" si="199"/>
        <v>January</v>
      </c>
      <c r="E2157">
        <v>16.5</v>
      </c>
      <c r="F2157" t="s">
        <v>7</v>
      </c>
      <c r="G2157" t="s">
        <v>14</v>
      </c>
      <c r="H2157">
        <f t="shared" si="200"/>
        <v>22</v>
      </c>
      <c r="I2157">
        <v>7</v>
      </c>
      <c r="J2157" t="s">
        <v>40</v>
      </c>
      <c r="K2157" t="s">
        <v>41</v>
      </c>
      <c r="L2157">
        <f>Table357[[#This Row],[unit_price]]*Table357[[#This Row],[quantity]]</f>
        <v>115.5</v>
      </c>
      <c r="M2157">
        <f t="shared" si="201"/>
        <v>154</v>
      </c>
      <c r="N2157">
        <f t="shared" si="203"/>
        <v>38.5</v>
      </c>
      <c r="O2157" t="s">
        <v>112</v>
      </c>
      <c r="P2157" t="s">
        <v>114</v>
      </c>
      <c r="Q2157" t="str">
        <f>TEXT(Table357[[#This Row],[order_date]],"yyyy")</f>
        <v>2016</v>
      </c>
    </row>
    <row r="2158" spans="1:17" x14ac:dyDescent="0.3">
      <c r="A2158">
        <f t="shared" si="202"/>
        <v>7777897557</v>
      </c>
      <c r="B2158" s="1">
        <v>42377</v>
      </c>
      <c r="C2158" t="str">
        <f t="shared" si="198"/>
        <v>Friday</v>
      </c>
      <c r="D2158" t="str">
        <f t="shared" si="199"/>
        <v>January</v>
      </c>
      <c r="E2158">
        <v>20.75</v>
      </c>
      <c r="F2158" t="s">
        <v>13</v>
      </c>
      <c r="G2158" t="s">
        <v>17</v>
      </c>
      <c r="H2158">
        <f t="shared" si="200"/>
        <v>30.75</v>
      </c>
      <c r="I2158">
        <v>5</v>
      </c>
      <c r="J2158" t="s">
        <v>38</v>
      </c>
      <c r="K2158" t="s">
        <v>39</v>
      </c>
      <c r="L2158">
        <f>Table357[[#This Row],[unit_price]]*Table357[[#This Row],[quantity]]</f>
        <v>103.75</v>
      </c>
      <c r="M2158">
        <f t="shared" si="201"/>
        <v>153.75</v>
      </c>
      <c r="N2158">
        <f t="shared" si="203"/>
        <v>50</v>
      </c>
      <c r="O2158" t="s">
        <v>112</v>
      </c>
      <c r="P2158" t="s">
        <v>114</v>
      </c>
      <c r="Q2158" t="str">
        <f>TEXT(Table357[[#This Row],[order_date]],"yyyy")</f>
        <v>2016</v>
      </c>
    </row>
    <row r="2159" spans="1:17" x14ac:dyDescent="0.3">
      <c r="A2159">
        <f t="shared" si="202"/>
        <v>7777897558</v>
      </c>
      <c r="B2159" s="1">
        <v>42377</v>
      </c>
      <c r="C2159" t="str">
        <f t="shared" si="198"/>
        <v>Friday</v>
      </c>
      <c r="D2159" t="str">
        <f t="shared" si="199"/>
        <v>January</v>
      </c>
      <c r="E2159">
        <v>12.75</v>
      </c>
      <c r="F2159" t="s">
        <v>27</v>
      </c>
      <c r="G2159" t="s">
        <v>22</v>
      </c>
      <c r="H2159">
        <f t="shared" si="200"/>
        <v>17.75</v>
      </c>
      <c r="I2159">
        <v>6</v>
      </c>
      <c r="J2159" t="s">
        <v>28</v>
      </c>
      <c r="K2159" t="s">
        <v>29</v>
      </c>
      <c r="L2159">
        <f>Table357[[#This Row],[unit_price]]*Table357[[#This Row],[quantity]]</f>
        <v>76.5</v>
      </c>
      <c r="M2159">
        <f t="shared" si="201"/>
        <v>106.5</v>
      </c>
      <c r="N2159">
        <f t="shared" si="203"/>
        <v>30</v>
      </c>
      <c r="O2159" t="s">
        <v>112</v>
      </c>
      <c r="P2159" t="s">
        <v>114</v>
      </c>
      <c r="Q2159" t="str">
        <f>TEXT(Table357[[#This Row],[order_date]],"yyyy")</f>
        <v>2016</v>
      </c>
    </row>
    <row r="2160" spans="1:17" x14ac:dyDescent="0.3">
      <c r="A2160">
        <f t="shared" si="202"/>
        <v>7777897559</v>
      </c>
      <c r="B2160" s="1">
        <v>42377</v>
      </c>
      <c r="C2160" t="str">
        <f t="shared" si="198"/>
        <v>Friday</v>
      </c>
      <c r="D2160" t="str">
        <f t="shared" si="199"/>
        <v>January</v>
      </c>
      <c r="E2160">
        <v>20.5</v>
      </c>
      <c r="F2160" t="s">
        <v>13</v>
      </c>
      <c r="G2160" t="s">
        <v>8</v>
      </c>
      <c r="H2160">
        <f t="shared" si="200"/>
        <v>26.5</v>
      </c>
      <c r="I2160">
        <v>11</v>
      </c>
      <c r="J2160" t="s">
        <v>36</v>
      </c>
      <c r="K2160" t="s">
        <v>37</v>
      </c>
      <c r="L2160">
        <f>Table357[[#This Row],[unit_price]]*Table357[[#This Row],[quantity]]</f>
        <v>225.5</v>
      </c>
      <c r="M2160">
        <f t="shared" si="201"/>
        <v>291.5</v>
      </c>
      <c r="N2160">
        <f t="shared" si="203"/>
        <v>66</v>
      </c>
      <c r="O2160" t="s">
        <v>112</v>
      </c>
      <c r="P2160" t="s">
        <v>115</v>
      </c>
      <c r="Q2160" t="str">
        <f>TEXT(Table357[[#This Row],[order_date]],"yyyy")</f>
        <v>2016</v>
      </c>
    </row>
    <row r="2161" spans="1:17" x14ac:dyDescent="0.3">
      <c r="A2161">
        <f t="shared" si="202"/>
        <v>7777897560</v>
      </c>
      <c r="B2161" s="1">
        <v>42377</v>
      </c>
      <c r="C2161" t="str">
        <f t="shared" si="198"/>
        <v>Friday</v>
      </c>
      <c r="D2161" t="str">
        <f t="shared" si="199"/>
        <v>January</v>
      </c>
      <c r="E2161">
        <v>12</v>
      </c>
      <c r="F2161" t="s">
        <v>27</v>
      </c>
      <c r="G2161" t="s">
        <v>8</v>
      </c>
      <c r="H2161">
        <f t="shared" si="200"/>
        <v>15</v>
      </c>
      <c r="I2161">
        <v>8</v>
      </c>
      <c r="J2161" t="s">
        <v>52</v>
      </c>
      <c r="K2161" t="s">
        <v>53</v>
      </c>
      <c r="L2161">
        <f>Table357[[#This Row],[unit_price]]*Table357[[#This Row],[quantity]]</f>
        <v>96</v>
      </c>
      <c r="M2161">
        <f t="shared" si="201"/>
        <v>120</v>
      </c>
      <c r="N2161">
        <f t="shared" si="203"/>
        <v>24</v>
      </c>
      <c r="O2161" t="s">
        <v>111</v>
      </c>
      <c r="P2161" t="s">
        <v>114</v>
      </c>
      <c r="Q2161" t="str">
        <f>TEXT(Table357[[#This Row],[order_date]],"yyyy")</f>
        <v>2016</v>
      </c>
    </row>
    <row r="2162" spans="1:17" x14ac:dyDescent="0.3">
      <c r="A2162">
        <f t="shared" si="202"/>
        <v>7777897561</v>
      </c>
      <c r="B2162" s="1">
        <v>42377</v>
      </c>
      <c r="C2162" t="str">
        <f t="shared" si="198"/>
        <v>Friday</v>
      </c>
      <c r="D2162" t="str">
        <f t="shared" si="199"/>
        <v>January</v>
      </c>
      <c r="E2162">
        <v>17.5</v>
      </c>
      <c r="F2162" t="s">
        <v>13</v>
      </c>
      <c r="G2162" t="s">
        <v>8</v>
      </c>
      <c r="H2162">
        <f t="shared" si="200"/>
        <v>23.5</v>
      </c>
      <c r="I2162">
        <v>10</v>
      </c>
      <c r="J2162" t="s">
        <v>74</v>
      </c>
      <c r="K2162" t="s">
        <v>75</v>
      </c>
      <c r="L2162">
        <f>Table357[[#This Row],[unit_price]]*Table357[[#This Row],[quantity]]</f>
        <v>175</v>
      </c>
      <c r="M2162">
        <f t="shared" si="201"/>
        <v>235</v>
      </c>
      <c r="N2162">
        <f t="shared" si="203"/>
        <v>60</v>
      </c>
      <c r="O2162" t="s">
        <v>112</v>
      </c>
      <c r="P2162" t="s">
        <v>115</v>
      </c>
      <c r="Q2162" t="str">
        <f>TEXT(Table357[[#This Row],[order_date]],"yyyy")</f>
        <v>2016</v>
      </c>
    </row>
    <row r="2163" spans="1:17" x14ac:dyDescent="0.3">
      <c r="A2163">
        <f t="shared" si="202"/>
        <v>7777897562</v>
      </c>
      <c r="B2163" s="1">
        <v>42377</v>
      </c>
      <c r="C2163" t="str">
        <f t="shared" si="198"/>
        <v>Friday</v>
      </c>
      <c r="D2163" t="str">
        <f t="shared" si="199"/>
        <v>January</v>
      </c>
      <c r="E2163">
        <v>16.75</v>
      </c>
      <c r="F2163" t="s">
        <v>7</v>
      </c>
      <c r="G2163" t="s">
        <v>22</v>
      </c>
      <c r="H2163">
        <f t="shared" si="200"/>
        <v>23.25</v>
      </c>
      <c r="I2163">
        <v>3</v>
      </c>
      <c r="J2163" t="s">
        <v>46</v>
      </c>
      <c r="K2163" t="s">
        <v>47</v>
      </c>
      <c r="L2163">
        <f>Table357[[#This Row],[unit_price]]*Table357[[#This Row],[quantity]]</f>
        <v>50.25</v>
      </c>
      <c r="M2163">
        <f t="shared" si="201"/>
        <v>69.75</v>
      </c>
      <c r="N2163">
        <f t="shared" si="203"/>
        <v>19.5</v>
      </c>
      <c r="O2163" t="s">
        <v>111</v>
      </c>
      <c r="P2163" t="s">
        <v>114</v>
      </c>
      <c r="Q2163" t="str">
        <f>TEXT(Table357[[#This Row],[order_date]],"yyyy")</f>
        <v>2016</v>
      </c>
    </row>
    <row r="2164" spans="1:17" x14ac:dyDescent="0.3">
      <c r="A2164">
        <f t="shared" si="202"/>
        <v>7777897563</v>
      </c>
      <c r="B2164" s="1">
        <v>42377</v>
      </c>
      <c r="C2164" t="str">
        <f t="shared" si="198"/>
        <v>Friday</v>
      </c>
      <c r="D2164" t="str">
        <f t="shared" si="199"/>
        <v>January</v>
      </c>
      <c r="E2164">
        <v>20.75</v>
      </c>
      <c r="F2164" t="s">
        <v>13</v>
      </c>
      <c r="G2164" t="s">
        <v>22</v>
      </c>
      <c r="H2164">
        <f t="shared" si="200"/>
        <v>28.75</v>
      </c>
      <c r="I2164">
        <v>4</v>
      </c>
      <c r="J2164" t="s">
        <v>50</v>
      </c>
      <c r="K2164" t="s">
        <v>51</v>
      </c>
      <c r="L2164">
        <f>Table357[[#This Row],[unit_price]]*Table357[[#This Row],[quantity]]</f>
        <v>83</v>
      </c>
      <c r="M2164">
        <f t="shared" si="201"/>
        <v>115</v>
      </c>
      <c r="N2164">
        <f t="shared" si="203"/>
        <v>32</v>
      </c>
      <c r="O2164" t="s">
        <v>111</v>
      </c>
      <c r="P2164" t="s">
        <v>115</v>
      </c>
      <c r="Q2164" t="str">
        <f>TEXT(Table357[[#This Row],[order_date]],"yyyy")</f>
        <v>2016</v>
      </c>
    </row>
    <row r="2165" spans="1:17" x14ac:dyDescent="0.3">
      <c r="A2165">
        <f t="shared" si="202"/>
        <v>7777897564</v>
      </c>
      <c r="B2165" s="1">
        <v>42377</v>
      </c>
      <c r="C2165" t="str">
        <f t="shared" si="198"/>
        <v>Friday</v>
      </c>
      <c r="D2165" t="str">
        <f t="shared" si="199"/>
        <v>January</v>
      </c>
      <c r="E2165">
        <v>16.25</v>
      </c>
      <c r="F2165" t="s">
        <v>7</v>
      </c>
      <c r="G2165" t="s">
        <v>17</v>
      </c>
      <c r="H2165">
        <f t="shared" si="200"/>
        <v>24.75</v>
      </c>
      <c r="I2165">
        <v>12</v>
      </c>
      <c r="J2165" t="s">
        <v>70</v>
      </c>
      <c r="K2165" t="s">
        <v>71</v>
      </c>
      <c r="L2165">
        <f>Table357[[#This Row],[unit_price]]*Table357[[#This Row],[quantity]]</f>
        <v>195</v>
      </c>
      <c r="M2165">
        <f t="shared" si="201"/>
        <v>297</v>
      </c>
      <c r="N2165">
        <f t="shared" si="203"/>
        <v>102</v>
      </c>
      <c r="O2165" t="s">
        <v>112</v>
      </c>
      <c r="P2165" t="s">
        <v>115</v>
      </c>
      <c r="Q2165" t="str">
        <f>TEXT(Table357[[#This Row],[order_date]],"yyyy")</f>
        <v>2016</v>
      </c>
    </row>
    <row r="2166" spans="1:17" x14ac:dyDescent="0.3">
      <c r="A2166">
        <f t="shared" si="202"/>
        <v>7777897565</v>
      </c>
      <c r="B2166" s="1">
        <v>42378</v>
      </c>
      <c r="C2166" t="str">
        <f t="shared" si="198"/>
        <v>Saturday</v>
      </c>
      <c r="D2166" t="str">
        <f t="shared" si="199"/>
        <v>January</v>
      </c>
      <c r="E2166">
        <v>12</v>
      </c>
      <c r="F2166" t="s">
        <v>27</v>
      </c>
      <c r="G2166" t="s">
        <v>8</v>
      </c>
      <c r="H2166">
        <f t="shared" si="200"/>
        <v>15</v>
      </c>
      <c r="I2166">
        <v>12</v>
      </c>
      <c r="J2166" t="s">
        <v>52</v>
      </c>
      <c r="K2166" t="s">
        <v>53</v>
      </c>
      <c r="L2166">
        <f>Table357[[#This Row],[unit_price]]*Table357[[#This Row],[quantity]]</f>
        <v>144</v>
      </c>
      <c r="M2166">
        <f t="shared" si="201"/>
        <v>180</v>
      </c>
      <c r="N2166">
        <f t="shared" si="203"/>
        <v>36</v>
      </c>
      <c r="O2166" t="s">
        <v>112</v>
      </c>
      <c r="P2166" t="s">
        <v>115</v>
      </c>
      <c r="Q2166" t="str">
        <f>TEXT(Table357[[#This Row],[order_date]],"yyyy")</f>
        <v>2016</v>
      </c>
    </row>
    <row r="2167" spans="1:17" x14ac:dyDescent="0.3">
      <c r="A2167">
        <f t="shared" si="202"/>
        <v>7777897566</v>
      </c>
      <c r="B2167" s="1">
        <v>42378</v>
      </c>
      <c r="C2167" t="str">
        <f t="shared" si="198"/>
        <v>Saturday</v>
      </c>
      <c r="D2167" t="str">
        <f t="shared" si="199"/>
        <v>January</v>
      </c>
      <c r="E2167">
        <v>14.75</v>
      </c>
      <c r="F2167" t="s">
        <v>7</v>
      </c>
      <c r="G2167" t="s">
        <v>14</v>
      </c>
      <c r="H2167">
        <f t="shared" si="200"/>
        <v>20.25</v>
      </c>
      <c r="I2167">
        <v>10</v>
      </c>
      <c r="J2167" t="s">
        <v>56</v>
      </c>
      <c r="K2167" t="s">
        <v>57</v>
      </c>
      <c r="L2167">
        <f>Table357[[#This Row],[unit_price]]*Table357[[#This Row],[quantity]]</f>
        <v>147.5</v>
      </c>
      <c r="M2167">
        <f t="shared" si="201"/>
        <v>202.5</v>
      </c>
      <c r="N2167">
        <f t="shared" si="203"/>
        <v>55</v>
      </c>
      <c r="O2167" t="s">
        <v>111</v>
      </c>
      <c r="P2167" t="s">
        <v>114</v>
      </c>
      <c r="Q2167" t="str">
        <f>TEXT(Table357[[#This Row],[order_date]],"yyyy")</f>
        <v>2016</v>
      </c>
    </row>
    <row r="2168" spans="1:17" x14ac:dyDescent="0.3">
      <c r="A2168">
        <f t="shared" si="202"/>
        <v>7777897567</v>
      </c>
      <c r="B2168" s="1">
        <v>42378</v>
      </c>
      <c r="C2168" t="str">
        <f t="shared" si="198"/>
        <v>Saturday</v>
      </c>
      <c r="D2168" t="str">
        <f t="shared" si="199"/>
        <v>January</v>
      </c>
      <c r="E2168">
        <v>12</v>
      </c>
      <c r="F2168" t="s">
        <v>27</v>
      </c>
      <c r="G2168" t="s">
        <v>14</v>
      </c>
      <c r="H2168">
        <f t="shared" si="200"/>
        <v>16</v>
      </c>
      <c r="I2168">
        <v>3</v>
      </c>
      <c r="J2168" t="s">
        <v>34</v>
      </c>
      <c r="K2168" t="s">
        <v>35</v>
      </c>
      <c r="L2168">
        <f>Table357[[#This Row],[unit_price]]*Table357[[#This Row],[quantity]]</f>
        <v>36</v>
      </c>
      <c r="M2168">
        <f t="shared" si="201"/>
        <v>48</v>
      </c>
      <c r="N2168">
        <f t="shared" si="203"/>
        <v>12</v>
      </c>
      <c r="O2168" t="s">
        <v>112</v>
      </c>
      <c r="P2168" t="s">
        <v>115</v>
      </c>
      <c r="Q2168" t="str">
        <f>TEXT(Table357[[#This Row],[order_date]],"yyyy")</f>
        <v>2016</v>
      </c>
    </row>
    <row r="2169" spans="1:17" x14ac:dyDescent="0.3">
      <c r="A2169">
        <f t="shared" si="202"/>
        <v>7777897568</v>
      </c>
      <c r="B2169" s="1">
        <v>42378</v>
      </c>
      <c r="C2169" t="str">
        <f t="shared" si="198"/>
        <v>Saturday</v>
      </c>
      <c r="D2169" t="str">
        <f t="shared" si="199"/>
        <v>January</v>
      </c>
      <c r="E2169">
        <v>20.75</v>
      </c>
      <c r="F2169" t="s">
        <v>13</v>
      </c>
      <c r="G2169" t="s">
        <v>17</v>
      </c>
      <c r="H2169">
        <f t="shared" si="200"/>
        <v>30.75</v>
      </c>
      <c r="I2169">
        <v>3</v>
      </c>
      <c r="J2169" t="s">
        <v>38</v>
      </c>
      <c r="K2169" t="s">
        <v>39</v>
      </c>
      <c r="L2169">
        <f>Table357[[#This Row],[unit_price]]*Table357[[#This Row],[quantity]]</f>
        <v>62.25</v>
      </c>
      <c r="M2169">
        <f t="shared" si="201"/>
        <v>92.25</v>
      </c>
      <c r="N2169">
        <f t="shared" si="203"/>
        <v>30</v>
      </c>
      <c r="O2169" t="s">
        <v>112</v>
      </c>
      <c r="P2169" t="s">
        <v>115</v>
      </c>
      <c r="Q2169" t="str">
        <f>TEXT(Table357[[#This Row],[order_date]],"yyyy")</f>
        <v>2016</v>
      </c>
    </row>
    <row r="2170" spans="1:17" x14ac:dyDescent="0.3">
      <c r="A2170">
        <f t="shared" si="202"/>
        <v>7777897569</v>
      </c>
      <c r="B2170" s="1">
        <v>42378</v>
      </c>
      <c r="C2170" t="str">
        <f t="shared" si="198"/>
        <v>Saturday</v>
      </c>
      <c r="D2170" t="str">
        <f t="shared" si="199"/>
        <v>January</v>
      </c>
      <c r="E2170">
        <v>16</v>
      </c>
      <c r="F2170" t="s">
        <v>7</v>
      </c>
      <c r="G2170" t="s">
        <v>14</v>
      </c>
      <c r="H2170">
        <f t="shared" si="200"/>
        <v>21.5</v>
      </c>
      <c r="I2170">
        <v>6</v>
      </c>
      <c r="J2170" t="s">
        <v>68</v>
      </c>
      <c r="K2170" t="s">
        <v>69</v>
      </c>
      <c r="L2170">
        <f>Table357[[#This Row],[unit_price]]*Table357[[#This Row],[quantity]]</f>
        <v>96</v>
      </c>
      <c r="M2170">
        <f t="shared" si="201"/>
        <v>129</v>
      </c>
      <c r="N2170">
        <f t="shared" si="203"/>
        <v>33</v>
      </c>
      <c r="O2170" t="s">
        <v>111</v>
      </c>
      <c r="P2170" t="s">
        <v>115</v>
      </c>
      <c r="Q2170" t="str">
        <f>TEXT(Table357[[#This Row],[order_date]],"yyyy")</f>
        <v>2016</v>
      </c>
    </row>
    <row r="2171" spans="1:17" x14ac:dyDescent="0.3">
      <c r="A2171">
        <f t="shared" si="202"/>
        <v>7777897570</v>
      </c>
      <c r="B2171" s="1">
        <v>42378</v>
      </c>
      <c r="C2171" t="str">
        <f t="shared" si="198"/>
        <v>Saturday</v>
      </c>
      <c r="D2171" t="str">
        <f t="shared" si="199"/>
        <v>January</v>
      </c>
      <c r="E2171">
        <v>16.75</v>
      </c>
      <c r="F2171" t="s">
        <v>7</v>
      </c>
      <c r="G2171" t="s">
        <v>22</v>
      </c>
      <c r="H2171">
        <f t="shared" si="200"/>
        <v>23.25</v>
      </c>
      <c r="I2171">
        <v>12</v>
      </c>
      <c r="J2171" t="s">
        <v>23</v>
      </c>
      <c r="K2171" t="s">
        <v>24</v>
      </c>
      <c r="L2171">
        <f>Table357[[#This Row],[unit_price]]*Table357[[#This Row],[quantity]]</f>
        <v>201</v>
      </c>
      <c r="M2171">
        <f t="shared" si="201"/>
        <v>279</v>
      </c>
      <c r="N2171">
        <f t="shared" si="203"/>
        <v>78</v>
      </c>
      <c r="O2171" t="s">
        <v>111</v>
      </c>
      <c r="P2171" t="s">
        <v>115</v>
      </c>
      <c r="Q2171" t="str">
        <f>TEXT(Table357[[#This Row],[order_date]],"yyyy")</f>
        <v>2016</v>
      </c>
    </row>
    <row r="2172" spans="1:17" x14ac:dyDescent="0.3">
      <c r="A2172">
        <f t="shared" si="202"/>
        <v>7777897571</v>
      </c>
      <c r="B2172" s="1">
        <v>42379</v>
      </c>
      <c r="C2172" t="str">
        <f t="shared" si="198"/>
        <v>Sunday</v>
      </c>
      <c r="D2172" t="str">
        <f t="shared" si="199"/>
        <v>January</v>
      </c>
      <c r="E2172">
        <v>12.25</v>
      </c>
      <c r="F2172" t="s">
        <v>27</v>
      </c>
      <c r="G2172" t="s">
        <v>17</v>
      </c>
      <c r="H2172">
        <f t="shared" si="200"/>
        <v>19.25</v>
      </c>
      <c r="I2172">
        <v>1</v>
      </c>
      <c r="J2172" t="s">
        <v>70</v>
      </c>
      <c r="K2172" t="s">
        <v>71</v>
      </c>
      <c r="L2172">
        <f>Table357[[#This Row],[unit_price]]*Table357[[#This Row],[quantity]]</f>
        <v>12.25</v>
      </c>
      <c r="M2172">
        <f t="shared" si="201"/>
        <v>19.25</v>
      </c>
      <c r="N2172">
        <f t="shared" si="203"/>
        <v>7</v>
      </c>
      <c r="O2172" t="s">
        <v>111</v>
      </c>
      <c r="P2172" t="s">
        <v>114</v>
      </c>
      <c r="Q2172" t="str">
        <f>TEXT(Table357[[#This Row],[order_date]],"yyyy")</f>
        <v>2016</v>
      </c>
    </row>
    <row r="2173" spans="1:17" x14ac:dyDescent="0.3">
      <c r="A2173">
        <f t="shared" si="202"/>
        <v>7777897572</v>
      </c>
      <c r="B2173" s="1">
        <v>42379</v>
      </c>
      <c r="C2173" t="str">
        <f t="shared" si="198"/>
        <v>Sunday</v>
      </c>
      <c r="D2173" t="str">
        <f t="shared" si="199"/>
        <v>January</v>
      </c>
      <c r="E2173">
        <v>20.25</v>
      </c>
      <c r="F2173" t="s">
        <v>13</v>
      </c>
      <c r="G2173" t="s">
        <v>14</v>
      </c>
      <c r="H2173">
        <f t="shared" si="200"/>
        <v>27.25</v>
      </c>
      <c r="I2173">
        <v>1</v>
      </c>
      <c r="J2173" t="s">
        <v>68</v>
      </c>
      <c r="K2173" t="s">
        <v>69</v>
      </c>
      <c r="L2173">
        <f>Table357[[#This Row],[unit_price]]*Table357[[#This Row],[quantity]]</f>
        <v>20.25</v>
      </c>
      <c r="M2173">
        <f t="shared" si="201"/>
        <v>27.25</v>
      </c>
      <c r="N2173">
        <f t="shared" si="203"/>
        <v>7</v>
      </c>
      <c r="O2173" t="s">
        <v>112</v>
      </c>
      <c r="P2173" t="s">
        <v>114</v>
      </c>
      <c r="Q2173" t="str">
        <f>TEXT(Table357[[#This Row],[order_date]],"yyyy")</f>
        <v>2016</v>
      </c>
    </row>
    <row r="2174" spans="1:17" x14ac:dyDescent="0.3">
      <c r="A2174">
        <f t="shared" si="202"/>
        <v>7777897573</v>
      </c>
      <c r="B2174" s="1">
        <v>42379</v>
      </c>
      <c r="C2174" t="str">
        <f t="shared" si="198"/>
        <v>Sunday</v>
      </c>
      <c r="D2174" t="str">
        <f t="shared" si="199"/>
        <v>January</v>
      </c>
      <c r="E2174">
        <v>16</v>
      </c>
      <c r="F2174" t="s">
        <v>7</v>
      </c>
      <c r="G2174" t="s">
        <v>14</v>
      </c>
      <c r="H2174">
        <f t="shared" si="200"/>
        <v>21.5</v>
      </c>
      <c r="I2174">
        <v>1</v>
      </c>
      <c r="J2174" t="s">
        <v>64</v>
      </c>
      <c r="K2174" t="s">
        <v>65</v>
      </c>
      <c r="L2174">
        <f>Table357[[#This Row],[unit_price]]*Table357[[#This Row],[quantity]]</f>
        <v>16</v>
      </c>
      <c r="M2174">
        <f t="shared" si="201"/>
        <v>21.5</v>
      </c>
      <c r="N2174">
        <f t="shared" si="203"/>
        <v>5.5</v>
      </c>
      <c r="O2174" t="s">
        <v>112</v>
      </c>
      <c r="P2174" t="s">
        <v>114</v>
      </c>
      <c r="Q2174" t="str">
        <f>TEXT(Table357[[#This Row],[order_date]],"yyyy")</f>
        <v>2016</v>
      </c>
    </row>
    <row r="2175" spans="1:17" x14ac:dyDescent="0.3">
      <c r="A2175">
        <f t="shared" si="202"/>
        <v>7777897574</v>
      </c>
      <c r="B2175" s="1">
        <v>42379</v>
      </c>
      <c r="C2175" t="str">
        <f t="shared" si="198"/>
        <v>Sunday</v>
      </c>
      <c r="D2175" t="str">
        <f t="shared" si="199"/>
        <v>January</v>
      </c>
      <c r="E2175">
        <v>10.5</v>
      </c>
      <c r="F2175" t="s">
        <v>27</v>
      </c>
      <c r="G2175" t="s">
        <v>8</v>
      </c>
      <c r="H2175">
        <f t="shared" si="200"/>
        <v>13.5</v>
      </c>
      <c r="I2175">
        <v>3</v>
      </c>
      <c r="J2175" t="s">
        <v>9</v>
      </c>
      <c r="K2175" t="s">
        <v>10</v>
      </c>
      <c r="L2175">
        <f>Table357[[#This Row],[unit_price]]*Table357[[#This Row],[quantity]]</f>
        <v>31.5</v>
      </c>
      <c r="M2175">
        <f t="shared" si="201"/>
        <v>40.5</v>
      </c>
      <c r="N2175">
        <f t="shared" si="203"/>
        <v>9</v>
      </c>
      <c r="O2175" t="s">
        <v>112</v>
      </c>
      <c r="P2175" t="s">
        <v>115</v>
      </c>
      <c r="Q2175" t="str">
        <f>TEXT(Table357[[#This Row],[order_date]],"yyyy")</f>
        <v>2016</v>
      </c>
    </row>
    <row r="2176" spans="1:17" x14ac:dyDescent="0.3">
      <c r="A2176">
        <f t="shared" si="202"/>
        <v>7777897575</v>
      </c>
      <c r="B2176" s="1">
        <v>42380</v>
      </c>
      <c r="C2176" t="str">
        <f t="shared" si="198"/>
        <v>Monday</v>
      </c>
      <c r="D2176" t="str">
        <f t="shared" si="199"/>
        <v>January</v>
      </c>
      <c r="E2176">
        <v>12</v>
      </c>
      <c r="F2176" t="s">
        <v>27</v>
      </c>
      <c r="G2176" t="s">
        <v>8</v>
      </c>
      <c r="H2176">
        <f t="shared" si="200"/>
        <v>15</v>
      </c>
      <c r="I2176">
        <v>6</v>
      </c>
      <c r="J2176" t="s">
        <v>36</v>
      </c>
      <c r="K2176" t="s">
        <v>37</v>
      </c>
      <c r="L2176">
        <f>Table357[[#This Row],[unit_price]]*Table357[[#This Row],[quantity]]</f>
        <v>72</v>
      </c>
      <c r="M2176">
        <f t="shared" si="201"/>
        <v>90</v>
      </c>
      <c r="N2176">
        <f t="shared" si="203"/>
        <v>18</v>
      </c>
      <c r="O2176" t="s">
        <v>111</v>
      </c>
      <c r="P2176" t="s">
        <v>115</v>
      </c>
      <c r="Q2176" t="str">
        <f>TEXT(Table357[[#This Row],[order_date]],"yyyy")</f>
        <v>2016</v>
      </c>
    </row>
    <row r="2177" spans="1:17" x14ac:dyDescent="0.3">
      <c r="A2177">
        <f t="shared" si="202"/>
        <v>7777897576</v>
      </c>
      <c r="B2177" s="1">
        <v>42380</v>
      </c>
      <c r="C2177" t="str">
        <f t="shared" si="198"/>
        <v>Monday</v>
      </c>
      <c r="D2177" t="str">
        <f t="shared" si="199"/>
        <v>January</v>
      </c>
      <c r="E2177">
        <v>16</v>
      </c>
      <c r="F2177" t="s">
        <v>7</v>
      </c>
      <c r="G2177" t="s">
        <v>14</v>
      </c>
      <c r="H2177">
        <f t="shared" si="200"/>
        <v>21.5</v>
      </c>
      <c r="I2177">
        <v>5</v>
      </c>
      <c r="J2177" t="s">
        <v>20</v>
      </c>
      <c r="K2177" t="s">
        <v>21</v>
      </c>
      <c r="L2177">
        <f>Table357[[#This Row],[unit_price]]*Table357[[#This Row],[quantity]]</f>
        <v>80</v>
      </c>
      <c r="M2177">
        <f t="shared" si="201"/>
        <v>107.5</v>
      </c>
      <c r="N2177">
        <f t="shared" si="203"/>
        <v>27.5</v>
      </c>
      <c r="O2177" t="s">
        <v>111</v>
      </c>
      <c r="P2177" t="s">
        <v>115</v>
      </c>
      <c r="Q2177" t="str">
        <f>TEXT(Table357[[#This Row],[order_date]],"yyyy")</f>
        <v>2016</v>
      </c>
    </row>
    <row r="2178" spans="1:17" x14ac:dyDescent="0.3">
      <c r="A2178">
        <f t="shared" si="202"/>
        <v>7777897577</v>
      </c>
      <c r="B2178" s="1">
        <v>42380</v>
      </c>
      <c r="C2178" t="str">
        <f t="shared" ref="C2178:C2241" si="204">TEXT(B2178,"dddd")</f>
        <v>Monday</v>
      </c>
      <c r="D2178" t="str">
        <f t="shared" si="199"/>
        <v>January</v>
      </c>
      <c r="E2178">
        <v>16</v>
      </c>
      <c r="F2178" t="s">
        <v>7</v>
      </c>
      <c r="G2178" t="s">
        <v>8</v>
      </c>
      <c r="H2178">
        <f t="shared" si="200"/>
        <v>20.5</v>
      </c>
      <c r="I2178">
        <v>9</v>
      </c>
      <c r="J2178" t="s">
        <v>11</v>
      </c>
      <c r="K2178" t="s">
        <v>12</v>
      </c>
      <c r="L2178">
        <f>Table357[[#This Row],[unit_price]]*Table357[[#This Row],[quantity]]</f>
        <v>144</v>
      </c>
      <c r="M2178">
        <f t="shared" si="201"/>
        <v>184.5</v>
      </c>
      <c r="N2178">
        <f t="shared" si="203"/>
        <v>40.5</v>
      </c>
      <c r="O2178" t="s">
        <v>111</v>
      </c>
      <c r="P2178" t="s">
        <v>114</v>
      </c>
      <c r="Q2178" t="str">
        <f>TEXT(Table357[[#This Row],[order_date]],"yyyy")</f>
        <v>2016</v>
      </c>
    </row>
    <row r="2179" spans="1:17" x14ac:dyDescent="0.3">
      <c r="A2179">
        <f t="shared" si="202"/>
        <v>7777897578</v>
      </c>
      <c r="B2179" s="1">
        <v>42380</v>
      </c>
      <c r="C2179" t="str">
        <f t="shared" si="204"/>
        <v>Monday</v>
      </c>
      <c r="D2179" t="str">
        <f t="shared" ref="D2179:D2242" si="205">TEXT(B2179,"mmmm")</f>
        <v>January</v>
      </c>
      <c r="E2179">
        <v>20.75</v>
      </c>
      <c r="F2179" t="s">
        <v>13</v>
      </c>
      <c r="G2179" t="s">
        <v>17</v>
      </c>
      <c r="H2179">
        <f t="shared" ref="H2179:H2242" si="206">E2179 +   IF(F2179="S", 2, IF(F2179="M", 3.5, IF(F2179="L", 5, 0))) +  IF(G2179="Classic", 1, IF(G2179="Veggie", 2, IF(G2179="Chicken", 3, IF(G2179="Supreme",5,0))))</f>
        <v>30.75</v>
      </c>
      <c r="I2179">
        <v>4</v>
      </c>
      <c r="J2179" t="s">
        <v>38</v>
      </c>
      <c r="K2179" t="s">
        <v>39</v>
      </c>
      <c r="L2179">
        <f>Table357[[#This Row],[unit_price]]*Table357[[#This Row],[quantity]]</f>
        <v>83</v>
      </c>
      <c r="M2179">
        <f t="shared" ref="M2179:M2242" si="207">H2179*I2179</f>
        <v>123</v>
      </c>
      <c r="N2179">
        <f t="shared" si="203"/>
        <v>40</v>
      </c>
      <c r="O2179" t="s">
        <v>112</v>
      </c>
      <c r="P2179" t="s">
        <v>114</v>
      </c>
      <c r="Q2179" t="str">
        <f>TEXT(Table357[[#This Row],[order_date]],"yyyy")</f>
        <v>2016</v>
      </c>
    </row>
    <row r="2180" spans="1:17" x14ac:dyDescent="0.3">
      <c r="A2180">
        <f t="shared" ref="A2180:A2243" si="208">A2179+1</f>
        <v>7777897579</v>
      </c>
      <c r="B2180" s="1">
        <v>42381</v>
      </c>
      <c r="C2180" t="str">
        <f t="shared" si="204"/>
        <v>Tuesday</v>
      </c>
      <c r="D2180" t="str">
        <f t="shared" si="205"/>
        <v>January</v>
      </c>
      <c r="E2180">
        <v>16.75</v>
      </c>
      <c r="F2180" t="s">
        <v>7</v>
      </c>
      <c r="G2180" t="s">
        <v>22</v>
      </c>
      <c r="H2180">
        <f t="shared" si="206"/>
        <v>23.25</v>
      </c>
      <c r="I2180">
        <v>1</v>
      </c>
      <c r="J2180" t="s">
        <v>72</v>
      </c>
      <c r="K2180" t="s">
        <v>73</v>
      </c>
      <c r="L2180">
        <f>Table357[[#This Row],[unit_price]]*Table357[[#This Row],[quantity]]</f>
        <v>16.75</v>
      </c>
      <c r="M2180">
        <f t="shared" si="207"/>
        <v>23.25</v>
      </c>
      <c r="N2180">
        <f t="shared" si="203"/>
        <v>6.5</v>
      </c>
      <c r="O2180" t="s">
        <v>112</v>
      </c>
      <c r="P2180" t="s">
        <v>114</v>
      </c>
      <c r="Q2180" t="str">
        <f>TEXT(Table357[[#This Row],[order_date]],"yyyy")</f>
        <v>2016</v>
      </c>
    </row>
    <row r="2181" spans="1:17" x14ac:dyDescent="0.3">
      <c r="A2181">
        <f t="shared" si="208"/>
        <v>7777897580</v>
      </c>
      <c r="B2181" s="1">
        <v>42381</v>
      </c>
      <c r="C2181" t="str">
        <f t="shared" si="204"/>
        <v>Tuesday</v>
      </c>
      <c r="D2181" t="str">
        <f t="shared" si="205"/>
        <v>January</v>
      </c>
      <c r="E2181">
        <v>16</v>
      </c>
      <c r="F2181" t="s">
        <v>7</v>
      </c>
      <c r="G2181" t="s">
        <v>8</v>
      </c>
      <c r="H2181">
        <f t="shared" si="206"/>
        <v>20.5</v>
      </c>
      <c r="I2181">
        <v>9</v>
      </c>
      <c r="J2181" t="s">
        <v>11</v>
      </c>
      <c r="K2181" t="s">
        <v>12</v>
      </c>
      <c r="L2181">
        <f>Table357[[#This Row],[unit_price]]*Table357[[#This Row],[quantity]]</f>
        <v>144</v>
      </c>
      <c r="M2181">
        <f t="shared" si="207"/>
        <v>184.5</v>
      </c>
      <c r="N2181">
        <f t="shared" ref="N2181:N2244" si="209">(H2181-E2181)*I2181</f>
        <v>40.5</v>
      </c>
      <c r="O2181" t="s">
        <v>112</v>
      </c>
      <c r="P2181" t="s">
        <v>115</v>
      </c>
      <c r="Q2181" t="str">
        <f>TEXT(Table357[[#This Row],[order_date]],"yyyy")</f>
        <v>2016</v>
      </c>
    </row>
    <row r="2182" spans="1:17" x14ac:dyDescent="0.3">
      <c r="A2182">
        <f t="shared" si="208"/>
        <v>7777897581</v>
      </c>
      <c r="B2182" s="1">
        <v>42381</v>
      </c>
      <c r="C2182" t="str">
        <f t="shared" si="204"/>
        <v>Tuesday</v>
      </c>
      <c r="D2182" t="str">
        <f t="shared" si="205"/>
        <v>January</v>
      </c>
      <c r="E2182">
        <v>20.75</v>
      </c>
      <c r="F2182" t="s">
        <v>13</v>
      </c>
      <c r="G2182" t="s">
        <v>17</v>
      </c>
      <c r="H2182">
        <f t="shared" si="206"/>
        <v>30.75</v>
      </c>
      <c r="I2182">
        <v>10</v>
      </c>
      <c r="J2182" t="s">
        <v>18</v>
      </c>
      <c r="K2182" t="s">
        <v>19</v>
      </c>
      <c r="L2182">
        <f>Table357[[#This Row],[unit_price]]*Table357[[#This Row],[quantity]]</f>
        <v>207.5</v>
      </c>
      <c r="M2182">
        <f t="shared" si="207"/>
        <v>307.5</v>
      </c>
      <c r="N2182">
        <f t="shared" si="209"/>
        <v>100</v>
      </c>
      <c r="O2182" t="s">
        <v>112</v>
      </c>
      <c r="P2182" t="s">
        <v>114</v>
      </c>
      <c r="Q2182" t="str">
        <f>TEXT(Table357[[#This Row],[order_date]],"yyyy")</f>
        <v>2016</v>
      </c>
    </row>
    <row r="2183" spans="1:17" x14ac:dyDescent="0.3">
      <c r="A2183">
        <f t="shared" si="208"/>
        <v>7777897582</v>
      </c>
      <c r="B2183" s="1">
        <v>42381</v>
      </c>
      <c r="C2183" t="str">
        <f t="shared" si="204"/>
        <v>Tuesday</v>
      </c>
      <c r="D2183" t="str">
        <f t="shared" si="205"/>
        <v>January</v>
      </c>
      <c r="E2183">
        <v>20.25</v>
      </c>
      <c r="F2183" t="s">
        <v>13</v>
      </c>
      <c r="G2183" t="s">
        <v>17</v>
      </c>
      <c r="H2183">
        <f t="shared" si="206"/>
        <v>30.25</v>
      </c>
      <c r="I2183">
        <v>2</v>
      </c>
      <c r="J2183" t="s">
        <v>70</v>
      </c>
      <c r="K2183" t="s">
        <v>71</v>
      </c>
      <c r="L2183">
        <f>Table357[[#This Row],[unit_price]]*Table357[[#This Row],[quantity]]</f>
        <v>40.5</v>
      </c>
      <c r="M2183">
        <f t="shared" si="207"/>
        <v>60.5</v>
      </c>
      <c r="N2183">
        <f t="shared" si="209"/>
        <v>20</v>
      </c>
      <c r="O2183" t="s">
        <v>111</v>
      </c>
      <c r="P2183" t="s">
        <v>115</v>
      </c>
      <c r="Q2183" t="str">
        <f>TEXT(Table357[[#This Row],[order_date]],"yyyy")</f>
        <v>2016</v>
      </c>
    </row>
    <row r="2184" spans="1:17" x14ac:dyDescent="0.3">
      <c r="A2184">
        <f t="shared" si="208"/>
        <v>7777897583</v>
      </c>
      <c r="B2184" s="1">
        <v>42381</v>
      </c>
      <c r="C2184" t="str">
        <f t="shared" si="204"/>
        <v>Tuesday</v>
      </c>
      <c r="D2184" t="str">
        <f t="shared" si="205"/>
        <v>January</v>
      </c>
      <c r="E2184">
        <v>15.25</v>
      </c>
      <c r="F2184" t="s">
        <v>13</v>
      </c>
      <c r="G2184" t="s">
        <v>8</v>
      </c>
      <c r="H2184">
        <f t="shared" si="206"/>
        <v>21.25</v>
      </c>
      <c r="I2184">
        <v>3</v>
      </c>
      <c r="J2184" t="s">
        <v>48</v>
      </c>
      <c r="K2184" t="s">
        <v>49</v>
      </c>
      <c r="L2184">
        <f>Table357[[#This Row],[unit_price]]*Table357[[#This Row],[quantity]]</f>
        <v>45.75</v>
      </c>
      <c r="M2184">
        <f t="shared" si="207"/>
        <v>63.75</v>
      </c>
      <c r="N2184">
        <f t="shared" si="209"/>
        <v>18</v>
      </c>
      <c r="O2184" t="s">
        <v>112</v>
      </c>
      <c r="P2184" t="s">
        <v>114</v>
      </c>
      <c r="Q2184" t="str">
        <f>TEXT(Table357[[#This Row],[order_date]],"yyyy")</f>
        <v>2016</v>
      </c>
    </row>
    <row r="2185" spans="1:17" x14ac:dyDescent="0.3">
      <c r="A2185">
        <f t="shared" si="208"/>
        <v>7777897584</v>
      </c>
      <c r="B2185" s="1">
        <v>42381</v>
      </c>
      <c r="C2185" t="str">
        <f t="shared" si="204"/>
        <v>Tuesday</v>
      </c>
      <c r="D2185" t="str">
        <f t="shared" si="205"/>
        <v>January</v>
      </c>
      <c r="E2185">
        <v>9.75</v>
      </c>
      <c r="F2185" t="s">
        <v>27</v>
      </c>
      <c r="G2185" t="s">
        <v>8</v>
      </c>
      <c r="H2185">
        <f t="shared" si="206"/>
        <v>12.75</v>
      </c>
      <c r="I2185">
        <v>2</v>
      </c>
      <c r="J2185" t="s">
        <v>48</v>
      </c>
      <c r="K2185" t="s">
        <v>49</v>
      </c>
      <c r="L2185">
        <f>Table357[[#This Row],[unit_price]]*Table357[[#This Row],[quantity]]</f>
        <v>19.5</v>
      </c>
      <c r="M2185">
        <f t="shared" si="207"/>
        <v>25.5</v>
      </c>
      <c r="N2185">
        <f t="shared" si="209"/>
        <v>6</v>
      </c>
      <c r="O2185" t="s">
        <v>111</v>
      </c>
      <c r="P2185" t="s">
        <v>114</v>
      </c>
      <c r="Q2185" t="str">
        <f>TEXT(Table357[[#This Row],[order_date]],"yyyy")</f>
        <v>2016</v>
      </c>
    </row>
    <row r="2186" spans="1:17" x14ac:dyDescent="0.3">
      <c r="A2186">
        <f t="shared" si="208"/>
        <v>7777897585</v>
      </c>
      <c r="B2186" s="1">
        <v>42382</v>
      </c>
      <c r="C2186" t="str">
        <f t="shared" si="204"/>
        <v>Wednesday</v>
      </c>
      <c r="D2186" t="str">
        <f t="shared" si="205"/>
        <v>January</v>
      </c>
      <c r="E2186">
        <v>20.25</v>
      </c>
      <c r="F2186" t="s">
        <v>13</v>
      </c>
      <c r="G2186" t="s">
        <v>14</v>
      </c>
      <c r="H2186">
        <f t="shared" si="206"/>
        <v>27.25</v>
      </c>
      <c r="I2186">
        <v>11</v>
      </c>
      <c r="J2186" t="s">
        <v>20</v>
      </c>
      <c r="K2186" t="s">
        <v>21</v>
      </c>
      <c r="L2186">
        <f>Table357[[#This Row],[unit_price]]*Table357[[#This Row],[quantity]]</f>
        <v>222.75</v>
      </c>
      <c r="M2186">
        <f t="shared" si="207"/>
        <v>299.75</v>
      </c>
      <c r="N2186">
        <f t="shared" si="209"/>
        <v>77</v>
      </c>
      <c r="O2186" t="s">
        <v>112</v>
      </c>
      <c r="P2186" t="s">
        <v>115</v>
      </c>
      <c r="Q2186" t="str">
        <f>TEXT(Table357[[#This Row],[order_date]],"yyyy")</f>
        <v>2016</v>
      </c>
    </row>
    <row r="2187" spans="1:17" x14ac:dyDescent="0.3">
      <c r="A2187">
        <f t="shared" si="208"/>
        <v>7777897586</v>
      </c>
      <c r="B2187" s="1">
        <v>42382</v>
      </c>
      <c r="C2187" t="str">
        <f t="shared" si="204"/>
        <v>Wednesday</v>
      </c>
      <c r="D2187" t="str">
        <f t="shared" si="205"/>
        <v>January</v>
      </c>
      <c r="E2187">
        <v>12</v>
      </c>
      <c r="F2187" t="s">
        <v>27</v>
      </c>
      <c r="G2187" t="s">
        <v>8</v>
      </c>
      <c r="H2187">
        <f t="shared" si="206"/>
        <v>15</v>
      </c>
      <c r="I2187">
        <v>4</v>
      </c>
      <c r="J2187" t="s">
        <v>11</v>
      </c>
      <c r="K2187" t="s">
        <v>12</v>
      </c>
      <c r="L2187">
        <f>Table357[[#This Row],[unit_price]]*Table357[[#This Row],[quantity]]</f>
        <v>48</v>
      </c>
      <c r="M2187">
        <f t="shared" si="207"/>
        <v>60</v>
      </c>
      <c r="N2187">
        <f t="shared" si="209"/>
        <v>12</v>
      </c>
      <c r="O2187" t="s">
        <v>112</v>
      </c>
      <c r="P2187" t="s">
        <v>114</v>
      </c>
      <c r="Q2187" t="str">
        <f>TEXT(Table357[[#This Row],[order_date]],"yyyy")</f>
        <v>2016</v>
      </c>
    </row>
    <row r="2188" spans="1:17" x14ac:dyDescent="0.3">
      <c r="A2188">
        <f t="shared" si="208"/>
        <v>7777897587</v>
      </c>
      <c r="B2188" s="1">
        <v>42382</v>
      </c>
      <c r="C2188" t="str">
        <f t="shared" si="204"/>
        <v>Wednesday</v>
      </c>
      <c r="D2188" t="str">
        <f t="shared" si="205"/>
        <v>January</v>
      </c>
      <c r="E2188">
        <v>16</v>
      </c>
      <c r="F2188" t="s">
        <v>7</v>
      </c>
      <c r="G2188" t="s">
        <v>14</v>
      </c>
      <c r="H2188">
        <f t="shared" si="206"/>
        <v>21.5</v>
      </c>
      <c r="I2188">
        <v>12</v>
      </c>
      <c r="J2188" t="s">
        <v>34</v>
      </c>
      <c r="K2188" t="s">
        <v>35</v>
      </c>
      <c r="L2188">
        <f>Table357[[#This Row],[unit_price]]*Table357[[#This Row],[quantity]]</f>
        <v>192</v>
      </c>
      <c r="M2188">
        <f t="shared" si="207"/>
        <v>258</v>
      </c>
      <c r="N2188">
        <f t="shared" si="209"/>
        <v>66</v>
      </c>
      <c r="O2188" t="s">
        <v>112</v>
      </c>
      <c r="P2188" t="s">
        <v>115</v>
      </c>
      <c r="Q2188" t="str">
        <f>TEXT(Table357[[#This Row],[order_date]],"yyyy")</f>
        <v>2016</v>
      </c>
    </row>
    <row r="2189" spans="1:17" x14ac:dyDescent="0.3">
      <c r="A2189">
        <f t="shared" si="208"/>
        <v>7777897588</v>
      </c>
      <c r="B2189" s="1">
        <v>42382</v>
      </c>
      <c r="C2189" t="str">
        <f t="shared" si="204"/>
        <v>Wednesday</v>
      </c>
      <c r="D2189" t="str">
        <f t="shared" si="205"/>
        <v>January</v>
      </c>
      <c r="E2189">
        <v>20.25</v>
      </c>
      <c r="F2189" t="s">
        <v>13</v>
      </c>
      <c r="G2189" t="s">
        <v>14</v>
      </c>
      <c r="H2189">
        <f t="shared" si="206"/>
        <v>27.25</v>
      </c>
      <c r="I2189">
        <v>8</v>
      </c>
      <c r="J2189" t="s">
        <v>64</v>
      </c>
      <c r="K2189" t="s">
        <v>65</v>
      </c>
      <c r="L2189">
        <f>Table357[[#This Row],[unit_price]]*Table357[[#This Row],[quantity]]</f>
        <v>162</v>
      </c>
      <c r="M2189">
        <f t="shared" si="207"/>
        <v>218</v>
      </c>
      <c r="N2189">
        <f t="shared" si="209"/>
        <v>56</v>
      </c>
      <c r="O2189" t="s">
        <v>112</v>
      </c>
      <c r="P2189" t="s">
        <v>114</v>
      </c>
      <c r="Q2189" t="str">
        <f>TEXT(Table357[[#This Row],[order_date]],"yyyy")</f>
        <v>2016</v>
      </c>
    </row>
    <row r="2190" spans="1:17" x14ac:dyDescent="0.3">
      <c r="A2190">
        <f t="shared" si="208"/>
        <v>7777897589</v>
      </c>
      <c r="B2190" s="1">
        <v>42382</v>
      </c>
      <c r="C2190" t="str">
        <f t="shared" si="204"/>
        <v>Wednesday</v>
      </c>
      <c r="D2190" t="str">
        <f t="shared" si="205"/>
        <v>January</v>
      </c>
      <c r="E2190">
        <v>15.25</v>
      </c>
      <c r="F2190" t="s">
        <v>13</v>
      </c>
      <c r="G2190" t="s">
        <v>8</v>
      </c>
      <c r="H2190">
        <f t="shared" si="206"/>
        <v>21.25</v>
      </c>
      <c r="I2190">
        <v>3</v>
      </c>
      <c r="J2190" t="s">
        <v>48</v>
      </c>
      <c r="K2190" t="s">
        <v>49</v>
      </c>
      <c r="L2190">
        <f>Table357[[#This Row],[unit_price]]*Table357[[#This Row],[quantity]]</f>
        <v>45.75</v>
      </c>
      <c r="M2190">
        <f t="shared" si="207"/>
        <v>63.75</v>
      </c>
      <c r="N2190">
        <f t="shared" si="209"/>
        <v>18</v>
      </c>
      <c r="O2190" t="s">
        <v>111</v>
      </c>
      <c r="P2190" t="s">
        <v>114</v>
      </c>
      <c r="Q2190" t="str">
        <f>TEXT(Table357[[#This Row],[order_date]],"yyyy")</f>
        <v>2016</v>
      </c>
    </row>
    <row r="2191" spans="1:17" x14ac:dyDescent="0.3">
      <c r="A2191">
        <f t="shared" si="208"/>
        <v>7777897590</v>
      </c>
      <c r="B2191" s="1">
        <v>42382</v>
      </c>
      <c r="C2191" t="str">
        <f t="shared" si="204"/>
        <v>Wednesday</v>
      </c>
      <c r="D2191" t="str">
        <f t="shared" si="205"/>
        <v>January</v>
      </c>
      <c r="E2191">
        <v>14.5</v>
      </c>
      <c r="F2191" t="s">
        <v>7</v>
      </c>
      <c r="G2191" t="s">
        <v>8</v>
      </c>
      <c r="H2191">
        <f t="shared" si="206"/>
        <v>19</v>
      </c>
      <c r="I2191">
        <v>6</v>
      </c>
      <c r="J2191" t="s">
        <v>74</v>
      </c>
      <c r="K2191" t="s">
        <v>75</v>
      </c>
      <c r="L2191">
        <f>Table357[[#This Row],[unit_price]]*Table357[[#This Row],[quantity]]</f>
        <v>87</v>
      </c>
      <c r="M2191">
        <f t="shared" si="207"/>
        <v>114</v>
      </c>
      <c r="N2191">
        <f t="shared" si="209"/>
        <v>27</v>
      </c>
      <c r="O2191" t="s">
        <v>111</v>
      </c>
      <c r="P2191" t="s">
        <v>114</v>
      </c>
      <c r="Q2191" t="str">
        <f>TEXT(Table357[[#This Row],[order_date]],"yyyy")</f>
        <v>2016</v>
      </c>
    </row>
    <row r="2192" spans="1:17" x14ac:dyDescent="0.3">
      <c r="A2192">
        <f t="shared" si="208"/>
        <v>7777897591</v>
      </c>
      <c r="B2192" s="1">
        <v>42383</v>
      </c>
      <c r="C2192" t="str">
        <f t="shared" si="204"/>
        <v>Thursday</v>
      </c>
      <c r="D2192" t="str">
        <f t="shared" si="205"/>
        <v>January</v>
      </c>
      <c r="E2192">
        <v>20.75</v>
      </c>
      <c r="F2192" t="s">
        <v>13</v>
      </c>
      <c r="G2192" t="s">
        <v>22</v>
      </c>
      <c r="H2192">
        <f t="shared" si="206"/>
        <v>28.75</v>
      </c>
      <c r="I2192">
        <v>7</v>
      </c>
      <c r="J2192" t="s">
        <v>23</v>
      </c>
      <c r="K2192" t="s">
        <v>24</v>
      </c>
      <c r="L2192">
        <f>Table357[[#This Row],[unit_price]]*Table357[[#This Row],[quantity]]</f>
        <v>145.25</v>
      </c>
      <c r="M2192">
        <f t="shared" si="207"/>
        <v>201.25</v>
      </c>
      <c r="N2192">
        <f t="shared" si="209"/>
        <v>56</v>
      </c>
      <c r="O2192" t="s">
        <v>111</v>
      </c>
      <c r="P2192" t="s">
        <v>115</v>
      </c>
      <c r="Q2192" t="str">
        <f>TEXT(Table357[[#This Row],[order_date]],"yyyy")</f>
        <v>2016</v>
      </c>
    </row>
    <row r="2193" spans="1:17" x14ac:dyDescent="0.3">
      <c r="A2193">
        <f t="shared" si="208"/>
        <v>7777897592</v>
      </c>
      <c r="B2193" s="1">
        <v>42383</v>
      </c>
      <c r="C2193" t="str">
        <f t="shared" si="204"/>
        <v>Thursday</v>
      </c>
      <c r="D2193" t="str">
        <f t="shared" si="205"/>
        <v>January</v>
      </c>
      <c r="E2193">
        <v>12.75</v>
      </c>
      <c r="F2193" t="s">
        <v>27</v>
      </c>
      <c r="G2193" t="s">
        <v>22</v>
      </c>
      <c r="H2193">
        <f t="shared" si="206"/>
        <v>17.75</v>
      </c>
      <c r="I2193">
        <v>1</v>
      </c>
      <c r="J2193" t="s">
        <v>28</v>
      </c>
      <c r="K2193" t="s">
        <v>29</v>
      </c>
      <c r="L2193">
        <f>Table357[[#This Row],[unit_price]]*Table357[[#This Row],[quantity]]</f>
        <v>12.75</v>
      </c>
      <c r="M2193">
        <f t="shared" si="207"/>
        <v>17.75</v>
      </c>
      <c r="N2193">
        <f t="shared" si="209"/>
        <v>5</v>
      </c>
      <c r="O2193" t="s">
        <v>111</v>
      </c>
      <c r="P2193" t="s">
        <v>115</v>
      </c>
      <c r="Q2193" t="str">
        <f>TEXT(Table357[[#This Row],[order_date]],"yyyy")</f>
        <v>2016</v>
      </c>
    </row>
    <row r="2194" spans="1:17" x14ac:dyDescent="0.3">
      <c r="A2194">
        <f t="shared" si="208"/>
        <v>7777897593</v>
      </c>
      <c r="B2194" s="1">
        <v>42383</v>
      </c>
      <c r="C2194" t="str">
        <f t="shared" si="204"/>
        <v>Thursday</v>
      </c>
      <c r="D2194" t="str">
        <f t="shared" si="205"/>
        <v>January</v>
      </c>
      <c r="E2194">
        <v>12</v>
      </c>
      <c r="F2194" t="s">
        <v>27</v>
      </c>
      <c r="G2194" t="s">
        <v>8</v>
      </c>
      <c r="H2194">
        <f t="shared" si="206"/>
        <v>15</v>
      </c>
      <c r="I2194">
        <v>10</v>
      </c>
      <c r="J2194" t="s">
        <v>52</v>
      </c>
      <c r="K2194" t="s">
        <v>53</v>
      </c>
      <c r="L2194">
        <f>Table357[[#This Row],[unit_price]]*Table357[[#This Row],[quantity]]</f>
        <v>120</v>
      </c>
      <c r="M2194">
        <f t="shared" si="207"/>
        <v>150</v>
      </c>
      <c r="N2194">
        <f t="shared" si="209"/>
        <v>30</v>
      </c>
      <c r="O2194" t="s">
        <v>111</v>
      </c>
      <c r="P2194" t="s">
        <v>114</v>
      </c>
      <c r="Q2194" t="str">
        <f>TEXT(Table357[[#This Row],[order_date]],"yyyy")</f>
        <v>2016</v>
      </c>
    </row>
    <row r="2195" spans="1:17" x14ac:dyDescent="0.3">
      <c r="A2195">
        <f t="shared" si="208"/>
        <v>7777897594</v>
      </c>
      <c r="B2195" s="1">
        <v>42383</v>
      </c>
      <c r="C2195" t="str">
        <f t="shared" si="204"/>
        <v>Thursday</v>
      </c>
      <c r="D2195" t="str">
        <f t="shared" si="205"/>
        <v>January</v>
      </c>
      <c r="E2195">
        <v>23.65</v>
      </c>
      <c r="F2195" t="s">
        <v>27</v>
      </c>
      <c r="G2195" t="s">
        <v>17</v>
      </c>
      <c r="H2195">
        <f t="shared" si="206"/>
        <v>30.65</v>
      </c>
      <c r="I2195">
        <v>5</v>
      </c>
      <c r="J2195" t="s">
        <v>77</v>
      </c>
      <c r="K2195" t="s">
        <v>78</v>
      </c>
      <c r="L2195">
        <f>Table357[[#This Row],[unit_price]]*Table357[[#This Row],[quantity]]</f>
        <v>118.25</v>
      </c>
      <c r="M2195">
        <f t="shared" si="207"/>
        <v>153.25</v>
      </c>
      <c r="N2195">
        <f t="shared" si="209"/>
        <v>35</v>
      </c>
      <c r="O2195" t="s">
        <v>111</v>
      </c>
      <c r="P2195" t="s">
        <v>114</v>
      </c>
      <c r="Q2195" t="str">
        <f>TEXT(Table357[[#This Row],[order_date]],"yyyy")</f>
        <v>2016</v>
      </c>
    </row>
    <row r="2196" spans="1:17" x14ac:dyDescent="0.3">
      <c r="A2196">
        <f t="shared" si="208"/>
        <v>7777897595</v>
      </c>
      <c r="B2196" s="1">
        <v>42383</v>
      </c>
      <c r="C2196" t="str">
        <f t="shared" si="204"/>
        <v>Thursday</v>
      </c>
      <c r="D2196" t="str">
        <f t="shared" si="205"/>
        <v>January</v>
      </c>
      <c r="E2196">
        <v>16.5</v>
      </c>
      <c r="F2196" t="s">
        <v>13</v>
      </c>
      <c r="G2196" t="s">
        <v>8</v>
      </c>
      <c r="H2196">
        <f t="shared" si="206"/>
        <v>22.5</v>
      </c>
      <c r="I2196">
        <v>2</v>
      </c>
      <c r="J2196" t="s">
        <v>9</v>
      </c>
      <c r="K2196" t="s">
        <v>10</v>
      </c>
      <c r="L2196">
        <f>Table357[[#This Row],[unit_price]]*Table357[[#This Row],[quantity]]</f>
        <v>33</v>
      </c>
      <c r="M2196">
        <f t="shared" si="207"/>
        <v>45</v>
      </c>
      <c r="N2196">
        <f t="shared" si="209"/>
        <v>12</v>
      </c>
      <c r="O2196" t="s">
        <v>111</v>
      </c>
      <c r="P2196" t="s">
        <v>115</v>
      </c>
      <c r="Q2196" t="str">
        <f>TEXT(Table357[[#This Row],[order_date]],"yyyy")</f>
        <v>2016</v>
      </c>
    </row>
    <row r="2197" spans="1:17" x14ac:dyDescent="0.3">
      <c r="A2197">
        <f t="shared" si="208"/>
        <v>7777897596</v>
      </c>
      <c r="B2197" s="1">
        <v>42383</v>
      </c>
      <c r="C2197" t="str">
        <f t="shared" si="204"/>
        <v>Thursday</v>
      </c>
      <c r="D2197" t="str">
        <f t="shared" si="205"/>
        <v>January</v>
      </c>
      <c r="E2197">
        <v>10.5</v>
      </c>
      <c r="F2197" t="s">
        <v>27</v>
      </c>
      <c r="G2197" t="s">
        <v>8</v>
      </c>
      <c r="H2197">
        <f t="shared" si="206"/>
        <v>13.5</v>
      </c>
      <c r="I2197">
        <v>2</v>
      </c>
      <c r="J2197" t="s">
        <v>9</v>
      </c>
      <c r="K2197" t="s">
        <v>10</v>
      </c>
      <c r="L2197">
        <f>Table357[[#This Row],[unit_price]]*Table357[[#This Row],[quantity]]</f>
        <v>21</v>
      </c>
      <c r="M2197">
        <f t="shared" si="207"/>
        <v>27</v>
      </c>
      <c r="N2197">
        <f t="shared" si="209"/>
        <v>6</v>
      </c>
      <c r="O2197" t="s">
        <v>112</v>
      </c>
      <c r="P2197" t="s">
        <v>115</v>
      </c>
      <c r="Q2197" t="str">
        <f>TEXT(Table357[[#This Row],[order_date]],"yyyy")</f>
        <v>2016</v>
      </c>
    </row>
    <row r="2198" spans="1:17" x14ac:dyDescent="0.3">
      <c r="A2198">
        <f t="shared" si="208"/>
        <v>7777897597</v>
      </c>
      <c r="B2198" s="1">
        <v>42384</v>
      </c>
      <c r="C2198" t="str">
        <f t="shared" si="204"/>
        <v>Friday</v>
      </c>
      <c r="D2198" t="str">
        <f t="shared" si="205"/>
        <v>January</v>
      </c>
      <c r="E2198">
        <v>20.75</v>
      </c>
      <c r="F2198" t="s">
        <v>13</v>
      </c>
      <c r="G2198" t="s">
        <v>17</v>
      </c>
      <c r="H2198">
        <f t="shared" si="206"/>
        <v>30.75</v>
      </c>
      <c r="I2198">
        <v>4</v>
      </c>
      <c r="J2198" t="s">
        <v>18</v>
      </c>
      <c r="K2198" t="s">
        <v>19</v>
      </c>
      <c r="L2198">
        <f>Table357[[#This Row],[unit_price]]*Table357[[#This Row],[quantity]]</f>
        <v>83</v>
      </c>
      <c r="M2198">
        <f t="shared" si="207"/>
        <v>123</v>
      </c>
      <c r="N2198">
        <f t="shared" si="209"/>
        <v>40</v>
      </c>
      <c r="O2198" t="s">
        <v>111</v>
      </c>
      <c r="P2198" t="s">
        <v>115</v>
      </c>
      <c r="Q2198" t="str">
        <f>TEXT(Table357[[#This Row],[order_date]],"yyyy")</f>
        <v>2016</v>
      </c>
    </row>
    <row r="2199" spans="1:17" x14ac:dyDescent="0.3">
      <c r="A2199">
        <f t="shared" si="208"/>
        <v>7777897598</v>
      </c>
      <c r="B2199" s="1">
        <v>42384</v>
      </c>
      <c r="C2199" t="str">
        <f t="shared" si="204"/>
        <v>Friday</v>
      </c>
      <c r="D2199" t="str">
        <f t="shared" si="205"/>
        <v>January</v>
      </c>
      <c r="E2199">
        <v>16.5</v>
      </c>
      <c r="F2199" t="s">
        <v>7</v>
      </c>
      <c r="G2199" t="s">
        <v>17</v>
      </c>
      <c r="H2199">
        <f t="shared" si="206"/>
        <v>25</v>
      </c>
      <c r="I2199">
        <v>12</v>
      </c>
      <c r="J2199" t="s">
        <v>18</v>
      </c>
      <c r="K2199" t="s">
        <v>19</v>
      </c>
      <c r="L2199">
        <f>Table357[[#This Row],[unit_price]]*Table357[[#This Row],[quantity]]</f>
        <v>198</v>
      </c>
      <c r="M2199">
        <f t="shared" si="207"/>
        <v>300</v>
      </c>
      <c r="N2199">
        <f t="shared" si="209"/>
        <v>102</v>
      </c>
      <c r="O2199" t="s">
        <v>111</v>
      </c>
      <c r="P2199" t="s">
        <v>115</v>
      </c>
      <c r="Q2199" t="str">
        <f>TEXT(Table357[[#This Row],[order_date]],"yyyy")</f>
        <v>2016</v>
      </c>
    </row>
    <row r="2200" spans="1:17" x14ac:dyDescent="0.3">
      <c r="A2200">
        <f t="shared" si="208"/>
        <v>7777897599</v>
      </c>
      <c r="B2200" s="1">
        <v>42384</v>
      </c>
      <c r="C2200" t="str">
        <f t="shared" si="204"/>
        <v>Friday</v>
      </c>
      <c r="D2200" t="str">
        <f t="shared" si="205"/>
        <v>January</v>
      </c>
      <c r="E2200">
        <v>20.25</v>
      </c>
      <c r="F2200" t="s">
        <v>13</v>
      </c>
      <c r="G2200" t="s">
        <v>14</v>
      </c>
      <c r="H2200">
        <f t="shared" si="206"/>
        <v>27.25</v>
      </c>
      <c r="I2200">
        <v>7</v>
      </c>
      <c r="J2200" t="s">
        <v>64</v>
      </c>
      <c r="K2200" t="s">
        <v>65</v>
      </c>
      <c r="L2200">
        <f>Table357[[#This Row],[unit_price]]*Table357[[#This Row],[quantity]]</f>
        <v>141.75</v>
      </c>
      <c r="M2200">
        <f t="shared" si="207"/>
        <v>190.75</v>
      </c>
      <c r="N2200">
        <f t="shared" si="209"/>
        <v>49</v>
      </c>
      <c r="O2200" t="s">
        <v>112</v>
      </c>
      <c r="P2200" t="s">
        <v>114</v>
      </c>
      <c r="Q2200" t="str">
        <f>TEXT(Table357[[#This Row],[order_date]],"yyyy")</f>
        <v>2016</v>
      </c>
    </row>
    <row r="2201" spans="1:17" x14ac:dyDescent="0.3">
      <c r="A2201">
        <f t="shared" si="208"/>
        <v>7777897600</v>
      </c>
      <c r="B2201" s="1">
        <v>42384</v>
      </c>
      <c r="C2201" t="str">
        <f t="shared" si="204"/>
        <v>Friday</v>
      </c>
      <c r="D2201" t="str">
        <f t="shared" si="205"/>
        <v>January</v>
      </c>
      <c r="E2201">
        <v>20.75</v>
      </c>
      <c r="F2201" t="s">
        <v>13</v>
      </c>
      <c r="G2201" t="s">
        <v>17</v>
      </c>
      <c r="H2201">
        <f t="shared" si="206"/>
        <v>30.75</v>
      </c>
      <c r="I2201">
        <v>6</v>
      </c>
      <c r="J2201" t="s">
        <v>66</v>
      </c>
      <c r="K2201" t="s">
        <v>67</v>
      </c>
      <c r="L2201">
        <f>Table357[[#This Row],[unit_price]]*Table357[[#This Row],[quantity]]</f>
        <v>124.5</v>
      </c>
      <c r="M2201">
        <f t="shared" si="207"/>
        <v>184.5</v>
      </c>
      <c r="N2201">
        <f t="shared" si="209"/>
        <v>60</v>
      </c>
      <c r="O2201" t="s">
        <v>112</v>
      </c>
      <c r="P2201" t="s">
        <v>115</v>
      </c>
      <c r="Q2201" t="str">
        <f>TEXT(Table357[[#This Row],[order_date]],"yyyy")</f>
        <v>2016</v>
      </c>
    </row>
    <row r="2202" spans="1:17" x14ac:dyDescent="0.3">
      <c r="A2202">
        <f t="shared" si="208"/>
        <v>7777897601</v>
      </c>
      <c r="B2202" s="1">
        <v>42384</v>
      </c>
      <c r="C2202" t="str">
        <f t="shared" si="204"/>
        <v>Friday</v>
      </c>
      <c r="D2202" t="str">
        <f t="shared" si="205"/>
        <v>January</v>
      </c>
      <c r="E2202">
        <v>12.5</v>
      </c>
      <c r="F2202" t="s">
        <v>27</v>
      </c>
      <c r="G2202" t="s">
        <v>17</v>
      </c>
      <c r="H2202">
        <f t="shared" si="206"/>
        <v>19.5</v>
      </c>
      <c r="I2202">
        <v>10</v>
      </c>
      <c r="J2202" t="s">
        <v>38</v>
      </c>
      <c r="K2202" t="s">
        <v>39</v>
      </c>
      <c r="L2202">
        <f>Table357[[#This Row],[unit_price]]*Table357[[#This Row],[quantity]]</f>
        <v>125</v>
      </c>
      <c r="M2202">
        <f t="shared" si="207"/>
        <v>195</v>
      </c>
      <c r="N2202">
        <f t="shared" si="209"/>
        <v>70</v>
      </c>
      <c r="O2202" t="s">
        <v>112</v>
      </c>
      <c r="P2202" t="s">
        <v>114</v>
      </c>
      <c r="Q2202" t="str">
        <f>TEXT(Table357[[#This Row],[order_date]],"yyyy")</f>
        <v>2016</v>
      </c>
    </row>
    <row r="2203" spans="1:17" x14ac:dyDescent="0.3">
      <c r="A2203">
        <f t="shared" si="208"/>
        <v>7777897602</v>
      </c>
      <c r="B2203" s="1">
        <v>42384</v>
      </c>
      <c r="C2203" t="str">
        <f t="shared" si="204"/>
        <v>Friday</v>
      </c>
      <c r="D2203" t="str">
        <f t="shared" si="205"/>
        <v>January</v>
      </c>
      <c r="E2203">
        <v>16.75</v>
      </c>
      <c r="F2203" t="s">
        <v>7</v>
      </c>
      <c r="G2203" t="s">
        <v>22</v>
      </c>
      <c r="H2203">
        <f t="shared" si="206"/>
        <v>23.25</v>
      </c>
      <c r="I2203">
        <v>5</v>
      </c>
      <c r="J2203" t="s">
        <v>23</v>
      </c>
      <c r="K2203" t="s">
        <v>24</v>
      </c>
      <c r="L2203">
        <f>Table357[[#This Row],[unit_price]]*Table357[[#This Row],[quantity]]</f>
        <v>83.75</v>
      </c>
      <c r="M2203">
        <f t="shared" si="207"/>
        <v>116.25</v>
      </c>
      <c r="N2203">
        <f t="shared" si="209"/>
        <v>32.5</v>
      </c>
      <c r="O2203" t="s">
        <v>112</v>
      </c>
      <c r="P2203" t="s">
        <v>115</v>
      </c>
      <c r="Q2203" t="str">
        <f>TEXT(Table357[[#This Row],[order_date]],"yyyy")</f>
        <v>2016</v>
      </c>
    </row>
    <row r="2204" spans="1:17" x14ac:dyDescent="0.3">
      <c r="A2204">
        <f t="shared" si="208"/>
        <v>7777897603</v>
      </c>
      <c r="B2204" s="1">
        <v>42384</v>
      </c>
      <c r="C2204" t="str">
        <f t="shared" si="204"/>
        <v>Friday</v>
      </c>
      <c r="D2204" t="str">
        <f t="shared" si="205"/>
        <v>January</v>
      </c>
      <c r="E2204">
        <v>16.5</v>
      </c>
      <c r="F2204" t="s">
        <v>7</v>
      </c>
      <c r="G2204" t="s">
        <v>14</v>
      </c>
      <c r="H2204">
        <f t="shared" si="206"/>
        <v>22</v>
      </c>
      <c r="I2204">
        <v>11</v>
      </c>
      <c r="J2204" t="s">
        <v>40</v>
      </c>
      <c r="K2204" t="s">
        <v>41</v>
      </c>
      <c r="L2204">
        <f>Table357[[#This Row],[unit_price]]*Table357[[#This Row],[quantity]]</f>
        <v>181.5</v>
      </c>
      <c r="M2204">
        <f t="shared" si="207"/>
        <v>242</v>
      </c>
      <c r="N2204">
        <f t="shared" si="209"/>
        <v>60.5</v>
      </c>
      <c r="O2204" t="s">
        <v>112</v>
      </c>
      <c r="P2204" t="s">
        <v>114</v>
      </c>
      <c r="Q2204" t="str">
        <f>TEXT(Table357[[#This Row],[order_date]],"yyyy")</f>
        <v>2016</v>
      </c>
    </row>
    <row r="2205" spans="1:17" x14ac:dyDescent="0.3">
      <c r="A2205">
        <f t="shared" si="208"/>
        <v>7777897604</v>
      </c>
      <c r="B2205" s="1">
        <v>42384</v>
      </c>
      <c r="C2205" t="str">
        <f t="shared" si="204"/>
        <v>Friday</v>
      </c>
      <c r="D2205" t="str">
        <f t="shared" si="205"/>
        <v>January</v>
      </c>
      <c r="E2205">
        <v>20.75</v>
      </c>
      <c r="F2205" t="s">
        <v>13</v>
      </c>
      <c r="G2205" t="s">
        <v>22</v>
      </c>
      <c r="H2205">
        <f t="shared" si="206"/>
        <v>28.75</v>
      </c>
      <c r="I2205">
        <v>5</v>
      </c>
      <c r="J2205" t="s">
        <v>46</v>
      </c>
      <c r="K2205" t="s">
        <v>47</v>
      </c>
      <c r="L2205">
        <f>Table357[[#This Row],[unit_price]]*Table357[[#This Row],[quantity]]</f>
        <v>103.75</v>
      </c>
      <c r="M2205">
        <f t="shared" si="207"/>
        <v>143.75</v>
      </c>
      <c r="N2205">
        <f t="shared" si="209"/>
        <v>40</v>
      </c>
      <c r="O2205" t="s">
        <v>112</v>
      </c>
      <c r="P2205" t="s">
        <v>115</v>
      </c>
      <c r="Q2205" t="str">
        <f>TEXT(Table357[[#This Row],[order_date]],"yyyy")</f>
        <v>2016</v>
      </c>
    </row>
    <row r="2206" spans="1:17" x14ac:dyDescent="0.3">
      <c r="A2206">
        <f t="shared" si="208"/>
        <v>7777897605</v>
      </c>
      <c r="B2206" s="1">
        <v>42384</v>
      </c>
      <c r="C2206" t="str">
        <f t="shared" si="204"/>
        <v>Friday</v>
      </c>
      <c r="D2206" t="str">
        <f t="shared" si="205"/>
        <v>January</v>
      </c>
      <c r="E2206">
        <v>12</v>
      </c>
      <c r="F2206" t="s">
        <v>27</v>
      </c>
      <c r="G2206" t="s">
        <v>8</v>
      </c>
      <c r="H2206">
        <f t="shared" si="206"/>
        <v>15</v>
      </c>
      <c r="I2206">
        <v>10</v>
      </c>
      <c r="J2206" t="s">
        <v>58</v>
      </c>
      <c r="K2206" t="s">
        <v>59</v>
      </c>
      <c r="L2206">
        <f>Table357[[#This Row],[unit_price]]*Table357[[#This Row],[quantity]]</f>
        <v>120</v>
      </c>
      <c r="M2206">
        <f t="shared" si="207"/>
        <v>150</v>
      </c>
      <c r="N2206">
        <f t="shared" si="209"/>
        <v>30</v>
      </c>
      <c r="O2206" t="s">
        <v>111</v>
      </c>
      <c r="P2206" t="s">
        <v>115</v>
      </c>
      <c r="Q2206" t="str">
        <f>TEXT(Table357[[#This Row],[order_date]],"yyyy")</f>
        <v>2016</v>
      </c>
    </row>
    <row r="2207" spans="1:17" x14ac:dyDescent="0.3">
      <c r="A2207">
        <f t="shared" si="208"/>
        <v>7777897606</v>
      </c>
      <c r="B2207" s="1">
        <v>42384</v>
      </c>
      <c r="C2207" t="str">
        <f t="shared" si="204"/>
        <v>Friday</v>
      </c>
      <c r="D2207" t="str">
        <f t="shared" si="205"/>
        <v>January</v>
      </c>
      <c r="E2207">
        <v>20.25</v>
      </c>
      <c r="F2207" t="s">
        <v>13</v>
      </c>
      <c r="G2207" t="s">
        <v>17</v>
      </c>
      <c r="H2207">
        <f t="shared" si="206"/>
        <v>30.25</v>
      </c>
      <c r="I2207">
        <v>3</v>
      </c>
      <c r="J2207" t="s">
        <v>70</v>
      </c>
      <c r="K2207" t="s">
        <v>71</v>
      </c>
      <c r="L2207">
        <f>Table357[[#This Row],[unit_price]]*Table357[[#This Row],[quantity]]</f>
        <v>60.75</v>
      </c>
      <c r="M2207">
        <f t="shared" si="207"/>
        <v>90.75</v>
      </c>
      <c r="N2207">
        <f t="shared" si="209"/>
        <v>30</v>
      </c>
      <c r="O2207" t="s">
        <v>112</v>
      </c>
      <c r="P2207" t="s">
        <v>114</v>
      </c>
      <c r="Q2207" t="str">
        <f>TEXT(Table357[[#This Row],[order_date]],"yyyy")</f>
        <v>2016</v>
      </c>
    </row>
    <row r="2208" spans="1:17" x14ac:dyDescent="0.3">
      <c r="A2208">
        <f t="shared" si="208"/>
        <v>7777897607</v>
      </c>
      <c r="B2208" s="1">
        <v>42384</v>
      </c>
      <c r="C2208" t="str">
        <f t="shared" si="204"/>
        <v>Friday</v>
      </c>
      <c r="D2208" t="str">
        <f t="shared" si="205"/>
        <v>January</v>
      </c>
      <c r="E2208">
        <v>12.5</v>
      </c>
      <c r="F2208" t="s">
        <v>27</v>
      </c>
      <c r="G2208" t="s">
        <v>17</v>
      </c>
      <c r="H2208">
        <f t="shared" si="206"/>
        <v>19.5</v>
      </c>
      <c r="I2208">
        <v>10</v>
      </c>
      <c r="J2208" t="s">
        <v>32</v>
      </c>
      <c r="K2208" t="s">
        <v>33</v>
      </c>
      <c r="L2208">
        <f>Table357[[#This Row],[unit_price]]*Table357[[#This Row],[quantity]]</f>
        <v>125</v>
      </c>
      <c r="M2208">
        <f t="shared" si="207"/>
        <v>195</v>
      </c>
      <c r="N2208">
        <f t="shared" si="209"/>
        <v>70</v>
      </c>
      <c r="O2208" t="s">
        <v>111</v>
      </c>
      <c r="P2208" t="s">
        <v>114</v>
      </c>
      <c r="Q2208" t="str">
        <f>TEXT(Table357[[#This Row],[order_date]],"yyyy")</f>
        <v>2016</v>
      </c>
    </row>
    <row r="2209" spans="1:17" x14ac:dyDescent="0.3">
      <c r="A2209">
        <f t="shared" si="208"/>
        <v>7777897608</v>
      </c>
      <c r="B2209" s="1">
        <v>42384</v>
      </c>
      <c r="C2209" t="str">
        <f t="shared" si="204"/>
        <v>Friday</v>
      </c>
      <c r="D2209" t="str">
        <f t="shared" si="205"/>
        <v>January</v>
      </c>
      <c r="E2209">
        <v>20.75</v>
      </c>
      <c r="F2209" t="s">
        <v>13</v>
      </c>
      <c r="G2209" t="s">
        <v>22</v>
      </c>
      <c r="H2209">
        <f t="shared" si="206"/>
        <v>28.75</v>
      </c>
      <c r="I2209">
        <v>9</v>
      </c>
      <c r="J2209" t="s">
        <v>23</v>
      </c>
      <c r="K2209" t="s">
        <v>24</v>
      </c>
      <c r="L2209">
        <f>Table357[[#This Row],[unit_price]]*Table357[[#This Row],[quantity]]</f>
        <v>186.75</v>
      </c>
      <c r="M2209">
        <f t="shared" si="207"/>
        <v>258.75</v>
      </c>
      <c r="N2209">
        <f t="shared" si="209"/>
        <v>72</v>
      </c>
      <c r="O2209" t="s">
        <v>112</v>
      </c>
      <c r="P2209" t="s">
        <v>115</v>
      </c>
      <c r="Q2209" t="str">
        <f>TEXT(Table357[[#This Row],[order_date]],"yyyy")</f>
        <v>2016</v>
      </c>
    </row>
    <row r="2210" spans="1:17" x14ac:dyDescent="0.3">
      <c r="A2210">
        <f t="shared" si="208"/>
        <v>7777897609</v>
      </c>
      <c r="B2210" s="1">
        <v>42385</v>
      </c>
      <c r="C2210" t="str">
        <f t="shared" si="204"/>
        <v>Saturday</v>
      </c>
      <c r="D2210" t="str">
        <f t="shared" si="205"/>
        <v>January</v>
      </c>
      <c r="E2210">
        <v>16.75</v>
      </c>
      <c r="F2210" t="s">
        <v>7</v>
      </c>
      <c r="G2210" t="s">
        <v>22</v>
      </c>
      <c r="H2210">
        <f t="shared" si="206"/>
        <v>23.25</v>
      </c>
      <c r="I2210">
        <v>10</v>
      </c>
      <c r="J2210" t="s">
        <v>23</v>
      </c>
      <c r="K2210" t="s">
        <v>24</v>
      </c>
      <c r="L2210">
        <f>Table357[[#This Row],[unit_price]]*Table357[[#This Row],[quantity]]</f>
        <v>167.5</v>
      </c>
      <c r="M2210">
        <f t="shared" si="207"/>
        <v>232.5</v>
      </c>
      <c r="N2210">
        <f t="shared" si="209"/>
        <v>65</v>
      </c>
      <c r="O2210" t="s">
        <v>112</v>
      </c>
      <c r="P2210" t="s">
        <v>114</v>
      </c>
      <c r="Q2210" t="str">
        <f>TEXT(Table357[[#This Row],[order_date]],"yyyy")</f>
        <v>2016</v>
      </c>
    </row>
    <row r="2211" spans="1:17" x14ac:dyDescent="0.3">
      <c r="A2211">
        <f t="shared" si="208"/>
        <v>7777897610</v>
      </c>
      <c r="B2211" s="1">
        <v>42385</v>
      </c>
      <c r="C2211" t="str">
        <f t="shared" si="204"/>
        <v>Saturday</v>
      </c>
      <c r="D2211" t="str">
        <f t="shared" si="205"/>
        <v>January</v>
      </c>
      <c r="E2211">
        <v>20.75</v>
      </c>
      <c r="F2211" t="s">
        <v>13</v>
      </c>
      <c r="G2211" t="s">
        <v>22</v>
      </c>
      <c r="H2211">
        <f t="shared" si="206"/>
        <v>28.75</v>
      </c>
      <c r="I2211">
        <v>7</v>
      </c>
      <c r="J2211" t="s">
        <v>28</v>
      </c>
      <c r="K2211" t="s">
        <v>29</v>
      </c>
      <c r="L2211">
        <f>Table357[[#This Row],[unit_price]]*Table357[[#This Row],[quantity]]</f>
        <v>145.25</v>
      </c>
      <c r="M2211">
        <f t="shared" si="207"/>
        <v>201.25</v>
      </c>
      <c r="N2211">
        <f t="shared" si="209"/>
        <v>56</v>
      </c>
      <c r="O2211" t="s">
        <v>111</v>
      </c>
      <c r="P2211" t="s">
        <v>114</v>
      </c>
      <c r="Q2211" t="str">
        <f>TEXT(Table357[[#This Row],[order_date]],"yyyy")</f>
        <v>2016</v>
      </c>
    </row>
    <row r="2212" spans="1:17" x14ac:dyDescent="0.3">
      <c r="A2212">
        <f t="shared" si="208"/>
        <v>7777897611</v>
      </c>
      <c r="B2212" s="1">
        <v>42385</v>
      </c>
      <c r="C2212" t="str">
        <f t="shared" si="204"/>
        <v>Saturday</v>
      </c>
      <c r="D2212" t="str">
        <f t="shared" si="205"/>
        <v>January</v>
      </c>
      <c r="E2212">
        <v>17.95</v>
      </c>
      <c r="F2212" t="s">
        <v>13</v>
      </c>
      <c r="G2212" t="s">
        <v>14</v>
      </c>
      <c r="H2212">
        <f t="shared" si="206"/>
        <v>24.95</v>
      </c>
      <c r="I2212">
        <v>4</v>
      </c>
      <c r="J2212" t="s">
        <v>56</v>
      </c>
      <c r="K2212" t="s">
        <v>57</v>
      </c>
      <c r="L2212">
        <f>Table357[[#This Row],[unit_price]]*Table357[[#This Row],[quantity]]</f>
        <v>71.8</v>
      </c>
      <c r="M2212">
        <f t="shared" si="207"/>
        <v>99.8</v>
      </c>
      <c r="N2212">
        <f t="shared" si="209"/>
        <v>28</v>
      </c>
      <c r="O2212" t="s">
        <v>112</v>
      </c>
      <c r="P2212" t="s">
        <v>114</v>
      </c>
      <c r="Q2212" t="str">
        <f>TEXT(Table357[[#This Row],[order_date]],"yyyy")</f>
        <v>2016</v>
      </c>
    </row>
    <row r="2213" spans="1:17" x14ac:dyDescent="0.3">
      <c r="A2213">
        <f t="shared" si="208"/>
        <v>7777897612</v>
      </c>
      <c r="B2213" s="1">
        <v>42385</v>
      </c>
      <c r="C2213" t="str">
        <f t="shared" si="204"/>
        <v>Saturday</v>
      </c>
      <c r="D2213" t="str">
        <f t="shared" si="205"/>
        <v>January</v>
      </c>
      <c r="E2213">
        <v>16.5</v>
      </c>
      <c r="F2213" t="s">
        <v>13</v>
      </c>
      <c r="G2213" t="s">
        <v>8</v>
      </c>
      <c r="H2213">
        <f t="shared" si="206"/>
        <v>22.5</v>
      </c>
      <c r="I2213">
        <v>8</v>
      </c>
      <c r="J2213" t="s">
        <v>9</v>
      </c>
      <c r="K2213" t="s">
        <v>10</v>
      </c>
      <c r="L2213">
        <f>Table357[[#This Row],[unit_price]]*Table357[[#This Row],[quantity]]</f>
        <v>132</v>
      </c>
      <c r="M2213">
        <f t="shared" si="207"/>
        <v>180</v>
      </c>
      <c r="N2213">
        <f t="shared" si="209"/>
        <v>48</v>
      </c>
      <c r="O2213" t="s">
        <v>111</v>
      </c>
      <c r="P2213" t="s">
        <v>114</v>
      </c>
      <c r="Q2213" t="str">
        <f>TEXT(Table357[[#This Row],[order_date]],"yyyy")</f>
        <v>2016</v>
      </c>
    </row>
    <row r="2214" spans="1:17" x14ac:dyDescent="0.3">
      <c r="A2214">
        <f t="shared" si="208"/>
        <v>7777897613</v>
      </c>
      <c r="B2214" s="1">
        <v>42386</v>
      </c>
      <c r="C2214" t="str">
        <f t="shared" si="204"/>
        <v>Sunday</v>
      </c>
      <c r="D2214" t="str">
        <f t="shared" si="205"/>
        <v>January</v>
      </c>
      <c r="E2214">
        <v>15.25</v>
      </c>
      <c r="F2214" t="s">
        <v>13</v>
      </c>
      <c r="G2214" t="s">
        <v>8</v>
      </c>
      <c r="H2214">
        <f t="shared" si="206"/>
        <v>21.25</v>
      </c>
      <c r="I2214">
        <v>4</v>
      </c>
      <c r="J2214" t="s">
        <v>48</v>
      </c>
      <c r="K2214" t="s">
        <v>49</v>
      </c>
      <c r="L2214">
        <f>Table357[[#This Row],[unit_price]]*Table357[[#This Row],[quantity]]</f>
        <v>61</v>
      </c>
      <c r="M2214">
        <f t="shared" si="207"/>
        <v>85</v>
      </c>
      <c r="N2214">
        <f t="shared" si="209"/>
        <v>24</v>
      </c>
      <c r="O2214" t="s">
        <v>112</v>
      </c>
      <c r="P2214" t="s">
        <v>115</v>
      </c>
      <c r="Q2214" t="str">
        <f>TEXT(Table357[[#This Row],[order_date]],"yyyy")</f>
        <v>2016</v>
      </c>
    </row>
    <row r="2215" spans="1:17" x14ac:dyDescent="0.3">
      <c r="A2215">
        <f t="shared" si="208"/>
        <v>7777897614</v>
      </c>
      <c r="B2215" s="1">
        <v>42386</v>
      </c>
      <c r="C2215" t="str">
        <f t="shared" si="204"/>
        <v>Sunday</v>
      </c>
      <c r="D2215" t="str">
        <f t="shared" si="205"/>
        <v>January</v>
      </c>
      <c r="E2215">
        <v>20.75</v>
      </c>
      <c r="F2215" t="s">
        <v>13</v>
      </c>
      <c r="G2215" t="s">
        <v>22</v>
      </c>
      <c r="H2215">
        <f t="shared" si="206"/>
        <v>28.75</v>
      </c>
      <c r="I2215">
        <v>2</v>
      </c>
      <c r="J2215" t="s">
        <v>44</v>
      </c>
      <c r="K2215" t="s">
        <v>45</v>
      </c>
      <c r="L2215">
        <f>Table357[[#This Row],[unit_price]]*Table357[[#This Row],[quantity]]</f>
        <v>41.5</v>
      </c>
      <c r="M2215">
        <f t="shared" si="207"/>
        <v>57.5</v>
      </c>
      <c r="N2215">
        <f t="shared" si="209"/>
        <v>16</v>
      </c>
      <c r="O2215" t="s">
        <v>111</v>
      </c>
      <c r="P2215" t="s">
        <v>115</v>
      </c>
      <c r="Q2215" t="str">
        <f>TEXT(Table357[[#This Row],[order_date]],"yyyy")</f>
        <v>2016</v>
      </c>
    </row>
    <row r="2216" spans="1:17" x14ac:dyDescent="0.3">
      <c r="A2216">
        <f t="shared" si="208"/>
        <v>7777897615</v>
      </c>
      <c r="B2216" s="1">
        <v>42386</v>
      </c>
      <c r="C2216" t="str">
        <f t="shared" si="204"/>
        <v>Sunday</v>
      </c>
      <c r="D2216" t="str">
        <f t="shared" si="205"/>
        <v>January</v>
      </c>
      <c r="E2216">
        <v>12</v>
      </c>
      <c r="F2216" t="s">
        <v>27</v>
      </c>
      <c r="G2216" t="s">
        <v>8</v>
      </c>
      <c r="H2216">
        <f t="shared" si="206"/>
        <v>15</v>
      </c>
      <c r="I2216">
        <v>3</v>
      </c>
      <c r="J2216" t="s">
        <v>52</v>
      </c>
      <c r="K2216" t="s">
        <v>53</v>
      </c>
      <c r="L2216">
        <f>Table357[[#This Row],[unit_price]]*Table357[[#This Row],[quantity]]</f>
        <v>36</v>
      </c>
      <c r="M2216">
        <f t="shared" si="207"/>
        <v>45</v>
      </c>
      <c r="N2216">
        <f t="shared" si="209"/>
        <v>9</v>
      </c>
      <c r="O2216" t="s">
        <v>111</v>
      </c>
      <c r="P2216" t="s">
        <v>115</v>
      </c>
      <c r="Q2216" t="str">
        <f>TEXT(Table357[[#This Row],[order_date]],"yyyy")</f>
        <v>2016</v>
      </c>
    </row>
    <row r="2217" spans="1:17" x14ac:dyDescent="0.3">
      <c r="A2217">
        <f t="shared" si="208"/>
        <v>7777897616</v>
      </c>
      <c r="B2217" s="1">
        <v>42386</v>
      </c>
      <c r="C2217" t="str">
        <f t="shared" si="204"/>
        <v>Sunday</v>
      </c>
      <c r="D2217" t="str">
        <f t="shared" si="205"/>
        <v>January</v>
      </c>
      <c r="E2217">
        <v>12</v>
      </c>
      <c r="F2217" t="s">
        <v>27</v>
      </c>
      <c r="G2217" t="s">
        <v>8</v>
      </c>
      <c r="H2217">
        <f t="shared" si="206"/>
        <v>15</v>
      </c>
      <c r="I2217">
        <v>11</v>
      </c>
      <c r="J2217" t="s">
        <v>36</v>
      </c>
      <c r="K2217" t="s">
        <v>37</v>
      </c>
      <c r="L2217">
        <f>Table357[[#This Row],[unit_price]]*Table357[[#This Row],[quantity]]</f>
        <v>132</v>
      </c>
      <c r="M2217">
        <f t="shared" si="207"/>
        <v>165</v>
      </c>
      <c r="N2217">
        <f t="shared" si="209"/>
        <v>33</v>
      </c>
      <c r="O2217" t="s">
        <v>112</v>
      </c>
      <c r="P2217" t="s">
        <v>115</v>
      </c>
      <c r="Q2217" t="str">
        <f>TEXT(Table357[[#This Row],[order_date]],"yyyy")</f>
        <v>2016</v>
      </c>
    </row>
    <row r="2218" spans="1:17" x14ac:dyDescent="0.3">
      <c r="A2218">
        <f t="shared" si="208"/>
        <v>7777897617</v>
      </c>
      <c r="B2218" s="1">
        <v>42386</v>
      </c>
      <c r="C2218" t="str">
        <f t="shared" si="204"/>
        <v>Sunday</v>
      </c>
      <c r="D2218" t="str">
        <f t="shared" si="205"/>
        <v>January</v>
      </c>
      <c r="E2218">
        <v>13.25</v>
      </c>
      <c r="F2218" t="s">
        <v>7</v>
      </c>
      <c r="G2218" t="s">
        <v>8</v>
      </c>
      <c r="H2218">
        <f t="shared" si="206"/>
        <v>17.75</v>
      </c>
      <c r="I2218">
        <v>12</v>
      </c>
      <c r="J2218" t="s">
        <v>9</v>
      </c>
      <c r="K2218" t="s">
        <v>10</v>
      </c>
      <c r="L2218">
        <f>Table357[[#This Row],[unit_price]]*Table357[[#This Row],[quantity]]</f>
        <v>159</v>
      </c>
      <c r="M2218">
        <f t="shared" si="207"/>
        <v>213</v>
      </c>
      <c r="N2218">
        <f t="shared" si="209"/>
        <v>54</v>
      </c>
      <c r="O2218" t="s">
        <v>111</v>
      </c>
      <c r="P2218" t="s">
        <v>114</v>
      </c>
      <c r="Q2218" t="str">
        <f>TEXT(Table357[[#This Row],[order_date]],"yyyy")</f>
        <v>2016</v>
      </c>
    </row>
    <row r="2219" spans="1:17" x14ac:dyDescent="0.3">
      <c r="A2219">
        <f t="shared" si="208"/>
        <v>7777897618</v>
      </c>
      <c r="B2219" s="1">
        <v>42386</v>
      </c>
      <c r="C2219" t="str">
        <f t="shared" si="204"/>
        <v>Sunday</v>
      </c>
      <c r="D2219" t="str">
        <f t="shared" si="205"/>
        <v>January</v>
      </c>
      <c r="E2219">
        <v>16.75</v>
      </c>
      <c r="F2219" t="s">
        <v>7</v>
      </c>
      <c r="G2219" t="s">
        <v>14</v>
      </c>
      <c r="H2219">
        <f t="shared" si="206"/>
        <v>22.25</v>
      </c>
      <c r="I2219">
        <v>6</v>
      </c>
      <c r="J2219" t="s">
        <v>62</v>
      </c>
      <c r="K2219" t="s">
        <v>63</v>
      </c>
      <c r="L2219">
        <f>Table357[[#This Row],[unit_price]]*Table357[[#This Row],[quantity]]</f>
        <v>100.5</v>
      </c>
      <c r="M2219">
        <f t="shared" si="207"/>
        <v>133.5</v>
      </c>
      <c r="N2219">
        <f t="shared" si="209"/>
        <v>33</v>
      </c>
      <c r="O2219" t="s">
        <v>111</v>
      </c>
      <c r="P2219" t="s">
        <v>114</v>
      </c>
      <c r="Q2219" t="str">
        <f>TEXT(Table357[[#This Row],[order_date]],"yyyy")</f>
        <v>2016</v>
      </c>
    </row>
    <row r="2220" spans="1:17" x14ac:dyDescent="0.3">
      <c r="A2220">
        <f t="shared" si="208"/>
        <v>7777897619</v>
      </c>
      <c r="B2220" s="1">
        <v>42386</v>
      </c>
      <c r="C2220" t="str">
        <f t="shared" si="204"/>
        <v>Sunday</v>
      </c>
      <c r="D2220" t="str">
        <f t="shared" si="205"/>
        <v>January</v>
      </c>
      <c r="E2220">
        <v>12.5</v>
      </c>
      <c r="F2220" t="s">
        <v>27</v>
      </c>
      <c r="G2220" t="s">
        <v>17</v>
      </c>
      <c r="H2220">
        <f t="shared" si="206"/>
        <v>19.5</v>
      </c>
      <c r="I2220">
        <v>4</v>
      </c>
      <c r="J2220" t="s">
        <v>54</v>
      </c>
      <c r="K2220" t="s">
        <v>55</v>
      </c>
      <c r="L2220">
        <f>Table357[[#This Row],[unit_price]]*Table357[[#This Row],[quantity]]</f>
        <v>50</v>
      </c>
      <c r="M2220">
        <f t="shared" si="207"/>
        <v>78</v>
      </c>
      <c r="N2220">
        <f t="shared" si="209"/>
        <v>28</v>
      </c>
      <c r="O2220" t="s">
        <v>111</v>
      </c>
      <c r="P2220" t="s">
        <v>115</v>
      </c>
      <c r="Q2220" t="str">
        <f>TEXT(Table357[[#This Row],[order_date]],"yyyy")</f>
        <v>2016</v>
      </c>
    </row>
    <row r="2221" spans="1:17" x14ac:dyDescent="0.3">
      <c r="A2221">
        <f t="shared" si="208"/>
        <v>7777897620</v>
      </c>
      <c r="B2221" s="1">
        <v>42386</v>
      </c>
      <c r="C2221" t="str">
        <f t="shared" si="204"/>
        <v>Sunday</v>
      </c>
      <c r="D2221" t="str">
        <f t="shared" si="205"/>
        <v>January</v>
      </c>
      <c r="E2221">
        <v>16</v>
      </c>
      <c r="F2221" t="s">
        <v>7</v>
      </c>
      <c r="G2221" t="s">
        <v>14</v>
      </c>
      <c r="H2221">
        <f t="shared" si="206"/>
        <v>21.5</v>
      </c>
      <c r="I2221">
        <v>6</v>
      </c>
      <c r="J2221" t="s">
        <v>42</v>
      </c>
      <c r="K2221" t="s">
        <v>43</v>
      </c>
      <c r="L2221">
        <f>Table357[[#This Row],[unit_price]]*Table357[[#This Row],[quantity]]</f>
        <v>96</v>
      </c>
      <c r="M2221">
        <f t="shared" si="207"/>
        <v>129</v>
      </c>
      <c r="N2221">
        <f t="shared" si="209"/>
        <v>33</v>
      </c>
      <c r="O2221" t="s">
        <v>111</v>
      </c>
      <c r="P2221" t="s">
        <v>115</v>
      </c>
      <c r="Q2221" t="str">
        <f>TEXT(Table357[[#This Row],[order_date]],"yyyy")</f>
        <v>2016</v>
      </c>
    </row>
    <row r="2222" spans="1:17" x14ac:dyDescent="0.3">
      <c r="A2222">
        <f t="shared" si="208"/>
        <v>7777897621</v>
      </c>
      <c r="B2222" s="1">
        <v>42387</v>
      </c>
      <c r="C2222" t="str">
        <f t="shared" si="204"/>
        <v>Monday</v>
      </c>
      <c r="D2222" t="str">
        <f t="shared" si="205"/>
        <v>January</v>
      </c>
      <c r="E2222">
        <v>20.75</v>
      </c>
      <c r="F2222" t="s">
        <v>13</v>
      </c>
      <c r="G2222" t="s">
        <v>22</v>
      </c>
      <c r="H2222">
        <f t="shared" si="206"/>
        <v>28.75</v>
      </c>
      <c r="I2222">
        <v>3</v>
      </c>
      <c r="J2222" t="s">
        <v>28</v>
      </c>
      <c r="K2222" t="s">
        <v>29</v>
      </c>
      <c r="L2222">
        <f>Table357[[#This Row],[unit_price]]*Table357[[#This Row],[quantity]]</f>
        <v>62.25</v>
      </c>
      <c r="M2222">
        <f t="shared" si="207"/>
        <v>86.25</v>
      </c>
      <c r="N2222">
        <f t="shared" si="209"/>
        <v>24</v>
      </c>
      <c r="O2222" t="s">
        <v>111</v>
      </c>
      <c r="P2222" t="s">
        <v>115</v>
      </c>
      <c r="Q2222" t="str">
        <f>TEXT(Table357[[#This Row],[order_date]],"yyyy")</f>
        <v>2016</v>
      </c>
    </row>
    <row r="2223" spans="1:17" x14ac:dyDescent="0.3">
      <c r="A2223">
        <f t="shared" si="208"/>
        <v>7777897622</v>
      </c>
      <c r="B2223" s="1">
        <v>42387</v>
      </c>
      <c r="C2223" t="str">
        <f t="shared" si="204"/>
        <v>Monday</v>
      </c>
      <c r="D2223" t="str">
        <f t="shared" si="205"/>
        <v>January</v>
      </c>
      <c r="E2223">
        <v>20.25</v>
      </c>
      <c r="F2223" t="s">
        <v>13</v>
      </c>
      <c r="G2223" t="s">
        <v>17</v>
      </c>
      <c r="H2223">
        <f t="shared" si="206"/>
        <v>30.25</v>
      </c>
      <c r="I2223">
        <v>7</v>
      </c>
      <c r="J2223" t="s">
        <v>60</v>
      </c>
      <c r="K2223" t="s">
        <v>61</v>
      </c>
      <c r="L2223">
        <f>Table357[[#This Row],[unit_price]]*Table357[[#This Row],[quantity]]</f>
        <v>141.75</v>
      </c>
      <c r="M2223">
        <f t="shared" si="207"/>
        <v>211.75</v>
      </c>
      <c r="N2223">
        <f t="shared" si="209"/>
        <v>70</v>
      </c>
      <c r="O2223" t="s">
        <v>112</v>
      </c>
      <c r="P2223" t="s">
        <v>115</v>
      </c>
      <c r="Q2223" t="str">
        <f>TEXT(Table357[[#This Row],[order_date]],"yyyy")</f>
        <v>2016</v>
      </c>
    </row>
    <row r="2224" spans="1:17" x14ac:dyDescent="0.3">
      <c r="A2224">
        <f t="shared" si="208"/>
        <v>7777897623</v>
      </c>
      <c r="B2224" s="1">
        <v>42387</v>
      </c>
      <c r="C2224" t="str">
        <f t="shared" si="204"/>
        <v>Monday</v>
      </c>
      <c r="D2224" t="str">
        <f t="shared" si="205"/>
        <v>January</v>
      </c>
      <c r="E2224">
        <v>12.5</v>
      </c>
      <c r="F2224" t="s">
        <v>27</v>
      </c>
      <c r="G2224" t="s">
        <v>17</v>
      </c>
      <c r="H2224">
        <f t="shared" si="206"/>
        <v>19.5</v>
      </c>
      <c r="I2224">
        <v>6</v>
      </c>
      <c r="J2224" t="s">
        <v>25</v>
      </c>
      <c r="K2224" t="s">
        <v>26</v>
      </c>
      <c r="L2224">
        <f>Table357[[#This Row],[unit_price]]*Table357[[#This Row],[quantity]]</f>
        <v>75</v>
      </c>
      <c r="M2224">
        <f t="shared" si="207"/>
        <v>117</v>
      </c>
      <c r="N2224">
        <f t="shared" si="209"/>
        <v>42</v>
      </c>
      <c r="O2224" t="s">
        <v>112</v>
      </c>
      <c r="P2224" t="s">
        <v>115</v>
      </c>
      <c r="Q2224" t="str">
        <f>TEXT(Table357[[#This Row],[order_date]],"yyyy")</f>
        <v>2016</v>
      </c>
    </row>
    <row r="2225" spans="1:17" x14ac:dyDescent="0.3">
      <c r="A2225">
        <f t="shared" si="208"/>
        <v>7777897624</v>
      </c>
      <c r="B2225" s="1">
        <v>42387</v>
      </c>
      <c r="C2225" t="str">
        <f t="shared" si="204"/>
        <v>Monday</v>
      </c>
      <c r="D2225" t="str">
        <f t="shared" si="205"/>
        <v>January</v>
      </c>
      <c r="E2225">
        <v>21</v>
      </c>
      <c r="F2225" t="s">
        <v>13</v>
      </c>
      <c r="G2225" t="s">
        <v>14</v>
      </c>
      <c r="H2225">
        <f t="shared" si="206"/>
        <v>28</v>
      </c>
      <c r="I2225">
        <v>2</v>
      </c>
      <c r="J2225" t="s">
        <v>62</v>
      </c>
      <c r="K2225" t="s">
        <v>63</v>
      </c>
      <c r="L2225">
        <f>Table357[[#This Row],[unit_price]]*Table357[[#This Row],[quantity]]</f>
        <v>42</v>
      </c>
      <c r="M2225">
        <f t="shared" si="207"/>
        <v>56</v>
      </c>
      <c r="N2225">
        <f t="shared" si="209"/>
        <v>14</v>
      </c>
      <c r="O2225" t="s">
        <v>111</v>
      </c>
      <c r="P2225" t="s">
        <v>115</v>
      </c>
      <c r="Q2225" t="str">
        <f>TEXT(Table357[[#This Row],[order_date]],"yyyy")</f>
        <v>2016</v>
      </c>
    </row>
    <row r="2226" spans="1:17" x14ac:dyDescent="0.3">
      <c r="A2226">
        <f t="shared" si="208"/>
        <v>7777897625</v>
      </c>
      <c r="B2226" s="1">
        <v>42388</v>
      </c>
      <c r="C2226" t="str">
        <f t="shared" si="204"/>
        <v>Tuesday</v>
      </c>
      <c r="D2226" t="str">
        <f t="shared" si="205"/>
        <v>January</v>
      </c>
      <c r="E2226">
        <v>10.5</v>
      </c>
      <c r="F2226" t="s">
        <v>27</v>
      </c>
      <c r="G2226" t="s">
        <v>8</v>
      </c>
      <c r="H2226">
        <f t="shared" si="206"/>
        <v>13.5</v>
      </c>
      <c r="I2226">
        <v>1</v>
      </c>
      <c r="J2226" t="s">
        <v>9</v>
      </c>
      <c r="K2226" t="s">
        <v>10</v>
      </c>
      <c r="L2226">
        <f>Table357[[#This Row],[unit_price]]*Table357[[#This Row],[quantity]]</f>
        <v>10.5</v>
      </c>
      <c r="M2226">
        <f t="shared" si="207"/>
        <v>13.5</v>
      </c>
      <c r="N2226">
        <f t="shared" si="209"/>
        <v>3</v>
      </c>
      <c r="O2226" t="s">
        <v>112</v>
      </c>
      <c r="P2226" t="s">
        <v>114</v>
      </c>
      <c r="Q2226" t="str">
        <f>TEXT(Table357[[#This Row],[order_date]],"yyyy")</f>
        <v>2016</v>
      </c>
    </row>
    <row r="2227" spans="1:17" x14ac:dyDescent="0.3">
      <c r="A2227">
        <f t="shared" si="208"/>
        <v>7777897626</v>
      </c>
      <c r="B2227" s="1">
        <v>42389</v>
      </c>
      <c r="C2227" t="str">
        <f t="shared" si="204"/>
        <v>Wednesday</v>
      </c>
      <c r="D2227" t="str">
        <f t="shared" si="205"/>
        <v>January</v>
      </c>
      <c r="E2227">
        <v>9.75</v>
      </c>
      <c r="F2227" t="s">
        <v>27</v>
      </c>
      <c r="G2227" t="s">
        <v>8</v>
      </c>
      <c r="H2227">
        <f t="shared" si="206"/>
        <v>12.75</v>
      </c>
      <c r="I2227">
        <v>3</v>
      </c>
      <c r="J2227" t="s">
        <v>48</v>
      </c>
      <c r="K2227" t="s">
        <v>49</v>
      </c>
      <c r="L2227">
        <f>Table357[[#This Row],[unit_price]]*Table357[[#This Row],[quantity]]</f>
        <v>29.25</v>
      </c>
      <c r="M2227">
        <f t="shared" si="207"/>
        <v>38.25</v>
      </c>
      <c r="N2227">
        <f t="shared" si="209"/>
        <v>9</v>
      </c>
      <c r="O2227" t="s">
        <v>112</v>
      </c>
      <c r="P2227" t="s">
        <v>114</v>
      </c>
      <c r="Q2227" t="str">
        <f>TEXT(Table357[[#This Row],[order_date]],"yyyy")</f>
        <v>2016</v>
      </c>
    </row>
    <row r="2228" spans="1:17" x14ac:dyDescent="0.3">
      <c r="A2228">
        <f t="shared" si="208"/>
        <v>7777897627</v>
      </c>
      <c r="B2228" s="1">
        <v>42389</v>
      </c>
      <c r="C2228" t="str">
        <f t="shared" si="204"/>
        <v>Wednesday</v>
      </c>
      <c r="D2228" t="str">
        <f t="shared" si="205"/>
        <v>January</v>
      </c>
      <c r="E2228">
        <v>12</v>
      </c>
      <c r="F2228" t="s">
        <v>27</v>
      </c>
      <c r="G2228" t="s">
        <v>8</v>
      </c>
      <c r="H2228">
        <f t="shared" si="206"/>
        <v>15</v>
      </c>
      <c r="I2228">
        <v>4</v>
      </c>
      <c r="J2228" t="s">
        <v>52</v>
      </c>
      <c r="K2228" t="s">
        <v>53</v>
      </c>
      <c r="L2228">
        <f>Table357[[#This Row],[unit_price]]*Table357[[#This Row],[quantity]]</f>
        <v>48</v>
      </c>
      <c r="M2228">
        <f t="shared" si="207"/>
        <v>60</v>
      </c>
      <c r="N2228">
        <f t="shared" si="209"/>
        <v>12</v>
      </c>
      <c r="O2228" t="s">
        <v>112</v>
      </c>
      <c r="P2228" t="s">
        <v>115</v>
      </c>
      <c r="Q2228" t="str">
        <f>TEXT(Table357[[#This Row],[order_date]],"yyyy")</f>
        <v>2016</v>
      </c>
    </row>
    <row r="2229" spans="1:17" x14ac:dyDescent="0.3">
      <c r="A2229">
        <f t="shared" si="208"/>
        <v>7777897628</v>
      </c>
      <c r="B2229" s="1">
        <v>42389</v>
      </c>
      <c r="C2229" t="str">
        <f t="shared" si="204"/>
        <v>Wednesday</v>
      </c>
      <c r="D2229" t="str">
        <f t="shared" si="205"/>
        <v>January</v>
      </c>
      <c r="E2229">
        <v>12.5</v>
      </c>
      <c r="F2229" t="s">
        <v>27</v>
      </c>
      <c r="G2229" t="s">
        <v>17</v>
      </c>
      <c r="H2229">
        <f t="shared" si="206"/>
        <v>19.5</v>
      </c>
      <c r="I2229">
        <v>6</v>
      </c>
      <c r="J2229" t="s">
        <v>54</v>
      </c>
      <c r="K2229" t="s">
        <v>55</v>
      </c>
      <c r="L2229">
        <f>Table357[[#This Row],[unit_price]]*Table357[[#This Row],[quantity]]</f>
        <v>75</v>
      </c>
      <c r="M2229">
        <f t="shared" si="207"/>
        <v>117</v>
      </c>
      <c r="N2229">
        <f t="shared" si="209"/>
        <v>42</v>
      </c>
      <c r="O2229" t="s">
        <v>111</v>
      </c>
      <c r="P2229" t="s">
        <v>114</v>
      </c>
      <c r="Q2229" t="str">
        <f>TEXT(Table357[[#This Row],[order_date]],"yyyy")</f>
        <v>2016</v>
      </c>
    </row>
    <row r="2230" spans="1:17" x14ac:dyDescent="0.3">
      <c r="A2230">
        <f t="shared" si="208"/>
        <v>7777897629</v>
      </c>
      <c r="B2230" s="1">
        <v>42389</v>
      </c>
      <c r="C2230" t="str">
        <f t="shared" si="204"/>
        <v>Wednesday</v>
      </c>
      <c r="D2230" t="str">
        <f t="shared" si="205"/>
        <v>January</v>
      </c>
      <c r="E2230">
        <v>16.5</v>
      </c>
      <c r="F2230" t="s">
        <v>7</v>
      </c>
      <c r="G2230" t="s">
        <v>17</v>
      </c>
      <c r="H2230">
        <f t="shared" si="206"/>
        <v>25</v>
      </c>
      <c r="I2230">
        <v>6</v>
      </c>
      <c r="J2230" t="s">
        <v>18</v>
      </c>
      <c r="K2230" t="s">
        <v>19</v>
      </c>
      <c r="L2230">
        <f>Table357[[#This Row],[unit_price]]*Table357[[#This Row],[quantity]]</f>
        <v>99</v>
      </c>
      <c r="M2230">
        <f t="shared" si="207"/>
        <v>150</v>
      </c>
      <c r="N2230">
        <f t="shared" si="209"/>
        <v>51</v>
      </c>
      <c r="O2230" t="s">
        <v>111</v>
      </c>
      <c r="P2230" t="s">
        <v>114</v>
      </c>
      <c r="Q2230" t="str">
        <f>TEXT(Table357[[#This Row],[order_date]],"yyyy")</f>
        <v>2016</v>
      </c>
    </row>
    <row r="2231" spans="1:17" x14ac:dyDescent="0.3">
      <c r="A2231">
        <f t="shared" si="208"/>
        <v>7777897630</v>
      </c>
      <c r="B2231" s="1">
        <v>42389</v>
      </c>
      <c r="C2231" t="str">
        <f t="shared" si="204"/>
        <v>Wednesday</v>
      </c>
      <c r="D2231" t="str">
        <f t="shared" si="205"/>
        <v>January</v>
      </c>
      <c r="E2231">
        <v>16.75</v>
      </c>
      <c r="F2231" t="s">
        <v>7</v>
      </c>
      <c r="G2231" t="s">
        <v>22</v>
      </c>
      <c r="H2231">
        <f t="shared" si="206"/>
        <v>23.25</v>
      </c>
      <c r="I2231">
        <v>3</v>
      </c>
      <c r="J2231" t="s">
        <v>28</v>
      </c>
      <c r="K2231" t="s">
        <v>29</v>
      </c>
      <c r="L2231">
        <f>Table357[[#This Row],[unit_price]]*Table357[[#This Row],[quantity]]</f>
        <v>50.25</v>
      </c>
      <c r="M2231">
        <f t="shared" si="207"/>
        <v>69.75</v>
      </c>
      <c r="N2231">
        <f t="shared" si="209"/>
        <v>19.5</v>
      </c>
      <c r="O2231" t="s">
        <v>111</v>
      </c>
      <c r="P2231" t="s">
        <v>114</v>
      </c>
      <c r="Q2231" t="str">
        <f>TEXT(Table357[[#This Row],[order_date]],"yyyy")</f>
        <v>2016</v>
      </c>
    </row>
    <row r="2232" spans="1:17" x14ac:dyDescent="0.3">
      <c r="A2232">
        <f t="shared" si="208"/>
        <v>7777897631</v>
      </c>
      <c r="B2232" s="1">
        <v>42389</v>
      </c>
      <c r="C2232" t="str">
        <f t="shared" si="204"/>
        <v>Wednesday</v>
      </c>
      <c r="D2232" t="str">
        <f t="shared" si="205"/>
        <v>January</v>
      </c>
      <c r="E2232">
        <v>16.75</v>
      </c>
      <c r="F2232" t="s">
        <v>7</v>
      </c>
      <c r="G2232" t="s">
        <v>22</v>
      </c>
      <c r="H2232">
        <f t="shared" si="206"/>
        <v>23.25</v>
      </c>
      <c r="I2232">
        <v>8</v>
      </c>
      <c r="J2232" t="s">
        <v>46</v>
      </c>
      <c r="K2232" t="s">
        <v>47</v>
      </c>
      <c r="L2232">
        <f>Table357[[#This Row],[unit_price]]*Table357[[#This Row],[quantity]]</f>
        <v>134</v>
      </c>
      <c r="M2232">
        <f t="shared" si="207"/>
        <v>186</v>
      </c>
      <c r="N2232">
        <f t="shared" si="209"/>
        <v>52</v>
      </c>
      <c r="O2232" t="s">
        <v>111</v>
      </c>
      <c r="P2232" t="s">
        <v>114</v>
      </c>
      <c r="Q2232" t="str">
        <f>TEXT(Table357[[#This Row],[order_date]],"yyyy")</f>
        <v>2016</v>
      </c>
    </row>
    <row r="2233" spans="1:17" x14ac:dyDescent="0.3">
      <c r="A2233">
        <f t="shared" si="208"/>
        <v>7777897632</v>
      </c>
      <c r="B2233" s="1">
        <v>42390</v>
      </c>
      <c r="C2233" t="str">
        <f t="shared" si="204"/>
        <v>Thursday</v>
      </c>
      <c r="D2233" t="str">
        <f t="shared" si="205"/>
        <v>January</v>
      </c>
      <c r="E2233">
        <v>10.5</v>
      </c>
      <c r="F2233" t="s">
        <v>27</v>
      </c>
      <c r="G2233" t="s">
        <v>8</v>
      </c>
      <c r="H2233">
        <f t="shared" si="206"/>
        <v>13.5</v>
      </c>
      <c r="I2233">
        <v>7</v>
      </c>
      <c r="J2233" t="s">
        <v>9</v>
      </c>
      <c r="K2233" t="s">
        <v>10</v>
      </c>
      <c r="L2233">
        <f>Table357[[#This Row],[unit_price]]*Table357[[#This Row],[quantity]]</f>
        <v>73.5</v>
      </c>
      <c r="M2233">
        <f t="shared" si="207"/>
        <v>94.5</v>
      </c>
      <c r="N2233">
        <f t="shared" si="209"/>
        <v>21</v>
      </c>
      <c r="O2233" t="s">
        <v>112</v>
      </c>
      <c r="P2233" t="s">
        <v>114</v>
      </c>
      <c r="Q2233" t="str">
        <f>TEXT(Table357[[#This Row],[order_date]],"yyyy")</f>
        <v>2016</v>
      </c>
    </row>
    <row r="2234" spans="1:17" x14ac:dyDescent="0.3">
      <c r="A2234">
        <f t="shared" si="208"/>
        <v>7777897633</v>
      </c>
      <c r="B2234" s="1">
        <v>42390</v>
      </c>
      <c r="C2234" t="str">
        <f t="shared" si="204"/>
        <v>Thursday</v>
      </c>
      <c r="D2234" t="str">
        <f t="shared" si="205"/>
        <v>January</v>
      </c>
      <c r="E2234">
        <v>20.75</v>
      </c>
      <c r="F2234" t="s">
        <v>13</v>
      </c>
      <c r="G2234" t="s">
        <v>22</v>
      </c>
      <c r="H2234">
        <f t="shared" si="206"/>
        <v>28.75</v>
      </c>
      <c r="I2234">
        <v>4</v>
      </c>
      <c r="J2234" t="s">
        <v>23</v>
      </c>
      <c r="K2234" t="s">
        <v>24</v>
      </c>
      <c r="L2234">
        <f>Table357[[#This Row],[unit_price]]*Table357[[#This Row],[quantity]]</f>
        <v>83</v>
      </c>
      <c r="M2234">
        <f t="shared" si="207"/>
        <v>115</v>
      </c>
      <c r="N2234">
        <f t="shared" si="209"/>
        <v>32</v>
      </c>
      <c r="O2234" t="s">
        <v>111</v>
      </c>
      <c r="P2234" t="s">
        <v>114</v>
      </c>
      <c r="Q2234" t="str">
        <f>TEXT(Table357[[#This Row],[order_date]],"yyyy")</f>
        <v>2016</v>
      </c>
    </row>
    <row r="2235" spans="1:17" x14ac:dyDescent="0.3">
      <c r="A2235">
        <f t="shared" si="208"/>
        <v>7777897634</v>
      </c>
      <c r="B2235" s="1">
        <v>42391</v>
      </c>
      <c r="C2235" t="str">
        <f t="shared" si="204"/>
        <v>Friday</v>
      </c>
      <c r="D2235" t="str">
        <f t="shared" si="205"/>
        <v>January</v>
      </c>
      <c r="E2235">
        <v>12.75</v>
      </c>
      <c r="F2235" t="s">
        <v>27</v>
      </c>
      <c r="G2235" t="s">
        <v>22</v>
      </c>
      <c r="H2235">
        <f t="shared" si="206"/>
        <v>17.75</v>
      </c>
      <c r="I2235">
        <v>8</v>
      </c>
      <c r="J2235" t="s">
        <v>23</v>
      </c>
      <c r="K2235" t="s">
        <v>24</v>
      </c>
      <c r="L2235">
        <f>Table357[[#This Row],[unit_price]]*Table357[[#This Row],[quantity]]</f>
        <v>102</v>
      </c>
      <c r="M2235">
        <f t="shared" si="207"/>
        <v>142</v>
      </c>
      <c r="N2235">
        <f t="shared" si="209"/>
        <v>40</v>
      </c>
      <c r="O2235" t="s">
        <v>111</v>
      </c>
      <c r="P2235" t="s">
        <v>115</v>
      </c>
      <c r="Q2235" t="str">
        <f>TEXT(Table357[[#This Row],[order_date]],"yyyy")</f>
        <v>2016</v>
      </c>
    </row>
    <row r="2236" spans="1:17" x14ac:dyDescent="0.3">
      <c r="A2236">
        <f t="shared" si="208"/>
        <v>7777897635</v>
      </c>
      <c r="B2236" s="1">
        <v>42391</v>
      </c>
      <c r="C2236" t="str">
        <f t="shared" si="204"/>
        <v>Friday</v>
      </c>
      <c r="D2236" t="str">
        <f t="shared" si="205"/>
        <v>January</v>
      </c>
      <c r="E2236">
        <v>20.75</v>
      </c>
      <c r="F2236" t="s">
        <v>13</v>
      </c>
      <c r="G2236" t="s">
        <v>22</v>
      </c>
      <c r="H2236">
        <f t="shared" si="206"/>
        <v>28.75</v>
      </c>
      <c r="I2236">
        <v>11</v>
      </c>
      <c r="J2236" t="s">
        <v>46</v>
      </c>
      <c r="K2236" t="s">
        <v>47</v>
      </c>
      <c r="L2236">
        <f>Table357[[#This Row],[unit_price]]*Table357[[#This Row],[quantity]]</f>
        <v>228.25</v>
      </c>
      <c r="M2236">
        <f t="shared" si="207"/>
        <v>316.25</v>
      </c>
      <c r="N2236">
        <f t="shared" si="209"/>
        <v>88</v>
      </c>
      <c r="O2236" t="s">
        <v>112</v>
      </c>
      <c r="P2236" t="s">
        <v>114</v>
      </c>
      <c r="Q2236" t="str">
        <f>TEXT(Table357[[#This Row],[order_date]],"yyyy")</f>
        <v>2016</v>
      </c>
    </row>
    <row r="2237" spans="1:17" x14ac:dyDescent="0.3">
      <c r="A2237">
        <f t="shared" si="208"/>
        <v>7777897636</v>
      </c>
      <c r="B2237" s="1">
        <v>42391</v>
      </c>
      <c r="C2237" t="str">
        <f t="shared" si="204"/>
        <v>Friday</v>
      </c>
      <c r="D2237" t="str">
        <f t="shared" si="205"/>
        <v>January</v>
      </c>
      <c r="E2237">
        <v>16</v>
      </c>
      <c r="F2237" t="s">
        <v>7</v>
      </c>
      <c r="G2237" t="s">
        <v>8</v>
      </c>
      <c r="H2237">
        <f t="shared" si="206"/>
        <v>20.5</v>
      </c>
      <c r="I2237">
        <v>7</v>
      </c>
      <c r="J2237" t="s">
        <v>36</v>
      </c>
      <c r="K2237" t="s">
        <v>37</v>
      </c>
      <c r="L2237">
        <f>Table357[[#This Row],[unit_price]]*Table357[[#This Row],[quantity]]</f>
        <v>112</v>
      </c>
      <c r="M2237">
        <f t="shared" si="207"/>
        <v>143.5</v>
      </c>
      <c r="N2237">
        <f t="shared" si="209"/>
        <v>31.5</v>
      </c>
      <c r="O2237" t="s">
        <v>111</v>
      </c>
      <c r="P2237" t="s">
        <v>115</v>
      </c>
      <c r="Q2237" t="str">
        <f>TEXT(Table357[[#This Row],[order_date]],"yyyy")</f>
        <v>2016</v>
      </c>
    </row>
    <row r="2238" spans="1:17" x14ac:dyDescent="0.3">
      <c r="A2238">
        <f t="shared" si="208"/>
        <v>7777897637</v>
      </c>
      <c r="B2238" s="1">
        <v>42391</v>
      </c>
      <c r="C2238" t="str">
        <f t="shared" si="204"/>
        <v>Friday</v>
      </c>
      <c r="D2238" t="str">
        <f t="shared" si="205"/>
        <v>January</v>
      </c>
      <c r="E2238">
        <v>12</v>
      </c>
      <c r="F2238" t="s">
        <v>27</v>
      </c>
      <c r="G2238" t="s">
        <v>8</v>
      </c>
      <c r="H2238">
        <f t="shared" si="206"/>
        <v>15</v>
      </c>
      <c r="I2238">
        <v>11</v>
      </c>
      <c r="J2238" t="s">
        <v>36</v>
      </c>
      <c r="K2238" t="s">
        <v>37</v>
      </c>
      <c r="L2238">
        <f>Table357[[#This Row],[unit_price]]*Table357[[#This Row],[quantity]]</f>
        <v>132</v>
      </c>
      <c r="M2238">
        <f t="shared" si="207"/>
        <v>165</v>
      </c>
      <c r="N2238">
        <f t="shared" si="209"/>
        <v>33</v>
      </c>
      <c r="O2238" t="s">
        <v>111</v>
      </c>
      <c r="P2238" t="s">
        <v>115</v>
      </c>
      <c r="Q2238" t="str">
        <f>TEXT(Table357[[#This Row],[order_date]],"yyyy")</f>
        <v>2016</v>
      </c>
    </row>
    <row r="2239" spans="1:17" x14ac:dyDescent="0.3">
      <c r="A2239">
        <f t="shared" si="208"/>
        <v>7777897638</v>
      </c>
      <c r="B2239" s="1">
        <v>42391</v>
      </c>
      <c r="C2239" t="str">
        <f t="shared" si="204"/>
        <v>Friday</v>
      </c>
      <c r="D2239" t="str">
        <f t="shared" si="205"/>
        <v>January</v>
      </c>
      <c r="E2239">
        <v>20.5</v>
      </c>
      <c r="F2239" t="s">
        <v>13</v>
      </c>
      <c r="G2239" t="s">
        <v>8</v>
      </c>
      <c r="H2239">
        <f t="shared" si="206"/>
        <v>26.5</v>
      </c>
      <c r="I2239">
        <v>1</v>
      </c>
      <c r="J2239" t="s">
        <v>58</v>
      </c>
      <c r="K2239" t="s">
        <v>59</v>
      </c>
      <c r="L2239">
        <f>Table357[[#This Row],[unit_price]]*Table357[[#This Row],[quantity]]</f>
        <v>20.5</v>
      </c>
      <c r="M2239">
        <f t="shared" si="207"/>
        <v>26.5</v>
      </c>
      <c r="N2239">
        <f t="shared" si="209"/>
        <v>6</v>
      </c>
      <c r="O2239" t="s">
        <v>112</v>
      </c>
      <c r="P2239" t="s">
        <v>115</v>
      </c>
      <c r="Q2239" t="str">
        <f>TEXT(Table357[[#This Row],[order_date]],"yyyy")</f>
        <v>2016</v>
      </c>
    </row>
    <row r="2240" spans="1:17" x14ac:dyDescent="0.3">
      <c r="A2240">
        <f t="shared" si="208"/>
        <v>7777897639</v>
      </c>
      <c r="B2240" s="1">
        <v>42391</v>
      </c>
      <c r="C2240" t="str">
        <f t="shared" si="204"/>
        <v>Friday</v>
      </c>
      <c r="D2240" t="str">
        <f t="shared" si="205"/>
        <v>January</v>
      </c>
      <c r="E2240">
        <v>12.5</v>
      </c>
      <c r="F2240" t="s">
        <v>27</v>
      </c>
      <c r="G2240" t="s">
        <v>14</v>
      </c>
      <c r="H2240">
        <f t="shared" si="206"/>
        <v>16.5</v>
      </c>
      <c r="I2240">
        <v>3</v>
      </c>
      <c r="J2240" t="s">
        <v>40</v>
      </c>
      <c r="K2240" t="s">
        <v>41</v>
      </c>
      <c r="L2240">
        <f>Table357[[#This Row],[unit_price]]*Table357[[#This Row],[quantity]]</f>
        <v>37.5</v>
      </c>
      <c r="M2240">
        <f t="shared" si="207"/>
        <v>49.5</v>
      </c>
      <c r="N2240">
        <f t="shared" si="209"/>
        <v>12</v>
      </c>
      <c r="O2240" t="s">
        <v>112</v>
      </c>
      <c r="P2240" t="s">
        <v>114</v>
      </c>
      <c r="Q2240" t="str">
        <f>TEXT(Table357[[#This Row],[order_date]],"yyyy")</f>
        <v>2016</v>
      </c>
    </row>
    <row r="2241" spans="1:17" x14ac:dyDescent="0.3">
      <c r="A2241">
        <f t="shared" si="208"/>
        <v>7777897640</v>
      </c>
      <c r="B2241" s="1">
        <v>42391</v>
      </c>
      <c r="C2241" t="str">
        <f t="shared" si="204"/>
        <v>Friday</v>
      </c>
      <c r="D2241" t="str">
        <f t="shared" si="205"/>
        <v>January</v>
      </c>
      <c r="E2241">
        <v>16</v>
      </c>
      <c r="F2241" t="s">
        <v>7</v>
      </c>
      <c r="G2241" t="s">
        <v>14</v>
      </c>
      <c r="H2241">
        <f t="shared" si="206"/>
        <v>21.5</v>
      </c>
      <c r="I2241">
        <v>2</v>
      </c>
      <c r="J2241" t="s">
        <v>20</v>
      </c>
      <c r="K2241" t="s">
        <v>21</v>
      </c>
      <c r="L2241">
        <f>Table357[[#This Row],[unit_price]]*Table357[[#This Row],[quantity]]</f>
        <v>32</v>
      </c>
      <c r="M2241">
        <f t="shared" si="207"/>
        <v>43</v>
      </c>
      <c r="N2241">
        <f t="shared" si="209"/>
        <v>11</v>
      </c>
      <c r="O2241" t="s">
        <v>112</v>
      </c>
      <c r="P2241" t="s">
        <v>114</v>
      </c>
      <c r="Q2241" t="str">
        <f>TEXT(Table357[[#This Row],[order_date]],"yyyy")</f>
        <v>2016</v>
      </c>
    </row>
    <row r="2242" spans="1:17" x14ac:dyDescent="0.3">
      <c r="A2242">
        <f t="shared" si="208"/>
        <v>7777897641</v>
      </c>
      <c r="B2242" s="1">
        <v>42391</v>
      </c>
      <c r="C2242" t="str">
        <f t="shared" ref="C2242:C2305" si="210">TEXT(B2242,"dddd")</f>
        <v>Friday</v>
      </c>
      <c r="D2242" t="str">
        <f t="shared" si="205"/>
        <v>January</v>
      </c>
      <c r="E2242">
        <v>20.5</v>
      </c>
      <c r="F2242" t="s">
        <v>13</v>
      </c>
      <c r="G2242" t="s">
        <v>8</v>
      </c>
      <c r="H2242">
        <f t="shared" si="206"/>
        <v>26.5</v>
      </c>
      <c r="I2242">
        <v>9</v>
      </c>
      <c r="J2242" t="s">
        <v>36</v>
      </c>
      <c r="K2242" t="s">
        <v>37</v>
      </c>
      <c r="L2242">
        <f>Table357[[#This Row],[unit_price]]*Table357[[#This Row],[quantity]]</f>
        <v>184.5</v>
      </c>
      <c r="M2242">
        <f t="shared" si="207"/>
        <v>238.5</v>
      </c>
      <c r="N2242">
        <f t="shared" si="209"/>
        <v>54</v>
      </c>
      <c r="O2242" t="s">
        <v>111</v>
      </c>
      <c r="P2242" t="s">
        <v>114</v>
      </c>
      <c r="Q2242" t="str">
        <f>TEXT(Table357[[#This Row],[order_date]],"yyyy")</f>
        <v>2016</v>
      </c>
    </row>
    <row r="2243" spans="1:17" x14ac:dyDescent="0.3">
      <c r="A2243">
        <f t="shared" si="208"/>
        <v>7777897642</v>
      </c>
      <c r="B2243" s="1">
        <v>42391</v>
      </c>
      <c r="C2243" t="str">
        <f t="shared" si="210"/>
        <v>Friday</v>
      </c>
      <c r="D2243" t="str">
        <f t="shared" ref="D2243:D2306" si="211">TEXT(B2243,"mmmm")</f>
        <v>January</v>
      </c>
      <c r="E2243">
        <v>16.75</v>
      </c>
      <c r="F2243" t="s">
        <v>7</v>
      </c>
      <c r="G2243" t="s">
        <v>22</v>
      </c>
      <c r="H2243">
        <f t="shared" ref="H2243:H2306" si="212">E2243 +   IF(F2243="S", 2, IF(F2243="M", 3.5, IF(F2243="L", 5, 0))) +  IF(G2243="Classic", 1, IF(G2243="Veggie", 2, IF(G2243="Chicken", 3, IF(G2243="Supreme",5,0))))</f>
        <v>23.25</v>
      </c>
      <c r="I2243">
        <v>1</v>
      </c>
      <c r="J2243" t="s">
        <v>44</v>
      </c>
      <c r="K2243" t="s">
        <v>45</v>
      </c>
      <c r="L2243">
        <f>Table357[[#This Row],[unit_price]]*Table357[[#This Row],[quantity]]</f>
        <v>16.75</v>
      </c>
      <c r="M2243">
        <f t="shared" ref="M2243:M2306" si="213">H2243*I2243</f>
        <v>23.25</v>
      </c>
      <c r="N2243">
        <f t="shared" si="209"/>
        <v>6.5</v>
      </c>
      <c r="O2243" t="s">
        <v>111</v>
      </c>
      <c r="P2243" t="s">
        <v>115</v>
      </c>
      <c r="Q2243" t="str">
        <f>TEXT(Table357[[#This Row],[order_date]],"yyyy")</f>
        <v>2016</v>
      </c>
    </row>
    <row r="2244" spans="1:17" x14ac:dyDescent="0.3">
      <c r="A2244">
        <f t="shared" ref="A2244:A2307" si="214">A2243+1</f>
        <v>7777897643</v>
      </c>
      <c r="B2244" s="1">
        <v>42392</v>
      </c>
      <c r="C2244" t="str">
        <f t="shared" si="210"/>
        <v>Saturday</v>
      </c>
      <c r="D2244" t="str">
        <f t="shared" si="211"/>
        <v>January</v>
      </c>
      <c r="E2244">
        <v>23.65</v>
      </c>
      <c r="F2244" t="s">
        <v>27</v>
      </c>
      <c r="G2244" t="s">
        <v>17</v>
      </c>
      <c r="H2244">
        <f t="shared" si="212"/>
        <v>30.65</v>
      </c>
      <c r="I2244">
        <v>3</v>
      </c>
      <c r="J2244" t="s">
        <v>77</v>
      </c>
      <c r="K2244" t="s">
        <v>78</v>
      </c>
      <c r="L2244">
        <f>Table357[[#This Row],[unit_price]]*Table357[[#This Row],[quantity]]</f>
        <v>70.949999999999989</v>
      </c>
      <c r="M2244">
        <f t="shared" si="213"/>
        <v>91.949999999999989</v>
      </c>
      <c r="N2244">
        <f t="shared" si="209"/>
        <v>21</v>
      </c>
      <c r="O2244" t="s">
        <v>111</v>
      </c>
      <c r="P2244" t="s">
        <v>114</v>
      </c>
      <c r="Q2244" t="str">
        <f>TEXT(Table357[[#This Row],[order_date]],"yyyy")</f>
        <v>2016</v>
      </c>
    </row>
    <row r="2245" spans="1:17" x14ac:dyDescent="0.3">
      <c r="A2245">
        <f t="shared" si="214"/>
        <v>7777897644</v>
      </c>
      <c r="B2245" s="1">
        <v>42392</v>
      </c>
      <c r="C2245" t="str">
        <f t="shared" si="210"/>
        <v>Saturday</v>
      </c>
      <c r="D2245" t="str">
        <f t="shared" si="211"/>
        <v>January</v>
      </c>
      <c r="E2245">
        <v>20.25</v>
      </c>
      <c r="F2245" t="s">
        <v>13</v>
      </c>
      <c r="G2245" t="s">
        <v>14</v>
      </c>
      <c r="H2245">
        <f t="shared" si="212"/>
        <v>27.25</v>
      </c>
      <c r="I2245">
        <v>10</v>
      </c>
      <c r="J2245" t="s">
        <v>64</v>
      </c>
      <c r="K2245" t="s">
        <v>65</v>
      </c>
      <c r="L2245">
        <f>Table357[[#This Row],[unit_price]]*Table357[[#This Row],[quantity]]</f>
        <v>202.5</v>
      </c>
      <c r="M2245">
        <f t="shared" si="213"/>
        <v>272.5</v>
      </c>
      <c r="N2245">
        <f t="shared" ref="N2245:N2308" si="215">(H2245-E2245)*I2245</f>
        <v>70</v>
      </c>
      <c r="O2245" t="s">
        <v>112</v>
      </c>
      <c r="P2245" t="s">
        <v>115</v>
      </c>
      <c r="Q2245" t="str">
        <f>TEXT(Table357[[#This Row],[order_date]],"yyyy")</f>
        <v>2016</v>
      </c>
    </row>
    <row r="2246" spans="1:17" x14ac:dyDescent="0.3">
      <c r="A2246">
        <f t="shared" si="214"/>
        <v>7777897645</v>
      </c>
      <c r="B2246" s="1">
        <v>42393</v>
      </c>
      <c r="C2246" t="str">
        <f t="shared" si="210"/>
        <v>Sunday</v>
      </c>
      <c r="D2246" t="str">
        <f t="shared" si="211"/>
        <v>January</v>
      </c>
      <c r="E2246">
        <v>12</v>
      </c>
      <c r="F2246" t="s">
        <v>27</v>
      </c>
      <c r="G2246" t="s">
        <v>8</v>
      </c>
      <c r="H2246">
        <f t="shared" si="212"/>
        <v>15</v>
      </c>
      <c r="I2246">
        <v>8</v>
      </c>
      <c r="J2246" t="s">
        <v>52</v>
      </c>
      <c r="K2246" t="s">
        <v>53</v>
      </c>
      <c r="L2246">
        <f>Table357[[#This Row],[unit_price]]*Table357[[#This Row],[quantity]]</f>
        <v>96</v>
      </c>
      <c r="M2246">
        <f t="shared" si="213"/>
        <v>120</v>
      </c>
      <c r="N2246">
        <f t="shared" si="215"/>
        <v>24</v>
      </c>
      <c r="O2246" t="s">
        <v>111</v>
      </c>
      <c r="P2246" t="s">
        <v>115</v>
      </c>
      <c r="Q2246" t="str">
        <f>TEXT(Table357[[#This Row],[order_date]],"yyyy")</f>
        <v>2016</v>
      </c>
    </row>
    <row r="2247" spans="1:17" x14ac:dyDescent="0.3">
      <c r="A2247">
        <f t="shared" si="214"/>
        <v>7777897646</v>
      </c>
      <c r="B2247" s="1">
        <v>42393</v>
      </c>
      <c r="C2247" t="str">
        <f t="shared" si="210"/>
        <v>Sunday</v>
      </c>
      <c r="D2247" t="str">
        <f t="shared" si="211"/>
        <v>January</v>
      </c>
      <c r="E2247">
        <v>15.25</v>
      </c>
      <c r="F2247" t="s">
        <v>13</v>
      </c>
      <c r="G2247" t="s">
        <v>8</v>
      </c>
      <c r="H2247">
        <f t="shared" si="212"/>
        <v>21.25</v>
      </c>
      <c r="I2247">
        <v>12</v>
      </c>
      <c r="J2247" t="s">
        <v>48</v>
      </c>
      <c r="K2247" t="s">
        <v>49</v>
      </c>
      <c r="L2247">
        <f>Table357[[#This Row],[unit_price]]*Table357[[#This Row],[quantity]]</f>
        <v>183</v>
      </c>
      <c r="M2247">
        <f t="shared" si="213"/>
        <v>255</v>
      </c>
      <c r="N2247">
        <f t="shared" si="215"/>
        <v>72</v>
      </c>
      <c r="O2247" t="s">
        <v>111</v>
      </c>
      <c r="P2247" t="s">
        <v>115</v>
      </c>
      <c r="Q2247" t="str">
        <f>TEXT(Table357[[#This Row],[order_date]],"yyyy")</f>
        <v>2016</v>
      </c>
    </row>
    <row r="2248" spans="1:17" x14ac:dyDescent="0.3">
      <c r="A2248">
        <f t="shared" si="214"/>
        <v>7777897647</v>
      </c>
      <c r="B2248" s="1">
        <v>42393</v>
      </c>
      <c r="C2248" t="str">
        <f t="shared" si="210"/>
        <v>Sunday</v>
      </c>
      <c r="D2248" t="str">
        <f t="shared" si="211"/>
        <v>January</v>
      </c>
      <c r="E2248">
        <v>20.75</v>
      </c>
      <c r="F2248" t="s">
        <v>13</v>
      </c>
      <c r="G2248" t="s">
        <v>17</v>
      </c>
      <c r="H2248">
        <f t="shared" si="212"/>
        <v>30.75</v>
      </c>
      <c r="I2248">
        <v>1</v>
      </c>
      <c r="J2248" t="s">
        <v>38</v>
      </c>
      <c r="K2248" t="s">
        <v>39</v>
      </c>
      <c r="L2248">
        <f>Table357[[#This Row],[unit_price]]*Table357[[#This Row],[quantity]]</f>
        <v>20.75</v>
      </c>
      <c r="M2248">
        <f t="shared" si="213"/>
        <v>30.75</v>
      </c>
      <c r="N2248">
        <f t="shared" si="215"/>
        <v>10</v>
      </c>
      <c r="O2248" t="s">
        <v>112</v>
      </c>
      <c r="P2248" t="s">
        <v>114</v>
      </c>
      <c r="Q2248" t="str">
        <f>TEXT(Table357[[#This Row],[order_date]],"yyyy")</f>
        <v>2016</v>
      </c>
    </row>
    <row r="2249" spans="1:17" x14ac:dyDescent="0.3">
      <c r="A2249">
        <f t="shared" si="214"/>
        <v>7777897648</v>
      </c>
      <c r="B2249" s="1">
        <v>42393</v>
      </c>
      <c r="C2249" t="str">
        <f t="shared" si="210"/>
        <v>Sunday</v>
      </c>
      <c r="D2249" t="str">
        <f t="shared" si="211"/>
        <v>January</v>
      </c>
      <c r="E2249">
        <v>16.75</v>
      </c>
      <c r="F2249" t="s">
        <v>7</v>
      </c>
      <c r="G2249" t="s">
        <v>22</v>
      </c>
      <c r="H2249">
        <f t="shared" si="212"/>
        <v>23.25</v>
      </c>
      <c r="I2249">
        <v>8</v>
      </c>
      <c r="J2249" t="s">
        <v>28</v>
      </c>
      <c r="K2249" t="s">
        <v>29</v>
      </c>
      <c r="L2249">
        <f>Table357[[#This Row],[unit_price]]*Table357[[#This Row],[quantity]]</f>
        <v>134</v>
      </c>
      <c r="M2249">
        <f t="shared" si="213"/>
        <v>186</v>
      </c>
      <c r="N2249">
        <f t="shared" si="215"/>
        <v>52</v>
      </c>
      <c r="O2249" t="s">
        <v>111</v>
      </c>
      <c r="P2249" t="s">
        <v>114</v>
      </c>
      <c r="Q2249" t="str">
        <f>TEXT(Table357[[#This Row],[order_date]],"yyyy")</f>
        <v>2016</v>
      </c>
    </row>
    <row r="2250" spans="1:17" x14ac:dyDescent="0.3">
      <c r="A2250">
        <f t="shared" si="214"/>
        <v>7777897649</v>
      </c>
      <c r="B2250" s="1">
        <v>42393</v>
      </c>
      <c r="C2250" t="str">
        <f t="shared" si="210"/>
        <v>Sunday</v>
      </c>
      <c r="D2250" t="str">
        <f t="shared" si="211"/>
        <v>January</v>
      </c>
      <c r="E2250">
        <v>16.75</v>
      </c>
      <c r="F2250" t="s">
        <v>7</v>
      </c>
      <c r="G2250" t="s">
        <v>22</v>
      </c>
      <c r="H2250">
        <f t="shared" si="212"/>
        <v>23.25</v>
      </c>
      <c r="I2250">
        <v>9</v>
      </c>
      <c r="J2250" t="s">
        <v>50</v>
      </c>
      <c r="K2250" t="s">
        <v>51</v>
      </c>
      <c r="L2250">
        <f>Table357[[#This Row],[unit_price]]*Table357[[#This Row],[quantity]]</f>
        <v>150.75</v>
      </c>
      <c r="M2250">
        <f t="shared" si="213"/>
        <v>209.25</v>
      </c>
      <c r="N2250">
        <f t="shared" si="215"/>
        <v>58.5</v>
      </c>
      <c r="O2250" t="s">
        <v>112</v>
      </c>
      <c r="P2250" t="s">
        <v>115</v>
      </c>
      <c r="Q2250" t="str">
        <f>TEXT(Table357[[#This Row],[order_date]],"yyyy")</f>
        <v>2016</v>
      </c>
    </row>
    <row r="2251" spans="1:17" x14ac:dyDescent="0.3">
      <c r="A2251">
        <f t="shared" si="214"/>
        <v>7777897650</v>
      </c>
      <c r="B2251" s="1">
        <v>42393</v>
      </c>
      <c r="C2251" t="str">
        <f t="shared" si="210"/>
        <v>Sunday</v>
      </c>
      <c r="D2251" t="str">
        <f t="shared" si="211"/>
        <v>January</v>
      </c>
      <c r="E2251">
        <v>20.75</v>
      </c>
      <c r="F2251" t="s">
        <v>13</v>
      </c>
      <c r="G2251" t="s">
        <v>22</v>
      </c>
      <c r="H2251">
        <f t="shared" si="212"/>
        <v>28.75</v>
      </c>
      <c r="I2251">
        <v>7</v>
      </c>
      <c r="J2251" t="s">
        <v>46</v>
      </c>
      <c r="K2251" t="s">
        <v>47</v>
      </c>
      <c r="L2251">
        <f>Table357[[#This Row],[unit_price]]*Table357[[#This Row],[quantity]]</f>
        <v>145.25</v>
      </c>
      <c r="M2251">
        <f t="shared" si="213"/>
        <v>201.25</v>
      </c>
      <c r="N2251">
        <f t="shared" si="215"/>
        <v>56</v>
      </c>
      <c r="O2251" t="s">
        <v>111</v>
      </c>
      <c r="P2251" t="s">
        <v>114</v>
      </c>
      <c r="Q2251" t="str">
        <f>TEXT(Table357[[#This Row],[order_date]],"yyyy")</f>
        <v>2016</v>
      </c>
    </row>
    <row r="2252" spans="1:17" x14ac:dyDescent="0.3">
      <c r="A2252">
        <f t="shared" si="214"/>
        <v>7777897651</v>
      </c>
      <c r="B2252" s="1">
        <v>42393</v>
      </c>
      <c r="C2252" t="str">
        <f t="shared" si="210"/>
        <v>Sunday</v>
      </c>
      <c r="D2252" t="str">
        <f t="shared" si="211"/>
        <v>January</v>
      </c>
      <c r="E2252">
        <v>16.75</v>
      </c>
      <c r="F2252" t="s">
        <v>7</v>
      </c>
      <c r="G2252" t="s">
        <v>22</v>
      </c>
      <c r="H2252">
        <f t="shared" si="212"/>
        <v>23.25</v>
      </c>
      <c r="I2252">
        <v>5</v>
      </c>
      <c r="J2252" t="s">
        <v>46</v>
      </c>
      <c r="K2252" t="s">
        <v>47</v>
      </c>
      <c r="L2252">
        <f>Table357[[#This Row],[unit_price]]*Table357[[#This Row],[quantity]]</f>
        <v>83.75</v>
      </c>
      <c r="M2252">
        <f t="shared" si="213"/>
        <v>116.25</v>
      </c>
      <c r="N2252">
        <f t="shared" si="215"/>
        <v>32.5</v>
      </c>
      <c r="O2252" t="s">
        <v>111</v>
      </c>
      <c r="P2252" t="s">
        <v>115</v>
      </c>
      <c r="Q2252" t="str">
        <f>TEXT(Table357[[#This Row],[order_date]],"yyyy")</f>
        <v>2016</v>
      </c>
    </row>
    <row r="2253" spans="1:17" x14ac:dyDescent="0.3">
      <c r="A2253">
        <f t="shared" si="214"/>
        <v>7777897652</v>
      </c>
      <c r="B2253" s="1">
        <v>42393</v>
      </c>
      <c r="C2253" t="str">
        <f t="shared" si="210"/>
        <v>Sunday</v>
      </c>
      <c r="D2253" t="str">
        <f t="shared" si="211"/>
        <v>January</v>
      </c>
      <c r="E2253">
        <v>9.75</v>
      </c>
      <c r="F2253" t="s">
        <v>27</v>
      </c>
      <c r="G2253" t="s">
        <v>8</v>
      </c>
      <c r="H2253">
        <f t="shared" si="212"/>
        <v>12.75</v>
      </c>
      <c r="I2253">
        <v>5</v>
      </c>
      <c r="J2253" t="s">
        <v>48</v>
      </c>
      <c r="K2253" t="s">
        <v>49</v>
      </c>
      <c r="L2253">
        <f>Table357[[#This Row],[unit_price]]*Table357[[#This Row],[quantity]]</f>
        <v>48.75</v>
      </c>
      <c r="M2253">
        <f t="shared" si="213"/>
        <v>63.75</v>
      </c>
      <c r="N2253">
        <f t="shared" si="215"/>
        <v>15</v>
      </c>
      <c r="O2253" t="s">
        <v>111</v>
      </c>
      <c r="P2253" t="s">
        <v>114</v>
      </c>
      <c r="Q2253" t="str">
        <f>TEXT(Table357[[#This Row],[order_date]],"yyyy")</f>
        <v>2016</v>
      </c>
    </row>
    <row r="2254" spans="1:17" x14ac:dyDescent="0.3">
      <c r="A2254">
        <f t="shared" si="214"/>
        <v>7777897653</v>
      </c>
      <c r="B2254" s="1">
        <v>42393</v>
      </c>
      <c r="C2254" t="str">
        <f t="shared" si="210"/>
        <v>Sunday</v>
      </c>
      <c r="D2254" t="str">
        <f t="shared" si="211"/>
        <v>January</v>
      </c>
      <c r="E2254">
        <v>25.5</v>
      </c>
      <c r="F2254" t="s">
        <v>76</v>
      </c>
      <c r="G2254" t="s">
        <v>8</v>
      </c>
      <c r="H2254">
        <f t="shared" si="212"/>
        <v>26.5</v>
      </c>
      <c r="I2254">
        <v>7</v>
      </c>
      <c r="J2254" t="s">
        <v>30</v>
      </c>
      <c r="K2254" t="s">
        <v>31</v>
      </c>
      <c r="L2254">
        <f>Table357[[#This Row],[unit_price]]*Table357[[#This Row],[quantity]]</f>
        <v>178.5</v>
      </c>
      <c r="M2254">
        <f t="shared" si="213"/>
        <v>185.5</v>
      </c>
      <c r="N2254">
        <f t="shared" si="215"/>
        <v>7</v>
      </c>
      <c r="O2254" t="s">
        <v>112</v>
      </c>
      <c r="P2254" t="s">
        <v>114</v>
      </c>
      <c r="Q2254" t="str">
        <f>TEXT(Table357[[#This Row],[order_date]],"yyyy")</f>
        <v>2016</v>
      </c>
    </row>
    <row r="2255" spans="1:17" x14ac:dyDescent="0.3">
      <c r="A2255">
        <f t="shared" si="214"/>
        <v>7777897654</v>
      </c>
      <c r="B2255" s="1">
        <v>42393</v>
      </c>
      <c r="C2255" t="str">
        <f t="shared" si="210"/>
        <v>Sunday</v>
      </c>
      <c r="D2255" t="str">
        <f t="shared" si="211"/>
        <v>January</v>
      </c>
      <c r="E2255">
        <v>20.75</v>
      </c>
      <c r="F2255" t="s">
        <v>13</v>
      </c>
      <c r="G2255" t="s">
        <v>22</v>
      </c>
      <c r="H2255">
        <f t="shared" si="212"/>
        <v>28.75</v>
      </c>
      <c r="I2255">
        <v>7</v>
      </c>
      <c r="J2255" t="s">
        <v>28</v>
      </c>
      <c r="K2255" t="s">
        <v>29</v>
      </c>
      <c r="L2255">
        <f>Table357[[#This Row],[unit_price]]*Table357[[#This Row],[quantity]]</f>
        <v>145.25</v>
      </c>
      <c r="M2255">
        <f t="shared" si="213"/>
        <v>201.25</v>
      </c>
      <c r="N2255">
        <f t="shared" si="215"/>
        <v>56</v>
      </c>
      <c r="O2255" t="s">
        <v>111</v>
      </c>
      <c r="P2255" t="s">
        <v>114</v>
      </c>
      <c r="Q2255" t="str">
        <f>TEXT(Table357[[#This Row],[order_date]],"yyyy")</f>
        <v>2016</v>
      </c>
    </row>
    <row r="2256" spans="1:17" x14ac:dyDescent="0.3">
      <c r="A2256">
        <f t="shared" si="214"/>
        <v>7777897655</v>
      </c>
      <c r="B2256" s="1">
        <v>42393</v>
      </c>
      <c r="C2256" t="str">
        <f t="shared" si="210"/>
        <v>Sunday</v>
      </c>
      <c r="D2256" t="str">
        <f t="shared" si="211"/>
        <v>January</v>
      </c>
      <c r="E2256">
        <v>12.25</v>
      </c>
      <c r="F2256" t="s">
        <v>27</v>
      </c>
      <c r="G2256" t="s">
        <v>17</v>
      </c>
      <c r="H2256">
        <f t="shared" si="212"/>
        <v>19.25</v>
      </c>
      <c r="I2256">
        <v>9</v>
      </c>
      <c r="J2256" t="s">
        <v>70</v>
      </c>
      <c r="K2256" t="s">
        <v>71</v>
      </c>
      <c r="L2256">
        <f>Table357[[#This Row],[unit_price]]*Table357[[#This Row],[quantity]]</f>
        <v>110.25</v>
      </c>
      <c r="M2256">
        <f t="shared" si="213"/>
        <v>173.25</v>
      </c>
      <c r="N2256">
        <f t="shared" si="215"/>
        <v>63</v>
      </c>
      <c r="O2256" t="s">
        <v>111</v>
      </c>
      <c r="P2256" t="s">
        <v>114</v>
      </c>
      <c r="Q2256" t="str">
        <f>TEXT(Table357[[#This Row],[order_date]],"yyyy")</f>
        <v>2016</v>
      </c>
    </row>
    <row r="2257" spans="1:17" x14ac:dyDescent="0.3">
      <c r="A2257">
        <f t="shared" si="214"/>
        <v>7777897656</v>
      </c>
      <c r="B2257" s="1">
        <v>42393</v>
      </c>
      <c r="C2257" t="str">
        <f t="shared" si="210"/>
        <v>Sunday</v>
      </c>
      <c r="D2257" t="str">
        <f t="shared" si="211"/>
        <v>January</v>
      </c>
      <c r="E2257">
        <v>20.75</v>
      </c>
      <c r="F2257" t="s">
        <v>13</v>
      </c>
      <c r="G2257" t="s">
        <v>22</v>
      </c>
      <c r="H2257">
        <f t="shared" si="212"/>
        <v>28.75</v>
      </c>
      <c r="I2257">
        <v>7</v>
      </c>
      <c r="J2257" t="s">
        <v>23</v>
      </c>
      <c r="K2257" t="s">
        <v>24</v>
      </c>
      <c r="L2257">
        <f>Table357[[#This Row],[unit_price]]*Table357[[#This Row],[quantity]]</f>
        <v>145.25</v>
      </c>
      <c r="M2257">
        <f t="shared" si="213"/>
        <v>201.25</v>
      </c>
      <c r="N2257">
        <f t="shared" si="215"/>
        <v>56</v>
      </c>
      <c r="O2257" t="s">
        <v>112</v>
      </c>
      <c r="P2257" t="s">
        <v>114</v>
      </c>
      <c r="Q2257" t="str">
        <f>TEXT(Table357[[#This Row],[order_date]],"yyyy")</f>
        <v>2016</v>
      </c>
    </row>
    <row r="2258" spans="1:17" x14ac:dyDescent="0.3">
      <c r="A2258">
        <f t="shared" si="214"/>
        <v>7777897657</v>
      </c>
      <c r="B2258" s="1">
        <v>42393</v>
      </c>
      <c r="C2258" t="str">
        <f t="shared" si="210"/>
        <v>Sunday</v>
      </c>
      <c r="D2258" t="str">
        <f t="shared" si="211"/>
        <v>January</v>
      </c>
      <c r="E2258">
        <v>12</v>
      </c>
      <c r="F2258" t="s">
        <v>27</v>
      </c>
      <c r="G2258" t="s">
        <v>14</v>
      </c>
      <c r="H2258">
        <f t="shared" si="212"/>
        <v>16</v>
      </c>
      <c r="I2258">
        <v>9</v>
      </c>
      <c r="J2258" t="s">
        <v>42</v>
      </c>
      <c r="K2258" t="s">
        <v>43</v>
      </c>
      <c r="L2258">
        <f>Table357[[#This Row],[unit_price]]*Table357[[#This Row],[quantity]]</f>
        <v>108</v>
      </c>
      <c r="M2258">
        <f t="shared" si="213"/>
        <v>144</v>
      </c>
      <c r="N2258">
        <f t="shared" si="215"/>
        <v>36</v>
      </c>
      <c r="O2258" t="s">
        <v>112</v>
      </c>
      <c r="P2258" t="s">
        <v>115</v>
      </c>
      <c r="Q2258" t="str">
        <f>TEXT(Table357[[#This Row],[order_date]],"yyyy")</f>
        <v>2016</v>
      </c>
    </row>
    <row r="2259" spans="1:17" x14ac:dyDescent="0.3">
      <c r="A2259">
        <f t="shared" si="214"/>
        <v>7777897658</v>
      </c>
      <c r="B2259" s="1">
        <v>42393</v>
      </c>
      <c r="C2259" t="str">
        <f t="shared" si="210"/>
        <v>Sunday</v>
      </c>
      <c r="D2259" t="str">
        <f t="shared" si="211"/>
        <v>January</v>
      </c>
      <c r="E2259">
        <v>20.25</v>
      </c>
      <c r="F2259" t="s">
        <v>13</v>
      </c>
      <c r="G2259" t="s">
        <v>14</v>
      </c>
      <c r="H2259">
        <f t="shared" si="212"/>
        <v>27.25</v>
      </c>
      <c r="I2259">
        <v>10</v>
      </c>
      <c r="J2259" t="s">
        <v>42</v>
      </c>
      <c r="K2259" t="s">
        <v>43</v>
      </c>
      <c r="L2259">
        <f>Table357[[#This Row],[unit_price]]*Table357[[#This Row],[quantity]]</f>
        <v>202.5</v>
      </c>
      <c r="M2259">
        <f t="shared" si="213"/>
        <v>272.5</v>
      </c>
      <c r="N2259">
        <f t="shared" si="215"/>
        <v>70</v>
      </c>
      <c r="O2259" t="s">
        <v>112</v>
      </c>
      <c r="P2259" t="s">
        <v>115</v>
      </c>
      <c r="Q2259" t="str">
        <f>TEXT(Table357[[#This Row],[order_date]],"yyyy")</f>
        <v>2016</v>
      </c>
    </row>
    <row r="2260" spans="1:17" x14ac:dyDescent="0.3">
      <c r="A2260">
        <f t="shared" si="214"/>
        <v>7777897659</v>
      </c>
      <c r="B2260" s="1">
        <v>42394</v>
      </c>
      <c r="C2260" t="str">
        <f t="shared" si="210"/>
        <v>Monday</v>
      </c>
      <c r="D2260" t="str">
        <f t="shared" si="211"/>
        <v>January</v>
      </c>
      <c r="E2260">
        <v>16</v>
      </c>
      <c r="F2260" t="s">
        <v>7</v>
      </c>
      <c r="G2260" t="s">
        <v>8</v>
      </c>
      <c r="H2260">
        <f t="shared" si="212"/>
        <v>20.5</v>
      </c>
      <c r="I2260">
        <v>8</v>
      </c>
      <c r="J2260" t="s">
        <v>11</v>
      </c>
      <c r="K2260" t="s">
        <v>12</v>
      </c>
      <c r="L2260">
        <f>Table357[[#This Row],[unit_price]]*Table357[[#This Row],[quantity]]</f>
        <v>128</v>
      </c>
      <c r="M2260">
        <f t="shared" si="213"/>
        <v>164</v>
      </c>
      <c r="N2260">
        <f t="shared" si="215"/>
        <v>36</v>
      </c>
      <c r="O2260" t="s">
        <v>112</v>
      </c>
      <c r="P2260" t="s">
        <v>114</v>
      </c>
      <c r="Q2260" t="str">
        <f>TEXT(Table357[[#This Row],[order_date]],"yyyy")</f>
        <v>2016</v>
      </c>
    </row>
    <row r="2261" spans="1:17" x14ac:dyDescent="0.3">
      <c r="A2261">
        <f t="shared" si="214"/>
        <v>7777897660</v>
      </c>
      <c r="B2261" s="1">
        <v>42394</v>
      </c>
      <c r="C2261" t="str">
        <f t="shared" si="210"/>
        <v>Monday</v>
      </c>
      <c r="D2261" t="str">
        <f t="shared" si="211"/>
        <v>January</v>
      </c>
      <c r="E2261">
        <v>16</v>
      </c>
      <c r="F2261" t="s">
        <v>7</v>
      </c>
      <c r="G2261" t="s">
        <v>8</v>
      </c>
      <c r="H2261">
        <f t="shared" si="212"/>
        <v>20.5</v>
      </c>
      <c r="I2261">
        <v>7</v>
      </c>
      <c r="J2261" t="s">
        <v>30</v>
      </c>
      <c r="K2261" t="s">
        <v>31</v>
      </c>
      <c r="L2261">
        <f>Table357[[#This Row],[unit_price]]*Table357[[#This Row],[quantity]]</f>
        <v>112</v>
      </c>
      <c r="M2261">
        <f t="shared" si="213"/>
        <v>143.5</v>
      </c>
      <c r="N2261">
        <f t="shared" si="215"/>
        <v>31.5</v>
      </c>
      <c r="O2261" t="s">
        <v>111</v>
      </c>
      <c r="P2261" t="s">
        <v>115</v>
      </c>
      <c r="Q2261" t="str">
        <f>TEXT(Table357[[#This Row],[order_date]],"yyyy")</f>
        <v>2016</v>
      </c>
    </row>
    <row r="2262" spans="1:17" x14ac:dyDescent="0.3">
      <c r="A2262">
        <f t="shared" si="214"/>
        <v>7777897661</v>
      </c>
      <c r="B2262" s="1">
        <v>42394</v>
      </c>
      <c r="C2262" t="str">
        <f t="shared" si="210"/>
        <v>Monday</v>
      </c>
      <c r="D2262" t="str">
        <f t="shared" si="211"/>
        <v>January</v>
      </c>
      <c r="E2262">
        <v>16</v>
      </c>
      <c r="F2262" t="s">
        <v>7</v>
      </c>
      <c r="G2262" t="s">
        <v>8</v>
      </c>
      <c r="H2262">
        <f t="shared" si="212"/>
        <v>20.5</v>
      </c>
      <c r="I2262">
        <v>12</v>
      </c>
      <c r="J2262" t="s">
        <v>11</v>
      </c>
      <c r="K2262" t="s">
        <v>12</v>
      </c>
      <c r="L2262">
        <f>Table357[[#This Row],[unit_price]]*Table357[[#This Row],[quantity]]</f>
        <v>192</v>
      </c>
      <c r="M2262">
        <f t="shared" si="213"/>
        <v>246</v>
      </c>
      <c r="N2262">
        <f t="shared" si="215"/>
        <v>54</v>
      </c>
      <c r="O2262" t="s">
        <v>112</v>
      </c>
      <c r="P2262" t="s">
        <v>114</v>
      </c>
      <c r="Q2262" t="str">
        <f>TEXT(Table357[[#This Row],[order_date]],"yyyy")</f>
        <v>2016</v>
      </c>
    </row>
    <row r="2263" spans="1:17" x14ac:dyDescent="0.3">
      <c r="A2263">
        <f t="shared" si="214"/>
        <v>7777897662</v>
      </c>
      <c r="B2263" s="1">
        <v>42394</v>
      </c>
      <c r="C2263" t="str">
        <f t="shared" si="210"/>
        <v>Monday</v>
      </c>
      <c r="D2263" t="str">
        <f t="shared" si="211"/>
        <v>January</v>
      </c>
      <c r="E2263">
        <v>16</v>
      </c>
      <c r="F2263" t="s">
        <v>7</v>
      </c>
      <c r="G2263" t="s">
        <v>14</v>
      </c>
      <c r="H2263">
        <f t="shared" si="212"/>
        <v>21.5</v>
      </c>
      <c r="I2263">
        <v>6</v>
      </c>
      <c r="J2263" t="s">
        <v>34</v>
      </c>
      <c r="K2263" t="s">
        <v>35</v>
      </c>
      <c r="L2263">
        <f>Table357[[#This Row],[unit_price]]*Table357[[#This Row],[quantity]]</f>
        <v>96</v>
      </c>
      <c r="M2263">
        <f t="shared" si="213"/>
        <v>129</v>
      </c>
      <c r="N2263">
        <f t="shared" si="215"/>
        <v>33</v>
      </c>
      <c r="O2263" t="s">
        <v>111</v>
      </c>
      <c r="P2263" t="s">
        <v>114</v>
      </c>
      <c r="Q2263" t="str">
        <f>TEXT(Table357[[#This Row],[order_date]],"yyyy")</f>
        <v>2016</v>
      </c>
    </row>
    <row r="2264" spans="1:17" x14ac:dyDescent="0.3">
      <c r="A2264">
        <f t="shared" si="214"/>
        <v>7777897663</v>
      </c>
      <c r="B2264" s="1">
        <v>42394</v>
      </c>
      <c r="C2264" t="str">
        <f t="shared" si="210"/>
        <v>Monday</v>
      </c>
      <c r="D2264" t="str">
        <f t="shared" si="211"/>
        <v>January</v>
      </c>
      <c r="E2264">
        <v>12</v>
      </c>
      <c r="F2264" t="s">
        <v>27</v>
      </c>
      <c r="G2264" t="s">
        <v>8</v>
      </c>
      <c r="H2264">
        <f t="shared" si="212"/>
        <v>15</v>
      </c>
      <c r="I2264">
        <v>5</v>
      </c>
      <c r="J2264" t="s">
        <v>52</v>
      </c>
      <c r="K2264" t="s">
        <v>53</v>
      </c>
      <c r="L2264">
        <f>Table357[[#This Row],[unit_price]]*Table357[[#This Row],[quantity]]</f>
        <v>60</v>
      </c>
      <c r="M2264">
        <f t="shared" si="213"/>
        <v>75</v>
      </c>
      <c r="N2264">
        <f t="shared" si="215"/>
        <v>15</v>
      </c>
      <c r="O2264" t="s">
        <v>111</v>
      </c>
      <c r="P2264" t="s">
        <v>115</v>
      </c>
      <c r="Q2264" t="str">
        <f>TEXT(Table357[[#This Row],[order_date]],"yyyy")</f>
        <v>2016</v>
      </c>
    </row>
    <row r="2265" spans="1:17" x14ac:dyDescent="0.3">
      <c r="A2265">
        <f t="shared" si="214"/>
        <v>7777897664</v>
      </c>
      <c r="B2265" s="1">
        <v>42394</v>
      </c>
      <c r="C2265" t="str">
        <f t="shared" si="210"/>
        <v>Monday</v>
      </c>
      <c r="D2265" t="str">
        <f t="shared" si="211"/>
        <v>January</v>
      </c>
      <c r="E2265">
        <v>20.75</v>
      </c>
      <c r="F2265" t="s">
        <v>13</v>
      </c>
      <c r="G2265" t="s">
        <v>22</v>
      </c>
      <c r="H2265">
        <f t="shared" si="212"/>
        <v>28.75</v>
      </c>
      <c r="I2265">
        <v>7</v>
      </c>
      <c r="J2265" t="s">
        <v>72</v>
      </c>
      <c r="K2265" t="s">
        <v>73</v>
      </c>
      <c r="L2265">
        <f>Table357[[#This Row],[unit_price]]*Table357[[#This Row],[quantity]]</f>
        <v>145.25</v>
      </c>
      <c r="M2265">
        <f t="shared" si="213"/>
        <v>201.25</v>
      </c>
      <c r="N2265">
        <f t="shared" si="215"/>
        <v>56</v>
      </c>
      <c r="O2265" t="s">
        <v>112</v>
      </c>
      <c r="P2265" t="s">
        <v>114</v>
      </c>
      <c r="Q2265" t="str">
        <f>TEXT(Table357[[#This Row],[order_date]],"yyyy")</f>
        <v>2016</v>
      </c>
    </row>
    <row r="2266" spans="1:17" x14ac:dyDescent="0.3">
      <c r="A2266">
        <f t="shared" si="214"/>
        <v>7777897665</v>
      </c>
      <c r="B2266" s="1">
        <v>42394</v>
      </c>
      <c r="C2266" t="str">
        <f t="shared" si="210"/>
        <v>Monday</v>
      </c>
      <c r="D2266" t="str">
        <f t="shared" si="211"/>
        <v>January</v>
      </c>
      <c r="E2266">
        <v>21</v>
      </c>
      <c r="F2266" t="s">
        <v>13</v>
      </c>
      <c r="G2266" t="s">
        <v>14</v>
      </c>
      <c r="H2266">
        <f t="shared" si="212"/>
        <v>28</v>
      </c>
      <c r="I2266">
        <v>12</v>
      </c>
      <c r="J2266" t="s">
        <v>62</v>
      </c>
      <c r="K2266" t="s">
        <v>63</v>
      </c>
      <c r="L2266">
        <f>Table357[[#This Row],[unit_price]]*Table357[[#This Row],[quantity]]</f>
        <v>252</v>
      </c>
      <c r="M2266">
        <f t="shared" si="213"/>
        <v>336</v>
      </c>
      <c r="N2266">
        <f t="shared" si="215"/>
        <v>84</v>
      </c>
      <c r="O2266" t="s">
        <v>111</v>
      </c>
      <c r="P2266" t="s">
        <v>114</v>
      </c>
      <c r="Q2266" t="str">
        <f>TEXT(Table357[[#This Row],[order_date]],"yyyy")</f>
        <v>2016</v>
      </c>
    </row>
    <row r="2267" spans="1:17" x14ac:dyDescent="0.3">
      <c r="A2267">
        <f t="shared" si="214"/>
        <v>7777897666</v>
      </c>
      <c r="B2267" s="1">
        <v>42395</v>
      </c>
      <c r="C2267" t="str">
        <f t="shared" si="210"/>
        <v>Tuesday</v>
      </c>
      <c r="D2267" t="str">
        <f t="shared" si="211"/>
        <v>January</v>
      </c>
      <c r="E2267">
        <v>11</v>
      </c>
      <c r="F2267" t="s">
        <v>27</v>
      </c>
      <c r="G2267" t="s">
        <v>8</v>
      </c>
      <c r="H2267">
        <f t="shared" si="212"/>
        <v>14</v>
      </c>
      <c r="I2267">
        <v>3</v>
      </c>
      <c r="J2267" t="s">
        <v>74</v>
      </c>
      <c r="K2267" t="s">
        <v>75</v>
      </c>
      <c r="L2267">
        <f>Table357[[#This Row],[unit_price]]*Table357[[#This Row],[quantity]]</f>
        <v>33</v>
      </c>
      <c r="M2267">
        <f t="shared" si="213"/>
        <v>42</v>
      </c>
      <c r="N2267">
        <f t="shared" si="215"/>
        <v>9</v>
      </c>
      <c r="O2267" t="s">
        <v>111</v>
      </c>
      <c r="P2267" t="s">
        <v>115</v>
      </c>
      <c r="Q2267" t="str">
        <f>TEXT(Table357[[#This Row],[order_date]],"yyyy")</f>
        <v>2016</v>
      </c>
    </row>
    <row r="2268" spans="1:17" x14ac:dyDescent="0.3">
      <c r="A2268">
        <f t="shared" si="214"/>
        <v>7777897667</v>
      </c>
      <c r="B2268" s="1">
        <v>42395</v>
      </c>
      <c r="C2268" t="str">
        <f t="shared" si="210"/>
        <v>Tuesday</v>
      </c>
      <c r="D2268" t="str">
        <f t="shared" si="211"/>
        <v>January</v>
      </c>
      <c r="E2268">
        <v>16</v>
      </c>
      <c r="F2268" t="s">
        <v>7</v>
      </c>
      <c r="G2268" t="s">
        <v>14</v>
      </c>
      <c r="H2268">
        <f t="shared" si="212"/>
        <v>21.5</v>
      </c>
      <c r="I2268">
        <v>12</v>
      </c>
      <c r="J2268" t="s">
        <v>34</v>
      </c>
      <c r="K2268" t="s">
        <v>35</v>
      </c>
      <c r="L2268">
        <f>Table357[[#This Row],[unit_price]]*Table357[[#This Row],[quantity]]</f>
        <v>192</v>
      </c>
      <c r="M2268">
        <f t="shared" si="213"/>
        <v>258</v>
      </c>
      <c r="N2268">
        <f t="shared" si="215"/>
        <v>66</v>
      </c>
      <c r="O2268" t="s">
        <v>112</v>
      </c>
      <c r="P2268" t="s">
        <v>114</v>
      </c>
      <c r="Q2268" t="str">
        <f>TEXT(Table357[[#This Row],[order_date]],"yyyy")</f>
        <v>2016</v>
      </c>
    </row>
    <row r="2269" spans="1:17" x14ac:dyDescent="0.3">
      <c r="A2269">
        <f t="shared" si="214"/>
        <v>7777897668</v>
      </c>
      <c r="B2269" s="1">
        <v>42395</v>
      </c>
      <c r="C2269" t="str">
        <f t="shared" si="210"/>
        <v>Tuesday</v>
      </c>
      <c r="D2269" t="str">
        <f t="shared" si="211"/>
        <v>January</v>
      </c>
      <c r="E2269">
        <v>20.75</v>
      </c>
      <c r="F2269" t="s">
        <v>13</v>
      </c>
      <c r="G2269" t="s">
        <v>17</v>
      </c>
      <c r="H2269">
        <f t="shared" si="212"/>
        <v>30.75</v>
      </c>
      <c r="I2269">
        <v>11</v>
      </c>
      <c r="J2269" t="s">
        <v>25</v>
      </c>
      <c r="K2269" t="s">
        <v>26</v>
      </c>
      <c r="L2269">
        <f>Table357[[#This Row],[unit_price]]*Table357[[#This Row],[quantity]]</f>
        <v>228.25</v>
      </c>
      <c r="M2269">
        <f t="shared" si="213"/>
        <v>338.25</v>
      </c>
      <c r="N2269">
        <f t="shared" si="215"/>
        <v>110</v>
      </c>
      <c r="O2269" t="s">
        <v>112</v>
      </c>
      <c r="P2269" t="s">
        <v>115</v>
      </c>
      <c r="Q2269" t="str">
        <f>TEXT(Table357[[#This Row],[order_date]],"yyyy")</f>
        <v>2016</v>
      </c>
    </row>
    <row r="2270" spans="1:17" x14ac:dyDescent="0.3">
      <c r="A2270">
        <f t="shared" si="214"/>
        <v>7777897669</v>
      </c>
      <c r="B2270" s="1">
        <v>42395</v>
      </c>
      <c r="C2270" t="str">
        <f t="shared" si="210"/>
        <v>Tuesday</v>
      </c>
      <c r="D2270" t="str">
        <f t="shared" si="211"/>
        <v>January</v>
      </c>
      <c r="E2270">
        <v>16.5</v>
      </c>
      <c r="F2270" t="s">
        <v>7</v>
      </c>
      <c r="G2270" t="s">
        <v>17</v>
      </c>
      <c r="H2270">
        <f t="shared" si="212"/>
        <v>25</v>
      </c>
      <c r="I2270">
        <v>5</v>
      </c>
      <c r="J2270" t="s">
        <v>54</v>
      </c>
      <c r="K2270" t="s">
        <v>55</v>
      </c>
      <c r="L2270">
        <f>Table357[[#This Row],[unit_price]]*Table357[[#This Row],[quantity]]</f>
        <v>82.5</v>
      </c>
      <c r="M2270">
        <f t="shared" si="213"/>
        <v>125</v>
      </c>
      <c r="N2270">
        <f t="shared" si="215"/>
        <v>42.5</v>
      </c>
      <c r="O2270" t="s">
        <v>112</v>
      </c>
      <c r="P2270" t="s">
        <v>115</v>
      </c>
      <c r="Q2270" t="str">
        <f>TEXT(Table357[[#This Row],[order_date]],"yyyy")</f>
        <v>2016</v>
      </c>
    </row>
    <row r="2271" spans="1:17" x14ac:dyDescent="0.3">
      <c r="A2271">
        <f t="shared" si="214"/>
        <v>7777897670</v>
      </c>
      <c r="B2271" s="1">
        <v>42395</v>
      </c>
      <c r="C2271" t="str">
        <f t="shared" si="210"/>
        <v>Tuesday</v>
      </c>
      <c r="D2271" t="str">
        <f t="shared" si="211"/>
        <v>January</v>
      </c>
      <c r="E2271">
        <v>16.5</v>
      </c>
      <c r="F2271" t="s">
        <v>7</v>
      </c>
      <c r="G2271" t="s">
        <v>17</v>
      </c>
      <c r="H2271">
        <f t="shared" si="212"/>
        <v>25</v>
      </c>
      <c r="I2271">
        <v>11</v>
      </c>
      <c r="J2271" t="s">
        <v>32</v>
      </c>
      <c r="K2271" t="s">
        <v>33</v>
      </c>
      <c r="L2271">
        <f>Table357[[#This Row],[unit_price]]*Table357[[#This Row],[quantity]]</f>
        <v>181.5</v>
      </c>
      <c r="M2271">
        <f t="shared" si="213"/>
        <v>275</v>
      </c>
      <c r="N2271">
        <f t="shared" si="215"/>
        <v>93.5</v>
      </c>
      <c r="O2271" t="s">
        <v>111</v>
      </c>
      <c r="P2271" t="s">
        <v>115</v>
      </c>
      <c r="Q2271" t="str">
        <f>TEXT(Table357[[#This Row],[order_date]],"yyyy")</f>
        <v>2016</v>
      </c>
    </row>
    <row r="2272" spans="1:17" x14ac:dyDescent="0.3">
      <c r="A2272">
        <f t="shared" si="214"/>
        <v>7777897671</v>
      </c>
      <c r="B2272" s="1">
        <v>42395</v>
      </c>
      <c r="C2272" t="str">
        <f t="shared" si="210"/>
        <v>Tuesday</v>
      </c>
      <c r="D2272" t="str">
        <f t="shared" si="211"/>
        <v>January</v>
      </c>
      <c r="E2272">
        <v>20.75</v>
      </c>
      <c r="F2272" t="s">
        <v>13</v>
      </c>
      <c r="G2272" t="s">
        <v>22</v>
      </c>
      <c r="H2272">
        <f t="shared" si="212"/>
        <v>28.75</v>
      </c>
      <c r="I2272">
        <v>2</v>
      </c>
      <c r="J2272" t="s">
        <v>50</v>
      </c>
      <c r="K2272" t="s">
        <v>51</v>
      </c>
      <c r="L2272">
        <f>Table357[[#This Row],[unit_price]]*Table357[[#This Row],[quantity]]</f>
        <v>41.5</v>
      </c>
      <c r="M2272">
        <f t="shared" si="213"/>
        <v>57.5</v>
      </c>
      <c r="N2272">
        <f t="shared" si="215"/>
        <v>16</v>
      </c>
      <c r="O2272" t="s">
        <v>111</v>
      </c>
      <c r="P2272" t="s">
        <v>115</v>
      </c>
      <c r="Q2272" t="str">
        <f>TEXT(Table357[[#This Row],[order_date]],"yyyy")</f>
        <v>2016</v>
      </c>
    </row>
    <row r="2273" spans="1:17" x14ac:dyDescent="0.3">
      <c r="A2273">
        <f t="shared" si="214"/>
        <v>7777897672</v>
      </c>
      <c r="B2273" s="1">
        <v>42395</v>
      </c>
      <c r="C2273" t="str">
        <f t="shared" si="210"/>
        <v>Tuesday</v>
      </c>
      <c r="D2273" t="str">
        <f t="shared" si="211"/>
        <v>January</v>
      </c>
      <c r="E2273">
        <v>9.75</v>
      </c>
      <c r="F2273" t="s">
        <v>27</v>
      </c>
      <c r="G2273" t="s">
        <v>8</v>
      </c>
      <c r="H2273">
        <f t="shared" si="212"/>
        <v>12.75</v>
      </c>
      <c r="I2273">
        <v>3</v>
      </c>
      <c r="J2273" t="s">
        <v>48</v>
      </c>
      <c r="K2273" t="s">
        <v>49</v>
      </c>
      <c r="L2273">
        <f>Table357[[#This Row],[unit_price]]*Table357[[#This Row],[quantity]]</f>
        <v>29.25</v>
      </c>
      <c r="M2273">
        <f t="shared" si="213"/>
        <v>38.25</v>
      </c>
      <c r="N2273">
        <f t="shared" si="215"/>
        <v>9</v>
      </c>
      <c r="O2273" t="s">
        <v>112</v>
      </c>
      <c r="P2273" t="s">
        <v>114</v>
      </c>
      <c r="Q2273" t="str">
        <f>TEXT(Table357[[#This Row],[order_date]],"yyyy")</f>
        <v>2016</v>
      </c>
    </row>
    <row r="2274" spans="1:17" x14ac:dyDescent="0.3">
      <c r="A2274">
        <f t="shared" si="214"/>
        <v>7777897673</v>
      </c>
      <c r="B2274" s="1">
        <v>42396</v>
      </c>
      <c r="C2274" t="str">
        <f t="shared" si="210"/>
        <v>Wednesday</v>
      </c>
      <c r="D2274" t="str">
        <f t="shared" si="211"/>
        <v>January</v>
      </c>
      <c r="E2274">
        <v>12.5</v>
      </c>
      <c r="F2274" t="s">
        <v>27</v>
      </c>
      <c r="G2274" t="s">
        <v>17</v>
      </c>
      <c r="H2274">
        <f t="shared" si="212"/>
        <v>19.5</v>
      </c>
      <c r="I2274">
        <v>11</v>
      </c>
      <c r="J2274" t="s">
        <v>25</v>
      </c>
      <c r="K2274" t="s">
        <v>26</v>
      </c>
      <c r="L2274">
        <f>Table357[[#This Row],[unit_price]]*Table357[[#This Row],[quantity]]</f>
        <v>137.5</v>
      </c>
      <c r="M2274">
        <f t="shared" si="213"/>
        <v>214.5</v>
      </c>
      <c r="N2274">
        <f t="shared" si="215"/>
        <v>77</v>
      </c>
      <c r="O2274" t="s">
        <v>111</v>
      </c>
      <c r="P2274" t="s">
        <v>114</v>
      </c>
      <c r="Q2274" t="str">
        <f>TEXT(Table357[[#This Row],[order_date]],"yyyy")</f>
        <v>2016</v>
      </c>
    </row>
    <row r="2275" spans="1:17" x14ac:dyDescent="0.3">
      <c r="A2275">
        <f t="shared" si="214"/>
        <v>7777897674</v>
      </c>
      <c r="B2275" s="1">
        <v>42396</v>
      </c>
      <c r="C2275" t="str">
        <f t="shared" si="210"/>
        <v>Wednesday</v>
      </c>
      <c r="D2275" t="str">
        <f t="shared" si="211"/>
        <v>January</v>
      </c>
      <c r="E2275">
        <v>20.75</v>
      </c>
      <c r="F2275" t="s">
        <v>13</v>
      </c>
      <c r="G2275" t="s">
        <v>22</v>
      </c>
      <c r="H2275">
        <f t="shared" si="212"/>
        <v>28.75</v>
      </c>
      <c r="I2275">
        <v>8</v>
      </c>
      <c r="J2275" t="s">
        <v>44</v>
      </c>
      <c r="K2275" t="s">
        <v>45</v>
      </c>
      <c r="L2275">
        <f>Table357[[#This Row],[unit_price]]*Table357[[#This Row],[quantity]]</f>
        <v>166</v>
      </c>
      <c r="M2275">
        <f t="shared" si="213"/>
        <v>230</v>
      </c>
      <c r="N2275">
        <f t="shared" si="215"/>
        <v>64</v>
      </c>
      <c r="O2275" t="s">
        <v>112</v>
      </c>
      <c r="P2275" t="s">
        <v>114</v>
      </c>
      <c r="Q2275" t="str">
        <f>TEXT(Table357[[#This Row],[order_date]],"yyyy")</f>
        <v>2016</v>
      </c>
    </row>
    <row r="2276" spans="1:17" x14ac:dyDescent="0.3">
      <c r="A2276">
        <f t="shared" si="214"/>
        <v>7777897675</v>
      </c>
      <c r="B2276" s="1">
        <v>42396</v>
      </c>
      <c r="C2276" t="str">
        <f t="shared" si="210"/>
        <v>Wednesday</v>
      </c>
      <c r="D2276" t="str">
        <f t="shared" si="211"/>
        <v>January</v>
      </c>
      <c r="E2276">
        <v>20.75</v>
      </c>
      <c r="F2276" t="s">
        <v>13</v>
      </c>
      <c r="G2276" t="s">
        <v>22</v>
      </c>
      <c r="H2276">
        <f t="shared" si="212"/>
        <v>28.75</v>
      </c>
      <c r="I2276">
        <v>10</v>
      </c>
      <c r="J2276" t="s">
        <v>23</v>
      </c>
      <c r="K2276" t="s">
        <v>24</v>
      </c>
      <c r="L2276">
        <f>Table357[[#This Row],[unit_price]]*Table357[[#This Row],[quantity]]</f>
        <v>207.5</v>
      </c>
      <c r="M2276">
        <f t="shared" si="213"/>
        <v>287.5</v>
      </c>
      <c r="N2276">
        <f t="shared" si="215"/>
        <v>80</v>
      </c>
      <c r="O2276" t="s">
        <v>111</v>
      </c>
      <c r="P2276" t="s">
        <v>114</v>
      </c>
      <c r="Q2276" t="str">
        <f>TEXT(Table357[[#This Row],[order_date]],"yyyy")</f>
        <v>2016</v>
      </c>
    </row>
    <row r="2277" spans="1:17" x14ac:dyDescent="0.3">
      <c r="A2277">
        <f t="shared" si="214"/>
        <v>7777897676</v>
      </c>
      <c r="B2277" s="1">
        <v>42397</v>
      </c>
      <c r="C2277" t="str">
        <f t="shared" si="210"/>
        <v>Thursday</v>
      </c>
      <c r="D2277" t="str">
        <f t="shared" si="211"/>
        <v>January</v>
      </c>
      <c r="E2277">
        <v>16.75</v>
      </c>
      <c r="F2277" t="s">
        <v>7</v>
      </c>
      <c r="G2277" t="s">
        <v>22</v>
      </c>
      <c r="H2277">
        <f t="shared" si="212"/>
        <v>23.25</v>
      </c>
      <c r="I2277">
        <v>11</v>
      </c>
      <c r="J2277" t="s">
        <v>46</v>
      </c>
      <c r="K2277" t="s">
        <v>47</v>
      </c>
      <c r="L2277">
        <f>Table357[[#This Row],[unit_price]]*Table357[[#This Row],[quantity]]</f>
        <v>184.25</v>
      </c>
      <c r="M2277">
        <f t="shared" si="213"/>
        <v>255.75</v>
      </c>
      <c r="N2277">
        <f t="shared" si="215"/>
        <v>71.5</v>
      </c>
      <c r="O2277" t="s">
        <v>112</v>
      </c>
      <c r="P2277" t="s">
        <v>114</v>
      </c>
      <c r="Q2277" t="str">
        <f>TEXT(Table357[[#This Row],[order_date]],"yyyy")</f>
        <v>2016</v>
      </c>
    </row>
    <row r="2278" spans="1:17" x14ac:dyDescent="0.3">
      <c r="A2278">
        <f t="shared" si="214"/>
        <v>7777897677</v>
      </c>
      <c r="B2278" s="1">
        <v>42397</v>
      </c>
      <c r="C2278" t="str">
        <f t="shared" si="210"/>
        <v>Thursday</v>
      </c>
      <c r="D2278" t="str">
        <f t="shared" si="211"/>
        <v>January</v>
      </c>
      <c r="E2278">
        <v>13.25</v>
      </c>
      <c r="F2278" t="s">
        <v>7</v>
      </c>
      <c r="G2278" t="s">
        <v>8</v>
      </c>
      <c r="H2278">
        <f t="shared" si="212"/>
        <v>17.75</v>
      </c>
      <c r="I2278">
        <v>3</v>
      </c>
      <c r="J2278" t="s">
        <v>9</v>
      </c>
      <c r="K2278" t="s">
        <v>10</v>
      </c>
      <c r="L2278">
        <f>Table357[[#This Row],[unit_price]]*Table357[[#This Row],[quantity]]</f>
        <v>39.75</v>
      </c>
      <c r="M2278">
        <f t="shared" si="213"/>
        <v>53.25</v>
      </c>
      <c r="N2278">
        <f t="shared" si="215"/>
        <v>13.5</v>
      </c>
      <c r="O2278" t="s">
        <v>111</v>
      </c>
      <c r="P2278" t="s">
        <v>114</v>
      </c>
      <c r="Q2278" t="str">
        <f>TEXT(Table357[[#This Row],[order_date]],"yyyy")</f>
        <v>2016</v>
      </c>
    </row>
    <row r="2279" spans="1:17" x14ac:dyDescent="0.3">
      <c r="A2279">
        <f t="shared" si="214"/>
        <v>7777897678</v>
      </c>
      <c r="B2279" s="1">
        <v>42397</v>
      </c>
      <c r="C2279" t="str">
        <f t="shared" si="210"/>
        <v>Thursday</v>
      </c>
      <c r="D2279" t="str">
        <f t="shared" si="211"/>
        <v>January</v>
      </c>
      <c r="E2279">
        <v>12.25</v>
      </c>
      <c r="F2279" t="s">
        <v>27</v>
      </c>
      <c r="G2279" t="s">
        <v>17</v>
      </c>
      <c r="H2279">
        <f t="shared" si="212"/>
        <v>19.25</v>
      </c>
      <c r="I2279">
        <v>7</v>
      </c>
      <c r="J2279" t="s">
        <v>70</v>
      </c>
      <c r="K2279" t="s">
        <v>71</v>
      </c>
      <c r="L2279">
        <f>Table357[[#This Row],[unit_price]]*Table357[[#This Row],[quantity]]</f>
        <v>85.75</v>
      </c>
      <c r="M2279">
        <f t="shared" si="213"/>
        <v>134.75</v>
      </c>
      <c r="N2279">
        <f t="shared" si="215"/>
        <v>49</v>
      </c>
      <c r="O2279" t="s">
        <v>111</v>
      </c>
      <c r="P2279" t="s">
        <v>115</v>
      </c>
      <c r="Q2279" t="str">
        <f>TEXT(Table357[[#This Row],[order_date]],"yyyy")</f>
        <v>2016</v>
      </c>
    </row>
    <row r="2280" spans="1:17" x14ac:dyDescent="0.3">
      <c r="A2280">
        <f t="shared" si="214"/>
        <v>7777897679</v>
      </c>
      <c r="B2280" s="1">
        <v>42397</v>
      </c>
      <c r="C2280" t="str">
        <f t="shared" si="210"/>
        <v>Thursday</v>
      </c>
      <c r="D2280" t="str">
        <f t="shared" si="211"/>
        <v>January</v>
      </c>
      <c r="E2280">
        <v>16.75</v>
      </c>
      <c r="F2280" t="s">
        <v>7</v>
      </c>
      <c r="G2280" t="s">
        <v>22</v>
      </c>
      <c r="H2280">
        <f t="shared" si="212"/>
        <v>23.25</v>
      </c>
      <c r="I2280">
        <v>3</v>
      </c>
      <c r="J2280" t="s">
        <v>46</v>
      </c>
      <c r="K2280" t="s">
        <v>47</v>
      </c>
      <c r="L2280">
        <f>Table357[[#This Row],[unit_price]]*Table357[[#This Row],[quantity]]</f>
        <v>50.25</v>
      </c>
      <c r="M2280">
        <f t="shared" si="213"/>
        <v>69.75</v>
      </c>
      <c r="N2280">
        <f t="shared" si="215"/>
        <v>19.5</v>
      </c>
      <c r="O2280" t="s">
        <v>112</v>
      </c>
      <c r="P2280" t="s">
        <v>115</v>
      </c>
      <c r="Q2280" t="str">
        <f>TEXT(Table357[[#This Row],[order_date]],"yyyy")</f>
        <v>2016</v>
      </c>
    </row>
    <row r="2281" spans="1:17" x14ac:dyDescent="0.3">
      <c r="A2281">
        <f t="shared" si="214"/>
        <v>7777897680</v>
      </c>
      <c r="B2281" s="1">
        <v>42397</v>
      </c>
      <c r="C2281" t="str">
        <f t="shared" si="210"/>
        <v>Thursday</v>
      </c>
      <c r="D2281" t="str">
        <f t="shared" si="211"/>
        <v>January</v>
      </c>
      <c r="E2281">
        <v>20.75</v>
      </c>
      <c r="F2281" t="s">
        <v>13</v>
      </c>
      <c r="G2281" t="s">
        <v>22</v>
      </c>
      <c r="H2281">
        <f t="shared" si="212"/>
        <v>28.75</v>
      </c>
      <c r="I2281">
        <v>4</v>
      </c>
      <c r="J2281" t="s">
        <v>28</v>
      </c>
      <c r="K2281" t="s">
        <v>29</v>
      </c>
      <c r="L2281">
        <f>Table357[[#This Row],[unit_price]]*Table357[[#This Row],[quantity]]</f>
        <v>83</v>
      </c>
      <c r="M2281">
        <f t="shared" si="213"/>
        <v>115</v>
      </c>
      <c r="N2281">
        <f t="shared" si="215"/>
        <v>32</v>
      </c>
      <c r="O2281" t="s">
        <v>112</v>
      </c>
      <c r="P2281" t="s">
        <v>114</v>
      </c>
      <c r="Q2281" t="str">
        <f>TEXT(Table357[[#This Row],[order_date]],"yyyy")</f>
        <v>2016</v>
      </c>
    </row>
    <row r="2282" spans="1:17" x14ac:dyDescent="0.3">
      <c r="A2282">
        <f t="shared" si="214"/>
        <v>7777897681</v>
      </c>
      <c r="B2282" s="1">
        <v>42398</v>
      </c>
      <c r="C2282" t="str">
        <f t="shared" si="210"/>
        <v>Friday</v>
      </c>
      <c r="D2282" t="str">
        <f t="shared" si="211"/>
        <v>January</v>
      </c>
      <c r="E2282">
        <v>12.75</v>
      </c>
      <c r="F2282" t="s">
        <v>27</v>
      </c>
      <c r="G2282" t="s">
        <v>22</v>
      </c>
      <c r="H2282">
        <f t="shared" si="212"/>
        <v>17.75</v>
      </c>
      <c r="I2282">
        <v>4</v>
      </c>
      <c r="J2282" t="s">
        <v>46</v>
      </c>
      <c r="K2282" t="s">
        <v>47</v>
      </c>
      <c r="L2282">
        <f>Table357[[#This Row],[unit_price]]*Table357[[#This Row],[quantity]]</f>
        <v>51</v>
      </c>
      <c r="M2282">
        <f t="shared" si="213"/>
        <v>71</v>
      </c>
      <c r="N2282">
        <f t="shared" si="215"/>
        <v>20</v>
      </c>
      <c r="O2282" t="s">
        <v>111</v>
      </c>
      <c r="P2282" t="s">
        <v>114</v>
      </c>
      <c r="Q2282" t="str">
        <f>TEXT(Table357[[#This Row],[order_date]],"yyyy")</f>
        <v>2016</v>
      </c>
    </row>
    <row r="2283" spans="1:17" x14ac:dyDescent="0.3">
      <c r="A2283">
        <f t="shared" si="214"/>
        <v>7777897682</v>
      </c>
      <c r="B2283" s="1">
        <v>42398</v>
      </c>
      <c r="C2283" t="str">
        <f t="shared" si="210"/>
        <v>Friday</v>
      </c>
      <c r="D2283" t="str">
        <f t="shared" si="211"/>
        <v>January</v>
      </c>
      <c r="E2283">
        <v>11</v>
      </c>
      <c r="F2283" t="s">
        <v>27</v>
      </c>
      <c r="G2283" t="s">
        <v>8</v>
      </c>
      <c r="H2283">
        <f t="shared" si="212"/>
        <v>14</v>
      </c>
      <c r="I2283">
        <v>7</v>
      </c>
      <c r="J2283" t="s">
        <v>74</v>
      </c>
      <c r="K2283" t="s">
        <v>75</v>
      </c>
      <c r="L2283">
        <f>Table357[[#This Row],[unit_price]]*Table357[[#This Row],[quantity]]</f>
        <v>77</v>
      </c>
      <c r="M2283">
        <f t="shared" si="213"/>
        <v>98</v>
      </c>
      <c r="N2283">
        <f t="shared" si="215"/>
        <v>21</v>
      </c>
      <c r="O2283" t="s">
        <v>112</v>
      </c>
      <c r="P2283" t="s">
        <v>114</v>
      </c>
      <c r="Q2283" t="str">
        <f>TEXT(Table357[[#This Row],[order_date]],"yyyy")</f>
        <v>2016</v>
      </c>
    </row>
    <row r="2284" spans="1:17" x14ac:dyDescent="0.3">
      <c r="A2284">
        <f t="shared" si="214"/>
        <v>7777897683</v>
      </c>
      <c r="B2284" s="1">
        <v>42398</v>
      </c>
      <c r="C2284" t="str">
        <f t="shared" si="210"/>
        <v>Friday</v>
      </c>
      <c r="D2284" t="str">
        <f t="shared" si="211"/>
        <v>January</v>
      </c>
      <c r="E2284">
        <v>10.5</v>
      </c>
      <c r="F2284" t="s">
        <v>27</v>
      </c>
      <c r="G2284" t="s">
        <v>8</v>
      </c>
      <c r="H2284">
        <f t="shared" si="212"/>
        <v>13.5</v>
      </c>
      <c r="I2284">
        <v>4</v>
      </c>
      <c r="J2284" t="s">
        <v>9</v>
      </c>
      <c r="K2284" t="s">
        <v>10</v>
      </c>
      <c r="L2284">
        <f>Table357[[#This Row],[unit_price]]*Table357[[#This Row],[quantity]]</f>
        <v>42</v>
      </c>
      <c r="M2284">
        <f t="shared" si="213"/>
        <v>54</v>
      </c>
      <c r="N2284">
        <f t="shared" si="215"/>
        <v>12</v>
      </c>
      <c r="O2284" t="s">
        <v>111</v>
      </c>
      <c r="P2284" t="s">
        <v>114</v>
      </c>
      <c r="Q2284" t="str">
        <f>TEXT(Table357[[#This Row],[order_date]],"yyyy")</f>
        <v>2016</v>
      </c>
    </row>
    <row r="2285" spans="1:17" x14ac:dyDescent="0.3">
      <c r="A2285">
        <f t="shared" si="214"/>
        <v>7777897684</v>
      </c>
      <c r="B2285" s="1">
        <v>42398</v>
      </c>
      <c r="C2285" t="str">
        <f t="shared" si="210"/>
        <v>Friday</v>
      </c>
      <c r="D2285" t="str">
        <f t="shared" si="211"/>
        <v>January</v>
      </c>
      <c r="E2285">
        <v>12.5</v>
      </c>
      <c r="F2285" t="s">
        <v>27</v>
      </c>
      <c r="G2285" t="s">
        <v>17</v>
      </c>
      <c r="H2285">
        <f t="shared" si="212"/>
        <v>19.5</v>
      </c>
      <c r="I2285">
        <v>2</v>
      </c>
      <c r="J2285" t="s">
        <v>54</v>
      </c>
      <c r="K2285" t="s">
        <v>55</v>
      </c>
      <c r="L2285">
        <f>Table357[[#This Row],[unit_price]]*Table357[[#This Row],[quantity]]</f>
        <v>25</v>
      </c>
      <c r="M2285">
        <f t="shared" si="213"/>
        <v>39</v>
      </c>
      <c r="N2285">
        <f t="shared" si="215"/>
        <v>14</v>
      </c>
      <c r="O2285" t="s">
        <v>111</v>
      </c>
      <c r="P2285" t="s">
        <v>115</v>
      </c>
      <c r="Q2285" t="str">
        <f>TEXT(Table357[[#This Row],[order_date]],"yyyy")</f>
        <v>2016</v>
      </c>
    </row>
    <row r="2286" spans="1:17" x14ac:dyDescent="0.3">
      <c r="A2286">
        <f t="shared" si="214"/>
        <v>7777897685</v>
      </c>
      <c r="B2286" s="1">
        <v>42398</v>
      </c>
      <c r="C2286" t="str">
        <f t="shared" si="210"/>
        <v>Friday</v>
      </c>
      <c r="D2286" t="str">
        <f t="shared" si="211"/>
        <v>January</v>
      </c>
      <c r="E2286">
        <v>12.5</v>
      </c>
      <c r="F2286" t="s">
        <v>27</v>
      </c>
      <c r="G2286" t="s">
        <v>14</v>
      </c>
      <c r="H2286">
        <f t="shared" si="212"/>
        <v>16.5</v>
      </c>
      <c r="I2286">
        <v>10</v>
      </c>
      <c r="J2286" t="s">
        <v>40</v>
      </c>
      <c r="K2286" t="s">
        <v>41</v>
      </c>
      <c r="L2286">
        <f>Table357[[#This Row],[unit_price]]*Table357[[#This Row],[quantity]]</f>
        <v>125</v>
      </c>
      <c r="M2286">
        <f t="shared" si="213"/>
        <v>165</v>
      </c>
      <c r="N2286">
        <f t="shared" si="215"/>
        <v>40</v>
      </c>
      <c r="O2286" t="s">
        <v>112</v>
      </c>
      <c r="P2286" t="s">
        <v>114</v>
      </c>
      <c r="Q2286" t="str">
        <f>TEXT(Table357[[#This Row],[order_date]],"yyyy")</f>
        <v>2016</v>
      </c>
    </row>
    <row r="2287" spans="1:17" x14ac:dyDescent="0.3">
      <c r="A2287">
        <f t="shared" si="214"/>
        <v>7777897686</v>
      </c>
      <c r="B2287" s="1">
        <v>42398</v>
      </c>
      <c r="C2287" t="str">
        <f t="shared" si="210"/>
        <v>Friday</v>
      </c>
      <c r="D2287" t="str">
        <f t="shared" si="211"/>
        <v>January</v>
      </c>
      <c r="E2287">
        <v>20.75</v>
      </c>
      <c r="F2287" t="s">
        <v>13</v>
      </c>
      <c r="G2287" t="s">
        <v>22</v>
      </c>
      <c r="H2287">
        <f t="shared" si="212"/>
        <v>28.75</v>
      </c>
      <c r="I2287">
        <v>12</v>
      </c>
      <c r="J2287" t="s">
        <v>28</v>
      </c>
      <c r="K2287" t="s">
        <v>29</v>
      </c>
      <c r="L2287">
        <f>Table357[[#This Row],[unit_price]]*Table357[[#This Row],[quantity]]</f>
        <v>249</v>
      </c>
      <c r="M2287">
        <f t="shared" si="213"/>
        <v>345</v>
      </c>
      <c r="N2287">
        <f t="shared" si="215"/>
        <v>96</v>
      </c>
      <c r="O2287" t="s">
        <v>112</v>
      </c>
      <c r="P2287" t="s">
        <v>115</v>
      </c>
      <c r="Q2287" t="str">
        <f>TEXT(Table357[[#This Row],[order_date]],"yyyy")</f>
        <v>2016</v>
      </c>
    </row>
    <row r="2288" spans="1:17" x14ac:dyDescent="0.3">
      <c r="A2288">
        <f t="shared" si="214"/>
        <v>7777897687</v>
      </c>
      <c r="B2288" s="1">
        <v>42398</v>
      </c>
      <c r="C2288" t="str">
        <f t="shared" si="210"/>
        <v>Friday</v>
      </c>
      <c r="D2288" t="str">
        <f t="shared" si="211"/>
        <v>January</v>
      </c>
      <c r="E2288">
        <v>12.75</v>
      </c>
      <c r="F2288" t="s">
        <v>27</v>
      </c>
      <c r="G2288" t="s">
        <v>22</v>
      </c>
      <c r="H2288">
        <f t="shared" si="212"/>
        <v>17.75</v>
      </c>
      <c r="I2288">
        <v>7</v>
      </c>
      <c r="J2288" t="s">
        <v>28</v>
      </c>
      <c r="K2288" t="s">
        <v>29</v>
      </c>
      <c r="L2288">
        <f>Table357[[#This Row],[unit_price]]*Table357[[#This Row],[quantity]]</f>
        <v>89.25</v>
      </c>
      <c r="M2288">
        <f t="shared" si="213"/>
        <v>124.25</v>
      </c>
      <c r="N2288">
        <f t="shared" si="215"/>
        <v>35</v>
      </c>
      <c r="O2288" t="s">
        <v>112</v>
      </c>
      <c r="P2288" t="s">
        <v>114</v>
      </c>
      <c r="Q2288" t="str">
        <f>TEXT(Table357[[#This Row],[order_date]],"yyyy")</f>
        <v>2016</v>
      </c>
    </row>
    <row r="2289" spans="1:17" x14ac:dyDescent="0.3">
      <c r="A2289">
        <f t="shared" si="214"/>
        <v>7777897688</v>
      </c>
      <c r="B2289" s="1">
        <v>42399</v>
      </c>
      <c r="C2289" t="str">
        <f t="shared" si="210"/>
        <v>Saturday</v>
      </c>
      <c r="D2289" t="str">
        <f t="shared" si="211"/>
        <v>January</v>
      </c>
      <c r="E2289">
        <v>12.5</v>
      </c>
      <c r="F2289" t="s">
        <v>7</v>
      </c>
      <c r="G2289" t="s">
        <v>8</v>
      </c>
      <c r="H2289">
        <f t="shared" si="212"/>
        <v>17</v>
      </c>
      <c r="I2289">
        <v>2</v>
      </c>
      <c r="J2289" t="s">
        <v>48</v>
      </c>
      <c r="K2289" t="s">
        <v>49</v>
      </c>
      <c r="L2289">
        <f>Table357[[#This Row],[unit_price]]*Table357[[#This Row],[quantity]]</f>
        <v>25</v>
      </c>
      <c r="M2289">
        <f t="shared" si="213"/>
        <v>34</v>
      </c>
      <c r="N2289">
        <f t="shared" si="215"/>
        <v>9</v>
      </c>
      <c r="O2289" t="s">
        <v>112</v>
      </c>
      <c r="P2289" t="s">
        <v>114</v>
      </c>
      <c r="Q2289" t="str">
        <f>TEXT(Table357[[#This Row],[order_date]],"yyyy")</f>
        <v>2016</v>
      </c>
    </row>
    <row r="2290" spans="1:17" x14ac:dyDescent="0.3">
      <c r="A2290">
        <f t="shared" si="214"/>
        <v>7777897689</v>
      </c>
      <c r="B2290" s="1">
        <v>42399</v>
      </c>
      <c r="C2290" t="str">
        <f t="shared" si="210"/>
        <v>Saturday</v>
      </c>
      <c r="D2290" t="str">
        <f t="shared" si="211"/>
        <v>January</v>
      </c>
      <c r="E2290">
        <v>20.75</v>
      </c>
      <c r="F2290" t="s">
        <v>13</v>
      </c>
      <c r="G2290" t="s">
        <v>22</v>
      </c>
      <c r="H2290">
        <f t="shared" si="212"/>
        <v>28.75</v>
      </c>
      <c r="I2290">
        <v>6</v>
      </c>
      <c r="J2290" t="s">
        <v>44</v>
      </c>
      <c r="K2290" t="s">
        <v>45</v>
      </c>
      <c r="L2290">
        <f>Table357[[#This Row],[unit_price]]*Table357[[#This Row],[quantity]]</f>
        <v>124.5</v>
      </c>
      <c r="M2290">
        <f t="shared" si="213"/>
        <v>172.5</v>
      </c>
      <c r="N2290">
        <f t="shared" si="215"/>
        <v>48</v>
      </c>
      <c r="O2290" t="s">
        <v>111</v>
      </c>
      <c r="P2290" t="s">
        <v>115</v>
      </c>
      <c r="Q2290" t="str">
        <f>TEXT(Table357[[#This Row],[order_date]],"yyyy")</f>
        <v>2016</v>
      </c>
    </row>
    <row r="2291" spans="1:17" x14ac:dyDescent="0.3">
      <c r="A2291">
        <f t="shared" si="214"/>
        <v>7777897690</v>
      </c>
      <c r="B2291" s="1">
        <v>42399</v>
      </c>
      <c r="C2291" t="str">
        <f t="shared" si="210"/>
        <v>Saturday</v>
      </c>
      <c r="D2291" t="str">
        <f t="shared" si="211"/>
        <v>January</v>
      </c>
      <c r="E2291">
        <v>20.75</v>
      </c>
      <c r="F2291" t="s">
        <v>13</v>
      </c>
      <c r="G2291" t="s">
        <v>22</v>
      </c>
      <c r="H2291">
        <f t="shared" si="212"/>
        <v>28.75</v>
      </c>
      <c r="I2291">
        <v>6</v>
      </c>
      <c r="J2291" t="s">
        <v>28</v>
      </c>
      <c r="K2291" t="s">
        <v>29</v>
      </c>
      <c r="L2291">
        <f>Table357[[#This Row],[unit_price]]*Table357[[#This Row],[quantity]]</f>
        <v>124.5</v>
      </c>
      <c r="M2291">
        <f t="shared" si="213"/>
        <v>172.5</v>
      </c>
      <c r="N2291">
        <f t="shared" si="215"/>
        <v>48</v>
      </c>
      <c r="O2291" t="s">
        <v>111</v>
      </c>
      <c r="P2291" t="s">
        <v>115</v>
      </c>
      <c r="Q2291" t="str">
        <f>TEXT(Table357[[#This Row],[order_date]],"yyyy")</f>
        <v>2016</v>
      </c>
    </row>
    <row r="2292" spans="1:17" x14ac:dyDescent="0.3">
      <c r="A2292">
        <f t="shared" si="214"/>
        <v>7777897691</v>
      </c>
      <c r="B2292" s="1">
        <v>42400</v>
      </c>
      <c r="C2292" t="str">
        <f t="shared" si="210"/>
        <v>Sunday</v>
      </c>
      <c r="D2292" t="str">
        <f t="shared" si="211"/>
        <v>January</v>
      </c>
      <c r="E2292">
        <v>20.75</v>
      </c>
      <c r="F2292" t="s">
        <v>13</v>
      </c>
      <c r="G2292" t="s">
        <v>22</v>
      </c>
      <c r="H2292">
        <f t="shared" si="212"/>
        <v>28.75</v>
      </c>
      <c r="I2292">
        <v>8</v>
      </c>
      <c r="J2292" t="s">
        <v>46</v>
      </c>
      <c r="K2292" t="s">
        <v>47</v>
      </c>
      <c r="L2292">
        <f>Table357[[#This Row],[unit_price]]*Table357[[#This Row],[quantity]]</f>
        <v>166</v>
      </c>
      <c r="M2292">
        <f t="shared" si="213"/>
        <v>230</v>
      </c>
      <c r="N2292">
        <f t="shared" si="215"/>
        <v>64</v>
      </c>
      <c r="O2292" t="s">
        <v>112</v>
      </c>
      <c r="P2292" t="s">
        <v>115</v>
      </c>
      <c r="Q2292" t="str">
        <f>TEXT(Table357[[#This Row],[order_date]],"yyyy")</f>
        <v>2016</v>
      </c>
    </row>
    <row r="2293" spans="1:17" x14ac:dyDescent="0.3">
      <c r="A2293">
        <f t="shared" si="214"/>
        <v>7777897692</v>
      </c>
      <c r="B2293" s="1">
        <v>42400</v>
      </c>
      <c r="C2293" t="str">
        <f t="shared" si="210"/>
        <v>Sunday</v>
      </c>
      <c r="D2293" t="str">
        <f t="shared" si="211"/>
        <v>January</v>
      </c>
      <c r="E2293">
        <v>12</v>
      </c>
      <c r="F2293" t="s">
        <v>27</v>
      </c>
      <c r="G2293" t="s">
        <v>14</v>
      </c>
      <c r="H2293">
        <f t="shared" si="212"/>
        <v>16</v>
      </c>
      <c r="I2293">
        <v>5</v>
      </c>
      <c r="J2293" t="s">
        <v>64</v>
      </c>
      <c r="K2293" t="s">
        <v>65</v>
      </c>
      <c r="L2293">
        <f>Table357[[#This Row],[unit_price]]*Table357[[#This Row],[quantity]]</f>
        <v>60</v>
      </c>
      <c r="M2293">
        <f t="shared" si="213"/>
        <v>80</v>
      </c>
      <c r="N2293">
        <f t="shared" si="215"/>
        <v>20</v>
      </c>
      <c r="O2293" t="s">
        <v>111</v>
      </c>
      <c r="P2293" t="s">
        <v>114</v>
      </c>
      <c r="Q2293" t="str">
        <f>TEXT(Table357[[#This Row],[order_date]],"yyyy")</f>
        <v>2016</v>
      </c>
    </row>
    <row r="2294" spans="1:17" x14ac:dyDescent="0.3">
      <c r="A2294">
        <f t="shared" si="214"/>
        <v>7777897693</v>
      </c>
      <c r="B2294" s="1">
        <v>42400</v>
      </c>
      <c r="C2294" t="str">
        <f t="shared" si="210"/>
        <v>Sunday</v>
      </c>
      <c r="D2294" t="str">
        <f t="shared" si="211"/>
        <v>January</v>
      </c>
      <c r="E2294">
        <v>12.5</v>
      </c>
      <c r="F2294" t="s">
        <v>7</v>
      </c>
      <c r="G2294" t="s">
        <v>8</v>
      </c>
      <c r="H2294">
        <f t="shared" si="212"/>
        <v>17</v>
      </c>
      <c r="I2294">
        <v>9</v>
      </c>
      <c r="J2294" t="s">
        <v>48</v>
      </c>
      <c r="K2294" t="s">
        <v>49</v>
      </c>
      <c r="L2294">
        <f>Table357[[#This Row],[unit_price]]*Table357[[#This Row],[quantity]]</f>
        <v>112.5</v>
      </c>
      <c r="M2294">
        <f t="shared" si="213"/>
        <v>153</v>
      </c>
      <c r="N2294">
        <f t="shared" si="215"/>
        <v>40.5</v>
      </c>
      <c r="O2294" t="s">
        <v>112</v>
      </c>
      <c r="P2294" t="s">
        <v>115</v>
      </c>
      <c r="Q2294" t="str">
        <f>TEXT(Table357[[#This Row],[order_date]],"yyyy")</f>
        <v>2016</v>
      </c>
    </row>
    <row r="2295" spans="1:17" x14ac:dyDescent="0.3">
      <c r="A2295">
        <f t="shared" si="214"/>
        <v>7777897694</v>
      </c>
      <c r="B2295" s="1">
        <v>42400</v>
      </c>
      <c r="C2295" t="str">
        <f t="shared" si="210"/>
        <v>Sunday</v>
      </c>
      <c r="D2295" t="str">
        <f t="shared" si="211"/>
        <v>January</v>
      </c>
      <c r="E2295">
        <v>20.75</v>
      </c>
      <c r="F2295" t="s">
        <v>13</v>
      </c>
      <c r="G2295" t="s">
        <v>22</v>
      </c>
      <c r="H2295">
        <f t="shared" si="212"/>
        <v>28.75</v>
      </c>
      <c r="I2295">
        <v>5</v>
      </c>
      <c r="J2295" t="s">
        <v>23</v>
      </c>
      <c r="K2295" t="s">
        <v>24</v>
      </c>
      <c r="L2295">
        <f>Table357[[#This Row],[unit_price]]*Table357[[#This Row],[quantity]]</f>
        <v>103.75</v>
      </c>
      <c r="M2295">
        <f t="shared" si="213"/>
        <v>143.75</v>
      </c>
      <c r="N2295">
        <f t="shared" si="215"/>
        <v>40</v>
      </c>
      <c r="O2295" t="s">
        <v>112</v>
      </c>
      <c r="P2295" t="s">
        <v>114</v>
      </c>
      <c r="Q2295" t="str">
        <f>TEXT(Table357[[#This Row],[order_date]],"yyyy")</f>
        <v>2016</v>
      </c>
    </row>
    <row r="2296" spans="1:17" x14ac:dyDescent="0.3">
      <c r="A2296">
        <f t="shared" si="214"/>
        <v>7777897695</v>
      </c>
      <c r="B2296" s="1">
        <v>42400</v>
      </c>
      <c r="C2296" t="str">
        <f t="shared" si="210"/>
        <v>Sunday</v>
      </c>
      <c r="D2296" t="str">
        <f t="shared" si="211"/>
        <v>January</v>
      </c>
      <c r="E2296">
        <v>16</v>
      </c>
      <c r="F2296" t="s">
        <v>7</v>
      </c>
      <c r="G2296" t="s">
        <v>8</v>
      </c>
      <c r="H2296">
        <f t="shared" si="212"/>
        <v>20.5</v>
      </c>
      <c r="I2296">
        <v>1</v>
      </c>
      <c r="J2296" t="s">
        <v>36</v>
      </c>
      <c r="K2296" t="s">
        <v>37</v>
      </c>
      <c r="L2296">
        <f>Table357[[#This Row],[unit_price]]*Table357[[#This Row],[quantity]]</f>
        <v>16</v>
      </c>
      <c r="M2296">
        <f t="shared" si="213"/>
        <v>20.5</v>
      </c>
      <c r="N2296">
        <f t="shared" si="215"/>
        <v>4.5</v>
      </c>
      <c r="O2296" t="s">
        <v>112</v>
      </c>
      <c r="P2296" t="s">
        <v>115</v>
      </c>
      <c r="Q2296" t="str">
        <f>TEXT(Table357[[#This Row],[order_date]],"yyyy")</f>
        <v>2016</v>
      </c>
    </row>
    <row r="2297" spans="1:17" x14ac:dyDescent="0.3">
      <c r="A2297">
        <f t="shared" si="214"/>
        <v>7777897696</v>
      </c>
      <c r="B2297" s="1">
        <v>42400</v>
      </c>
      <c r="C2297" t="str">
        <f t="shared" si="210"/>
        <v>Sunday</v>
      </c>
      <c r="D2297" t="str">
        <f t="shared" si="211"/>
        <v>January</v>
      </c>
      <c r="E2297">
        <v>20.75</v>
      </c>
      <c r="F2297" t="s">
        <v>13</v>
      </c>
      <c r="G2297" t="s">
        <v>22</v>
      </c>
      <c r="H2297">
        <f t="shared" si="212"/>
        <v>28.75</v>
      </c>
      <c r="I2297">
        <v>12</v>
      </c>
      <c r="J2297" t="s">
        <v>28</v>
      </c>
      <c r="K2297" t="s">
        <v>29</v>
      </c>
      <c r="L2297">
        <f>Table357[[#This Row],[unit_price]]*Table357[[#This Row],[quantity]]</f>
        <v>249</v>
      </c>
      <c r="M2297">
        <f t="shared" si="213"/>
        <v>345</v>
      </c>
      <c r="N2297">
        <f t="shared" si="215"/>
        <v>96</v>
      </c>
      <c r="O2297" t="s">
        <v>112</v>
      </c>
      <c r="P2297" t="s">
        <v>114</v>
      </c>
      <c r="Q2297" t="str">
        <f>TEXT(Table357[[#This Row],[order_date]],"yyyy")</f>
        <v>2016</v>
      </c>
    </row>
    <row r="2298" spans="1:17" x14ac:dyDescent="0.3">
      <c r="A2298">
        <f t="shared" si="214"/>
        <v>7777897697</v>
      </c>
      <c r="B2298" s="1">
        <v>42400</v>
      </c>
      <c r="C2298" t="str">
        <f t="shared" si="210"/>
        <v>Sunday</v>
      </c>
      <c r="D2298" t="str">
        <f t="shared" si="211"/>
        <v>January</v>
      </c>
      <c r="E2298">
        <v>11</v>
      </c>
      <c r="F2298" t="s">
        <v>27</v>
      </c>
      <c r="G2298" t="s">
        <v>8</v>
      </c>
      <c r="H2298">
        <f t="shared" si="212"/>
        <v>14</v>
      </c>
      <c r="I2298">
        <v>5</v>
      </c>
      <c r="J2298" t="s">
        <v>74</v>
      </c>
      <c r="K2298" t="s">
        <v>75</v>
      </c>
      <c r="L2298">
        <f>Table357[[#This Row],[unit_price]]*Table357[[#This Row],[quantity]]</f>
        <v>55</v>
      </c>
      <c r="M2298">
        <f t="shared" si="213"/>
        <v>70</v>
      </c>
      <c r="N2298">
        <f t="shared" si="215"/>
        <v>15</v>
      </c>
      <c r="O2298" t="s">
        <v>112</v>
      </c>
      <c r="P2298" t="s">
        <v>114</v>
      </c>
      <c r="Q2298" t="str">
        <f>TEXT(Table357[[#This Row],[order_date]],"yyyy")</f>
        <v>2016</v>
      </c>
    </row>
    <row r="2299" spans="1:17" x14ac:dyDescent="0.3">
      <c r="A2299">
        <f t="shared" si="214"/>
        <v>7777897698</v>
      </c>
      <c r="B2299" s="1">
        <v>42400</v>
      </c>
      <c r="C2299" t="str">
        <f t="shared" si="210"/>
        <v>Sunday</v>
      </c>
      <c r="D2299" t="str">
        <f t="shared" si="211"/>
        <v>January</v>
      </c>
      <c r="E2299">
        <v>15.25</v>
      </c>
      <c r="F2299" t="s">
        <v>13</v>
      </c>
      <c r="G2299" t="s">
        <v>8</v>
      </c>
      <c r="H2299">
        <f t="shared" si="212"/>
        <v>21.25</v>
      </c>
      <c r="I2299">
        <v>10</v>
      </c>
      <c r="J2299" t="s">
        <v>48</v>
      </c>
      <c r="K2299" t="s">
        <v>49</v>
      </c>
      <c r="L2299">
        <f>Table357[[#This Row],[unit_price]]*Table357[[#This Row],[quantity]]</f>
        <v>152.5</v>
      </c>
      <c r="M2299">
        <f t="shared" si="213"/>
        <v>212.5</v>
      </c>
      <c r="N2299">
        <f t="shared" si="215"/>
        <v>60</v>
      </c>
      <c r="O2299" t="s">
        <v>112</v>
      </c>
      <c r="P2299" t="s">
        <v>114</v>
      </c>
      <c r="Q2299" t="str">
        <f>TEXT(Table357[[#This Row],[order_date]],"yyyy")</f>
        <v>2016</v>
      </c>
    </row>
    <row r="2300" spans="1:17" x14ac:dyDescent="0.3">
      <c r="A2300">
        <f t="shared" si="214"/>
        <v>7777897699</v>
      </c>
      <c r="B2300" s="1">
        <v>42401</v>
      </c>
      <c r="C2300" t="str">
        <f t="shared" si="210"/>
        <v>Monday</v>
      </c>
      <c r="D2300" t="str">
        <f t="shared" si="211"/>
        <v>February</v>
      </c>
      <c r="E2300">
        <v>20.25</v>
      </c>
      <c r="F2300" t="s">
        <v>13</v>
      </c>
      <c r="G2300" t="s">
        <v>14</v>
      </c>
      <c r="H2300">
        <f t="shared" si="212"/>
        <v>27.25</v>
      </c>
      <c r="I2300">
        <v>12</v>
      </c>
      <c r="J2300" t="s">
        <v>42</v>
      </c>
      <c r="K2300" t="s">
        <v>43</v>
      </c>
      <c r="L2300">
        <f>Table357[[#This Row],[unit_price]]*Table357[[#This Row],[quantity]]</f>
        <v>243</v>
      </c>
      <c r="M2300">
        <f t="shared" si="213"/>
        <v>327</v>
      </c>
      <c r="N2300">
        <f t="shared" si="215"/>
        <v>84</v>
      </c>
      <c r="O2300" t="s">
        <v>112</v>
      </c>
      <c r="P2300" t="s">
        <v>115</v>
      </c>
      <c r="Q2300" t="str">
        <f>TEXT(Table357[[#This Row],[order_date]],"yyyy")</f>
        <v>2016</v>
      </c>
    </row>
    <row r="2301" spans="1:17" x14ac:dyDescent="0.3">
      <c r="A2301">
        <f t="shared" si="214"/>
        <v>7777897700</v>
      </c>
      <c r="B2301" s="1">
        <v>42401</v>
      </c>
      <c r="C2301" t="str">
        <f t="shared" si="210"/>
        <v>Monday</v>
      </c>
      <c r="D2301" t="str">
        <f t="shared" si="211"/>
        <v>February</v>
      </c>
      <c r="E2301">
        <v>20.75</v>
      </c>
      <c r="F2301" t="s">
        <v>13</v>
      </c>
      <c r="G2301" t="s">
        <v>22</v>
      </c>
      <c r="H2301">
        <f t="shared" si="212"/>
        <v>28.75</v>
      </c>
      <c r="I2301">
        <v>7</v>
      </c>
      <c r="J2301" t="s">
        <v>46</v>
      </c>
      <c r="K2301" t="s">
        <v>47</v>
      </c>
      <c r="L2301">
        <f>Table357[[#This Row],[unit_price]]*Table357[[#This Row],[quantity]]</f>
        <v>145.25</v>
      </c>
      <c r="M2301">
        <f t="shared" si="213"/>
        <v>201.25</v>
      </c>
      <c r="N2301">
        <f t="shared" si="215"/>
        <v>56</v>
      </c>
      <c r="O2301" t="s">
        <v>112</v>
      </c>
      <c r="P2301" t="s">
        <v>115</v>
      </c>
      <c r="Q2301" t="str">
        <f>TEXT(Table357[[#This Row],[order_date]],"yyyy")</f>
        <v>2016</v>
      </c>
    </row>
    <row r="2302" spans="1:17" x14ac:dyDescent="0.3">
      <c r="A2302">
        <f t="shared" si="214"/>
        <v>7777897701</v>
      </c>
      <c r="B2302" s="1">
        <v>42401</v>
      </c>
      <c r="C2302" t="str">
        <f t="shared" si="210"/>
        <v>Monday</v>
      </c>
      <c r="D2302" t="str">
        <f t="shared" si="211"/>
        <v>February</v>
      </c>
      <c r="E2302">
        <v>20.5</v>
      </c>
      <c r="F2302" t="s">
        <v>13</v>
      </c>
      <c r="G2302" t="s">
        <v>8</v>
      </c>
      <c r="H2302">
        <f t="shared" si="212"/>
        <v>26.5</v>
      </c>
      <c r="I2302">
        <v>2</v>
      </c>
      <c r="J2302" t="s">
        <v>11</v>
      </c>
      <c r="K2302" t="s">
        <v>12</v>
      </c>
      <c r="L2302">
        <f>Table357[[#This Row],[unit_price]]*Table357[[#This Row],[quantity]]</f>
        <v>41</v>
      </c>
      <c r="M2302">
        <f t="shared" si="213"/>
        <v>53</v>
      </c>
      <c r="N2302">
        <f t="shared" si="215"/>
        <v>12</v>
      </c>
      <c r="O2302" t="s">
        <v>112</v>
      </c>
      <c r="P2302" t="s">
        <v>115</v>
      </c>
      <c r="Q2302" t="str">
        <f>TEXT(Table357[[#This Row],[order_date]],"yyyy")</f>
        <v>2016</v>
      </c>
    </row>
    <row r="2303" spans="1:17" x14ac:dyDescent="0.3">
      <c r="A2303">
        <f t="shared" si="214"/>
        <v>7777897702</v>
      </c>
      <c r="B2303" s="1">
        <v>42401</v>
      </c>
      <c r="C2303" t="str">
        <f t="shared" si="210"/>
        <v>Monday</v>
      </c>
      <c r="D2303" t="str">
        <f t="shared" si="211"/>
        <v>February</v>
      </c>
      <c r="E2303">
        <v>17.95</v>
      </c>
      <c r="F2303" t="s">
        <v>13</v>
      </c>
      <c r="G2303" t="s">
        <v>14</v>
      </c>
      <c r="H2303">
        <f t="shared" si="212"/>
        <v>24.95</v>
      </c>
      <c r="I2303">
        <v>1</v>
      </c>
      <c r="J2303" t="s">
        <v>56</v>
      </c>
      <c r="K2303" t="s">
        <v>57</v>
      </c>
      <c r="L2303">
        <f>Table357[[#This Row],[unit_price]]*Table357[[#This Row],[quantity]]</f>
        <v>17.95</v>
      </c>
      <c r="M2303">
        <f t="shared" si="213"/>
        <v>24.95</v>
      </c>
      <c r="N2303">
        <f t="shared" si="215"/>
        <v>7</v>
      </c>
      <c r="O2303" t="s">
        <v>111</v>
      </c>
      <c r="P2303" t="s">
        <v>115</v>
      </c>
      <c r="Q2303" t="str">
        <f>TEXT(Table357[[#This Row],[order_date]],"yyyy")</f>
        <v>2016</v>
      </c>
    </row>
    <row r="2304" spans="1:17" x14ac:dyDescent="0.3">
      <c r="A2304">
        <f t="shared" si="214"/>
        <v>7777897703</v>
      </c>
      <c r="B2304" s="1">
        <v>42401</v>
      </c>
      <c r="C2304" t="str">
        <f t="shared" si="210"/>
        <v>Monday</v>
      </c>
      <c r="D2304" t="str">
        <f t="shared" si="211"/>
        <v>February</v>
      </c>
      <c r="E2304">
        <v>20.5</v>
      </c>
      <c r="F2304" t="s">
        <v>13</v>
      </c>
      <c r="G2304" t="s">
        <v>8</v>
      </c>
      <c r="H2304">
        <f t="shared" si="212"/>
        <v>26.5</v>
      </c>
      <c r="I2304">
        <v>2</v>
      </c>
      <c r="J2304" t="s">
        <v>58</v>
      </c>
      <c r="K2304" t="s">
        <v>59</v>
      </c>
      <c r="L2304">
        <f>Table357[[#This Row],[unit_price]]*Table357[[#This Row],[quantity]]</f>
        <v>41</v>
      </c>
      <c r="M2304">
        <f t="shared" si="213"/>
        <v>53</v>
      </c>
      <c r="N2304">
        <f t="shared" si="215"/>
        <v>12</v>
      </c>
      <c r="O2304" t="s">
        <v>112</v>
      </c>
      <c r="P2304" t="s">
        <v>115</v>
      </c>
      <c r="Q2304" t="str">
        <f>TEXT(Table357[[#This Row],[order_date]],"yyyy")</f>
        <v>2016</v>
      </c>
    </row>
    <row r="2305" spans="1:17" x14ac:dyDescent="0.3">
      <c r="A2305">
        <f t="shared" si="214"/>
        <v>7777897704</v>
      </c>
      <c r="B2305" s="1">
        <v>42401</v>
      </c>
      <c r="C2305" t="str">
        <f t="shared" si="210"/>
        <v>Monday</v>
      </c>
      <c r="D2305" t="str">
        <f t="shared" si="211"/>
        <v>February</v>
      </c>
      <c r="E2305">
        <v>20.25</v>
      </c>
      <c r="F2305" t="s">
        <v>13</v>
      </c>
      <c r="G2305" t="s">
        <v>17</v>
      </c>
      <c r="H2305">
        <f t="shared" si="212"/>
        <v>30.25</v>
      </c>
      <c r="I2305">
        <v>9</v>
      </c>
      <c r="J2305" t="s">
        <v>70</v>
      </c>
      <c r="K2305" t="s">
        <v>71</v>
      </c>
      <c r="L2305">
        <f>Table357[[#This Row],[unit_price]]*Table357[[#This Row],[quantity]]</f>
        <v>182.25</v>
      </c>
      <c r="M2305">
        <f t="shared" si="213"/>
        <v>272.25</v>
      </c>
      <c r="N2305">
        <f t="shared" si="215"/>
        <v>90</v>
      </c>
      <c r="O2305" t="s">
        <v>112</v>
      </c>
      <c r="P2305" t="s">
        <v>115</v>
      </c>
      <c r="Q2305" t="str">
        <f>TEXT(Table357[[#This Row],[order_date]],"yyyy")</f>
        <v>2016</v>
      </c>
    </row>
    <row r="2306" spans="1:17" x14ac:dyDescent="0.3">
      <c r="A2306">
        <f t="shared" si="214"/>
        <v>7777897705</v>
      </c>
      <c r="B2306" s="1">
        <v>42402</v>
      </c>
      <c r="C2306" t="str">
        <f t="shared" ref="C2306:C2369" si="216">TEXT(B2306,"dddd")</f>
        <v>Tuesday</v>
      </c>
      <c r="D2306" t="str">
        <f t="shared" si="211"/>
        <v>February</v>
      </c>
      <c r="E2306">
        <v>16.25</v>
      </c>
      <c r="F2306" t="s">
        <v>7</v>
      </c>
      <c r="G2306" t="s">
        <v>17</v>
      </c>
      <c r="H2306">
        <f t="shared" si="212"/>
        <v>24.75</v>
      </c>
      <c r="I2306">
        <v>5</v>
      </c>
      <c r="J2306" t="s">
        <v>70</v>
      </c>
      <c r="K2306" t="s">
        <v>71</v>
      </c>
      <c r="L2306">
        <f>Table357[[#This Row],[unit_price]]*Table357[[#This Row],[quantity]]</f>
        <v>81.25</v>
      </c>
      <c r="M2306">
        <f t="shared" si="213"/>
        <v>123.75</v>
      </c>
      <c r="N2306">
        <f t="shared" si="215"/>
        <v>42.5</v>
      </c>
      <c r="O2306" t="s">
        <v>112</v>
      </c>
      <c r="P2306" t="s">
        <v>115</v>
      </c>
      <c r="Q2306" t="str">
        <f>TEXT(Table357[[#This Row],[order_date]],"yyyy")</f>
        <v>2016</v>
      </c>
    </row>
    <row r="2307" spans="1:17" x14ac:dyDescent="0.3">
      <c r="A2307">
        <f t="shared" si="214"/>
        <v>7777897706</v>
      </c>
      <c r="B2307" s="1">
        <v>42402</v>
      </c>
      <c r="C2307" t="str">
        <f t="shared" si="216"/>
        <v>Tuesday</v>
      </c>
      <c r="D2307" t="str">
        <f t="shared" ref="D2307:D2370" si="217">TEXT(B2307,"mmmm")</f>
        <v>February</v>
      </c>
      <c r="E2307">
        <v>20.5</v>
      </c>
      <c r="F2307" t="s">
        <v>13</v>
      </c>
      <c r="G2307" t="s">
        <v>8</v>
      </c>
      <c r="H2307">
        <f t="shared" ref="H2307:H2370" si="218">E2307 +   IF(F2307="S", 2, IF(F2307="M", 3.5, IF(F2307="L", 5, 0))) +  IF(G2307="Classic", 1, IF(G2307="Veggie", 2, IF(G2307="Chicken", 3, IF(G2307="Supreme",5,0))))</f>
        <v>26.5</v>
      </c>
      <c r="I2307">
        <v>3</v>
      </c>
      <c r="J2307" t="s">
        <v>30</v>
      </c>
      <c r="K2307" t="s">
        <v>31</v>
      </c>
      <c r="L2307">
        <f>Table357[[#This Row],[unit_price]]*Table357[[#This Row],[quantity]]</f>
        <v>61.5</v>
      </c>
      <c r="M2307">
        <f t="shared" ref="M2307:M2370" si="219">H2307*I2307</f>
        <v>79.5</v>
      </c>
      <c r="N2307">
        <f t="shared" si="215"/>
        <v>18</v>
      </c>
      <c r="O2307" t="s">
        <v>111</v>
      </c>
      <c r="P2307" t="s">
        <v>115</v>
      </c>
      <c r="Q2307" t="str">
        <f>TEXT(Table357[[#This Row],[order_date]],"yyyy")</f>
        <v>2016</v>
      </c>
    </row>
    <row r="2308" spans="1:17" x14ac:dyDescent="0.3">
      <c r="A2308">
        <f t="shared" ref="A2308:A2371" si="220">A2307+1</f>
        <v>7777897707</v>
      </c>
      <c r="B2308" s="1">
        <v>42402</v>
      </c>
      <c r="C2308" t="str">
        <f t="shared" si="216"/>
        <v>Tuesday</v>
      </c>
      <c r="D2308" t="str">
        <f t="shared" si="217"/>
        <v>February</v>
      </c>
      <c r="E2308">
        <v>9.75</v>
      </c>
      <c r="F2308" t="s">
        <v>27</v>
      </c>
      <c r="G2308" t="s">
        <v>8</v>
      </c>
      <c r="H2308">
        <f t="shared" si="218"/>
        <v>12.75</v>
      </c>
      <c r="I2308">
        <v>7</v>
      </c>
      <c r="J2308" t="s">
        <v>48</v>
      </c>
      <c r="K2308" t="s">
        <v>49</v>
      </c>
      <c r="L2308">
        <f>Table357[[#This Row],[unit_price]]*Table357[[#This Row],[quantity]]</f>
        <v>68.25</v>
      </c>
      <c r="M2308">
        <f t="shared" si="219"/>
        <v>89.25</v>
      </c>
      <c r="N2308">
        <f t="shared" si="215"/>
        <v>21</v>
      </c>
      <c r="O2308" t="s">
        <v>112</v>
      </c>
      <c r="P2308" t="s">
        <v>115</v>
      </c>
      <c r="Q2308" t="str">
        <f>TEXT(Table357[[#This Row],[order_date]],"yyyy")</f>
        <v>2016</v>
      </c>
    </row>
    <row r="2309" spans="1:17" x14ac:dyDescent="0.3">
      <c r="A2309">
        <f t="shared" si="220"/>
        <v>7777897708</v>
      </c>
      <c r="B2309" s="1">
        <v>42402</v>
      </c>
      <c r="C2309" t="str">
        <f t="shared" si="216"/>
        <v>Tuesday</v>
      </c>
      <c r="D2309" t="str">
        <f t="shared" si="217"/>
        <v>February</v>
      </c>
      <c r="E2309">
        <v>20.75</v>
      </c>
      <c r="F2309" t="s">
        <v>13</v>
      </c>
      <c r="G2309" t="s">
        <v>17</v>
      </c>
      <c r="H2309">
        <f t="shared" si="218"/>
        <v>30.75</v>
      </c>
      <c r="I2309">
        <v>7</v>
      </c>
      <c r="J2309" t="s">
        <v>66</v>
      </c>
      <c r="K2309" t="s">
        <v>67</v>
      </c>
      <c r="L2309">
        <f>Table357[[#This Row],[unit_price]]*Table357[[#This Row],[quantity]]</f>
        <v>145.25</v>
      </c>
      <c r="M2309">
        <f t="shared" si="219"/>
        <v>215.25</v>
      </c>
      <c r="N2309">
        <f t="shared" ref="N2309:N2372" si="221">(H2309-E2309)*I2309</f>
        <v>70</v>
      </c>
      <c r="O2309" t="s">
        <v>111</v>
      </c>
      <c r="P2309" t="s">
        <v>115</v>
      </c>
      <c r="Q2309" t="str">
        <f>TEXT(Table357[[#This Row],[order_date]],"yyyy")</f>
        <v>2016</v>
      </c>
    </row>
    <row r="2310" spans="1:17" x14ac:dyDescent="0.3">
      <c r="A2310">
        <f t="shared" si="220"/>
        <v>7777897709</v>
      </c>
      <c r="B2310" s="1">
        <v>42402</v>
      </c>
      <c r="C2310" t="str">
        <f t="shared" si="216"/>
        <v>Tuesday</v>
      </c>
      <c r="D2310" t="str">
        <f t="shared" si="217"/>
        <v>February</v>
      </c>
      <c r="E2310">
        <v>12.25</v>
      </c>
      <c r="F2310" t="s">
        <v>27</v>
      </c>
      <c r="G2310" t="s">
        <v>17</v>
      </c>
      <c r="H2310">
        <f t="shared" si="218"/>
        <v>19.25</v>
      </c>
      <c r="I2310">
        <v>10</v>
      </c>
      <c r="J2310" t="s">
        <v>70</v>
      </c>
      <c r="K2310" t="s">
        <v>71</v>
      </c>
      <c r="L2310">
        <f>Table357[[#This Row],[unit_price]]*Table357[[#This Row],[quantity]]</f>
        <v>122.5</v>
      </c>
      <c r="M2310">
        <f t="shared" si="219"/>
        <v>192.5</v>
      </c>
      <c r="N2310">
        <f t="shared" si="221"/>
        <v>70</v>
      </c>
      <c r="O2310" t="s">
        <v>112</v>
      </c>
      <c r="P2310" t="s">
        <v>114</v>
      </c>
      <c r="Q2310" t="str">
        <f>TEXT(Table357[[#This Row],[order_date]],"yyyy")</f>
        <v>2016</v>
      </c>
    </row>
    <row r="2311" spans="1:17" x14ac:dyDescent="0.3">
      <c r="A2311">
        <f t="shared" si="220"/>
        <v>7777897710</v>
      </c>
      <c r="B2311" s="1">
        <v>42402</v>
      </c>
      <c r="C2311" t="str">
        <f t="shared" si="216"/>
        <v>Tuesday</v>
      </c>
      <c r="D2311" t="str">
        <f t="shared" si="217"/>
        <v>February</v>
      </c>
      <c r="E2311">
        <v>20.75</v>
      </c>
      <c r="F2311" t="s">
        <v>13</v>
      </c>
      <c r="G2311" t="s">
        <v>17</v>
      </c>
      <c r="H2311">
        <f t="shared" si="218"/>
        <v>30.75</v>
      </c>
      <c r="I2311">
        <v>5</v>
      </c>
      <c r="J2311" t="s">
        <v>38</v>
      </c>
      <c r="K2311" t="s">
        <v>39</v>
      </c>
      <c r="L2311">
        <f>Table357[[#This Row],[unit_price]]*Table357[[#This Row],[quantity]]</f>
        <v>103.75</v>
      </c>
      <c r="M2311">
        <f t="shared" si="219"/>
        <v>153.75</v>
      </c>
      <c r="N2311">
        <f t="shared" si="221"/>
        <v>50</v>
      </c>
      <c r="O2311" t="s">
        <v>111</v>
      </c>
      <c r="P2311" t="s">
        <v>114</v>
      </c>
      <c r="Q2311" t="str">
        <f>TEXT(Table357[[#This Row],[order_date]],"yyyy")</f>
        <v>2016</v>
      </c>
    </row>
    <row r="2312" spans="1:17" x14ac:dyDescent="0.3">
      <c r="A2312">
        <f t="shared" si="220"/>
        <v>7777897711</v>
      </c>
      <c r="B2312" s="1">
        <v>42403</v>
      </c>
      <c r="C2312" t="str">
        <f t="shared" si="216"/>
        <v>Wednesday</v>
      </c>
      <c r="D2312" t="str">
        <f t="shared" si="217"/>
        <v>February</v>
      </c>
      <c r="E2312">
        <v>20.5</v>
      </c>
      <c r="F2312" t="s">
        <v>13</v>
      </c>
      <c r="G2312" t="s">
        <v>8</v>
      </c>
      <c r="H2312">
        <f t="shared" si="218"/>
        <v>26.5</v>
      </c>
      <c r="I2312">
        <v>8</v>
      </c>
      <c r="J2312" t="s">
        <v>11</v>
      </c>
      <c r="K2312" t="s">
        <v>12</v>
      </c>
      <c r="L2312">
        <f>Table357[[#This Row],[unit_price]]*Table357[[#This Row],[quantity]]</f>
        <v>164</v>
      </c>
      <c r="M2312">
        <f t="shared" si="219"/>
        <v>212</v>
      </c>
      <c r="N2312">
        <f t="shared" si="221"/>
        <v>48</v>
      </c>
      <c r="O2312" t="s">
        <v>112</v>
      </c>
      <c r="P2312" t="s">
        <v>114</v>
      </c>
      <c r="Q2312" t="str">
        <f>TEXT(Table357[[#This Row],[order_date]],"yyyy")</f>
        <v>2016</v>
      </c>
    </row>
    <row r="2313" spans="1:17" x14ac:dyDescent="0.3">
      <c r="A2313">
        <f t="shared" si="220"/>
        <v>7777897712</v>
      </c>
      <c r="B2313" s="1">
        <v>42403</v>
      </c>
      <c r="C2313" t="str">
        <f t="shared" si="216"/>
        <v>Wednesday</v>
      </c>
      <c r="D2313" t="str">
        <f t="shared" si="217"/>
        <v>February</v>
      </c>
      <c r="E2313">
        <v>16.5</v>
      </c>
      <c r="F2313" t="s">
        <v>13</v>
      </c>
      <c r="G2313" t="s">
        <v>8</v>
      </c>
      <c r="H2313">
        <f t="shared" si="218"/>
        <v>22.5</v>
      </c>
      <c r="I2313">
        <v>4</v>
      </c>
      <c r="J2313" t="s">
        <v>9</v>
      </c>
      <c r="K2313" t="s">
        <v>10</v>
      </c>
      <c r="L2313">
        <f>Table357[[#This Row],[unit_price]]*Table357[[#This Row],[quantity]]</f>
        <v>66</v>
      </c>
      <c r="M2313">
        <f t="shared" si="219"/>
        <v>90</v>
      </c>
      <c r="N2313">
        <f t="shared" si="221"/>
        <v>24</v>
      </c>
      <c r="O2313" t="s">
        <v>112</v>
      </c>
      <c r="P2313" t="s">
        <v>115</v>
      </c>
      <c r="Q2313" t="str">
        <f>TEXT(Table357[[#This Row],[order_date]],"yyyy")</f>
        <v>2016</v>
      </c>
    </row>
    <row r="2314" spans="1:17" x14ac:dyDescent="0.3">
      <c r="A2314">
        <f t="shared" si="220"/>
        <v>7777897713</v>
      </c>
      <c r="B2314" s="1">
        <v>42403</v>
      </c>
      <c r="C2314" t="str">
        <f t="shared" si="216"/>
        <v>Wednesday</v>
      </c>
      <c r="D2314" t="str">
        <f t="shared" si="217"/>
        <v>February</v>
      </c>
      <c r="E2314">
        <v>20.75</v>
      </c>
      <c r="F2314" t="s">
        <v>13</v>
      </c>
      <c r="G2314" t="s">
        <v>22</v>
      </c>
      <c r="H2314">
        <f t="shared" si="218"/>
        <v>28.75</v>
      </c>
      <c r="I2314">
        <v>6</v>
      </c>
      <c r="J2314" t="s">
        <v>28</v>
      </c>
      <c r="K2314" t="s">
        <v>29</v>
      </c>
      <c r="L2314">
        <f>Table357[[#This Row],[unit_price]]*Table357[[#This Row],[quantity]]</f>
        <v>124.5</v>
      </c>
      <c r="M2314">
        <f t="shared" si="219"/>
        <v>172.5</v>
      </c>
      <c r="N2314">
        <f t="shared" si="221"/>
        <v>48</v>
      </c>
      <c r="O2314" t="s">
        <v>112</v>
      </c>
      <c r="P2314" t="s">
        <v>115</v>
      </c>
      <c r="Q2314" t="str">
        <f>TEXT(Table357[[#This Row],[order_date]],"yyyy")</f>
        <v>2016</v>
      </c>
    </row>
    <row r="2315" spans="1:17" x14ac:dyDescent="0.3">
      <c r="A2315">
        <f t="shared" si="220"/>
        <v>7777897714</v>
      </c>
      <c r="B2315" s="1">
        <v>42403</v>
      </c>
      <c r="C2315" t="str">
        <f t="shared" si="216"/>
        <v>Wednesday</v>
      </c>
      <c r="D2315" t="str">
        <f t="shared" si="217"/>
        <v>February</v>
      </c>
      <c r="E2315">
        <v>16.75</v>
      </c>
      <c r="F2315" t="s">
        <v>7</v>
      </c>
      <c r="G2315" t="s">
        <v>22</v>
      </c>
      <c r="H2315">
        <f t="shared" si="218"/>
        <v>23.25</v>
      </c>
      <c r="I2315">
        <v>9</v>
      </c>
      <c r="J2315" t="s">
        <v>46</v>
      </c>
      <c r="K2315" t="s">
        <v>47</v>
      </c>
      <c r="L2315">
        <f>Table357[[#This Row],[unit_price]]*Table357[[#This Row],[quantity]]</f>
        <v>150.75</v>
      </c>
      <c r="M2315">
        <f t="shared" si="219"/>
        <v>209.25</v>
      </c>
      <c r="N2315">
        <f t="shared" si="221"/>
        <v>58.5</v>
      </c>
      <c r="O2315" t="s">
        <v>111</v>
      </c>
      <c r="P2315" t="s">
        <v>115</v>
      </c>
      <c r="Q2315" t="str">
        <f>TEXT(Table357[[#This Row],[order_date]],"yyyy")</f>
        <v>2016</v>
      </c>
    </row>
    <row r="2316" spans="1:17" x14ac:dyDescent="0.3">
      <c r="A2316">
        <f t="shared" si="220"/>
        <v>7777897715</v>
      </c>
      <c r="B2316" s="1">
        <v>42403</v>
      </c>
      <c r="C2316" t="str">
        <f t="shared" si="216"/>
        <v>Wednesday</v>
      </c>
      <c r="D2316" t="str">
        <f t="shared" si="217"/>
        <v>February</v>
      </c>
      <c r="E2316">
        <v>16.75</v>
      </c>
      <c r="F2316" t="s">
        <v>7</v>
      </c>
      <c r="G2316" t="s">
        <v>22</v>
      </c>
      <c r="H2316">
        <f t="shared" si="218"/>
        <v>23.25</v>
      </c>
      <c r="I2316">
        <v>2</v>
      </c>
      <c r="J2316" t="s">
        <v>28</v>
      </c>
      <c r="K2316" t="s">
        <v>29</v>
      </c>
      <c r="L2316">
        <f>Table357[[#This Row],[unit_price]]*Table357[[#This Row],[quantity]]</f>
        <v>33.5</v>
      </c>
      <c r="M2316">
        <f t="shared" si="219"/>
        <v>46.5</v>
      </c>
      <c r="N2316">
        <f t="shared" si="221"/>
        <v>13</v>
      </c>
      <c r="O2316" t="s">
        <v>112</v>
      </c>
      <c r="P2316" t="s">
        <v>114</v>
      </c>
      <c r="Q2316" t="str">
        <f>TEXT(Table357[[#This Row],[order_date]],"yyyy")</f>
        <v>2016</v>
      </c>
    </row>
    <row r="2317" spans="1:17" x14ac:dyDescent="0.3">
      <c r="A2317">
        <f t="shared" si="220"/>
        <v>7777897716</v>
      </c>
      <c r="B2317" s="1">
        <v>42403</v>
      </c>
      <c r="C2317" t="str">
        <f t="shared" si="216"/>
        <v>Wednesday</v>
      </c>
      <c r="D2317" t="str">
        <f t="shared" si="217"/>
        <v>February</v>
      </c>
      <c r="E2317">
        <v>20.25</v>
      </c>
      <c r="F2317" t="s">
        <v>13</v>
      </c>
      <c r="G2317" t="s">
        <v>14</v>
      </c>
      <c r="H2317">
        <f t="shared" si="218"/>
        <v>27.25</v>
      </c>
      <c r="I2317">
        <v>9</v>
      </c>
      <c r="J2317" t="s">
        <v>20</v>
      </c>
      <c r="K2317" t="s">
        <v>21</v>
      </c>
      <c r="L2317">
        <f>Table357[[#This Row],[unit_price]]*Table357[[#This Row],[quantity]]</f>
        <v>182.25</v>
      </c>
      <c r="M2317">
        <f t="shared" si="219"/>
        <v>245.25</v>
      </c>
      <c r="N2317">
        <f t="shared" si="221"/>
        <v>63</v>
      </c>
      <c r="O2317" t="s">
        <v>111</v>
      </c>
      <c r="P2317" t="s">
        <v>115</v>
      </c>
      <c r="Q2317" t="str">
        <f>TEXT(Table357[[#This Row],[order_date]],"yyyy")</f>
        <v>2016</v>
      </c>
    </row>
    <row r="2318" spans="1:17" x14ac:dyDescent="0.3">
      <c r="A2318">
        <f t="shared" si="220"/>
        <v>7777897717</v>
      </c>
      <c r="B2318" s="1">
        <v>42403</v>
      </c>
      <c r="C2318" t="str">
        <f t="shared" si="216"/>
        <v>Wednesday</v>
      </c>
      <c r="D2318" t="str">
        <f t="shared" si="217"/>
        <v>February</v>
      </c>
      <c r="E2318">
        <v>20.5</v>
      </c>
      <c r="F2318" t="s">
        <v>13</v>
      </c>
      <c r="G2318" t="s">
        <v>8</v>
      </c>
      <c r="H2318">
        <f t="shared" si="218"/>
        <v>26.5</v>
      </c>
      <c r="I2318">
        <v>12</v>
      </c>
      <c r="J2318" t="s">
        <v>58</v>
      </c>
      <c r="K2318" t="s">
        <v>59</v>
      </c>
      <c r="L2318">
        <f>Table357[[#This Row],[unit_price]]*Table357[[#This Row],[quantity]]</f>
        <v>246</v>
      </c>
      <c r="M2318">
        <f t="shared" si="219"/>
        <v>318</v>
      </c>
      <c r="N2318">
        <f t="shared" si="221"/>
        <v>72</v>
      </c>
      <c r="O2318" t="s">
        <v>111</v>
      </c>
      <c r="P2318" t="s">
        <v>114</v>
      </c>
      <c r="Q2318" t="str">
        <f>TEXT(Table357[[#This Row],[order_date]],"yyyy")</f>
        <v>2016</v>
      </c>
    </row>
    <row r="2319" spans="1:17" x14ac:dyDescent="0.3">
      <c r="A2319">
        <f t="shared" si="220"/>
        <v>7777897718</v>
      </c>
      <c r="B2319" s="1">
        <v>42403</v>
      </c>
      <c r="C2319" t="str">
        <f t="shared" si="216"/>
        <v>Wednesday</v>
      </c>
      <c r="D2319" t="str">
        <f t="shared" si="217"/>
        <v>February</v>
      </c>
      <c r="E2319">
        <v>12</v>
      </c>
      <c r="F2319" t="s">
        <v>27</v>
      </c>
      <c r="G2319" t="s">
        <v>8</v>
      </c>
      <c r="H2319">
        <f t="shared" si="218"/>
        <v>15</v>
      </c>
      <c r="I2319">
        <v>11</v>
      </c>
      <c r="J2319" t="s">
        <v>58</v>
      </c>
      <c r="K2319" t="s">
        <v>59</v>
      </c>
      <c r="L2319">
        <f>Table357[[#This Row],[unit_price]]*Table357[[#This Row],[quantity]]</f>
        <v>132</v>
      </c>
      <c r="M2319">
        <f t="shared" si="219"/>
        <v>165</v>
      </c>
      <c r="N2319">
        <f t="shared" si="221"/>
        <v>33</v>
      </c>
      <c r="O2319" t="s">
        <v>112</v>
      </c>
      <c r="P2319" t="s">
        <v>115</v>
      </c>
      <c r="Q2319" t="str">
        <f>TEXT(Table357[[#This Row],[order_date]],"yyyy")</f>
        <v>2016</v>
      </c>
    </row>
    <row r="2320" spans="1:17" x14ac:dyDescent="0.3">
      <c r="A2320">
        <f t="shared" si="220"/>
        <v>7777897719</v>
      </c>
      <c r="B2320" s="1">
        <v>42404</v>
      </c>
      <c r="C2320" t="str">
        <f t="shared" si="216"/>
        <v>Thursday</v>
      </c>
      <c r="D2320" t="str">
        <f t="shared" si="217"/>
        <v>February</v>
      </c>
      <c r="E2320">
        <v>15.25</v>
      </c>
      <c r="F2320" t="s">
        <v>13</v>
      </c>
      <c r="G2320" t="s">
        <v>8</v>
      </c>
      <c r="H2320">
        <f t="shared" si="218"/>
        <v>21.25</v>
      </c>
      <c r="I2320">
        <v>12</v>
      </c>
      <c r="J2320" t="s">
        <v>48</v>
      </c>
      <c r="K2320" t="s">
        <v>49</v>
      </c>
      <c r="L2320">
        <f>Table357[[#This Row],[unit_price]]*Table357[[#This Row],[quantity]]</f>
        <v>183</v>
      </c>
      <c r="M2320">
        <f t="shared" si="219"/>
        <v>255</v>
      </c>
      <c r="N2320">
        <f t="shared" si="221"/>
        <v>72</v>
      </c>
      <c r="O2320" t="s">
        <v>111</v>
      </c>
      <c r="P2320" t="s">
        <v>114</v>
      </c>
      <c r="Q2320" t="str">
        <f>TEXT(Table357[[#This Row],[order_date]],"yyyy")</f>
        <v>2016</v>
      </c>
    </row>
    <row r="2321" spans="1:17" x14ac:dyDescent="0.3">
      <c r="A2321">
        <f t="shared" si="220"/>
        <v>7777897720</v>
      </c>
      <c r="B2321" s="1">
        <v>42404</v>
      </c>
      <c r="C2321" t="str">
        <f t="shared" si="216"/>
        <v>Thursday</v>
      </c>
      <c r="D2321" t="str">
        <f t="shared" si="217"/>
        <v>February</v>
      </c>
      <c r="E2321">
        <v>16.25</v>
      </c>
      <c r="F2321" t="s">
        <v>7</v>
      </c>
      <c r="G2321" t="s">
        <v>17</v>
      </c>
      <c r="H2321">
        <f t="shared" si="218"/>
        <v>24.75</v>
      </c>
      <c r="I2321">
        <v>9</v>
      </c>
      <c r="J2321" t="s">
        <v>70</v>
      </c>
      <c r="K2321" t="s">
        <v>71</v>
      </c>
      <c r="L2321">
        <f>Table357[[#This Row],[unit_price]]*Table357[[#This Row],[quantity]]</f>
        <v>146.25</v>
      </c>
      <c r="M2321">
        <f t="shared" si="219"/>
        <v>222.75</v>
      </c>
      <c r="N2321">
        <f t="shared" si="221"/>
        <v>76.5</v>
      </c>
      <c r="O2321" t="s">
        <v>112</v>
      </c>
      <c r="P2321" t="s">
        <v>115</v>
      </c>
      <c r="Q2321" t="str">
        <f>TEXT(Table357[[#This Row],[order_date]],"yyyy")</f>
        <v>2016</v>
      </c>
    </row>
    <row r="2322" spans="1:17" x14ac:dyDescent="0.3">
      <c r="A2322">
        <f t="shared" si="220"/>
        <v>7777897721</v>
      </c>
      <c r="B2322" s="1">
        <v>42404</v>
      </c>
      <c r="C2322" t="str">
        <f t="shared" si="216"/>
        <v>Thursday</v>
      </c>
      <c r="D2322" t="str">
        <f t="shared" si="217"/>
        <v>February</v>
      </c>
      <c r="E2322">
        <v>20.75</v>
      </c>
      <c r="F2322" t="s">
        <v>13</v>
      </c>
      <c r="G2322" t="s">
        <v>17</v>
      </c>
      <c r="H2322">
        <f t="shared" si="218"/>
        <v>30.75</v>
      </c>
      <c r="I2322">
        <v>5</v>
      </c>
      <c r="J2322" t="s">
        <v>54</v>
      </c>
      <c r="K2322" t="s">
        <v>55</v>
      </c>
      <c r="L2322">
        <f>Table357[[#This Row],[unit_price]]*Table357[[#This Row],[quantity]]</f>
        <v>103.75</v>
      </c>
      <c r="M2322">
        <f t="shared" si="219"/>
        <v>153.75</v>
      </c>
      <c r="N2322">
        <f t="shared" si="221"/>
        <v>50</v>
      </c>
      <c r="O2322" t="s">
        <v>111</v>
      </c>
      <c r="P2322" t="s">
        <v>114</v>
      </c>
      <c r="Q2322" t="str">
        <f>TEXT(Table357[[#This Row],[order_date]],"yyyy")</f>
        <v>2016</v>
      </c>
    </row>
    <row r="2323" spans="1:17" x14ac:dyDescent="0.3">
      <c r="A2323">
        <f t="shared" si="220"/>
        <v>7777897722</v>
      </c>
      <c r="B2323" s="1">
        <v>42404</v>
      </c>
      <c r="C2323" t="str">
        <f t="shared" si="216"/>
        <v>Thursday</v>
      </c>
      <c r="D2323" t="str">
        <f t="shared" si="217"/>
        <v>February</v>
      </c>
      <c r="E2323">
        <v>12</v>
      </c>
      <c r="F2323" t="s">
        <v>27</v>
      </c>
      <c r="G2323" t="s">
        <v>14</v>
      </c>
      <c r="H2323">
        <f t="shared" si="218"/>
        <v>16</v>
      </c>
      <c r="I2323">
        <v>8</v>
      </c>
      <c r="J2323" t="s">
        <v>68</v>
      </c>
      <c r="K2323" t="s">
        <v>69</v>
      </c>
      <c r="L2323">
        <f>Table357[[#This Row],[unit_price]]*Table357[[#This Row],[quantity]]</f>
        <v>96</v>
      </c>
      <c r="M2323">
        <f t="shared" si="219"/>
        <v>128</v>
      </c>
      <c r="N2323">
        <f t="shared" si="221"/>
        <v>32</v>
      </c>
      <c r="O2323" t="s">
        <v>111</v>
      </c>
      <c r="P2323" t="s">
        <v>114</v>
      </c>
      <c r="Q2323" t="str">
        <f>TEXT(Table357[[#This Row],[order_date]],"yyyy")</f>
        <v>2016</v>
      </c>
    </row>
    <row r="2324" spans="1:17" x14ac:dyDescent="0.3">
      <c r="A2324">
        <f t="shared" si="220"/>
        <v>7777897723</v>
      </c>
      <c r="B2324" s="1">
        <v>42404</v>
      </c>
      <c r="C2324" t="str">
        <f t="shared" si="216"/>
        <v>Thursday</v>
      </c>
      <c r="D2324" t="str">
        <f t="shared" si="217"/>
        <v>February</v>
      </c>
      <c r="E2324">
        <v>16.75</v>
      </c>
      <c r="F2324" t="s">
        <v>7</v>
      </c>
      <c r="G2324" t="s">
        <v>22</v>
      </c>
      <c r="H2324">
        <f t="shared" si="218"/>
        <v>23.25</v>
      </c>
      <c r="I2324">
        <v>10</v>
      </c>
      <c r="J2324" t="s">
        <v>46</v>
      </c>
      <c r="K2324" t="s">
        <v>47</v>
      </c>
      <c r="L2324">
        <f>Table357[[#This Row],[unit_price]]*Table357[[#This Row],[quantity]]</f>
        <v>167.5</v>
      </c>
      <c r="M2324">
        <f t="shared" si="219"/>
        <v>232.5</v>
      </c>
      <c r="N2324">
        <f t="shared" si="221"/>
        <v>65</v>
      </c>
      <c r="O2324" t="s">
        <v>111</v>
      </c>
      <c r="P2324" t="s">
        <v>114</v>
      </c>
      <c r="Q2324" t="str">
        <f>TEXT(Table357[[#This Row],[order_date]],"yyyy")</f>
        <v>2016</v>
      </c>
    </row>
    <row r="2325" spans="1:17" x14ac:dyDescent="0.3">
      <c r="A2325">
        <f t="shared" si="220"/>
        <v>7777897724</v>
      </c>
      <c r="B2325" s="1">
        <v>42404</v>
      </c>
      <c r="C2325" t="str">
        <f t="shared" si="216"/>
        <v>Thursday</v>
      </c>
      <c r="D2325" t="str">
        <f t="shared" si="217"/>
        <v>February</v>
      </c>
      <c r="E2325">
        <v>20.25</v>
      </c>
      <c r="F2325" t="s">
        <v>13</v>
      </c>
      <c r="G2325" t="s">
        <v>14</v>
      </c>
      <c r="H2325">
        <f t="shared" si="218"/>
        <v>27.25</v>
      </c>
      <c r="I2325">
        <v>5</v>
      </c>
      <c r="J2325" t="s">
        <v>34</v>
      </c>
      <c r="K2325" t="s">
        <v>35</v>
      </c>
      <c r="L2325">
        <f>Table357[[#This Row],[unit_price]]*Table357[[#This Row],[quantity]]</f>
        <v>101.25</v>
      </c>
      <c r="M2325">
        <f t="shared" si="219"/>
        <v>136.25</v>
      </c>
      <c r="N2325">
        <f t="shared" si="221"/>
        <v>35</v>
      </c>
      <c r="O2325" t="s">
        <v>112</v>
      </c>
      <c r="P2325" t="s">
        <v>114</v>
      </c>
      <c r="Q2325" t="str">
        <f>TEXT(Table357[[#This Row],[order_date]],"yyyy")</f>
        <v>2016</v>
      </c>
    </row>
    <row r="2326" spans="1:17" x14ac:dyDescent="0.3">
      <c r="A2326">
        <f t="shared" si="220"/>
        <v>7777897725</v>
      </c>
      <c r="B2326" s="1">
        <v>42405</v>
      </c>
      <c r="C2326" t="str">
        <f t="shared" si="216"/>
        <v>Friday</v>
      </c>
      <c r="D2326" t="str">
        <f t="shared" si="217"/>
        <v>February</v>
      </c>
      <c r="E2326">
        <v>16.5</v>
      </c>
      <c r="F2326" t="s">
        <v>7</v>
      </c>
      <c r="G2326" t="s">
        <v>17</v>
      </c>
      <c r="H2326">
        <f t="shared" si="218"/>
        <v>25</v>
      </c>
      <c r="I2326">
        <v>3</v>
      </c>
      <c r="J2326" t="s">
        <v>18</v>
      </c>
      <c r="K2326" t="s">
        <v>19</v>
      </c>
      <c r="L2326">
        <f>Table357[[#This Row],[unit_price]]*Table357[[#This Row],[quantity]]</f>
        <v>49.5</v>
      </c>
      <c r="M2326">
        <f t="shared" si="219"/>
        <v>75</v>
      </c>
      <c r="N2326">
        <f t="shared" si="221"/>
        <v>25.5</v>
      </c>
      <c r="O2326" t="s">
        <v>112</v>
      </c>
      <c r="P2326" t="s">
        <v>114</v>
      </c>
      <c r="Q2326" t="str">
        <f>TEXT(Table357[[#This Row],[order_date]],"yyyy")</f>
        <v>2016</v>
      </c>
    </row>
    <row r="2327" spans="1:17" x14ac:dyDescent="0.3">
      <c r="A2327">
        <f t="shared" si="220"/>
        <v>7777897726</v>
      </c>
      <c r="B2327" s="1">
        <v>42405</v>
      </c>
      <c r="C2327" t="str">
        <f t="shared" si="216"/>
        <v>Friday</v>
      </c>
      <c r="D2327" t="str">
        <f t="shared" si="217"/>
        <v>February</v>
      </c>
      <c r="E2327">
        <v>12</v>
      </c>
      <c r="F2327" t="s">
        <v>27</v>
      </c>
      <c r="G2327" t="s">
        <v>14</v>
      </c>
      <c r="H2327">
        <f t="shared" si="218"/>
        <v>16</v>
      </c>
      <c r="I2327">
        <v>6</v>
      </c>
      <c r="J2327" t="s">
        <v>64</v>
      </c>
      <c r="K2327" t="s">
        <v>65</v>
      </c>
      <c r="L2327">
        <f>Table357[[#This Row],[unit_price]]*Table357[[#This Row],[quantity]]</f>
        <v>72</v>
      </c>
      <c r="M2327">
        <f t="shared" si="219"/>
        <v>96</v>
      </c>
      <c r="N2327">
        <f t="shared" si="221"/>
        <v>24</v>
      </c>
      <c r="O2327" t="s">
        <v>111</v>
      </c>
      <c r="P2327" t="s">
        <v>114</v>
      </c>
      <c r="Q2327" t="str">
        <f>TEXT(Table357[[#This Row],[order_date]],"yyyy")</f>
        <v>2016</v>
      </c>
    </row>
    <row r="2328" spans="1:17" x14ac:dyDescent="0.3">
      <c r="A2328">
        <f t="shared" si="220"/>
        <v>7777897727</v>
      </c>
      <c r="B2328" s="1">
        <v>42405</v>
      </c>
      <c r="C2328" t="str">
        <f t="shared" si="216"/>
        <v>Friday</v>
      </c>
      <c r="D2328" t="str">
        <f t="shared" si="217"/>
        <v>February</v>
      </c>
      <c r="E2328">
        <v>16</v>
      </c>
      <c r="F2328" t="s">
        <v>7</v>
      </c>
      <c r="G2328" t="s">
        <v>8</v>
      </c>
      <c r="H2328">
        <f t="shared" si="218"/>
        <v>20.5</v>
      </c>
      <c r="I2328">
        <v>9</v>
      </c>
      <c r="J2328" t="s">
        <v>11</v>
      </c>
      <c r="K2328" t="s">
        <v>12</v>
      </c>
      <c r="L2328">
        <f>Table357[[#This Row],[unit_price]]*Table357[[#This Row],[quantity]]</f>
        <v>144</v>
      </c>
      <c r="M2328">
        <f t="shared" si="219"/>
        <v>184.5</v>
      </c>
      <c r="N2328">
        <f t="shared" si="221"/>
        <v>40.5</v>
      </c>
      <c r="O2328" t="s">
        <v>112</v>
      </c>
      <c r="P2328" t="s">
        <v>114</v>
      </c>
      <c r="Q2328" t="str">
        <f>TEXT(Table357[[#This Row],[order_date]],"yyyy")</f>
        <v>2016</v>
      </c>
    </row>
    <row r="2329" spans="1:17" x14ac:dyDescent="0.3">
      <c r="A2329">
        <f t="shared" si="220"/>
        <v>7777897728</v>
      </c>
      <c r="B2329" s="1">
        <v>42405</v>
      </c>
      <c r="C2329" t="str">
        <f t="shared" si="216"/>
        <v>Friday</v>
      </c>
      <c r="D2329" t="str">
        <f t="shared" si="217"/>
        <v>February</v>
      </c>
      <c r="E2329">
        <v>16.5</v>
      </c>
      <c r="F2329" t="s">
        <v>7</v>
      </c>
      <c r="G2329" t="s">
        <v>17</v>
      </c>
      <c r="H2329">
        <f t="shared" si="218"/>
        <v>25</v>
      </c>
      <c r="I2329">
        <v>2</v>
      </c>
      <c r="J2329" t="s">
        <v>18</v>
      </c>
      <c r="K2329" t="s">
        <v>19</v>
      </c>
      <c r="L2329">
        <f>Table357[[#This Row],[unit_price]]*Table357[[#This Row],[quantity]]</f>
        <v>33</v>
      </c>
      <c r="M2329">
        <f t="shared" si="219"/>
        <v>50</v>
      </c>
      <c r="N2329">
        <f t="shared" si="221"/>
        <v>17</v>
      </c>
      <c r="O2329" t="s">
        <v>112</v>
      </c>
      <c r="P2329" t="s">
        <v>114</v>
      </c>
      <c r="Q2329" t="str">
        <f>TEXT(Table357[[#This Row],[order_date]],"yyyy")</f>
        <v>2016</v>
      </c>
    </row>
    <row r="2330" spans="1:17" x14ac:dyDescent="0.3">
      <c r="A2330">
        <f t="shared" si="220"/>
        <v>7777897729</v>
      </c>
      <c r="B2330" s="1">
        <v>42406</v>
      </c>
      <c r="C2330" t="str">
        <f t="shared" si="216"/>
        <v>Saturday</v>
      </c>
      <c r="D2330" t="str">
        <f t="shared" si="217"/>
        <v>February</v>
      </c>
      <c r="E2330">
        <v>20.25</v>
      </c>
      <c r="F2330" t="s">
        <v>13</v>
      </c>
      <c r="G2330" t="s">
        <v>14</v>
      </c>
      <c r="H2330">
        <f t="shared" si="218"/>
        <v>27.25</v>
      </c>
      <c r="I2330">
        <v>4</v>
      </c>
      <c r="J2330" t="s">
        <v>20</v>
      </c>
      <c r="K2330" t="s">
        <v>21</v>
      </c>
      <c r="L2330">
        <f>Table357[[#This Row],[unit_price]]*Table357[[#This Row],[quantity]]</f>
        <v>81</v>
      </c>
      <c r="M2330">
        <f t="shared" si="219"/>
        <v>109</v>
      </c>
      <c r="N2330">
        <f t="shared" si="221"/>
        <v>28</v>
      </c>
      <c r="O2330" t="s">
        <v>111</v>
      </c>
      <c r="P2330" t="s">
        <v>114</v>
      </c>
      <c r="Q2330" t="str">
        <f>TEXT(Table357[[#This Row],[order_date]],"yyyy")</f>
        <v>2016</v>
      </c>
    </row>
    <row r="2331" spans="1:17" x14ac:dyDescent="0.3">
      <c r="A2331">
        <f t="shared" si="220"/>
        <v>7777897730</v>
      </c>
      <c r="B2331" s="1">
        <v>42406</v>
      </c>
      <c r="C2331" t="str">
        <f t="shared" si="216"/>
        <v>Saturday</v>
      </c>
      <c r="D2331" t="str">
        <f t="shared" si="217"/>
        <v>February</v>
      </c>
      <c r="E2331">
        <v>20.75</v>
      </c>
      <c r="F2331" t="s">
        <v>13</v>
      </c>
      <c r="G2331" t="s">
        <v>22</v>
      </c>
      <c r="H2331">
        <f t="shared" si="218"/>
        <v>28.75</v>
      </c>
      <c r="I2331">
        <v>11</v>
      </c>
      <c r="J2331" t="s">
        <v>23</v>
      </c>
      <c r="K2331" t="s">
        <v>24</v>
      </c>
      <c r="L2331">
        <f>Table357[[#This Row],[unit_price]]*Table357[[#This Row],[quantity]]</f>
        <v>228.25</v>
      </c>
      <c r="M2331">
        <f t="shared" si="219"/>
        <v>316.25</v>
      </c>
      <c r="N2331">
        <f t="shared" si="221"/>
        <v>88</v>
      </c>
      <c r="O2331" t="s">
        <v>112</v>
      </c>
      <c r="P2331" t="s">
        <v>115</v>
      </c>
      <c r="Q2331" t="str">
        <f>TEXT(Table357[[#This Row],[order_date]],"yyyy")</f>
        <v>2016</v>
      </c>
    </row>
    <row r="2332" spans="1:17" x14ac:dyDescent="0.3">
      <c r="A2332">
        <f t="shared" si="220"/>
        <v>7777897731</v>
      </c>
      <c r="B2332" s="1">
        <v>42406</v>
      </c>
      <c r="C2332" t="str">
        <f t="shared" si="216"/>
        <v>Saturday</v>
      </c>
      <c r="D2332" t="str">
        <f t="shared" si="217"/>
        <v>February</v>
      </c>
      <c r="E2332">
        <v>12</v>
      </c>
      <c r="F2332" t="s">
        <v>27</v>
      </c>
      <c r="G2332" t="s">
        <v>8</v>
      </c>
      <c r="H2332">
        <f t="shared" si="218"/>
        <v>15</v>
      </c>
      <c r="I2332">
        <v>8</v>
      </c>
      <c r="J2332" t="s">
        <v>52</v>
      </c>
      <c r="K2332" t="s">
        <v>53</v>
      </c>
      <c r="L2332">
        <f>Table357[[#This Row],[unit_price]]*Table357[[#This Row],[quantity]]</f>
        <v>96</v>
      </c>
      <c r="M2332">
        <f t="shared" si="219"/>
        <v>120</v>
      </c>
      <c r="N2332">
        <f t="shared" si="221"/>
        <v>24</v>
      </c>
      <c r="O2332" t="s">
        <v>111</v>
      </c>
      <c r="P2332" t="s">
        <v>114</v>
      </c>
      <c r="Q2332" t="str">
        <f>TEXT(Table357[[#This Row],[order_date]],"yyyy")</f>
        <v>2016</v>
      </c>
    </row>
    <row r="2333" spans="1:17" x14ac:dyDescent="0.3">
      <c r="A2333">
        <f t="shared" si="220"/>
        <v>7777897732</v>
      </c>
      <c r="B2333" s="1">
        <v>42406</v>
      </c>
      <c r="C2333" t="str">
        <f t="shared" si="216"/>
        <v>Saturday</v>
      </c>
      <c r="D2333" t="str">
        <f t="shared" si="217"/>
        <v>February</v>
      </c>
      <c r="E2333">
        <v>12.75</v>
      </c>
      <c r="F2333" t="s">
        <v>27</v>
      </c>
      <c r="G2333" t="s">
        <v>22</v>
      </c>
      <c r="H2333">
        <f t="shared" si="218"/>
        <v>17.75</v>
      </c>
      <c r="I2333">
        <v>4</v>
      </c>
      <c r="J2333" t="s">
        <v>50</v>
      </c>
      <c r="K2333" t="s">
        <v>51</v>
      </c>
      <c r="L2333">
        <f>Table357[[#This Row],[unit_price]]*Table357[[#This Row],[quantity]]</f>
        <v>51</v>
      </c>
      <c r="M2333">
        <f t="shared" si="219"/>
        <v>71</v>
      </c>
      <c r="N2333">
        <f t="shared" si="221"/>
        <v>20</v>
      </c>
      <c r="O2333" t="s">
        <v>111</v>
      </c>
      <c r="P2333" t="s">
        <v>114</v>
      </c>
      <c r="Q2333" t="str">
        <f>TEXT(Table357[[#This Row],[order_date]],"yyyy")</f>
        <v>2016</v>
      </c>
    </row>
    <row r="2334" spans="1:17" x14ac:dyDescent="0.3">
      <c r="A2334">
        <f t="shared" si="220"/>
        <v>7777897733</v>
      </c>
      <c r="B2334" s="1">
        <v>42406</v>
      </c>
      <c r="C2334" t="str">
        <f t="shared" si="216"/>
        <v>Saturday</v>
      </c>
      <c r="D2334" t="str">
        <f t="shared" si="217"/>
        <v>February</v>
      </c>
      <c r="E2334">
        <v>16</v>
      </c>
      <c r="F2334" t="s">
        <v>7</v>
      </c>
      <c r="G2334" t="s">
        <v>8</v>
      </c>
      <c r="H2334">
        <f t="shared" si="218"/>
        <v>20.5</v>
      </c>
      <c r="I2334">
        <v>7</v>
      </c>
      <c r="J2334" t="s">
        <v>11</v>
      </c>
      <c r="K2334" t="s">
        <v>12</v>
      </c>
      <c r="L2334">
        <f>Table357[[#This Row],[unit_price]]*Table357[[#This Row],[quantity]]</f>
        <v>112</v>
      </c>
      <c r="M2334">
        <f t="shared" si="219"/>
        <v>143.5</v>
      </c>
      <c r="N2334">
        <f t="shared" si="221"/>
        <v>31.5</v>
      </c>
      <c r="O2334" t="s">
        <v>111</v>
      </c>
      <c r="P2334" t="s">
        <v>115</v>
      </c>
      <c r="Q2334" t="str">
        <f>TEXT(Table357[[#This Row],[order_date]],"yyyy")</f>
        <v>2016</v>
      </c>
    </row>
    <row r="2335" spans="1:17" x14ac:dyDescent="0.3">
      <c r="A2335">
        <f t="shared" si="220"/>
        <v>7777897734</v>
      </c>
      <c r="B2335" s="1">
        <v>42406</v>
      </c>
      <c r="C2335" t="str">
        <f t="shared" si="216"/>
        <v>Saturday</v>
      </c>
      <c r="D2335" t="str">
        <f t="shared" si="217"/>
        <v>February</v>
      </c>
      <c r="E2335">
        <v>16.5</v>
      </c>
      <c r="F2335" t="s">
        <v>7</v>
      </c>
      <c r="G2335" t="s">
        <v>17</v>
      </c>
      <c r="H2335">
        <f t="shared" si="218"/>
        <v>25</v>
      </c>
      <c r="I2335">
        <v>1</v>
      </c>
      <c r="J2335" t="s">
        <v>18</v>
      </c>
      <c r="K2335" t="s">
        <v>19</v>
      </c>
      <c r="L2335">
        <f>Table357[[#This Row],[unit_price]]*Table357[[#This Row],[quantity]]</f>
        <v>16.5</v>
      </c>
      <c r="M2335">
        <f t="shared" si="219"/>
        <v>25</v>
      </c>
      <c r="N2335">
        <f t="shared" si="221"/>
        <v>8.5</v>
      </c>
      <c r="O2335" t="s">
        <v>111</v>
      </c>
      <c r="P2335" t="s">
        <v>115</v>
      </c>
      <c r="Q2335" t="str">
        <f>TEXT(Table357[[#This Row],[order_date]],"yyyy")</f>
        <v>2016</v>
      </c>
    </row>
    <row r="2336" spans="1:17" x14ac:dyDescent="0.3">
      <c r="A2336">
        <f t="shared" si="220"/>
        <v>7777897735</v>
      </c>
      <c r="B2336" s="1">
        <v>42406</v>
      </c>
      <c r="C2336" t="str">
        <f t="shared" si="216"/>
        <v>Saturday</v>
      </c>
      <c r="D2336" t="str">
        <f t="shared" si="217"/>
        <v>February</v>
      </c>
      <c r="E2336">
        <v>16.5</v>
      </c>
      <c r="F2336" t="s">
        <v>13</v>
      </c>
      <c r="G2336" t="s">
        <v>8</v>
      </c>
      <c r="H2336">
        <f t="shared" si="218"/>
        <v>22.5</v>
      </c>
      <c r="I2336">
        <v>10</v>
      </c>
      <c r="J2336" t="s">
        <v>9</v>
      </c>
      <c r="K2336" t="s">
        <v>10</v>
      </c>
      <c r="L2336">
        <f>Table357[[#This Row],[unit_price]]*Table357[[#This Row],[quantity]]</f>
        <v>165</v>
      </c>
      <c r="M2336">
        <f t="shared" si="219"/>
        <v>225</v>
      </c>
      <c r="N2336">
        <f t="shared" si="221"/>
        <v>60</v>
      </c>
      <c r="O2336" t="s">
        <v>112</v>
      </c>
      <c r="P2336" t="s">
        <v>114</v>
      </c>
      <c r="Q2336" t="str">
        <f>TEXT(Table357[[#This Row],[order_date]],"yyyy")</f>
        <v>2016</v>
      </c>
    </row>
    <row r="2337" spans="1:17" x14ac:dyDescent="0.3">
      <c r="A2337">
        <f t="shared" si="220"/>
        <v>7777897736</v>
      </c>
      <c r="B2337" s="1">
        <v>42406</v>
      </c>
      <c r="C2337" t="str">
        <f t="shared" si="216"/>
        <v>Saturday</v>
      </c>
      <c r="D2337" t="str">
        <f t="shared" si="217"/>
        <v>February</v>
      </c>
      <c r="E2337">
        <v>15.25</v>
      </c>
      <c r="F2337" t="s">
        <v>13</v>
      </c>
      <c r="G2337" t="s">
        <v>8</v>
      </c>
      <c r="H2337">
        <f t="shared" si="218"/>
        <v>21.25</v>
      </c>
      <c r="I2337">
        <v>1</v>
      </c>
      <c r="J2337" t="s">
        <v>48</v>
      </c>
      <c r="K2337" t="s">
        <v>49</v>
      </c>
      <c r="L2337">
        <f>Table357[[#This Row],[unit_price]]*Table357[[#This Row],[quantity]]</f>
        <v>15.25</v>
      </c>
      <c r="M2337">
        <f t="shared" si="219"/>
        <v>21.25</v>
      </c>
      <c r="N2337">
        <f t="shared" si="221"/>
        <v>6</v>
      </c>
      <c r="O2337" t="s">
        <v>112</v>
      </c>
      <c r="P2337" t="s">
        <v>114</v>
      </c>
      <c r="Q2337" t="str">
        <f>TEXT(Table357[[#This Row],[order_date]],"yyyy")</f>
        <v>2016</v>
      </c>
    </row>
    <row r="2338" spans="1:17" x14ac:dyDescent="0.3">
      <c r="A2338">
        <f t="shared" si="220"/>
        <v>7777897737</v>
      </c>
      <c r="B2338" s="1">
        <v>42406</v>
      </c>
      <c r="C2338" t="str">
        <f t="shared" si="216"/>
        <v>Saturday</v>
      </c>
      <c r="D2338" t="str">
        <f t="shared" si="217"/>
        <v>February</v>
      </c>
      <c r="E2338">
        <v>20.5</v>
      </c>
      <c r="F2338" t="s">
        <v>13</v>
      </c>
      <c r="G2338" t="s">
        <v>8</v>
      </c>
      <c r="H2338">
        <f t="shared" si="218"/>
        <v>26.5</v>
      </c>
      <c r="I2338">
        <v>3</v>
      </c>
      <c r="J2338" t="s">
        <v>11</v>
      </c>
      <c r="K2338" t="s">
        <v>12</v>
      </c>
      <c r="L2338">
        <f>Table357[[#This Row],[unit_price]]*Table357[[#This Row],[quantity]]</f>
        <v>61.5</v>
      </c>
      <c r="M2338">
        <f t="shared" si="219"/>
        <v>79.5</v>
      </c>
      <c r="N2338">
        <f t="shared" si="221"/>
        <v>18</v>
      </c>
      <c r="O2338" t="s">
        <v>112</v>
      </c>
      <c r="P2338" t="s">
        <v>114</v>
      </c>
      <c r="Q2338" t="str">
        <f>TEXT(Table357[[#This Row],[order_date]],"yyyy")</f>
        <v>2016</v>
      </c>
    </row>
    <row r="2339" spans="1:17" x14ac:dyDescent="0.3">
      <c r="A2339">
        <f t="shared" si="220"/>
        <v>7777897738</v>
      </c>
      <c r="B2339" s="1">
        <v>42406</v>
      </c>
      <c r="C2339" t="str">
        <f t="shared" si="216"/>
        <v>Saturday</v>
      </c>
      <c r="D2339" t="str">
        <f t="shared" si="217"/>
        <v>February</v>
      </c>
      <c r="E2339">
        <v>20.75</v>
      </c>
      <c r="F2339" t="s">
        <v>13</v>
      </c>
      <c r="G2339" t="s">
        <v>17</v>
      </c>
      <c r="H2339">
        <f t="shared" si="218"/>
        <v>30.75</v>
      </c>
      <c r="I2339">
        <v>9</v>
      </c>
      <c r="J2339" t="s">
        <v>66</v>
      </c>
      <c r="K2339" t="s">
        <v>67</v>
      </c>
      <c r="L2339">
        <f>Table357[[#This Row],[unit_price]]*Table357[[#This Row],[quantity]]</f>
        <v>186.75</v>
      </c>
      <c r="M2339">
        <f t="shared" si="219"/>
        <v>276.75</v>
      </c>
      <c r="N2339">
        <f t="shared" si="221"/>
        <v>90</v>
      </c>
      <c r="O2339" t="s">
        <v>112</v>
      </c>
      <c r="P2339" t="s">
        <v>115</v>
      </c>
      <c r="Q2339" t="str">
        <f>TEXT(Table357[[#This Row],[order_date]],"yyyy")</f>
        <v>2016</v>
      </c>
    </row>
    <row r="2340" spans="1:17" x14ac:dyDescent="0.3">
      <c r="A2340">
        <f t="shared" si="220"/>
        <v>7777897739</v>
      </c>
      <c r="B2340" s="1">
        <v>42407</v>
      </c>
      <c r="C2340" t="str">
        <f t="shared" si="216"/>
        <v>Sunday</v>
      </c>
      <c r="D2340" t="str">
        <f t="shared" si="217"/>
        <v>February</v>
      </c>
      <c r="E2340">
        <v>20.75</v>
      </c>
      <c r="F2340" t="s">
        <v>13</v>
      </c>
      <c r="G2340" t="s">
        <v>22</v>
      </c>
      <c r="H2340">
        <f t="shared" si="218"/>
        <v>28.75</v>
      </c>
      <c r="I2340">
        <v>7</v>
      </c>
      <c r="J2340" t="s">
        <v>23</v>
      </c>
      <c r="K2340" t="s">
        <v>24</v>
      </c>
      <c r="L2340">
        <f>Table357[[#This Row],[unit_price]]*Table357[[#This Row],[quantity]]</f>
        <v>145.25</v>
      </c>
      <c r="M2340">
        <f t="shared" si="219"/>
        <v>201.25</v>
      </c>
      <c r="N2340">
        <f t="shared" si="221"/>
        <v>56</v>
      </c>
      <c r="O2340" t="s">
        <v>111</v>
      </c>
      <c r="P2340" t="s">
        <v>114</v>
      </c>
      <c r="Q2340" t="str">
        <f>TEXT(Table357[[#This Row],[order_date]],"yyyy")</f>
        <v>2016</v>
      </c>
    </row>
    <row r="2341" spans="1:17" x14ac:dyDescent="0.3">
      <c r="A2341">
        <f t="shared" si="220"/>
        <v>7777897740</v>
      </c>
      <c r="B2341" s="1">
        <v>42407</v>
      </c>
      <c r="C2341" t="str">
        <f t="shared" si="216"/>
        <v>Sunday</v>
      </c>
      <c r="D2341" t="str">
        <f t="shared" si="217"/>
        <v>February</v>
      </c>
      <c r="E2341">
        <v>12.25</v>
      </c>
      <c r="F2341" t="s">
        <v>27</v>
      </c>
      <c r="G2341" t="s">
        <v>17</v>
      </c>
      <c r="H2341">
        <f t="shared" si="218"/>
        <v>19.25</v>
      </c>
      <c r="I2341">
        <v>6</v>
      </c>
      <c r="J2341" t="s">
        <v>70</v>
      </c>
      <c r="K2341" t="s">
        <v>71</v>
      </c>
      <c r="L2341">
        <f>Table357[[#This Row],[unit_price]]*Table357[[#This Row],[quantity]]</f>
        <v>73.5</v>
      </c>
      <c r="M2341">
        <f t="shared" si="219"/>
        <v>115.5</v>
      </c>
      <c r="N2341">
        <f t="shared" si="221"/>
        <v>42</v>
      </c>
      <c r="O2341" t="s">
        <v>112</v>
      </c>
      <c r="P2341" t="s">
        <v>115</v>
      </c>
      <c r="Q2341" t="str">
        <f>TEXT(Table357[[#This Row],[order_date]],"yyyy")</f>
        <v>2016</v>
      </c>
    </row>
    <row r="2342" spans="1:17" x14ac:dyDescent="0.3">
      <c r="A2342">
        <f t="shared" si="220"/>
        <v>7777897741</v>
      </c>
      <c r="B2342" s="1">
        <v>42407</v>
      </c>
      <c r="C2342" t="str">
        <f t="shared" si="216"/>
        <v>Sunday</v>
      </c>
      <c r="D2342" t="str">
        <f t="shared" si="217"/>
        <v>February</v>
      </c>
      <c r="E2342">
        <v>11</v>
      </c>
      <c r="F2342" t="s">
        <v>27</v>
      </c>
      <c r="G2342" t="s">
        <v>8</v>
      </c>
      <c r="H2342">
        <f t="shared" si="218"/>
        <v>14</v>
      </c>
      <c r="I2342">
        <v>3</v>
      </c>
      <c r="J2342" t="s">
        <v>74</v>
      </c>
      <c r="K2342" t="s">
        <v>75</v>
      </c>
      <c r="L2342">
        <f>Table357[[#This Row],[unit_price]]*Table357[[#This Row],[quantity]]</f>
        <v>33</v>
      </c>
      <c r="M2342">
        <f t="shared" si="219"/>
        <v>42</v>
      </c>
      <c r="N2342">
        <f t="shared" si="221"/>
        <v>9</v>
      </c>
      <c r="O2342" t="s">
        <v>111</v>
      </c>
      <c r="P2342" t="s">
        <v>115</v>
      </c>
      <c r="Q2342" t="str">
        <f>TEXT(Table357[[#This Row],[order_date]],"yyyy")</f>
        <v>2016</v>
      </c>
    </row>
    <row r="2343" spans="1:17" x14ac:dyDescent="0.3">
      <c r="A2343">
        <f t="shared" si="220"/>
        <v>7777897742</v>
      </c>
      <c r="B2343" s="1">
        <v>42407</v>
      </c>
      <c r="C2343" t="str">
        <f t="shared" si="216"/>
        <v>Sunday</v>
      </c>
      <c r="D2343" t="str">
        <f t="shared" si="217"/>
        <v>February</v>
      </c>
      <c r="E2343">
        <v>14.75</v>
      </c>
      <c r="F2343" t="s">
        <v>7</v>
      </c>
      <c r="G2343" t="s">
        <v>14</v>
      </c>
      <c r="H2343">
        <f t="shared" si="218"/>
        <v>20.25</v>
      </c>
      <c r="I2343">
        <v>8</v>
      </c>
      <c r="J2343" t="s">
        <v>56</v>
      </c>
      <c r="K2343" t="s">
        <v>57</v>
      </c>
      <c r="L2343">
        <f>Table357[[#This Row],[unit_price]]*Table357[[#This Row],[quantity]]</f>
        <v>118</v>
      </c>
      <c r="M2343">
        <f t="shared" si="219"/>
        <v>162</v>
      </c>
      <c r="N2343">
        <f t="shared" si="221"/>
        <v>44</v>
      </c>
      <c r="O2343" t="s">
        <v>111</v>
      </c>
      <c r="P2343" t="s">
        <v>115</v>
      </c>
      <c r="Q2343" t="str">
        <f>TEXT(Table357[[#This Row],[order_date]],"yyyy")</f>
        <v>2016</v>
      </c>
    </row>
    <row r="2344" spans="1:17" x14ac:dyDescent="0.3">
      <c r="A2344">
        <f t="shared" si="220"/>
        <v>7777897743</v>
      </c>
      <c r="B2344" s="1">
        <v>42408</v>
      </c>
      <c r="C2344" t="str">
        <f t="shared" si="216"/>
        <v>Monday</v>
      </c>
      <c r="D2344" t="str">
        <f t="shared" si="217"/>
        <v>February</v>
      </c>
      <c r="E2344">
        <v>9.75</v>
      </c>
      <c r="F2344" t="s">
        <v>27</v>
      </c>
      <c r="G2344" t="s">
        <v>8</v>
      </c>
      <c r="H2344">
        <f t="shared" si="218"/>
        <v>12.75</v>
      </c>
      <c r="I2344">
        <v>6</v>
      </c>
      <c r="J2344" t="s">
        <v>48</v>
      </c>
      <c r="K2344" t="s">
        <v>49</v>
      </c>
      <c r="L2344">
        <f>Table357[[#This Row],[unit_price]]*Table357[[#This Row],[quantity]]</f>
        <v>58.5</v>
      </c>
      <c r="M2344">
        <f t="shared" si="219"/>
        <v>76.5</v>
      </c>
      <c r="N2344">
        <f t="shared" si="221"/>
        <v>18</v>
      </c>
      <c r="O2344" t="s">
        <v>112</v>
      </c>
      <c r="P2344" t="s">
        <v>115</v>
      </c>
      <c r="Q2344" t="str">
        <f>TEXT(Table357[[#This Row],[order_date]],"yyyy")</f>
        <v>2016</v>
      </c>
    </row>
    <row r="2345" spans="1:17" x14ac:dyDescent="0.3">
      <c r="A2345">
        <f t="shared" si="220"/>
        <v>7777897744</v>
      </c>
      <c r="B2345" s="1">
        <v>42408</v>
      </c>
      <c r="C2345" t="str">
        <f t="shared" si="216"/>
        <v>Monday</v>
      </c>
      <c r="D2345" t="str">
        <f t="shared" si="217"/>
        <v>February</v>
      </c>
      <c r="E2345">
        <v>20.75</v>
      </c>
      <c r="F2345" t="s">
        <v>13</v>
      </c>
      <c r="G2345" t="s">
        <v>17</v>
      </c>
      <c r="H2345">
        <f t="shared" si="218"/>
        <v>30.75</v>
      </c>
      <c r="I2345">
        <v>6</v>
      </c>
      <c r="J2345" t="s">
        <v>66</v>
      </c>
      <c r="K2345" t="s">
        <v>67</v>
      </c>
      <c r="L2345">
        <f>Table357[[#This Row],[unit_price]]*Table357[[#This Row],[quantity]]</f>
        <v>124.5</v>
      </c>
      <c r="M2345">
        <f t="shared" si="219"/>
        <v>184.5</v>
      </c>
      <c r="N2345">
        <f t="shared" si="221"/>
        <v>60</v>
      </c>
      <c r="O2345" t="s">
        <v>111</v>
      </c>
      <c r="P2345" t="s">
        <v>114</v>
      </c>
      <c r="Q2345" t="str">
        <f>TEXT(Table357[[#This Row],[order_date]],"yyyy")</f>
        <v>2016</v>
      </c>
    </row>
    <row r="2346" spans="1:17" x14ac:dyDescent="0.3">
      <c r="A2346">
        <f t="shared" si="220"/>
        <v>7777897745</v>
      </c>
      <c r="B2346" s="1">
        <v>42408</v>
      </c>
      <c r="C2346" t="str">
        <f t="shared" si="216"/>
        <v>Monday</v>
      </c>
      <c r="D2346" t="str">
        <f t="shared" si="217"/>
        <v>February</v>
      </c>
      <c r="E2346">
        <v>16.5</v>
      </c>
      <c r="F2346" t="s">
        <v>7</v>
      </c>
      <c r="G2346" t="s">
        <v>17</v>
      </c>
      <c r="H2346">
        <f t="shared" si="218"/>
        <v>25</v>
      </c>
      <c r="I2346">
        <v>5</v>
      </c>
      <c r="J2346" t="s">
        <v>25</v>
      </c>
      <c r="K2346" t="s">
        <v>26</v>
      </c>
      <c r="L2346">
        <f>Table357[[#This Row],[unit_price]]*Table357[[#This Row],[quantity]]</f>
        <v>82.5</v>
      </c>
      <c r="M2346">
        <f t="shared" si="219"/>
        <v>125</v>
      </c>
      <c r="N2346">
        <f t="shared" si="221"/>
        <v>42.5</v>
      </c>
      <c r="O2346" t="s">
        <v>111</v>
      </c>
      <c r="P2346" t="s">
        <v>114</v>
      </c>
      <c r="Q2346" t="str">
        <f>TEXT(Table357[[#This Row],[order_date]],"yyyy")</f>
        <v>2016</v>
      </c>
    </row>
    <row r="2347" spans="1:17" x14ac:dyDescent="0.3">
      <c r="A2347">
        <f t="shared" si="220"/>
        <v>7777897746</v>
      </c>
      <c r="B2347" s="1">
        <v>42409</v>
      </c>
      <c r="C2347" t="str">
        <f t="shared" si="216"/>
        <v>Tuesday</v>
      </c>
      <c r="D2347" t="str">
        <f t="shared" si="217"/>
        <v>February</v>
      </c>
      <c r="E2347">
        <v>12.25</v>
      </c>
      <c r="F2347" t="s">
        <v>27</v>
      </c>
      <c r="G2347" t="s">
        <v>17</v>
      </c>
      <c r="H2347">
        <f t="shared" si="218"/>
        <v>19.25</v>
      </c>
      <c r="I2347">
        <v>1</v>
      </c>
      <c r="J2347" t="s">
        <v>70</v>
      </c>
      <c r="K2347" t="s">
        <v>71</v>
      </c>
      <c r="L2347">
        <f>Table357[[#This Row],[unit_price]]*Table357[[#This Row],[quantity]]</f>
        <v>12.25</v>
      </c>
      <c r="M2347">
        <f t="shared" si="219"/>
        <v>19.25</v>
      </c>
      <c r="N2347">
        <f t="shared" si="221"/>
        <v>7</v>
      </c>
      <c r="O2347" t="s">
        <v>111</v>
      </c>
      <c r="P2347" t="s">
        <v>115</v>
      </c>
      <c r="Q2347" t="str">
        <f>TEXT(Table357[[#This Row],[order_date]],"yyyy")</f>
        <v>2016</v>
      </c>
    </row>
    <row r="2348" spans="1:17" x14ac:dyDescent="0.3">
      <c r="A2348">
        <f t="shared" si="220"/>
        <v>7777897747</v>
      </c>
      <c r="B2348" s="1">
        <v>42409</v>
      </c>
      <c r="C2348" t="str">
        <f t="shared" si="216"/>
        <v>Tuesday</v>
      </c>
      <c r="D2348" t="str">
        <f t="shared" si="217"/>
        <v>February</v>
      </c>
      <c r="E2348">
        <v>16.75</v>
      </c>
      <c r="F2348" t="s">
        <v>7</v>
      </c>
      <c r="G2348" t="s">
        <v>22</v>
      </c>
      <c r="H2348">
        <f t="shared" si="218"/>
        <v>23.25</v>
      </c>
      <c r="I2348">
        <v>11</v>
      </c>
      <c r="J2348" t="s">
        <v>44</v>
      </c>
      <c r="K2348" t="s">
        <v>45</v>
      </c>
      <c r="L2348">
        <f>Table357[[#This Row],[unit_price]]*Table357[[#This Row],[quantity]]</f>
        <v>184.25</v>
      </c>
      <c r="M2348">
        <f t="shared" si="219"/>
        <v>255.75</v>
      </c>
      <c r="N2348">
        <f t="shared" si="221"/>
        <v>71.5</v>
      </c>
      <c r="O2348" t="s">
        <v>112</v>
      </c>
      <c r="P2348" t="s">
        <v>114</v>
      </c>
      <c r="Q2348" t="str">
        <f>TEXT(Table357[[#This Row],[order_date]],"yyyy")</f>
        <v>2016</v>
      </c>
    </row>
    <row r="2349" spans="1:17" x14ac:dyDescent="0.3">
      <c r="A2349">
        <f t="shared" si="220"/>
        <v>7777897748</v>
      </c>
      <c r="B2349" s="1">
        <v>42409</v>
      </c>
      <c r="C2349" t="str">
        <f t="shared" si="216"/>
        <v>Tuesday</v>
      </c>
      <c r="D2349" t="str">
        <f t="shared" si="217"/>
        <v>February</v>
      </c>
      <c r="E2349">
        <v>12.5</v>
      </c>
      <c r="F2349" t="s">
        <v>27</v>
      </c>
      <c r="G2349" t="s">
        <v>17</v>
      </c>
      <c r="H2349">
        <f t="shared" si="218"/>
        <v>19.5</v>
      </c>
      <c r="I2349">
        <v>9</v>
      </c>
      <c r="J2349" t="s">
        <v>38</v>
      </c>
      <c r="K2349" t="s">
        <v>39</v>
      </c>
      <c r="L2349">
        <f>Table357[[#This Row],[unit_price]]*Table357[[#This Row],[quantity]]</f>
        <v>112.5</v>
      </c>
      <c r="M2349">
        <f t="shared" si="219"/>
        <v>175.5</v>
      </c>
      <c r="N2349">
        <f t="shared" si="221"/>
        <v>63</v>
      </c>
      <c r="O2349" t="s">
        <v>111</v>
      </c>
      <c r="P2349" t="s">
        <v>114</v>
      </c>
      <c r="Q2349" t="str">
        <f>TEXT(Table357[[#This Row],[order_date]],"yyyy")</f>
        <v>2016</v>
      </c>
    </row>
    <row r="2350" spans="1:17" x14ac:dyDescent="0.3">
      <c r="A2350">
        <f t="shared" si="220"/>
        <v>7777897749</v>
      </c>
      <c r="B2350" s="1">
        <v>42409</v>
      </c>
      <c r="C2350" t="str">
        <f t="shared" si="216"/>
        <v>Tuesday</v>
      </c>
      <c r="D2350" t="str">
        <f t="shared" si="217"/>
        <v>February</v>
      </c>
      <c r="E2350">
        <v>16</v>
      </c>
      <c r="F2350" t="s">
        <v>7</v>
      </c>
      <c r="G2350" t="s">
        <v>14</v>
      </c>
      <c r="H2350">
        <f t="shared" si="218"/>
        <v>21.5</v>
      </c>
      <c r="I2350">
        <v>8</v>
      </c>
      <c r="J2350" t="s">
        <v>68</v>
      </c>
      <c r="K2350" t="s">
        <v>69</v>
      </c>
      <c r="L2350">
        <f>Table357[[#This Row],[unit_price]]*Table357[[#This Row],[quantity]]</f>
        <v>128</v>
      </c>
      <c r="M2350">
        <f t="shared" si="219"/>
        <v>172</v>
      </c>
      <c r="N2350">
        <f t="shared" si="221"/>
        <v>44</v>
      </c>
      <c r="O2350" t="s">
        <v>112</v>
      </c>
      <c r="P2350" t="s">
        <v>115</v>
      </c>
      <c r="Q2350" t="str">
        <f>TEXT(Table357[[#This Row],[order_date]],"yyyy")</f>
        <v>2016</v>
      </c>
    </row>
    <row r="2351" spans="1:17" x14ac:dyDescent="0.3">
      <c r="A2351">
        <f t="shared" si="220"/>
        <v>7777897750</v>
      </c>
      <c r="B2351" s="1">
        <v>42409</v>
      </c>
      <c r="C2351" t="str">
        <f t="shared" si="216"/>
        <v>Tuesday</v>
      </c>
      <c r="D2351" t="str">
        <f t="shared" si="217"/>
        <v>February</v>
      </c>
      <c r="E2351">
        <v>25.5</v>
      </c>
      <c r="F2351" t="s">
        <v>76</v>
      </c>
      <c r="G2351" t="s">
        <v>8</v>
      </c>
      <c r="H2351">
        <f t="shared" si="218"/>
        <v>26.5</v>
      </c>
      <c r="I2351">
        <v>1</v>
      </c>
      <c r="J2351" t="s">
        <v>30</v>
      </c>
      <c r="K2351" t="s">
        <v>31</v>
      </c>
      <c r="L2351">
        <f>Table357[[#This Row],[unit_price]]*Table357[[#This Row],[quantity]]</f>
        <v>25.5</v>
      </c>
      <c r="M2351">
        <f t="shared" si="219"/>
        <v>26.5</v>
      </c>
      <c r="N2351">
        <f t="shared" si="221"/>
        <v>1</v>
      </c>
      <c r="O2351" t="s">
        <v>111</v>
      </c>
      <c r="P2351" t="s">
        <v>115</v>
      </c>
      <c r="Q2351" t="str">
        <f>TEXT(Table357[[#This Row],[order_date]],"yyyy")</f>
        <v>2016</v>
      </c>
    </row>
    <row r="2352" spans="1:17" x14ac:dyDescent="0.3">
      <c r="A2352">
        <f t="shared" si="220"/>
        <v>7777897751</v>
      </c>
      <c r="B2352" s="1">
        <v>42409</v>
      </c>
      <c r="C2352" t="str">
        <f t="shared" si="216"/>
        <v>Tuesday</v>
      </c>
      <c r="D2352" t="str">
        <f t="shared" si="217"/>
        <v>February</v>
      </c>
      <c r="E2352">
        <v>16.75</v>
      </c>
      <c r="F2352" t="s">
        <v>7</v>
      </c>
      <c r="G2352" t="s">
        <v>22</v>
      </c>
      <c r="H2352">
        <f t="shared" si="218"/>
        <v>23.25</v>
      </c>
      <c r="I2352">
        <v>5</v>
      </c>
      <c r="J2352" t="s">
        <v>46</v>
      </c>
      <c r="K2352" t="s">
        <v>47</v>
      </c>
      <c r="L2352">
        <f>Table357[[#This Row],[unit_price]]*Table357[[#This Row],[quantity]]</f>
        <v>83.75</v>
      </c>
      <c r="M2352">
        <f t="shared" si="219"/>
        <v>116.25</v>
      </c>
      <c r="N2352">
        <f t="shared" si="221"/>
        <v>32.5</v>
      </c>
      <c r="O2352" t="s">
        <v>112</v>
      </c>
      <c r="P2352" t="s">
        <v>114</v>
      </c>
      <c r="Q2352" t="str">
        <f>TEXT(Table357[[#This Row],[order_date]],"yyyy")</f>
        <v>2016</v>
      </c>
    </row>
    <row r="2353" spans="1:17" x14ac:dyDescent="0.3">
      <c r="A2353">
        <f t="shared" si="220"/>
        <v>7777897752</v>
      </c>
      <c r="B2353" s="1">
        <v>42409</v>
      </c>
      <c r="C2353" t="str">
        <f t="shared" si="216"/>
        <v>Tuesday</v>
      </c>
      <c r="D2353" t="str">
        <f t="shared" si="217"/>
        <v>February</v>
      </c>
      <c r="E2353">
        <v>12</v>
      </c>
      <c r="F2353" t="s">
        <v>27</v>
      </c>
      <c r="G2353" t="s">
        <v>8</v>
      </c>
      <c r="H2353">
        <f t="shared" si="218"/>
        <v>15</v>
      </c>
      <c r="I2353">
        <v>2</v>
      </c>
      <c r="J2353" t="s">
        <v>11</v>
      </c>
      <c r="K2353" t="s">
        <v>12</v>
      </c>
      <c r="L2353">
        <f>Table357[[#This Row],[unit_price]]*Table357[[#This Row],[quantity]]</f>
        <v>24</v>
      </c>
      <c r="M2353">
        <f t="shared" si="219"/>
        <v>30</v>
      </c>
      <c r="N2353">
        <f t="shared" si="221"/>
        <v>6</v>
      </c>
      <c r="O2353" t="s">
        <v>111</v>
      </c>
      <c r="P2353" t="s">
        <v>114</v>
      </c>
      <c r="Q2353" t="str">
        <f>TEXT(Table357[[#This Row],[order_date]],"yyyy")</f>
        <v>2016</v>
      </c>
    </row>
    <row r="2354" spans="1:17" x14ac:dyDescent="0.3">
      <c r="A2354">
        <f t="shared" si="220"/>
        <v>7777897753</v>
      </c>
      <c r="B2354" s="1">
        <v>42409</v>
      </c>
      <c r="C2354" t="str">
        <f t="shared" si="216"/>
        <v>Tuesday</v>
      </c>
      <c r="D2354" t="str">
        <f t="shared" si="217"/>
        <v>February</v>
      </c>
      <c r="E2354">
        <v>12.75</v>
      </c>
      <c r="F2354" t="s">
        <v>27</v>
      </c>
      <c r="G2354" t="s">
        <v>22</v>
      </c>
      <c r="H2354">
        <f t="shared" si="218"/>
        <v>17.75</v>
      </c>
      <c r="I2354">
        <v>4</v>
      </c>
      <c r="J2354" t="s">
        <v>28</v>
      </c>
      <c r="K2354" t="s">
        <v>29</v>
      </c>
      <c r="L2354">
        <f>Table357[[#This Row],[unit_price]]*Table357[[#This Row],[quantity]]</f>
        <v>51</v>
      </c>
      <c r="M2354">
        <f t="shared" si="219"/>
        <v>71</v>
      </c>
      <c r="N2354">
        <f t="shared" si="221"/>
        <v>20</v>
      </c>
      <c r="O2354" t="s">
        <v>111</v>
      </c>
      <c r="P2354" t="s">
        <v>114</v>
      </c>
      <c r="Q2354" t="str">
        <f>TEXT(Table357[[#This Row],[order_date]],"yyyy")</f>
        <v>2016</v>
      </c>
    </row>
    <row r="2355" spans="1:17" x14ac:dyDescent="0.3">
      <c r="A2355">
        <f t="shared" si="220"/>
        <v>7777897754</v>
      </c>
      <c r="B2355" s="1">
        <v>42410</v>
      </c>
      <c r="C2355" t="str">
        <f t="shared" si="216"/>
        <v>Wednesday</v>
      </c>
      <c r="D2355" t="str">
        <f t="shared" si="217"/>
        <v>February</v>
      </c>
      <c r="E2355">
        <v>17.95</v>
      </c>
      <c r="F2355" t="s">
        <v>13</v>
      </c>
      <c r="G2355" t="s">
        <v>14</v>
      </c>
      <c r="H2355">
        <f t="shared" si="218"/>
        <v>24.95</v>
      </c>
      <c r="I2355">
        <v>6</v>
      </c>
      <c r="J2355" t="s">
        <v>56</v>
      </c>
      <c r="K2355" t="s">
        <v>57</v>
      </c>
      <c r="L2355">
        <f>Table357[[#This Row],[unit_price]]*Table357[[#This Row],[quantity]]</f>
        <v>107.69999999999999</v>
      </c>
      <c r="M2355">
        <f t="shared" si="219"/>
        <v>149.69999999999999</v>
      </c>
      <c r="N2355">
        <f t="shared" si="221"/>
        <v>42</v>
      </c>
      <c r="O2355" t="s">
        <v>112</v>
      </c>
      <c r="P2355" t="s">
        <v>114</v>
      </c>
      <c r="Q2355" t="str">
        <f>TEXT(Table357[[#This Row],[order_date]],"yyyy")</f>
        <v>2016</v>
      </c>
    </row>
    <row r="2356" spans="1:17" x14ac:dyDescent="0.3">
      <c r="A2356">
        <f t="shared" si="220"/>
        <v>7777897755</v>
      </c>
      <c r="B2356" s="1">
        <v>42410</v>
      </c>
      <c r="C2356" t="str">
        <f t="shared" si="216"/>
        <v>Wednesday</v>
      </c>
      <c r="D2356" t="str">
        <f t="shared" si="217"/>
        <v>February</v>
      </c>
      <c r="E2356">
        <v>9.75</v>
      </c>
      <c r="F2356" t="s">
        <v>27</v>
      </c>
      <c r="G2356" t="s">
        <v>8</v>
      </c>
      <c r="H2356">
        <f t="shared" si="218"/>
        <v>12.75</v>
      </c>
      <c r="I2356">
        <v>4</v>
      </c>
      <c r="J2356" t="s">
        <v>48</v>
      </c>
      <c r="K2356" t="s">
        <v>49</v>
      </c>
      <c r="L2356">
        <f>Table357[[#This Row],[unit_price]]*Table357[[#This Row],[quantity]]</f>
        <v>39</v>
      </c>
      <c r="M2356">
        <f t="shared" si="219"/>
        <v>51</v>
      </c>
      <c r="N2356">
        <f t="shared" si="221"/>
        <v>12</v>
      </c>
      <c r="O2356" t="s">
        <v>111</v>
      </c>
      <c r="P2356" t="s">
        <v>114</v>
      </c>
      <c r="Q2356" t="str">
        <f>TEXT(Table357[[#This Row],[order_date]],"yyyy")</f>
        <v>2016</v>
      </c>
    </row>
    <row r="2357" spans="1:17" x14ac:dyDescent="0.3">
      <c r="A2357">
        <f t="shared" si="220"/>
        <v>7777897756</v>
      </c>
      <c r="B2357" s="1">
        <v>42410</v>
      </c>
      <c r="C2357" t="str">
        <f t="shared" si="216"/>
        <v>Wednesday</v>
      </c>
      <c r="D2357" t="str">
        <f t="shared" si="217"/>
        <v>February</v>
      </c>
      <c r="E2357">
        <v>20.25</v>
      </c>
      <c r="F2357" t="s">
        <v>13</v>
      </c>
      <c r="G2357" t="s">
        <v>14</v>
      </c>
      <c r="H2357">
        <f t="shared" si="218"/>
        <v>27.25</v>
      </c>
      <c r="I2357">
        <v>2</v>
      </c>
      <c r="J2357" t="s">
        <v>42</v>
      </c>
      <c r="K2357" t="s">
        <v>43</v>
      </c>
      <c r="L2357">
        <f>Table357[[#This Row],[unit_price]]*Table357[[#This Row],[quantity]]</f>
        <v>40.5</v>
      </c>
      <c r="M2357">
        <f t="shared" si="219"/>
        <v>54.5</v>
      </c>
      <c r="N2357">
        <f t="shared" si="221"/>
        <v>14</v>
      </c>
      <c r="O2357" t="s">
        <v>111</v>
      </c>
      <c r="P2357" t="s">
        <v>114</v>
      </c>
      <c r="Q2357" t="str">
        <f>TEXT(Table357[[#This Row],[order_date]],"yyyy")</f>
        <v>2016</v>
      </c>
    </row>
    <row r="2358" spans="1:17" x14ac:dyDescent="0.3">
      <c r="A2358">
        <f t="shared" si="220"/>
        <v>7777897757</v>
      </c>
      <c r="B2358" s="1">
        <v>42410</v>
      </c>
      <c r="C2358" t="str">
        <f t="shared" si="216"/>
        <v>Wednesday</v>
      </c>
      <c r="D2358" t="str">
        <f t="shared" si="217"/>
        <v>February</v>
      </c>
      <c r="E2358">
        <v>20.75</v>
      </c>
      <c r="F2358" t="s">
        <v>13</v>
      </c>
      <c r="G2358" t="s">
        <v>22</v>
      </c>
      <c r="H2358">
        <f t="shared" si="218"/>
        <v>28.75</v>
      </c>
      <c r="I2358">
        <v>10</v>
      </c>
      <c r="J2358" t="s">
        <v>28</v>
      </c>
      <c r="K2358" t="s">
        <v>29</v>
      </c>
      <c r="L2358">
        <f>Table357[[#This Row],[unit_price]]*Table357[[#This Row],[quantity]]</f>
        <v>207.5</v>
      </c>
      <c r="M2358">
        <f t="shared" si="219"/>
        <v>287.5</v>
      </c>
      <c r="N2358">
        <f t="shared" si="221"/>
        <v>80</v>
      </c>
      <c r="O2358" t="s">
        <v>112</v>
      </c>
      <c r="P2358" t="s">
        <v>114</v>
      </c>
      <c r="Q2358" t="str">
        <f>TEXT(Table357[[#This Row],[order_date]],"yyyy")</f>
        <v>2016</v>
      </c>
    </row>
    <row r="2359" spans="1:17" x14ac:dyDescent="0.3">
      <c r="A2359">
        <f t="shared" si="220"/>
        <v>7777897758</v>
      </c>
      <c r="B2359" s="1">
        <v>42410</v>
      </c>
      <c r="C2359" t="str">
        <f t="shared" si="216"/>
        <v>Wednesday</v>
      </c>
      <c r="D2359" t="str">
        <f t="shared" si="217"/>
        <v>February</v>
      </c>
      <c r="E2359">
        <v>12</v>
      </c>
      <c r="F2359" t="s">
        <v>27</v>
      </c>
      <c r="G2359" t="s">
        <v>14</v>
      </c>
      <c r="H2359">
        <f t="shared" si="218"/>
        <v>16</v>
      </c>
      <c r="I2359">
        <v>1</v>
      </c>
      <c r="J2359" t="s">
        <v>68</v>
      </c>
      <c r="K2359" t="s">
        <v>69</v>
      </c>
      <c r="L2359">
        <f>Table357[[#This Row],[unit_price]]*Table357[[#This Row],[quantity]]</f>
        <v>12</v>
      </c>
      <c r="M2359">
        <f t="shared" si="219"/>
        <v>16</v>
      </c>
      <c r="N2359">
        <f t="shared" si="221"/>
        <v>4</v>
      </c>
      <c r="O2359" t="s">
        <v>112</v>
      </c>
      <c r="P2359" t="s">
        <v>115</v>
      </c>
      <c r="Q2359" t="str">
        <f>TEXT(Table357[[#This Row],[order_date]],"yyyy")</f>
        <v>2016</v>
      </c>
    </row>
    <row r="2360" spans="1:17" x14ac:dyDescent="0.3">
      <c r="A2360">
        <f t="shared" si="220"/>
        <v>7777897759</v>
      </c>
      <c r="B2360" s="1">
        <v>42410</v>
      </c>
      <c r="C2360" t="str">
        <f t="shared" si="216"/>
        <v>Wednesday</v>
      </c>
      <c r="D2360" t="str">
        <f t="shared" si="217"/>
        <v>February</v>
      </c>
      <c r="E2360">
        <v>20.75</v>
      </c>
      <c r="F2360" t="s">
        <v>13</v>
      </c>
      <c r="G2360" t="s">
        <v>22</v>
      </c>
      <c r="H2360">
        <f t="shared" si="218"/>
        <v>28.75</v>
      </c>
      <c r="I2360">
        <v>7</v>
      </c>
      <c r="J2360" t="s">
        <v>46</v>
      </c>
      <c r="K2360" t="s">
        <v>47</v>
      </c>
      <c r="L2360">
        <f>Table357[[#This Row],[unit_price]]*Table357[[#This Row],[quantity]]</f>
        <v>145.25</v>
      </c>
      <c r="M2360">
        <f t="shared" si="219"/>
        <v>201.25</v>
      </c>
      <c r="N2360">
        <f t="shared" si="221"/>
        <v>56</v>
      </c>
      <c r="O2360" t="s">
        <v>112</v>
      </c>
      <c r="P2360" t="s">
        <v>114</v>
      </c>
      <c r="Q2360" t="str">
        <f>TEXT(Table357[[#This Row],[order_date]],"yyyy")</f>
        <v>2016</v>
      </c>
    </row>
    <row r="2361" spans="1:17" x14ac:dyDescent="0.3">
      <c r="A2361">
        <f t="shared" si="220"/>
        <v>7777897760</v>
      </c>
      <c r="B2361" s="1">
        <v>42410</v>
      </c>
      <c r="C2361" t="str">
        <f t="shared" si="216"/>
        <v>Wednesday</v>
      </c>
      <c r="D2361" t="str">
        <f t="shared" si="217"/>
        <v>February</v>
      </c>
      <c r="E2361">
        <v>16.5</v>
      </c>
      <c r="F2361" t="s">
        <v>7</v>
      </c>
      <c r="G2361" t="s">
        <v>17</v>
      </c>
      <c r="H2361">
        <f t="shared" si="218"/>
        <v>25</v>
      </c>
      <c r="I2361">
        <v>1</v>
      </c>
      <c r="J2361" t="s">
        <v>66</v>
      </c>
      <c r="K2361" t="s">
        <v>67</v>
      </c>
      <c r="L2361">
        <f>Table357[[#This Row],[unit_price]]*Table357[[#This Row],[quantity]]</f>
        <v>16.5</v>
      </c>
      <c r="M2361">
        <f t="shared" si="219"/>
        <v>25</v>
      </c>
      <c r="N2361">
        <f t="shared" si="221"/>
        <v>8.5</v>
      </c>
      <c r="O2361" t="s">
        <v>111</v>
      </c>
      <c r="P2361" t="s">
        <v>114</v>
      </c>
      <c r="Q2361" t="str">
        <f>TEXT(Table357[[#This Row],[order_date]],"yyyy")</f>
        <v>2016</v>
      </c>
    </row>
    <row r="2362" spans="1:17" x14ac:dyDescent="0.3">
      <c r="A2362">
        <f t="shared" si="220"/>
        <v>7777897761</v>
      </c>
      <c r="B2362" s="1">
        <v>42410</v>
      </c>
      <c r="C2362" t="str">
        <f t="shared" si="216"/>
        <v>Wednesday</v>
      </c>
      <c r="D2362" t="str">
        <f t="shared" si="217"/>
        <v>February</v>
      </c>
      <c r="E2362">
        <v>20.75</v>
      </c>
      <c r="F2362" t="s">
        <v>13</v>
      </c>
      <c r="G2362" t="s">
        <v>17</v>
      </c>
      <c r="H2362">
        <f t="shared" si="218"/>
        <v>30.75</v>
      </c>
      <c r="I2362">
        <v>12</v>
      </c>
      <c r="J2362" t="s">
        <v>54</v>
      </c>
      <c r="K2362" t="s">
        <v>55</v>
      </c>
      <c r="L2362">
        <f>Table357[[#This Row],[unit_price]]*Table357[[#This Row],[quantity]]</f>
        <v>249</v>
      </c>
      <c r="M2362">
        <f t="shared" si="219"/>
        <v>369</v>
      </c>
      <c r="N2362">
        <f t="shared" si="221"/>
        <v>120</v>
      </c>
      <c r="O2362" t="s">
        <v>112</v>
      </c>
      <c r="P2362" t="s">
        <v>115</v>
      </c>
      <c r="Q2362" t="str">
        <f>TEXT(Table357[[#This Row],[order_date]],"yyyy")</f>
        <v>2016</v>
      </c>
    </row>
    <row r="2363" spans="1:17" x14ac:dyDescent="0.3">
      <c r="A2363">
        <f t="shared" si="220"/>
        <v>7777897762</v>
      </c>
      <c r="B2363" s="1">
        <v>42411</v>
      </c>
      <c r="C2363" t="str">
        <f t="shared" si="216"/>
        <v>Thursday</v>
      </c>
      <c r="D2363" t="str">
        <f t="shared" si="217"/>
        <v>February</v>
      </c>
      <c r="E2363">
        <v>16.75</v>
      </c>
      <c r="F2363" t="s">
        <v>7</v>
      </c>
      <c r="G2363" t="s">
        <v>22</v>
      </c>
      <c r="H2363">
        <f t="shared" si="218"/>
        <v>23.25</v>
      </c>
      <c r="I2363">
        <v>10</v>
      </c>
      <c r="J2363" t="s">
        <v>46</v>
      </c>
      <c r="K2363" t="s">
        <v>47</v>
      </c>
      <c r="L2363">
        <f>Table357[[#This Row],[unit_price]]*Table357[[#This Row],[quantity]]</f>
        <v>167.5</v>
      </c>
      <c r="M2363">
        <f t="shared" si="219"/>
        <v>232.5</v>
      </c>
      <c r="N2363">
        <f t="shared" si="221"/>
        <v>65</v>
      </c>
      <c r="O2363" t="s">
        <v>112</v>
      </c>
      <c r="P2363" t="s">
        <v>115</v>
      </c>
      <c r="Q2363" t="str">
        <f>TEXT(Table357[[#This Row],[order_date]],"yyyy")</f>
        <v>2016</v>
      </c>
    </row>
    <row r="2364" spans="1:17" x14ac:dyDescent="0.3">
      <c r="A2364">
        <f t="shared" si="220"/>
        <v>7777897763</v>
      </c>
      <c r="B2364" s="1">
        <v>42411</v>
      </c>
      <c r="C2364" t="str">
        <f t="shared" si="216"/>
        <v>Thursday</v>
      </c>
      <c r="D2364" t="str">
        <f t="shared" si="217"/>
        <v>February</v>
      </c>
      <c r="E2364">
        <v>15.25</v>
      </c>
      <c r="F2364" t="s">
        <v>13</v>
      </c>
      <c r="G2364" t="s">
        <v>8</v>
      </c>
      <c r="H2364">
        <f t="shared" si="218"/>
        <v>21.25</v>
      </c>
      <c r="I2364">
        <v>1</v>
      </c>
      <c r="J2364" t="s">
        <v>48</v>
      </c>
      <c r="K2364" t="s">
        <v>49</v>
      </c>
      <c r="L2364">
        <f>Table357[[#This Row],[unit_price]]*Table357[[#This Row],[quantity]]</f>
        <v>15.25</v>
      </c>
      <c r="M2364">
        <f t="shared" si="219"/>
        <v>21.25</v>
      </c>
      <c r="N2364">
        <f t="shared" si="221"/>
        <v>6</v>
      </c>
      <c r="O2364" t="s">
        <v>111</v>
      </c>
      <c r="P2364" t="s">
        <v>115</v>
      </c>
      <c r="Q2364" t="str">
        <f>TEXT(Table357[[#This Row],[order_date]],"yyyy")</f>
        <v>2016</v>
      </c>
    </row>
    <row r="2365" spans="1:17" x14ac:dyDescent="0.3">
      <c r="A2365">
        <f t="shared" si="220"/>
        <v>7777897764</v>
      </c>
      <c r="B2365" s="1">
        <v>42411</v>
      </c>
      <c r="C2365" t="str">
        <f t="shared" si="216"/>
        <v>Thursday</v>
      </c>
      <c r="D2365" t="str">
        <f t="shared" si="217"/>
        <v>February</v>
      </c>
      <c r="E2365">
        <v>16.5</v>
      </c>
      <c r="F2365" t="s">
        <v>7</v>
      </c>
      <c r="G2365" t="s">
        <v>17</v>
      </c>
      <c r="H2365">
        <f t="shared" si="218"/>
        <v>25</v>
      </c>
      <c r="I2365">
        <v>2</v>
      </c>
      <c r="J2365" t="s">
        <v>32</v>
      </c>
      <c r="K2365" t="s">
        <v>33</v>
      </c>
      <c r="L2365">
        <f>Table357[[#This Row],[unit_price]]*Table357[[#This Row],[quantity]]</f>
        <v>33</v>
      </c>
      <c r="M2365">
        <f t="shared" si="219"/>
        <v>50</v>
      </c>
      <c r="N2365">
        <f t="shared" si="221"/>
        <v>17</v>
      </c>
      <c r="O2365" t="s">
        <v>112</v>
      </c>
      <c r="P2365" t="s">
        <v>114</v>
      </c>
      <c r="Q2365" t="str">
        <f>TEXT(Table357[[#This Row],[order_date]],"yyyy")</f>
        <v>2016</v>
      </c>
    </row>
    <row r="2366" spans="1:17" x14ac:dyDescent="0.3">
      <c r="A2366">
        <f t="shared" si="220"/>
        <v>7777897765</v>
      </c>
      <c r="B2366" s="1">
        <v>42411</v>
      </c>
      <c r="C2366" t="str">
        <f t="shared" si="216"/>
        <v>Thursday</v>
      </c>
      <c r="D2366" t="str">
        <f t="shared" si="217"/>
        <v>February</v>
      </c>
      <c r="E2366">
        <v>16.75</v>
      </c>
      <c r="F2366" t="s">
        <v>7</v>
      </c>
      <c r="G2366" t="s">
        <v>22</v>
      </c>
      <c r="H2366">
        <f t="shared" si="218"/>
        <v>23.25</v>
      </c>
      <c r="I2366">
        <v>5</v>
      </c>
      <c r="J2366" t="s">
        <v>28</v>
      </c>
      <c r="K2366" t="s">
        <v>29</v>
      </c>
      <c r="L2366">
        <f>Table357[[#This Row],[unit_price]]*Table357[[#This Row],[quantity]]</f>
        <v>83.75</v>
      </c>
      <c r="M2366">
        <f t="shared" si="219"/>
        <v>116.25</v>
      </c>
      <c r="N2366">
        <f t="shared" si="221"/>
        <v>32.5</v>
      </c>
      <c r="O2366" t="s">
        <v>112</v>
      </c>
      <c r="P2366" t="s">
        <v>114</v>
      </c>
      <c r="Q2366" t="str">
        <f>TEXT(Table357[[#This Row],[order_date]],"yyyy")</f>
        <v>2016</v>
      </c>
    </row>
    <row r="2367" spans="1:17" x14ac:dyDescent="0.3">
      <c r="A2367">
        <f t="shared" si="220"/>
        <v>7777897766</v>
      </c>
      <c r="B2367" s="1">
        <v>42411</v>
      </c>
      <c r="C2367" t="str">
        <f t="shared" si="216"/>
        <v>Thursday</v>
      </c>
      <c r="D2367" t="str">
        <f t="shared" si="217"/>
        <v>February</v>
      </c>
      <c r="E2367">
        <v>9.75</v>
      </c>
      <c r="F2367" t="s">
        <v>27</v>
      </c>
      <c r="G2367" t="s">
        <v>8</v>
      </c>
      <c r="H2367">
        <f t="shared" si="218"/>
        <v>12.75</v>
      </c>
      <c r="I2367">
        <v>6</v>
      </c>
      <c r="J2367" t="s">
        <v>48</v>
      </c>
      <c r="K2367" t="s">
        <v>49</v>
      </c>
      <c r="L2367">
        <f>Table357[[#This Row],[unit_price]]*Table357[[#This Row],[quantity]]</f>
        <v>58.5</v>
      </c>
      <c r="M2367">
        <f t="shared" si="219"/>
        <v>76.5</v>
      </c>
      <c r="N2367">
        <f t="shared" si="221"/>
        <v>18</v>
      </c>
      <c r="O2367" t="s">
        <v>111</v>
      </c>
      <c r="P2367" t="s">
        <v>114</v>
      </c>
      <c r="Q2367" t="str">
        <f>TEXT(Table357[[#This Row],[order_date]],"yyyy")</f>
        <v>2016</v>
      </c>
    </row>
    <row r="2368" spans="1:17" x14ac:dyDescent="0.3">
      <c r="A2368">
        <f t="shared" si="220"/>
        <v>7777897767</v>
      </c>
      <c r="B2368" s="1">
        <v>42411</v>
      </c>
      <c r="C2368" t="str">
        <f t="shared" si="216"/>
        <v>Thursday</v>
      </c>
      <c r="D2368" t="str">
        <f t="shared" si="217"/>
        <v>February</v>
      </c>
      <c r="E2368">
        <v>12</v>
      </c>
      <c r="F2368" t="s">
        <v>27</v>
      </c>
      <c r="G2368" t="s">
        <v>8</v>
      </c>
      <c r="H2368">
        <f t="shared" si="218"/>
        <v>15</v>
      </c>
      <c r="I2368">
        <v>7</v>
      </c>
      <c r="J2368" t="s">
        <v>52</v>
      </c>
      <c r="K2368" t="s">
        <v>53</v>
      </c>
      <c r="L2368">
        <f>Table357[[#This Row],[unit_price]]*Table357[[#This Row],[quantity]]</f>
        <v>84</v>
      </c>
      <c r="M2368">
        <f t="shared" si="219"/>
        <v>105</v>
      </c>
      <c r="N2368">
        <f t="shared" si="221"/>
        <v>21</v>
      </c>
      <c r="O2368" t="s">
        <v>111</v>
      </c>
      <c r="P2368" t="s">
        <v>115</v>
      </c>
      <c r="Q2368" t="str">
        <f>TEXT(Table357[[#This Row],[order_date]],"yyyy")</f>
        <v>2016</v>
      </c>
    </row>
    <row r="2369" spans="1:17" x14ac:dyDescent="0.3">
      <c r="A2369">
        <f t="shared" si="220"/>
        <v>7777897768</v>
      </c>
      <c r="B2369" s="1">
        <v>42411</v>
      </c>
      <c r="C2369" t="str">
        <f t="shared" si="216"/>
        <v>Thursday</v>
      </c>
      <c r="D2369" t="str">
        <f t="shared" si="217"/>
        <v>February</v>
      </c>
      <c r="E2369">
        <v>16.75</v>
      </c>
      <c r="F2369" t="s">
        <v>7</v>
      </c>
      <c r="G2369" t="s">
        <v>22</v>
      </c>
      <c r="H2369">
        <f t="shared" si="218"/>
        <v>23.25</v>
      </c>
      <c r="I2369">
        <v>10</v>
      </c>
      <c r="J2369" t="s">
        <v>28</v>
      </c>
      <c r="K2369" t="s">
        <v>29</v>
      </c>
      <c r="L2369">
        <f>Table357[[#This Row],[unit_price]]*Table357[[#This Row],[quantity]]</f>
        <v>167.5</v>
      </c>
      <c r="M2369">
        <f t="shared" si="219"/>
        <v>232.5</v>
      </c>
      <c r="N2369">
        <f t="shared" si="221"/>
        <v>65</v>
      </c>
      <c r="O2369" t="s">
        <v>111</v>
      </c>
      <c r="P2369" t="s">
        <v>115</v>
      </c>
      <c r="Q2369" t="str">
        <f>TEXT(Table357[[#This Row],[order_date]],"yyyy")</f>
        <v>2016</v>
      </c>
    </row>
    <row r="2370" spans="1:17" x14ac:dyDescent="0.3">
      <c r="A2370">
        <f t="shared" si="220"/>
        <v>7777897769</v>
      </c>
      <c r="B2370" s="1">
        <v>42411</v>
      </c>
      <c r="C2370" t="str">
        <f t="shared" ref="C2370:C2433" si="222">TEXT(B2370,"dddd")</f>
        <v>Thursday</v>
      </c>
      <c r="D2370" t="str">
        <f t="shared" si="217"/>
        <v>February</v>
      </c>
      <c r="E2370">
        <v>16.5</v>
      </c>
      <c r="F2370" t="s">
        <v>7</v>
      </c>
      <c r="G2370" t="s">
        <v>17</v>
      </c>
      <c r="H2370">
        <f t="shared" si="218"/>
        <v>25</v>
      </c>
      <c r="I2370">
        <v>9</v>
      </c>
      <c r="J2370" t="s">
        <v>25</v>
      </c>
      <c r="K2370" t="s">
        <v>26</v>
      </c>
      <c r="L2370">
        <f>Table357[[#This Row],[unit_price]]*Table357[[#This Row],[quantity]]</f>
        <v>148.5</v>
      </c>
      <c r="M2370">
        <f t="shared" si="219"/>
        <v>225</v>
      </c>
      <c r="N2370">
        <f t="shared" si="221"/>
        <v>76.5</v>
      </c>
      <c r="O2370" t="s">
        <v>112</v>
      </c>
      <c r="P2370" t="s">
        <v>115</v>
      </c>
      <c r="Q2370" t="str">
        <f>TEXT(Table357[[#This Row],[order_date]],"yyyy")</f>
        <v>2016</v>
      </c>
    </row>
    <row r="2371" spans="1:17" x14ac:dyDescent="0.3">
      <c r="A2371">
        <f t="shared" si="220"/>
        <v>7777897770</v>
      </c>
      <c r="B2371" s="1">
        <v>42412</v>
      </c>
      <c r="C2371" t="str">
        <f t="shared" si="222"/>
        <v>Friday</v>
      </c>
      <c r="D2371" t="str">
        <f t="shared" ref="D2371:D2434" si="223">TEXT(B2371,"mmmm")</f>
        <v>February</v>
      </c>
      <c r="E2371">
        <v>16.75</v>
      </c>
      <c r="F2371" t="s">
        <v>7</v>
      </c>
      <c r="G2371" t="s">
        <v>22</v>
      </c>
      <c r="H2371">
        <f t="shared" ref="H2371:H2434" si="224">E2371 +   IF(F2371="S", 2, IF(F2371="M", 3.5, IF(F2371="L", 5, 0))) +  IF(G2371="Classic", 1, IF(G2371="Veggie", 2, IF(G2371="Chicken", 3, IF(G2371="Supreme",5,0))))</f>
        <v>23.25</v>
      </c>
      <c r="I2371">
        <v>6</v>
      </c>
      <c r="J2371" t="s">
        <v>23</v>
      </c>
      <c r="K2371" t="s">
        <v>24</v>
      </c>
      <c r="L2371">
        <f>Table357[[#This Row],[unit_price]]*Table357[[#This Row],[quantity]]</f>
        <v>100.5</v>
      </c>
      <c r="M2371">
        <f t="shared" ref="M2371:M2434" si="225">H2371*I2371</f>
        <v>139.5</v>
      </c>
      <c r="N2371">
        <f t="shared" si="221"/>
        <v>39</v>
      </c>
      <c r="O2371" t="s">
        <v>111</v>
      </c>
      <c r="P2371" t="s">
        <v>115</v>
      </c>
      <c r="Q2371" t="str">
        <f>TEXT(Table357[[#This Row],[order_date]],"yyyy")</f>
        <v>2016</v>
      </c>
    </row>
    <row r="2372" spans="1:17" x14ac:dyDescent="0.3">
      <c r="A2372">
        <f t="shared" ref="A2372:A2435" si="226">A2371+1</f>
        <v>7777897771</v>
      </c>
      <c r="B2372" s="1">
        <v>42412</v>
      </c>
      <c r="C2372" t="str">
        <f t="shared" si="222"/>
        <v>Friday</v>
      </c>
      <c r="D2372" t="str">
        <f t="shared" si="223"/>
        <v>February</v>
      </c>
      <c r="E2372">
        <v>10.5</v>
      </c>
      <c r="F2372" t="s">
        <v>27</v>
      </c>
      <c r="G2372" t="s">
        <v>8</v>
      </c>
      <c r="H2372">
        <f t="shared" si="224"/>
        <v>13.5</v>
      </c>
      <c r="I2372">
        <v>11</v>
      </c>
      <c r="J2372" t="s">
        <v>9</v>
      </c>
      <c r="K2372" t="s">
        <v>10</v>
      </c>
      <c r="L2372">
        <f>Table357[[#This Row],[unit_price]]*Table357[[#This Row],[quantity]]</f>
        <v>115.5</v>
      </c>
      <c r="M2372">
        <f t="shared" si="225"/>
        <v>148.5</v>
      </c>
      <c r="N2372">
        <f t="shared" si="221"/>
        <v>33</v>
      </c>
      <c r="O2372" t="s">
        <v>112</v>
      </c>
      <c r="P2372" t="s">
        <v>114</v>
      </c>
      <c r="Q2372" t="str">
        <f>TEXT(Table357[[#This Row],[order_date]],"yyyy")</f>
        <v>2016</v>
      </c>
    </row>
    <row r="2373" spans="1:17" x14ac:dyDescent="0.3">
      <c r="A2373">
        <f t="shared" si="226"/>
        <v>7777897772</v>
      </c>
      <c r="B2373" s="1">
        <v>42412</v>
      </c>
      <c r="C2373" t="str">
        <f t="shared" si="222"/>
        <v>Friday</v>
      </c>
      <c r="D2373" t="str">
        <f t="shared" si="223"/>
        <v>February</v>
      </c>
      <c r="E2373">
        <v>15.25</v>
      </c>
      <c r="F2373" t="s">
        <v>13</v>
      </c>
      <c r="G2373" t="s">
        <v>8</v>
      </c>
      <c r="H2373">
        <f t="shared" si="224"/>
        <v>21.25</v>
      </c>
      <c r="I2373">
        <v>11</v>
      </c>
      <c r="J2373" t="s">
        <v>48</v>
      </c>
      <c r="K2373" t="s">
        <v>49</v>
      </c>
      <c r="L2373">
        <f>Table357[[#This Row],[unit_price]]*Table357[[#This Row],[quantity]]</f>
        <v>167.75</v>
      </c>
      <c r="M2373">
        <f t="shared" si="225"/>
        <v>233.75</v>
      </c>
      <c r="N2373">
        <f t="shared" ref="N2373:N2436" si="227">(H2373-E2373)*I2373</f>
        <v>66</v>
      </c>
      <c r="O2373" t="s">
        <v>112</v>
      </c>
      <c r="P2373" t="s">
        <v>114</v>
      </c>
      <c r="Q2373" t="str">
        <f>TEXT(Table357[[#This Row],[order_date]],"yyyy")</f>
        <v>2016</v>
      </c>
    </row>
    <row r="2374" spans="1:17" x14ac:dyDescent="0.3">
      <c r="A2374">
        <f t="shared" si="226"/>
        <v>7777897773</v>
      </c>
      <c r="B2374" s="1">
        <v>42412</v>
      </c>
      <c r="C2374" t="str">
        <f t="shared" si="222"/>
        <v>Friday</v>
      </c>
      <c r="D2374" t="str">
        <f t="shared" si="223"/>
        <v>February</v>
      </c>
      <c r="E2374">
        <v>12.75</v>
      </c>
      <c r="F2374" t="s">
        <v>27</v>
      </c>
      <c r="G2374" t="s">
        <v>22</v>
      </c>
      <c r="H2374">
        <f t="shared" si="224"/>
        <v>17.75</v>
      </c>
      <c r="I2374">
        <v>2</v>
      </c>
      <c r="J2374" t="s">
        <v>46</v>
      </c>
      <c r="K2374" t="s">
        <v>47</v>
      </c>
      <c r="L2374">
        <f>Table357[[#This Row],[unit_price]]*Table357[[#This Row],[quantity]]</f>
        <v>25.5</v>
      </c>
      <c r="M2374">
        <f t="shared" si="225"/>
        <v>35.5</v>
      </c>
      <c r="N2374">
        <f t="shared" si="227"/>
        <v>10</v>
      </c>
      <c r="O2374" t="s">
        <v>111</v>
      </c>
      <c r="P2374" t="s">
        <v>114</v>
      </c>
      <c r="Q2374" t="str">
        <f>TEXT(Table357[[#This Row],[order_date]],"yyyy")</f>
        <v>2016</v>
      </c>
    </row>
    <row r="2375" spans="1:17" x14ac:dyDescent="0.3">
      <c r="A2375">
        <f t="shared" si="226"/>
        <v>7777897774</v>
      </c>
      <c r="B2375" s="1">
        <v>42413</v>
      </c>
      <c r="C2375" t="str">
        <f t="shared" si="222"/>
        <v>Saturday</v>
      </c>
      <c r="D2375" t="str">
        <f t="shared" si="223"/>
        <v>February</v>
      </c>
      <c r="E2375">
        <v>16.75</v>
      </c>
      <c r="F2375" t="s">
        <v>7</v>
      </c>
      <c r="G2375" t="s">
        <v>22</v>
      </c>
      <c r="H2375">
        <f t="shared" si="224"/>
        <v>23.25</v>
      </c>
      <c r="I2375">
        <v>3</v>
      </c>
      <c r="J2375" t="s">
        <v>28</v>
      </c>
      <c r="K2375" t="s">
        <v>29</v>
      </c>
      <c r="L2375">
        <f>Table357[[#This Row],[unit_price]]*Table357[[#This Row],[quantity]]</f>
        <v>50.25</v>
      </c>
      <c r="M2375">
        <f t="shared" si="225"/>
        <v>69.75</v>
      </c>
      <c r="N2375">
        <f t="shared" si="227"/>
        <v>19.5</v>
      </c>
      <c r="O2375" t="s">
        <v>111</v>
      </c>
      <c r="P2375" t="s">
        <v>115</v>
      </c>
      <c r="Q2375" t="str">
        <f>TEXT(Table357[[#This Row],[order_date]],"yyyy")</f>
        <v>2016</v>
      </c>
    </row>
    <row r="2376" spans="1:17" x14ac:dyDescent="0.3">
      <c r="A2376">
        <f t="shared" si="226"/>
        <v>7777897775</v>
      </c>
      <c r="B2376" s="1">
        <v>42413</v>
      </c>
      <c r="C2376" t="str">
        <f t="shared" si="222"/>
        <v>Saturday</v>
      </c>
      <c r="D2376" t="str">
        <f t="shared" si="223"/>
        <v>February</v>
      </c>
      <c r="E2376">
        <v>16</v>
      </c>
      <c r="F2376" t="s">
        <v>7</v>
      </c>
      <c r="G2376" t="s">
        <v>14</v>
      </c>
      <c r="H2376">
        <f t="shared" si="224"/>
        <v>21.5</v>
      </c>
      <c r="I2376">
        <v>8</v>
      </c>
      <c r="J2376" t="s">
        <v>20</v>
      </c>
      <c r="K2376" t="s">
        <v>21</v>
      </c>
      <c r="L2376">
        <f>Table357[[#This Row],[unit_price]]*Table357[[#This Row],[quantity]]</f>
        <v>128</v>
      </c>
      <c r="M2376">
        <f t="shared" si="225"/>
        <v>172</v>
      </c>
      <c r="N2376">
        <f t="shared" si="227"/>
        <v>44</v>
      </c>
      <c r="O2376" t="s">
        <v>111</v>
      </c>
      <c r="P2376" t="s">
        <v>114</v>
      </c>
      <c r="Q2376" t="str">
        <f>TEXT(Table357[[#This Row],[order_date]],"yyyy")</f>
        <v>2016</v>
      </c>
    </row>
    <row r="2377" spans="1:17" x14ac:dyDescent="0.3">
      <c r="A2377">
        <f t="shared" si="226"/>
        <v>7777897776</v>
      </c>
      <c r="B2377" s="1">
        <v>42413</v>
      </c>
      <c r="C2377" t="str">
        <f t="shared" si="222"/>
        <v>Saturday</v>
      </c>
      <c r="D2377" t="str">
        <f t="shared" si="223"/>
        <v>February</v>
      </c>
      <c r="E2377">
        <v>15.25</v>
      </c>
      <c r="F2377" t="s">
        <v>13</v>
      </c>
      <c r="G2377" t="s">
        <v>8</v>
      </c>
      <c r="H2377">
        <f t="shared" si="224"/>
        <v>21.25</v>
      </c>
      <c r="I2377">
        <v>7</v>
      </c>
      <c r="J2377" t="s">
        <v>48</v>
      </c>
      <c r="K2377" t="s">
        <v>49</v>
      </c>
      <c r="L2377">
        <f>Table357[[#This Row],[unit_price]]*Table357[[#This Row],[quantity]]</f>
        <v>106.75</v>
      </c>
      <c r="M2377">
        <f t="shared" si="225"/>
        <v>148.75</v>
      </c>
      <c r="N2377">
        <f t="shared" si="227"/>
        <v>42</v>
      </c>
      <c r="O2377" t="s">
        <v>111</v>
      </c>
      <c r="P2377" t="s">
        <v>114</v>
      </c>
      <c r="Q2377" t="str">
        <f>TEXT(Table357[[#This Row],[order_date]],"yyyy")</f>
        <v>2016</v>
      </c>
    </row>
    <row r="2378" spans="1:17" x14ac:dyDescent="0.3">
      <c r="A2378">
        <f t="shared" si="226"/>
        <v>7777897777</v>
      </c>
      <c r="B2378" s="1">
        <v>42413</v>
      </c>
      <c r="C2378" t="str">
        <f t="shared" si="222"/>
        <v>Saturday</v>
      </c>
      <c r="D2378" t="str">
        <f t="shared" si="223"/>
        <v>February</v>
      </c>
      <c r="E2378">
        <v>20.75</v>
      </c>
      <c r="F2378" t="s">
        <v>13</v>
      </c>
      <c r="G2378" t="s">
        <v>17</v>
      </c>
      <c r="H2378">
        <f t="shared" si="224"/>
        <v>30.75</v>
      </c>
      <c r="I2378">
        <v>11</v>
      </c>
      <c r="J2378" t="s">
        <v>32</v>
      </c>
      <c r="K2378" t="s">
        <v>33</v>
      </c>
      <c r="L2378">
        <f>Table357[[#This Row],[unit_price]]*Table357[[#This Row],[quantity]]</f>
        <v>228.25</v>
      </c>
      <c r="M2378">
        <f t="shared" si="225"/>
        <v>338.25</v>
      </c>
      <c r="N2378">
        <f t="shared" si="227"/>
        <v>110</v>
      </c>
      <c r="O2378" t="s">
        <v>111</v>
      </c>
      <c r="P2378" t="s">
        <v>114</v>
      </c>
      <c r="Q2378" t="str">
        <f>TEXT(Table357[[#This Row],[order_date]],"yyyy")</f>
        <v>2016</v>
      </c>
    </row>
    <row r="2379" spans="1:17" x14ac:dyDescent="0.3">
      <c r="A2379">
        <f t="shared" si="226"/>
        <v>7777897778</v>
      </c>
      <c r="B2379" s="1">
        <v>42413</v>
      </c>
      <c r="C2379" t="str">
        <f t="shared" si="222"/>
        <v>Saturday</v>
      </c>
      <c r="D2379" t="str">
        <f t="shared" si="223"/>
        <v>February</v>
      </c>
      <c r="E2379">
        <v>20.25</v>
      </c>
      <c r="F2379" t="s">
        <v>13</v>
      </c>
      <c r="G2379" t="s">
        <v>14</v>
      </c>
      <c r="H2379">
        <f t="shared" si="224"/>
        <v>27.25</v>
      </c>
      <c r="I2379">
        <v>9</v>
      </c>
      <c r="J2379" t="s">
        <v>20</v>
      </c>
      <c r="K2379" t="s">
        <v>21</v>
      </c>
      <c r="L2379">
        <f>Table357[[#This Row],[unit_price]]*Table357[[#This Row],[quantity]]</f>
        <v>182.25</v>
      </c>
      <c r="M2379">
        <f t="shared" si="225"/>
        <v>245.25</v>
      </c>
      <c r="N2379">
        <f t="shared" si="227"/>
        <v>63</v>
      </c>
      <c r="O2379" t="s">
        <v>112</v>
      </c>
      <c r="P2379" t="s">
        <v>114</v>
      </c>
      <c r="Q2379" t="str">
        <f>TEXT(Table357[[#This Row],[order_date]],"yyyy")</f>
        <v>2016</v>
      </c>
    </row>
    <row r="2380" spans="1:17" x14ac:dyDescent="0.3">
      <c r="A2380">
        <f t="shared" si="226"/>
        <v>7777897779</v>
      </c>
      <c r="B2380" s="1">
        <v>42413</v>
      </c>
      <c r="C2380" t="str">
        <f t="shared" si="222"/>
        <v>Saturday</v>
      </c>
      <c r="D2380" t="str">
        <f t="shared" si="223"/>
        <v>February</v>
      </c>
      <c r="E2380">
        <v>12.5</v>
      </c>
      <c r="F2380" t="s">
        <v>27</v>
      </c>
      <c r="G2380" t="s">
        <v>14</v>
      </c>
      <c r="H2380">
        <f t="shared" si="224"/>
        <v>16.5</v>
      </c>
      <c r="I2380">
        <v>7</v>
      </c>
      <c r="J2380" t="s">
        <v>40</v>
      </c>
      <c r="K2380" t="s">
        <v>41</v>
      </c>
      <c r="L2380">
        <f>Table357[[#This Row],[unit_price]]*Table357[[#This Row],[quantity]]</f>
        <v>87.5</v>
      </c>
      <c r="M2380">
        <f t="shared" si="225"/>
        <v>115.5</v>
      </c>
      <c r="N2380">
        <f t="shared" si="227"/>
        <v>28</v>
      </c>
      <c r="O2380" t="s">
        <v>111</v>
      </c>
      <c r="P2380" t="s">
        <v>114</v>
      </c>
      <c r="Q2380" t="str">
        <f>TEXT(Table357[[#This Row],[order_date]],"yyyy")</f>
        <v>2016</v>
      </c>
    </row>
    <row r="2381" spans="1:17" x14ac:dyDescent="0.3">
      <c r="A2381">
        <f t="shared" si="226"/>
        <v>7777897780</v>
      </c>
      <c r="B2381" s="1">
        <v>42413</v>
      </c>
      <c r="C2381" t="str">
        <f t="shared" si="222"/>
        <v>Saturday</v>
      </c>
      <c r="D2381" t="str">
        <f t="shared" si="223"/>
        <v>February</v>
      </c>
      <c r="E2381">
        <v>12.5</v>
      </c>
      <c r="F2381" t="s">
        <v>27</v>
      </c>
      <c r="G2381" t="s">
        <v>17</v>
      </c>
      <c r="H2381">
        <f t="shared" si="224"/>
        <v>19.5</v>
      </c>
      <c r="I2381">
        <v>3</v>
      </c>
      <c r="J2381" t="s">
        <v>25</v>
      </c>
      <c r="K2381" t="s">
        <v>26</v>
      </c>
      <c r="L2381">
        <f>Table357[[#This Row],[unit_price]]*Table357[[#This Row],[quantity]]</f>
        <v>37.5</v>
      </c>
      <c r="M2381">
        <f t="shared" si="225"/>
        <v>58.5</v>
      </c>
      <c r="N2381">
        <f t="shared" si="227"/>
        <v>21</v>
      </c>
      <c r="O2381" t="s">
        <v>111</v>
      </c>
      <c r="P2381" t="s">
        <v>114</v>
      </c>
      <c r="Q2381" t="str">
        <f>TEXT(Table357[[#This Row],[order_date]],"yyyy")</f>
        <v>2016</v>
      </c>
    </row>
    <row r="2382" spans="1:17" x14ac:dyDescent="0.3">
      <c r="A2382">
        <f t="shared" si="226"/>
        <v>7777897781</v>
      </c>
      <c r="B2382" s="1">
        <v>42413</v>
      </c>
      <c r="C2382" t="str">
        <f t="shared" si="222"/>
        <v>Saturday</v>
      </c>
      <c r="D2382" t="str">
        <f t="shared" si="223"/>
        <v>February</v>
      </c>
      <c r="E2382">
        <v>12.5</v>
      </c>
      <c r="F2382" t="s">
        <v>27</v>
      </c>
      <c r="G2382" t="s">
        <v>17</v>
      </c>
      <c r="H2382">
        <f t="shared" si="224"/>
        <v>19.5</v>
      </c>
      <c r="I2382">
        <v>6</v>
      </c>
      <c r="J2382" t="s">
        <v>32</v>
      </c>
      <c r="K2382" t="s">
        <v>33</v>
      </c>
      <c r="L2382">
        <f>Table357[[#This Row],[unit_price]]*Table357[[#This Row],[quantity]]</f>
        <v>75</v>
      </c>
      <c r="M2382">
        <f t="shared" si="225"/>
        <v>117</v>
      </c>
      <c r="N2382">
        <f t="shared" si="227"/>
        <v>42</v>
      </c>
      <c r="O2382" t="s">
        <v>112</v>
      </c>
      <c r="P2382" t="s">
        <v>115</v>
      </c>
      <c r="Q2382" t="str">
        <f>TEXT(Table357[[#This Row],[order_date]],"yyyy")</f>
        <v>2016</v>
      </c>
    </row>
    <row r="2383" spans="1:17" x14ac:dyDescent="0.3">
      <c r="A2383">
        <f t="shared" si="226"/>
        <v>7777897782</v>
      </c>
      <c r="B2383" s="1">
        <v>42414</v>
      </c>
      <c r="C2383" t="str">
        <f t="shared" si="222"/>
        <v>Sunday</v>
      </c>
      <c r="D2383" t="str">
        <f t="shared" si="223"/>
        <v>February</v>
      </c>
      <c r="E2383">
        <v>16.5</v>
      </c>
      <c r="F2383" t="s">
        <v>7</v>
      </c>
      <c r="G2383" t="s">
        <v>17</v>
      </c>
      <c r="H2383">
        <f t="shared" si="224"/>
        <v>25</v>
      </c>
      <c r="I2383">
        <v>9</v>
      </c>
      <c r="J2383" t="s">
        <v>18</v>
      </c>
      <c r="K2383" t="s">
        <v>19</v>
      </c>
      <c r="L2383">
        <f>Table357[[#This Row],[unit_price]]*Table357[[#This Row],[quantity]]</f>
        <v>148.5</v>
      </c>
      <c r="M2383">
        <f t="shared" si="225"/>
        <v>225</v>
      </c>
      <c r="N2383">
        <f t="shared" si="227"/>
        <v>76.5</v>
      </c>
      <c r="O2383" t="s">
        <v>111</v>
      </c>
      <c r="P2383" t="s">
        <v>114</v>
      </c>
      <c r="Q2383" t="str">
        <f>TEXT(Table357[[#This Row],[order_date]],"yyyy")</f>
        <v>2016</v>
      </c>
    </row>
    <row r="2384" spans="1:17" x14ac:dyDescent="0.3">
      <c r="A2384">
        <f t="shared" si="226"/>
        <v>7777897783</v>
      </c>
      <c r="B2384" s="1">
        <v>42414</v>
      </c>
      <c r="C2384" t="str">
        <f t="shared" si="222"/>
        <v>Sunday</v>
      </c>
      <c r="D2384" t="str">
        <f t="shared" si="223"/>
        <v>February</v>
      </c>
      <c r="E2384">
        <v>20.5</v>
      </c>
      <c r="F2384" t="s">
        <v>13</v>
      </c>
      <c r="G2384" t="s">
        <v>8</v>
      </c>
      <c r="H2384">
        <f t="shared" si="224"/>
        <v>26.5</v>
      </c>
      <c r="I2384">
        <v>12</v>
      </c>
      <c r="J2384" t="s">
        <v>58</v>
      </c>
      <c r="K2384" t="s">
        <v>59</v>
      </c>
      <c r="L2384">
        <f>Table357[[#This Row],[unit_price]]*Table357[[#This Row],[quantity]]</f>
        <v>246</v>
      </c>
      <c r="M2384">
        <f t="shared" si="225"/>
        <v>318</v>
      </c>
      <c r="N2384">
        <f t="shared" si="227"/>
        <v>72</v>
      </c>
      <c r="O2384" t="s">
        <v>111</v>
      </c>
      <c r="P2384" t="s">
        <v>115</v>
      </c>
      <c r="Q2384" t="str">
        <f>TEXT(Table357[[#This Row],[order_date]],"yyyy")</f>
        <v>2016</v>
      </c>
    </row>
    <row r="2385" spans="1:17" x14ac:dyDescent="0.3">
      <c r="A2385">
        <f t="shared" si="226"/>
        <v>7777897784</v>
      </c>
      <c r="B2385" s="1">
        <v>42414</v>
      </c>
      <c r="C2385" t="str">
        <f t="shared" si="222"/>
        <v>Sunday</v>
      </c>
      <c r="D2385" t="str">
        <f t="shared" si="223"/>
        <v>February</v>
      </c>
      <c r="E2385">
        <v>12</v>
      </c>
      <c r="F2385" t="s">
        <v>27</v>
      </c>
      <c r="G2385" t="s">
        <v>8</v>
      </c>
      <c r="H2385">
        <f t="shared" si="224"/>
        <v>15</v>
      </c>
      <c r="I2385">
        <v>10</v>
      </c>
      <c r="J2385" t="s">
        <v>52</v>
      </c>
      <c r="K2385" t="s">
        <v>53</v>
      </c>
      <c r="L2385">
        <f>Table357[[#This Row],[unit_price]]*Table357[[#This Row],[quantity]]</f>
        <v>120</v>
      </c>
      <c r="M2385">
        <f t="shared" si="225"/>
        <v>150</v>
      </c>
      <c r="N2385">
        <f t="shared" si="227"/>
        <v>30</v>
      </c>
      <c r="O2385" t="s">
        <v>112</v>
      </c>
      <c r="P2385" t="s">
        <v>114</v>
      </c>
      <c r="Q2385" t="str">
        <f>TEXT(Table357[[#This Row],[order_date]],"yyyy")</f>
        <v>2016</v>
      </c>
    </row>
    <row r="2386" spans="1:17" x14ac:dyDescent="0.3">
      <c r="A2386">
        <f t="shared" si="226"/>
        <v>7777897785</v>
      </c>
      <c r="B2386" s="1">
        <v>42414</v>
      </c>
      <c r="C2386" t="str">
        <f t="shared" si="222"/>
        <v>Sunday</v>
      </c>
      <c r="D2386" t="str">
        <f t="shared" si="223"/>
        <v>February</v>
      </c>
      <c r="E2386">
        <v>16.25</v>
      </c>
      <c r="F2386" t="s">
        <v>7</v>
      </c>
      <c r="G2386" t="s">
        <v>17</v>
      </c>
      <c r="H2386">
        <f t="shared" si="224"/>
        <v>24.75</v>
      </c>
      <c r="I2386">
        <v>8</v>
      </c>
      <c r="J2386" t="s">
        <v>60</v>
      </c>
      <c r="K2386" t="s">
        <v>61</v>
      </c>
      <c r="L2386">
        <f>Table357[[#This Row],[unit_price]]*Table357[[#This Row],[quantity]]</f>
        <v>130</v>
      </c>
      <c r="M2386">
        <f t="shared" si="225"/>
        <v>198</v>
      </c>
      <c r="N2386">
        <f t="shared" si="227"/>
        <v>68</v>
      </c>
      <c r="O2386" t="s">
        <v>112</v>
      </c>
      <c r="P2386" t="s">
        <v>115</v>
      </c>
      <c r="Q2386" t="str">
        <f>TEXT(Table357[[#This Row],[order_date]],"yyyy")</f>
        <v>2016</v>
      </c>
    </row>
    <row r="2387" spans="1:17" x14ac:dyDescent="0.3">
      <c r="A2387">
        <f t="shared" si="226"/>
        <v>7777897786</v>
      </c>
      <c r="B2387" s="1">
        <v>42414</v>
      </c>
      <c r="C2387" t="str">
        <f t="shared" si="222"/>
        <v>Sunday</v>
      </c>
      <c r="D2387" t="str">
        <f t="shared" si="223"/>
        <v>February</v>
      </c>
      <c r="E2387">
        <v>12</v>
      </c>
      <c r="F2387" t="s">
        <v>27</v>
      </c>
      <c r="G2387" t="s">
        <v>14</v>
      </c>
      <c r="H2387">
        <f t="shared" si="224"/>
        <v>16</v>
      </c>
      <c r="I2387">
        <v>7</v>
      </c>
      <c r="J2387" t="s">
        <v>20</v>
      </c>
      <c r="K2387" t="s">
        <v>21</v>
      </c>
      <c r="L2387">
        <f>Table357[[#This Row],[unit_price]]*Table357[[#This Row],[quantity]]</f>
        <v>84</v>
      </c>
      <c r="M2387">
        <f t="shared" si="225"/>
        <v>112</v>
      </c>
      <c r="N2387">
        <f t="shared" si="227"/>
        <v>28</v>
      </c>
      <c r="O2387" t="s">
        <v>111</v>
      </c>
      <c r="P2387" t="s">
        <v>115</v>
      </c>
      <c r="Q2387" t="str">
        <f>TEXT(Table357[[#This Row],[order_date]],"yyyy")</f>
        <v>2016</v>
      </c>
    </row>
    <row r="2388" spans="1:17" x14ac:dyDescent="0.3">
      <c r="A2388">
        <f t="shared" si="226"/>
        <v>7777897787</v>
      </c>
      <c r="B2388" s="1">
        <v>42414</v>
      </c>
      <c r="C2388" t="str">
        <f t="shared" si="222"/>
        <v>Sunday</v>
      </c>
      <c r="D2388" t="str">
        <f t="shared" si="223"/>
        <v>February</v>
      </c>
      <c r="E2388">
        <v>12.5</v>
      </c>
      <c r="F2388" t="s">
        <v>27</v>
      </c>
      <c r="G2388" t="s">
        <v>17</v>
      </c>
      <c r="H2388">
        <f t="shared" si="224"/>
        <v>19.5</v>
      </c>
      <c r="I2388">
        <v>10</v>
      </c>
      <c r="J2388" t="s">
        <v>25</v>
      </c>
      <c r="K2388" t="s">
        <v>26</v>
      </c>
      <c r="L2388">
        <f>Table357[[#This Row],[unit_price]]*Table357[[#This Row],[quantity]]</f>
        <v>125</v>
      </c>
      <c r="M2388">
        <f t="shared" si="225"/>
        <v>195</v>
      </c>
      <c r="N2388">
        <f t="shared" si="227"/>
        <v>70</v>
      </c>
      <c r="O2388" t="s">
        <v>111</v>
      </c>
      <c r="P2388" t="s">
        <v>115</v>
      </c>
      <c r="Q2388" t="str">
        <f>TEXT(Table357[[#This Row],[order_date]],"yyyy")</f>
        <v>2016</v>
      </c>
    </row>
    <row r="2389" spans="1:17" x14ac:dyDescent="0.3">
      <c r="A2389">
        <f t="shared" si="226"/>
        <v>7777897788</v>
      </c>
      <c r="B2389" s="1">
        <v>42415</v>
      </c>
      <c r="C2389" t="str">
        <f t="shared" si="222"/>
        <v>Monday</v>
      </c>
      <c r="D2389" t="str">
        <f t="shared" si="223"/>
        <v>February</v>
      </c>
      <c r="E2389">
        <v>16.75</v>
      </c>
      <c r="F2389" t="s">
        <v>7</v>
      </c>
      <c r="G2389" t="s">
        <v>22</v>
      </c>
      <c r="H2389">
        <f t="shared" si="224"/>
        <v>23.25</v>
      </c>
      <c r="I2389">
        <v>1</v>
      </c>
      <c r="J2389" t="s">
        <v>28</v>
      </c>
      <c r="K2389" t="s">
        <v>29</v>
      </c>
      <c r="L2389">
        <f>Table357[[#This Row],[unit_price]]*Table357[[#This Row],[quantity]]</f>
        <v>16.75</v>
      </c>
      <c r="M2389">
        <f t="shared" si="225"/>
        <v>23.25</v>
      </c>
      <c r="N2389">
        <f t="shared" si="227"/>
        <v>6.5</v>
      </c>
      <c r="O2389" t="s">
        <v>112</v>
      </c>
      <c r="P2389" t="s">
        <v>115</v>
      </c>
      <c r="Q2389" t="str">
        <f>TEXT(Table357[[#This Row],[order_date]],"yyyy")</f>
        <v>2016</v>
      </c>
    </row>
    <row r="2390" spans="1:17" x14ac:dyDescent="0.3">
      <c r="A2390">
        <f t="shared" si="226"/>
        <v>7777897789</v>
      </c>
      <c r="B2390" s="1">
        <v>42415</v>
      </c>
      <c r="C2390" t="str">
        <f t="shared" si="222"/>
        <v>Monday</v>
      </c>
      <c r="D2390" t="str">
        <f t="shared" si="223"/>
        <v>February</v>
      </c>
      <c r="E2390">
        <v>20.75</v>
      </c>
      <c r="F2390" t="s">
        <v>13</v>
      </c>
      <c r="G2390" t="s">
        <v>22</v>
      </c>
      <c r="H2390">
        <f t="shared" si="224"/>
        <v>28.75</v>
      </c>
      <c r="I2390">
        <v>11</v>
      </c>
      <c r="J2390" t="s">
        <v>46</v>
      </c>
      <c r="K2390" t="s">
        <v>47</v>
      </c>
      <c r="L2390">
        <f>Table357[[#This Row],[unit_price]]*Table357[[#This Row],[quantity]]</f>
        <v>228.25</v>
      </c>
      <c r="M2390">
        <f t="shared" si="225"/>
        <v>316.25</v>
      </c>
      <c r="N2390">
        <f t="shared" si="227"/>
        <v>88</v>
      </c>
      <c r="O2390" t="s">
        <v>111</v>
      </c>
      <c r="P2390" t="s">
        <v>115</v>
      </c>
      <c r="Q2390" t="str">
        <f>TEXT(Table357[[#This Row],[order_date]],"yyyy")</f>
        <v>2016</v>
      </c>
    </row>
    <row r="2391" spans="1:17" x14ac:dyDescent="0.3">
      <c r="A2391">
        <f t="shared" si="226"/>
        <v>7777897790</v>
      </c>
      <c r="B2391" s="1">
        <v>42415</v>
      </c>
      <c r="C2391" t="str">
        <f t="shared" si="222"/>
        <v>Monday</v>
      </c>
      <c r="D2391" t="str">
        <f t="shared" si="223"/>
        <v>February</v>
      </c>
      <c r="E2391">
        <v>20.75</v>
      </c>
      <c r="F2391" t="s">
        <v>13</v>
      </c>
      <c r="G2391" t="s">
        <v>22</v>
      </c>
      <c r="H2391">
        <f t="shared" si="224"/>
        <v>28.75</v>
      </c>
      <c r="I2391">
        <v>8</v>
      </c>
      <c r="J2391" t="s">
        <v>50</v>
      </c>
      <c r="K2391" t="s">
        <v>51</v>
      </c>
      <c r="L2391">
        <f>Table357[[#This Row],[unit_price]]*Table357[[#This Row],[quantity]]</f>
        <v>166</v>
      </c>
      <c r="M2391">
        <f t="shared" si="225"/>
        <v>230</v>
      </c>
      <c r="N2391">
        <f t="shared" si="227"/>
        <v>64</v>
      </c>
      <c r="O2391" t="s">
        <v>112</v>
      </c>
      <c r="P2391" t="s">
        <v>114</v>
      </c>
      <c r="Q2391" t="str">
        <f>TEXT(Table357[[#This Row],[order_date]],"yyyy")</f>
        <v>2016</v>
      </c>
    </row>
    <row r="2392" spans="1:17" x14ac:dyDescent="0.3">
      <c r="A2392">
        <f t="shared" si="226"/>
        <v>7777897791</v>
      </c>
      <c r="B2392" s="1">
        <v>42415</v>
      </c>
      <c r="C2392" t="str">
        <f t="shared" si="222"/>
        <v>Monday</v>
      </c>
      <c r="D2392" t="str">
        <f t="shared" si="223"/>
        <v>February</v>
      </c>
      <c r="E2392">
        <v>16</v>
      </c>
      <c r="F2392" t="s">
        <v>7</v>
      </c>
      <c r="G2392" t="s">
        <v>14</v>
      </c>
      <c r="H2392">
        <f t="shared" si="224"/>
        <v>21.5</v>
      </c>
      <c r="I2392">
        <v>5</v>
      </c>
      <c r="J2392" t="s">
        <v>42</v>
      </c>
      <c r="K2392" t="s">
        <v>43</v>
      </c>
      <c r="L2392">
        <f>Table357[[#This Row],[unit_price]]*Table357[[#This Row],[quantity]]</f>
        <v>80</v>
      </c>
      <c r="M2392">
        <f t="shared" si="225"/>
        <v>107.5</v>
      </c>
      <c r="N2392">
        <f t="shared" si="227"/>
        <v>27.5</v>
      </c>
      <c r="O2392" t="s">
        <v>111</v>
      </c>
      <c r="P2392" t="s">
        <v>114</v>
      </c>
      <c r="Q2392" t="str">
        <f>TEXT(Table357[[#This Row],[order_date]],"yyyy")</f>
        <v>2016</v>
      </c>
    </row>
    <row r="2393" spans="1:17" x14ac:dyDescent="0.3">
      <c r="A2393">
        <f t="shared" si="226"/>
        <v>7777897792</v>
      </c>
      <c r="B2393" s="1">
        <v>42416</v>
      </c>
      <c r="C2393" t="str">
        <f t="shared" si="222"/>
        <v>Tuesday</v>
      </c>
      <c r="D2393" t="str">
        <f t="shared" si="223"/>
        <v>February</v>
      </c>
      <c r="E2393">
        <v>16.75</v>
      </c>
      <c r="F2393" t="s">
        <v>7</v>
      </c>
      <c r="G2393" t="s">
        <v>22</v>
      </c>
      <c r="H2393">
        <f t="shared" si="224"/>
        <v>23.25</v>
      </c>
      <c r="I2393">
        <v>5</v>
      </c>
      <c r="J2393" t="s">
        <v>46</v>
      </c>
      <c r="K2393" t="s">
        <v>47</v>
      </c>
      <c r="L2393">
        <f>Table357[[#This Row],[unit_price]]*Table357[[#This Row],[quantity]]</f>
        <v>83.75</v>
      </c>
      <c r="M2393">
        <f t="shared" si="225"/>
        <v>116.25</v>
      </c>
      <c r="N2393">
        <f t="shared" si="227"/>
        <v>32.5</v>
      </c>
      <c r="O2393" t="s">
        <v>112</v>
      </c>
      <c r="P2393" t="s">
        <v>114</v>
      </c>
      <c r="Q2393" t="str">
        <f>TEXT(Table357[[#This Row],[order_date]],"yyyy")</f>
        <v>2016</v>
      </c>
    </row>
    <row r="2394" spans="1:17" x14ac:dyDescent="0.3">
      <c r="A2394">
        <f t="shared" si="226"/>
        <v>7777897793</v>
      </c>
      <c r="B2394" s="1">
        <v>42416</v>
      </c>
      <c r="C2394" t="str">
        <f t="shared" si="222"/>
        <v>Tuesday</v>
      </c>
      <c r="D2394" t="str">
        <f t="shared" si="223"/>
        <v>February</v>
      </c>
      <c r="E2394">
        <v>16</v>
      </c>
      <c r="F2394" t="s">
        <v>7</v>
      </c>
      <c r="G2394" t="s">
        <v>8</v>
      </c>
      <c r="H2394">
        <f t="shared" si="224"/>
        <v>20.5</v>
      </c>
      <c r="I2394">
        <v>6</v>
      </c>
      <c r="J2394" t="s">
        <v>11</v>
      </c>
      <c r="K2394" t="s">
        <v>12</v>
      </c>
      <c r="L2394">
        <f>Table357[[#This Row],[unit_price]]*Table357[[#This Row],[quantity]]</f>
        <v>96</v>
      </c>
      <c r="M2394">
        <f t="shared" si="225"/>
        <v>123</v>
      </c>
      <c r="N2394">
        <f t="shared" si="227"/>
        <v>27</v>
      </c>
      <c r="O2394" t="s">
        <v>112</v>
      </c>
      <c r="P2394" t="s">
        <v>114</v>
      </c>
      <c r="Q2394" t="str">
        <f>TEXT(Table357[[#This Row],[order_date]],"yyyy")</f>
        <v>2016</v>
      </c>
    </row>
    <row r="2395" spans="1:17" x14ac:dyDescent="0.3">
      <c r="A2395">
        <f t="shared" si="226"/>
        <v>7777897794</v>
      </c>
      <c r="B2395" s="1">
        <v>42416</v>
      </c>
      <c r="C2395" t="str">
        <f t="shared" si="222"/>
        <v>Tuesday</v>
      </c>
      <c r="D2395" t="str">
        <f t="shared" si="223"/>
        <v>February</v>
      </c>
      <c r="E2395">
        <v>12.75</v>
      </c>
      <c r="F2395" t="s">
        <v>27</v>
      </c>
      <c r="G2395" t="s">
        <v>14</v>
      </c>
      <c r="H2395">
        <f t="shared" si="224"/>
        <v>16.75</v>
      </c>
      <c r="I2395">
        <v>2</v>
      </c>
      <c r="J2395" t="s">
        <v>62</v>
      </c>
      <c r="K2395" t="s">
        <v>63</v>
      </c>
      <c r="L2395">
        <f>Table357[[#This Row],[unit_price]]*Table357[[#This Row],[quantity]]</f>
        <v>25.5</v>
      </c>
      <c r="M2395">
        <f t="shared" si="225"/>
        <v>33.5</v>
      </c>
      <c r="N2395">
        <f t="shared" si="227"/>
        <v>8</v>
      </c>
      <c r="O2395" t="s">
        <v>111</v>
      </c>
      <c r="P2395" t="s">
        <v>115</v>
      </c>
      <c r="Q2395" t="str">
        <f>TEXT(Table357[[#This Row],[order_date]],"yyyy")</f>
        <v>2016</v>
      </c>
    </row>
    <row r="2396" spans="1:17" x14ac:dyDescent="0.3">
      <c r="A2396">
        <f t="shared" si="226"/>
        <v>7777897795</v>
      </c>
      <c r="B2396" s="1">
        <v>42416</v>
      </c>
      <c r="C2396" t="str">
        <f t="shared" si="222"/>
        <v>Tuesday</v>
      </c>
      <c r="D2396" t="str">
        <f t="shared" si="223"/>
        <v>February</v>
      </c>
      <c r="E2396">
        <v>11</v>
      </c>
      <c r="F2396" t="s">
        <v>27</v>
      </c>
      <c r="G2396" t="s">
        <v>8</v>
      </c>
      <c r="H2396">
        <f t="shared" si="224"/>
        <v>14</v>
      </c>
      <c r="I2396">
        <v>5</v>
      </c>
      <c r="J2396" t="s">
        <v>74</v>
      </c>
      <c r="K2396" t="s">
        <v>75</v>
      </c>
      <c r="L2396">
        <f>Table357[[#This Row],[unit_price]]*Table357[[#This Row],[quantity]]</f>
        <v>55</v>
      </c>
      <c r="M2396">
        <f t="shared" si="225"/>
        <v>70</v>
      </c>
      <c r="N2396">
        <f t="shared" si="227"/>
        <v>15</v>
      </c>
      <c r="O2396" t="s">
        <v>112</v>
      </c>
      <c r="P2396" t="s">
        <v>115</v>
      </c>
      <c r="Q2396" t="str">
        <f>TEXT(Table357[[#This Row],[order_date]],"yyyy")</f>
        <v>2016</v>
      </c>
    </row>
    <row r="2397" spans="1:17" x14ac:dyDescent="0.3">
      <c r="A2397">
        <f t="shared" si="226"/>
        <v>7777897796</v>
      </c>
      <c r="B2397" s="1">
        <v>42416</v>
      </c>
      <c r="C2397" t="str">
        <f t="shared" si="222"/>
        <v>Tuesday</v>
      </c>
      <c r="D2397" t="str">
        <f t="shared" si="223"/>
        <v>February</v>
      </c>
      <c r="E2397">
        <v>20.75</v>
      </c>
      <c r="F2397" t="s">
        <v>13</v>
      </c>
      <c r="G2397" t="s">
        <v>22</v>
      </c>
      <c r="H2397">
        <f t="shared" si="224"/>
        <v>28.75</v>
      </c>
      <c r="I2397">
        <v>8</v>
      </c>
      <c r="J2397" t="s">
        <v>46</v>
      </c>
      <c r="K2397" t="s">
        <v>47</v>
      </c>
      <c r="L2397">
        <f>Table357[[#This Row],[unit_price]]*Table357[[#This Row],[quantity]]</f>
        <v>166</v>
      </c>
      <c r="M2397">
        <f t="shared" si="225"/>
        <v>230</v>
      </c>
      <c r="N2397">
        <f t="shared" si="227"/>
        <v>64</v>
      </c>
      <c r="O2397" t="s">
        <v>111</v>
      </c>
      <c r="P2397" t="s">
        <v>114</v>
      </c>
      <c r="Q2397" t="str">
        <f>TEXT(Table357[[#This Row],[order_date]],"yyyy")</f>
        <v>2016</v>
      </c>
    </row>
    <row r="2398" spans="1:17" x14ac:dyDescent="0.3">
      <c r="A2398">
        <f t="shared" si="226"/>
        <v>7777897797</v>
      </c>
      <c r="B2398" s="1">
        <v>42416</v>
      </c>
      <c r="C2398" t="str">
        <f t="shared" si="222"/>
        <v>Tuesday</v>
      </c>
      <c r="D2398" t="str">
        <f t="shared" si="223"/>
        <v>February</v>
      </c>
      <c r="E2398">
        <v>16.5</v>
      </c>
      <c r="F2398" t="s">
        <v>13</v>
      </c>
      <c r="G2398" t="s">
        <v>8</v>
      </c>
      <c r="H2398">
        <f t="shared" si="224"/>
        <v>22.5</v>
      </c>
      <c r="I2398">
        <v>1</v>
      </c>
      <c r="J2398" t="s">
        <v>9</v>
      </c>
      <c r="K2398" t="s">
        <v>10</v>
      </c>
      <c r="L2398">
        <f>Table357[[#This Row],[unit_price]]*Table357[[#This Row],[quantity]]</f>
        <v>16.5</v>
      </c>
      <c r="M2398">
        <f t="shared" si="225"/>
        <v>22.5</v>
      </c>
      <c r="N2398">
        <f t="shared" si="227"/>
        <v>6</v>
      </c>
      <c r="O2398" t="s">
        <v>112</v>
      </c>
      <c r="P2398" t="s">
        <v>115</v>
      </c>
      <c r="Q2398" t="str">
        <f>TEXT(Table357[[#This Row],[order_date]],"yyyy")</f>
        <v>2016</v>
      </c>
    </row>
    <row r="2399" spans="1:17" x14ac:dyDescent="0.3">
      <c r="A2399">
        <f t="shared" si="226"/>
        <v>7777897798</v>
      </c>
      <c r="B2399" s="1">
        <v>42416</v>
      </c>
      <c r="C2399" t="str">
        <f t="shared" si="222"/>
        <v>Tuesday</v>
      </c>
      <c r="D2399" t="str">
        <f t="shared" si="223"/>
        <v>February</v>
      </c>
      <c r="E2399">
        <v>20.75</v>
      </c>
      <c r="F2399" t="s">
        <v>13</v>
      </c>
      <c r="G2399" t="s">
        <v>17</v>
      </c>
      <c r="H2399">
        <f t="shared" si="224"/>
        <v>30.75</v>
      </c>
      <c r="I2399">
        <v>7</v>
      </c>
      <c r="J2399" t="s">
        <v>66</v>
      </c>
      <c r="K2399" t="s">
        <v>67</v>
      </c>
      <c r="L2399">
        <f>Table357[[#This Row],[unit_price]]*Table357[[#This Row],[quantity]]</f>
        <v>145.25</v>
      </c>
      <c r="M2399">
        <f t="shared" si="225"/>
        <v>215.25</v>
      </c>
      <c r="N2399">
        <f t="shared" si="227"/>
        <v>70</v>
      </c>
      <c r="O2399" t="s">
        <v>112</v>
      </c>
      <c r="P2399" t="s">
        <v>114</v>
      </c>
      <c r="Q2399" t="str">
        <f>TEXT(Table357[[#This Row],[order_date]],"yyyy")</f>
        <v>2016</v>
      </c>
    </row>
    <row r="2400" spans="1:17" x14ac:dyDescent="0.3">
      <c r="A2400">
        <f t="shared" si="226"/>
        <v>7777897799</v>
      </c>
      <c r="B2400" s="1">
        <v>42416</v>
      </c>
      <c r="C2400" t="str">
        <f t="shared" si="222"/>
        <v>Tuesday</v>
      </c>
      <c r="D2400" t="str">
        <f t="shared" si="223"/>
        <v>February</v>
      </c>
      <c r="E2400">
        <v>16.25</v>
      </c>
      <c r="F2400" t="s">
        <v>7</v>
      </c>
      <c r="G2400" t="s">
        <v>17</v>
      </c>
      <c r="H2400">
        <f t="shared" si="224"/>
        <v>24.75</v>
      </c>
      <c r="I2400">
        <v>1</v>
      </c>
      <c r="J2400" t="s">
        <v>70</v>
      </c>
      <c r="K2400" t="s">
        <v>71</v>
      </c>
      <c r="L2400">
        <f>Table357[[#This Row],[unit_price]]*Table357[[#This Row],[quantity]]</f>
        <v>16.25</v>
      </c>
      <c r="M2400">
        <f t="shared" si="225"/>
        <v>24.75</v>
      </c>
      <c r="N2400">
        <f t="shared" si="227"/>
        <v>8.5</v>
      </c>
      <c r="O2400" t="s">
        <v>111</v>
      </c>
      <c r="P2400" t="s">
        <v>114</v>
      </c>
      <c r="Q2400" t="str">
        <f>TEXT(Table357[[#This Row],[order_date]],"yyyy")</f>
        <v>2016</v>
      </c>
    </row>
    <row r="2401" spans="1:17" x14ac:dyDescent="0.3">
      <c r="A2401">
        <f t="shared" si="226"/>
        <v>7777897800</v>
      </c>
      <c r="B2401" s="1">
        <v>42417</v>
      </c>
      <c r="C2401" t="str">
        <f t="shared" si="222"/>
        <v>Wednesday</v>
      </c>
      <c r="D2401" t="str">
        <f t="shared" si="223"/>
        <v>February</v>
      </c>
      <c r="E2401">
        <v>20.75</v>
      </c>
      <c r="F2401" t="s">
        <v>13</v>
      </c>
      <c r="G2401" t="s">
        <v>22</v>
      </c>
      <c r="H2401">
        <f t="shared" si="224"/>
        <v>28.75</v>
      </c>
      <c r="I2401">
        <v>6</v>
      </c>
      <c r="J2401" t="s">
        <v>44</v>
      </c>
      <c r="K2401" t="s">
        <v>45</v>
      </c>
      <c r="L2401">
        <f>Table357[[#This Row],[unit_price]]*Table357[[#This Row],[quantity]]</f>
        <v>124.5</v>
      </c>
      <c r="M2401">
        <f t="shared" si="225"/>
        <v>172.5</v>
      </c>
      <c r="N2401">
        <f t="shared" si="227"/>
        <v>48</v>
      </c>
      <c r="O2401" t="s">
        <v>111</v>
      </c>
      <c r="P2401" t="s">
        <v>114</v>
      </c>
      <c r="Q2401" t="str">
        <f>TEXT(Table357[[#This Row],[order_date]],"yyyy")</f>
        <v>2016</v>
      </c>
    </row>
    <row r="2402" spans="1:17" x14ac:dyDescent="0.3">
      <c r="A2402">
        <f t="shared" si="226"/>
        <v>7777897801</v>
      </c>
      <c r="B2402" s="1">
        <v>42417</v>
      </c>
      <c r="C2402" t="str">
        <f t="shared" si="222"/>
        <v>Wednesday</v>
      </c>
      <c r="D2402" t="str">
        <f t="shared" si="223"/>
        <v>February</v>
      </c>
      <c r="E2402">
        <v>12</v>
      </c>
      <c r="F2402" t="s">
        <v>27</v>
      </c>
      <c r="G2402" t="s">
        <v>8</v>
      </c>
      <c r="H2402">
        <f t="shared" si="224"/>
        <v>15</v>
      </c>
      <c r="I2402">
        <v>3</v>
      </c>
      <c r="J2402" t="s">
        <v>52</v>
      </c>
      <c r="K2402" t="s">
        <v>53</v>
      </c>
      <c r="L2402">
        <f>Table357[[#This Row],[unit_price]]*Table357[[#This Row],[quantity]]</f>
        <v>36</v>
      </c>
      <c r="M2402">
        <f t="shared" si="225"/>
        <v>45</v>
      </c>
      <c r="N2402">
        <f t="shared" si="227"/>
        <v>9</v>
      </c>
      <c r="O2402" t="s">
        <v>112</v>
      </c>
      <c r="P2402" t="s">
        <v>115</v>
      </c>
      <c r="Q2402" t="str">
        <f>TEXT(Table357[[#This Row],[order_date]],"yyyy")</f>
        <v>2016</v>
      </c>
    </row>
    <row r="2403" spans="1:17" x14ac:dyDescent="0.3">
      <c r="A2403">
        <f t="shared" si="226"/>
        <v>7777897802</v>
      </c>
      <c r="B2403" s="1">
        <v>42417</v>
      </c>
      <c r="C2403" t="str">
        <f t="shared" si="222"/>
        <v>Wednesday</v>
      </c>
      <c r="D2403" t="str">
        <f t="shared" si="223"/>
        <v>February</v>
      </c>
      <c r="E2403">
        <v>12.25</v>
      </c>
      <c r="F2403" t="s">
        <v>27</v>
      </c>
      <c r="G2403" t="s">
        <v>17</v>
      </c>
      <c r="H2403">
        <f t="shared" si="224"/>
        <v>19.25</v>
      </c>
      <c r="I2403">
        <v>9</v>
      </c>
      <c r="J2403" t="s">
        <v>70</v>
      </c>
      <c r="K2403" t="s">
        <v>71</v>
      </c>
      <c r="L2403">
        <f>Table357[[#This Row],[unit_price]]*Table357[[#This Row],[quantity]]</f>
        <v>110.25</v>
      </c>
      <c r="M2403">
        <f t="shared" si="225"/>
        <v>173.25</v>
      </c>
      <c r="N2403">
        <f t="shared" si="227"/>
        <v>63</v>
      </c>
      <c r="O2403" t="s">
        <v>111</v>
      </c>
      <c r="P2403" t="s">
        <v>115</v>
      </c>
      <c r="Q2403" t="str">
        <f>TEXT(Table357[[#This Row],[order_date]],"yyyy")</f>
        <v>2016</v>
      </c>
    </row>
    <row r="2404" spans="1:17" x14ac:dyDescent="0.3">
      <c r="A2404">
        <f t="shared" si="226"/>
        <v>7777897803</v>
      </c>
      <c r="B2404" s="1">
        <v>42417</v>
      </c>
      <c r="C2404" t="str">
        <f t="shared" si="222"/>
        <v>Wednesday</v>
      </c>
      <c r="D2404" t="str">
        <f t="shared" si="223"/>
        <v>February</v>
      </c>
      <c r="E2404">
        <v>12.75</v>
      </c>
      <c r="F2404" t="s">
        <v>27</v>
      </c>
      <c r="G2404" t="s">
        <v>22</v>
      </c>
      <c r="H2404">
        <f t="shared" si="224"/>
        <v>17.75</v>
      </c>
      <c r="I2404">
        <v>6</v>
      </c>
      <c r="J2404" t="s">
        <v>23</v>
      </c>
      <c r="K2404" t="s">
        <v>24</v>
      </c>
      <c r="L2404">
        <f>Table357[[#This Row],[unit_price]]*Table357[[#This Row],[quantity]]</f>
        <v>76.5</v>
      </c>
      <c r="M2404">
        <f t="shared" si="225"/>
        <v>106.5</v>
      </c>
      <c r="N2404">
        <f t="shared" si="227"/>
        <v>30</v>
      </c>
      <c r="O2404" t="s">
        <v>111</v>
      </c>
      <c r="P2404" t="s">
        <v>114</v>
      </c>
      <c r="Q2404" t="str">
        <f>TEXT(Table357[[#This Row],[order_date]],"yyyy")</f>
        <v>2016</v>
      </c>
    </row>
    <row r="2405" spans="1:17" x14ac:dyDescent="0.3">
      <c r="A2405">
        <f t="shared" si="226"/>
        <v>7777897804</v>
      </c>
      <c r="B2405" s="1">
        <v>42417</v>
      </c>
      <c r="C2405" t="str">
        <f t="shared" si="222"/>
        <v>Wednesday</v>
      </c>
      <c r="D2405" t="str">
        <f t="shared" si="223"/>
        <v>February</v>
      </c>
      <c r="E2405">
        <v>16.75</v>
      </c>
      <c r="F2405" t="s">
        <v>7</v>
      </c>
      <c r="G2405" t="s">
        <v>22</v>
      </c>
      <c r="H2405">
        <f t="shared" si="224"/>
        <v>23.25</v>
      </c>
      <c r="I2405">
        <v>10</v>
      </c>
      <c r="J2405" t="s">
        <v>28</v>
      </c>
      <c r="K2405" t="s">
        <v>29</v>
      </c>
      <c r="L2405">
        <f>Table357[[#This Row],[unit_price]]*Table357[[#This Row],[quantity]]</f>
        <v>167.5</v>
      </c>
      <c r="M2405">
        <f t="shared" si="225"/>
        <v>232.5</v>
      </c>
      <c r="N2405">
        <f t="shared" si="227"/>
        <v>65</v>
      </c>
      <c r="O2405" t="s">
        <v>112</v>
      </c>
      <c r="P2405" t="s">
        <v>115</v>
      </c>
      <c r="Q2405" t="str">
        <f>TEXT(Table357[[#This Row],[order_date]],"yyyy")</f>
        <v>2016</v>
      </c>
    </row>
    <row r="2406" spans="1:17" x14ac:dyDescent="0.3">
      <c r="A2406">
        <f t="shared" si="226"/>
        <v>7777897805</v>
      </c>
      <c r="B2406" s="1">
        <v>42417</v>
      </c>
      <c r="C2406" t="str">
        <f t="shared" si="222"/>
        <v>Wednesday</v>
      </c>
      <c r="D2406" t="str">
        <f t="shared" si="223"/>
        <v>February</v>
      </c>
      <c r="E2406">
        <v>15.25</v>
      </c>
      <c r="F2406" t="s">
        <v>13</v>
      </c>
      <c r="G2406" t="s">
        <v>8</v>
      </c>
      <c r="H2406">
        <f t="shared" si="224"/>
        <v>21.25</v>
      </c>
      <c r="I2406">
        <v>9</v>
      </c>
      <c r="J2406" t="s">
        <v>48</v>
      </c>
      <c r="K2406" t="s">
        <v>49</v>
      </c>
      <c r="L2406">
        <f>Table357[[#This Row],[unit_price]]*Table357[[#This Row],[quantity]]</f>
        <v>137.25</v>
      </c>
      <c r="M2406">
        <f t="shared" si="225"/>
        <v>191.25</v>
      </c>
      <c r="N2406">
        <f t="shared" si="227"/>
        <v>54</v>
      </c>
      <c r="O2406" t="s">
        <v>112</v>
      </c>
      <c r="P2406" t="s">
        <v>115</v>
      </c>
      <c r="Q2406" t="str">
        <f>TEXT(Table357[[#This Row],[order_date]],"yyyy")</f>
        <v>2016</v>
      </c>
    </row>
    <row r="2407" spans="1:17" x14ac:dyDescent="0.3">
      <c r="A2407">
        <f t="shared" si="226"/>
        <v>7777897806</v>
      </c>
      <c r="B2407" s="1">
        <v>42417</v>
      </c>
      <c r="C2407" t="str">
        <f t="shared" si="222"/>
        <v>Wednesday</v>
      </c>
      <c r="D2407" t="str">
        <f t="shared" si="223"/>
        <v>February</v>
      </c>
      <c r="E2407">
        <v>14.5</v>
      </c>
      <c r="F2407" t="s">
        <v>7</v>
      </c>
      <c r="G2407" t="s">
        <v>8</v>
      </c>
      <c r="H2407">
        <f t="shared" si="224"/>
        <v>19</v>
      </c>
      <c r="I2407">
        <v>4</v>
      </c>
      <c r="J2407" t="s">
        <v>74</v>
      </c>
      <c r="K2407" t="s">
        <v>75</v>
      </c>
      <c r="L2407">
        <f>Table357[[#This Row],[unit_price]]*Table357[[#This Row],[quantity]]</f>
        <v>58</v>
      </c>
      <c r="M2407">
        <f t="shared" si="225"/>
        <v>76</v>
      </c>
      <c r="N2407">
        <f t="shared" si="227"/>
        <v>18</v>
      </c>
      <c r="O2407" t="s">
        <v>112</v>
      </c>
      <c r="P2407" t="s">
        <v>115</v>
      </c>
      <c r="Q2407" t="str">
        <f>TEXT(Table357[[#This Row],[order_date]],"yyyy")</f>
        <v>2016</v>
      </c>
    </row>
    <row r="2408" spans="1:17" x14ac:dyDescent="0.3">
      <c r="A2408">
        <f t="shared" si="226"/>
        <v>7777897807</v>
      </c>
      <c r="B2408" s="1">
        <v>42418</v>
      </c>
      <c r="C2408" t="str">
        <f t="shared" si="222"/>
        <v>Thursday</v>
      </c>
      <c r="D2408" t="str">
        <f t="shared" si="223"/>
        <v>February</v>
      </c>
      <c r="E2408">
        <v>12.5</v>
      </c>
      <c r="F2408" t="s">
        <v>27</v>
      </c>
      <c r="G2408" t="s">
        <v>17</v>
      </c>
      <c r="H2408">
        <f t="shared" si="224"/>
        <v>19.5</v>
      </c>
      <c r="I2408">
        <v>1</v>
      </c>
      <c r="J2408" t="s">
        <v>66</v>
      </c>
      <c r="K2408" t="s">
        <v>67</v>
      </c>
      <c r="L2408">
        <f>Table357[[#This Row],[unit_price]]*Table357[[#This Row],[quantity]]</f>
        <v>12.5</v>
      </c>
      <c r="M2408">
        <f t="shared" si="225"/>
        <v>19.5</v>
      </c>
      <c r="N2408">
        <f t="shared" si="227"/>
        <v>7</v>
      </c>
      <c r="O2408" t="s">
        <v>111</v>
      </c>
      <c r="P2408" t="s">
        <v>114</v>
      </c>
      <c r="Q2408" t="str">
        <f>TEXT(Table357[[#This Row],[order_date]],"yyyy")</f>
        <v>2016</v>
      </c>
    </row>
    <row r="2409" spans="1:17" x14ac:dyDescent="0.3">
      <c r="A2409">
        <f t="shared" si="226"/>
        <v>7777897808</v>
      </c>
      <c r="B2409" s="1">
        <v>42418</v>
      </c>
      <c r="C2409" t="str">
        <f t="shared" si="222"/>
        <v>Thursday</v>
      </c>
      <c r="D2409" t="str">
        <f t="shared" si="223"/>
        <v>February</v>
      </c>
      <c r="E2409">
        <v>16.5</v>
      </c>
      <c r="F2409" t="s">
        <v>7</v>
      </c>
      <c r="G2409" t="s">
        <v>14</v>
      </c>
      <c r="H2409">
        <f t="shared" si="224"/>
        <v>22</v>
      </c>
      <c r="I2409">
        <v>1</v>
      </c>
      <c r="J2409" t="s">
        <v>40</v>
      </c>
      <c r="K2409" t="s">
        <v>41</v>
      </c>
      <c r="L2409">
        <f>Table357[[#This Row],[unit_price]]*Table357[[#This Row],[quantity]]</f>
        <v>16.5</v>
      </c>
      <c r="M2409">
        <f t="shared" si="225"/>
        <v>22</v>
      </c>
      <c r="N2409">
        <f t="shared" si="227"/>
        <v>5.5</v>
      </c>
      <c r="O2409" t="s">
        <v>112</v>
      </c>
      <c r="P2409" t="s">
        <v>115</v>
      </c>
      <c r="Q2409" t="str">
        <f>TEXT(Table357[[#This Row],[order_date]],"yyyy")</f>
        <v>2016</v>
      </c>
    </row>
    <row r="2410" spans="1:17" x14ac:dyDescent="0.3">
      <c r="A2410">
        <f t="shared" si="226"/>
        <v>7777897809</v>
      </c>
      <c r="B2410" s="1">
        <v>42418</v>
      </c>
      <c r="C2410" t="str">
        <f t="shared" si="222"/>
        <v>Thursday</v>
      </c>
      <c r="D2410" t="str">
        <f t="shared" si="223"/>
        <v>February</v>
      </c>
      <c r="E2410">
        <v>12</v>
      </c>
      <c r="F2410" t="s">
        <v>27</v>
      </c>
      <c r="G2410" t="s">
        <v>8</v>
      </c>
      <c r="H2410">
        <f t="shared" si="224"/>
        <v>15</v>
      </c>
      <c r="I2410">
        <v>9</v>
      </c>
      <c r="J2410" t="s">
        <v>11</v>
      </c>
      <c r="K2410" t="s">
        <v>12</v>
      </c>
      <c r="L2410">
        <f>Table357[[#This Row],[unit_price]]*Table357[[#This Row],[quantity]]</f>
        <v>108</v>
      </c>
      <c r="M2410">
        <f t="shared" si="225"/>
        <v>135</v>
      </c>
      <c r="N2410">
        <f t="shared" si="227"/>
        <v>27</v>
      </c>
      <c r="O2410" t="s">
        <v>112</v>
      </c>
      <c r="P2410" t="s">
        <v>115</v>
      </c>
      <c r="Q2410" t="str">
        <f>TEXT(Table357[[#This Row],[order_date]],"yyyy")</f>
        <v>2016</v>
      </c>
    </row>
    <row r="2411" spans="1:17" x14ac:dyDescent="0.3">
      <c r="A2411">
        <f t="shared" si="226"/>
        <v>7777897810</v>
      </c>
      <c r="B2411" s="1">
        <v>42418</v>
      </c>
      <c r="C2411" t="str">
        <f t="shared" si="222"/>
        <v>Thursday</v>
      </c>
      <c r="D2411" t="str">
        <f t="shared" si="223"/>
        <v>February</v>
      </c>
      <c r="E2411">
        <v>18.5</v>
      </c>
      <c r="F2411" t="s">
        <v>13</v>
      </c>
      <c r="G2411" t="s">
        <v>14</v>
      </c>
      <c r="H2411">
        <f t="shared" si="224"/>
        <v>25.5</v>
      </c>
      <c r="I2411">
        <v>7</v>
      </c>
      <c r="J2411" t="s">
        <v>15</v>
      </c>
      <c r="K2411" t="s">
        <v>16</v>
      </c>
      <c r="L2411">
        <f>Table357[[#This Row],[unit_price]]*Table357[[#This Row],[quantity]]</f>
        <v>129.5</v>
      </c>
      <c r="M2411">
        <f t="shared" si="225"/>
        <v>178.5</v>
      </c>
      <c r="N2411">
        <f t="shared" si="227"/>
        <v>49</v>
      </c>
      <c r="O2411" t="s">
        <v>112</v>
      </c>
      <c r="P2411" t="s">
        <v>114</v>
      </c>
      <c r="Q2411" t="str">
        <f>TEXT(Table357[[#This Row],[order_date]],"yyyy")</f>
        <v>2016</v>
      </c>
    </row>
    <row r="2412" spans="1:17" x14ac:dyDescent="0.3">
      <c r="A2412">
        <f t="shared" si="226"/>
        <v>7777897811</v>
      </c>
      <c r="B2412" s="1">
        <v>42419</v>
      </c>
      <c r="C2412" t="str">
        <f t="shared" si="222"/>
        <v>Friday</v>
      </c>
      <c r="D2412" t="str">
        <f t="shared" si="223"/>
        <v>February</v>
      </c>
      <c r="E2412">
        <v>14.75</v>
      </c>
      <c r="F2412" t="s">
        <v>7</v>
      </c>
      <c r="G2412" t="s">
        <v>14</v>
      </c>
      <c r="H2412">
        <f t="shared" si="224"/>
        <v>20.25</v>
      </c>
      <c r="I2412">
        <v>12</v>
      </c>
      <c r="J2412" t="s">
        <v>56</v>
      </c>
      <c r="K2412" t="s">
        <v>57</v>
      </c>
      <c r="L2412">
        <f>Table357[[#This Row],[unit_price]]*Table357[[#This Row],[quantity]]</f>
        <v>177</v>
      </c>
      <c r="M2412">
        <f t="shared" si="225"/>
        <v>243</v>
      </c>
      <c r="N2412">
        <f t="shared" si="227"/>
        <v>66</v>
      </c>
      <c r="O2412" t="s">
        <v>112</v>
      </c>
      <c r="P2412" t="s">
        <v>115</v>
      </c>
      <c r="Q2412" t="str">
        <f>TEXT(Table357[[#This Row],[order_date]],"yyyy")</f>
        <v>2016</v>
      </c>
    </row>
    <row r="2413" spans="1:17" x14ac:dyDescent="0.3">
      <c r="A2413">
        <f t="shared" si="226"/>
        <v>7777897812</v>
      </c>
      <c r="B2413" s="1">
        <v>42419</v>
      </c>
      <c r="C2413" t="str">
        <f t="shared" si="222"/>
        <v>Friday</v>
      </c>
      <c r="D2413" t="str">
        <f t="shared" si="223"/>
        <v>February</v>
      </c>
      <c r="E2413">
        <v>18.5</v>
      </c>
      <c r="F2413" t="s">
        <v>13</v>
      </c>
      <c r="G2413" t="s">
        <v>14</v>
      </c>
      <c r="H2413">
        <f t="shared" si="224"/>
        <v>25.5</v>
      </c>
      <c r="I2413">
        <v>2</v>
      </c>
      <c r="J2413" t="s">
        <v>15</v>
      </c>
      <c r="K2413" t="s">
        <v>16</v>
      </c>
      <c r="L2413">
        <f>Table357[[#This Row],[unit_price]]*Table357[[#This Row],[quantity]]</f>
        <v>37</v>
      </c>
      <c r="M2413">
        <f t="shared" si="225"/>
        <v>51</v>
      </c>
      <c r="N2413">
        <f t="shared" si="227"/>
        <v>14</v>
      </c>
      <c r="O2413" t="s">
        <v>111</v>
      </c>
      <c r="P2413" t="s">
        <v>115</v>
      </c>
      <c r="Q2413" t="str">
        <f>TEXT(Table357[[#This Row],[order_date]],"yyyy")</f>
        <v>2016</v>
      </c>
    </row>
    <row r="2414" spans="1:17" x14ac:dyDescent="0.3">
      <c r="A2414">
        <f t="shared" si="226"/>
        <v>7777897813</v>
      </c>
      <c r="B2414" s="1">
        <v>42419</v>
      </c>
      <c r="C2414" t="str">
        <f t="shared" si="222"/>
        <v>Friday</v>
      </c>
      <c r="D2414" t="str">
        <f t="shared" si="223"/>
        <v>February</v>
      </c>
      <c r="E2414">
        <v>20.75</v>
      </c>
      <c r="F2414" t="s">
        <v>13</v>
      </c>
      <c r="G2414" t="s">
        <v>17</v>
      </c>
      <c r="H2414">
        <f t="shared" si="224"/>
        <v>30.75</v>
      </c>
      <c r="I2414">
        <v>12</v>
      </c>
      <c r="J2414" t="s">
        <v>38</v>
      </c>
      <c r="K2414" t="s">
        <v>39</v>
      </c>
      <c r="L2414">
        <f>Table357[[#This Row],[unit_price]]*Table357[[#This Row],[quantity]]</f>
        <v>249</v>
      </c>
      <c r="M2414">
        <f t="shared" si="225"/>
        <v>369</v>
      </c>
      <c r="N2414">
        <f t="shared" si="227"/>
        <v>120</v>
      </c>
      <c r="O2414" t="s">
        <v>112</v>
      </c>
      <c r="P2414" t="s">
        <v>115</v>
      </c>
      <c r="Q2414" t="str">
        <f>TEXT(Table357[[#This Row],[order_date]],"yyyy")</f>
        <v>2016</v>
      </c>
    </row>
    <row r="2415" spans="1:17" x14ac:dyDescent="0.3">
      <c r="A2415">
        <f t="shared" si="226"/>
        <v>7777897814</v>
      </c>
      <c r="B2415" s="1">
        <v>42419</v>
      </c>
      <c r="C2415" t="str">
        <f t="shared" si="222"/>
        <v>Friday</v>
      </c>
      <c r="D2415" t="str">
        <f t="shared" si="223"/>
        <v>February</v>
      </c>
      <c r="E2415">
        <v>16.5</v>
      </c>
      <c r="F2415" t="s">
        <v>7</v>
      </c>
      <c r="G2415" t="s">
        <v>14</v>
      </c>
      <c r="H2415">
        <f t="shared" si="224"/>
        <v>22</v>
      </c>
      <c r="I2415">
        <v>7</v>
      </c>
      <c r="J2415" t="s">
        <v>40</v>
      </c>
      <c r="K2415" t="s">
        <v>41</v>
      </c>
      <c r="L2415">
        <f>Table357[[#This Row],[unit_price]]*Table357[[#This Row],[quantity]]</f>
        <v>115.5</v>
      </c>
      <c r="M2415">
        <f t="shared" si="225"/>
        <v>154</v>
      </c>
      <c r="N2415">
        <f t="shared" si="227"/>
        <v>38.5</v>
      </c>
      <c r="O2415" t="s">
        <v>112</v>
      </c>
      <c r="P2415" t="s">
        <v>114</v>
      </c>
      <c r="Q2415" t="str">
        <f>TEXT(Table357[[#This Row],[order_date]],"yyyy")</f>
        <v>2016</v>
      </c>
    </row>
    <row r="2416" spans="1:17" x14ac:dyDescent="0.3">
      <c r="A2416">
        <f t="shared" si="226"/>
        <v>7777897815</v>
      </c>
      <c r="B2416" s="1">
        <v>42419</v>
      </c>
      <c r="C2416" t="str">
        <f t="shared" si="222"/>
        <v>Friday</v>
      </c>
      <c r="D2416" t="str">
        <f t="shared" si="223"/>
        <v>February</v>
      </c>
      <c r="E2416">
        <v>21</v>
      </c>
      <c r="F2416" t="s">
        <v>13</v>
      </c>
      <c r="G2416" t="s">
        <v>14</v>
      </c>
      <c r="H2416">
        <f t="shared" si="224"/>
        <v>28</v>
      </c>
      <c r="I2416">
        <v>8</v>
      </c>
      <c r="J2416" t="s">
        <v>62</v>
      </c>
      <c r="K2416" t="s">
        <v>63</v>
      </c>
      <c r="L2416">
        <f>Table357[[#This Row],[unit_price]]*Table357[[#This Row],[quantity]]</f>
        <v>168</v>
      </c>
      <c r="M2416">
        <f t="shared" si="225"/>
        <v>224</v>
      </c>
      <c r="N2416">
        <f t="shared" si="227"/>
        <v>56</v>
      </c>
      <c r="O2416" t="s">
        <v>112</v>
      </c>
      <c r="P2416" t="s">
        <v>114</v>
      </c>
      <c r="Q2416" t="str">
        <f>TEXT(Table357[[#This Row],[order_date]],"yyyy")</f>
        <v>2016</v>
      </c>
    </row>
    <row r="2417" spans="1:17" x14ac:dyDescent="0.3">
      <c r="A2417">
        <f t="shared" si="226"/>
        <v>7777897816</v>
      </c>
      <c r="B2417" s="1">
        <v>42419</v>
      </c>
      <c r="C2417" t="str">
        <f t="shared" si="222"/>
        <v>Friday</v>
      </c>
      <c r="D2417" t="str">
        <f t="shared" si="223"/>
        <v>February</v>
      </c>
      <c r="E2417">
        <v>20.25</v>
      </c>
      <c r="F2417" t="s">
        <v>13</v>
      </c>
      <c r="G2417" t="s">
        <v>14</v>
      </c>
      <c r="H2417">
        <f t="shared" si="224"/>
        <v>27.25</v>
      </c>
      <c r="I2417">
        <v>6</v>
      </c>
      <c r="J2417" t="s">
        <v>20</v>
      </c>
      <c r="K2417" t="s">
        <v>21</v>
      </c>
      <c r="L2417">
        <f>Table357[[#This Row],[unit_price]]*Table357[[#This Row],[quantity]]</f>
        <v>121.5</v>
      </c>
      <c r="M2417">
        <f t="shared" si="225"/>
        <v>163.5</v>
      </c>
      <c r="N2417">
        <f t="shared" si="227"/>
        <v>42</v>
      </c>
      <c r="O2417" t="s">
        <v>112</v>
      </c>
      <c r="P2417" t="s">
        <v>115</v>
      </c>
      <c r="Q2417" t="str">
        <f>TEXT(Table357[[#This Row],[order_date]],"yyyy")</f>
        <v>2016</v>
      </c>
    </row>
    <row r="2418" spans="1:17" x14ac:dyDescent="0.3">
      <c r="A2418">
        <f t="shared" si="226"/>
        <v>7777897817</v>
      </c>
      <c r="B2418" s="1">
        <v>42419</v>
      </c>
      <c r="C2418" t="str">
        <f t="shared" si="222"/>
        <v>Friday</v>
      </c>
      <c r="D2418" t="str">
        <f t="shared" si="223"/>
        <v>February</v>
      </c>
      <c r="E2418">
        <v>16.5</v>
      </c>
      <c r="F2418" t="s">
        <v>7</v>
      </c>
      <c r="G2418" t="s">
        <v>17</v>
      </c>
      <c r="H2418">
        <f t="shared" si="224"/>
        <v>25</v>
      </c>
      <c r="I2418">
        <v>6</v>
      </c>
      <c r="J2418" t="s">
        <v>18</v>
      </c>
      <c r="K2418" t="s">
        <v>19</v>
      </c>
      <c r="L2418">
        <f>Table357[[#This Row],[unit_price]]*Table357[[#This Row],[quantity]]</f>
        <v>99</v>
      </c>
      <c r="M2418">
        <f t="shared" si="225"/>
        <v>150</v>
      </c>
      <c r="N2418">
        <f t="shared" si="227"/>
        <v>51</v>
      </c>
      <c r="O2418" t="s">
        <v>112</v>
      </c>
      <c r="P2418" t="s">
        <v>114</v>
      </c>
      <c r="Q2418" t="str">
        <f>TEXT(Table357[[#This Row],[order_date]],"yyyy")</f>
        <v>2016</v>
      </c>
    </row>
    <row r="2419" spans="1:17" x14ac:dyDescent="0.3">
      <c r="A2419">
        <f t="shared" si="226"/>
        <v>7777897818</v>
      </c>
      <c r="B2419" s="1">
        <v>42419</v>
      </c>
      <c r="C2419" t="str">
        <f t="shared" si="222"/>
        <v>Friday</v>
      </c>
      <c r="D2419" t="str">
        <f t="shared" si="223"/>
        <v>February</v>
      </c>
      <c r="E2419">
        <v>15.25</v>
      </c>
      <c r="F2419" t="s">
        <v>13</v>
      </c>
      <c r="G2419" t="s">
        <v>8</v>
      </c>
      <c r="H2419">
        <f t="shared" si="224"/>
        <v>21.25</v>
      </c>
      <c r="I2419">
        <v>4</v>
      </c>
      <c r="J2419" t="s">
        <v>48</v>
      </c>
      <c r="K2419" t="s">
        <v>49</v>
      </c>
      <c r="L2419">
        <f>Table357[[#This Row],[unit_price]]*Table357[[#This Row],[quantity]]</f>
        <v>61</v>
      </c>
      <c r="M2419">
        <f t="shared" si="225"/>
        <v>85</v>
      </c>
      <c r="N2419">
        <f t="shared" si="227"/>
        <v>24</v>
      </c>
      <c r="O2419" t="s">
        <v>111</v>
      </c>
      <c r="P2419" t="s">
        <v>114</v>
      </c>
      <c r="Q2419" t="str">
        <f>TEXT(Table357[[#This Row],[order_date]],"yyyy")</f>
        <v>2016</v>
      </c>
    </row>
    <row r="2420" spans="1:17" x14ac:dyDescent="0.3">
      <c r="A2420">
        <f t="shared" si="226"/>
        <v>7777897819</v>
      </c>
      <c r="B2420" s="1">
        <v>42420</v>
      </c>
      <c r="C2420" t="str">
        <f t="shared" si="222"/>
        <v>Saturday</v>
      </c>
      <c r="D2420" t="str">
        <f t="shared" si="223"/>
        <v>February</v>
      </c>
      <c r="E2420">
        <v>16.75</v>
      </c>
      <c r="F2420" t="s">
        <v>7</v>
      </c>
      <c r="G2420" t="s">
        <v>22</v>
      </c>
      <c r="H2420">
        <f t="shared" si="224"/>
        <v>23.25</v>
      </c>
      <c r="I2420">
        <v>6</v>
      </c>
      <c r="J2420" t="s">
        <v>72</v>
      </c>
      <c r="K2420" t="s">
        <v>73</v>
      </c>
      <c r="L2420">
        <f>Table357[[#This Row],[unit_price]]*Table357[[#This Row],[quantity]]</f>
        <v>100.5</v>
      </c>
      <c r="M2420">
        <f t="shared" si="225"/>
        <v>139.5</v>
      </c>
      <c r="N2420">
        <f t="shared" si="227"/>
        <v>39</v>
      </c>
      <c r="O2420" t="s">
        <v>111</v>
      </c>
      <c r="P2420" t="s">
        <v>114</v>
      </c>
      <c r="Q2420" t="str">
        <f>TEXT(Table357[[#This Row],[order_date]],"yyyy")</f>
        <v>2016</v>
      </c>
    </row>
    <row r="2421" spans="1:17" x14ac:dyDescent="0.3">
      <c r="A2421">
        <f t="shared" si="226"/>
        <v>7777897820</v>
      </c>
      <c r="B2421" s="1">
        <v>42420</v>
      </c>
      <c r="C2421" t="str">
        <f t="shared" si="222"/>
        <v>Saturday</v>
      </c>
      <c r="D2421" t="str">
        <f t="shared" si="223"/>
        <v>February</v>
      </c>
      <c r="E2421">
        <v>17.95</v>
      </c>
      <c r="F2421" t="s">
        <v>13</v>
      </c>
      <c r="G2421" t="s">
        <v>14</v>
      </c>
      <c r="H2421">
        <f t="shared" si="224"/>
        <v>24.95</v>
      </c>
      <c r="I2421">
        <v>3</v>
      </c>
      <c r="J2421" t="s">
        <v>56</v>
      </c>
      <c r="K2421" t="s">
        <v>57</v>
      </c>
      <c r="L2421">
        <f>Table357[[#This Row],[unit_price]]*Table357[[#This Row],[quantity]]</f>
        <v>53.849999999999994</v>
      </c>
      <c r="M2421">
        <f t="shared" si="225"/>
        <v>74.849999999999994</v>
      </c>
      <c r="N2421">
        <f t="shared" si="227"/>
        <v>21</v>
      </c>
      <c r="O2421" t="s">
        <v>111</v>
      </c>
      <c r="P2421" t="s">
        <v>115</v>
      </c>
      <c r="Q2421" t="str">
        <f>TEXT(Table357[[#This Row],[order_date]],"yyyy")</f>
        <v>2016</v>
      </c>
    </row>
    <row r="2422" spans="1:17" x14ac:dyDescent="0.3">
      <c r="A2422">
        <f t="shared" si="226"/>
        <v>7777897821</v>
      </c>
      <c r="B2422" s="1">
        <v>42421</v>
      </c>
      <c r="C2422" t="str">
        <f t="shared" si="222"/>
        <v>Sunday</v>
      </c>
      <c r="D2422" t="str">
        <f t="shared" si="223"/>
        <v>February</v>
      </c>
      <c r="E2422">
        <v>20.5</v>
      </c>
      <c r="F2422" t="s">
        <v>13</v>
      </c>
      <c r="G2422" t="s">
        <v>8</v>
      </c>
      <c r="H2422">
        <f t="shared" si="224"/>
        <v>26.5</v>
      </c>
      <c r="I2422">
        <v>2</v>
      </c>
      <c r="J2422" t="s">
        <v>36</v>
      </c>
      <c r="K2422" t="s">
        <v>37</v>
      </c>
      <c r="L2422">
        <f>Table357[[#This Row],[unit_price]]*Table357[[#This Row],[quantity]]</f>
        <v>41</v>
      </c>
      <c r="M2422">
        <f t="shared" si="225"/>
        <v>53</v>
      </c>
      <c r="N2422">
        <f t="shared" si="227"/>
        <v>12</v>
      </c>
      <c r="O2422" t="s">
        <v>112</v>
      </c>
      <c r="P2422" t="s">
        <v>115</v>
      </c>
      <c r="Q2422" t="str">
        <f>TEXT(Table357[[#This Row],[order_date]],"yyyy")</f>
        <v>2016</v>
      </c>
    </row>
    <row r="2423" spans="1:17" x14ac:dyDescent="0.3">
      <c r="A2423">
        <f t="shared" si="226"/>
        <v>7777897822</v>
      </c>
      <c r="B2423" s="1">
        <v>42421</v>
      </c>
      <c r="C2423" t="str">
        <f t="shared" si="222"/>
        <v>Sunday</v>
      </c>
      <c r="D2423" t="str">
        <f t="shared" si="223"/>
        <v>February</v>
      </c>
      <c r="E2423">
        <v>12</v>
      </c>
      <c r="F2423" t="s">
        <v>27</v>
      </c>
      <c r="G2423" t="s">
        <v>14</v>
      </c>
      <c r="H2423">
        <f t="shared" si="224"/>
        <v>16</v>
      </c>
      <c r="I2423">
        <v>10</v>
      </c>
      <c r="J2423" t="s">
        <v>34</v>
      </c>
      <c r="K2423" t="s">
        <v>35</v>
      </c>
      <c r="L2423">
        <f>Table357[[#This Row],[unit_price]]*Table357[[#This Row],[quantity]]</f>
        <v>120</v>
      </c>
      <c r="M2423">
        <f t="shared" si="225"/>
        <v>160</v>
      </c>
      <c r="N2423">
        <f t="shared" si="227"/>
        <v>40</v>
      </c>
      <c r="O2423" t="s">
        <v>111</v>
      </c>
      <c r="P2423" t="s">
        <v>114</v>
      </c>
      <c r="Q2423" t="str">
        <f>TEXT(Table357[[#This Row],[order_date]],"yyyy")</f>
        <v>2016</v>
      </c>
    </row>
    <row r="2424" spans="1:17" x14ac:dyDescent="0.3">
      <c r="A2424">
        <f t="shared" si="226"/>
        <v>7777897823</v>
      </c>
      <c r="B2424" s="1">
        <v>42421</v>
      </c>
      <c r="C2424" t="str">
        <f t="shared" si="222"/>
        <v>Sunday</v>
      </c>
      <c r="D2424" t="str">
        <f t="shared" si="223"/>
        <v>February</v>
      </c>
      <c r="E2424">
        <v>15.25</v>
      </c>
      <c r="F2424" t="s">
        <v>13</v>
      </c>
      <c r="G2424" t="s">
        <v>8</v>
      </c>
      <c r="H2424">
        <f t="shared" si="224"/>
        <v>21.25</v>
      </c>
      <c r="I2424">
        <v>12</v>
      </c>
      <c r="J2424" t="s">
        <v>48</v>
      </c>
      <c r="K2424" t="s">
        <v>49</v>
      </c>
      <c r="L2424">
        <f>Table357[[#This Row],[unit_price]]*Table357[[#This Row],[quantity]]</f>
        <v>183</v>
      </c>
      <c r="M2424">
        <f t="shared" si="225"/>
        <v>255</v>
      </c>
      <c r="N2424">
        <f t="shared" si="227"/>
        <v>72</v>
      </c>
      <c r="O2424" t="s">
        <v>112</v>
      </c>
      <c r="P2424" t="s">
        <v>115</v>
      </c>
      <c r="Q2424" t="str">
        <f>TEXT(Table357[[#This Row],[order_date]],"yyyy")</f>
        <v>2016</v>
      </c>
    </row>
    <row r="2425" spans="1:17" x14ac:dyDescent="0.3">
      <c r="A2425">
        <f t="shared" si="226"/>
        <v>7777897824</v>
      </c>
      <c r="B2425" s="1">
        <v>42421</v>
      </c>
      <c r="C2425" t="str">
        <f t="shared" si="222"/>
        <v>Sunday</v>
      </c>
      <c r="D2425" t="str">
        <f t="shared" si="223"/>
        <v>February</v>
      </c>
      <c r="E2425">
        <v>12.75</v>
      </c>
      <c r="F2425" t="s">
        <v>27</v>
      </c>
      <c r="G2425" t="s">
        <v>22</v>
      </c>
      <c r="H2425">
        <f t="shared" si="224"/>
        <v>17.75</v>
      </c>
      <c r="I2425">
        <v>5</v>
      </c>
      <c r="J2425" t="s">
        <v>23</v>
      </c>
      <c r="K2425" t="s">
        <v>24</v>
      </c>
      <c r="L2425">
        <f>Table357[[#This Row],[unit_price]]*Table357[[#This Row],[quantity]]</f>
        <v>63.75</v>
      </c>
      <c r="M2425">
        <f t="shared" si="225"/>
        <v>88.75</v>
      </c>
      <c r="N2425">
        <f t="shared" si="227"/>
        <v>25</v>
      </c>
      <c r="O2425" t="s">
        <v>112</v>
      </c>
      <c r="P2425" t="s">
        <v>114</v>
      </c>
      <c r="Q2425" t="str">
        <f>TEXT(Table357[[#This Row],[order_date]],"yyyy")</f>
        <v>2016</v>
      </c>
    </row>
    <row r="2426" spans="1:17" x14ac:dyDescent="0.3">
      <c r="A2426">
        <f t="shared" si="226"/>
        <v>7777897825</v>
      </c>
      <c r="B2426" s="1">
        <v>42422</v>
      </c>
      <c r="C2426" t="str">
        <f t="shared" si="222"/>
        <v>Monday</v>
      </c>
      <c r="D2426" t="str">
        <f t="shared" si="223"/>
        <v>February</v>
      </c>
      <c r="E2426">
        <v>16.75</v>
      </c>
      <c r="F2426" t="s">
        <v>7</v>
      </c>
      <c r="G2426" t="s">
        <v>14</v>
      </c>
      <c r="H2426">
        <f t="shared" si="224"/>
        <v>22.25</v>
      </c>
      <c r="I2426">
        <v>7</v>
      </c>
      <c r="J2426" t="s">
        <v>62</v>
      </c>
      <c r="K2426" t="s">
        <v>63</v>
      </c>
      <c r="L2426">
        <f>Table357[[#This Row],[unit_price]]*Table357[[#This Row],[quantity]]</f>
        <v>117.25</v>
      </c>
      <c r="M2426">
        <f t="shared" si="225"/>
        <v>155.75</v>
      </c>
      <c r="N2426">
        <f t="shared" si="227"/>
        <v>38.5</v>
      </c>
      <c r="O2426" t="s">
        <v>111</v>
      </c>
      <c r="P2426" t="s">
        <v>115</v>
      </c>
      <c r="Q2426" t="str">
        <f>TEXT(Table357[[#This Row],[order_date]],"yyyy")</f>
        <v>2016</v>
      </c>
    </row>
    <row r="2427" spans="1:17" x14ac:dyDescent="0.3">
      <c r="A2427">
        <f t="shared" si="226"/>
        <v>7777897826</v>
      </c>
      <c r="B2427" s="1">
        <v>42422</v>
      </c>
      <c r="C2427" t="str">
        <f t="shared" si="222"/>
        <v>Monday</v>
      </c>
      <c r="D2427" t="str">
        <f t="shared" si="223"/>
        <v>February</v>
      </c>
      <c r="E2427">
        <v>20.25</v>
      </c>
      <c r="F2427" t="s">
        <v>13</v>
      </c>
      <c r="G2427" t="s">
        <v>17</v>
      </c>
      <c r="H2427">
        <f t="shared" si="224"/>
        <v>30.25</v>
      </c>
      <c r="I2427">
        <v>2</v>
      </c>
      <c r="J2427" t="s">
        <v>70</v>
      </c>
      <c r="K2427" t="s">
        <v>71</v>
      </c>
      <c r="L2427">
        <f>Table357[[#This Row],[unit_price]]*Table357[[#This Row],[quantity]]</f>
        <v>40.5</v>
      </c>
      <c r="M2427">
        <f t="shared" si="225"/>
        <v>60.5</v>
      </c>
      <c r="N2427">
        <f t="shared" si="227"/>
        <v>20</v>
      </c>
      <c r="O2427" t="s">
        <v>111</v>
      </c>
      <c r="P2427" t="s">
        <v>115</v>
      </c>
      <c r="Q2427" t="str">
        <f>TEXT(Table357[[#This Row],[order_date]],"yyyy")</f>
        <v>2016</v>
      </c>
    </row>
    <row r="2428" spans="1:17" x14ac:dyDescent="0.3">
      <c r="A2428">
        <f t="shared" si="226"/>
        <v>7777897827</v>
      </c>
      <c r="B2428" s="1">
        <v>42422</v>
      </c>
      <c r="C2428" t="str">
        <f t="shared" si="222"/>
        <v>Monday</v>
      </c>
      <c r="D2428" t="str">
        <f t="shared" si="223"/>
        <v>February</v>
      </c>
      <c r="E2428">
        <v>12.5</v>
      </c>
      <c r="F2428" t="s">
        <v>27</v>
      </c>
      <c r="G2428" t="s">
        <v>17</v>
      </c>
      <c r="H2428">
        <f t="shared" si="224"/>
        <v>19.5</v>
      </c>
      <c r="I2428">
        <v>12</v>
      </c>
      <c r="J2428" t="s">
        <v>54</v>
      </c>
      <c r="K2428" t="s">
        <v>55</v>
      </c>
      <c r="L2428">
        <f>Table357[[#This Row],[unit_price]]*Table357[[#This Row],[quantity]]</f>
        <v>150</v>
      </c>
      <c r="M2428">
        <f t="shared" si="225"/>
        <v>234</v>
      </c>
      <c r="N2428">
        <f t="shared" si="227"/>
        <v>84</v>
      </c>
      <c r="O2428" t="s">
        <v>112</v>
      </c>
      <c r="P2428" t="s">
        <v>115</v>
      </c>
      <c r="Q2428" t="str">
        <f>TEXT(Table357[[#This Row],[order_date]],"yyyy")</f>
        <v>2016</v>
      </c>
    </row>
    <row r="2429" spans="1:17" x14ac:dyDescent="0.3">
      <c r="A2429">
        <f t="shared" si="226"/>
        <v>7777897828</v>
      </c>
      <c r="B2429" s="1">
        <v>42422</v>
      </c>
      <c r="C2429" t="str">
        <f t="shared" si="222"/>
        <v>Monday</v>
      </c>
      <c r="D2429" t="str">
        <f t="shared" si="223"/>
        <v>February</v>
      </c>
      <c r="E2429">
        <v>16.5</v>
      </c>
      <c r="F2429" t="s">
        <v>7</v>
      </c>
      <c r="G2429" t="s">
        <v>17</v>
      </c>
      <c r="H2429">
        <f t="shared" si="224"/>
        <v>25</v>
      </c>
      <c r="I2429">
        <v>4</v>
      </c>
      <c r="J2429" t="s">
        <v>38</v>
      </c>
      <c r="K2429" t="s">
        <v>39</v>
      </c>
      <c r="L2429">
        <f>Table357[[#This Row],[unit_price]]*Table357[[#This Row],[quantity]]</f>
        <v>66</v>
      </c>
      <c r="M2429">
        <f t="shared" si="225"/>
        <v>100</v>
      </c>
      <c r="N2429">
        <f t="shared" si="227"/>
        <v>34</v>
      </c>
      <c r="O2429" t="s">
        <v>111</v>
      </c>
      <c r="P2429" t="s">
        <v>115</v>
      </c>
      <c r="Q2429" t="str">
        <f>TEXT(Table357[[#This Row],[order_date]],"yyyy")</f>
        <v>2016</v>
      </c>
    </row>
    <row r="2430" spans="1:17" x14ac:dyDescent="0.3">
      <c r="A2430">
        <f t="shared" si="226"/>
        <v>7777897829</v>
      </c>
      <c r="B2430" s="1">
        <v>42423</v>
      </c>
      <c r="C2430" t="str">
        <f t="shared" si="222"/>
        <v>Tuesday</v>
      </c>
      <c r="D2430" t="str">
        <f t="shared" si="223"/>
        <v>February</v>
      </c>
      <c r="E2430">
        <v>18.5</v>
      </c>
      <c r="F2430" t="s">
        <v>13</v>
      </c>
      <c r="G2430" t="s">
        <v>14</v>
      </c>
      <c r="H2430">
        <f t="shared" si="224"/>
        <v>25.5</v>
      </c>
      <c r="I2430">
        <v>8</v>
      </c>
      <c r="J2430" t="s">
        <v>15</v>
      </c>
      <c r="K2430" t="s">
        <v>16</v>
      </c>
      <c r="L2430">
        <f>Table357[[#This Row],[unit_price]]*Table357[[#This Row],[quantity]]</f>
        <v>148</v>
      </c>
      <c r="M2430">
        <f t="shared" si="225"/>
        <v>204</v>
      </c>
      <c r="N2430">
        <f t="shared" si="227"/>
        <v>56</v>
      </c>
      <c r="O2430" t="s">
        <v>112</v>
      </c>
      <c r="P2430" t="s">
        <v>115</v>
      </c>
      <c r="Q2430" t="str">
        <f>TEXT(Table357[[#This Row],[order_date]],"yyyy")</f>
        <v>2016</v>
      </c>
    </row>
    <row r="2431" spans="1:17" x14ac:dyDescent="0.3">
      <c r="A2431">
        <f t="shared" si="226"/>
        <v>7777897830</v>
      </c>
      <c r="B2431" s="1">
        <v>42423</v>
      </c>
      <c r="C2431" t="str">
        <f t="shared" si="222"/>
        <v>Tuesday</v>
      </c>
      <c r="D2431" t="str">
        <f t="shared" si="223"/>
        <v>February</v>
      </c>
      <c r="E2431">
        <v>20.75</v>
      </c>
      <c r="F2431" t="s">
        <v>13</v>
      </c>
      <c r="G2431" t="s">
        <v>17</v>
      </c>
      <c r="H2431">
        <f t="shared" si="224"/>
        <v>30.75</v>
      </c>
      <c r="I2431">
        <v>2</v>
      </c>
      <c r="J2431" t="s">
        <v>66</v>
      </c>
      <c r="K2431" t="s">
        <v>67</v>
      </c>
      <c r="L2431">
        <f>Table357[[#This Row],[unit_price]]*Table357[[#This Row],[quantity]]</f>
        <v>41.5</v>
      </c>
      <c r="M2431">
        <f t="shared" si="225"/>
        <v>61.5</v>
      </c>
      <c r="N2431">
        <f t="shared" si="227"/>
        <v>20</v>
      </c>
      <c r="O2431" t="s">
        <v>111</v>
      </c>
      <c r="P2431" t="s">
        <v>115</v>
      </c>
      <c r="Q2431" t="str">
        <f>TEXT(Table357[[#This Row],[order_date]],"yyyy")</f>
        <v>2016</v>
      </c>
    </row>
    <row r="2432" spans="1:17" x14ac:dyDescent="0.3">
      <c r="A2432">
        <f t="shared" si="226"/>
        <v>7777897831</v>
      </c>
      <c r="B2432" s="1">
        <v>42423</v>
      </c>
      <c r="C2432" t="str">
        <f t="shared" si="222"/>
        <v>Tuesday</v>
      </c>
      <c r="D2432" t="str">
        <f t="shared" si="223"/>
        <v>February</v>
      </c>
      <c r="E2432">
        <v>20.75</v>
      </c>
      <c r="F2432" t="s">
        <v>13</v>
      </c>
      <c r="G2432" t="s">
        <v>22</v>
      </c>
      <c r="H2432">
        <f t="shared" si="224"/>
        <v>28.75</v>
      </c>
      <c r="I2432">
        <v>1</v>
      </c>
      <c r="J2432" t="s">
        <v>23</v>
      </c>
      <c r="K2432" t="s">
        <v>24</v>
      </c>
      <c r="L2432">
        <f>Table357[[#This Row],[unit_price]]*Table357[[#This Row],[quantity]]</f>
        <v>20.75</v>
      </c>
      <c r="M2432">
        <f t="shared" si="225"/>
        <v>28.75</v>
      </c>
      <c r="N2432">
        <f t="shared" si="227"/>
        <v>8</v>
      </c>
      <c r="O2432" t="s">
        <v>112</v>
      </c>
      <c r="P2432" t="s">
        <v>114</v>
      </c>
      <c r="Q2432" t="str">
        <f>TEXT(Table357[[#This Row],[order_date]],"yyyy")</f>
        <v>2016</v>
      </c>
    </row>
    <row r="2433" spans="1:17" x14ac:dyDescent="0.3">
      <c r="A2433">
        <f t="shared" si="226"/>
        <v>7777897832</v>
      </c>
      <c r="B2433" s="1">
        <v>42423</v>
      </c>
      <c r="C2433" t="str">
        <f t="shared" si="222"/>
        <v>Tuesday</v>
      </c>
      <c r="D2433" t="str">
        <f t="shared" si="223"/>
        <v>February</v>
      </c>
      <c r="E2433">
        <v>20.75</v>
      </c>
      <c r="F2433" t="s">
        <v>13</v>
      </c>
      <c r="G2433" t="s">
        <v>22</v>
      </c>
      <c r="H2433">
        <f t="shared" si="224"/>
        <v>28.75</v>
      </c>
      <c r="I2433">
        <v>11</v>
      </c>
      <c r="J2433" t="s">
        <v>44</v>
      </c>
      <c r="K2433" t="s">
        <v>45</v>
      </c>
      <c r="L2433">
        <f>Table357[[#This Row],[unit_price]]*Table357[[#This Row],[quantity]]</f>
        <v>228.25</v>
      </c>
      <c r="M2433">
        <f t="shared" si="225"/>
        <v>316.25</v>
      </c>
      <c r="N2433">
        <f t="shared" si="227"/>
        <v>88</v>
      </c>
      <c r="O2433" t="s">
        <v>112</v>
      </c>
      <c r="P2433" t="s">
        <v>114</v>
      </c>
      <c r="Q2433" t="str">
        <f>TEXT(Table357[[#This Row],[order_date]],"yyyy")</f>
        <v>2016</v>
      </c>
    </row>
    <row r="2434" spans="1:17" x14ac:dyDescent="0.3">
      <c r="A2434">
        <f t="shared" si="226"/>
        <v>7777897833</v>
      </c>
      <c r="B2434" s="1">
        <v>42424</v>
      </c>
      <c r="C2434" t="str">
        <f t="shared" ref="C2434:C2497" si="228">TEXT(B2434,"dddd")</f>
        <v>Wednesday</v>
      </c>
      <c r="D2434" t="str">
        <f t="shared" si="223"/>
        <v>February</v>
      </c>
      <c r="E2434">
        <v>12</v>
      </c>
      <c r="F2434" t="s">
        <v>27</v>
      </c>
      <c r="G2434" t="s">
        <v>8</v>
      </c>
      <c r="H2434">
        <f t="shared" si="224"/>
        <v>15</v>
      </c>
      <c r="I2434">
        <v>8</v>
      </c>
      <c r="J2434" t="s">
        <v>52</v>
      </c>
      <c r="K2434" t="s">
        <v>53</v>
      </c>
      <c r="L2434">
        <f>Table357[[#This Row],[unit_price]]*Table357[[#This Row],[quantity]]</f>
        <v>96</v>
      </c>
      <c r="M2434">
        <f t="shared" si="225"/>
        <v>120</v>
      </c>
      <c r="N2434">
        <f t="shared" si="227"/>
        <v>24</v>
      </c>
      <c r="O2434" t="s">
        <v>112</v>
      </c>
      <c r="P2434" t="s">
        <v>115</v>
      </c>
      <c r="Q2434" t="str">
        <f>TEXT(Table357[[#This Row],[order_date]],"yyyy")</f>
        <v>2016</v>
      </c>
    </row>
    <row r="2435" spans="1:17" x14ac:dyDescent="0.3">
      <c r="A2435">
        <f t="shared" si="226"/>
        <v>7777897834</v>
      </c>
      <c r="B2435" s="1">
        <v>42424</v>
      </c>
      <c r="C2435" t="str">
        <f t="shared" si="228"/>
        <v>Wednesday</v>
      </c>
      <c r="D2435" t="str">
        <f t="shared" ref="D2435:D2498" si="229">TEXT(B2435,"mmmm")</f>
        <v>February</v>
      </c>
      <c r="E2435">
        <v>10.5</v>
      </c>
      <c r="F2435" t="s">
        <v>27</v>
      </c>
      <c r="G2435" t="s">
        <v>8</v>
      </c>
      <c r="H2435">
        <f t="shared" ref="H2435:H2498" si="230">E2435 +   IF(F2435="S", 2, IF(F2435="M", 3.5, IF(F2435="L", 5, 0))) +  IF(G2435="Classic", 1, IF(G2435="Veggie", 2, IF(G2435="Chicken", 3, IF(G2435="Supreme",5,0))))</f>
        <v>13.5</v>
      </c>
      <c r="I2435">
        <v>8</v>
      </c>
      <c r="J2435" t="s">
        <v>9</v>
      </c>
      <c r="K2435" t="s">
        <v>10</v>
      </c>
      <c r="L2435">
        <f>Table357[[#This Row],[unit_price]]*Table357[[#This Row],[quantity]]</f>
        <v>84</v>
      </c>
      <c r="M2435">
        <f t="shared" ref="M2435:M2498" si="231">H2435*I2435</f>
        <v>108</v>
      </c>
      <c r="N2435">
        <f t="shared" si="227"/>
        <v>24</v>
      </c>
      <c r="O2435" t="s">
        <v>112</v>
      </c>
      <c r="P2435" t="s">
        <v>114</v>
      </c>
      <c r="Q2435" t="str">
        <f>TEXT(Table357[[#This Row],[order_date]],"yyyy")</f>
        <v>2016</v>
      </c>
    </row>
    <row r="2436" spans="1:17" x14ac:dyDescent="0.3">
      <c r="A2436">
        <f t="shared" ref="A2436:A2499" si="232">A2435+1</f>
        <v>7777897835</v>
      </c>
      <c r="B2436" s="1">
        <v>42424</v>
      </c>
      <c r="C2436" t="str">
        <f t="shared" si="228"/>
        <v>Wednesday</v>
      </c>
      <c r="D2436" t="str">
        <f t="shared" si="229"/>
        <v>February</v>
      </c>
      <c r="E2436">
        <v>20.75</v>
      </c>
      <c r="F2436" t="s">
        <v>13</v>
      </c>
      <c r="G2436" t="s">
        <v>22</v>
      </c>
      <c r="H2436">
        <f t="shared" si="230"/>
        <v>28.75</v>
      </c>
      <c r="I2436">
        <v>1</v>
      </c>
      <c r="J2436" t="s">
        <v>44</v>
      </c>
      <c r="K2436" t="s">
        <v>45</v>
      </c>
      <c r="L2436">
        <f>Table357[[#This Row],[unit_price]]*Table357[[#This Row],[quantity]]</f>
        <v>20.75</v>
      </c>
      <c r="M2436">
        <f t="shared" si="231"/>
        <v>28.75</v>
      </c>
      <c r="N2436">
        <f t="shared" si="227"/>
        <v>8</v>
      </c>
      <c r="O2436" t="s">
        <v>111</v>
      </c>
      <c r="P2436" t="s">
        <v>114</v>
      </c>
      <c r="Q2436" t="str">
        <f>TEXT(Table357[[#This Row],[order_date]],"yyyy")</f>
        <v>2016</v>
      </c>
    </row>
    <row r="2437" spans="1:17" x14ac:dyDescent="0.3">
      <c r="A2437">
        <f t="shared" si="232"/>
        <v>7777897836</v>
      </c>
      <c r="B2437" s="1">
        <v>42424</v>
      </c>
      <c r="C2437" t="str">
        <f t="shared" si="228"/>
        <v>Wednesday</v>
      </c>
      <c r="D2437" t="str">
        <f t="shared" si="229"/>
        <v>February</v>
      </c>
      <c r="E2437">
        <v>20.25</v>
      </c>
      <c r="F2437" t="s">
        <v>13</v>
      </c>
      <c r="G2437" t="s">
        <v>14</v>
      </c>
      <c r="H2437">
        <f t="shared" si="230"/>
        <v>27.25</v>
      </c>
      <c r="I2437">
        <v>11</v>
      </c>
      <c r="J2437" t="s">
        <v>68</v>
      </c>
      <c r="K2437" t="s">
        <v>69</v>
      </c>
      <c r="L2437">
        <f>Table357[[#This Row],[unit_price]]*Table357[[#This Row],[quantity]]</f>
        <v>222.75</v>
      </c>
      <c r="M2437">
        <f t="shared" si="231"/>
        <v>299.75</v>
      </c>
      <c r="N2437">
        <f t="shared" ref="N2437:N2500" si="233">(H2437-E2437)*I2437</f>
        <v>77</v>
      </c>
      <c r="O2437" t="s">
        <v>112</v>
      </c>
      <c r="P2437" t="s">
        <v>115</v>
      </c>
      <c r="Q2437" t="str">
        <f>TEXT(Table357[[#This Row],[order_date]],"yyyy")</f>
        <v>2016</v>
      </c>
    </row>
    <row r="2438" spans="1:17" x14ac:dyDescent="0.3">
      <c r="A2438">
        <f t="shared" si="232"/>
        <v>7777897837</v>
      </c>
      <c r="B2438" s="1">
        <v>42424</v>
      </c>
      <c r="C2438" t="str">
        <f t="shared" si="228"/>
        <v>Wednesday</v>
      </c>
      <c r="D2438" t="str">
        <f t="shared" si="229"/>
        <v>February</v>
      </c>
      <c r="E2438">
        <v>12.75</v>
      </c>
      <c r="F2438" t="s">
        <v>27</v>
      </c>
      <c r="G2438" t="s">
        <v>22</v>
      </c>
      <c r="H2438">
        <f t="shared" si="230"/>
        <v>17.75</v>
      </c>
      <c r="I2438">
        <v>10</v>
      </c>
      <c r="J2438" t="s">
        <v>28</v>
      </c>
      <c r="K2438" t="s">
        <v>29</v>
      </c>
      <c r="L2438">
        <f>Table357[[#This Row],[unit_price]]*Table357[[#This Row],[quantity]]</f>
        <v>127.5</v>
      </c>
      <c r="M2438">
        <f t="shared" si="231"/>
        <v>177.5</v>
      </c>
      <c r="N2438">
        <f t="shared" si="233"/>
        <v>50</v>
      </c>
      <c r="O2438" t="s">
        <v>112</v>
      </c>
      <c r="P2438" t="s">
        <v>115</v>
      </c>
      <c r="Q2438" t="str">
        <f>TEXT(Table357[[#This Row],[order_date]],"yyyy")</f>
        <v>2016</v>
      </c>
    </row>
    <row r="2439" spans="1:17" x14ac:dyDescent="0.3">
      <c r="A2439">
        <f t="shared" si="232"/>
        <v>7777897838</v>
      </c>
      <c r="B2439" s="1">
        <v>42424</v>
      </c>
      <c r="C2439" t="str">
        <f t="shared" si="228"/>
        <v>Wednesday</v>
      </c>
      <c r="D2439" t="str">
        <f t="shared" si="229"/>
        <v>February</v>
      </c>
      <c r="E2439">
        <v>20.25</v>
      </c>
      <c r="F2439" t="s">
        <v>13</v>
      </c>
      <c r="G2439" t="s">
        <v>14</v>
      </c>
      <c r="H2439">
        <f t="shared" si="230"/>
        <v>27.25</v>
      </c>
      <c r="I2439">
        <v>11</v>
      </c>
      <c r="J2439" t="s">
        <v>64</v>
      </c>
      <c r="K2439" t="s">
        <v>65</v>
      </c>
      <c r="L2439">
        <f>Table357[[#This Row],[unit_price]]*Table357[[#This Row],[quantity]]</f>
        <v>222.75</v>
      </c>
      <c r="M2439">
        <f t="shared" si="231"/>
        <v>299.75</v>
      </c>
      <c r="N2439">
        <f t="shared" si="233"/>
        <v>77</v>
      </c>
      <c r="O2439" t="s">
        <v>112</v>
      </c>
      <c r="P2439" t="s">
        <v>115</v>
      </c>
      <c r="Q2439" t="str">
        <f>TEXT(Table357[[#This Row],[order_date]],"yyyy")</f>
        <v>2016</v>
      </c>
    </row>
    <row r="2440" spans="1:17" x14ac:dyDescent="0.3">
      <c r="A2440">
        <f t="shared" si="232"/>
        <v>7777897839</v>
      </c>
      <c r="B2440" s="1">
        <v>42425</v>
      </c>
      <c r="C2440" t="str">
        <f t="shared" si="228"/>
        <v>Thursday</v>
      </c>
      <c r="D2440" t="str">
        <f t="shared" si="229"/>
        <v>February</v>
      </c>
      <c r="E2440">
        <v>17.95</v>
      </c>
      <c r="F2440" t="s">
        <v>13</v>
      </c>
      <c r="G2440" t="s">
        <v>14</v>
      </c>
      <c r="H2440">
        <f t="shared" si="230"/>
        <v>24.95</v>
      </c>
      <c r="I2440">
        <v>9</v>
      </c>
      <c r="J2440" t="s">
        <v>56</v>
      </c>
      <c r="K2440" t="s">
        <v>57</v>
      </c>
      <c r="L2440">
        <f>Table357[[#This Row],[unit_price]]*Table357[[#This Row],[quantity]]</f>
        <v>161.54999999999998</v>
      </c>
      <c r="M2440">
        <f t="shared" si="231"/>
        <v>224.54999999999998</v>
      </c>
      <c r="N2440">
        <f t="shared" si="233"/>
        <v>63</v>
      </c>
      <c r="O2440" t="s">
        <v>112</v>
      </c>
      <c r="P2440" t="s">
        <v>115</v>
      </c>
      <c r="Q2440" t="str">
        <f>TEXT(Table357[[#This Row],[order_date]],"yyyy")</f>
        <v>2016</v>
      </c>
    </row>
    <row r="2441" spans="1:17" x14ac:dyDescent="0.3">
      <c r="A2441">
        <f t="shared" si="232"/>
        <v>7777897840</v>
      </c>
      <c r="B2441" s="1">
        <v>42425</v>
      </c>
      <c r="C2441" t="str">
        <f t="shared" si="228"/>
        <v>Thursday</v>
      </c>
      <c r="D2441" t="str">
        <f t="shared" si="229"/>
        <v>February</v>
      </c>
      <c r="E2441">
        <v>16</v>
      </c>
      <c r="F2441" t="s">
        <v>7</v>
      </c>
      <c r="G2441" t="s">
        <v>14</v>
      </c>
      <c r="H2441">
        <f t="shared" si="230"/>
        <v>21.5</v>
      </c>
      <c r="I2441">
        <v>2</v>
      </c>
      <c r="J2441" t="s">
        <v>68</v>
      </c>
      <c r="K2441" t="s">
        <v>69</v>
      </c>
      <c r="L2441">
        <f>Table357[[#This Row],[unit_price]]*Table357[[#This Row],[quantity]]</f>
        <v>32</v>
      </c>
      <c r="M2441">
        <f t="shared" si="231"/>
        <v>43</v>
      </c>
      <c r="N2441">
        <f t="shared" si="233"/>
        <v>11</v>
      </c>
      <c r="O2441" t="s">
        <v>112</v>
      </c>
      <c r="P2441" t="s">
        <v>114</v>
      </c>
      <c r="Q2441" t="str">
        <f>TEXT(Table357[[#This Row],[order_date]],"yyyy")</f>
        <v>2016</v>
      </c>
    </row>
    <row r="2442" spans="1:17" x14ac:dyDescent="0.3">
      <c r="A2442">
        <f t="shared" si="232"/>
        <v>7777897841</v>
      </c>
      <c r="B2442" s="1">
        <v>42426</v>
      </c>
      <c r="C2442" t="str">
        <f t="shared" si="228"/>
        <v>Friday</v>
      </c>
      <c r="D2442" t="str">
        <f t="shared" si="229"/>
        <v>February</v>
      </c>
      <c r="E2442">
        <v>12</v>
      </c>
      <c r="F2442" t="s">
        <v>27</v>
      </c>
      <c r="G2442" t="s">
        <v>8</v>
      </c>
      <c r="H2442">
        <f t="shared" si="230"/>
        <v>15</v>
      </c>
      <c r="I2442">
        <v>4</v>
      </c>
      <c r="J2442" t="s">
        <v>52</v>
      </c>
      <c r="K2442" t="s">
        <v>53</v>
      </c>
      <c r="L2442">
        <f>Table357[[#This Row],[unit_price]]*Table357[[#This Row],[quantity]]</f>
        <v>48</v>
      </c>
      <c r="M2442">
        <f t="shared" si="231"/>
        <v>60</v>
      </c>
      <c r="N2442">
        <f t="shared" si="233"/>
        <v>12</v>
      </c>
      <c r="O2442" t="s">
        <v>111</v>
      </c>
      <c r="P2442" t="s">
        <v>115</v>
      </c>
      <c r="Q2442" t="str">
        <f>TEXT(Table357[[#This Row],[order_date]],"yyyy")</f>
        <v>2016</v>
      </c>
    </row>
    <row r="2443" spans="1:17" x14ac:dyDescent="0.3">
      <c r="A2443">
        <f t="shared" si="232"/>
        <v>7777897842</v>
      </c>
      <c r="B2443" s="1">
        <v>42426</v>
      </c>
      <c r="C2443" t="str">
        <f t="shared" si="228"/>
        <v>Friday</v>
      </c>
      <c r="D2443" t="str">
        <f t="shared" si="229"/>
        <v>February</v>
      </c>
      <c r="E2443">
        <v>20.25</v>
      </c>
      <c r="F2443" t="s">
        <v>13</v>
      </c>
      <c r="G2443" t="s">
        <v>14</v>
      </c>
      <c r="H2443">
        <f t="shared" si="230"/>
        <v>27.25</v>
      </c>
      <c r="I2443">
        <v>8</v>
      </c>
      <c r="J2443" t="s">
        <v>64</v>
      </c>
      <c r="K2443" t="s">
        <v>65</v>
      </c>
      <c r="L2443">
        <f>Table357[[#This Row],[unit_price]]*Table357[[#This Row],[quantity]]</f>
        <v>162</v>
      </c>
      <c r="M2443">
        <f t="shared" si="231"/>
        <v>218</v>
      </c>
      <c r="N2443">
        <f t="shared" si="233"/>
        <v>56</v>
      </c>
      <c r="O2443" t="s">
        <v>112</v>
      </c>
      <c r="P2443" t="s">
        <v>115</v>
      </c>
      <c r="Q2443" t="str">
        <f>TEXT(Table357[[#This Row],[order_date]],"yyyy")</f>
        <v>2016</v>
      </c>
    </row>
    <row r="2444" spans="1:17" x14ac:dyDescent="0.3">
      <c r="A2444">
        <f t="shared" si="232"/>
        <v>7777897843</v>
      </c>
      <c r="B2444" s="1">
        <v>42426</v>
      </c>
      <c r="C2444" t="str">
        <f t="shared" si="228"/>
        <v>Friday</v>
      </c>
      <c r="D2444" t="str">
        <f t="shared" si="229"/>
        <v>February</v>
      </c>
      <c r="E2444">
        <v>15.25</v>
      </c>
      <c r="F2444" t="s">
        <v>13</v>
      </c>
      <c r="G2444" t="s">
        <v>8</v>
      </c>
      <c r="H2444">
        <f t="shared" si="230"/>
        <v>21.25</v>
      </c>
      <c r="I2444">
        <v>11</v>
      </c>
      <c r="J2444" t="s">
        <v>48</v>
      </c>
      <c r="K2444" t="s">
        <v>49</v>
      </c>
      <c r="L2444">
        <f>Table357[[#This Row],[unit_price]]*Table357[[#This Row],[quantity]]</f>
        <v>167.75</v>
      </c>
      <c r="M2444">
        <f t="shared" si="231"/>
        <v>233.75</v>
      </c>
      <c r="N2444">
        <f t="shared" si="233"/>
        <v>66</v>
      </c>
      <c r="O2444" t="s">
        <v>111</v>
      </c>
      <c r="P2444" t="s">
        <v>114</v>
      </c>
      <c r="Q2444" t="str">
        <f>TEXT(Table357[[#This Row],[order_date]],"yyyy")</f>
        <v>2016</v>
      </c>
    </row>
    <row r="2445" spans="1:17" x14ac:dyDescent="0.3">
      <c r="A2445">
        <f t="shared" si="232"/>
        <v>7777897844</v>
      </c>
      <c r="B2445" s="1">
        <v>42426</v>
      </c>
      <c r="C2445" t="str">
        <f t="shared" si="228"/>
        <v>Friday</v>
      </c>
      <c r="D2445" t="str">
        <f t="shared" si="229"/>
        <v>February</v>
      </c>
      <c r="E2445">
        <v>12.75</v>
      </c>
      <c r="F2445" t="s">
        <v>27</v>
      </c>
      <c r="G2445" t="s">
        <v>22</v>
      </c>
      <c r="H2445">
        <f t="shared" si="230"/>
        <v>17.75</v>
      </c>
      <c r="I2445">
        <v>12</v>
      </c>
      <c r="J2445" t="s">
        <v>23</v>
      </c>
      <c r="K2445" t="s">
        <v>24</v>
      </c>
      <c r="L2445">
        <f>Table357[[#This Row],[unit_price]]*Table357[[#This Row],[quantity]]</f>
        <v>153</v>
      </c>
      <c r="M2445">
        <f t="shared" si="231"/>
        <v>213</v>
      </c>
      <c r="N2445">
        <f t="shared" si="233"/>
        <v>60</v>
      </c>
      <c r="O2445" t="s">
        <v>112</v>
      </c>
      <c r="P2445" t="s">
        <v>114</v>
      </c>
      <c r="Q2445" t="str">
        <f>TEXT(Table357[[#This Row],[order_date]],"yyyy")</f>
        <v>2016</v>
      </c>
    </row>
    <row r="2446" spans="1:17" x14ac:dyDescent="0.3">
      <c r="A2446">
        <f t="shared" si="232"/>
        <v>7777897845</v>
      </c>
      <c r="B2446" s="1">
        <v>42426</v>
      </c>
      <c r="C2446" t="str">
        <f t="shared" si="228"/>
        <v>Friday</v>
      </c>
      <c r="D2446" t="str">
        <f t="shared" si="229"/>
        <v>February</v>
      </c>
      <c r="E2446">
        <v>25.5</v>
      </c>
      <c r="F2446" t="s">
        <v>76</v>
      </c>
      <c r="G2446" t="s">
        <v>8</v>
      </c>
      <c r="H2446">
        <f t="shared" si="230"/>
        <v>26.5</v>
      </c>
      <c r="I2446">
        <v>12</v>
      </c>
      <c r="J2446" t="s">
        <v>30</v>
      </c>
      <c r="K2446" t="s">
        <v>31</v>
      </c>
      <c r="L2446">
        <f>Table357[[#This Row],[unit_price]]*Table357[[#This Row],[quantity]]</f>
        <v>306</v>
      </c>
      <c r="M2446">
        <f t="shared" si="231"/>
        <v>318</v>
      </c>
      <c r="N2446">
        <f t="shared" si="233"/>
        <v>12</v>
      </c>
      <c r="O2446" t="s">
        <v>112</v>
      </c>
      <c r="P2446" t="s">
        <v>115</v>
      </c>
      <c r="Q2446" t="str">
        <f>TEXT(Table357[[#This Row],[order_date]],"yyyy")</f>
        <v>2016</v>
      </c>
    </row>
    <row r="2447" spans="1:17" x14ac:dyDescent="0.3">
      <c r="A2447">
        <f t="shared" si="232"/>
        <v>7777897846</v>
      </c>
      <c r="B2447" s="1">
        <v>42427</v>
      </c>
      <c r="C2447" t="str">
        <f t="shared" si="228"/>
        <v>Saturday</v>
      </c>
      <c r="D2447" t="str">
        <f t="shared" si="229"/>
        <v>February</v>
      </c>
      <c r="E2447">
        <v>12</v>
      </c>
      <c r="F2447" t="s">
        <v>27</v>
      </c>
      <c r="G2447" t="s">
        <v>8</v>
      </c>
      <c r="H2447">
        <f t="shared" si="230"/>
        <v>15</v>
      </c>
      <c r="I2447">
        <v>12</v>
      </c>
      <c r="J2447" t="s">
        <v>52</v>
      </c>
      <c r="K2447" t="s">
        <v>53</v>
      </c>
      <c r="L2447">
        <f>Table357[[#This Row],[unit_price]]*Table357[[#This Row],[quantity]]</f>
        <v>144</v>
      </c>
      <c r="M2447">
        <f t="shared" si="231"/>
        <v>180</v>
      </c>
      <c r="N2447">
        <f t="shared" si="233"/>
        <v>36</v>
      </c>
      <c r="O2447" t="s">
        <v>112</v>
      </c>
      <c r="P2447" t="s">
        <v>115</v>
      </c>
      <c r="Q2447" t="str">
        <f>TEXT(Table357[[#This Row],[order_date]],"yyyy")</f>
        <v>2016</v>
      </c>
    </row>
    <row r="2448" spans="1:17" x14ac:dyDescent="0.3">
      <c r="A2448">
        <f t="shared" si="232"/>
        <v>7777897847</v>
      </c>
      <c r="B2448" s="1">
        <v>42427</v>
      </c>
      <c r="C2448" t="str">
        <f t="shared" si="228"/>
        <v>Saturday</v>
      </c>
      <c r="D2448" t="str">
        <f t="shared" si="229"/>
        <v>February</v>
      </c>
      <c r="E2448">
        <v>20.75</v>
      </c>
      <c r="F2448" t="s">
        <v>13</v>
      </c>
      <c r="G2448" t="s">
        <v>22</v>
      </c>
      <c r="H2448">
        <f t="shared" si="230"/>
        <v>28.75</v>
      </c>
      <c r="I2448">
        <v>9</v>
      </c>
      <c r="J2448" t="s">
        <v>50</v>
      </c>
      <c r="K2448" t="s">
        <v>51</v>
      </c>
      <c r="L2448">
        <f>Table357[[#This Row],[unit_price]]*Table357[[#This Row],[quantity]]</f>
        <v>186.75</v>
      </c>
      <c r="M2448">
        <f t="shared" si="231"/>
        <v>258.75</v>
      </c>
      <c r="N2448">
        <f t="shared" si="233"/>
        <v>72</v>
      </c>
      <c r="O2448" t="s">
        <v>111</v>
      </c>
      <c r="P2448" t="s">
        <v>114</v>
      </c>
      <c r="Q2448" t="str">
        <f>TEXT(Table357[[#This Row],[order_date]],"yyyy")</f>
        <v>2016</v>
      </c>
    </row>
    <row r="2449" spans="1:17" x14ac:dyDescent="0.3">
      <c r="A2449">
        <f t="shared" si="232"/>
        <v>7777897848</v>
      </c>
      <c r="B2449" s="1">
        <v>42427</v>
      </c>
      <c r="C2449" t="str">
        <f t="shared" si="228"/>
        <v>Saturday</v>
      </c>
      <c r="D2449" t="str">
        <f t="shared" si="229"/>
        <v>February</v>
      </c>
      <c r="E2449">
        <v>16.5</v>
      </c>
      <c r="F2449" t="s">
        <v>7</v>
      </c>
      <c r="G2449" t="s">
        <v>14</v>
      </c>
      <c r="H2449">
        <f t="shared" si="230"/>
        <v>22</v>
      </c>
      <c r="I2449">
        <v>7</v>
      </c>
      <c r="J2449" t="s">
        <v>40</v>
      </c>
      <c r="K2449" t="s">
        <v>41</v>
      </c>
      <c r="L2449">
        <f>Table357[[#This Row],[unit_price]]*Table357[[#This Row],[quantity]]</f>
        <v>115.5</v>
      </c>
      <c r="M2449">
        <f t="shared" si="231"/>
        <v>154</v>
      </c>
      <c r="N2449">
        <f t="shared" si="233"/>
        <v>38.5</v>
      </c>
      <c r="O2449" t="s">
        <v>112</v>
      </c>
      <c r="P2449" t="s">
        <v>114</v>
      </c>
      <c r="Q2449" t="str">
        <f>TEXT(Table357[[#This Row],[order_date]],"yyyy")</f>
        <v>2016</v>
      </c>
    </row>
    <row r="2450" spans="1:17" x14ac:dyDescent="0.3">
      <c r="A2450">
        <f t="shared" si="232"/>
        <v>7777897849</v>
      </c>
      <c r="B2450" s="1">
        <v>42427</v>
      </c>
      <c r="C2450" t="str">
        <f t="shared" si="228"/>
        <v>Saturday</v>
      </c>
      <c r="D2450" t="str">
        <f t="shared" si="229"/>
        <v>February</v>
      </c>
      <c r="E2450">
        <v>20.75</v>
      </c>
      <c r="F2450" t="s">
        <v>13</v>
      </c>
      <c r="G2450" t="s">
        <v>22</v>
      </c>
      <c r="H2450">
        <f t="shared" si="230"/>
        <v>28.75</v>
      </c>
      <c r="I2450">
        <v>11</v>
      </c>
      <c r="J2450" t="s">
        <v>28</v>
      </c>
      <c r="K2450" t="s">
        <v>29</v>
      </c>
      <c r="L2450">
        <f>Table357[[#This Row],[unit_price]]*Table357[[#This Row],[quantity]]</f>
        <v>228.25</v>
      </c>
      <c r="M2450">
        <f t="shared" si="231"/>
        <v>316.25</v>
      </c>
      <c r="N2450">
        <f t="shared" si="233"/>
        <v>88</v>
      </c>
      <c r="O2450" t="s">
        <v>111</v>
      </c>
      <c r="P2450" t="s">
        <v>115</v>
      </c>
      <c r="Q2450" t="str">
        <f>TEXT(Table357[[#This Row],[order_date]],"yyyy")</f>
        <v>2016</v>
      </c>
    </row>
    <row r="2451" spans="1:17" x14ac:dyDescent="0.3">
      <c r="A2451">
        <f t="shared" si="232"/>
        <v>7777897850</v>
      </c>
      <c r="B2451" s="1">
        <v>42428</v>
      </c>
      <c r="C2451" t="str">
        <f t="shared" si="228"/>
        <v>Sunday</v>
      </c>
      <c r="D2451" t="str">
        <f t="shared" si="229"/>
        <v>February</v>
      </c>
      <c r="E2451">
        <v>16.75</v>
      </c>
      <c r="F2451" t="s">
        <v>7</v>
      </c>
      <c r="G2451" t="s">
        <v>22</v>
      </c>
      <c r="H2451">
        <f t="shared" si="230"/>
        <v>23.25</v>
      </c>
      <c r="I2451">
        <v>4</v>
      </c>
      <c r="J2451" t="s">
        <v>46</v>
      </c>
      <c r="K2451" t="s">
        <v>47</v>
      </c>
      <c r="L2451">
        <f>Table357[[#This Row],[unit_price]]*Table357[[#This Row],[quantity]]</f>
        <v>67</v>
      </c>
      <c r="M2451">
        <f t="shared" si="231"/>
        <v>93</v>
      </c>
      <c r="N2451">
        <f t="shared" si="233"/>
        <v>26</v>
      </c>
      <c r="O2451" t="s">
        <v>112</v>
      </c>
      <c r="P2451" t="s">
        <v>115</v>
      </c>
      <c r="Q2451" t="str">
        <f>TEXT(Table357[[#This Row],[order_date]],"yyyy")</f>
        <v>2016</v>
      </c>
    </row>
    <row r="2452" spans="1:17" x14ac:dyDescent="0.3">
      <c r="A2452">
        <f t="shared" si="232"/>
        <v>7777897851</v>
      </c>
      <c r="B2452" s="1">
        <v>42429</v>
      </c>
      <c r="C2452" t="str">
        <f t="shared" si="228"/>
        <v>Monday</v>
      </c>
      <c r="D2452" t="str">
        <f t="shared" si="229"/>
        <v>February</v>
      </c>
      <c r="E2452">
        <v>16.5</v>
      </c>
      <c r="F2452" t="s">
        <v>13</v>
      </c>
      <c r="G2452" t="s">
        <v>8</v>
      </c>
      <c r="H2452">
        <f t="shared" si="230"/>
        <v>22.5</v>
      </c>
      <c r="I2452">
        <v>3</v>
      </c>
      <c r="J2452" t="s">
        <v>9</v>
      </c>
      <c r="K2452" t="s">
        <v>10</v>
      </c>
      <c r="L2452">
        <f>Table357[[#This Row],[unit_price]]*Table357[[#This Row],[quantity]]</f>
        <v>49.5</v>
      </c>
      <c r="M2452">
        <f t="shared" si="231"/>
        <v>67.5</v>
      </c>
      <c r="N2452">
        <f t="shared" si="233"/>
        <v>18</v>
      </c>
      <c r="O2452" t="s">
        <v>111</v>
      </c>
      <c r="P2452" t="s">
        <v>114</v>
      </c>
      <c r="Q2452" t="str">
        <f>TEXT(Table357[[#This Row],[order_date]],"yyyy")</f>
        <v>2016</v>
      </c>
    </row>
    <row r="2453" spans="1:17" x14ac:dyDescent="0.3">
      <c r="A2453">
        <f t="shared" si="232"/>
        <v>7777897852</v>
      </c>
      <c r="B2453" s="1">
        <v>42429</v>
      </c>
      <c r="C2453" t="str">
        <f t="shared" si="228"/>
        <v>Monday</v>
      </c>
      <c r="D2453" t="str">
        <f t="shared" si="229"/>
        <v>February</v>
      </c>
      <c r="E2453">
        <v>12.5</v>
      </c>
      <c r="F2453" t="s">
        <v>27</v>
      </c>
      <c r="G2453" t="s">
        <v>17</v>
      </c>
      <c r="H2453">
        <f t="shared" si="230"/>
        <v>19.5</v>
      </c>
      <c r="I2453">
        <v>4</v>
      </c>
      <c r="J2453" t="s">
        <v>18</v>
      </c>
      <c r="K2453" t="s">
        <v>19</v>
      </c>
      <c r="L2453">
        <f>Table357[[#This Row],[unit_price]]*Table357[[#This Row],[quantity]]</f>
        <v>50</v>
      </c>
      <c r="M2453">
        <f t="shared" si="231"/>
        <v>78</v>
      </c>
      <c r="N2453">
        <f t="shared" si="233"/>
        <v>28</v>
      </c>
      <c r="O2453" t="s">
        <v>111</v>
      </c>
      <c r="P2453" t="s">
        <v>114</v>
      </c>
      <c r="Q2453" t="str">
        <f>TEXT(Table357[[#This Row],[order_date]],"yyyy")</f>
        <v>2016</v>
      </c>
    </row>
    <row r="2454" spans="1:17" x14ac:dyDescent="0.3">
      <c r="A2454">
        <f t="shared" si="232"/>
        <v>7777897853</v>
      </c>
      <c r="B2454" s="1">
        <v>42429</v>
      </c>
      <c r="C2454" t="str">
        <f t="shared" si="228"/>
        <v>Monday</v>
      </c>
      <c r="D2454" t="str">
        <f t="shared" si="229"/>
        <v>February</v>
      </c>
      <c r="E2454">
        <v>16.75</v>
      </c>
      <c r="F2454" t="s">
        <v>7</v>
      </c>
      <c r="G2454" t="s">
        <v>14</v>
      </c>
      <c r="H2454">
        <f t="shared" si="230"/>
        <v>22.25</v>
      </c>
      <c r="I2454">
        <v>5</v>
      </c>
      <c r="J2454" t="s">
        <v>62</v>
      </c>
      <c r="K2454" t="s">
        <v>63</v>
      </c>
      <c r="L2454">
        <f>Table357[[#This Row],[unit_price]]*Table357[[#This Row],[quantity]]</f>
        <v>83.75</v>
      </c>
      <c r="M2454">
        <f t="shared" si="231"/>
        <v>111.25</v>
      </c>
      <c r="N2454">
        <f t="shared" si="233"/>
        <v>27.5</v>
      </c>
      <c r="O2454" t="s">
        <v>111</v>
      </c>
      <c r="P2454" t="s">
        <v>114</v>
      </c>
      <c r="Q2454" t="str">
        <f>TEXT(Table357[[#This Row],[order_date]],"yyyy")</f>
        <v>2016</v>
      </c>
    </row>
    <row r="2455" spans="1:17" x14ac:dyDescent="0.3">
      <c r="A2455">
        <f t="shared" si="232"/>
        <v>7777897854</v>
      </c>
      <c r="B2455" s="1">
        <v>42429</v>
      </c>
      <c r="C2455" t="str">
        <f t="shared" si="228"/>
        <v>Monday</v>
      </c>
      <c r="D2455" t="str">
        <f t="shared" si="229"/>
        <v>February</v>
      </c>
      <c r="E2455">
        <v>12.75</v>
      </c>
      <c r="F2455" t="s">
        <v>27</v>
      </c>
      <c r="G2455" t="s">
        <v>14</v>
      </c>
      <c r="H2455">
        <f t="shared" si="230"/>
        <v>16.75</v>
      </c>
      <c r="I2455">
        <v>9</v>
      </c>
      <c r="J2455" t="s">
        <v>62</v>
      </c>
      <c r="K2455" t="s">
        <v>63</v>
      </c>
      <c r="L2455">
        <f>Table357[[#This Row],[unit_price]]*Table357[[#This Row],[quantity]]</f>
        <v>114.75</v>
      </c>
      <c r="M2455">
        <f t="shared" si="231"/>
        <v>150.75</v>
      </c>
      <c r="N2455">
        <f t="shared" si="233"/>
        <v>36</v>
      </c>
      <c r="O2455" t="s">
        <v>112</v>
      </c>
      <c r="P2455" t="s">
        <v>114</v>
      </c>
      <c r="Q2455" t="str">
        <f>TEXT(Table357[[#This Row],[order_date]],"yyyy")</f>
        <v>2016</v>
      </c>
    </row>
    <row r="2456" spans="1:17" x14ac:dyDescent="0.3">
      <c r="A2456">
        <f t="shared" si="232"/>
        <v>7777897855</v>
      </c>
      <c r="B2456" s="1">
        <v>42430</v>
      </c>
      <c r="C2456" t="str">
        <f t="shared" si="228"/>
        <v>Tuesday</v>
      </c>
      <c r="D2456" t="str">
        <f t="shared" si="229"/>
        <v>March</v>
      </c>
      <c r="E2456">
        <v>20.5</v>
      </c>
      <c r="F2456" t="s">
        <v>13</v>
      </c>
      <c r="G2456" t="s">
        <v>8</v>
      </c>
      <c r="H2456">
        <f t="shared" si="230"/>
        <v>26.5</v>
      </c>
      <c r="I2456">
        <v>1</v>
      </c>
      <c r="J2456" t="s">
        <v>58</v>
      </c>
      <c r="K2456" t="s">
        <v>59</v>
      </c>
      <c r="L2456">
        <f>Table357[[#This Row],[unit_price]]*Table357[[#This Row],[quantity]]</f>
        <v>20.5</v>
      </c>
      <c r="M2456">
        <f t="shared" si="231"/>
        <v>26.5</v>
      </c>
      <c r="N2456">
        <f t="shared" si="233"/>
        <v>6</v>
      </c>
      <c r="O2456" t="s">
        <v>111</v>
      </c>
      <c r="P2456" t="s">
        <v>115</v>
      </c>
      <c r="Q2456" t="str">
        <f>TEXT(Table357[[#This Row],[order_date]],"yyyy")</f>
        <v>2016</v>
      </c>
    </row>
    <row r="2457" spans="1:17" x14ac:dyDescent="0.3">
      <c r="A2457">
        <f t="shared" si="232"/>
        <v>7777897856</v>
      </c>
      <c r="B2457" s="1">
        <v>42430</v>
      </c>
      <c r="C2457" t="str">
        <f t="shared" si="228"/>
        <v>Tuesday</v>
      </c>
      <c r="D2457" t="str">
        <f t="shared" si="229"/>
        <v>March</v>
      </c>
      <c r="E2457">
        <v>9.75</v>
      </c>
      <c r="F2457" t="s">
        <v>27</v>
      </c>
      <c r="G2457" t="s">
        <v>8</v>
      </c>
      <c r="H2457">
        <f t="shared" si="230"/>
        <v>12.75</v>
      </c>
      <c r="I2457">
        <v>6</v>
      </c>
      <c r="J2457" t="s">
        <v>48</v>
      </c>
      <c r="K2457" t="s">
        <v>49</v>
      </c>
      <c r="L2457">
        <f>Table357[[#This Row],[unit_price]]*Table357[[#This Row],[quantity]]</f>
        <v>58.5</v>
      </c>
      <c r="M2457">
        <f t="shared" si="231"/>
        <v>76.5</v>
      </c>
      <c r="N2457">
        <f t="shared" si="233"/>
        <v>18</v>
      </c>
      <c r="O2457" t="s">
        <v>111</v>
      </c>
      <c r="P2457" t="s">
        <v>114</v>
      </c>
      <c r="Q2457" t="str">
        <f>TEXT(Table357[[#This Row],[order_date]],"yyyy")</f>
        <v>2016</v>
      </c>
    </row>
    <row r="2458" spans="1:17" x14ac:dyDescent="0.3">
      <c r="A2458">
        <f t="shared" si="232"/>
        <v>7777897857</v>
      </c>
      <c r="B2458" s="1">
        <v>42430</v>
      </c>
      <c r="C2458" t="str">
        <f t="shared" si="228"/>
        <v>Tuesday</v>
      </c>
      <c r="D2458" t="str">
        <f t="shared" si="229"/>
        <v>March</v>
      </c>
      <c r="E2458">
        <v>20.75</v>
      </c>
      <c r="F2458" t="s">
        <v>13</v>
      </c>
      <c r="G2458" t="s">
        <v>22</v>
      </c>
      <c r="H2458">
        <f t="shared" si="230"/>
        <v>28.75</v>
      </c>
      <c r="I2458">
        <v>10</v>
      </c>
      <c r="J2458" t="s">
        <v>28</v>
      </c>
      <c r="K2458" t="s">
        <v>29</v>
      </c>
      <c r="L2458">
        <f>Table357[[#This Row],[unit_price]]*Table357[[#This Row],[quantity]]</f>
        <v>207.5</v>
      </c>
      <c r="M2458">
        <f t="shared" si="231"/>
        <v>287.5</v>
      </c>
      <c r="N2458">
        <f t="shared" si="233"/>
        <v>80</v>
      </c>
      <c r="O2458" t="s">
        <v>111</v>
      </c>
      <c r="P2458" t="s">
        <v>115</v>
      </c>
      <c r="Q2458" t="str">
        <f>TEXT(Table357[[#This Row],[order_date]],"yyyy")</f>
        <v>2016</v>
      </c>
    </row>
    <row r="2459" spans="1:17" x14ac:dyDescent="0.3">
      <c r="A2459">
        <f t="shared" si="232"/>
        <v>7777897858</v>
      </c>
      <c r="B2459" s="1">
        <v>42430</v>
      </c>
      <c r="C2459" t="str">
        <f t="shared" si="228"/>
        <v>Tuesday</v>
      </c>
      <c r="D2459" t="str">
        <f t="shared" si="229"/>
        <v>March</v>
      </c>
      <c r="E2459">
        <v>12.75</v>
      </c>
      <c r="F2459" t="s">
        <v>27</v>
      </c>
      <c r="G2459" t="s">
        <v>22</v>
      </c>
      <c r="H2459">
        <f t="shared" si="230"/>
        <v>17.75</v>
      </c>
      <c r="I2459">
        <v>3</v>
      </c>
      <c r="J2459" t="s">
        <v>46</v>
      </c>
      <c r="K2459" t="s">
        <v>47</v>
      </c>
      <c r="L2459">
        <f>Table357[[#This Row],[unit_price]]*Table357[[#This Row],[quantity]]</f>
        <v>38.25</v>
      </c>
      <c r="M2459">
        <f t="shared" si="231"/>
        <v>53.25</v>
      </c>
      <c r="N2459">
        <f t="shared" si="233"/>
        <v>15</v>
      </c>
      <c r="O2459" t="s">
        <v>111</v>
      </c>
      <c r="P2459" t="s">
        <v>114</v>
      </c>
      <c r="Q2459" t="str">
        <f>TEXT(Table357[[#This Row],[order_date]],"yyyy")</f>
        <v>2016</v>
      </c>
    </row>
    <row r="2460" spans="1:17" x14ac:dyDescent="0.3">
      <c r="A2460">
        <f t="shared" si="232"/>
        <v>7777897859</v>
      </c>
      <c r="B2460" s="1">
        <v>42430</v>
      </c>
      <c r="C2460" t="str">
        <f t="shared" si="228"/>
        <v>Tuesday</v>
      </c>
      <c r="D2460" t="str">
        <f t="shared" si="229"/>
        <v>March</v>
      </c>
      <c r="E2460">
        <v>10.5</v>
      </c>
      <c r="F2460" t="s">
        <v>27</v>
      </c>
      <c r="G2460" t="s">
        <v>8</v>
      </c>
      <c r="H2460">
        <f t="shared" si="230"/>
        <v>13.5</v>
      </c>
      <c r="I2460">
        <v>9</v>
      </c>
      <c r="J2460" t="s">
        <v>9</v>
      </c>
      <c r="K2460" t="s">
        <v>10</v>
      </c>
      <c r="L2460">
        <f>Table357[[#This Row],[unit_price]]*Table357[[#This Row],[quantity]]</f>
        <v>94.5</v>
      </c>
      <c r="M2460">
        <f t="shared" si="231"/>
        <v>121.5</v>
      </c>
      <c r="N2460">
        <f t="shared" si="233"/>
        <v>27</v>
      </c>
      <c r="O2460" t="s">
        <v>112</v>
      </c>
      <c r="P2460" t="s">
        <v>115</v>
      </c>
      <c r="Q2460" t="str">
        <f>TEXT(Table357[[#This Row],[order_date]],"yyyy")</f>
        <v>2016</v>
      </c>
    </row>
    <row r="2461" spans="1:17" x14ac:dyDescent="0.3">
      <c r="A2461">
        <f t="shared" si="232"/>
        <v>7777897860</v>
      </c>
      <c r="B2461" s="1">
        <v>42430</v>
      </c>
      <c r="C2461" t="str">
        <f t="shared" si="228"/>
        <v>Tuesday</v>
      </c>
      <c r="D2461" t="str">
        <f t="shared" si="229"/>
        <v>March</v>
      </c>
      <c r="E2461">
        <v>16</v>
      </c>
      <c r="F2461" t="s">
        <v>7</v>
      </c>
      <c r="G2461" t="s">
        <v>8</v>
      </c>
      <c r="H2461">
        <f t="shared" si="230"/>
        <v>20.5</v>
      </c>
      <c r="I2461">
        <v>1</v>
      </c>
      <c r="J2461" t="s">
        <v>11</v>
      </c>
      <c r="K2461" t="s">
        <v>12</v>
      </c>
      <c r="L2461">
        <f>Table357[[#This Row],[unit_price]]*Table357[[#This Row],[quantity]]</f>
        <v>16</v>
      </c>
      <c r="M2461">
        <f t="shared" si="231"/>
        <v>20.5</v>
      </c>
      <c r="N2461">
        <f t="shared" si="233"/>
        <v>4.5</v>
      </c>
      <c r="O2461" t="s">
        <v>111</v>
      </c>
      <c r="P2461" t="s">
        <v>115</v>
      </c>
      <c r="Q2461" t="str">
        <f>TEXT(Table357[[#This Row],[order_date]],"yyyy")</f>
        <v>2016</v>
      </c>
    </row>
    <row r="2462" spans="1:17" x14ac:dyDescent="0.3">
      <c r="A2462">
        <f t="shared" si="232"/>
        <v>7777897861</v>
      </c>
      <c r="B2462" s="1">
        <v>42430</v>
      </c>
      <c r="C2462" t="str">
        <f t="shared" si="228"/>
        <v>Tuesday</v>
      </c>
      <c r="D2462" t="str">
        <f t="shared" si="229"/>
        <v>March</v>
      </c>
      <c r="E2462">
        <v>16.5</v>
      </c>
      <c r="F2462" t="s">
        <v>7</v>
      </c>
      <c r="G2462" t="s">
        <v>17</v>
      </c>
      <c r="H2462">
        <f t="shared" si="230"/>
        <v>25</v>
      </c>
      <c r="I2462">
        <v>11</v>
      </c>
      <c r="J2462" t="s">
        <v>18</v>
      </c>
      <c r="K2462" t="s">
        <v>19</v>
      </c>
      <c r="L2462">
        <f>Table357[[#This Row],[unit_price]]*Table357[[#This Row],[quantity]]</f>
        <v>181.5</v>
      </c>
      <c r="M2462">
        <f t="shared" si="231"/>
        <v>275</v>
      </c>
      <c r="N2462">
        <f t="shared" si="233"/>
        <v>93.5</v>
      </c>
      <c r="O2462" t="s">
        <v>112</v>
      </c>
      <c r="P2462" t="s">
        <v>114</v>
      </c>
      <c r="Q2462" t="str">
        <f>TEXT(Table357[[#This Row],[order_date]],"yyyy")</f>
        <v>2016</v>
      </c>
    </row>
    <row r="2463" spans="1:17" x14ac:dyDescent="0.3">
      <c r="A2463">
        <f t="shared" si="232"/>
        <v>7777897862</v>
      </c>
      <c r="B2463" s="1">
        <v>42430</v>
      </c>
      <c r="C2463" t="str">
        <f t="shared" si="228"/>
        <v>Tuesday</v>
      </c>
      <c r="D2463" t="str">
        <f t="shared" si="229"/>
        <v>March</v>
      </c>
      <c r="E2463">
        <v>20.5</v>
      </c>
      <c r="F2463" t="s">
        <v>13</v>
      </c>
      <c r="G2463" t="s">
        <v>8</v>
      </c>
      <c r="H2463">
        <f t="shared" si="230"/>
        <v>26.5</v>
      </c>
      <c r="I2463">
        <v>6</v>
      </c>
      <c r="J2463" t="s">
        <v>58</v>
      </c>
      <c r="K2463" t="s">
        <v>59</v>
      </c>
      <c r="L2463">
        <f>Table357[[#This Row],[unit_price]]*Table357[[#This Row],[quantity]]</f>
        <v>123</v>
      </c>
      <c r="M2463">
        <f t="shared" si="231"/>
        <v>159</v>
      </c>
      <c r="N2463">
        <f t="shared" si="233"/>
        <v>36</v>
      </c>
      <c r="O2463" t="s">
        <v>112</v>
      </c>
      <c r="P2463" t="s">
        <v>115</v>
      </c>
      <c r="Q2463" t="str">
        <f>TEXT(Table357[[#This Row],[order_date]],"yyyy")</f>
        <v>2016</v>
      </c>
    </row>
    <row r="2464" spans="1:17" x14ac:dyDescent="0.3">
      <c r="A2464">
        <f t="shared" si="232"/>
        <v>7777897863</v>
      </c>
      <c r="B2464" s="1">
        <v>42431</v>
      </c>
      <c r="C2464" t="str">
        <f t="shared" si="228"/>
        <v>Wednesday</v>
      </c>
      <c r="D2464" t="str">
        <f t="shared" si="229"/>
        <v>March</v>
      </c>
      <c r="E2464">
        <v>15.25</v>
      </c>
      <c r="F2464" t="s">
        <v>13</v>
      </c>
      <c r="G2464" t="s">
        <v>8</v>
      </c>
      <c r="H2464">
        <f t="shared" si="230"/>
        <v>21.25</v>
      </c>
      <c r="I2464">
        <v>3</v>
      </c>
      <c r="J2464" t="s">
        <v>48</v>
      </c>
      <c r="K2464" t="s">
        <v>49</v>
      </c>
      <c r="L2464">
        <f>Table357[[#This Row],[unit_price]]*Table357[[#This Row],[quantity]]</f>
        <v>45.75</v>
      </c>
      <c r="M2464">
        <f t="shared" si="231"/>
        <v>63.75</v>
      </c>
      <c r="N2464">
        <f t="shared" si="233"/>
        <v>18</v>
      </c>
      <c r="O2464" t="s">
        <v>111</v>
      </c>
      <c r="P2464" t="s">
        <v>115</v>
      </c>
      <c r="Q2464" t="str">
        <f>TEXT(Table357[[#This Row],[order_date]],"yyyy")</f>
        <v>2016</v>
      </c>
    </row>
    <row r="2465" spans="1:17" x14ac:dyDescent="0.3">
      <c r="A2465">
        <f t="shared" si="232"/>
        <v>7777897864</v>
      </c>
      <c r="B2465" s="1">
        <v>42431</v>
      </c>
      <c r="C2465" t="str">
        <f t="shared" si="228"/>
        <v>Wednesday</v>
      </c>
      <c r="D2465" t="str">
        <f t="shared" si="229"/>
        <v>March</v>
      </c>
      <c r="E2465">
        <v>12.5</v>
      </c>
      <c r="F2465" t="s">
        <v>27</v>
      </c>
      <c r="G2465" t="s">
        <v>17</v>
      </c>
      <c r="H2465">
        <f t="shared" si="230"/>
        <v>19.5</v>
      </c>
      <c r="I2465">
        <v>3</v>
      </c>
      <c r="J2465" t="s">
        <v>25</v>
      </c>
      <c r="K2465" t="s">
        <v>26</v>
      </c>
      <c r="L2465">
        <f>Table357[[#This Row],[unit_price]]*Table357[[#This Row],[quantity]]</f>
        <v>37.5</v>
      </c>
      <c r="M2465">
        <f t="shared" si="231"/>
        <v>58.5</v>
      </c>
      <c r="N2465">
        <f t="shared" si="233"/>
        <v>21</v>
      </c>
      <c r="O2465" t="s">
        <v>112</v>
      </c>
      <c r="P2465" t="s">
        <v>115</v>
      </c>
      <c r="Q2465" t="str">
        <f>TEXT(Table357[[#This Row],[order_date]],"yyyy")</f>
        <v>2016</v>
      </c>
    </row>
    <row r="2466" spans="1:17" x14ac:dyDescent="0.3">
      <c r="A2466">
        <f t="shared" si="232"/>
        <v>7777897865</v>
      </c>
      <c r="B2466" s="1">
        <v>42431</v>
      </c>
      <c r="C2466" t="str">
        <f t="shared" si="228"/>
        <v>Wednesday</v>
      </c>
      <c r="D2466" t="str">
        <f t="shared" si="229"/>
        <v>March</v>
      </c>
      <c r="E2466">
        <v>23.65</v>
      </c>
      <c r="F2466" t="s">
        <v>27</v>
      </c>
      <c r="G2466" t="s">
        <v>17</v>
      </c>
      <c r="H2466">
        <f t="shared" si="230"/>
        <v>30.65</v>
      </c>
      <c r="I2466">
        <v>12</v>
      </c>
      <c r="J2466" t="s">
        <v>77</v>
      </c>
      <c r="K2466" t="s">
        <v>78</v>
      </c>
      <c r="L2466">
        <f>Table357[[#This Row],[unit_price]]*Table357[[#This Row],[quantity]]</f>
        <v>283.79999999999995</v>
      </c>
      <c r="M2466">
        <f t="shared" si="231"/>
        <v>367.79999999999995</v>
      </c>
      <c r="N2466">
        <f t="shared" si="233"/>
        <v>84</v>
      </c>
      <c r="O2466" t="s">
        <v>111</v>
      </c>
      <c r="P2466" t="s">
        <v>114</v>
      </c>
      <c r="Q2466" t="str">
        <f>TEXT(Table357[[#This Row],[order_date]],"yyyy")</f>
        <v>2016</v>
      </c>
    </row>
    <row r="2467" spans="1:17" x14ac:dyDescent="0.3">
      <c r="A2467">
        <f t="shared" si="232"/>
        <v>7777897866</v>
      </c>
      <c r="B2467" s="1">
        <v>42431</v>
      </c>
      <c r="C2467" t="str">
        <f t="shared" si="228"/>
        <v>Wednesday</v>
      </c>
      <c r="D2467" t="str">
        <f t="shared" si="229"/>
        <v>March</v>
      </c>
      <c r="E2467">
        <v>20.75</v>
      </c>
      <c r="F2467" t="s">
        <v>13</v>
      </c>
      <c r="G2467" t="s">
        <v>22</v>
      </c>
      <c r="H2467">
        <f t="shared" si="230"/>
        <v>28.75</v>
      </c>
      <c r="I2467">
        <v>4</v>
      </c>
      <c r="J2467" t="s">
        <v>50</v>
      </c>
      <c r="K2467" t="s">
        <v>51</v>
      </c>
      <c r="L2467">
        <f>Table357[[#This Row],[unit_price]]*Table357[[#This Row],[quantity]]</f>
        <v>83</v>
      </c>
      <c r="M2467">
        <f t="shared" si="231"/>
        <v>115</v>
      </c>
      <c r="N2467">
        <f t="shared" si="233"/>
        <v>32</v>
      </c>
      <c r="O2467" t="s">
        <v>112</v>
      </c>
      <c r="P2467" t="s">
        <v>115</v>
      </c>
      <c r="Q2467" t="str">
        <f>TEXT(Table357[[#This Row],[order_date]],"yyyy")</f>
        <v>2016</v>
      </c>
    </row>
    <row r="2468" spans="1:17" x14ac:dyDescent="0.3">
      <c r="A2468">
        <f t="shared" si="232"/>
        <v>7777897867</v>
      </c>
      <c r="B2468" s="1">
        <v>42431</v>
      </c>
      <c r="C2468" t="str">
        <f t="shared" si="228"/>
        <v>Wednesday</v>
      </c>
      <c r="D2468" t="str">
        <f t="shared" si="229"/>
        <v>March</v>
      </c>
      <c r="E2468">
        <v>12.75</v>
      </c>
      <c r="F2468" t="s">
        <v>27</v>
      </c>
      <c r="G2468" t="s">
        <v>22</v>
      </c>
      <c r="H2468">
        <f t="shared" si="230"/>
        <v>17.75</v>
      </c>
      <c r="I2468">
        <v>6</v>
      </c>
      <c r="J2468" t="s">
        <v>46</v>
      </c>
      <c r="K2468" t="s">
        <v>47</v>
      </c>
      <c r="L2468">
        <f>Table357[[#This Row],[unit_price]]*Table357[[#This Row],[quantity]]</f>
        <v>76.5</v>
      </c>
      <c r="M2468">
        <f t="shared" si="231"/>
        <v>106.5</v>
      </c>
      <c r="N2468">
        <f t="shared" si="233"/>
        <v>30</v>
      </c>
      <c r="O2468" t="s">
        <v>112</v>
      </c>
      <c r="P2468" t="s">
        <v>114</v>
      </c>
      <c r="Q2468" t="str">
        <f>TEXT(Table357[[#This Row],[order_date]],"yyyy")</f>
        <v>2016</v>
      </c>
    </row>
    <row r="2469" spans="1:17" x14ac:dyDescent="0.3">
      <c r="A2469">
        <f t="shared" si="232"/>
        <v>7777897868</v>
      </c>
      <c r="B2469" s="1">
        <v>42431</v>
      </c>
      <c r="C2469" t="str">
        <f t="shared" si="228"/>
        <v>Wednesday</v>
      </c>
      <c r="D2469" t="str">
        <f t="shared" si="229"/>
        <v>March</v>
      </c>
      <c r="E2469">
        <v>17.95</v>
      </c>
      <c r="F2469" t="s">
        <v>13</v>
      </c>
      <c r="G2469" t="s">
        <v>14</v>
      </c>
      <c r="H2469">
        <f t="shared" si="230"/>
        <v>24.95</v>
      </c>
      <c r="I2469">
        <v>8</v>
      </c>
      <c r="J2469" t="s">
        <v>56</v>
      </c>
      <c r="K2469" t="s">
        <v>57</v>
      </c>
      <c r="L2469">
        <f>Table357[[#This Row],[unit_price]]*Table357[[#This Row],[quantity]]</f>
        <v>143.6</v>
      </c>
      <c r="M2469">
        <f t="shared" si="231"/>
        <v>199.6</v>
      </c>
      <c r="N2469">
        <f t="shared" si="233"/>
        <v>56</v>
      </c>
      <c r="O2469" t="s">
        <v>111</v>
      </c>
      <c r="P2469" t="s">
        <v>115</v>
      </c>
      <c r="Q2469" t="str">
        <f>TEXT(Table357[[#This Row],[order_date]],"yyyy")</f>
        <v>2016</v>
      </c>
    </row>
    <row r="2470" spans="1:17" x14ac:dyDescent="0.3">
      <c r="A2470">
        <f t="shared" si="232"/>
        <v>7777897869</v>
      </c>
      <c r="B2470" s="1">
        <v>42431</v>
      </c>
      <c r="C2470" t="str">
        <f t="shared" si="228"/>
        <v>Wednesday</v>
      </c>
      <c r="D2470" t="str">
        <f t="shared" si="229"/>
        <v>March</v>
      </c>
      <c r="E2470">
        <v>20.75</v>
      </c>
      <c r="F2470" t="s">
        <v>13</v>
      </c>
      <c r="G2470" t="s">
        <v>22</v>
      </c>
      <c r="H2470">
        <f t="shared" si="230"/>
        <v>28.75</v>
      </c>
      <c r="I2470">
        <v>8</v>
      </c>
      <c r="J2470" t="s">
        <v>50</v>
      </c>
      <c r="K2470" t="s">
        <v>51</v>
      </c>
      <c r="L2470">
        <f>Table357[[#This Row],[unit_price]]*Table357[[#This Row],[quantity]]</f>
        <v>166</v>
      </c>
      <c r="M2470">
        <f t="shared" si="231"/>
        <v>230</v>
      </c>
      <c r="N2470">
        <f t="shared" si="233"/>
        <v>64</v>
      </c>
      <c r="O2470" t="s">
        <v>111</v>
      </c>
      <c r="P2470" t="s">
        <v>114</v>
      </c>
      <c r="Q2470" t="str">
        <f>TEXT(Table357[[#This Row],[order_date]],"yyyy")</f>
        <v>2016</v>
      </c>
    </row>
    <row r="2471" spans="1:17" x14ac:dyDescent="0.3">
      <c r="A2471">
        <f t="shared" si="232"/>
        <v>7777897870</v>
      </c>
      <c r="B2471" s="1">
        <v>42432</v>
      </c>
      <c r="C2471" t="str">
        <f t="shared" si="228"/>
        <v>Thursday</v>
      </c>
      <c r="D2471" t="str">
        <f t="shared" si="229"/>
        <v>March</v>
      </c>
      <c r="E2471">
        <v>18.5</v>
      </c>
      <c r="F2471" t="s">
        <v>13</v>
      </c>
      <c r="G2471" t="s">
        <v>14</v>
      </c>
      <c r="H2471">
        <f t="shared" si="230"/>
        <v>25.5</v>
      </c>
      <c r="I2471">
        <v>2</v>
      </c>
      <c r="J2471" t="s">
        <v>15</v>
      </c>
      <c r="K2471" t="s">
        <v>16</v>
      </c>
      <c r="L2471">
        <f>Table357[[#This Row],[unit_price]]*Table357[[#This Row],[quantity]]</f>
        <v>37</v>
      </c>
      <c r="M2471">
        <f t="shared" si="231"/>
        <v>51</v>
      </c>
      <c r="N2471">
        <f t="shared" si="233"/>
        <v>14</v>
      </c>
      <c r="O2471" t="s">
        <v>111</v>
      </c>
      <c r="P2471" t="s">
        <v>114</v>
      </c>
      <c r="Q2471" t="str">
        <f>TEXT(Table357[[#This Row],[order_date]],"yyyy")</f>
        <v>2016</v>
      </c>
    </row>
    <row r="2472" spans="1:17" x14ac:dyDescent="0.3">
      <c r="A2472">
        <f t="shared" si="232"/>
        <v>7777897871</v>
      </c>
      <c r="B2472" s="1">
        <v>42432</v>
      </c>
      <c r="C2472" t="str">
        <f t="shared" si="228"/>
        <v>Thursday</v>
      </c>
      <c r="D2472" t="str">
        <f t="shared" si="229"/>
        <v>March</v>
      </c>
      <c r="E2472">
        <v>17.95</v>
      </c>
      <c r="F2472" t="s">
        <v>13</v>
      </c>
      <c r="G2472" t="s">
        <v>14</v>
      </c>
      <c r="H2472">
        <f t="shared" si="230"/>
        <v>24.95</v>
      </c>
      <c r="I2472">
        <v>2</v>
      </c>
      <c r="J2472" t="s">
        <v>56</v>
      </c>
      <c r="K2472" t="s">
        <v>57</v>
      </c>
      <c r="L2472">
        <f>Table357[[#This Row],[unit_price]]*Table357[[#This Row],[quantity]]</f>
        <v>35.9</v>
      </c>
      <c r="M2472">
        <f t="shared" si="231"/>
        <v>49.9</v>
      </c>
      <c r="N2472">
        <f t="shared" si="233"/>
        <v>14</v>
      </c>
      <c r="O2472" t="s">
        <v>112</v>
      </c>
      <c r="P2472" t="s">
        <v>114</v>
      </c>
      <c r="Q2472" t="str">
        <f>TEXT(Table357[[#This Row],[order_date]],"yyyy")</f>
        <v>2016</v>
      </c>
    </row>
    <row r="2473" spans="1:17" x14ac:dyDescent="0.3">
      <c r="A2473">
        <f t="shared" si="232"/>
        <v>7777897872</v>
      </c>
      <c r="B2473" s="1">
        <v>42432</v>
      </c>
      <c r="C2473" t="str">
        <f t="shared" si="228"/>
        <v>Thursday</v>
      </c>
      <c r="D2473" t="str">
        <f t="shared" si="229"/>
        <v>March</v>
      </c>
      <c r="E2473">
        <v>20.25</v>
      </c>
      <c r="F2473" t="s">
        <v>13</v>
      </c>
      <c r="G2473" t="s">
        <v>14</v>
      </c>
      <c r="H2473">
        <f t="shared" si="230"/>
        <v>27.25</v>
      </c>
      <c r="I2473">
        <v>4</v>
      </c>
      <c r="J2473" t="s">
        <v>64</v>
      </c>
      <c r="K2473" t="s">
        <v>65</v>
      </c>
      <c r="L2473">
        <f>Table357[[#This Row],[unit_price]]*Table357[[#This Row],[quantity]]</f>
        <v>81</v>
      </c>
      <c r="M2473">
        <f t="shared" si="231"/>
        <v>109</v>
      </c>
      <c r="N2473">
        <f t="shared" si="233"/>
        <v>28</v>
      </c>
      <c r="O2473" t="s">
        <v>111</v>
      </c>
      <c r="P2473" t="s">
        <v>115</v>
      </c>
      <c r="Q2473" t="str">
        <f>TEXT(Table357[[#This Row],[order_date]],"yyyy")</f>
        <v>2016</v>
      </c>
    </row>
    <row r="2474" spans="1:17" x14ac:dyDescent="0.3">
      <c r="A2474">
        <f t="shared" si="232"/>
        <v>7777897873</v>
      </c>
      <c r="B2474" s="1">
        <v>42432</v>
      </c>
      <c r="C2474" t="str">
        <f t="shared" si="228"/>
        <v>Thursday</v>
      </c>
      <c r="D2474" t="str">
        <f t="shared" si="229"/>
        <v>March</v>
      </c>
      <c r="E2474">
        <v>12</v>
      </c>
      <c r="F2474" t="s">
        <v>27</v>
      </c>
      <c r="G2474" t="s">
        <v>14</v>
      </c>
      <c r="H2474">
        <f t="shared" si="230"/>
        <v>16</v>
      </c>
      <c r="I2474">
        <v>3</v>
      </c>
      <c r="J2474" t="s">
        <v>64</v>
      </c>
      <c r="K2474" t="s">
        <v>65</v>
      </c>
      <c r="L2474">
        <f>Table357[[#This Row],[unit_price]]*Table357[[#This Row],[quantity]]</f>
        <v>36</v>
      </c>
      <c r="M2474">
        <f t="shared" si="231"/>
        <v>48</v>
      </c>
      <c r="N2474">
        <f t="shared" si="233"/>
        <v>12</v>
      </c>
      <c r="O2474" t="s">
        <v>111</v>
      </c>
      <c r="P2474" t="s">
        <v>115</v>
      </c>
      <c r="Q2474" t="str">
        <f>TEXT(Table357[[#This Row],[order_date]],"yyyy")</f>
        <v>2016</v>
      </c>
    </row>
    <row r="2475" spans="1:17" x14ac:dyDescent="0.3">
      <c r="A2475">
        <f t="shared" si="232"/>
        <v>7777897874</v>
      </c>
      <c r="B2475" s="1">
        <v>42432</v>
      </c>
      <c r="C2475" t="str">
        <f t="shared" si="228"/>
        <v>Thursday</v>
      </c>
      <c r="D2475" t="str">
        <f t="shared" si="229"/>
        <v>March</v>
      </c>
      <c r="E2475">
        <v>20.5</v>
      </c>
      <c r="F2475" t="s">
        <v>13</v>
      </c>
      <c r="G2475" t="s">
        <v>8</v>
      </c>
      <c r="H2475">
        <f t="shared" si="230"/>
        <v>26.5</v>
      </c>
      <c r="I2475">
        <v>8</v>
      </c>
      <c r="J2475" t="s">
        <v>58</v>
      </c>
      <c r="K2475" t="s">
        <v>59</v>
      </c>
      <c r="L2475">
        <f>Table357[[#This Row],[unit_price]]*Table357[[#This Row],[quantity]]</f>
        <v>164</v>
      </c>
      <c r="M2475">
        <f t="shared" si="231"/>
        <v>212</v>
      </c>
      <c r="N2475">
        <f t="shared" si="233"/>
        <v>48</v>
      </c>
      <c r="O2475" t="s">
        <v>111</v>
      </c>
      <c r="P2475" t="s">
        <v>115</v>
      </c>
      <c r="Q2475" t="str">
        <f>TEXT(Table357[[#This Row],[order_date]],"yyyy")</f>
        <v>2016</v>
      </c>
    </row>
    <row r="2476" spans="1:17" x14ac:dyDescent="0.3">
      <c r="A2476">
        <f t="shared" si="232"/>
        <v>7777897875</v>
      </c>
      <c r="B2476" s="1">
        <v>42433</v>
      </c>
      <c r="C2476" t="str">
        <f t="shared" si="228"/>
        <v>Friday</v>
      </c>
      <c r="D2476" t="str">
        <f t="shared" si="229"/>
        <v>March</v>
      </c>
      <c r="E2476">
        <v>16</v>
      </c>
      <c r="F2476" t="s">
        <v>7</v>
      </c>
      <c r="G2476" t="s">
        <v>8</v>
      </c>
      <c r="H2476">
        <f t="shared" si="230"/>
        <v>20.5</v>
      </c>
      <c r="I2476">
        <v>12</v>
      </c>
      <c r="J2476" t="s">
        <v>58</v>
      </c>
      <c r="K2476" t="s">
        <v>59</v>
      </c>
      <c r="L2476">
        <f>Table357[[#This Row],[unit_price]]*Table357[[#This Row],[quantity]]</f>
        <v>192</v>
      </c>
      <c r="M2476">
        <f t="shared" si="231"/>
        <v>246</v>
      </c>
      <c r="N2476">
        <f t="shared" si="233"/>
        <v>54</v>
      </c>
      <c r="O2476" t="s">
        <v>111</v>
      </c>
      <c r="P2476" t="s">
        <v>114</v>
      </c>
      <c r="Q2476" t="str">
        <f>TEXT(Table357[[#This Row],[order_date]],"yyyy")</f>
        <v>2016</v>
      </c>
    </row>
    <row r="2477" spans="1:17" x14ac:dyDescent="0.3">
      <c r="A2477">
        <f t="shared" si="232"/>
        <v>7777897876</v>
      </c>
      <c r="B2477" s="1">
        <v>42433</v>
      </c>
      <c r="C2477" t="str">
        <f t="shared" si="228"/>
        <v>Friday</v>
      </c>
      <c r="D2477" t="str">
        <f t="shared" si="229"/>
        <v>March</v>
      </c>
      <c r="E2477">
        <v>17.5</v>
      </c>
      <c r="F2477" t="s">
        <v>13</v>
      </c>
      <c r="G2477" t="s">
        <v>8</v>
      </c>
      <c r="H2477">
        <f t="shared" si="230"/>
        <v>23.5</v>
      </c>
      <c r="I2477">
        <v>9</v>
      </c>
      <c r="J2477" t="s">
        <v>74</v>
      </c>
      <c r="K2477" t="s">
        <v>75</v>
      </c>
      <c r="L2477">
        <f>Table357[[#This Row],[unit_price]]*Table357[[#This Row],[quantity]]</f>
        <v>157.5</v>
      </c>
      <c r="M2477">
        <f t="shared" si="231"/>
        <v>211.5</v>
      </c>
      <c r="N2477">
        <f t="shared" si="233"/>
        <v>54</v>
      </c>
      <c r="O2477" t="s">
        <v>111</v>
      </c>
      <c r="P2477" t="s">
        <v>114</v>
      </c>
      <c r="Q2477" t="str">
        <f>TEXT(Table357[[#This Row],[order_date]],"yyyy")</f>
        <v>2016</v>
      </c>
    </row>
    <row r="2478" spans="1:17" x14ac:dyDescent="0.3">
      <c r="A2478">
        <f t="shared" si="232"/>
        <v>7777897877</v>
      </c>
      <c r="B2478" s="1">
        <v>42433</v>
      </c>
      <c r="C2478" t="str">
        <f t="shared" si="228"/>
        <v>Friday</v>
      </c>
      <c r="D2478" t="str">
        <f t="shared" si="229"/>
        <v>March</v>
      </c>
      <c r="E2478">
        <v>20.75</v>
      </c>
      <c r="F2478" t="s">
        <v>13</v>
      </c>
      <c r="G2478" t="s">
        <v>17</v>
      </c>
      <c r="H2478">
        <f t="shared" si="230"/>
        <v>30.75</v>
      </c>
      <c r="I2478">
        <v>4</v>
      </c>
      <c r="J2478" t="s">
        <v>25</v>
      </c>
      <c r="K2478" t="s">
        <v>26</v>
      </c>
      <c r="L2478">
        <f>Table357[[#This Row],[unit_price]]*Table357[[#This Row],[quantity]]</f>
        <v>83</v>
      </c>
      <c r="M2478">
        <f t="shared" si="231"/>
        <v>123</v>
      </c>
      <c r="N2478">
        <f t="shared" si="233"/>
        <v>40</v>
      </c>
      <c r="O2478" t="s">
        <v>111</v>
      </c>
      <c r="P2478" t="s">
        <v>115</v>
      </c>
      <c r="Q2478" t="str">
        <f>TEXT(Table357[[#This Row],[order_date]],"yyyy")</f>
        <v>2016</v>
      </c>
    </row>
    <row r="2479" spans="1:17" x14ac:dyDescent="0.3">
      <c r="A2479">
        <f t="shared" si="232"/>
        <v>7777897878</v>
      </c>
      <c r="B2479" s="1">
        <v>42433</v>
      </c>
      <c r="C2479" t="str">
        <f t="shared" si="228"/>
        <v>Friday</v>
      </c>
      <c r="D2479" t="str">
        <f t="shared" si="229"/>
        <v>March</v>
      </c>
      <c r="E2479">
        <v>20.75</v>
      </c>
      <c r="F2479" t="s">
        <v>13</v>
      </c>
      <c r="G2479" t="s">
        <v>17</v>
      </c>
      <c r="H2479">
        <f t="shared" si="230"/>
        <v>30.75</v>
      </c>
      <c r="I2479">
        <v>10</v>
      </c>
      <c r="J2479" t="s">
        <v>54</v>
      </c>
      <c r="K2479" t="s">
        <v>55</v>
      </c>
      <c r="L2479">
        <f>Table357[[#This Row],[unit_price]]*Table357[[#This Row],[quantity]]</f>
        <v>207.5</v>
      </c>
      <c r="M2479">
        <f t="shared" si="231"/>
        <v>307.5</v>
      </c>
      <c r="N2479">
        <f t="shared" si="233"/>
        <v>100</v>
      </c>
      <c r="O2479" t="s">
        <v>112</v>
      </c>
      <c r="P2479" t="s">
        <v>115</v>
      </c>
      <c r="Q2479" t="str">
        <f>TEXT(Table357[[#This Row],[order_date]],"yyyy")</f>
        <v>2016</v>
      </c>
    </row>
    <row r="2480" spans="1:17" x14ac:dyDescent="0.3">
      <c r="A2480">
        <f t="shared" si="232"/>
        <v>7777897879</v>
      </c>
      <c r="B2480" s="1">
        <v>42433</v>
      </c>
      <c r="C2480" t="str">
        <f t="shared" si="228"/>
        <v>Friday</v>
      </c>
      <c r="D2480" t="str">
        <f t="shared" si="229"/>
        <v>March</v>
      </c>
      <c r="E2480">
        <v>20.75</v>
      </c>
      <c r="F2480" t="s">
        <v>13</v>
      </c>
      <c r="G2480" t="s">
        <v>17</v>
      </c>
      <c r="H2480">
        <f t="shared" si="230"/>
        <v>30.75</v>
      </c>
      <c r="I2480">
        <v>10</v>
      </c>
      <c r="J2480" t="s">
        <v>38</v>
      </c>
      <c r="K2480" t="s">
        <v>39</v>
      </c>
      <c r="L2480">
        <f>Table357[[#This Row],[unit_price]]*Table357[[#This Row],[quantity]]</f>
        <v>207.5</v>
      </c>
      <c r="M2480">
        <f t="shared" si="231"/>
        <v>307.5</v>
      </c>
      <c r="N2480">
        <f t="shared" si="233"/>
        <v>100</v>
      </c>
      <c r="O2480" t="s">
        <v>111</v>
      </c>
      <c r="P2480" t="s">
        <v>114</v>
      </c>
      <c r="Q2480" t="str">
        <f>TEXT(Table357[[#This Row],[order_date]],"yyyy")</f>
        <v>2016</v>
      </c>
    </row>
    <row r="2481" spans="1:17" x14ac:dyDescent="0.3">
      <c r="A2481">
        <f t="shared" si="232"/>
        <v>7777897880</v>
      </c>
      <c r="B2481" s="1">
        <v>42433</v>
      </c>
      <c r="C2481" t="str">
        <f t="shared" si="228"/>
        <v>Friday</v>
      </c>
      <c r="D2481" t="str">
        <f t="shared" si="229"/>
        <v>March</v>
      </c>
      <c r="E2481">
        <v>20.25</v>
      </c>
      <c r="F2481" t="s">
        <v>13</v>
      </c>
      <c r="G2481" t="s">
        <v>14</v>
      </c>
      <c r="H2481">
        <f t="shared" si="230"/>
        <v>27.25</v>
      </c>
      <c r="I2481">
        <v>9</v>
      </c>
      <c r="J2481" t="s">
        <v>42</v>
      </c>
      <c r="K2481" t="s">
        <v>43</v>
      </c>
      <c r="L2481">
        <f>Table357[[#This Row],[unit_price]]*Table357[[#This Row],[quantity]]</f>
        <v>182.25</v>
      </c>
      <c r="M2481">
        <f t="shared" si="231"/>
        <v>245.25</v>
      </c>
      <c r="N2481">
        <f t="shared" si="233"/>
        <v>63</v>
      </c>
      <c r="O2481" t="s">
        <v>112</v>
      </c>
      <c r="P2481" t="s">
        <v>115</v>
      </c>
      <c r="Q2481" t="str">
        <f>TEXT(Table357[[#This Row],[order_date]],"yyyy")</f>
        <v>2016</v>
      </c>
    </row>
    <row r="2482" spans="1:17" x14ac:dyDescent="0.3">
      <c r="A2482">
        <f t="shared" si="232"/>
        <v>7777897881</v>
      </c>
      <c r="B2482" s="1">
        <v>42434</v>
      </c>
      <c r="C2482" t="str">
        <f t="shared" si="228"/>
        <v>Saturday</v>
      </c>
      <c r="D2482" t="str">
        <f t="shared" si="229"/>
        <v>March</v>
      </c>
      <c r="E2482">
        <v>20.75</v>
      </c>
      <c r="F2482" t="s">
        <v>13</v>
      </c>
      <c r="G2482" t="s">
        <v>22</v>
      </c>
      <c r="H2482">
        <f t="shared" si="230"/>
        <v>28.75</v>
      </c>
      <c r="I2482">
        <v>3</v>
      </c>
      <c r="J2482" t="s">
        <v>28</v>
      </c>
      <c r="K2482" t="s">
        <v>29</v>
      </c>
      <c r="L2482">
        <f>Table357[[#This Row],[unit_price]]*Table357[[#This Row],[quantity]]</f>
        <v>62.25</v>
      </c>
      <c r="M2482">
        <f t="shared" si="231"/>
        <v>86.25</v>
      </c>
      <c r="N2482">
        <f t="shared" si="233"/>
        <v>24</v>
      </c>
      <c r="O2482" t="s">
        <v>112</v>
      </c>
      <c r="P2482" t="s">
        <v>115</v>
      </c>
      <c r="Q2482" t="str">
        <f>TEXT(Table357[[#This Row],[order_date]],"yyyy")</f>
        <v>2016</v>
      </c>
    </row>
    <row r="2483" spans="1:17" x14ac:dyDescent="0.3">
      <c r="A2483">
        <f t="shared" si="232"/>
        <v>7777897882</v>
      </c>
      <c r="B2483" s="1">
        <v>42434</v>
      </c>
      <c r="C2483" t="str">
        <f t="shared" si="228"/>
        <v>Saturday</v>
      </c>
      <c r="D2483" t="str">
        <f t="shared" si="229"/>
        <v>March</v>
      </c>
      <c r="E2483">
        <v>20.5</v>
      </c>
      <c r="F2483" t="s">
        <v>13</v>
      </c>
      <c r="G2483" t="s">
        <v>8</v>
      </c>
      <c r="H2483">
        <f t="shared" si="230"/>
        <v>26.5</v>
      </c>
      <c r="I2483">
        <v>9</v>
      </c>
      <c r="J2483" t="s">
        <v>58</v>
      </c>
      <c r="K2483" t="s">
        <v>59</v>
      </c>
      <c r="L2483">
        <f>Table357[[#This Row],[unit_price]]*Table357[[#This Row],[quantity]]</f>
        <v>184.5</v>
      </c>
      <c r="M2483">
        <f t="shared" si="231"/>
        <v>238.5</v>
      </c>
      <c r="N2483">
        <f t="shared" si="233"/>
        <v>54</v>
      </c>
      <c r="O2483" t="s">
        <v>111</v>
      </c>
      <c r="P2483" t="s">
        <v>114</v>
      </c>
      <c r="Q2483" t="str">
        <f>TEXT(Table357[[#This Row],[order_date]],"yyyy")</f>
        <v>2016</v>
      </c>
    </row>
    <row r="2484" spans="1:17" x14ac:dyDescent="0.3">
      <c r="A2484">
        <f t="shared" si="232"/>
        <v>7777897883</v>
      </c>
      <c r="B2484" s="1">
        <v>42434</v>
      </c>
      <c r="C2484" t="str">
        <f t="shared" si="228"/>
        <v>Saturday</v>
      </c>
      <c r="D2484" t="str">
        <f t="shared" si="229"/>
        <v>March</v>
      </c>
      <c r="E2484">
        <v>20.5</v>
      </c>
      <c r="F2484" t="s">
        <v>13</v>
      </c>
      <c r="G2484" t="s">
        <v>8</v>
      </c>
      <c r="H2484">
        <f t="shared" si="230"/>
        <v>26.5</v>
      </c>
      <c r="I2484">
        <v>7</v>
      </c>
      <c r="J2484" t="s">
        <v>30</v>
      </c>
      <c r="K2484" t="s">
        <v>31</v>
      </c>
      <c r="L2484">
        <f>Table357[[#This Row],[unit_price]]*Table357[[#This Row],[quantity]]</f>
        <v>143.5</v>
      </c>
      <c r="M2484">
        <f t="shared" si="231"/>
        <v>185.5</v>
      </c>
      <c r="N2484">
        <f t="shared" si="233"/>
        <v>42</v>
      </c>
      <c r="O2484" t="s">
        <v>112</v>
      </c>
      <c r="P2484" t="s">
        <v>114</v>
      </c>
      <c r="Q2484" t="str">
        <f>TEXT(Table357[[#This Row],[order_date]],"yyyy")</f>
        <v>2016</v>
      </c>
    </row>
    <row r="2485" spans="1:17" x14ac:dyDescent="0.3">
      <c r="A2485">
        <f t="shared" si="232"/>
        <v>7777897884</v>
      </c>
      <c r="B2485" s="1">
        <v>42434</v>
      </c>
      <c r="C2485" t="str">
        <f t="shared" si="228"/>
        <v>Saturday</v>
      </c>
      <c r="D2485" t="str">
        <f t="shared" si="229"/>
        <v>March</v>
      </c>
      <c r="E2485">
        <v>16.5</v>
      </c>
      <c r="F2485" t="s">
        <v>7</v>
      </c>
      <c r="G2485" t="s">
        <v>17</v>
      </c>
      <c r="H2485">
        <f t="shared" si="230"/>
        <v>25</v>
      </c>
      <c r="I2485">
        <v>3</v>
      </c>
      <c r="J2485" t="s">
        <v>18</v>
      </c>
      <c r="K2485" t="s">
        <v>19</v>
      </c>
      <c r="L2485">
        <f>Table357[[#This Row],[unit_price]]*Table357[[#This Row],[quantity]]</f>
        <v>49.5</v>
      </c>
      <c r="M2485">
        <f t="shared" si="231"/>
        <v>75</v>
      </c>
      <c r="N2485">
        <f t="shared" si="233"/>
        <v>25.5</v>
      </c>
      <c r="O2485" t="s">
        <v>112</v>
      </c>
      <c r="P2485" t="s">
        <v>114</v>
      </c>
      <c r="Q2485" t="str">
        <f>TEXT(Table357[[#This Row],[order_date]],"yyyy")</f>
        <v>2016</v>
      </c>
    </row>
    <row r="2486" spans="1:17" x14ac:dyDescent="0.3">
      <c r="A2486">
        <f t="shared" si="232"/>
        <v>7777897885</v>
      </c>
      <c r="B2486" s="1">
        <v>42435</v>
      </c>
      <c r="C2486" t="str">
        <f t="shared" si="228"/>
        <v>Sunday</v>
      </c>
      <c r="D2486" t="str">
        <f t="shared" si="229"/>
        <v>March</v>
      </c>
      <c r="E2486">
        <v>12</v>
      </c>
      <c r="F2486" t="s">
        <v>27</v>
      </c>
      <c r="G2486" t="s">
        <v>14</v>
      </c>
      <c r="H2486">
        <f t="shared" si="230"/>
        <v>16</v>
      </c>
      <c r="I2486">
        <v>5</v>
      </c>
      <c r="J2486" t="s">
        <v>64</v>
      </c>
      <c r="K2486" t="s">
        <v>65</v>
      </c>
      <c r="L2486">
        <f>Table357[[#This Row],[unit_price]]*Table357[[#This Row],[quantity]]</f>
        <v>60</v>
      </c>
      <c r="M2486">
        <f t="shared" si="231"/>
        <v>80</v>
      </c>
      <c r="N2486">
        <f t="shared" si="233"/>
        <v>20</v>
      </c>
      <c r="O2486" t="s">
        <v>112</v>
      </c>
      <c r="P2486" t="s">
        <v>114</v>
      </c>
      <c r="Q2486" t="str">
        <f>TEXT(Table357[[#This Row],[order_date]],"yyyy")</f>
        <v>2016</v>
      </c>
    </row>
    <row r="2487" spans="1:17" x14ac:dyDescent="0.3">
      <c r="A2487">
        <f t="shared" si="232"/>
        <v>7777897886</v>
      </c>
      <c r="B2487" s="1">
        <v>42435</v>
      </c>
      <c r="C2487" t="str">
        <f t="shared" si="228"/>
        <v>Sunday</v>
      </c>
      <c r="D2487" t="str">
        <f t="shared" si="229"/>
        <v>March</v>
      </c>
      <c r="E2487">
        <v>16.75</v>
      </c>
      <c r="F2487" t="s">
        <v>7</v>
      </c>
      <c r="G2487" t="s">
        <v>22</v>
      </c>
      <c r="H2487">
        <f t="shared" si="230"/>
        <v>23.25</v>
      </c>
      <c r="I2487">
        <v>10</v>
      </c>
      <c r="J2487" t="s">
        <v>72</v>
      </c>
      <c r="K2487" t="s">
        <v>73</v>
      </c>
      <c r="L2487">
        <f>Table357[[#This Row],[unit_price]]*Table357[[#This Row],[quantity]]</f>
        <v>167.5</v>
      </c>
      <c r="M2487">
        <f t="shared" si="231"/>
        <v>232.5</v>
      </c>
      <c r="N2487">
        <f t="shared" si="233"/>
        <v>65</v>
      </c>
      <c r="O2487" t="s">
        <v>112</v>
      </c>
      <c r="P2487" t="s">
        <v>115</v>
      </c>
      <c r="Q2487" t="str">
        <f>TEXT(Table357[[#This Row],[order_date]],"yyyy")</f>
        <v>2016</v>
      </c>
    </row>
    <row r="2488" spans="1:17" x14ac:dyDescent="0.3">
      <c r="A2488">
        <f t="shared" si="232"/>
        <v>7777897887</v>
      </c>
      <c r="B2488" s="1">
        <v>42435</v>
      </c>
      <c r="C2488" t="str">
        <f t="shared" si="228"/>
        <v>Sunday</v>
      </c>
      <c r="D2488" t="str">
        <f t="shared" si="229"/>
        <v>March</v>
      </c>
      <c r="E2488">
        <v>12</v>
      </c>
      <c r="F2488" t="s">
        <v>27</v>
      </c>
      <c r="G2488" t="s">
        <v>14</v>
      </c>
      <c r="H2488">
        <f t="shared" si="230"/>
        <v>16</v>
      </c>
      <c r="I2488">
        <v>11</v>
      </c>
      <c r="J2488" t="s">
        <v>34</v>
      </c>
      <c r="K2488" t="s">
        <v>35</v>
      </c>
      <c r="L2488">
        <f>Table357[[#This Row],[unit_price]]*Table357[[#This Row],[quantity]]</f>
        <v>132</v>
      </c>
      <c r="M2488">
        <f t="shared" si="231"/>
        <v>176</v>
      </c>
      <c r="N2488">
        <f t="shared" si="233"/>
        <v>44</v>
      </c>
      <c r="O2488" t="s">
        <v>111</v>
      </c>
      <c r="P2488" t="s">
        <v>115</v>
      </c>
      <c r="Q2488" t="str">
        <f>TEXT(Table357[[#This Row],[order_date]],"yyyy")</f>
        <v>2016</v>
      </c>
    </row>
    <row r="2489" spans="1:17" x14ac:dyDescent="0.3">
      <c r="A2489">
        <f t="shared" si="232"/>
        <v>7777897888</v>
      </c>
      <c r="B2489" s="1">
        <v>42435</v>
      </c>
      <c r="C2489" t="str">
        <f t="shared" si="228"/>
        <v>Sunday</v>
      </c>
      <c r="D2489" t="str">
        <f t="shared" si="229"/>
        <v>March</v>
      </c>
      <c r="E2489">
        <v>20.25</v>
      </c>
      <c r="F2489" t="s">
        <v>13</v>
      </c>
      <c r="G2489" t="s">
        <v>14</v>
      </c>
      <c r="H2489">
        <f t="shared" si="230"/>
        <v>27.25</v>
      </c>
      <c r="I2489">
        <v>10</v>
      </c>
      <c r="J2489" t="s">
        <v>20</v>
      </c>
      <c r="K2489" t="s">
        <v>21</v>
      </c>
      <c r="L2489">
        <f>Table357[[#This Row],[unit_price]]*Table357[[#This Row],[quantity]]</f>
        <v>202.5</v>
      </c>
      <c r="M2489">
        <f t="shared" si="231"/>
        <v>272.5</v>
      </c>
      <c r="N2489">
        <f t="shared" si="233"/>
        <v>70</v>
      </c>
      <c r="O2489" t="s">
        <v>111</v>
      </c>
      <c r="P2489" t="s">
        <v>115</v>
      </c>
      <c r="Q2489" t="str">
        <f>TEXT(Table357[[#This Row],[order_date]],"yyyy")</f>
        <v>2016</v>
      </c>
    </row>
    <row r="2490" spans="1:17" x14ac:dyDescent="0.3">
      <c r="A2490">
        <f t="shared" si="232"/>
        <v>7777897889</v>
      </c>
      <c r="B2490" s="1">
        <v>42435</v>
      </c>
      <c r="C2490" t="str">
        <f t="shared" si="228"/>
        <v>Sunday</v>
      </c>
      <c r="D2490" t="str">
        <f t="shared" si="229"/>
        <v>March</v>
      </c>
      <c r="E2490">
        <v>16</v>
      </c>
      <c r="F2490" t="s">
        <v>7</v>
      </c>
      <c r="G2490" t="s">
        <v>8</v>
      </c>
      <c r="H2490">
        <f t="shared" si="230"/>
        <v>20.5</v>
      </c>
      <c r="I2490">
        <v>5</v>
      </c>
      <c r="J2490" t="s">
        <v>58</v>
      </c>
      <c r="K2490" t="s">
        <v>59</v>
      </c>
      <c r="L2490">
        <f>Table357[[#This Row],[unit_price]]*Table357[[#This Row],[quantity]]</f>
        <v>80</v>
      </c>
      <c r="M2490">
        <f t="shared" si="231"/>
        <v>102.5</v>
      </c>
      <c r="N2490">
        <f t="shared" si="233"/>
        <v>22.5</v>
      </c>
      <c r="O2490" t="s">
        <v>111</v>
      </c>
      <c r="P2490" t="s">
        <v>114</v>
      </c>
      <c r="Q2490" t="str">
        <f>TEXT(Table357[[#This Row],[order_date]],"yyyy")</f>
        <v>2016</v>
      </c>
    </row>
    <row r="2491" spans="1:17" x14ac:dyDescent="0.3">
      <c r="A2491">
        <f t="shared" si="232"/>
        <v>7777897890</v>
      </c>
      <c r="B2491" s="1">
        <v>42435</v>
      </c>
      <c r="C2491" t="str">
        <f t="shared" si="228"/>
        <v>Sunday</v>
      </c>
      <c r="D2491" t="str">
        <f t="shared" si="229"/>
        <v>March</v>
      </c>
      <c r="E2491">
        <v>20.75</v>
      </c>
      <c r="F2491" t="s">
        <v>13</v>
      </c>
      <c r="G2491" t="s">
        <v>22</v>
      </c>
      <c r="H2491">
        <f t="shared" si="230"/>
        <v>28.75</v>
      </c>
      <c r="I2491">
        <v>2</v>
      </c>
      <c r="J2491" t="s">
        <v>23</v>
      </c>
      <c r="K2491" t="s">
        <v>24</v>
      </c>
      <c r="L2491">
        <f>Table357[[#This Row],[unit_price]]*Table357[[#This Row],[quantity]]</f>
        <v>41.5</v>
      </c>
      <c r="M2491">
        <f t="shared" si="231"/>
        <v>57.5</v>
      </c>
      <c r="N2491">
        <f t="shared" si="233"/>
        <v>16</v>
      </c>
      <c r="O2491" t="s">
        <v>111</v>
      </c>
      <c r="P2491" t="s">
        <v>115</v>
      </c>
      <c r="Q2491" t="str">
        <f>TEXT(Table357[[#This Row],[order_date]],"yyyy")</f>
        <v>2016</v>
      </c>
    </row>
    <row r="2492" spans="1:17" x14ac:dyDescent="0.3">
      <c r="A2492">
        <f t="shared" si="232"/>
        <v>7777897891</v>
      </c>
      <c r="B2492" s="1">
        <v>42435</v>
      </c>
      <c r="C2492" t="str">
        <f t="shared" si="228"/>
        <v>Sunday</v>
      </c>
      <c r="D2492" t="str">
        <f t="shared" si="229"/>
        <v>March</v>
      </c>
      <c r="E2492">
        <v>20.75</v>
      </c>
      <c r="F2492" t="s">
        <v>13</v>
      </c>
      <c r="G2492" t="s">
        <v>22</v>
      </c>
      <c r="H2492">
        <f t="shared" si="230"/>
        <v>28.75</v>
      </c>
      <c r="I2492">
        <v>3</v>
      </c>
      <c r="J2492" t="s">
        <v>46</v>
      </c>
      <c r="K2492" t="s">
        <v>47</v>
      </c>
      <c r="L2492">
        <f>Table357[[#This Row],[unit_price]]*Table357[[#This Row],[quantity]]</f>
        <v>62.25</v>
      </c>
      <c r="M2492">
        <f t="shared" si="231"/>
        <v>86.25</v>
      </c>
      <c r="N2492">
        <f t="shared" si="233"/>
        <v>24</v>
      </c>
      <c r="O2492" t="s">
        <v>112</v>
      </c>
      <c r="P2492" t="s">
        <v>115</v>
      </c>
      <c r="Q2492" t="str">
        <f>TEXT(Table357[[#This Row],[order_date]],"yyyy")</f>
        <v>2016</v>
      </c>
    </row>
    <row r="2493" spans="1:17" x14ac:dyDescent="0.3">
      <c r="A2493">
        <f t="shared" si="232"/>
        <v>7777897892</v>
      </c>
      <c r="B2493" s="1">
        <v>42435</v>
      </c>
      <c r="C2493" t="str">
        <f t="shared" si="228"/>
        <v>Sunday</v>
      </c>
      <c r="D2493" t="str">
        <f t="shared" si="229"/>
        <v>March</v>
      </c>
      <c r="E2493">
        <v>12</v>
      </c>
      <c r="F2493" t="s">
        <v>27</v>
      </c>
      <c r="G2493" t="s">
        <v>8</v>
      </c>
      <c r="H2493">
        <f t="shared" si="230"/>
        <v>15</v>
      </c>
      <c r="I2493">
        <v>11</v>
      </c>
      <c r="J2493" t="s">
        <v>36</v>
      </c>
      <c r="K2493" t="s">
        <v>37</v>
      </c>
      <c r="L2493">
        <f>Table357[[#This Row],[unit_price]]*Table357[[#This Row],[quantity]]</f>
        <v>132</v>
      </c>
      <c r="M2493">
        <f t="shared" si="231"/>
        <v>165</v>
      </c>
      <c r="N2493">
        <f t="shared" si="233"/>
        <v>33</v>
      </c>
      <c r="O2493" t="s">
        <v>112</v>
      </c>
      <c r="P2493" t="s">
        <v>114</v>
      </c>
      <c r="Q2493" t="str">
        <f>TEXT(Table357[[#This Row],[order_date]],"yyyy")</f>
        <v>2016</v>
      </c>
    </row>
    <row r="2494" spans="1:17" x14ac:dyDescent="0.3">
      <c r="A2494">
        <f t="shared" si="232"/>
        <v>7777897893</v>
      </c>
      <c r="B2494" s="1">
        <v>42436</v>
      </c>
      <c r="C2494" t="str">
        <f t="shared" si="228"/>
        <v>Monday</v>
      </c>
      <c r="D2494" t="str">
        <f t="shared" si="229"/>
        <v>March</v>
      </c>
      <c r="E2494">
        <v>12</v>
      </c>
      <c r="F2494" t="s">
        <v>27</v>
      </c>
      <c r="G2494" t="s">
        <v>8</v>
      </c>
      <c r="H2494">
        <f t="shared" si="230"/>
        <v>15</v>
      </c>
      <c r="I2494">
        <v>12</v>
      </c>
      <c r="J2494" t="s">
        <v>30</v>
      </c>
      <c r="K2494" t="s">
        <v>31</v>
      </c>
      <c r="L2494">
        <f>Table357[[#This Row],[unit_price]]*Table357[[#This Row],[quantity]]</f>
        <v>144</v>
      </c>
      <c r="M2494">
        <f t="shared" si="231"/>
        <v>180</v>
      </c>
      <c r="N2494">
        <f t="shared" si="233"/>
        <v>36</v>
      </c>
      <c r="O2494" t="s">
        <v>111</v>
      </c>
      <c r="P2494" t="s">
        <v>115</v>
      </c>
      <c r="Q2494" t="str">
        <f>TEXT(Table357[[#This Row],[order_date]],"yyyy")</f>
        <v>2016</v>
      </c>
    </row>
    <row r="2495" spans="1:17" x14ac:dyDescent="0.3">
      <c r="A2495">
        <f t="shared" si="232"/>
        <v>7777897894</v>
      </c>
      <c r="B2495" s="1">
        <v>42436</v>
      </c>
      <c r="C2495" t="str">
        <f t="shared" si="228"/>
        <v>Monday</v>
      </c>
      <c r="D2495" t="str">
        <f t="shared" si="229"/>
        <v>March</v>
      </c>
      <c r="E2495">
        <v>16.75</v>
      </c>
      <c r="F2495" t="s">
        <v>7</v>
      </c>
      <c r="G2495" t="s">
        <v>22</v>
      </c>
      <c r="H2495">
        <f t="shared" si="230"/>
        <v>23.25</v>
      </c>
      <c r="I2495">
        <v>10</v>
      </c>
      <c r="J2495" t="s">
        <v>46</v>
      </c>
      <c r="K2495" t="s">
        <v>47</v>
      </c>
      <c r="L2495">
        <f>Table357[[#This Row],[unit_price]]*Table357[[#This Row],[quantity]]</f>
        <v>167.5</v>
      </c>
      <c r="M2495">
        <f t="shared" si="231"/>
        <v>232.5</v>
      </c>
      <c r="N2495">
        <f t="shared" si="233"/>
        <v>65</v>
      </c>
      <c r="O2495" t="s">
        <v>112</v>
      </c>
      <c r="P2495" t="s">
        <v>115</v>
      </c>
      <c r="Q2495" t="str">
        <f>TEXT(Table357[[#This Row],[order_date]],"yyyy")</f>
        <v>2016</v>
      </c>
    </row>
    <row r="2496" spans="1:17" x14ac:dyDescent="0.3">
      <c r="A2496">
        <f t="shared" si="232"/>
        <v>7777897895</v>
      </c>
      <c r="B2496" s="1">
        <v>42436</v>
      </c>
      <c r="C2496" t="str">
        <f t="shared" si="228"/>
        <v>Monday</v>
      </c>
      <c r="D2496" t="str">
        <f t="shared" si="229"/>
        <v>March</v>
      </c>
      <c r="E2496">
        <v>12.75</v>
      </c>
      <c r="F2496" t="s">
        <v>27</v>
      </c>
      <c r="G2496" t="s">
        <v>22</v>
      </c>
      <c r="H2496">
        <f t="shared" si="230"/>
        <v>17.75</v>
      </c>
      <c r="I2496">
        <v>3</v>
      </c>
      <c r="J2496" t="s">
        <v>50</v>
      </c>
      <c r="K2496" t="s">
        <v>51</v>
      </c>
      <c r="L2496">
        <f>Table357[[#This Row],[unit_price]]*Table357[[#This Row],[quantity]]</f>
        <v>38.25</v>
      </c>
      <c r="M2496">
        <f t="shared" si="231"/>
        <v>53.25</v>
      </c>
      <c r="N2496">
        <f t="shared" si="233"/>
        <v>15</v>
      </c>
      <c r="O2496" t="s">
        <v>112</v>
      </c>
      <c r="P2496" t="s">
        <v>114</v>
      </c>
      <c r="Q2496" t="str">
        <f>TEXT(Table357[[#This Row],[order_date]],"yyyy")</f>
        <v>2016</v>
      </c>
    </row>
    <row r="2497" spans="1:17" x14ac:dyDescent="0.3">
      <c r="A2497">
        <f t="shared" si="232"/>
        <v>7777897896</v>
      </c>
      <c r="B2497" s="1">
        <v>42436</v>
      </c>
      <c r="C2497" t="str">
        <f t="shared" si="228"/>
        <v>Monday</v>
      </c>
      <c r="D2497" t="str">
        <f t="shared" si="229"/>
        <v>March</v>
      </c>
      <c r="E2497">
        <v>12</v>
      </c>
      <c r="F2497" t="s">
        <v>27</v>
      </c>
      <c r="G2497" t="s">
        <v>14</v>
      </c>
      <c r="H2497">
        <f t="shared" si="230"/>
        <v>16</v>
      </c>
      <c r="I2497">
        <v>10</v>
      </c>
      <c r="J2497" t="s">
        <v>34</v>
      </c>
      <c r="K2497" t="s">
        <v>35</v>
      </c>
      <c r="L2497">
        <f>Table357[[#This Row],[unit_price]]*Table357[[#This Row],[quantity]]</f>
        <v>120</v>
      </c>
      <c r="M2497">
        <f t="shared" si="231"/>
        <v>160</v>
      </c>
      <c r="N2497">
        <f t="shared" si="233"/>
        <v>40</v>
      </c>
      <c r="O2497" t="s">
        <v>111</v>
      </c>
      <c r="P2497" t="s">
        <v>114</v>
      </c>
      <c r="Q2497" t="str">
        <f>TEXT(Table357[[#This Row],[order_date]],"yyyy")</f>
        <v>2016</v>
      </c>
    </row>
    <row r="2498" spans="1:17" x14ac:dyDescent="0.3">
      <c r="A2498">
        <f t="shared" si="232"/>
        <v>7777897897</v>
      </c>
      <c r="B2498" s="1">
        <v>42436</v>
      </c>
      <c r="C2498" t="str">
        <f t="shared" ref="C2498:C2561" si="234">TEXT(B2498,"dddd")</f>
        <v>Monday</v>
      </c>
      <c r="D2498" t="str">
        <f t="shared" si="229"/>
        <v>March</v>
      </c>
      <c r="E2498">
        <v>16.75</v>
      </c>
      <c r="F2498" t="s">
        <v>7</v>
      </c>
      <c r="G2498" t="s">
        <v>14</v>
      </c>
      <c r="H2498">
        <f t="shared" si="230"/>
        <v>22.25</v>
      </c>
      <c r="I2498">
        <v>3</v>
      </c>
      <c r="J2498" t="s">
        <v>62</v>
      </c>
      <c r="K2498" t="s">
        <v>63</v>
      </c>
      <c r="L2498">
        <f>Table357[[#This Row],[unit_price]]*Table357[[#This Row],[quantity]]</f>
        <v>50.25</v>
      </c>
      <c r="M2498">
        <f t="shared" si="231"/>
        <v>66.75</v>
      </c>
      <c r="N2498">
        <f t="shared" si="233"/>
        <v>16.5</v>
      </c>
      <c r="O2498" t="s">
        <v>111</v>
      </c>
      <c r="P2498" t="s">
        <v>115</v>
      </c>
      <c r="Q2498" t="str">
        <f>TEXT(Table357[[#This Row],[order_date]],"yyyy")</f>
        <v>2016</v>
      </c>
    </row>
    <row r="2499" spans="1:17" x14ac:dyDescent="0.3">
      <c r="A2499">
        <f t="shared" si="232"/>
        <v>7777897898</v>
      </c>
      <c r="B2499" s="1">
        <v>42436</v>
      </c>
      <c r="C2499" t="str">
        <f t="shared" si="234"/>
        <v>Monday</v>
      </c>
      <c r="D2499" t="str">
        <f t="shared" ref="D2499:D2562" si="235">TEXT(B2499,"mmmm")</f>
        <v>March</v>
      </c>
      <c r="E2499">
        <v>16.25</v>
      </c>
      <c r="F2499" t="s">
        <v>7</v>
      </c>
      <c r="G2499" t="s">
        <v>17</v>
      </c>
      <c r="H2499">
        <f t="shared" ref="H2499:H2562" si="236">E2499 +   IF(F2499="S", 2, IF(F2499="M", 3.5, IF(F2499="L", 5, 0))) +  IF(G2499="Classic", 1, IF(G2499="Veggie", 2, IF(G2499="Chicken", 3, IF(G2499="Supreme",5,0))))</f>
        <v>24.75</v>
      </c>
      <c r="I2499">
        <v>4</v>
      </c>
      <c r="J2499" t="s">
        <v>60</v>
      </c>
      <c r="K2499" t="s">
        <v>61</v>
      </c>
      <c r="L2499">
        <f>Table357[[#This Row],[unit_price]]*Table357[[#This Row],[quantity]]</f>
        <v>65</v>
      </c>
      <c r="M2499">
        <f t="shared" ref="M2499:M2562" si="237">H2499*I2499</f>
        <v>99</v>
      </c>
      <c r="N2499">
        <f t="shared" si="233"/>
        <v>34</v>
      </c>
      <c r="O2499" t="s">
        <v>112</v>
      </c>
      <c r="P2499" t="s">
        <v>115</v>
      </c>
      <c r="Q2499" t="str">
        <f>TEXT(Table357[[#This Row],[order_date]],"yyyy")</f>
        <v>2016</v>
      </c>
    </row>
    <row r="2500" spans="1:17" x14ac:dyDescent="0.3">
      <c r="A2500">
        <f t="shared" ref="A2500:A2563" si="238">A2499+1</f>
        <v>7777897899</v>
      </c>
      <c r="B2500" s="1">
        <v>42436</v>
      </c>
      <c r="C2500" t="str">
        <f t="shared" si="234"/>
        <v>Monday</v>
      </c>
      <c r="D2500" t="str">
        <f t="shared" si="235"/>
        <v>March</v>
      </c>
      <c r="E2500">
        <v>16.75</v>
      </c>
      <c r="F2500" t="s">
        <v>7</v>
      </c>
      <c r="G2500" t="s">
        <v>22</v>
      </c>
      <c r="H2500">
        <f t="shared" si="236"/>
        <v>23.25</v>
      </c>
      <c r="I2500">
        <v>9</v>
      </c>
      <c r="J2500" t="s">
        <v>72</v>
      </c>
      <c r="K2500" t="s">
        <v>73</v>
      </c>
      <c r="L2500">
        <f>Table357[[#This Row],[unit_price]]*Table357[[#This Row],[quantity]]</f>
        <v>150.75</v>
      </c>
      <c r="M2500">
        <f t="shared" si="237"/>
        <v>209.25</v>
      </c>
      <c r="N2500">
        <f t="shared" si="233"/>
        <v>58.5</v>
      </c>
      <c r="O2500" t="s">
        <v>111</v>
      </c>
      <c r="P2500" t="s">
        <v>114</v>
      </c>
      <c r="Q2500" t="str">
        <f>TEXT(Table357[[#This Row],[order_date]],"yyyy")</f>
        <v>2016</v>
      </c>
    </row>
    <row r="2501" spans="1:17" x14ac:dyDescent="0.3">
      <c r="A2501">
        <f t="shared" si="238"/>
        <v>7777897900</v>
      </c>
      <c r="B2501" s="1">
        <v>42437</v>
      </c>
      <c r="C2501" t="str">
        <f t="shared" si="234"/>
        <v>Tuesday</v>
      </c>
      <c r="D2501" t="str">
        <f t="shared" si="235"/>
        <v>March</v>
      </c>
      <c r="E2501">
        <v>20.75</v>
      </c>
      <c r="F2501" t="s">
        <v>13</v>
      </c>
      <c r="G2501" t="s">
        <v>22</v>
      </c>
      <c r="H2501">
        <f t="shared" si="236"/>
        <v>28.75</v>
      </c>
      <c r="I2501">
        <v>2</v>
      </c>
      <c r="J2501" t="s">
        <v>23</v>
      </c>
      <c r="K2501" t="s">
        <v>24</v>
      </c>
      <c r="L2501">
        <f>Table357[[#This Row],[unit_price]]*Table357[[#This Row],[quantity]]</f>
        <v>41.5</v>
      </c>
      <c r="M2501">
        <f t="shared" si="237"/>
        <v>57.5</v>
      </c>
      <c r="N2501">
        <f t="shared" ref="N2501:N2564" si="239">(H2501-E2501)*I2501</f>
        <v>16</v>
      </c>
      <c r="O2501" t="s">
        <v>111</v>
      </c>
      <c r="P2501" t="s">
        <v>114</v>
      </c>
      <c r="Q2501" t="str">
        <f>TEXT(Table357[[#This Row],[order_date]],"yyyy")</f>
        <v>2016</v>
      </c>
    </row>
    <row r="2502" spans="1:17" x14ac:dyDescent="0.3">
      <c r="A2502">
        <f t="shared" si="238"/>
        <v>7777897901</v>
      </c>
      <c r="B2502" s="1">
        <v>42437</v>
      </c>
      <c r="C2502" t="str">
        <f t="shared" si="234"/>
        <v>Tuesday</v>
      </c>
      <c r="D2502" t="str">
        <f t="shared" si="235"/>
        <v>March</v>
      </c>
      <c r="E2502">
        <v>20.25</v>
      </c>
      <c r="F2502" t="s">
        <v>13</v>
      </c>
      <c r="G2502" t="s">
        <v>17</v>
      </c>
      <c r="H2502">
        <f t="shared" si="236"/>
        <v>30.25</v>
      </c>
      <c r="I2502">
        <v>12</v>
      </c>
      <c r="J2502" t="s">
        <v>70</v>
      </c>
      <c r="K2502" t="s">
        <v>71</v>
      </c>
      <c r="L2502">
        <f>Table357[[#This Row],[unit_price]]*Table357[[#This Row],[quantity]]</f>
        <v>243</v>
      </c>
      <c r="M2502">
        <f t="shared" si="237"/>
        <v>363</v>
      </c>
      <c r="N2502">
        <f t="shared" si="239"/>
        <v>120</v>
      </c>
      <c r="O2502" t="s">
        <v>111</v>
      </c>
      <c r="P2502" t="s">
        <v>115</v>
      </c>
      <c r="Q2502" t="str">
        <f>TEXT(Table357[[#This Row],[order_date]],"yyyy")</f>
        <v>2016</v>
      </c>
    </row>
    <row r="2503" spans="1:17" x14ac:dyDescent="0.3">
      <c r="A2503">
        <f t="shared" si="238"/>
        <v>7777897902</v>
      </c>
      <c r="B2503" s="1">
        <v>42437</v>
      </c>
      <c r="C2503" t="str">
        <f t="shared" si="234"/>
        <v>Tuesday</v>
      </c>
      <c r="D2503" t="str">
        <f t="shared" si="235"/>
        <v>March</v>
      </c>
      <c r="E2503">
        <v>16.5</v>
      </c>
      <c r="F2503" t="s">
        <v>7</v>
      </c>
      <c r="G2503" t="s">
        <v>17</v>
      </c>
      <c r="H2503">
        <f t="shared" si="236"/>
        <v>25</v>
      </c>
      <c r="I2503">
        <v>8</v>
      </c>
      <c r="J2503" t="s">
        <v>54</v>
      </c>
      <c r="K2503" t="s">
        <v>55</v>
      </c>
      <c r="L2503">
        <f>Table357[[#This Row],[unit_price]]*Table357[[#This Row],[quantity]]</f>
        <v>132</v>
      </c>
      <c r="M2503">
        <f t="shared" si="237"/>
        <v>200</v>
      </c>
      <c r="N2503">
        <f t="shared" si="239"/>
        <v>68</v>
      </c>
      <c r="O2503" t="s">
        <v>111</v>
      </c>
      <c r="P2503" t="s">
        <v>114</v>
      </c>
      <c r="Q2503" t="str">
        <f>TEXT(Table357[[#This Row],[order_date]],"yyyy")</f>
        <v>2016</v>
      </c>
    </row>
    <row r="2504" spans="1:17" x14ac:dyDescent="0.3">
      <c r="A2504">
        <f t="shared" si="238"/>
        <v>7777897903</v>
      </c>
      <c r="B2504" s="1">
        <v>42438</v>
      </c>
      <c r="C2504" t="str">
        <f t="shared" si="234"/>
        <v>Wednesday</v>
      </c>
      <c r="D2504" t="str">
        <f t="shared" si="235"/>
        <v>March</v>
      </c>
      <c r="E2504">
        <v>20.25</v>
      </c>
      <c r="F2504" t="s">
        <v>13</v>
      </c>
      <c r="G2504" t="s">
        <v>17</v>
      </c>
      <c r="H2504">
        <f t="shared" si="236"/>
        <v>30.25</v>
      </c>
      <c r="I2504">
        <v>10</v>
      </c>
      <c r="J2504" t="s">
        <v>70</v>
      </c>
      <c r="K2504" t="s">
        <v>71</v>
      </c>
      <c r="L2504">
        <f>Table357[[#This Row],[unit_price]]*Table357[[#This Row],[quantity]]</f>
        <v>202.5</v>
      </c>
      <c r="M2504">
        <f t="shared" si="237"/>
        <v>302.5</v>
      </c>
      <c r="N2504">
        <f t="shared" si="239"/>
        <v>100</v>
      </c>
      <c r="O2504" t="s">
        <v>112</v>
      </c>
      <c r="P2504" t="s">
        <v>115</v>
      </c>
      <c r="Q2504" t="str">
        <f>TEXT(Table357[[#This Row],[order_date]],"yyyy")</f>
        <v>2016</v>
      </c>
    </row>
    <row r="2505" spans="1:17" x14ac:dyDescent="0.3">
      <c r="A2505">
        <f t="shared" si="238"/>
        <v>7777897904</v>
      </c>
      <c r="B2505" s="1">
        <v>42438</v>
      </c>
      <c r="C2505" t="str">
        <f t="shared" si="234"/>
        <v>Wednesday</v>
      </c>
      <c r="D2505" t="str">
        <f t="shared" si="235"/>
        <v>March</v>
      </c>
      <c r="E2505">
        <v>17.5</v>
      </c>
      <c r="F2505" t="s">
        <v>13</v>
      </c>
      <c r="G2505" t="s">
        <v>8</v>
      </c>
      <c r="H2505">
        <f t="shared" si="236"/>
        <v>23.5</v>
      </c>
      <c r="I2505">
        <v>10</v>
      </c>
      <c r="J2505" t="s">
        <v>74</v>
      </c>
      <c r="K2505" t="s">
        <v>75</v>
      </c>
      <c r="L2505">
        <f>Table357[[#This Row],[unit_price]]*Table357[[#This Row],[quantity]]</f>
        <v>175</v>
      </c>
      <c r="M2505">
        <f t="shared" si="237"/>
        <v>235</v>
      </c>
      <c r="N2505">
        <f t="shared" si="239"/>
        <v>60</v>
      </c>
      <c r="O2505" t="s">
        <v>112</v>
      </c>
      <c r="P2505" t="s">
        <v>114</v>
      </c>
      <c r="Q2505" t="str">
        <f>TEXT(Table357[[#This Row],[order_date]],"yyyy")</f>
        <v>2016</v>
      </c>
    </row>
    <row r="2506" spans="1:17" x14ac:dyDescent="0.3">
      <c r="A2506">
        <f t="shared" si="238"/>
        <v>7777897905</v>
      </c>
      <c r="B2506" s="1">
        <v>42438</v>
      </c>
      <c r="C2506" t="str">
        <f t="shared" si="234"/>
        <v>Wednesday</v>
      </c>
      <c r="D2506" t="str">
        <f t="shared" si="235"/>
        <v>March</v>
      </c>
      <c r="E2506">
        <v>15.25</v>
      </c>
      <c r="F2506" t="s">
        <v>13</v>
      </c>
      <c r="G2506" t="s">
        <v>8</v>
      </c>
      <c r="H2506">
        <f t="shared" si="236"/>
        <v>21.25</v>
      </c>
      <c r="I2506">
        <v>2</v>
      </c>
      <c r="J2506" t="s">
        <v>48</v>
      </c>
      <c r="K2506" t="s">
        <v>49</v>
      </c>
      <c r="L2506">
        <f>Table357[[#This Row],[unit_price]]*Table357[[#This Row],[quantity]]</f>
        <v>30.5</v>
      </c>
      <c r="M2506">
        <f t="shared" si="237"/>
        <v>42.5</v>
      </c>
      <c r="N2506">
        <f t="shared" si="239"/>
        <v>12</v>
      </c>
      <c r="O2506" t="s">
        <v>111</v>
      </c>
      <c r="P2506" t="s">
        <v>115</v>
      </c>
      <c r="Q2506" t="str">
        <f>TEXT(Table357[[#This Row],[order_date]],"yyyy")</f>
        <v>2016</v>
      </c>
    </row>
    <row r="2507" spans="1:17" x14ac:dyDescent="0.3">
      <c r="A2507">
        <f t="shared" si="238"/>
        <v>7777897906</v>
      </c>
      <c r="B2507" s="1">
        <v>42438</v>
      </c>
      <c r="C2507" t="str">
        <f t="shared" si="234"/>
        <v>Wednesday</v>
      </c>
      <c r="D2507" t="str">
        <f t="shared" si="235"/>
        <v>March</v>
      </c>
      <c r="E2507">
        <v>16.5</v>
      </c>
      <c r="F2507" t="s">
        <v>13</v>
      </c>
      <c r="G2507" t="s">
        <v>8</v>
      </c>
      <c r="H2507">
        <f t="shared" si="236"/>
        <v>22.5</v>
      </c>
      <c r="I2507">
        <v>11</v>
      </c>
      <c r="J2507" t="s">
        <v>9</v>
      </c>
      <c r="K2507" t="s">
        <v>10</v>
      </c>
      <c r="L2507">
        <f>Table357[[#This Row],[unit_price]]*Table357[[#This Row],[quantity]]</f>
        <v>181.5</v>
      </c>
      <c r="M2507">
        <f t="shared" si="237"/>
        <v>247.5</v>
      </c>
      <c r="N2507">
        <f t="shared" si="239"/>
        <v>66</v>
      </c>
      <c r="O2507" t="s">
        <v>112</v>
      </c>
      <c r="P2507" t="s">
        <v>114</v>
      </c>
      <c r="Q2507" t="str">
        <f>TEXT(Table357[[#This Row],[order_date]],"yyyy")</f>
        <v>2016</v>
      </c>
    </row>
    <row r="2508" spans="1:17" x14ac:dyDescent="0.3">
      <c r="A2508">
        <f t="shared" si="238"/>
        <v>7777897907</v>
      </c>
      <c r="B2508" s="1">
        <v>42438</v>
      </c>
      <c r="C2508" t="str">
        <f t="shared" si="234"/>
        <v>Wednesday</v>
      </c>
      <c r="D2508" t="str">
        <f t="shared" si="235"/>
        <v>March</v>
      </c>
      <c r="E2508">
        <v>16</v>
      </c>
      <c r="F2508" t="s">
        <v>7</v>
      </c>
      <c r="G2508" t="s">
        <v>14</v>
      </c>
      <c r="H2508">
        <f t="shared" si="236"/>
        <v>21.5</v>
      </c>
      <c r="I2508">
        <v>9</v>
      </c>
      <c r="J2508" t="s">
        <v>68</v>
      </c>
      <c r="K2508" t="s">
        <v>69</v>
      </c>
      <c r="L2508">
        <f>Table357[[#This Row],[unit_price]]*Table357[[#This Row],[quantity]]</f>
        <v>144</v>
      </c>
      <c r="M2508">
        <f t="shared" si="237"/>
        <v>193.5</v>
      </c>
      <c r="N2508">
        <f t="shared" si="239"/>
        <v>49.5</v>
      </c>
      <c r="O2508" t="s">
        <v>112</v>
      </c>
      <c r="P2508" t="s">
        <v>114</v>
      </c>
      <c r="Q2508" t="str">
        <f>TEXT(Table357[[#This Row],[order_date]],"yyyy")</f>
        <v>2016</v>
      </c>
    </row>
    <row r="2509" spans="1:17" x14ac:dyDescent="0.3">
      <c r="A2509">
        <f t="shared" si="238"/>
        <v>7777897908</v>
      </c>
      <c r="B2509" s="1">
        <v>42438</v>
      </c>
      <c r="C2509" t="str">
        <f t="shared" si="234"/>
        <v>Wednesday</v>
      </c>
      <c r="D2509" t="str">
        <f t="shared" si="235"/>
        <v>March</v>
      </c>
      <c r="E2509">
        <v>16.5</v>
      </c>
      <c r="F2509" t="s">
        <v>7</v>
      </c>
      <c r="G2509" t="s">
        <v>17</v>
      </c>
      <c r="H2509">
        <f t="shared" si="236"/>
        <v>25</v>
      </c>
      <c r="I2509">
        <v>5</v>
      </c>
      <c r="J2509" t="s">
        <v>18</v>
      </c>
      <c r="K2509" t="s">
        <v>19</v>
      </c>
      <c r="L2509">
        <f>Table357[[#This Row],[unit_price]]*Table357[[#This Row],[quantity]]</f>
        <v>82.5</v>
      </c>
      <c r="M2509">
        <f t="shared" si="237"/>
        <v>125</v>
      </c>
      <c r="N2509">
        <f t="shared" si="239"/>
        <v>42.5</v>
      </c>
      <c r="O2509" t="s">
        <v>111</v>
      </c>
      <c r="P2509" t="s">
        <v>115</v>
      </c>
      <c r="Q2509" t="str">
        <f>TEXT(Table357[[#This Row],[order_date]],"yyyy")</f>
        <v>2016</v>
      </c>
    </row>
    <row r="2510" spans="1:17" x14ac:dyDescent="0.3">
      <c r="A2510">
        <f t="shared" si="238"/>
        <v>7777897909</v>
      </c>
      <c r="B2510" s="1">
        <v>42438</v>
      </c>
      <c r="C2510" t="str">
        <f t="shared" si="234"/>
        <v>Wednesday</v>
      </c>
      <c r="D2510" t="str">
        <f t="shared" si="235"/>
        <v>March</v>
      </c>
      <c r="E2510">
        <v>12.75</v>
      </c>
      <c r="F2510" t="s">
        <v>27</v>
      </c>
      <c r="G2510" t="s">
        <v>22</v>
      </c>
      <c r="H2510">
        <f t="shared" si="236"/>
        <v>17.75</v>
      </c>
      <c r="I2510">
        <v>11</v>
      </c>
      <c r="J2510" t="s">
        <v>72</v>
      </c>
      <c r="K2510" t="s">
        <v>73</v>
      </c>
      <c r="L2510">
        <f>Table357[[#This Row],[unit_price]]*Table357[[#This Row],[quantity]]</f>
        <v>140.25</v>
      </c>
      <c r="M2510">
        <f t="shared" si="237"/>
        <v>195.25</v>
      </c>
      <c r="N2510">
        <f t="shared" si="239"/>
        <v>55</v>
      </c>
      <c r="O2510" t="s">
        <v>111</v>
      </c>
      <c r="P2510" t="s">
        <v>115</v>
      </c>
      <c r="Q2510" t="str">
        <f>TEXT(Table357[[#This Row],[order_date]],"yyyy")</f>
        <v>2016</v>
      </c>
    </row>
    <row r="2511" spans="1:17" x14ac:dyDescent="0.3">
      <c r="A2511">
        <f t="shared" si="238"/>
        <v>7777897910</v>
      </c>
      <c r="B2511" s="1">
        <v>42439</v>
      </c>
      <c r="C2511" t="str">
        <f t="shared" si="234"/>
        <v>Thursday</v>
      </c>
      <c r="D2511" t="str">
        <f t="shared" si="235"/>
        <v>March</v>
      </c>
      <c r="E2511">
        <v>16.5</v>
      </c>
      <c r="F2511" t="s">
        <v>13</v>
      </c>
      <c r="G2511" t="s">
        <v>8</v>
      </c>
      <c r="H2511">
        <f t="shared" si="236"/>
        <v>22.5</v>
      </c>
      <c r="I2511">
        <v>11</v>
      </c>
      <c r="J2511" t="s">
        <v>9</v>
      </c>
      <c r="K2511" t="s">
        <v>10</v>
      </c>
      <c r="L2511">
        <f>Table357[[#This Row],[unit_price]]*Table357[[#This Row],[quantity]]</f>
        <v>181.5</v>
      </c>
      <c r="M2511">
        <f t="shared" si="237"/>
        <v>247.5</v>
      </c>
      <c r="N2511">
        <f t="shared" si="239"/>
        <v>66</v>
      </c>
      <c r="O2511" t="s">
        <v>112</v>
      </c>
      <c r="P2511" t="s">
        <v>115</v>
      </c>
      <c r="Q2511" t="str">
        <f>TEXT(Table357[[#This Row],[order_date]],"yyyy")</f>
        <v>2016</v>
      </c>
    </row>
    <row r="2512" spans="1:17" x14ac:dyDescent="0.3">
      <c r="A2512">
        <f t="shared" si="238"/>
        <v>7777897911</v>
      </c>
      <c r="B2512" s="1">
        <v>42439</v>
      </c>
      <c r="C2512" t="str">
        <f t="shared" si="234"/>
        <v>Thursday</v>
      </c>
      <c r="D2512" t="str">
        <f t="shared" si="235"/>
        <v>March</v>
      </c>
      <c r="E2512">
        <v>16</v>
      </c>
      <c r="F2512" t="s">
        <v>7</v>
      </c>
      <c r="G2512" t="s">
        <v>14</v>
      </c>
      <c r="H2512">
        <f t="shared" si="236"/>
        <v>21.5</v>
      </c>
      <c r="I2512">
        <v>9</v>
      </c>
      <c r="J2512" t="s">
        <v>68</v>
      </c>
      <c r="K2512" t="s">
        <v>69</v>
      </c>
      <c r="L2512">
        <f>Table357[[#This Row],[unit_price]]*Table357[[#This Row],[quantity]]</f>
        <v>144</v>
      </c>
      <c r="M2512">
        <f t="shared" si="237"/>
        <v>193.5</v>
      </c>
      <c r="N2512">
        <f t="shared" si="239"/>
        <v>49.5</v>
      </c>
      <c r="O2512" t="s">
        <v>111</v>
      </c>
      <c r="P2512" t="s">
        <v>115</v>
      </c>
      <c r="Q2512" t="str">
        <f>TEXT(Table357[[#This Row],[order_date]],"yyyy")</f>
        <v>2016</v>
      </c>
    </row>
    <row r="2513" spans="1:17" x14ac:dyDescent="0.3">
      <c r="A2513">
        <f t="shared" si="238"/>
        <v>7777897912</v>
      </c>
      <c r="B2513" s="1">
        <v>42439</v>
      </c>
      <c r="C2513" t="str">
        <f t="shared" si="234"/>
        <v>Thursday</v>
      </c>
      <c r="D2513" t="str">
        <f t="shared" si="235"/>
        <v>March</v>
      </c>
      <c r="E2513">
        <v>25.5</v>
      </c>
      <c r="F2513" t="s">
        <v>76</v>
      </c>
      <c r="G2513" t="s">
        <v>8</v>
      </c>
      <c r="H2513">
        <f t="shared" si="236"/>
        <v>26.5</v>
      </c>
      <c r="I2513">
        <v>7</v>
      </c>
      <c r="J2513" t="s">
        <v>30</v>
      </c>
      <c r="K2513" t="s">
        <v>31</v>
      </c>
      <c r="L2513">
        <f>Table357[[#This Row],[unit_price]]*Table357[[#This Row],[quantity]]</f>
        <v>178.5</v>
      </c>
      <c r="M2513">
        <f t="shared" si="237"/>
        <v>185.5</v>
      </c>
      <c r="N2513">
        <f t="shared" si="239"/>
        <v>7</v>
      </c>
      <c r="O2513" t="s">
        <v>112</v>
      </c>
      <c r="P2513" t="s">
        <v>114</v>
      </c>
      <c r="Q2513" t="str">
        <f>TEXT(Table357[[#This Row],[order_date]],"yyyy")</f>
        <v>2016</v>
      </c>
    </row>
    <row r="2514" spans="1:17" x14ac:dyDescent="0.3">
      <c r="A2514">
        <f t="shared" si="238"/>
        <v>7777897913</v>
      </c>
      <c r="B2514" s="1">
        <v>42439</v>
      </c>
      <c r="C2514" t="str">
        <f t="shared" si="234"/>
        <v>Thursday</v>
      </c>
      <c r="D2514" t="str">
        <f t="shared" si="235"/>
        <v>March</v>
      </c>
      <c r="E2514">
        <v>12</v>
      </c>
      <c r="F2514" t="s">
        <v>27</v>
      </c>
      <c r="G2514" t="s">
        <v>8</v>
      </c>
      <c r="H2514">
        <f t="shared" si="236"/>
        <v>15</v>
      </c>
      <c r="I2514">
        <v>3</v>
      </c>
      <c r="J2514" t="s">
        <v>52</v>
      </c>
      <c r="K2514" t="s">
        <v>53</v>
      </c>
      <c r="L2514">
        <f>Table357[[#This Row],[unit_price]]*Table357[[#This Row],[quantity]]</f>
        <v>36</v>
      </c>
      <c r="M2514">
        <f t="shared" si="237"/>
        <v>45</v>
      </c>
      <c r="N2514">
        <f t="shared" si="239"/>
        <v>9</v>
      </c>
      <c r="O2514" t="s">
        <v>112</v>
      </c>
      <c r="P2514" t="s">
        <v>115</v>
      </c>
      <c r="Q2514" t="str">
        <f>TEXT(Table357[[#This Row],[order_date]],"yyyy")</f>
        <v>2016</v>
      </c>
    </row>
    <row r="2515" spans="1:17" x14ac:dyDescent="0.3">
      <c r="A2515">
        <f t="shared" si="238"/>
        <v>7777897914</v>
      </c>
      <c r="B2515" s="1">
        <v>42439</v>
      </c>
      <c r="C2515" t="str">
        <f t="shared" si="234"/>
        <v>Thursday</v>
      </c>
      <c r="D2515" t="str">
        <f t="shared" si="235"/>
        <v>March</v>
      </c>
      <c r="E2515">
        <v>13.25</v>
      </c>
      <c r="F2515" t="s">
        <v>7</v>
      </c>
      <c r="G2515" t="s">
        <v>8</v>
      </c>
      <c r="H2515">
        <f t="shared" si="236"/>
        <v>17.75</v>
      </c>
      <c r="I2515">
        <v>9</v>
      </c>
      <c r="J2515" t="s">
        <v>9</v>
      </c>
      <c r="K2515" t="s">
        <v>10</v>
      </c>
      <c r="L2515">
        <f>Table357[[#This Row],[unit_price]]*Table357[[#This Row],[quantity]]</f>
        <v>119.25</v>
      </c>
      <c r="M2515">
        <f t="shared" si="237"/>
        <v>159.75</v>
      </c>
      <c r="N2515">
        <f t="shared" si="239"/>
        <v>40.5</v>
      </c>
      <c r="O2515" t="s">
        <v>111</v>
      </c>
      <c r="P2515" t="s">
        <v>115</v>
      </c>
      <c r="Q2515" t="str">
        <f>TEXT(Table357[[#This Row],[order_date]],"yyyy")</f>
        <v>2016</v>
      </c>
    </row>
    <row r="2516" spans="1:17" x14ac:dyDescent="0.3">
      <c r="A2516">
        <f t="shared" si="238"/>
        <v>7777897915</v>
      </c>
      <c r="B2516" s="1">
        <v>42440</v>
      </c>
      <c r="C2516" t="str">
        <f t="shared" si="234"/>
        <v>Friday</v>
      </c>
      <c r="D2516" t="str">
        <f t="shared" si="235"/>
        <v>March</v>
      </c>
      <c r="E2516">
        <v>12</v>
      </c>
      <c r="F2516" t="s">
        <v>27</v>
      </c>
      <c r="G2516" t="s">
        <v>8</v>
      </c>
      <c r="H2516">
        <f t="shared" si="236"/>
        <v>15</v>
      </c>
      <c r="I2516">
        <v>1</v>
      </c>
      <c r="J2516" t="s">
        <v>52</v>
      </c>
      <c r="K2516" t="s">
        <v>53</v>
      </c>
      <c r="L2516">
        <f>Table357[[#This Row],[unit_price]]*Table357[[#This Row],[quantity]]</f>
        <v>12</v>
      </c>
      <c r="M2516">
        <f t="shared" si="237"/>
        <v>15</v>
      </c>
      <c r="N2516">
        <f t="shared" si="239"/>
        <v>3</v>
      </c>
      <c r="O2516" t="s">
        <v>111</v>
      </c>
      <c r="P2516" t="s">
        <v>114</v>
      </c>
      <c r="Q2516" t="str">
        <f>TEXT(Table357[[#This Row],[order_date]],"yyyy")</f>
        <v>2016</v>
      </c>
    </row>
    <row r="2517" spans="1:17" x14ac:dyDescent="0.3">
      <c r="A2517">
        <f t="shared" si="238"/>
        <v>7777897916</v>
      </c>
      <c r="B2517" s="1">
        <v>42440</v>
      </c>
      <c r="C2517" t="str">
        <f t="shared" si="234"/>
        <v>Friday</v>
      </c>
      <c r="D2517" t="str">
        <f t="shared" si="235"/>
        <v>March</v>
      </c>
      <c r="E2517">
        <v>18.5</v>
      </c>
      <c r="F2517" t="s">
        <v>13</v>
      </c>
      <c r="G2517" t="s">
        <v>14</v>
      </c>
      <c r="H2517">
        <f t="shared" si="236"/>
        <v>25.5</v>
      </c>
      <c r="I2517">
        <v>9</v>
      </c>
      <c r="J2517" t="s">
        <v>15</v>
      </c>
      <c r="K2517" t="s">
        <v>16</v>
      </c>
      <c r="L2517">
        <f>Table357[[#This Row],[unit_price]]*Table357[[#This Row],[quantity]]</f>
        <v>166.5</v>
      </c>
      <c r="M2517">
        <f t="shared" si="237"/>
        <v>229.5</v>
      </c>
      <c r="N2517">
        <f t="shared" si="239"/>
        <v>63</v>
      </c>
      <c r="O2517" t="s">
        <v>111</v>
      </c>
      <c r="P2517" t="s">
        <v>114</v>
      </c>
      <c r="Q2517" t="str">
        <f>TEXT(Table357[[#This Row],[order_date]],"yyyy")</f>
        <v>2016</v>
      </c>
    </row>
    <row r="2518" spans="1:17" x14ac:dyDescent="0.3">
      <c r="A2518">
        <f t="shared" si="238"/>
        <v>7777897917</v>
      </c>
      <c r="B2518" s="1">
        <v>42440</v>
      </c>
      <c r="C2518" t="str">
        <f t="shared" si="234"/>
        <v>Friday</v>
      </c>
      <c r="D2518" t="str">
        <f t="shared" si="235"/>
        <v>March</v>
      </c>
      <c r="E2518">
        <v>12.25</v>
      </c>
      <c r="F2518" t="s">
        <v>27</v>
      </c>
      <c r="G2518" t="s">
        <v>17</v>
      </c>
      <c r="H2518">
        <f t="shared" si="236"/>
        <v>19.25</v>
      </c>
      <c r="I2518">
        <v>1</v>
      </c>
      <c r="J2518" t="s">
        <v>70</v>
      </c>
      <c r="K2518" t="s">
        <v>71</v>
      </c>
      <c r="L2518">
        <f>Table357[[#This Row],[unit_price]]*Table357[[#This Row],[quantity]]</f>
        <v>12.25</v>
      </c>
      <c r="M2518">
        <f t="shared" si="237"/>
        <v>19.25</v>
      </c>
      <c r="N2518">
        <f t="shared" si="239"/>
        <v>7</v>
      </c>
      <c r="O2518" t="s">
        <v>111</v>
      </c>
      <c r="P2518" t="s">
        <v>115</v>
      </c>
      <c r="Q2518" t="str">
        <f>TEXT(Table357[[#This Row],[order_date]],"yyyy")</f>
        <v>2016</v>
      </c>
    </row>
    <row r="2519" spans="1:17" x14ac:dyDescent="0.3">
      <c r="A2519">
        <f t="shared" si="238"/>
        <v>7777897918</v>
      </c>
      <c r="B2519" s="1">
        <v>42440</v>
      </c>
      <c r="C2519" t="str">
        <f t="shared" si="234"/>
        <v>Friday</v>
      </c>
      <c r="D2519" t="str">
        <f t="shared" si="235"/>
        <v>March</v>
      </c>
      <c r="E2519">
        <v>16.75</v>
      </c>
      <c r="F2519" t="s">
        <v>7</v>
      </c>
      <c r="G2519" t="s">
        <v>22</v>
      </c>
      <c r="H2519">
        <f t="shared" si="236"/>
        <v>23.25</v>
      </c>
      <c r="I2519">
        <v>9</v>
      </c>
      <c r="J2519" t="s">
        <v>23</v>
      </c>
      <c r="K2519" t="s">
        <v>24</v>
      </c>
      <c r="L2519">
        <f>Table357[[#This Row],[unit_price]]*Table357[[#This Row],[quantity]]</f>
        <v>150.75</v>
      </c>
      <c r="M2519">
        <f t="shared" si="237"/>
        <v>209.25</v>
      </c>
      <c r="N2519">
        <f t="shared" si="239"/>
        <v>58.5</v>
      </c>
      <c r="O2519" t="s">
        <v>112</v>
      </c>
      <c r="P2519" t="s">
        <v>114</v>
      </c>
      <c r="Q2519" t="str">
        <f>TEXT(Table357[[#This Row],[order_date]],"yyyy")</f>
        <v>2016</v>
      </c>
    </row>
    <row r="2520" spans="1:17" x14ac:dyDescent="0.3">
      <c r="A2520">
        <f t="shared" si="238"/>
        <v>7777897919</v>
      </c>
      <c r="B2520" s="1">
        <v>42441</v>
      </c>
      <c r="C2520" t="str">
        <f t="shared" si="234"/>
        <v>Saturday</v>
      </c>
      <c r="D2520" t="str">
        <f t="shared" si="235"/>
        <v>March</v>
      </c>
      <c r="E2520">
        <v>12</v>
      </c>
      <c r="F2520" t="s">
        <v>27</v>
      </c>
      <c r="G2520" t="s">
        <v>8</v>
      </c>
      <c r="H2520">
        <f t="shared" si="236"/>
        <v>15</v>
      </c>
      <c r="I2520">
        <v>3</v>
      </c>
      <c r="J2520" t="s">
        <v>11</v>
      </c>
      <c r="K2520" t="s">
        <v>12</v>
      </c>
      <c r="L2520">
        <f>Table357[[#This Row],[unit_price]]*Table357[[#This Row],[quantity]]</f>
        <v>36</v>
      </c>
      <c r="M2520">
        <f t="shared" si="237"/>
        <v>45</v>
      </c>
      <c r="N2520">
        <f t="shared" si="239"/>
        <v>9</v>
      </c>
      <c r="O2520" t="s">
        <v>112</v>
      </c>
      <c r="P2520" t="s">
        <v>115</v>
      </c>
      <c r="Q2520" t="str">
        <f>TEXT(Table357[[#This Row],[order_date]],"yyyy")</f>
        <v>2016</v>
      </c>
    </row>
    <row r="2521" spans="1:17" x14ac:dyDescent="0.3">
      <c r="A2521">
        <f t="shared" si="238"/>
        <v>7777897920</v>
      </c>
      <c r="B2521" s="1">
        <v>42441</v>
      </c>
      <c r="C2521" t="str">
        <f t="shared" si="234"/>
        <v>Saturday</v>
      </c>
      <c r="D2521" t="str">
        <f t="shared" si="235"/>
        <v>March</v>
      </c>
      <c r="E2521">
        <v>20.75</v>
      </c>
      <c r="F2521" t="s">
        <v>13</v>
      </c>
      <c r="G2521" t="s">
        <v>17</v>
      </c>
      <c r="H2521">
        <f t="shared" si="236"/>
        <v>30.75</v>
      </c>
      <c r="I2521">
        <v>9</v>
      </c>
      <c r="J2521" t="s">
        <v>25</v>
      </c>
      <c r="K2521" t="s">
        <v>26</v>
      </c>
      <c r="L2521">
        <f>Table357[[#This Row],[unit_price]]*Table357[[#This Row],[quantity]]</f>
        <v>186.75</v>
      </c>
      <c r="M2521">
        <f t="shared" si="237"/>
        <v>276.75</v>
      </c>
      <c r="N2521">
        <f t="shared" si="239"/>
        <v>90</v>
      </c>
      <c r="O2521" t="s">
        <v>112</v>
      </c>
      <c r="P2521" t="s">
        <v>115</v>
      </c>
      <c r="Q2521" t="str">
        <f>TEXT(Table357[[#This Row],[order_date]],"yyyy")</f>
        <v>2016</v>
      </c>
    </row>
    <row r="2522" spans="1:17" x14ac:dyDescent="0.3">
      <c r="A2522">
        <f t="shared" si="238"/>
        <v>7777897921</v>
      </c>
      <c r="B2522" s="1">
        <v>42441</v>
      </c>
      <c r="C2522" t="str">
        <f t="shared" si="234"/>
        <v>Saturday</v>
      </c>
      <c r="D2522" t="str">
        <f t="shared" si="235"/>
        <v>March</v>
      </c>
      <c r="E2522">
        <v>20.75</v>
      </c>
      <c r="F2522" t="s">
        <v>13</v>
      </c>
      <c r="G2522" t="s">
        <v>17</v>
      </c>
      <c r="H2522">
        <f t="shared" si="236"/>
        <v>30.75</v>
      </c>
      <c r="I2522">
        <v>9</v>
      </c>
      <c r="J2522" t="s">
        <v>38</v>
      </c>
      <c r="K2522" t="s">
        <v>39</v>
      </c>
      <c r="L2522">
        <f>Table357[[#This Row],[unit_price]]*Table357[[#This Row],[quantity]]</f>
        <v>186.75</v>
      </c>
      <c r="M2522">
        <f t="shared" si="237"/>
        <v>276.75</v>
      </c>
      <c r="N2522">
        <f t="shared" si="239"/>
        <v>90</v>
      </c>
      <c r="O2522" t="s">
        <v>112</v>
      </c>
      <c r="P2522" t="s">
        <v>114</v>
      </c>
      <c r="Q2522" t="str">
        <f>TEXT(Table357[[#This Row],[order_date]],"yyyy")</f>
        <v>2016</v>
      </c>
    </row>
    <row r="2523" spans="1:17" x14ac:dyDescent="0.3">
      <c r="A2523">
        <f t="shared" si="238"/>
        <v>7777897922</v>
      </c>
      <c r="B2523" s="1">
        <v>42441</v>
      </c>
      <c r="C2523" t="str">
        <f t="shared" si="234"/>
        <v>Saturday</v>
      </c>
      <c r="D2523" t="str">
        <f t="shared" si="235"/>
        <v>March</v>
      </c>
      <c r="E2523">
        <v>20.75</v>
      </c>
      <c r="F2523" t="s">
        <v>13</v>
      </c>
      <c r="G2523" t="s">
        <v>14</v>
      </c>
      <c r="H2523">
        <f t="shared" si="236"/>
        <v>27.75</v>
      </c>
      <c r="I2523">
        <v>2</v>
      </c>
      <c r="J2523" t="s">
        <v>40</v>
      </c>
      <c r="K2523" t="s">
        <v>41</v>
      </c>
      <c r="L2523">
        <f>Table357[[#This Row],[unit_price]]*Table357[[#This Row],[quantity]]</f>
        <v>41.5</v>
      </c>
      <c r="M2523">
        <f t="shared" si="237"/>
        <v>55.5</v>
      </c>
      <c r="N2523">
        <f t="shared" si="239"/>
        <v>14</v>
      </c>
      <c r="O2523" t="s">
        <v>111</v>
      </c>
      <c r="P2523" t="s">
        <v>115</v>
      </c>
      <c r="Q2523" t="str">
        <f>TEXT(Table357[[#This Row],[order_date]],"yyyy")</f>
        <v>2016</v>
      </c>
    </row>
    <row r="2524" spans="1:17" x14ac:dyDescent="0.3">
      <c r="A2524">
        <f t="shared" si="238"/>
        <v>7777897923</v>
      </c>
      <c r="B2524" s="1">
        <v>42442</v>
      </c>
      <c r="C2524" t="str">
        <f t="shared" si="234"/>
        <v>Sunday</v>
      </c>
      <c r="D2524" t="str">
        <f t="shared" si="235"/>
        <v>March</v>
      </c>
      <c r="E2524">
        <v>16.75</v>
      </c>
      <c r="F2524" t="s">
        <v>7</v>
      </c>
      <c r="G2524" t="s">
        <v>22</v>
      </c>
      <c r="H2524">
        <f t="shared" si="236"/>
        <v>23.25</v>
      </c>
      <c r="I2524">
        <v>6</v>
      </c>
      <c r="J2524" t="s">
        <v>46</v>
      </c>
      <c r="K2524" t="s">
        <v>47</v>
      </c>
      <c r="L2524">
        <f>Table357[[#This Row],[unit_price]]*Table357[[#This Row],[quantity]]</f>
        <v>100.5</v>
      </c>
      <c r="M2524">
        <f t="shared" si="237"/>
        <v>139.5</v>
      </c>
      <c r="N2524">
        <f t="shared" si="239"/>
        <v>39</v>
      </c>
      <c r="O2524" t="s">
        <v>112</v>
      </c>
      <c r="P2524" t="s">
        <v>114</v>
      </c>
      <c r="Q2524" t="str">
        <f>TEXT(Table357[[#This Row],[order_date]],"yyyy")</f>
        <v>2016</v>
      </c>
    </row>
    <row r="2525" spans="1:17" x14ac:dyDescent="0.3">
      <c r="A2525">
        <f t="shared" si="238"/>
        <v>7777897924</v>
      </c>
      <c r="B2525" s="1">
        <v>42442</v>
      </c>
      <c r="C2525" t="str">
        <f t="shared" si="234"/>
        <v>Sunday</v>
      </c>
      <c r="D2525" t="str">
        <f t="shared" si="235"/>
        <v>March</v>
      </c>
      <c r="E2525">
        <v>16</v>
      </c>
      <c r="F2525" t="s">
        <v>7</v>
      </c>
      <c r="G2525" t="s">
        <v>14</v>
      </c>
      <c r="H2525">
        <f t="shared" si="236"/>
        <v>21.5</v>
      </c>
      <c r="I2525">
        <v>8</v>
      </c>
      <c r="J2525" t="s">
        <v>68</v>
      </c>
      <c r="K2525" t="s">
        <v>69</v>
      </c>
      <c r="L2525">
        <f>Table357[[#This Row],[unit_price]]*Table357[[#This Row],[quantity]]</f>
        <v>128</v>
      </c>
      <c r="M2525">
        <f t="shared" si="237"/>
        <v>172</v>
      </c>
      <c r="N2525">
        <f t="shared" si="239"/>
        <v>44</v>
      </c>
      <c r="O2525" t="s">
        <v>111</v>
      </c>
      <c r="P2525" t="s">
        <v>114</v>
      </c>
      <c r="Q2525" t="str">
        <f>TEXT(Table357[[#This Row],[order_date]],"yyyy")</f>
        <v>2016</v>
      </c>
    </row>
    <row r="2526" spans="1:17" x14ac:dyDescent="0.3">
      <c r="A2526">
        <f t="shared" si="238"/>
        <v>7777897925</v>
      </c>
      <c r="B2526" s="1">
        <v>42442</v>
      </c>
      <c r="C2526" t="str">
        <f t="shared" si="234"/>
        <v>Sunday</v>
      </c>
      <c r="D2526" t="str">
        <f t="shared" si="235"/>
        <v>March</v>
      </c>
      <c r="E2526">
        <v>12</v>
      </c>
      <c r="F2526" t="s">
        <v>27</v>
      </c>
      <c r="G2526" t="s">
        <v>8</v>
      </c>
      <c r="H2526">
        <f t="shared" si="236"/>
        <v>15</v>
      </c>
      <c r="I2526">
        <v>2</v>
      </c>
      <c r="J2526" t="s">
        <v>52</v>
      </c>
      <c r="K2526" t="s">
        <v>53</v>
      </c>
      <c r="L2526">
        <f>Table357[[#This Row],[unit_price]]*Table357[[#This Row],[quantity]]</f>
        <v>24</v>
      </c>
      <c r="M2526">
        <f t="shared" si="237"/>
        <v>30</v>
      </c>
      <c r="N2526">
        <f t="shared" si="239"/>
        <v>6</v>
      </c>
      <c r="O2526" t="s">
        <v>112</v>
      </c>
      <c r="P2526" t="s">
        <v>114</v>
      </c>
      <c r="Q2526" t="str">
        <f>TEXT(Table357[[#This Row],[order_date]],"yyyy")</f>
        <v>2016</v>
      </c>
    </row>
    <row r="2527" spans="1:17" x14ac:dyDescent="0.3">
      <c r="A2527">
        <f t="shared" si="238"/>
        <v>7777897926</v>
      </c>
      <c r="B2527" s="1">
        <v>42442</v>
      </c>
      <c r="C2527" t="str">
        <f t="shared" si="234"/>
        <v>Sunday</v>
      </c>
      <c r="D2527" t="str">
        <f t="shared" si="235"/>
        <v>March</v>
      </c>
      <c r="E2527">
        <v>20.5</v>
      </c>
      <c r="F2527" t="s">
        <v>13</v>
      </c>
      <c r="G2527" t="s">
        <v>8</v>
      </c>
      <c r="H2527">
        <f t="shared" si="236"/>
        <v>26.5</v>
      </c>
      <c r="I2527">
        <v>7</v>
      </c>
      <c r="J2527" t="s">
        <v>36</v>
      </c>
      <c r="K2527" t="s">
        <v>37</v>
      </c>
      <c r="L2527">
        <f>Table357[[#This Row],[unit_price]]*Table357[[#This Row],[quantity]]</f>
        <v>143.5</v>
      </c>
      <c r="M2527">
        <f t="shared" si="237"/>
        <v>185.5</v>
      </c>
      <c r="N2527">
        <f t="shared" si="239"/>
        <v>42</v>
      </c>
      <c r="O2527" t="s">
        <v>111</v>
      </c>
      <c r="P2527" t="s">
        <v>114</v>
      </c>
      <c r="Q2527" t="str">
        <f>TEXT(Table357[[#This Row],[order_date]],"yyyy")</f>
        <v>2016</v>
      </c>
    </row>
    <row r="2528" spans="1:17" x14ac:dyDescent="0.3">
      <c r="A2528">
        <f t="shared" si="238"/>
        <v>7777897927</v>
      </c>
      <c r="B2528" s="1">
        <v>42443</v>
      </c>
      <c r="C2528" t="str">
        <f t="shared" si="234"/>
        <v>Monday</v>
      </c>
      <c r="D2528" t="str">
        <f t="shared" si="235"/>
        <v>March</v>
      </c>
      <c r="E2528">
        <v>14.75</v>
      </c>
      <c r="F2528" t="s">
        <v>7</v>
      </c>
      <c r="G2528" t="s">
        <v>14</v>
      </c>
      <c r="H2528">
        <f t="shared" si="236"/>
        <v>20.25</v>
      </c>
      <c r="I2528">
        <v>7</v>
      </c>
      <c r="J2528" t="s">
        <v>56</v>
      </c>
      <c r="K2528" t="s">
        <v>57</v>
      </c>
      <c r="L2528">
        <f>Table357[[#This Row],[unit_price]]*Table357[[#This Row],[quantity]]</f>
        <v>103.25</v>
      </c>
      <c r="M2528">
        <f t="shared" si="237"/>
        <v>141.75</v>
      </c>
      <c r="N2528">
        <f t="shared" si="239"/>
        <v>38.5</v>
      </c>
      <c r="O2528" t="s">
        <v>111</v>
      </c>
      <c r="P2528" t="s">
        <v>115</v>
      </c>
      <c r="Q2528" t="str">
        <f>TEXT(Table357[[#This Row],[order_date]],"yyyy")</f>
        <v>2016</v>
      </c>
    </row>
    <row r="2529" spans="1:17" x14ac:dyDescent="0.3">
      <c r="A2529">
        <f t="shared" si="238"/>
        <v>7777897928</v>
      </c>
      <c r="B2529" s="1">
        <v>42443</v>
      </c>
      <c r="C2529" t="str">
        <f t="shared" si="234"/>
        <v>Monday</v>
      </c>
      <c r="D2529" t="str">
        <f t="shared" si="235"/>
        <v>March</v>
      </c>
      <c r="E2529">
        <v>17.5</v>
      </c>
      <c r="F2529" t="s">
        <v>13</v>
      </c>
      <c r="G2529" t="s">
        <v>8</v>
      </c>
      <c r="H2529">
        <f t="shared" si="236"/>
        <v>23.5</v>
      </c>
      <c r="I2529">
        <v>12</v>
      </c>
      <c r="J2529" t="s">
        <v>74</v>
      </c>
      <c r="K2529" t="s">
        <v>75</v>
      </c>
      <c r="L2529">
        <f>Table357[[#This Row],[unit_price]]*Table357[[#This Row],[quantity]]</f>
        <v>210</v>
      </c>
      <c r="M2529">
        <f t="shared" si="237"/>
        <v>282</v>
      </c>
      <c r="N2529">
        <f t="shared" si="239"/>
        <v>72</v>
      </c>
      <c r="O2529" t="s">
        <v>112</v>
      </c>
      <c r="P2529" t="s">
        <v>115</v>
      </c>
      <c r="Q2529" t="str">
        <f>TEXT(Table357[[#This Row],[order_date]],"yyyy")</f>
        <v>2016</v>
      </c>
    </row>
    <row r="2530" spans="1:17" x14ac:dyDescent="0.3">
      <c r="A2530">
        <f t="shared" si="238"/>
        <v>7777897929</v>
      </c>
      <c r="B2530" s="1">
        <v>42443</v>
      </c>
      <c r="C2530" t="str">
        <f t="shared" si="234"/>
        <v>Monday</v>
      </c>
      <c r="D2530" t="str">
        <f t="shared" si="235"/>
        <v>March</v>
      </c>
      <c r="E2530">
        <v>12</v>
      </c>
      <c r="F2530" t="s">
        <v>27</v>
      </c>
      <c r="G2530" t="s">
        <v>8</v>
      </c>
      <c r="H2530">
        <f t="shared" si="236"/>
        <v>15</v>
      </c>
      <c r="I2530">
        <v>1</v>
      </c>
      <c r="J2530" t="s">
        <v>52</v>
      </c>
      <c r="K2530" t="s">
        <v>53</v>
      </c>
      <c r="L2530">
        <f>Table357[[#This Row],[unit_price]]*Table357[[#This Row],[quantity]]</f>
        <v>12</v>
      </c>
      <c r="M2530">
        <f t="shared" si="237"/>
        <v>15</v>
      </c>
      <c r="N2530">
        <f t="shared" si="239"/>
        <v>3</v>
      </c>
      <c r="O2530" t="s">
        <v>111</v>
      </c>
      <c r="P2530" t="s">
        <v>115</v>
      </c>
      <c r="Q2530" t="str">
        <f>TEXT(Table357[[#This Row],[order_date]],"yyyy")</f>
        <v>2016</v>
      </c>
    </row>
    <row r="2531" spans="1:17" x14ac:dyDescent="0.3">
      <c r="A2531">
        <f t="shared" si="238"/>
        <v>7777897930</v>
      </c>
      <c r="B2531" s="1">
        <v>42443</v>
      </c>
      <c r="C2531" t="str">
        <f t="shared" si="234"/>
        <v>Monday</v>
      </c>
      <c r="D2531" t="str">
        <f t="shared" si="235"/>
        <v>March</v>
      </c>
      <c r="E2531">
        <v>25.5</v>
      </c>
      <c r="F2531" t="s">
        <v>76</v>
      </c>
      <c r="G2531" t="s">
        <v>8</v>
      </c>
      <c r="H2531">
        <f t="shared" si="236"/>
        <v>26.5</v>
      </c>
      <c r="I2531">
        <v>8</v>
      </c>
      <c r="J2531" t="s">
        <v>30</v>
      </c>
      <c r="K2531" t="s">
        <v>31</v>
      </c>
      <c r="L2531">
        <f>Table357[[#This Row],[unit_price]]*Table357[[#This Row],[quantity]]</f>
        <v>204</v>
      </c>
      <c r="M2531">
        <f t="shared" si="237"/>
        <v>212</v>
      </c>
      <c r="N2531">
        <f t="shared" si="239"/>
        <v>8</v>
      </c>
      <c r="O2531" t="s">
        <v>112</v>
      </c>
      <c r="P2531" t="s">
        <v>115</v>
      </c>
      <c r="Q2531" t="str">
        <f>TEXT(Table357[[#This Row],[order_date]],"yyyy")</f>
        <v>2016</v>
      </c>
    </row>
    <row r="2532" spans="1:17" x14ac:dyDescent="0.3">
      <c r="A2532">
        <f t="shared" si="238"/>
        <v>7777897931</v>
      </c>
      <c r="B2532" s="1">
        <v>42443</v>
      </c>
      <c r="C2532" t="str">
        <f t="shared" si="234"/>
        <v>Monday</v>
      </c>
      <c r="D2532" t="str">
        <f t="shared" si="235"/>
        <v>March</v>
      </c>
      <c r="E2532">
        <v>12</v>
      </c>
      <c r="F2532" t="s">
        <v>27</v>
      </c>
      <c r="G2532" t="s">
        <v>8</v>
      </c>
      <c r="H2532">
        <f t="shared" si="236"/>
        <v>15</v>
      </c>
      <c r="I2532">
        <v>9</v>
      </c>
      <c r="J2532" t="s">
        <v>11</v>
      </c>
      <c r="K2532" t="s">
        <v>12</v>
      </c>
      <c r="L2532">
        <f>Table357[[#This Row],[unit_price]]*Table357[[#This Row],[quantity]]</f>
        <v>108</v>
      </c>
      <c r="M2532">
        <f t="shared" si="237"/>
        <v>135</v>
      </c>
      <c r="N2532">
        <f t="shared" si="239"/>
        <v>27</v>
      </c>
      <c r="O2532" t="s">
        <v>112</v>
      </c>
      <c r="P2532" t="s">
        <v>115</v>
      </c>
      <c r="Q2532" t="str">
        <f>TEXT(Table357[[#This Row],[order_date]],"yyyy")</f>
        <v>2016</v>
      </c>
    </row>
    <row r="2533" spans="1:17" x14ac:dyDescent="0.3">
      <c r="A2533">
        <f t="shared" si="238"/>
        <v>7777897932</v>
      </c>
      <c r="B2533" s="1">
        <v>42443</v>
      </c>
      <c r="C2533" t="str">
        <f t="shared" si="234"/>
        <v>Monday</v>
      </c>
      <c r="D2533" t="str">
        <f t="shared" si="235"/>
        <v>March</v>
      </c>
      <c r="E2533">
        <v>20.75</v>
      </c>
      <c r="F2533" t="s">
        <v>13</v>
      </c>
      <c r="G2533" t="s">
        <v>22</v>
      </c>
      <c r="H2533">
        <f t="shared" si="236"/>
        <v>28.75</v>
      </c>
      <c r="I2533">
        <v>5</v>
      </c>
      <c r="J2533" t="s">
        <v>44</v>
      </c>
      <c r="K2533" t="s">
        <v>45</v>
      </c>
      <c r="L2533">
        <f>Table357[[#This Row],[unit_price]]*Table357[[#This Row],[quantity]]</f>
        <v>103.75</v>
      </c>
      <c r="M2533">
        <f t="shared" si="237"/>
        <v>143.75</v>
      </c>
      <c r="N2533">
        <f t="shared" si="239"/>
        <v>40</v>
      </c>
      <c r="O2533" t="s">
        <v>111</v>
      </c>
      <c r="P2533" t="s">
        <v>115</v>
      </c>
      <c r="Q2533" t="str">
        <f>TEXT(Table357[[#This Row],[order_date]],"yyyy")</f>
        <v>2016</v>
      </c>
    </row>
    <row r="2534" spans="1:17" x14ac:dyDescent="0.3">
      <c r="A2534">
        <f t="shared" si="238"/>
        <v>7777897933</v>
      </c>
      <c r="B2534" s="1">
        <v>42444</v>
      </c>
      <c r="C2534" t="str">
        <f t="shared" si="234"/>
        <v>Tuesday</v>
      </c>
      <c r="D2534" t="str">
        <f t="shared" si="235"/>
        <v>March</v>
      </c>
      <c r="E2534">
        <v>20.25</v>
      </c>
      <c r="F2534" t="s">
        <v>13</v>
      </c>
      <c r="G2534" t="s">
        <v>14</v>
      </c>
      <c r="H2534">
        <f t="shared" si="236"/>
        <v>27.25</v>
      </c>
      <c r="I2534">
        <v>8</v>
      </c>
      <c r="J2534" t="s">
        <v>68</v>
      </c>
      <c r="K2534" t="s">
        <v>69</v>
      </c>
      <c r="L2534">
        <f>Table357[[#This Row],[unit_price]]*Table357[[#This Row],[quantity]]</f>
        <v>162</v>
      </c>
      <c r="M2534">
        <f t="shared" si="237"/>
        <v>218</v>
      </c>
      <c r="N2534">
        <f t="shared" si="239"/>
        <v>56</v>
      </c>
      <c r="O2534" t="s">
        <v>112</v>
      </c>
      <c r="P2534" t="s">
        <v>115</v>
      </c>
      <c r="Q2534" t="str">
        <f>TEXT(Table357[[#This Row],[order_date]],"yyyy")</f>
        <v>2016</v>
      </c>
    </row>
    <row r="2535" spans="1:17" x14ac:dyDescent="0.3">
      <c r="A2535">
        <f t="shared" si="238"/>
        <v>7777897934</v>
      </c>
      <c r="B2535" s="1">
        <v>42444</v>
      </c>
      <c r="C2535" t="str">
        <f t="shared" si="234"/>
        <v>Tuesday</v>
      </c>
      <c r="D2535" t="str">
        <f t="shared" si="235"/>
        <v>March</v>
      </c>
      <c r="E2535">
        <v>12.75</v>
      </c>
      <c r="F2535" t="s">
        <v>27</v>
      </c>
      <c r="G2535" t="s">
        <v>22</v>
      </c>
      <c r="H2535">
        <f t="shared" si="236"/>
        <v>17.75</v>
      </c>
      <c r="I2535">
        <v>2</v>
      </c>
      <c r="J2535" t="s">
        <v>23</v>
      </c>
      <c r="K2535" t="s">
        <v>24</v>
      </c>
      <c r="L2535">
        <f>Table357[[#This Row],[unit_price]]*Table357[[#This Row],[quantity]]</f>
        <v>25.5</v>
      </c>
      <c r="M2535">
        <f t="shared" si="237"/>
        <v>35.5</v>
      </c>
      <c r="N2535">
        <f t="shared" si="239"/>
        <v>10</v>
      </c>
      <c r="O2535" t="s">
        <v>112</v>
      </c>
      <c r="P2535" t="s">
        <v>115</v>
      </c>
      <c r="Q2535" t="str">
        <f>TEXT(Table357[[#This Row],[order_date]],"yyyy")</f>
        <v>2016</v>
      </c>
    </row>
    <row r="2536" spans="1:17" x14ac:dyDescent="0.3">
      <c r="A2536">
        <f t="shared" si="238"/>
        <v>7777897935</v>
      </c>
      <c r="B2536" s="1">
        <v>42444</v>
      </c>
      <c r="C2536" t="str">
        <f t="shared" si="234"/>
        <v>Tuesday</v>
      </c>
      <c r="D2536" t="str">
        <f t="shared" si="235"/>
        <v>March</v>
      </c>
      <c r="E2536">
        <v>16.75</v>
      </c>
      <c r="F2536" t="s">
        <v>7</v>
      </c>
      <c r="G2536" t="s">
        <v>22</v>
      </c>
      <c r="H2536">
        <f t="shared" si="236"/>
        <v>23.25</v>
      </c>
      <c r="I2536">
        <v>1</v>
      </c>
      <c r="J2536" t="s">
        <v>28</v>
      </c>
      <c r="K2536" t="s">
        <v>29</v>
      </c>
      <c r="L2536">
        <f>Table357[[#This Row],[unit_price]]*Table357[[#This Row],[quantity]]</f>
        <v>16.75</v>
      </c>
      <c r="M2536">
        <f t="shared" si="237"/>
        <v>23.25</v>
      </c>
      <c r="N2536">
        <f t="shared" si="239"/>
        <v>6.5</v>
      </c>
      <c r="O2536" t="s">
        <v>112</v>
      </c>
      <c r="P2536" t="s">
        <v>114</v>
      </c>
      <c r="Q2536" t="str">
        <f>TEXT(Table357[[#This Row],[order_date]],"yyyy")</f>
        <v>2016</v>
      </c>
    </row>
    <row r="2537" spans="1:17" x14ac:dyDescent="0.3">
      <c r="A2537">
        <f t="shared" si="238"/>
        <v>7777897936</v>
      </c>
      <c r="B2537" s="1">
        <v>42444</v>
      </c>
      <c r="C2537" t="str">
        <f t="shared" si="234"/>
        <v>Tuesday</v>
      </c>
      <c r="D2537" t="str">
        <f t="shared" si="235"/>
        <v>March</v>
      </c>
      <c r="E2537">
        <v>10.5</v>
      </c>
      <c r="F2537" t="s">
        <v>27</v>
      </c>
      <c r="G2537" t="s">
        <v>8</v>
      </c>
      <c r="H2537">
        <f t="shared" si="236"/>
        <v>13.5</v>
      </c>
      <c r="I2537">
        <v>7</v>
      </c>
      <c r="J2537" t="s">
        <v>9</v>
      </c>
      <c r="K2537" t="s">
        <v>10</v>
      </c>
      <c r="L2537">
        <f>Table357[[#This Row],[unit_price]]*Table357[[#This Row],[quantity]]</f>
        <v>73.5</v>
      </c>
      <c r="M2537">
        <f t="shared" si="237"/>
        <v>94.5</v>
      </c>
      <c r="N2537">
        <f t="shared" si="239"/>
        <v>21</v>
      </c>
      <c r="O2537" t="s">
        <v>111</v>
      </c>
      <c r="P2537" t="s">
        <v>114</v>
      </c>
      <c r="Q2537" t="str">
        <f>TEXT(Table357[[#This Row],[order_date]],"yyyy")</f>
        <v>2016</v>
      </c>
    </row>
    <row r="2538" spans="1:17" x14ac:dyDescent="0.3">
      <c r="A2538">
        <f t="shared" si="238"/>
        <v>7777897937</v>
      </c>
      <c r="B2538" s="1">
        <v>42444</v>
      </c>
      <c r="C2538" t="str">
        <f t="shared" si="234"/>
        <v>Tuesday</v>
      </c>
      <c r="D2538" t="str">
        <f t="shared" si="235"/>
        <v>March</v>
      </c>
      <c r="E2538">
        <v>16.25</v>
      </c>
      <c r="F2538" t="s">
        <v>7</v>
      </c>
      <c r="G2538" t="s">
        <v>17</v>
      </c>
      <c r="H2538">
        <f t="shared" si="236"/>
        <v>24.75</v>
      </c>
      <c r="I2538">
        <v>10</v>
      </c>
      <c r="J2538" t="s">
        <v>60</v>
      </c>
      <c r="K2538" t="s">
        <v>61</v>
      </c>
      <c r="L2538">
        <f>Table357[[#This Row],[unit_price]]*Table357[[#This Row],[quantity]]</f>
        <v>162.5</v>
      </c>
      <c r="M2538">
        <f t="shared" si="237"/>
        <v>247.5</v>
      </c>
      <c r="N2538">
        <f t="shared" si="239"/>
        <v>85</v>
      </c>
      <c r="O2538" t="s">
        <v>111</v>
      </c>
      <c r="P2538" t="s">
        <v>115</v>
      </c>
      <c r="Q2538" t="str">
        <f>TEXT(Table357[[#This Row],[order_date]],"yyyy")</f>
        <v>2016</v>
      </c>
    </row>
    <row r="2539" spans="1:17" x14ac:dyDescent="0.3">
      <c r="A2539">
        <f t="shared" si="238"/>
        <v>7777897938</v>
      </c>
      <c r="B2539" s="1">
        <v>42445</v>
      </c>
      <c r="C2539" t="str">
        <f t="shared" si="234"/>
        <v>Wednesday</v>
      </c>
      <c r="D2539" t="str">
        <f t="shared" si="235"/>
        <v>March</v>
      </c>
      <c r="E2539">
        <v>16</v>
      </c>
      <c r="F2539" t="s">
        <v>7</v>
      </c>
      <c r="G2539" t="s">
        <v>8</v>
      </c>
      <c r="H2539">
        <f t="shared" si="236"/>
        <v>20.5</v>
      </c>
      <c r="I2539">
        <v>8</v>
      </c>
      <c r="J2539" t="s">
        <v>36</v>
      </c>
      <c r="K2539" t="s">
        <v>37</v>
      </c>
      <c r="L2539">
        <f>Table357[[#This Row],[unit_price]]*Table357[[#This Row],[quantity]]</f>
        <v>128</v>
      </c>
      <c r="M2539">
        <f t="shared" si="237"/>
        <v>164</v>
      </c>
      <c r="N2539">
        <f t="shared" si="239"/>
        <v>36</v>
      </c>
      <c r="O2539" t="s">
        <v>112</v>
      </c>
      <c r="P2539" t="s">
        <v>114</v>
      </c>
      <c r="Q2539" t="str">
        <f>TEXT(Table357[[#This Row],[order_date]],"yyyy")</f>
        <v>2016</v>
      </c>
    </row>
    <row r="2540" spans="1:17" x14ac:dyDescent="0.3">
      <c r="A2540">
        <f t="shared" si="238"/>
        <v>7777897939</v>
      </c>
      <c r="B2540" s="1">
        <v>42445</v>
      </c>
      <c r="C2540" t="str">
        <f t="shared" si="234"/>
        <v>Wednesday</v>
      </c>
      <c r="D2540" t="str">
        <f t="shared" si="235"/>
        <v>March</v>
      </c>
      <c r="E2540">
        <v>10.5</v>
      </c>
      <c r="F2540" t="s">
        <v>27</v>
      </c>
      <c r="G2540" t="s">
        <v>8</v>
      </c>
      <c r="H2540">
        <f t="shared" si="236"/>
        <v>13.5</v>
      </c>
      <c r="I2540">
        <v>6</v>
      </c>
      <c r="J2540" t="s">
        <v>9</v>
      </c>
      <c r="K2540" t="s">
        <v>10</v>
      </c>
      <c r="L2540">
        <f>Table357[[#This Row],[unit_price]]*Table357[[#This Row],[quantity]]</f>
        <v>63</v>
      </c>
      <c r="M2540">
        <f t="shared" si="237"/>
        <v>81</v>
      </c>
      <c r="N2540">
        <f t="shared" si="239"/>
        <v>18</v>
      </c>
      <c r="O2540" t="s">
        <v>112</v>
      </c>
      <c r="P2540" t="s">
        <v>115</v>
      </c>
      <c r="Q2540" t="str">
        <f>TEXT(Table357[[#This Row],[order_date]],"yyyy")</f>
        <v>2016</v>
      </c>
    </row>
    <row r="2541" spans="1:17" x14ac:dyDescent="0.3">
      <c r="A2541">
        <f t="shared" si="238"/>
        <v>7777897940</v>
      </c>
      <c r="B2541" s="1">
        <v>42445</v>
      </c>
      <c r="C2541" t="str">
        <f t="shared" si="234"/>
        <v>Wednesday</v>
      </c>
      <c r="D2541" t="str">
        <f t="shared" si="235"/>
        <v>March</v>
      </c>
      <c r="E2541">
        <v>20.25</v>
      </c>
      <c r="F2541" t="s">
        <v>13</v>
      </c>
      <c r="G2541" t="s">
        <v>14</v>
      </c>
      <c r="H2541">
        <f t="shared" si="236"/>
        <v>27.25</v>
      </c>
      <c r="I2541">
        <v>9</v>
      </c>
      <c r="J2541" t="s">
        <v>20</v>
      </c>
      <c r="K2541" t="s">
        <v>21</v>
      </c>
      <c r="L2541">
        <f>Table357[[#This Row],[unit_price]]*Table357[[#This Row],[quantity]]</f>
        <v>182.25</v>
      </c>
      <c r="M2541">
        <f t="shared" si="237"/>
        <v>245.25</v>
      </c>
      <c r="N2541">
        <f t="shared" si="239"/>
        <v>63</v>
      </c>
      <c r="O2541" t="s">
        <v>111</v>
      </c>
      <c r="P2541" t="s">
        <v>114</v>
      </c>
      <c r="Q2541" t="str">
        <f>TEXT(Table357[[#This Row],[order_date]],"yyyy")</f>
        <v>2016</v>
      </c>
    </row>
    <row r="2542" spans="1:17" x14ac:dyDescent="0.3">
      <c r="A2542">
        <f t="shared" si="238"/>
        <v>7777897941</v>
      </c>
      <c r="B2542" s="1">
        <v>42445</v>
      </c>
      <c r="C2542" t="str">
        <f t="shared" si="234"/>
        <v>Wednesday</v>
      </c>
      <c r="D2542" t="str">
        <f t="shared" si="235"/>
        <v>March</v>
      </c>
      <c r="E2542">
        <v>12.75</v>
      </c>
      <c r="F2542" t="s">
        <v>27</v>
      </c>
      <c r="G2542" t="s">
        <v>22</v>
      </c>
      <c r="H2542">
        <f t="shared" si="236"/>
        <v>17.75</v>
      </c>
      <c r="I2542">
        <v>4</v>
      </c>
      <c r="J2542" t="s">
        <v>44</v>
      </c>
      <c r="K2542" t="s">
        <v>45</v>
      </c>
      <c r="L2542">
        <f>Table357[[#This Row],[unit_price]]*Table357[[#This Row],[quantity]]</f>
        <v>51</v>
      </c>
      <c r="M2542">
        <f t="shared" si="237"/>
        <v>71</v>
      </c>
      <c r="N2542">
        <f t="shared" si="239"/>
        <v>20</v>
      </c>
      <c r="O2542" t="s">
        <v>111</v>
      </c>
      <c r="P2542" t="s">
        <v>115</v>
      </c>
      <c r="Q2542" t="str">
        <f>TEXT(Table357[[#This Row],[order_date]],"yyyy")</f>
        <v>2016</v>
      </c>
    </row>
    <row r="2543" spans="1:17" x14ac:dyDescent="0.3">
      <c r="A2543">
        <f t="shared" si="238"/>
        <v>7777897942</v>
      </c>
      <c r="B2543" s="1">
        <v>42445</v>
      </c>
      <c r="C2543" t="str">
        <f t="shared" si="234"/>
        <v>Wednesday</v>
      </c>
      <c r="D2543" t="str">
        <f t="shared" si="235"/>
        <v>March</v>
      </c>
      <c r="E2543">
        <v>20.5</v>
      </c>
      <c r="F2543" t="s">
        <v>13</v>
      </c>
      <c r="G2543" t="s">
        <v>8</v>
      </c>
      <c r="H2543">
        <f t="shared" si="236"/>
        <v>26.5</v>
      </c>
      <c r="I2543">
        <v>1</v>
      </c>
      <c r="J2543" t="s">
        <v>11</v>
      </c>
      <c r="K2543" t="s">
        <v>12</v>
      </c>
      <c r="L2543">
        <f>Table357[[#This Row],[unit_price]]*Table357[[#This Row],[quantity]]</f>
        <v>20.5</v>
      </c>
      <c r="M2543">
        <f t="shared" si="237"/>
        <v>26.5</v>
      </c>
      <c r="N2543">
        <f t="shared" si="239"/>
        <v>6</v>
      </c>
      <c r="O2543" t="s">
        <v>111</v>
      </c>
      <c r="P2543" t="s">
        <v>114</v>
      </c>
      <c r="Q2543" t="str">
        <f>TEXT(Table357[[#This Row],[order_date]],"yyyy")</f>
        <v>2016</v>
      </c>
    </row>
    <row r="2544" spans="1:17" x14ac:dyDescent="0.3">
      <c r="A2544">
        <f t="shared" si="238"/>
        <v>7777897943</v>
      </c>
      <c r="B2544" s="1">
        <v>42445</v>
      </c>
      <c r="C2544" t="str">
        <f t="shared" si="234"/>
        <v>Wednesday</v>
      </c>
      <c r="D2544" t="str">
        <f t="shared" si="235"/>
        <v>March</v>
      </c>
      <c r="E2544">
        <v>11</v>
      </c>
      <c r="F2544" t="s">
        <v>27</v>
      </c>
      <c r="G2544" t="s">
        <v>8</v>
      </c>
      <c r="H2544">
        <f t="shared" si="236"/>
        <v>14</v>
      </c>
      <c r="I2544">
        <v>10</v>
      </c>
      <c r="J2544" t="s">
        <v>74</v>
      </c>
      <c r="K2544" t="s">
        <v>75</v>
      </c>
      <c r="L2544">
        <f>Table357[[#This Row],[unit_price]]*Table357[[#This Row],[quantity]]</f>
        <v>110</v>
      </c>
      <c r="M2544">
        <f t="shared" si="237"/>
        <v>140</v>
      </c>
      <c r="N2544">
        <f t="shared" si="239"/>
        <v>30</v>
      </c>
      <c r="O2544" t="s">
        <v>111</v>
      </c>
      <c r="P2544" t="s">
        <v>115</v>
      </c>
      <c r="Q2544" t="str">
        <f>TEXT(Table357[[#This Row],[order_date]],"yyyy")</f>
        <v>2016</v>
      </c>
    </row>
    <row r="2545" spans="1:17" x14ac:dyDescent="0.3">
      <c r="A2545">
        <f t="shared" si="238"/>
        <v>7777897944</v>
      </c>
      <c r="B2545" s="1">
        <v>42445</v>
      </c>
      <c r="C2545" t="str">
        <f t="shared" si="234"/>
        <v>Wednesday</v>
      </c>
      <c r="D2545" t="str">
        <f t="shared" si="235"/>
        <v>March</v>
      </c>
      <c r="E2545">
        <v>12</v>
      </c>
      <c r="F2545" t="s">
        <v>27</v>
      </c>
      <c r="G2545" t="s">
        <v>14</v>
      </c>
      <c r="H2545">
        <f t="shared" si="236"/>
        <v>16</v>
      </c>
      <c r="I2545">
        <v>8</v>
      </c>
      <c r="J2545" t="s">
        <v>42</v>
      </c>
      <c r="K2545" t="s">
        <v>43</v>
      </c>
      <c r="L2545">
        <f>Table357[[#This Row],[unit_price]]*Table357[[#This Row],[quantity]]</f>
        <v>96</v>
      </c>
      <c r="M2545">
        <f t="shared" si="237"/>
        <v>128</v>
      </c>
      <c r="N2545">
        <f t="shared" si="239"/>
        <v>32</v>
      </c>
      <c r="O2545" t="s">
        <v>111</v>
      </c>
      <c r="P2545" t="s">
        <v>115</v>
      </c>
      <c r="Q2545" t="str">
        <f>TEXT(Table357[[#This Row],[order_date]],"yyyy")</f>
        <v>2016</v>
      </c>
    </row>
    <row r="2546" spans="1:17" x14ac:dyDescent="0.3">
      <c r="A2546">
        <f t="shared" si="238"/>
        <v>7777897945</v>
      </c>
      <c r="B2546" s="1">
        <v>42445</v>
      </c>
      <c r="C2546" t="str">
        <f t="shared" si="234"/>
        <v>Wednesday</v>
      </c>
      <c r="D2546" t="str">
        <f t="shared" si="235"/>
        <v>March</v>
      </c>
      <c r="E2546">
        <v>16.75</v>
      </c>
      <c r="F2546" t="s">
        <v>7</v>
      </c>
      <c r="G2546" t="s">
        <v>22</v>
      </c>
      <c r="H2546">
        <f t="shared" si="236"/>
        <v>23.25</v>
      </c>
      <c r="I2546">
        <v>11</v>
      </c>
      <c r="J2546" t="s">
        <v>46</v>
      </c>
      <c r="K2546" t="s">
        <v>47</v>
      </c>
      <c r="L2546">
        <f>Table357[[#This Row],[unit_price]]*Table357[[#This Row],[quantity]]</f>
        <v>184.25</v>
      </c>
      <c r="M2546">
        <f t="shared" si="237"/>
        <v>255.75</v>
      </c>
      <c r="N2546">
        <f t="shared" si="239"/>
        <v>71.5</v>
      </c>
      <c r="O2546" t="s">
        <v>111</v>
      </c>
      <c r="P2546" t="s">
        <v>115</v>
      </c>
      <c r="Q2546" t="str">
        <f>TEXT(Table357[[#This Row],[order_date]],"yyyy")</f>
        <v>2016</v>
      </c>
    </row>
    <row r="2547" spans="1:17" x14ac:dyDescent="0.3">
      <c r="A2547">
        <f t="shared" si="238"/>
        <v>7777897946</v>
      </c>
      <c r="B2547" s="1">
        <v>42445</v>
      </c>
      <c r="C2547" t="str">
        <f t="shared" si="234"/>
        <v>Wednesday</v>
      </c>
      <c r="D2547" t="str">
        <f t="shared" si="235"/>
        <v>March</v>
      </c>
      <c r="E2547">
        <v>20.75</v>
      </c>
      <c r="F2547" t="s">
        <v>13</v>
      </c>
      <c r="G2547" t="s">
        <v>22</v>
      </c>
      <c r="H2547">
        <f t="shared" si="236"/>
        <v>28.75</v>
      </c>
      <c r="I2547">
        <v>1</v>
      </c>
      <c r="J2547" t="s">
        <v>23</v>
      </c>
      <c r="K2547" t="s">
        <v>24</v>
      </c>
      <c r="L2547">
        <f>Table357[[#This Row],[unit_price]]*Table357[[#This Row],[quantity]]</f>
        <v>20.75</v>
      </c>
      <c r="M2547">
        <f t="shared" si="237"/>
        <v>28.75</v>
      </c>
      <c r="N2547">
        <f t="shared" si="239"/>
        <v>8</v>
      </c>
      <c r="O2547" t="s">
        <v>112</v>
      </c>
      <c r="P2547" t="s">
        <v>115</v>
      </c>
      <c r="Q2547" t="str">
        <f>TEXT(Table357[[#This Row],[order_date]],"yyyy")</f>
        <v>2016</v>
      </c>
    </row>
    <row r="2548" spans="1:17" x14ac:dyDescent="0.3">
      <c r="A2548">
        <f t="shared" si="238"/>
        <v>7777897947</v>
      </c>
      <c r="B2548" s="1">
        <v>42446</v>
      </c>
      <c r="C2548" t="str">
        <f t="shared" si="234"/>
        <v>Thursday</v>
      </c>
      <c r="D2548" t="str">
        <f t="shared" si="235"/>
        <v>March</v>
      </c>
      <c r="E2548">
        <v>16.75</v>
      </c>
      <c r="F2548" t="s">
        <v>7</v>
      </c>
      <c r="G2548" t="s">
        <v>22</v>
      </c>
      <c r="H2548">
        <f t="shared" si="236"/>
        <v>23.25</v>
      </c>
      <c r="I2548">
        <v>6</v>
      </c>
      <c r="J2548" t="s">
        <v>46</v>
      </c>
      <c r="K2548" t="s">
        <v>47</v>
      </c>
      <c r="L2548">
        <f>Table357[[#This Row],[unit_price]]*Table357[[#This Row],[quantity]]</f>
        <v>100.5</v>
      </c>
      <c r="M2548">
        <f t="shared" si="237"/>
        <v>139.5</v>
      </c>
      <c r="N2548">
        <f t="shared" si="239"/>
        <v>39</v>
      </c>
      <c r="O2548" t="s">
        <v>112</v>
      </c>
      <c r="P2548" t="s">
        <v>115</v>
      </c>
      <c r="Q2548" t="str">
        <f>TEXT(Table357[[#This Row],[order_date]],"yyyy")</f>
        <v>2016</v>
      </c>
    </row>
    <row r="2549" spans="1:17" x14ac:dyDescent="0.3">
      <c r="A2549">
        <f t="shared" si="238"/>
        <v>7777897948</v>
      </c>
      <c r="B2549" s="1">
        <v>42446</v>
      </c>
      <c r="C2549" t="str">
        <f t="shared" si="234"/>
        <v>Thursday</v>
      </c>
      <c r="D2549" t="str">
        <f t="shared" si="235"/>
        <v>March</v>
      </c>
      <c r="E2549">
        <v>16.5</v>
      </c>
      <c r="F2549" t="s">
        <v>13</v>
      </c>
      <c r="G2549" t="s">
        <v>8</v>
      </c>
      <c r="H2549">
        <f t="shared" si="236"/>
        <v>22.5</v>
      </c>
      <c r="I2549">
        <v>7</v>
      </c>
      <c r="J2549" t="s">
        <v>9</v>
      </c>
      <c r="K2549" t="s">
        <v>10</v>
      </c>
      <c r="L2549">
        <f>Table357[[#This Row],[unit_price]]*Table357[[#This Row],[quantity]]</f>
        <v>115.5</v>
      </c>
      <c r="M2549">
        <f t="shared" si="237"/>
        <v>157.5</v>
      </c>
      <c r="N2549">
        <f t="shared" si="239"/>
        <v>42</v>
      </c>
      <c r="O2549" t="s">
        <v>111</v>
      </c>
      <c r="P2549" t="s">
        <v>115</v>
      </c>
      <c r="Q2549" t="str">
        <f>TEXT(Table357[[#This Row],[order_date]],"yyyy")</f>
        <v>2016</v>
      </c>
    </row>
    <row r="2550" spans="1:17" x14ac:dyDescent="0.3">
      <c r="A2550">
        <f t="shared" si="238"/>
        <v>7777897949</v>
      </c>
      <c r="B2550" s="1">
        <v>42446</v>
      </c>
      <c r="C2550" t="str">
        <f t="shared" si="234"/>
        <v>Thursday</v>
      </c>
      <c r="D2550" t="str">
        <f t="shared" si="235"/>
        <v>March</v>
      </c>
      <c r="E2550">
        <v>11</v>
      </c>
      <c r="F2550" t="s">
        <v>27</v>
      </c>
      <c r="G2550" t="s">
        <v>8</v>
      </c>
      <c r="H2550">
        <f t="shared" si="236"/>
        <v>14</v>
      </c>
      <c r="I2550">
        <v>2</v>
      </c>
      <c r="J2550" t="s">
        <v>74</v>
      </c>
      <c r="K2550" t="s">
        <v>75</v>
      </c>
      <c r="L2550">
        <f>Table357[[#This Row],[unit_price]]*Table357[[#This Row],[quantity]]</f>
        <v>22</v>
      </c>
      <c r="M2550">
        <f t="shared" si="237"/>
        <v>28</v>
      </c>
      <c r="N2550">
        <f t="shared" si="239"/>
        <v>6</v>
      </c>
      <c r="O2550" t="s">
        <v>111</v>
      </c>
      <c r="P2550" t="s">
        <v>114</v>
      </c>
      <c r="Q2550" t="str">
        <f>TEXT(Table357[[#This Row],[order_date]],"yyyy")</f>
        <v>2016</v>
      </c>
    </row>
    <row r="2551" spans="1:17" x14ac:dyDescent="0.3">
      <c r="A2551">
        <f t="shared" si="238"/>
        <v>7777897950</v>
      </c>
      <c r="B2551" s="1">
        <v>42446</v>
      </c>
      <c r="C2551" t="str">
        <f t="shared" si="234"/>
        <v>Thursday</v>
      </c>
      <c r="D2551" t="str">
        <f t="shared" si="235"/>
        <v>March</v>
      </c>
      <c r="E2551">
        <v>18.5</v>
      </c>
      <c r="F2551" t="s">
        <v>13</v>
      </c>
      <c r="G2551" t="s">
        <v>14</v>
      </c>
      <c r="H2551">
        <f t="shared" si="236"/>
        <v>25.5</v>
      </c>
      <c r="I2551">
        <v>10</v>
      </c>
      <c r="J2551" t="s">
        <v>15</v>
      </c>
      <c r="K2551" t="s">
        <v>16</v>
      </c>
      <c r="L2551">
        <f>Table357[[#This Row],[unit_price]]*Table357[[#This Row],[quantity]]</f>
        <v>185</v>
      </c>
      <c r="M2551">
        <f t="shared" si="237"/>
        <v>255</v>
      </c>
      <c r="N2551">
        <f t="shared" si="239"/>
        <v>70</v>
      </c>
      <c r="O2551" t="s">
        <v>111</v>
      </c>
      <c r="P2551" t="s">
        <v>114</v>
      </c>
      <c r="Q2551" t="str">
        <f>TEXT(Table357[[#This Row],[order_date]],"yyyy")</f>
        <v>2016</v>
      </c>
    </row>
    <row r="2552" spans="1:17" x14ac:dyDescent="0.3">
      <c r="A2552">
        <f t="shared" si="238"/>
        <v>7777897951</v>
      </c>
      <c r="B2552" s="1">
        <v>42446</v>
      </c>
      <c r="C2552" t="str">
        <f t="shared" si="234"/>
        <v>Thursday</v>
      </c>
      <c r="D2552" t="str">
        <f t="shared" si="235"/>
        <v>March</v>
      </c>
      <c r="E2552">
        <v>20.75</v>
      </c>
      <c r="F2552" t="s">
        <v>13</v>
      </c>
      <c r="G2552" t="s">
        <v>17</v>
      </c>
      <c r="H2552">
        <f t="shared" si="236"/>
        <v>30.75</v>
      </c>
      <c r="I2552">
        <v>9</v>
      </c>
      <c r="J2552" t="s">
        <v>18</v>
      </c>
      <c r="K2552" t="s">
        <v>19</v>
      </c>
      <c r="L2552">
        <f>Table357[[#This Row],[unit_price]]*Table357[[#This Row],[quantity]]</f>
        <v>186.75</v>
      </c>
      <c r="M2552">
        <f t="shared" si="237"/>
        <v>276.75</v>
      </c>
      <c r="N2552">
        <f t="shared" si="239"/>
        <v>90</v>
      </c>
      <c r="O2552" t="s">
        <v>112</v>
      </c>
      <c r="P2552" t="s">
        <v>114</v>
      </c>
      <c r="Q2552" t="str">
        <f>TEXT(Table357[[#This Row],[order_date]],"yyyy")</f>
        <v>2016</v>
      </c>
    </row>
    <row r="2553" spans="1:17" x14ac:dyDescent="0.3">
      <c r="A2553">
        <f t="shared" si="238"/>
        <v>7777897952</v>
      </c>
      <c r="B2553" s="1">
        <v>42446</v>
      </c>
      <c r="C2553" t="str">
        <f t="shared" si="234"/>
        <v>Thursday</v>
      </c>
      <c r="D2553" t="str">
        <f t="shared" si="235"/>
        <v>March</v>
      </c>
      <c r="E2553">
        <v>20.25</v>
      </c>
      <c r="F2553" t="s">
        <v>13</v>
      </c>
      <c r="G2553" t="s">
        <v>14</v>
      </c>
      <c r="H2553">
        <f t="shared" si="236"/>
        <v>27.25</v>
      </c>
      <c r="I2553">
        <v>4</v>
      </c>
      <c r="J2553" t="s">
        <v>34</v>
      </c>
      <c r="K2553" t="s">
        <v>35</v>
      </c>
      <c r="L2553">
        <f>Table357[[#This Row],[unit_price]]*Table357[[#This Row],[quantity]]</f>
        <v>81</v>
      </c>
      <c r="M2553">
        <f t="shared" si="237"/>
        <v>109</v>
      </c>
      <c r="N2553">
        <f t="shared" si="239"/>
        <v>28</v>
      </c>
      <c r="O2553" t="s">
        <v>111</v>
      </c>
      <c r="P2553" t="s">
        <v>115</v>
      </c>
      <c r="Q2553" t="str">
        <f>TEXT(Table357[[#This Row],[order_date]],"yyyy")</f>
        <v>2016</v>
      </c>
    </row>
    <row r="2554" spans="1:17" x14ac:dyDescent="0.3">
      <c r="A2554">
        <f t="shared" si="238"/>
        <v>7777897953</v>
      </c>
      <c r="B2554" s="1">
        <v>42447</v>
      </c>
      <c r="C2554" t="str">
        <f t="shared" si="234"/>
        <v>Friday</v>
      </c>
      <c r="D2554" t="str">
        <f t="shared" si="235"/>
        <v>March</v>
      </c>
      <c r="E2554">
        <v>12.5</v>
      </c>
      <c r="F2554" t="s">
        <v>7</v>
      </c>
      <c r="G2554" t="s">
        <v>8</v>
      </c>
      <c r="H2554">
        <f t="shared" si="236"/>
        <v>17</v>
      </c>
      <c r="I2554">
        <v>7</v>
      </c>
      <c r="J2554" t="s">
        <v>48</v>
      </c>
      <c r="K2554" t="s">
        <v>49</v>
      </c>
      <c r="L2554">
        <f>Table357[[#This Row],[unit_price]]*Table357[[#This Row],[quantity]]</f>
        <v>87.5</v>
      </c>
      <c r="M2554">
        <f t="shared" si="237"/>
        <v>119</v>
      </c>
      <c r="N2554">
        <f t="shared" si="239"/>
        <v>31.5</v>
      </c>
      <c r="O2554" t="s">
        <v>111</v>
      </c>
      <c r="P2554" t="s">
        <v>114</v>
      </c>
      <c r="Q2554" t="str">
        <f>TEXT(Table357[[#This Row],[order_date]],"yyyy")</f>
        <v>2016</v>
      </c>
    </row>
    <row r="2555" spans="1:17" x14ac:dyDescent="0.3">
      <c r="A2555">
        <f t="shared" si="238"/>
        <v>7777897954</v>
      </c>
      <c r="B2555" s="1">
        <v>42447</v>
      </c>
      <c r="C2555" t="str">
        <f t="shared" si="234"/>
        <v>Friday</v>
      </c>
      <c r="D2555" t="str">
        <f t="shared" si="235"/>
        <v>March</v>
      </c>
      <c r="E2555">
        <v>12.75</v>
      </c>
      <c r="F2555" t="s">
        <v>27</v>
      </c>
      <c r="G2555" t="s">
        <v>22</v>
      </c>
      <c r="H2555">
        <f t="shared" si="236"/>
        <v>17.75</v>
      </c>
      <c r="I2555">
        <v>7</v>
      </c>
      <c r="J2555" t="s">
        <v>46</v>
      </c>
      <c r="K2555" t="s">
        <v>47</v>
      </c>
      <c r="L2555">
        <f>Table357[[#This Row],[unit_price]]*Table357[[#This Row],[quantity]]</f>
        <v>89.25</v>
      </c>
      <c r="M2555">
        <f t="shared" si="237"/>
        <v>124.25</v>
      </c>
      <c r="N2555">
        <f t="shared" si="239"/>
        <v>35</v>
      </c>
      <c r="O2555" t="s">
        <v>112</v>
      </c>
      <c r="P2555" t="s">
        <v>114</v>
      </c>
      <c r="Q2555" t="str">
        <f>TEXT(Table357[[#This Row],[order_date]],"yyyy")</f>
        <v>2016</v>
      </c>
    </row>
    <row r="2556" spans="1:17" x14ac:dyDescent="0.3">
      <c r="A2556">
        <f t="shared" si="238"/>
        <v>7777897955</v>
      </c>
      <c r="B2556" s="1">
        <v>42447</v>
      </c>
      <c r="C2556" t="str">
        <f t="shared" si="234"/>
        <v>Friday</v>
      </c>
      <c r="D2556" t="str">
        <f t="shared" si="235"/>
        <v>March</v>
      </c>
      <c r="E2556">
        <v>18.5</v>
      </c>
      <c r="F2556" t="s">
        <v>13</v>
      </c>
      <c r="G2556" t="s">
        <v>14</v>
      </c>
      <c r="H2556">
        <f t="shared" si="236"/>
        <v>25.5</v>
      </c>
      <c r="I2556">
        <v>12</v>
      </c>
      <c r="J2556" t="s">
        <v>15</v>
      </c>
      <c r="K2556" t="s">
        <v>16</v>
      </c>
      <c r="L2556">
        <f>Table357[[#This Row],[unit_price]]*Table357[[#This Row],[quantity]]</f>
        <v>222</v>
      </c>
      <c r="M2556">
        <f t="shared" si="237"/>
        <v>306</v>
      </c>
      <c r="N2556">
        <f t="shared" si="239"/>
        <v>84</v>
      </c>
      <c r="O2556" t="s">
        <v>111</v>
      </c>
      <c r="P2556" t="s">
        <v>114</v>
      </c>
      <c r="Q2556" t="str">
        <f>TEXT(Table357[[#This Row],[order_date]],"yyyy")</f>
        <v>2016</v>
      </c>
    </row>
    <row r="2557" spans="1:17" x14ac:dyDescent="0.3">
      <c r="A2557">
        <f t="shared" si="238"/>
        <v>7777897956</v>
      </c>
      <c r="B2557" s="1">
        <v>42447</v>
      </c>
      <c r="C2557" t="str">
        <f t="shared" si="234"/>
        <v>Friday</v>
      </c>
      <c r="D2557" t="str">
        <f t="shared" si="235"/>
        <v>March</v>
      </c>
      <c r="E2557">
        <v>17.95</v>
      </c>
      <c r="F2557" t="s">
        <v>13</v>
      </c>
      <c r="G2557" t="s">
        <v>14</v>
      </c>
      <c r="H2557">
        <f t="shared" si="236"/>
        <v>24.95</v>
      </c>
      <c r="I2557">
        <v>5</v>
      </c>
      <c r="J2557" t="s">
        <v>56</v>
      </c>
      <c r="K2557" t="s">
        <v>57</v>
      </c>
      <c r="L2557">
        <f>Table357[[#This Row],[unit_price]]*Table357[[#This Row],[quantity]]</f>
        <v>89.75</v>
      </c>
      <c r="M2557">
        <f t="shared" si="237"/>
        <v>124.75</v>
      </c>
      <c r="N2557">
        <f t="shared" si="239"/>
        <v>35</v>
      </c>
      <c r="O2557" t="s">
        <v>112</v>
      </c>
      <c r="P2557" t="s">
        <v>114</v>
      </c>
      <c r="Q2557" t="str">
        <f>TEXT(Table357[[#This Row],[order_date]],"yyyy")</f>
        <v>2016</v>
      </c>
    </row>
    <row r="2558" spans="1:17" x14ac:dyDescent="0.3">
      <c r="A2558">
        <f t="shared" si="238"/>
        <v>7777897957</v>
      </c>
      <c r="B2558" s="1">
        <v>42447</v>
      </c>
      <c r="C2558" t="str">
        <f t="shared" si="234"/>
        <v>Friday</v>
      </c>
      <c r="D2558" t="str">
        <f t="shared" si="235"/>
        <v>March</v>
      </c>
      <c r="E2558">
        <v>9.75</v>
      </c>
      <c r="F2558" t="s">
        <v>27</v>
      </c>
      <c r="G2558" t="s">
        <v>8</v>
      </c>
      <c r="H2558">
        <f t="shared" si="236"/>
        <v>12.75</v>
      </c>
      <c r="I2558">
        <v>6</v>
      </c>
      <c r="J2558" t="s">
        <v>48</v>
      </c>
      <c r="K2558" t="s">
        <v>49</v>
      </c>
      <c r="L2558">
        <f>Table357[[#This Row],[unit_price]]*Table357[[#This Row],[quantity]]</f>
        <v>58.5</v>
      </c>
      <c r="M2558">
        <f t="shared" si="237"/>
        <v>76.5</v>
      </c>
      <c r="N2558">
        <f t="shared" si="239"/>
        <v>18</v>
      </c>
      <c r="O2558" t="s">
        <v>111</v>
      </c>
      <c r="P2558" t="s">
        <v>115</v>
      </c>
      <c r="Q2558" t="str">
        <f>TEXT(Table357[[#This Row],[order_date]],"yyyy")</f>
        <v>2016</v>
      </c>
    </row>
    <row r="2559" spans="1:17" x14ac:dyDescent="0.3">
      <c r="A2559">
        <f t="shared" si="238"/>
        <v>7777897958</v>
      </c>
      <c r="B2559" s="1">
        <v>42447</v>
      </c>
      <c r="C2559" t="str">
        <f t="shared" si="234"/>
        <v>Friday</v>
      </c>
      <c r="D2559" t="str">
        <f t="shared" si="235"/>
        <v>March</v>
      </c>
      <c r="E2559">
        <v>20.5</v>
      </c>
      <c r="F2559" t="s">
        <v>13</v>
      </c>
      <c r="G2559" t="s">
        <v>8</v>
      </c>
      <c r="H2559">
        <f t="shared" si="236"/>
        <v>26.5</v>
      </c>
      <c r="I2559">
        <v>11</v>
      </c>
      <c r="J2559" t="s">
        <v>36</v>
      </c>
      <c r="K2559" t="s">
        <v>37</v>
      </c>
      <c r="L2559">
        <f>Table357[[#This Row],[unit_price]]*Table357[[#This Row],[quantity]]</f>
        <v>225.5</v>
      </c>
      <c r="M2559">
        <f t="shared" si="237"/>
        <v>291.5</v>
      </c>
      <c r="N2559">
        <f t="shared" si="239"/>
        <v>66</v>
      </c>
      <c r="O2559" t="s">
        <v>111</v>
      </c>
      <c r="P2559" t="s">
        <v>115</v>
      </c>
      <c r="Q2559" t="str">
        <f>TEXT(Table357[[#This Row],[order_date]],"yyyy")</f>
        <v>2016</v>
      </c>
    </row>
    <row r="2560" spans="1:17" x14ac:dyDescent="0.3">
      <c r="A2560">
        <f t="shared" si="238"/>
        <v>7777897959</v>
      </c>
      <c r="B2560" s="1">
        <v>42447</v>
      </c>
      <c r="C2560" t="str">
        <f t="shared" si="234"/>
        <v>Friday</v>
      </c>
      <c r="D2560" t="str">
        <f t="shared" si="235"/>
        <v>March</v>
      </c>
      <c r="E2560">
        <v>20.5</v>
      </c>
      <c r="F2560" t="s">
        <v>13</v>
      </c>
      <c r="G2560" t="s">
        <v>8</v>
      </c>
      <c r="H2560">
        <f t="shared" si="236"/>
        <v>26.5</v>
      </c>
      <c r="I2560">
        <v>5</v>
      </c>
      <c r="J2560" t="s">
        <v>58</v>
      </c>
      <c r="K2560" t="s">
        <v>59</v>
      </c>
      <c r="L2560">
        <f>Table357[[#This Row],[unit_price]]*Table357[[#This Row],[quantity]]</f>
        <v>102.5</v>
      </c>
      <c r="M2560">
        <f t="shared" si="237"/>
        <v>132.5</v>
      </c>
      <c r="N2560">
        <f t="shared" si="239"/>
        <v>30</v>
      </c>
      <c r="O2560" t="s">
        <v>112</v>
      </c>
      <c r="P2560" t="s">
        <v>114</v>
      </c>
      <c r="Q2560" t="str">
        <f>TEXT(Table357[[#This Row],[order_date]],"yyyy")</f>
        <v>2016</v>
      </c>
    </row>
    <row r="2561" spans="1:17" x14ac:dyDescent="0.3">
      <c r="A2561">
        <f t="shared" si="238"/>
        <v>7777897960</v>
      </c>
      <c r="B2561" s="1">
        <v>42448</v>
      </c>
      <c r="C2561" t="str">
        <f t="shared" si="234"/>
        <v>Saturday</v>
      </c>
      <c r="D2561" t="str">
        <f t="shared" si="235"/>
        <v>March</v>
      </c>
      <c r="E2561">
        <v>17.5</v>
      </c>
      <c r="F2561" t="s">
        <v>13</v>
      </c>
      <c r="G2561" t="s">
        <v>8</v>
      </c>
      <c r="H2561">
        <f t="shared" si="236"/>
        <v>23.5</v>
      </c>
      <c r="I2561">
        <v>2</v>
      </c>
      <c r="J2561" t="s">
        <v>74</v>
      </c>
      <c r="K2561" t="s">
        <v>75</v>
      </c>
      <c r="L2561">
        <f>Table357[[#This Row],[unit_price]]*Table357[[#This Row],[quantity]]</f>
        <v>35</v>
      </c>
      <c r="M2561">
        <f t="shared" si="237"/>
        <v>47</v>
      </c>
      <c r="N2561">
        <f t="shared" si="239"/>
        <v>12</v>
      </c>
      <c r="O2561" t="s">
        <v>112</v>
      </c>
      <c r="P2561" t="s">
        <v>114</v>
      </c>
      <c r="Q2561" t="str">
        <f>TEXT(Table357[[#This Row],[order_date]],"yyyy")</f>
        <v>2016</v>
      </c>
    </row>
    <row r="2562" spans="1:17" x14ac:dyDescent="0.3">
      <c r="A2562">
        <f t="shared" si="238"/>
        <v>7777897961</v>
      </c>
      <c r="B2562" s="1">
        <v>42448</v>
      </c>
      <c r="C2562" t="str">
        <f t="shared" ref="C2562:C2625" si="240">TEXT(B2562,"dddd")</f>
        <v>Saturday</v>
      </c>
      <c r="D2562" t="str">
        <f t="shared" si="235"/>
        <v>March</v>
      </c>
      <c r="E2562">
        <v>16</v>
      </c>
      <c r="F2562" t="s">
        <v>7</v>
      </c>
      <c r="G2562" t="s">
        <v>8</v>
      </c>
      <c r="H2562">
        <f t="shared" si="236"/>
        <v>20.5</v>
      </c>
      <c r="I2562">
        <v>10</v>
      </c>
      <c r="J2562" t="s">
        <v>30</v>
      </c>
      <c r="K2562" t="s">
        <v>31</v>
      </c>
      <c r="L2562">
        <f>Table357[[#This Row],[unit_price]]*Table357[[#This Row],[quantity]]</f>
        <v>160</v>
      </c>
      <c r="M2562">
        <f t="shared" si="237"/>
        <v>205</v>
      </c>
      <c r="N2562">
        <f t="shared" si="239"/>
        <v>45</v>
      </c>
      <c r="O2562" t="s">
        <v>111</v>
      </c>
      <c r="P2562" t="s">
        <v>114</v>
      </c>
      <c r="Q2562" t="str">
        <f>TEXT(Table357[[#This Row],[order_date]],"yyyy")</f>
        <v>2016</v>
      </c>
    </row>
    <row r="2563" spans="1:17" x14ac:dyDescent="0.3">
      <c r="A2563">
        <f t="shared" si="238"/>
        <v>7777897962</v>
      </c>
      <c r="B2563" s="1">
        <v>42448</v>
      </c>
      <c r="C2563" t="str">
        <f t="shared" si="240"/>
        <v>Saturday</v>
      </c>
      <c r="D2563" t="str">
        <f t="shared" ref="D2563:D2626" si="241">TEXT(B2563,"mmmm")</f>
        <v>March</v>
      </c>
      <c r="E2563">
        <v>11</v>
      </c>
      <c r="F2563" t="s">
        <v>27</v>
      </c>
      <c r="G2563" t="s">
        <v>8</v>
      </c>
      <c r="H2563">
        <f t="shared" ref="H2563:H2626" si="242">E2563 +   IF(F2563="S", 2, IF(F2563="M", 3.5, IF(F2563="L", 5, 0))) +  IF(G2563="Classic", 1, IF(G2563="Veggie", 2, IF(G2563="Chicken", 3, IF(G2563="Supreme",5,0))))</f>
        <v>14</v>
      </c>
      <c r="I2563">
        <v>2</v>
      </c>
      <c r="J2563" t="s">
        <v>74</v>
      </c>
      <c r="K2563" t="s">
        <v>75</v>
      </c>
      <c r="L2563">
        <f>Table357[[#This Row],[unit_price]]*Table357[[#This Row],[quantity]]</f>
        <v>22</v>
      </c>
      <c r="M2563">
        <f t="shared" ref="M2563:M2626" si="243">H2563*I2563</f>
        <v>28</v>
      </c>
      <c r="N2563">
        <f t="shared" si="239"/>
        <v>6</v>
      </c>
      <c r="O2563" t="s">
        <v>112</v>
      </c>
      <c r="P2563" t="s">
        <v>115</v>
      </c>
      <c r="Q2563" t="str">
        <f>TEXT(Table357[[#This Row],[order_date]],"yyyy")</f>
        <v>2016</v>
      </c>
    </row>
    <row r="2564" spans="1:17" x14ac:dyDescent="0.3">
      <c r="A2564">
        <f t="shared" ref="A2564:A2627" si="244">A2563+1</f>
        <v>7777897963</v>
      </c>
      <c r="B2564" s="1">
        <v>42448</v>
      </c>
      <c r="C2564" t="str">
        <f t="shared" si="240"/>
        <v>Saturday</v>
      </c>
      <c r="D2564" t="str">
        <f t="shared" si="241"/>
        <v>March</v>
      </c>
      <c r="E2564">
        <v>15.25</v>
      </c>
      <c r="F2564" t="s">
        <v>13</v>
      </c>
      <c r="G2564" t="s">
        <v>8</v>
      </c>
      <c r="H2564">
        <f t="shared" si="242"/>
        <v>21.25</v>
      </c>
      <c r="I2564">
        <v>8</v>
      </c>
      <c r="J2564" t="s">
        <v>48</v>
      </c>
      <c r="K2564" t="s">
        <v>49</v>
      </c>
      <c r="L2564">
        <f>Table357[[#This Row],[unit_price]]*Table357[[#This Row],[quantity]]</f>
        <v>122</v>
      </c>
      <c r="M2564">
        <f t="shared" si="243"/>
        <v>170</v>
      </c>
      <c r="N2564">
        <f t="shared" si="239"/>
        <v>48</v>
      </c>
      <c r="O2564" t="s">
        <v>112</v>
      </c>
      <c r="P2564" t="s">
        <v>114</v>
      </c>
      <c r="Q2564" t="str">
        <f>TEXT(Table357[[#This Row],[order_date]],"yyyy")</f>
        <v>2016</v>
      </c>
    </row>
    <row r="2565" spans="1:17" x14ac:dyDescent="0.3">
      <c r="A2565">
        <f t="shared" si="244"/>
        <v>7777897964</v>
      </c>
      <c r="B2565" s="1">
        <v>42448</v>
      </c>
      <c r="C2565" t="str">
        <f t="shared" si="240"/>
        <v>Saturday</v>
      </c>
      <c r="D2565" t="str">
        <f t="shared" si="241"/>
        <v>March</v>
      </c>
      <c r="E2565">
        <v>20.75</v>
      </c>
      <c r="F2565" t="s">
        <v>13</v>
      </c>
      <c r="G2565" t="s">
        <v>17</v>
      </c>
      <c r="H2565">
        <f t="shared" si="242"/>
        <v>30.75</v>
      </c>
      <c r="I2565">
        <v>8</v>
      </c>
      <c r="J2565" t="s">
        <v>18</v>
      </c>
      <c r="K2565" t="s">
        <v>19</v>
      </c>
      <c r="L2565">
        <f>Table357[[#This Row],[unit_price]]*Table357[[#This Row],[quantity]]</f>
        <v>166</v>
      </c>
      <c r="M2565">
        <f t="shared" si="243"/>
        <v>246</v>
      </c>
      <c r="N2565">
        <f t="shared" ref="N2565:N2628" si="245">(H2565-E2565)*I2565</f>
        <v>80</v>
      </c>
      <c r="O2565" t="s">
        <v>111</v>
      </c>
      <c r="P2565" t="s">
        <v>115</v>
      </c>
      <c r="Q2565" t="str">
        <f>TEXT(Table357[[#This Row],[order_date]],"yyyy")</f>
        <v>2016</v>
      </c>
    </row>
    <row r="2566" spans="1:17" x14ac:dyDescent="0.3">
      <c r="A2566">
        <f t="shared" si="244"/>
        <v>7777897965</v>
      </c>
      <c r="B2566" s="1">
        <v>42448</v>
      </c>
      <c r="C2566" t="str">
        <f t="shared" si="240"/>
        <v>Saturday</v>
      </c>
      <c r="D2566" t="str">
        <f t="shared" si="241"/>
        <v>March</v>
      </c>
      <c r="E2566">
        <v>16.75</v>
      </c>
      <c r="F2566" t="s">
        <v>7</v>
      </c>
      <c r="G2566" t="s">
        <v>22</v>
      </c>
      <c r="H2566">
        <f t="shared" si="242"/>
        <v>23.25</v>
      </c>
      <c r="I2566">
        <v>12</v>
      </c>
      <c r="J2566" t="s">
        <v>23</v>
      </c>
      <c r="K2566" t="s">
        <v>24</v>
      </c>
      <c r="L2566">
        <f>Table357[[#This Row],[unit_price]]*Table357[[#This Row],[quantity]]</f>
        <v>201</v>
      </c>
      <c r="M2566">
        <f t="shared" si="243"/>
        <v>279</v>
      </c>
      <c r="N2566">
        <f t="shared" si="245"/>
        <v>78</v>
      </c>
      <c r="O2566" t="s">
        <v>111</v>
      </c>
      <c r="P2566" t="s">
        <v>114</v>
      </c>
      <c r="Q2566" t="str">
        <f>TEXT(Table357[[#This Row],[order_date]],"yyyy")</f>
        <v>2016</v>
      </c>
    </row>
    <row r="2567" spans="1:17" x14ac:dyDescent="0.3">
      <c r="A2567">
        <f t="shared" si="244"/>
        <v>7777897966</v>
      </c>
      <c r="B2567" s="1">
        <v>42449</v>
      </c>
      <c r="C2567" t="str">
        <f t="shared" si="240"/>
        <v>Sunday</v>
      </c>
      <c r="D2567" t="str">
        <f t="shared" si="241"/>
        <v>March</v>
      </c>
      <c r="E2567">
        <v>12</v>
      </c>
      <c r="F2567" t="s">
        <v>27</v>
      </c>
      <c r="G2567" t="s">
        <v>14</v>
      </c>
      <c r="H2567">
        <f t="shared" si="242"/>
        <v>16</v>
      </c>
      <c r="I2567">
        <v>9</v>
      </c>
      <c r="J2567" t="s">
        <v>42</v>
      </c>
      <c r="K2567" t="s">
        <v>43</v>
      </c>
      <c r="L2567">
        <f>Table357[[#This Row],[unit_price]]*Table357[[#This Row],[quantity]]</f>
        <v>108</v>
      </c>
      <c r="M2567">
        <f t="shared" si="243"/>
        <v>144</v>
      </c>
      <c r="N2567">
        <f t="shared" si="245"/>
        <v>36</v>
      </c>
      <c r="O2567" t="s">
        <v>111</v>
      </c>
      <c r="P2567" t="s">
        <v>114</v>
      </c>
      <c r="Q2567" t="str">
        <f>TEXT(Table357[[#This Row],[order_date]],"yyyy")</f>
        <v>2016</v>
      </c>
    </row>
    <row r="2568" spans="1:17" x14ac:dyDescent="0.3">
      <c r="A2568">
        <f t="shared" si="244"/>
        <v>7777897967</v>
      </c>
      <c r="B2568" s="1">
        <v>42449</v>
      </c>
      <c r="C2568" t="str">
        <f t="shared" si="240"/>
        <v>Sunday</v>
      </c>
      <c r="D2568" t="str">
        <f t="shared" si="241"/>
        <v>March</v>
      </c>
      <c r="E2568">
        <v>20.75</v>
      </c>
      <c r="F2568" t="s">
        <v>13</v>
      </c>
      <c r="G2568" t="s">
        <v>17</v>
      </c>
      <c r="H2568">
        <f t="shared" si="242"/>
        <v>30.75</v>
      </c>
      <c r="I2568">
        <v>4</v>
      </c>
      <c r="J2568" t="s">
        <v>54</v>
      </c>
      <c r="K2568" t="s">
        <v>55</v>
      </c>
      <c r="L2568">
        <f>Table357[[#This Row],[unit_price]]*Table357[[#This Row],[quantity]]</f>
        <v>83</v>
      </c>
      <c r="M2568">
        <f t="shared" si="243"/>
        <v>123</v>
      </c>
      <c r="N2568">
        <f t="shared" si="245"/>
        <v>40</v>
      </c>
      <c r="O2568" t="s">
        <v>112</v>
      </c>
      <c r="P2568" t="s">
        <v>114</v>
      </c>
      <c r="Q2568" t="str">
        <f>TEXT(Table357[[#This Row],[order_date]],"yyyy")</f>
        <v>2016</v>
      </c>
    </row>
    <row r="2569" spans="1:17" x14ac:dyDescent="0.3">
      <c r="A2569">
        <f t="shared" si="244"/>
        <v>7777897968</v>
      </c>
      <c r="B2569" s="1">
        <v>42449</v>
      </c>
      <c r="C2569" t="str">
        <f t="shared" si="240"/>
        <v>Sunday</v>
      </c>
      <c r="D2569" t="str">
        <f t="shared" si="241"/>
        <v>March</v>
      </c>
      <c r="E2569">
        <v>16</v>
      </c>
      <c r="F2569" t="s">
        <v>7</v>
      </c>
      <c r="G2569" t="s">
        <v>14</v>
      </c>
      <c r="H2569">
        <f t="shared" si="242"/>
        <v>21.5</v>
      </c>
      <c r="I2569">
        <v>5</v>
      </c>
      <c r="J2569" t="s">
        <v>42</v>
      </c>
      <c r="K2569" t="s">
        <v>43</v>
      </c>
      <c r="L2569">
        <f>Table357[[#This Row],[unit_price]]*Table357[[#This Row],[quantity]]</f>
        <v>80</v>
      </c>
      <c r="M2569">
        <f t="shared" si="243"/>
        <v>107.5</v>
      </c>
      <c r="N2569">
        <f t="shared" si="245"/>
        <v>27.5</v>
      </c>
      <c r="O2569" t="s">
        <v>112</v>
      </c>
      <c r="P2569" t="s">
        <v>115</v>
      </c>
      <c r="Q2569" t="str">
        <f>TEXT(Table357[[#This Row],[order_date]],"yyyy")</f>
        <v>2016</v>
      </c>
    </row>
    <row r="2570" spans="1:17" x14ac:dyDescent="0.3">
      <c r="A2570">
        <f t="shared" si="244"/>
        <v>7777897969</v>
      </c>
      <c r="B2570" s="1">
        <v>42449</v>
      </c>
      <c r="C2570" t="str">
        <f t="shared" si="240"/>
        <v>Sunday</v>
      </c>
      <c r="D2570" t="str">
        <f t="shared" si="241"/>
        <v>March</v>
      </c>
      <c r="E2570">
        <v>20.25</v>
      </c>
      <c r="F2570" t="s">
        <v>13</v>
      </c>
      <c r="G2570" t="s">
        <v>14</v>
      </c>
      <c r="H2570">
        <f t="shared" si="242"/>
        <v>27.25</v>
      </c>
      <c r="I2570">
        <v>5</v>
      </c>
      <c r="J2570" t="s">
        <v>20</v>
      </c>
      <c r="K2570" t="s">
        <v>21</v>
      </c>
      <c r="L2570">
        <f>Table357[[#This Row],[unit_price]]*Table357[[#This Row],[quantity]]</f>
        <v>101.25</v>
      </c>
      <c r="M2570">
        <f t="shared" si="243"/>
        <v>136.25</v>
      </c>
      <c r="N2570">
        <f t="shared" si="245"/>
        <v>35</v>
      </c>
      <c r="O2570" t="s">
        <v>112</v>
      </c>
      <c r="P2570" t="s">
        <v>115</v>
      </c>
      <c r="Q2570" t="str">
        <f>TEXT(Table357[[#This Row],[order_date]],"yyyy")</f>
        <v>2016</v>
      </c>
    </row>
    <row r="2571" spans="1:17" x14ac:dyDescent="0.3">
      <c r="A2571">
        <f t="shared" si="244"/>
        <v>7777897970</v>
      </c>
      <c r="B2571" s="1">
        <v>42449</v>
      </c>
      <c r="C2571" t="str">
        <f t="shared" si="240"/>
        <v>Sunday</v>
      </c>
      <c r="D2571" t="str">
        <f t="shared" si="241"/>
        <v>March</v>
      </c>
      <c r="E2571">
        <v>12.5</v>
      </c>
      <c r="F2571" t="s">
        <v>27</v>
      </c>
      <c r="G2571" t="s">
        <v>17</v>
      </c>
      <c r="H2571">
        <f t="shared" si="242"/>
        <v>19.5</v>
      </c>
      <c r="I2571">
        <v>7</v>
      </c>
      <c r="J2571" t="s">
        <v>18</v>
      </c>
      <c r="K2571" t="s">
        <v>19</v>
      </c>
      <c r="L2571">
        <f>Table357[[#This Row],[unit_price]]*Table357[[#This Row],[quantity]]</f>
        <v>87.5</v>
      </c>
      <c r="M2571">
        <f t="shared" si="243"/>
        <v>136.5</v>
      </c>
      <c r="N2571">
        <f t="shared" si="245"/>
        <v>49</v>
      </c>
      <c r="O2571" t="s">
        <v>111</v>
      </c>
      <c r="P2571" t="s">
        <v>115</v>
      </c>
      <c r="Q2571" t="str">
        <f>TEXT(Table357[[#This Row],[order_date]],"yyyy")</f>
        <v>2016</v>
      </c>
    </row>
    <row r="2572" spans="1:17" x14ac:dyDescent="0.3">
      <c r="A2572">
        <f t="shared" si="244"/>
        <v>7777897971</v>
      </c>
      <c r="B2572" s="1">
        <v>42450</v>
      </c>
      <c r="C2572" t="str">
        <f t="shared" si="240"/>
        <v>Monday</v>
      </c>
      <c r="D2572" t="str">
        <f t="shared" si="241"/>
        <v>March</v>
      </c>
      <c r="E2572">
        <v>12.25</v>
      </c>
      <c r="F2572" t="s">
        <v>27</v>
      </c>
      <c r="G2572" t="s">
        <v>17</v>
      </c>
      <c r="H2572">
        <f t="shared" si="242"/>
        <v>19.25</v>
      </c>
      <c r="I2572">
        <v>4</v>
      </c>
      <c r="J2572" t="s">
        <v>70</v>
      </c>
      <c r="K2572" t="s">
        <v>71</v>
      </c>
      <c r="L2572">
        <f>Table357[[#This Row],[unit_price]]*Table357[[#This Row],[quantity]]</f>
        <v>49</v>
      </c>
      <c r="M2572">
        <f t="shared" si="243"/>
        <v>77</v>
      </c>
      <c r="N2572">
        <f t="shared" si="245"/>
        <v>28</v>
      </c>
      <c r="O2572" t="s">
        <v>112</v>
      </c>
      <c r="P2572" t="s">
        <v>114</v>
      </c>
      <c r="Q2572" t="str">
        <f>TEXT(Table357[[#This Row],[order_date]],"yyyy")</f>
        <v>2016</v>
      </c>
    </row>
    <row r="2573" spans="1:17" x14ac:dyDescent="0.3">
      <c r="A2573">
        <f t="shared" si="244"/>
        <v>7777897972</v>
      </c>
      <c r="B2573" s="1">
        <v>42450</v>
      </c>
      <c r="C2573" t="str">
        <f t="shared" si="240"/>
        <v>Monday</v>
      </c>
      <c r="D2573" t="str">
        <f t="shared" si="241"/>
        <v>March</v>
      </c>
      <c r="E2573">
        <v>20.75</v>
      </c>
      <c r="F2573" t="s">
        <v>13</v>
      </c>
      <c r="G2573" t="s">
        <v>17</v>
      </c>
      <c r="H2573">
        <f t="shared" si="242"/>
        <v>30.75</v>
      </c>
      <c r="I2573">
        <v>9</v>
      </c>
      <c r="J2573" t="s">
        <v>38</v>
      </c>
      <c r="K2573" t="s">
        <v>39</v>
      </c>
      <c r="L2573">
        <f>Table357[[#This Row],[unit_price]]*Table357[[#This Row],[quantity]]</f>
        <v>186.75</v>
      </c>
      <c r="M2573">
        <f t="shared" si="243"/>
        <v>276.75</v>
      </c>
      <c r="N2573">
        <f t="shared" si="245"/>
        <v>90</v>
      </c>
      <c r="O2573" t="s">
        <v>112</v>
      </c>
      <c r="P2573" t="s">
        <v>114</v>
      </c>
      <c r="Q2573" t="str">
        <f>TEXT(Table357[[#This Row],[order_date]],"yyyy")</f>
        <v>2016</v>
      </c>
    </row>
    <row r="2574" spans="1:17" x14ac:dyDescent="0.3">
      <c r="A2574">
        <f t="shared" si="244"/>
        <v>7777897973</v>
      </c>
      <c r="B2574" s="1">
        <v>42450</v>
      </c>
      <c r="C2574" t="str">
        <f t="shared" si="240"/>
        <v>Monday</v>
      </c>
      <c r="D2574" t="str">
        <f t="shared" si="241"/>
        <v>March</v>
      </c>
      <c r="E2574">
        <v>12</v>
      </c>
      <c r="F2574" t="s">
        <v>27</v>
      </c>
      <c r="G2574" t="s">
        <v>8</v>
      </c>
      <c r="H2574">
        <f t="shared" si="242"/>
        <v>15</v>
      </c>
      <c r="I2574">
        <v>2</v>
      </c>
      <c r="J2574" t="s">
        <v>30</v>
      </c>
      <c r="K2574" t="s">
        <v>31</v>
      </c>
      <c r="L2574">
        <f>Table357[[#This Row],[unit_price]]*Table357[[#This Row],[quantity]]</f>
        <v>24</v>
      </c>
      <c r="M2574">
        <f t="shared" si="243"/>
        <v>30</v>
      </c>
      <c r="N2574">
        <f t="shared" si="245"/>
        <v>6</v>
      </c>
      <c r="O2574" t="s">
        <v>112</v>
      </c>
      <c r="P2574" t="s">
        <v>114</v>
      </c>
      <c r="Q2574" t="str">
        <f>TEXT(Table357[[#This Row],[order_date]],"yyyy")</f>
        <v>2016</v>
      </c>
    </row>
    <row r="2575" spans="1:17" x14ac:dyDescent="0.3">
      <c r="A2575">
        <f t="shared" si="244"/>
        <v>7777897974</v>
      </c>
      <c r="B2575" s="1">
        <v>42450</v>
      </c>
      <c r="C2575" t="str">
        <f t="shared" si="240"/>
        <v>Monday</v>
      </c>
      <c r="D2575" t="str">
        <f t="shared" si="241"/>
        <v>March</v>
      </c>
      <c r="E2575">
        <v>20.5</v>
      </c>
      <c r="F2575" t="s">
        <v>13</v>
      </c>
      <c r="G2575" t="s">
        <v>8</v>
      </c>
      <c r="H2575">
        <f t="shared" si="242"/>
        <v>26.5</v>
      </c>
      <c r="I2575">
        <v>2</v>
      </c>
      <c r="J2575" t="s">
        <v>36</v>
      </c>
      <c r="K2575" t="s">
        <v>37</v>
      </c>
      <c r="L2575">
        <f>Table357[[#This Row],[unit_price]]*Table357[[#This Row],[quantity]]</f>
        <v>41</v>
      </c>
      <c r="M2575">
        <f t="shared" si="243"/>
        <v>53</v>
      </c>
      <c r="N2575">
        <f t="shared" si="245"/>
        <v>12</v>
      </c>
      <c r="O2575" t="s">
        <v>111</v>
      </c>
      <c r="P2575" t="s">
        <v>115</v>
      </c>
      <c r="Q2575" t="str">
        <f>TEXT(Table357[[#This Row],[order_date]],"yyyy")</f>
        <v>2016</v>
      </c>
    </row>
    <row r="2576" spans="1:17" x14ac:dyDescent="0.3">
      <c r="A2576">
        <f t="shared" si="244"/>
        <v>7777897975</v>
      </c>
      <c r="B2576" s="1">
        <v>42450</v>
      </c>
      <c r="C2576" t="str">
        <f t="shared" si="240"/>
        <v>Monday</v>
      </c>
      <c r="D2576" t="str">
        <f t="shared" si="241"/>
        <v>March</v>
      </c>
      <c r="E2576">
        <v>16.75</v>
      </c>
      <c r="F2576" t="s">
        <v>7</v>
      </c>
      <c r="G2576" t="s">
        <v>14</v>
      </c>
      <c r="H2576">
        <f t="shared" si="242"/>
        <v>22.25</v>
      </c>
      <c r="I2576">
        <v>4</v>
      </c>
      <c r="J2576" t="s">
        <v>62</v>
      </c>
      <c r="K2576" t="s">
        <v>63</v>
      </c>
      <c r="L2576">
        <f>Table357[[#This Row],[unit_price]]*Table357[[#This Row],[quantity]]</f>
        <v>67</v>
      </c>
      <c r="M2576">
        <f t="shared" si="243"/>
        <v>89</v>
      </c>
      <c r="N2576">
        <f t="shared" si="245"/>
        <v>22</v>
      </c>
      <c r="O2576" t="s">
        <v>112</v>
      </c>
      <c r="P2576" t="s">
        <v>114</v>
      </c>
      <c r="Q2576" t="str">
        <f>TEXT(Table357[[#This Row],[order_date]],"yyyy")</f>
        <v>2016</v>
      </c>
    </row>
    <row r="2577" spans="1:17" x14ac:dyDescent="0.3">
      <c r="A2577">
        <f t="shared" si="244"/>
        <v>7777897976</v>
      </c>
      <c r="B2577" s="1">
        <v>42451</v>
      </c>
      <c r="C2577" t="str">
        <f t="shared" si="240"/>
        <v>Tuesday</v>
      </c>
      <c r="D2577" t="str">
        <f t="shared" si="241"/>
        <v>March</v>
      </c>
      <c r="E2577">
        <v>16</v>
      </c>
      <c r="F2577" t="s">
        <v>7</v>
      </c>
      <c r="G2577" t="s">
        <v>14</v>
      </c>
      <c r="H2577">
        <f t="shared" si="242"/>
        <v>21.5</v>
      </c>
      <c r="I2577">
        <v>12</v>
      </c>
      <c r="J2577" t="s">
        <v>20</v>
      </c>
      <c r="K2577" t="s">
        <v>21</v>
      </c>
      <c r="L2577">
        <f>Table357[[#This Row],[unit_price]]*Table357[[#This Row],[quantity]]</f>
        <v>192</v>
      </c>
      <c r="M2577">
        <f t="shared" si="243"/>
        <v>258</v>
      </c>
      <c r="N2577">
        <f t="shared" si="245"/>
        <v>66</v>
      </c>
      <c r="O2577" t="s">
        <v>112</v>
      </c>
      <c r="P2577" t="s">
        <v>115</v>
      </c>
      <c r="Q2577" t="str">
        <f>TEXT(Table357[[#This Row],[order_date]],"yyyy")</f>
        <v>2016</v>
      </c>
    </row>
    <row r="2578" spans="1:17" x14ac:dyDescent="0.3">
      <c r="A2578">
        <f t="shared" si="244"/>
        <v>7777897977</v>
      </c>
      <c r="B2578" s="1">
        <v>42451</v>
      </c>
      <c r="C2578" t="str">
        <f t="shared" si="240"/>
        <v>Tuesday</v>
      </c>
      <c r="D2578" t="str">
        <f t="shared" si="241"/>
        <v>March</v>
      </c>
      <c r="E2578">
        <v>12.5</v>
      </c>
      <c r="F2578" t="s">
        <v>7</v>
      </c>
      <c r="G2578" t="s">
        <v>8</v>
      </c>
      <c r="H2578">
        <f t="shared" si="242"/>
        <v>17</v>
      </c>
      <c r="I2578">
        <v>9</v>
      </c>
      <c r="J2578" t="s">
        <v>48</v>
      </c>
      <c r="K2578" t="s">
        <v>49</v>
      </c>
      <c r="L2578">
        <f>Table357[[#This Row],[unit_price]]*Table357[[#This Row],[quantity]]</f>
        <v>112.5</v>
      </c>
      <c r="M2578">
        <f t="shared" si="243"/>
        <v>153</v>
      </c>
      <c r="N2578">
        <f t="shared" si="245"/>
        <v>40.5</v>
      </c>
      <c r="O2578" t="s">
        <v>112</v>
      </c>
      <c r="P2578" t="s">
        <v>114</v>
      </c>
      <c r="Q2578" t="str">
        <f>TEXT(Table357[[#This Row],[order_date]],"yyyy")</f>
        <v>2016</v>
      </c>
    </row>
    <row r="2579" spans="1:17" x14ac:dyDescent="0.3">
      <c r="A2579">
        <f t="shared" si="244"/>
        <v>7777897978</v>
      </c>
      <c r="B2579" s="1">
        <v>42451</v>
      </c>
      <c r="C2579" t="str">
        <f t="shared" si="240"/>
        <v>Tuesday</v>
      </c>
      <c r="D2579" t="str">
        <f t="shared" si="241"/>
        <v>March</v>
      </c>
      <c r="E2579">
        <v>25.5</v>
      </c>
      <c r="F2579" t="s">
        <v>76</v>
      </c>
      <c r="G2579" t="s">
        <v>8</v>
      </c>
      <c r="H2579">
        <f t="shared" si="242"/>
        <v>26.5</v>
      </c>
      <c r="I2579">
        <v>10</v>
      </c>
      <c r="J2579" t="s">
        <v>30</v>
      </c>
      <c r="K2579" t="s">
        <v>31</v>
      </c>
      <c r="L2579">
        <f>Table357[[#This Row],[unit_price]]*Table357[[#This Row],[quantity]]</f>
        <v>255</v>
      </c>
      <c r="M2579">
        <f t="shared" si="243"/>
        <v>265</v>
      </c>
      <c r="N2579">
        <f t="shared" si="245"/>
        <v>10</v>
      </c>
      <c r="O2579" t="s">
        <v>112</v>
      </c>
      <c r="P2579" t="s">
        <v>114</v>
      </c>
      <c r="Q2579" t="str">
        <f>TEXT(Table357[[#This Row],[order_date]],"yyyy")</f>
        <v>2016</v>
      </c>
    </row>
    <row r="2580" spans="1:17" x14ac:dyDescent="0.3">
      <c r="A2580">
        <f t="shared" si="244"/>
        <v>7777897979</v>
      </c>
      <c r="B2580" s="1">
        <v>42451</v>
      </c>
      <c r="C2580" t="str">
        <f t="shared" si="240"/>
        <v>Tuesday</v>
      </c>
      <c r="D2580" t="str">
        <f t="shared" si="241"/>
        <v>March</v>
      </c>
      <c r="E2580">
        <v>16</v>
      </c>
      <c r="F2580" t="s">
        <v>7</v>
      </c>
      <c r="G2580" t="s">
        <v>14</v>
      </c>
      <c r="H2580">
        <f t="shared" si="242"/>
        <v>21.5</v>
      </c>
      <c r="I2580">
        <v>3</v>
      </c>
      <c r="J2580" t="s">
        <v>68</v>
      </c>
      <c r="K2580" t="s">
        <v>69</v>
      </c>
      <c r="L2580">
        <f>Table357[[#This Row],[unit_price]]*Table357[[#This Row],[quantity]]</f>
        <v>48</v>
      </c>
      <c r="M2580">
        <f t="shared" si="243"/>
        <v>64.5</v>
      </c>
      <c r="N2580">
        <f t="shared" si="245"/>
        <v>16.5</v>
      </c>
      <c r="O2580" t="s">
        <v>112</v>
      </c>
      <c r="P2580" t="s">
        <v>114</v>
      </c>
      <c r="Q2580" t="str">
        <f>TEXT(Table357[[#This Row],[order_date]],"yyyy")</f>
        <v>2016</v>
      </c>
    </row>
    <row r="2581" spans="1:17" x14ac:dyDescent="0.3">
      <c r="A2581">
        <f t="shared" si="244"/>
        <v>7777897980</v>
      </c>
      <c r="B2581" s="1">
        <v>42452</v>
      </c>
      <c r="C2581" t="str">
        <f t="shared" si="240"/>
        <v>Wednesday</v>
      </c>
      <c r="D2581" t="str">
        <f t="shared" si="241"/>
        <v>March</v>
      </c>
      <c r="E2581">
        <v>20.25</v>
      </c>
      <c r="F2581" t="s">
        <v>13</v>
      </c>
      <c r="G2581" t="s">
        <v>17</v>
      </c>
      <c r="H2581">
        <f t="shared" si="242"/>
        <v>30.25</v>
      </c>
      <c r="I2581">
        <v>12</v>
      </c>
      <c r="J2581" t="s">
        <v>70</v>
      </c>
      <c r="K2581" t="s">
        <v>71</v>
      </c>
      <c r="L2581">
        <f>Table357[[#This Row],[unit_price]]*Table357[[#This Row],[quantity]]</f>
        <v>243</v>
      </c>
      <c r="M2581">
        <f t="shared" si="243"/>
        <v>363</v>
      </c>
      <c r="N2581">
        <f t="shared" si="245"/>
        <v>120</v>
      </c>
      <c r="O2581" t="s">
        <v>112</v>
      </c>
      <c r="P2581" t="s">
        <v>115</v>
      </c>
      <c r="Q2581" t="str">
        <f>TEXT(Table357[[#This Row],[order_date]],"yyyy")</f>
        <v>2016</v>
      </c>
    </row>
    <row r="2582" spans="1:17" x14ac:dyDescent="0.3">
      <c r="A2582">
        <f t="shared" si="244"/>
        <v>7777897981</v>
      </c>
      <c r="B2582" s="1">
        <v>42452</v>
      </c>
      <c r="C2582" t="str">
        <f t="shared" si="240"/>
        <v>Wednesday</v>
      </c>
      <c r="D2582" t="str">
        <f t="shared" si="241"/>
        <v>March</v>
      </c>
      <c r="E2582">
        <v>12</v>
      </c>
      <c r="F2582" t="s">
        <v>27</v>
      </c>
      <c r="G2582" t="s">
        <v>8</v>
      </c>
      <c r="H2582">
        <f t="shared" si="242"/>
        <v>15</v>
      </c>
      <c r="I2582">
        <v>6</v>
      </c>
      <c r="J2582" t="s">
        <v>52</v>
      </c>
      <c r="K2582" t="s">
        <v>53</v>
      </c>
      <c r="L2582">
        <f>Table357[[#This Row],[unit_price]]*Table357[[#This Row],[quantity]]</f>
        <v>72</v>
      </c>
      <c r="M2582">
        <f t="shared" si="243"/>
        <v>90</v>
      </c>
      <c r="N2582">
        <f t="shared" si="245"/>
        <v>18</v>
      </c>
      <c r="O2582" t="s">
        <v>112</v>
      </c>
      <c r="P2582" t="s">
        <v>115</v>
      </c>
      <c r="Q2582" t="str">
        <f>TEXT(Table357[[#This Row],[order_date]],"yyyy")</f>
        <v>2016</v>
      </c>
    </row>
    <row r="2583" spans="1:17" x14ac:dyDescent="0.3">
      <c r="A2583">
        <f t="shared" si="244"/>
        <v>7777897982</v>
      </c>
      <c r="B2583" s="1">
        <v>42452</v>
      </c>
      <c r="C2583" t="str">
        <f t="shared" si="240"/>
        <v>Wednesday</v>
      </c>
      <c r="D2583" t="str">
        <f t="shared" si="241"/>
        <v>March</v>
      </c>
      <c r="E2583">
        <v>18.5</v>
      </c>
      <c r="F2583" t="s">
        <v>13</v>
      </c>
      <c r="G2583" t="s">
        <v>14</v>
      </c>
      <c r="H2583">
        <f t="shared" si="242"/>
        <v>25.5</v>
      </c>
      <c r="I2583">
        <v>5</v>
      </c>
      <c r="J2583" t="s">
        <v>15</v>
      </c>
      <c r="K2583" t="s">
        <v>16</v>
      </c>
      <c r="L2583">
        <f>Table357[[#This Row],[unit_price]]*Table357[[#This Row],[quantity]]</f>
        <v>92.5</v>
      </c>
      <c r="M2583">
        <f t="shared" si="243"/>
        <v>127.5</v>
      </c>
      <c r="N2583">
        <f t="shared" si="245"/>
        <v>35</v>
      </c>
      <c r="O2583" t="s">
        <v>112</v>
      </c>
      <c r="P2583" t="s">
        <v>115</v>
      </c>
      <c r="Q2583" t="str">
        <f>TEXT(Table357[[#This Row],[order_date]],"yyyy")</f>
        <v>2016</v>
      </c>
    </row>
    <row r="2584" spans="1:17" x14ac:dyDescent="0.3">
      <c r="A2584">
        <f t="shared" si="244"/>
        <v>7777897983</v>
      </c>
      <c r="B2584" s="1">
        <v>42452</v>
      </c>
      <c r="C2584" t="str">
        <f t="shared" si="240"/>
        <v>Wednesday</v>
      </c>
      <c r="D2584" t="str">
        <f t="shared" si="241"/>
        <v>March</v>
      </c>
      <c r="E2584">
        <v>20.75</v>
      </c>
      <c r="F2584" t="s">
        <v>13</v>
      </c>
      <c r="G2584" t="s">
        <v>17</v>
      </c>
      <c r="H2584">
        <f t="shared" si="242"/>
        <v>30.75</v>
      </c>
      <c r="I2584">
        <v>6</v>
      </c>
      <c r="J2584" t="s">
        <v>18</v>
      </c>
      <c r="K2584" t="s">
        <v>19</v>
      </c>
      <c r="L2584">
        <f>Table357[[#This Row],[unit_price]]*Table357[[#This Row],[quantity]]</f>
        <v>124.5</v>
      </c>
      <c r="M2584">
        <f t="shared" si="243"/>
        <v>184.5</v>
      </c>
      <c r="N2584">
        <f t="shared" si="245"/>
        <v>60</v>
      </c>
      <c r="O2584" t="s">
        <v>111</v>
      </c>
      <c r="P2584" t="s">
        <v>115</v>
      </c>
      <c r="Q2584" t="str">
        <f>TEXT(Table357[[#This Row],[order_date]],"yyyy")</f>
        <v>2016</v>
      </c>
    </row>
    <row r="2585" spans="1:17" x14ac:dyDescent="0.3">
      <c r="A2585">
        <f t="shared" si="244"/>
        <v>7777897984</v>
      </c>
      <c r="B2585" s="1">
        <v>42452</v>
      </c>
      <c r="C2585" t="str">
        <f t="shared" si="240"/>
        <v>Wednesday</v>
      </c>
      <c r="D2585" t="str">
        <f t="shared" si="241"/>
        <v>March</v>
      </c>
      <c r="E2585">
        <v>20.25</v>
      </c>
      <c r="F2585" t="s">
        <v>13</v>
      </c>
      <c r="G2585" t="s">
        <v>14</v>
      </c>
      <c r="H2585">
        <f t="shared" si="242"/>
        <v>27.25</v>
      </c>
      <c r="I2585">
        <v>1</v>
      </c>
      <c r="J2585" t="s">
        <v>20</v>
      </c>
      <c r="K2585" t="s">
        <v>21</v>
      </c>
      <c r="L2585">
        <f>Table357[[#This Row],[unit_price]]*Table357[[#This Row],[quantity]]</f>
        <v>20.25</v>
      </c>
      <c r="M2585">
        <f t="shared" si="243"/>
        <v>27.25</v>
      </c>
      <c r="N2585">
        <f t="shared" si="245"/>
        <v>7</v>
      </c>
      <c r="O2585" t="s">
        <v>112</v>
      </c>
      <c r="P2585" t="s">
        <v>115</v>
      </c>
      <c r="Q2585" t="str">
        <f>TEXT(Table357[[#This Row],[order_date]],"yyyy")</f>
        <v>2016</v>
      </c>
    </row>
    <row r="2586" spans="1:17" x14ac:dyDescent="0.3">
      <c r="A2586">
        <f t="shared" si="244"/>
        <v>7777897985</v>
      </c>
      <c r="B2586" s="1">
        <v>42452</v>
      </c>
      <c r="C2586" t="str">
        <f t="shared" si="240"/>
        <v>Wednesday</v>
      </c>
      <c r="D2586" t="str">
        <f t="shared" si="241"/>
        <v>March</v>
      </c>
      <c r="E2586">
        <v>16.5</v>
      </c>
      <c r="F2586" t="s">
        <v>7</v>
      </c>
      <c r="G2586" t="s">
        <v>17</v>
      </c>
      <c r="H2586">
        <f t="shared" si="242"/>
        <v>25</v>
      </c>
      <c r="I2586">
        <v>8</v>
      </c>
      <c r="J2586" t="s">
        <v>25</v>
      </c>
      <c r="K2586" t="s">
        <v>26</v>
      </c>
      <c r="L2586">
        <f>Table357[[#This Row],[unit_price]]*Table357[[#This Row],[quantity]]</f>
        <v>132</v>
      </c>
      <c r="M2586">
        <f t="shared" si="243"/>
        <v>200</v>
      </c>
      <c r="N2586">
        <f t="shared" si="245"/>
        <v>68</v>
      </c>
      <c r="O2586" t="s">
        <v>111</v>
      </c>
      <c r="P2586" t="s">
        <v>115</v>
      </c>
      <c r="Q2586" t="str">
        <f>TEXT(Table357[[#This Row],[order_date]],"yyyy")</f>
        <v>2016</v>
      </c>
    </row>
    <row r="2587" spans="1:17" x14ac:dyDescent="0.3">
      <c r="A2587">
        <f t="shared" si="244"/>
        <v>7777897986</v>
      </c>
      <c r="B2587" s="1">
        <v>42452</v>
      </c>
      <c r="C2587" t="str">
        <f t="shared" si="240"/>
        <v>Wednesday</v>
      </c>
      <c r="D2587" t="str">
        <f t="shared" si="241"/>
        <v>March</v>
      </c>
      <c r="E2587">
        <v>12.75</v>
      </c>
      <c r="F2587" t="s">
        <v>27</v>
      </c>
      <c r="G2587" t="s">
        <v>22</v>
      </c>
      <c r="H2587">
        <f t="shared" si="242"/>
        <v>17.75</v>
      </c>
      <c r="I2587">
        <v>10</v>
      </c>
      <c r="J2587" t="s">
        <v>50</v>
      </c>
      <c r="K2587" t="s">
        <v>51</v>
      </c>
      <c r="L2587">
        <f>Table357[[#This Row],[unit_price]]*Table357[[#This Row],[quantity]]</f>
        <v>127.5</v>
      </c>
      <c r="M2587">
        <f t="shared" si="243"/>
        <v>177.5</v>
      </c>
      <c r="N2587">
        <f t="shared" si="245"/>
        <v>50</v>
      </c>
      <c r="O2587" t="s">
        <v>111</v>
      </c>
      <c r="P2587" t="s">
        <v>115</v>
      </c>
      <c r="Q2587" t="str">
        <f>TEXT(Table357[[#This Row],[order_date]],"yyyy")</f>
        <v>2016</v>
      </c>
    </row>
    <row r="2588" spans="1:17" x14ac:dyDescent="0.3">
      <c r="A2588">
        <f t="shared" si="244"/>
        <v>7777897987</v>
      </c>
      <c r="B2588" s="1">
        <v>42452</v>
      </c>
      <c r="C2588" t="str">
        <f t="shared" si="240"/>
        <v>Wednesday</v>
      </c>
      <c r="D2588" t="str">
        <f t="shared" si="241"/>
        <v>March</v>
      </c>
      <c r="E2588">
        <v>16</v>
      </c>
      <c r="F2588" t="s">
        <v>7</v>
      </c>
      <c r="G2588" t="s">
        <v>14</v>
      </c>
      <c r="H2588">
        <f t="shared" si="242"/>
        <v>21.5</v>
      </c>
      <c r="I2588">
        <v>2</v>
      </c>
      <c r="J2588" t="s">
        <v>64</v>
      </c>
      <c r="K2588" t="s">
        <v>65</v>
      </c>
      <c r="L2588">
        <f>Table357[[#This Row],[unit_price]]*Table357[[#This Row],[quantity]]</f>
        <v>32</v>
      </c>
      <c r="M2588">
        <f t="shared" si="243"/>
        <v>43</v>
      </c>
      <c r="N2588">
        <f t="shared" si="245"/>
        <v>11</v>
      </c>
      <c r="O2588" t="s">
        <v>111</v>
      </c>
      <c r="P2588" t="s">
        <v>114</v>
      </c>
      <c r="Q2588" t="str">
        <f>TEXT(Table357[[#This Row],[order_date]],"yyyy")</f>
        <v>2016</v>
      </c>
    </row>
    <row r="2589" spans="1:17" x14ac:dyDescent="0.3">
      <c r="A2589">
        <f t="shared" si="244"/>
        <v>7777897988</v>
      </c>
      <c r="B2589" s="1">
        <v>42452</v>
      </c>
      <c r="C2589" t="str">
        <f t="shared" si="240"/>
        <v>Wednesday</v>
      </c>
      <c r="D2589" t="str">
        <f t="shared" si="241"/>
        <v>March</v>
      </c>
      <c r="E2589">
        <v>16.5</v>
      </c>
      <c r="F2589" t="s">
        <v>7</v>
      </c>
      <c r="G2589" t="s">
        <v>17</v>
      </c>
      <c r="H2589">
        <f t="shared" si="242"/>
        <v>25</v>
      </c>
      <c r="I2589">
        <v>12</v>
      </c>
      <c r="J2589" t="s">
        <v>38</v>
      </c>
      <c r="K2589" t="s">
        <v>39</v>
      </c>
      <c r="L2589">
        <f>Table357[[#This Row],[unit_price]]*Table357[[#This Row],[quantity]]</f>
        <v>198</v>
      </c>
      <c r="M2589">
        <f t="shared" si="243"/>
        <v>300</v>
      </c>
      <c r="N2589">
        <f t="shared" si="245"/>
        <v>102</v>
      </c>
      <c r="O2589" t="s">
        <v>111</v>
      </c>
      <c r="P2589" t="s">
        <v>115</v>
      </c>
      <c r="Q2589" t="str">
        <f>TEXT(Table357[[#This Row],[order_date]],"yyyy")</f>
        <v>2016</v>
      </c>
    </row>
    <row r="2590" spans="1:17" x14ac:dyDescent="0.3">
      <c r="A2590">
        <f t="shared" si="244"/>
        <v>7777897989</v>
      </c>
      <c r="B2590" s="1">
        <v>42452</v>
      </c>
      <c r="C2590" t="str">
        <f t="shared" si="240"/>
        <v>Wednesday</v>
      </c>
      <c r="D2590" t="str">
        <f t="shared" si="241"/>
        <v>March</v>
      </c>
      <c r="E2590">
        <v>16.5</v>
      </c>
      <c r="F2590" t="s">
        <v>7</v>
      </c>
      <c r="G2590" t="s">
        <v>17</v>
      </c>
      <c r="H2590">
        <f t="shared" si="242"/>
        <v>25</v>
      </c>
      <c r="I2590">
        <v>9</v>
      </c>
      <c r="J2590" t="s">
        <v>32</v>
      </c>
      <c r="K2590" t="s">
        <v>33</v>
      </c>
      <c r="L2590">
        <f>Table357[[#This Row],[unit_price]]*Table357[[#This Row],[quantity]]</f>
        <v>148.5</v>
      </c>
      <c r="M2590">
        <f t="shared" si="243"/>
        <v>225</v>
      </c>
      <c r="N2590">
        <f t="shared" si="245"/>
        <v>76.5</v>
      </c>
      <c r="O2590" t="s">
        <v>111</v>
      </c>
      <c r="P2590" t="s">
        <v>115</v>
      </c>
      <c r="Q2590" t="str">
        <f>TEXT(Table357[[#This Row],[order_date]],"yyyy")</f>
        <v>2016</v>
      </c>
    </row>
    <row r="2591" spans="1:17" x14ac:dyDescent="0.3">
      <c r="A2591">
        <f t="shared" si="244"/>
        <v>7777897990</v>
      </c>
      <c r="B2591" s="1">
        <v>42452</v>
      </c>
      <c r="C2591" t="str">
        <f t="shared" si="240"/>
        <v>Wednesday</v>
      </c>
      <c r="D2591" t="str">
        <f t="shared" si="241"/>
        <v>March</v>
      </c>
      <c r="E2591">
        <v>16.5</v>
      </c>
      <c r="F2591" t="s">
        <v>7</v>
      </c>
      <c r="G2591" t="s">
        <v>17</v>
      </c>
      <c r="H2591">
        <f t="shared" si="242"/>
        <v>25</v>
      </c>
      <c r="I2591">
        <v>6</v>
      </c>
      <c r="J2591" t="s">
        <v>32</v>
      </c>
      <c r="K2591" t="s">
        <v>33</v>
      </c>
      <c r="L2591">
        <f>Table357[[#This Row],[unit_price]]*Table357[[#This Row],[quantity]]</f>
        <v>99</v>
      </c>
      <c r="M2591">
        <f t="shared" si="243"/>
        <v>150</v>
      </c>
      <c r="N2591">
        <f t="shared" si="245"/>
        <v>51</v>
      </c>
      <c r="O2591" t="s">
        <v>111</v>
      </c>
      <c r="P2591" t="s">
        <v>114</v>
      </c>
      <c r="Q2591" t="str">
        <f>TEXT(Table357[[#This Row],[order_date]],"yyyy")</f>
        <v>2016</v>
      </c>
    </row>
    <row r="2592" spans="1:17" x14ac:dyDescent="0.3">
      <c r="A2592">
        <f t="shared" si="244"/>
        <v>7777897991</v>
      </c>
      <c r="B2592" s="1">
        <v>42452</v>
      </c>
      <c r="C2592" t="str">
        <f t="shared" si="240"/>
        <v>Wednesday</v>
      </c>
      <c r="D2592" t="str">
        <f t="shared" si="241"/>
        <v>March</v>
      </c>
      <c r="E2592">
        <v>12.5</v>
      </c>
      <c r="F2592" t="s">
        <v>27</v>
      </c>
      <c r="G2592" t="s">
        <v>17</v>
      </c>
      <c r="H2592">
        <f t="shared" si="242"/>
        <v>19.5</v>
      </c>
      <c r="I2592">
        <v>6</v>
      </c>
      <c r="J2592" t="s">
        <v>54</v>
      </c>
      <c r="K2592" t="s">
        <v>55</v>
      </c>
      <c r="L2592">
        <f>Table357[[#This Row],[unit_price]]*Table357[[#This Row],[quantity]]</f>
        <v>75</v>
      </c>
      <c r="M2592">
        <f t="shared" si="243"/>
        <v>117</v>
      </c>
      <c r="N2592">
        <f t="shared" si="245"/>
        <v>42</v>
      </c>
      <c r="O2592" t="s">
        <v>112</v>
      </c>
      <c r="P2592" t="s">
        <v>115</v>
      </c>
      <c r="Q2592" t="str">
        <f>TEXT(Table357[[#This Row],[order_date]],"yyyy")</f>
        <v>2016</v>
      </c>
    </row>
    <row r="2593" spans="1:17" x14ac:dyDescent="0.3">
      <c r="A2593">
        <f t="shared" si="244"/>
        <v>7777897992</v>
      </c>
      <c r="B2593" s="1">
        <v>42453</v>
      </c>
      <c r="C2593" t="str">
        <f t="shared" si="240"/>
        <v>Thursday</v>
      </c>
      <c r="D2593" t="str">
        <f t="shared" si="241"/>
        <v>March</v>
      </c>
      <c r="E2593">
        <v>12</v>
      </c>
      <c r="F2593" t="s">
        <v>27</v>
      </c>
      <c r="G2593" t="s">
        <v>8</v>
      </c>
      <c r="H2593">
        <f t="shared" si="242"/>
        <v>15</v>
      </c>
      <c r="I2593">
        <v>10</v>
      </c>
      <c r="J2593" t="s">
        <v>52</v>
      </c>
      <c r="K2593" t="s">
        <v>53</v>
      </c>
      <c r="L2593">
        <f>Table357[[#This Row],[unit_price]]*Table357[[#This Row],[quantity]]</f>
        <v>120</v>
      </c>
      <c r="M2593">
        <f t="shared" si="243"/>
        <v>150</v>
      </c>
      <c r="N2593">
        <f t="shared" si="245"/>
        <v>30</v>
      </c>
      <c r="O2593" t="s">
        <v>111</v>
      </c>
      <c r="P2593" t="s">
        <v>115</v>
      </c>
      <c r="Q2593" t="str">
        <f>TEXT(Table357[[#This Row],[order_date]],"yyyy")</f>
        <v>2016</v>
      </c>
    </row>
    <row r="2594" spans="1:17" x14ac:dyDescent="0.3">
      <c r="A2594">
        <f t="shared" si="244"/>
        <v>7777897993</v>
      </c>
      <c r="B2594" s="1">
        <v>42453</v>
      </c>
      <c r="C2594" t="str">
        <f t="shared" si="240"/>
        <v>Thursday</v>
      </c>
      <c r="D2594" t="str">
        <f t="shared" si="241"/>
        <v>March</v>
      </c>
      <c r="E2594">
        <v>16.5</v>
      </c>
      <c r="F2594" t="s">
        <v>7</v>
      </c>
      <c r="G2594" t="s">
        <v>17</v>
      </c>
      <c r="H2594">
        <f t="shared" si="242"/>
        <v>25</v>
      </c>
      <c r="I2594">
        <v>2</v>
      </c>
      <c r="J2594" t="s">
        <v>18</v>
      </c>
      <c r="K2594" t="s">
        <v>19</v>
      </c>
      <c r="L2594">
        <f>Table357[[#This Row],[unit_price]]*Table357[[#This Row],[quantity]]</f>
        <v>33</v>
      </c>
      <c r="M2594">
        <f t="shared" si="243"/>
        <v>50</v>
      </c>
      <c r="N2594">
        <f t="shared" si="245"/>
        <v>17</v>
      </c>
      <c r="O2594" t="s">
        <v>111</v>
      </c>
      <c r="P2594" t="s">
        <v>114</v>
      </c>
      <c r="Q2594" t="str">
        <f>TEXT(Table357[[#This Row],[order_date]],"yyyy")</f>
        <v>2016</v>
      </c>
    </row>
    <row r="2595" spans="1:17" x14ac:dyDescent="0.3">
      <c r="A2595">
        <f t="shared" si="244"/>
        <v>7777897994</v>
      </c>
      <c r="B2595" s="1">
        <v>42453</v>
      </c>
      <c r="C2595" t="str">
        <f t="shared" si="240"/>
        <v>Thursday</v>
      </c>
      <c r="D2595" t="str">
        <f t="shared" si="241"/>
        <v>March</v>
      </c>
      <c r="E2595">
        <v>16</v>
      </c>
      <c r="F2595" t="s">
        <v>7</v>
      </c>
      <c r="G2595" t="s">
        <v>14</v>
      </c>
      <c r="H2595">
        <f t="shared" si="242"/>
        <v>21.5</v>
      </c>
      <c r="I2595">
        <v>7</v>
      </c>
      <c r="J2595" t="s">
        <v>34</v>
      </c>
      <c r="K2595" t="s">
        <v>35</v>
      </c>
      <c r="L2595">
        <f>Table357[[#This Row],[unit_price]]*Table357[[#This Row],[quantity]]</f>
        <v>112</v>
      </c>
      <c r="M2595">
        <f t="shared" si="243"/>
        <v>150.5</v>
      </c>
      <c r="N2595">
        <f t="shared" si="245"/>
        <v>38.5</v>
      </c>
      <c r="O2595" t="s">
        <v>112</v>
      </c>
      <c r="P2595" t="s">
        <v>115</v>
      </c>
      <c r="Q2595" t="str">
        <f>TEXT(Table357[[#This Row],[order_date]],"yyyy")</f>
        <v>2016</v>
      </c>
    </row>
    <row r="2596" spans="1:17" x14ac:dyDescent="0.3">
      <c r="A2596">
        <f t="shared" si="244"/>
        <v>7777897995</v>
      </c>
      <c r="B2596" s="1">
        <v>42453</v>
      </c>
      <c r="C2596" t="str">
        <f t="shared" si="240"/>
        <v>Thursday</v>
      </c>
      <c r="D2596" t="str">
        <f t="shared" si="241"/>
        <v>March</v>
      </c>
      <c r="E2596">
        <v>20.75</v>
      </c>
      <c r="F2596" t="s">
        <v>13</v>
      </c>
      <c r="G2596" t="s">
        <v>17</v>
      </c>
      <c r="H2596">
        <f t="shared" si="242"/>
        <v>30.75</v>
      </c>
      <c r="I2596">
        <v>10</v>
      </c>
      <c r="J2596" t="s">
        <v>25</v>
      </c>
      <c r="K2596" t="s">
        <v>26</v>
      </c>
      <c r="L2596">
        <f>Table357[[#This Row],[unit_price]]*Table357[[#This Row],[quantity]]</f>
        <v>207.5</v>
      </c>
      <c r="M2596">
        <f t="shared" si="243"/>
        <v>307.5</v>
      </c>
      <c r="N2596">
        <f t="shared" si="245"/>
        <v>100</v>
      </c>
      <c r="O2596" t="s">
        <v>111</v>
      </c>
      <c r="P2596" t="s">
        <v>115</v>
      </c>
      <c r="Q2596" t="str">
        <f>TEXT(Table357[[#This Row],[order_date]],"yyyy")</f>
        <v>2016</v>
      </c>
    </row>
    <row r="2597" spans="1:17" x14ac:dyDescent="0.3">
      <c r="A2597">
        <f t="shared" si="244"/>
        <v>7777897996</v>
      </c>
      <c r="B2597" s="1">
        <v>42454</v>
      </c>
      <c r="C2597" t="str">
        <f t="shared" si="240"/>
        <v>Friday</v>
      </c>
      <c r="D2597" t="str">
        <f t="shared" si="241"/>
        <v>March</v>
      </c>
      <c r="E2597">
        <v>12.75</v>
      </c>
      <c r="F2597" t="s">
        <v>27</v>
      </c>
      <c r="G2597" t="s">
        <v>22</v>
      </c>
      <c r="H2597">
        <f t="shared" si="242"/>
        <v>17.75</v>
      </c>
      <c r="I2597">
        <v>12</v>
      </c>
      <c r="J2597" t="s">
        <v>46</v>
      </c>
      <c r="K2597" t="s">
        <v>47</v>
      </c>
      <c r="L2597">
        <f>Table357[[#This Row],[unit_price]]*Table357[[#This Row],[quantity]]</f>
        <v>153</v>
      </c>
      <c r="M2597">
        <f t="shared" si="243"/>
        <v>213</v>
      </c>
      <c r="N2597">
        <f t="shared" si="245"/>
        <v>60</v>
      </c>
      <c r="O2597" t="s">
        <v>111</v>
      </c>
      <c r="P2597" t="s">
        <v>115</v>
      </c>
      <c r="Q2597" t="str">
        <f>TEXT(Table357[[#This Row],[order_date]],"yyyy")</f>
        <v>2016</v>
      </c>
    </row>
    <row r="2598" spans="1:17" x14ac:dyDescent="0.3">
      <c r="A2598">
        <f t="shared" si="244"/>
        <v>7777897997</v>
      </c>
      <c r="B2598" s="1">
        <v>42454</v>
      </c>
      <c r="C2598" t="str">
        <f t="shared" si="240"/>
        <v>Friday</v>
      </c>
      <c r="D2598" t="str">
        <f t="shared" si="241"/>
        <v>March</v>
      </c>
      <c r="E2598">
        <v>12.75</v>
      </c>
      <c r="F2598" t="s">
        <v>27</v>
      </c>
      <c r="G2598" t="s">
        <v>22</v>
      </c>
      <c r="H2598">
        <f t="shared" si="242"/>
        <v>17.75</v>
      </c>
      <c r="I2598">
        <v>12</v>
      </c>
      <c r="J2598" t="s">
        <v>50</v>
      </c>
      <c r="K2598" t="s">
        <v>51</v>
      </c>
      <c r="L2598">
        <f>Table357[[#This Row],[unit_price]]*Table357[[#This Row],[quantity]]</f>
        <v>153</v>
      </c>
      <c r="M2598">
        <f t="shared" si="243"/>
        <v>213</v>
      </c>
      <c r="N2598">
        <f t="shared" si="245"/>
        <v>60</v>
      </c>
      <c r="O2598" t="s">
        <v>111</v>
      </c>
      <c r="P2598" t="s">
        <v>115</v>
      </c>
      <c r="Q2598" t="str">
        <f>TEXT(Table357[[#This Row],[order_date]],"yyyy")</f>
        <v>2016</v>
      </c>
    </row>
    <row r="2599" spans="1:17" x14ac:dyDescent="0.3">
      <c r="A2599">
        <f t="shared" si="244"/>
        <v>7777897998</v>
      </c>
      <c r="B2599" s="1">
        <v>42455</v>
      </c>
      <c r="C2599" t="str">
        <f t="shared" si="240"/>
        <v>Saturday</v>
      </c>
      <c r="D2599" t="str">
        <f t="shared" si="241"/>
        <v>March</v>
      </c>
      <c r="E2599">
        <v>16</v>
      </c>
      <c r="F2599" t="s">
        <v>7</v>
      </c>
      <c r="G2599" t="s">
        <v>8</v>
      </c>
      <c r="H2599">
        <f t="shared" si="242"/>
        <v>20.5</v>
      </c>
      <c r="I2599">
        <v>1</v>
      </c>
      <c r="J2599" t="s">
        <v>11</v>
      </c>
      <c r="K2599" t="s">
        <v>12</v>
      </c>
      <c r="L2599">
        <f>Table357[[#This Row],[unit_price]]*Table357[[#This Row],[quantity]]</f>
        <v>16</v>
      </c>
      <c r="M2599">
        <f t="shared" si="243"/>
        <v>20.5</v>
      </c>
      <c r="N2599">
        <f t="shared" si="245"/>
        <v>4.5</v>
      </c>
      <c r="O2599" t="s">
        <v>112</v>
      </c>
      <c r="P2599" t="s">
        <v>114</v>
      </c>
      <c r="Q2599" t="str">
        <f>TEXT(Table357[[#This Row],[order_date]],"yyyy")</f>
        <v>2016</v>
      </c>
    </row>
    <row r="2600" spans="1:17" x14ac:dyDescent="0.3">
      <c r="A2600">
        <f t="shared" si="244"/>
        <v>7777897999</v>
      </c>
      <c r="B2600" s="1">
        <v>42455</v>
      </c>
      <c r="C2600" t="str">
        <f t="shared" si="240"/>
        <v>Saturday</v>
      </c>
      <c r="D2600" t="str">
        <f t="shared" si="241"/>
        <v>March</v>
      </c>
      <c r="E2600">
        <v>12</v>
      </c>
      <c r="F2600" t="s">
        <v>27</v>
      </c>
      <c r="G2600" t="s">
        <v>8</v>
      </c>
      <c r="H2600">
        <f t="shared" si="242"/>
        <v>15</v>
      </c>
      <c r="I2600">
        <v>11</v>
      </c>
      <c r="J2600" t="s">
        <v>11</v>
      </c>
      <c r="K2600" t="s">
        <v>12</v>
      </c>
      <c r="L2600">
        <f>Table357[[#This Row],[unit_price]]*Table357[[#This Row],[quantity]]</f>
        <v>132</v>
      </c>
      <c r="M2600">
        <f t="shared" si="243"/>
        <v>165</v>
      </c>
      <c r="N2600">
        <f t="shared" si="245"/>
        <v>33</v>
      </c>
      <c r="O2600" t="s">
        <v>111</v>
      </c>
      <c r="P2600" t="s">
        <v>115</v>
      </c>
      <c r="Q2600" t="str">
        <f>TEXT(Table357[[#This Row],[order_date]],"yyyy")</f>
        <v>2016</v>
      </c>
    </row>
    <row r="2601" spans="1:17" x14ac:dyDescent="0.3">
      <c r="A2601">
        <f t="shared" si="244"/>
        <v>7777898000</v>
      </c>
      <c r="B2601" s="1">
        <v>42456</v>
      </c>
      <c r="C2601" t="str">
        <f t="shared" si="240"/>
        <v>Sunday</v>
      </c>
      <c r="D2601" t="str">
        <f t="shared" si="241"/>
        <v>March</v>
      </c>
      <c r="E2601">
        <v>18.5</v>
      </c>
      <c r="F2601" t="s">
        <v>13</v>
      </c>
      <c r="G2601" t="s">
        <v>14</v>
      </c>
      <c r="H2601">
        <f t="shared" si="242"/>
        <v>25.5</v>
      </c>
      <c r="I2601">
        <v>12</v>
      </c>
      <c r="J2601" t="s">
        <v>15</v>
      </c>
      <c r="K2601" t="s">
        <v>16</v>
      </c>
      <c r="L2601">
        <f>Table357[[#This Row],[unit_price]]*Table357[[#This Row],[quantity]]</f>
        <v>222</v>
      </c>
      <c r="M2601">
        <f t="shared" si="243"/>
        <v>306</v>
      </c>
      <c r="N2601">
        <f t="shared" si="245"/>
        <v>84</v>
      </c>
      <c r="O2601" t="s">
        <v>112</v>
      </c>
      <c r="P2601" t="s">
        <v>115</v>
      </c>
      <c r="Q2601" t="str">
        <f>TEXT(Table357[[#This Row],[order_date]],"yyyy")</f>
        <v>2016</v>
      </c>
    </row>
    <row r="2602" spans="1:17" x14ac:dyDescent="0.3">
      <c r="A2602">
        <f t="shared" si="244"/>
        <v>7777898001</v>
      </c>
      <c r="B2602" s="1">
        <v>42456</v>
      </c>
      <c r="C2602" t="str">
        <f t="shared" si="240"/>
        <v>Sunday</v>
      </c>
      <c r="D2602" t="str">
        <f t="shared" si="241"/>
        <v>March</v>
      </c>
      <c r="E2602">
        <v>16</v>
      </c>
      <c r="F2602" t="s">
        <v>7</v>
      </c>
      <c r="G2602" t="s">
        <v>14</v>
      </c>
      <c r="H2602">
        <f t="shared" si="242"/>
        <v>21.5</v>
      </c>
      <c r="I2602">
        <v>5</v>
      </c>
      <c r="J2602" t="s">
        <v>34</v>
      </c>
      <c r="K2602" t="s">
        <v>35</v>
      </c>
      <c r="L2602">
        <f>Table357[[#This Row],[unit_price]]*Table357[[#This Row],[quantity]]</f>
        <v>80</v>
      </c>
      <c r="M2602">
        <f t="shared" si="243"/>
        <v>107.5</v>
      </c>
      <c r="N2602">
        <f t="shared" si="245"/>
        <v>27.5</v>
      </c>
      <c r="O2602" t="s">
        <v>112</v>
      </c>
      <c r="P2602" t="s">
        <v>114</v>
      </c>
      <c r="Q2602" t="str">
        <f>TEXT(Table357[[#This Row],[order_date]],"yyyy")</f>
        <v>2016</v>
      </c>
    </row>
    <row r="2603" spans="1:17" x14ac:dyDescent="0.3">
      <c r="A2603">
        <f t="shared" si="244"/>
        <v>7777898002</v>
      </c>
      <c r="B2603" s="1">
        <v>42456</v>
      </c>
      <c r="C2603" t="str">
        <f t="shared" si="240"/>
        <v>Sunday</v>
      </c>
      <c r="D2603" t="str">
        <f t="shared" si="241"/>
        <v>March</v>
      </c>
      <c r="E2603">
        <v>20.75</v>
      </c>
      <c r="F2603" t="s">
        <v>13</v>
      </c>
      <c r="G2603" t="s">
        <v>17</v>
      </c>
      <c r="H2603">
        <f t="shared" si="242"/>
        <v>30.75</v>
      </c>
      <c r="I2603">
        <v>11</v>
      </c>
      <c r="J2603" t="s">
        <v>18</v>
      </c>
      <c r="K2603" t="s">
        <v>19</v>
      </c>
      <c r="L2603">
        <f>Table357[[#This Row],[unit_price]]*Table357[[#This Row],[quantity]]</f>
        <v>228.25</v>
      </c>
      <c r="M2603">
        <f t="shared" si="243"/>
        <v>338.25</v>
      </c>
      <c r="N2603">
        <f t="shared" si="245"/>
        <v>110</v>
      </c>
      <c r="O2603" t="s">
        <v>111</v>
      </c>
      <c r="P2603" t="s">
        <v>114</v>
      </c>
      <c r="Q2603" t="str">
        <f>TEXT(Table357[[#This Row],[order_date]],"yyyy")</f>
        <v>2016</v>
      </c>
    </row>
    <row r="2604" spans="1:17" x14ac:dyDescent="0.3">
      <c r="A2604">
        <f t="shared" si="244"/>
        <v>7777898003</v>
      </c>
      <c r="B2604" s="1">
        <v>42456</v>
      </c>
      <c r="C2604" t="str">
        <f t="shared" si="240"/>
        <v>Sunday</v>
      </c>
      <c r="D2604" t="str">
        <f t="shared" si="241"/>
        <v>March</v>
      </c>
      <c r="E2604">
        <v>16</v>
      </c>
      <c r="F2604" t="s">
        <v>7</v>
      </c>
      <c r="G2604" t="s">
        <v>8</v>
      </c>
      <c r="H2604">
        <f t="shared" si="242"/>
        <v>20.5</v>
      </c>
      <c r="I2604">
        <v>10</v>
      </c>
      <c r="J2604" t="s">
        <v>58</v>
      </c>
      <c r="K2604" t="s">
        <v>59</v>
      </c>
      <c r="L2604">
        <f>Table357[[#This Row],[unit_price]]*Table357[[#This Row],[quantity]]</f>
        <v>160</v>
      </c>
      <c r="M2604">
        <f t="shared" si="243"/>
        <v>205</v>
      </c>
      <c r="N2604">
        <f t="shared" si="245"/>
        <v>45</v>
      </c>
      <c r="O2604" t="s">
        <v>112</v>
      </c>
      <c r="P2604" t="s">
        <v>115</v>
      </c>
      <c r="Q2604" t="str">
        <f>TEXT(Table357[[#This Row],[order_date]],"yyyy")</f>
        <v>2016</v>
      </c>
    </row>
    <row r="2605" spans="1:17" x14ac:dyDescent="0.3">
      <c r="A2605">
        <f t="shared" si="244"/>
        <v>7777898004</v>
      </c>
      <c r="B2605" s="1">
        <v>42456</v>
      </c>
      <c r="C2605" t="str">
        <f t="shared" si="240"/>
        <v>Sunday</v>
      </c>
      <c r="D2605" t="str">
        <f t="shared" si="241"/>
        <v>March</v>
      </c>
      <c r="E2605">
        <v>12</v>
      </c>
      <c r="F2605" t="s">
        <v>27</v>
      </c>
      <c r="G2605" t="s">
        <v>8</v>
      </c>
      <c r="H2605">
        <f t="shared" si="242"/>
        <v>15</v>
      </c>
      <c r="I2605">
        <v>3</v>
      </c>
      <c r="J2605" t="s">
        <v>58</v>
      </c>
      <c r="K2605" t="s">
        <v>59</v>
      </c>
      <c r="L2605">
        <f>Table357[[#This Row],[unit_price]]*Table357[[#This Row],[quantity]]</f>
        <v>36</v>
      </c>
      <c r="M2605">
        <f t="shared" si="243"/>
        <v>45</v>
      </c>
      <c r="N2605">
        <f t="shared" si="245"/>
        <v>9</v>
      </c>
      <c r="O2605" t="s">
        <v>111</v>
      </c>
      <c r="P2605" t="s">
        <v>115</v>
      </c>
      <c r="Q2605" t="str">
        <f>TEXT(Table357[[#This Row],[order_date]],"yyyy")</f>
        <v>2016</v>
      </c>
    </row>
    <row r="2606" spans="1:17" x14ac:dyDescent="0.3">
      <c r="A2606">
        <f t="shared" si="244"/>
        <v>7777898005</v>
      </c>
      <c r="B2606" s="1">
        <v>42456</v>
      </c>
      <c r="C2606" t="str">
        <f t="shared" si="240"/>
        <v>Sunday</v>
      </c>
      <c r="D2606" t="str">
        <f t="shared" si="241"/>
        <v>March</v>
      </c>
      <c r="E2606">
        <v>20.75</v>
      </c>
      <c r="F2606" t="s">
        <v>13</v>
      </c>
      <c r="G2606" t="s">
        <v>17</v>
      </c>
      <c r="H2606">
        <f t="shared" si="242"/>
        <v>30.75</v>
      </c>
      <c r="I2606">
        <v>2</v>
      </c>
      <c r="J2606" t="s">
        <v>54</v>
      </c>
      <c r="K2606" t="s">
        <v>55</v>
      </c>
      <c r="L2606">
        <f>Table357[[#This Row],[unit_price]]*Table357[[#This Row],[quantity]]</f>
        <v>41.5</v>
      </c>
      <c r="M2606">
        <f t="shared" si="243"/>
        <v>61.5</v>
      </c>
      <c r="N2606">
        <f t="shared" si="245"/>
        <v>20</v>
      </c>
      <c r="O2606" t="s">
        <v>112</v>
      </c>
      <c r="P2606" t="s">
        <v>115</v>
      </c>
      <c r="Q2606" t="str">
        <f>TEXT(Table357[[#This Row],[order_date]],"yyyy")</f>
        <v>2016</v>
      </c>
    </row>
    <row r="2607" spans="1:17" x14ac:dyDescent="0.3">
      <c r="A2607">
        <f t="shared" si="244"/>
        <v>7777898006</v>
      </c>
      <c r="B2607" s="1">
        <v>42456</v>
      </c>
      <c r="C2607" t="str">
        <f t="shared" si="240"/>
        <v>Sunday</v>
      </c>
      <c r="D2607" t="str">
        <f t="shared" si="241"/>
        <v>March</v>
      </c>
      <c r="E2607">
        <v>16.75</v>
      </c>
      <c r="F2607" t="s">
        <v>7</v>
      </c>
      <c r="G2607" t="s">
        <v>22</v>
      </c>
      <c r="H2607">
        <f t="shared" si="242"/>
        <v>23.25</v>
      </c>
      <c r="I2607">
        <v>2</v>
      </c>
      <c r="J2607" t="s">
        <v>44</v>
      </c>
      <c r="K2607" t="s">
        <v>45</v>
      </c>
      <c r="L2607">
        <f>Table357[[#This Row],[unit_price]]*Table357[[#This Row],[quantity]]</f>
        <v>33.5</v>
      </c>
      <c r="M2607">
        <f t="shared" si="243"/>
        <v>46.5</v>
      </c>
      <c r="N2607">
        <f t="shared" si="245"/>
        <v>13</v>
      </c>
      <c r="O2607" t="s">
        <v>112</v>
      </c>
      <c r="P2607" t="s">
        <v>114</v>
      </c>
      <c r="Q2607" t="str">
        <f>TEXT(Table357[[#This Row],[order_date]],"yyyy")</f>
        <v>2016</v>
      </c>
    </row>
    <row r="2608" spans="1:17" x14ac:dyDescent="0.3">
      <c r="A2608">
        <f t="shared" si="244"/>
        <v>7777898007</v>
      </c>
      <c r="B2608" s="1">
        <v>42456</v>
      </c>
      <c r="C2608" t="str">
        <f t="shared" si="240"/>
        <v>Sunday</v>
      </c>
      <c r="D2608" t="str">
        <f t="shared" si="241"/>
        <v>March</v>
      </c>
      <c r="E2608">
        <v>12.75</v>
      </c>
      <c r="F2608" t="s">
        <v>27</v>
      </c>
      <c r="G2608" t="s">
        <v>22</v>
      </c>
      <c r="H2608">
        <f t="shared" si="242"/>
        <v>17.75</v>
      </c>
      <c r="I2608">
        <v>9</v>
      </c>
      <c r="J2608" t="s">
        <v>23</v>
      </c>
      <c r="K2608" t="s">
        <v>24</v>
      </c>
      <c r="L2608">
        <f>Table357[[#This Row],[unit_price]]*Table357[[#This Row],[quantity]]</f>
        <v>114.75</v>
      </c>
      <c r="M2608">
        <f t="shared" si="243"/>
        <v>159.75</v>
      </c>
      <c r="N2608">
        <f t="shared" si="245"/>
        <v>45</v>
      </c>
      <c r="O2608" t="s">
        <v>111</v>
      </c>
      <c r="P2608" t="s">
        <v>115</v>
      </c>
      <c r="Q2608" t="str">
        <f>TEXT(Table357[[#This Row],[order_date]],"yyyy")</f>
        <v>2016</v>
      </c>
    </row>
    <row r="2609" spans="1:17" x14ac:dyDescent="0.3">
      <c r="A2609">
        <f t="shared" si="244"/>
        <v>7777898008</v>
      </c>
      <c r="B2609" s="1">
        <v>42456</v>
      </c>
      <c r="C2609" t="str">
        <f t="shared" si="240"/>
        <v>Sunday</v>
      </c>
      <c r="D2609" t="str">
        <f t="shared" si="241"/>
        <v>March</v>
      </c>
      <c r="E2609">
        <v>17.95</v>
      </c>
      <c r="F2609" t="s">
        <v>13</v>
      </c>
      <c r="G2609" t="s">
        <v>14</v>
      </c>
      <c r="H2609">
        <f t="shared" si="242"/>
        <v>24.95</v>
      </c>
      <c r="I2609">
        <v>11</v>
      </c>
      <c r="J2609" t="s">
        <v>56</v>
      </c>
      <c r="K2609" t="s">
        <v>57</v>
      </c>
      <c r="L2609">
        <f>Table357[[#This Row],[unit_price]]*Table357[[#This Row],[quantity]]</f>
        <v>197.45</v>
      </c>
      <c r="M2609">
        <f t="shared" si="243"/>
        <v>274.45</v>
      </c>
      <c r="N2609">
        <f t="shared" si="245"/>
        <v>77</v>
      </c>
      <c r="O2609" t="s">
        <v>111</v>
      </c>
      <c r="P2609" t="s">
        <v>114</v>
      </c>
      <c r="Q2609" t="str">
        <f>TEXT(Table357[[#This Row],[order_date]],"yyyy")</f>
        <v>2016</v>
      </c>
    </row>
    <row r="2610" spans="1:17" x14ac:dyDescent="0.3">
      <c r="A2610">
        <f t="shared" si="244"/>
        <v>7777898009</v>
      </c>
      <c r="B2610" s="1">
        <v>42456</v>
      </c>
      <c r="C2610" t="str">
        <f t="shared" si="240"/>
        <v>Sunday</v>
      </c>
      <c r="D2610" t="str">
        <f t="shared" si="241"/>
        <v>March</v>
      </c>
      <c r="E2610">
        <v>16.75</v>
      </c>
      <c r="F2610" t="s">
        <v>7</v>
      </c>
      <c r="G2610" t="s">
        <v>22</v>
      </c>
      <c r="H2610">
        <f t="shared" si="242"/>
        <v>23.25</v>
      </c>
      <c r="I2610">
        <v>3</v>
      </c>
      <c r="J2610" t="s">
        <v>72</v>
      </c>
      <c r="K2610" t="s">
        <v>73</v>
      </c>
      <c r="L2610">
        <f>Table357[[#This Row],[unit_price]]*Table357[[#This Row],[quantity]]</f>
        <v>50.25</v>
      </c>
      <c r="M2610">
        <f t="shared" si="243"/>
        <v>69.75</v>
      </c>
      <c r="N2610">
        <f t="shared" si="245"/>
        <v>19.5</v>
      </c>
      <c r="O2610" t="s">
        <v>111</v>
      </c>
      <c r="P2610" t="s">
        <v>115</v>
      </c>
      <c r="Q2610" t="str">
        <f>TEXT(Table357[[#This Row],[order_date]],"yyyy")</f>
        <v>2016</v>
      </c>
    </row>
    <row r="2611" spans="1:17" x14ac:dyDescent="0.3">
      <c r="A2611">
        <f t="shared" si="244"/>
        <v>7777898010</v>
      </c>
      <c r="B2611" s="1">
        <v>42457</v>
      </c>
      <c r="C2611" t="str">
        <f t="shared" si="240"/>
        <v>Monday</v>
      </c>
      <c r="D2611" t="str">
        <f t="shared" si="241"/>
        <v>March</v>
      </c>
      <c r="E2611">
        <v>12</v>
      </c>
      <c r="F2611" t="s">
        <v>27</v>
      </c>
      <c r="G2611" t="s">
        <v>8</v>
      </c>
      <c r="H2611">
        <f t="shared" si="242"/>
        <v>15</v>
      </c>
      <c r="I2611">
        <v>12</v>
      </c>
      <c r="J2611" t="s">
        <v>52</v>
      </c>
      <c r="K2611" t="s">
        <v>53</v>
      </c>
      <c r="L2611">
        <f>Table357[[#This Row],[unit_price]]*Table357[[#This Row],[quantity]]</f>
        <v>144</v>
      </c>
      <c r="M2611">
        <f t="shared" si="243"/>
        <v>180</v>
      </c>
      <c r="N2611">
        <f t="shared" si="245"/>
        <v>36</v>
      </c>
      <c r="O2611" t="s">
        <v>111</v>
      </c>
      <c r="P2611" t="s">
        <v>114</v>
      </c>
      <c r="Q2611" t="str">
        <f>TEXT(Table357[[#This Row],[order_date]],"yyyy")</f>
        <v>2016</v>
      </c>
    </row>
    <row r="2612" spans="1:17" x14ac:dyDescent="0.3">
      <c r="A2612">
        <f t="shared" si="244"/>
        <v>7777898011</v>
      </c>
      <c r="B2612" s="1">
        <v>42457</v>
      </c>
      <c r="C2612" t="str">
        <f t="shared" si="240"/>
        <v>Monday</v>
      </c>
      <c r="D2612" t="str">
        <f t="shared" si="241"/>
        <v>March</v>
      </c>
      <c r="E2612">
        <v>20.5</v>
      </c>
      <c r="F2612" t="s">
        <v>13</v>
      </c>
      <c r="G2612" t="s">
        <v>8</v>
      </c>
      <c r="H2612">
        <f t="shared" si="242"/>
        <v>26.5</v>
      </c>
      <c r="I2612">
        <v>8</v>
      </c>
      <c r="J2612" t="s">
        <v>11</v>
      </c>
      <c r="K2612" t="s">
        <v>12</v>
      </c>
      <c r="L2612">
        <f>Table357[[#This Row],[unit_price]]*Table357[[#This Row],[quantity]]</f>
        <v>164</v>
      </c>
      <c r="M2612">
        <f t="shared" si="243"/>
        <v>212</v>
      </c>
      <c r="N2612">
        <f t="shared" si="245"/>
        <v>48</v>
      </c>
      <c r="O2612" t="s">
        <v>111</v>
      </c>
      <c r="P2612" t="s">
        <v>114</v>
      </c>
      <c r="Q2612" t="str">
        <f>TEXT(Table357[[#This Row],[order_date]],"yyyy")</f>
        <v>2016</v>
      </c>
    </row>
    <row r="2613" spans="1:17" x14ac:dyDescent="0.3">
      <c r="A2613">
        <f t="shared" si="244"/>
        <v>7777898012</v>
      </c>
      <c r="B2613" s="1">
        <v>42457</v>
      </c>
      <c r="C2613" t="str">
        <f t="shared" si="240"/>
        <v>Monday</v>
      </c>
      <c r="D2613" t="str">
        <f t="shared" si="241"/>
        <v>March</v>
      </c>
      <c r="E2613">
        <v>18.5</v>
      </c>
      <c r="F2613" t="s">
        <v>13</v>
      </c>
      <c r="G2613" t="s">
        <v>14</v>
      </c>
      <c r="H2613">
        <f t="shared" si="242"/>
        <v>25.5</v>
      </c>
      <c r="I2613">
        <v>12</v>
      </c>
      <c r="J2613" t="s">
        <v>15</v>
      </c>
      <c r="K2613" t="s">
        <v>16</v>
      </c>
      <c r="L2613">
        <f>Table357[[#This Row],[unit_price]]*Table357[[#This Row],[quantity]]</f>
        <v>222</v>
      </c>
      <c r="M2613">
        <f t="shared" si="243"/>
        <v>306</v>
      </c>
      <c r="N2613">
        <f t="shared" si="245"/>
        <v>84</v>
      </c>
      <c r="O2613" t="s">
        <v>111</v>
      </c>
      <c r="P2613" t="s">
        <v>115</v>
      </c>
      <c r="Q2613" t="str">
        <f>TEXT(Table357[[#This Row],[order_date]],"yyyy")</f>
        <v>2016</v>
      </c>
    </row>
    <row r="2614" spans="1:17" x14ac:dyDescent="0.3">
      <c r="A2614">
        <f t="shared" si="244"/>
        <v>7777898013</v>
      </c>
      <c r="B2614" s="1">
        <v>42458</v>
      </c>
      <c r="C2614" t="str">
        <f t="shared" si="240"/>
        <v>Tuesday</v>
      </c>
      <c r="D2614" t="str">
        <f t="shared" si="241"/>
        <v>March</v>
      </c>
      <c r="E2614">
        <v>20.5</v>
      </c>
      <c r="F2614" t="s">
        <v>13</v>
      </c>
      <c r="G2614" t="s">
        <v>8</v>
      </c>
      <c r="H2614">
        <f t="shared" si="242"/>
        <v>26.5</v>
      </c>
      <c r="I2614">
        <v>4</v>
      </c>
      <c r="J2614" t="s">
        <v>36</v>
      </c>
      <c r="K2614" t="s">
        <v>37</v>
      </c>
      <c r="L2614">
        <f>Table357[[#This Row],[unit_price]]*Table357[[#This Row],[quantity]]</f>
        <v>82</v>
      </c>
      <c r="M2614">
        <f t="shared" si="243"/>
        <v>106</v>
      </c>
      <c r="N2614">
        <f t="shared" si="245"/>
        <v>24</v>
      </c>
      <c r="O2614" t="s">
        <v>111</v>
      </c>
      <c r="P2614" t="s">
        <v>115</v>
      </c>
      <c r="Q2614" t="str">
        <f>TEXT(Table357[[#This Row],[order_date]],"yyyy")</f>
        <v>2016</v>
      </c>
    </row>
    <row r="2615" spans="1:17" x14ac:dyDescent="0.3">
      <c r="A2615">
        <f t="shared" si="244"/>
        <v>7777898014</v>
      </c>
      <c r="B2615" s="1">
        <v>42458</v>
      </c>
      <c r="C2615" t="str">
        <f t="shared" si="240"/>
        <v>Tuesday</v>
      </c>
      <c r="D2615" t="str">
        <f t="shared" si="241"/>
        <v>March</v>
      </c>
      <c r="E2615">
        <v>12.5</v>
      </c>
      <c r="F2615" t="s">
        <v>27</v>
      </c>
      <c r="G2615" t="s">
        <v>17</v>
      </c>
      <c r="H2615">
        <f t="shared" si="242"/>
        <v>19.5</v>
      </c>
      <c r="I2615">
        <v>10</v>
      </c>
      <c r="J2615" t="s">
        <v>18</v>
      </c>
      <c r="K2615" t="s">
        <v>19</v>
      </c>
      <c r="L2615">
        <f>Table357[[#This Row],[unit_price]]*Table357[[#This Row],[quantity]]</f>
        <v>125</v>
      </c>
      <c r="M2615">
        <f t="shared" si="243"/>
        <v>195</v>
      </c>
      <c r="N2615">
        <f t="shared" si="245"/>
        <v>70</v>
      </c>
      <c r="O2615" t="s">
        <v>112</v>
      </c>
      <c r="P2615" t="s">
        <v>115</v>
      </c>
      <c r="Q2615" t="str">
        <f>TEXT(Table357[[#This Row],[order_date]],"yyyy")</f>
        <v>2016</v>
      </c>
    </row>
    <row r="2616" spans="1:17" x14ac:dyDescent="0.3">
      <c r="A2616">
        <f t="shared" si="244"/>
        <v>7777898015</v>
      </c>
      <c r="B2616" s="1">
        <v>42458</v>
      </c>
      <c r="C2616" t="str">
        <f t="shared" si="240"/>
        <v>Tuesday</v>
      </c>
      <c r="D2616" t="str">
        <f t="shared" si="241"/>
        <v>March</v>
      </c>
      <c r="E2616">
        <v>20.5</v>
      </c>
      <c r="F2616" t="s">
        <v>13</v>
      </c>
      <c r="G2616" t="s">
        <v>8</v>
      </c>
      <c r="H2616">
        <f t="shared" si="242"/>
        <v>26.5</v>
      </c>
      <c r="I2616">
        <v>2</v>
      </c>
      <c r="J2616" t="s">
        <v>58</v>
      </c>
      <c r="K2616" t="s">
        <v>59</v>
      </c>
      <c r="L2616">
        <f>Table357[[#This Row],[unit_price]]*Table357[[#This Row],[quantity]]</f>
        <v>41</v>
      </c>
      <c r="M2616">
        <f t="shared" si="243"/>
        <v>53</v>
      </c>
      <c r="N2616">
        <f t="shared" si="245"/>
        <v>12</v>
      </c>
      <c r="O2616" t="s">
        <v>112</v>
      </c>
      <c r="P2616" t="s">
        <v>114</v>
      </c>
      <c r="Q2616" t="str">
        <f>TEXT(Table357[[#This Row],[order_date]],"yyyy")</f>
        <v>2016</v>
      </c>
    </row>
    <row r="2617" spans="1:17" x14ac:dyDescent="0.3">
      <c r="A2617">
        <f t="shared" si="244"/>
        <v>7777898016</v>
      </c>
      <c r="B2617" s="1">
        <v>42459</v>
      </c>
      <c r="C2617" t="str">
        <f t="shared" si="240"/>
        <v>Wednesday</v>
      </c>
      <c r="D2617" t="str">
        <f t="shared" si="241"/>
        <v>March</v>
      </c>
      <c r="E2617">
        <v>16.5</v>
      </c>
      <c r="F2617" t="s">
        <v>7</v>
      </c>
      <c r="G2617" t="s">
        <v>17</v>
      </c>
      <c r="H2617">
        <f t="shared" si="242"/>
        <v>25</v>
      </c>
      <c r="I2617">
        <v>6</v>
      </c>
      <c r="J2617" t="s">
        <v>66</v>
      </c>
      <c r="K2617" t="s">
        <v>67</v>
      </c>
      <c r="L2617">
        <f>Table357[[#This Row],[unit_price]]*Table357[[#This Row],[quantity]]</f>
        <v>99</v>
      </c>
      <c r="M2617">
        <f t="shared" si="243"/>
        <v>150</v>
      </c>
      <c r="N2617">
        <f t="shared" si="245"/>
        <v>51</v>
      </c>
      <c r="O2617" t="s">
        <v>111</v>
      </c>
      <c r="P2617" t="s">
        <v>115</v>
      </c>
      <c r="Q2617" t="str">
        <f>TEXT(Table357[[#This Row],[order_date]],"yyyy")</f>
        <v>2016</v>
      </c>
    </row>
    <row r="2618" spans="1:17" x14ac:dyDescent="0.3">
      <c r="A2618">
        <f t="shared" si="244"/>
        <v>7777898017</v>
      </c>
      <c r="B2618" s="1">
        <v>42459</v>
      </c>
      <c r="C2618" t="str">
        <f t="shared" si="240"/>
        <v>Wednesday</v>
      </c>
      <c r="D2618" t="str">
        <f t="shared" si="241"/>
        <v>March</v>
      </c>
      <c r="E2618">
        <v>12.25</v>
      </c>
      <c r="F2618" t="s">
        <v>27</v>
      </c>
      <c r="G2618" t="s">
        <v>17</v>
      </c>
      <c r="H2618">
        <f t="shared" si="242"/>
        <v>19.25</v>
      </c>
      <c r="I2618">
        <v>1</v>
      </c>
      <c r="J2618" t="s">
        <v>70</v>
      </c>
      <c r="K2618" t="s">
        <v>71</v>
      </c>
      <c r="L2618">
        <f>Table357[[#This Row],[unit_price]]*Table357[[#This Row],[quantity]]</f>
        <v>12.25</v>
      </c>
      <c r="M2618">
        <f t="shared" si="243"/>
        <v>19.25</v>
      </c>
      <c r="N2618">
        <f t="shared" si="245"/>
        <v>7</v>
      </c>
      <c r="O2618" t="s">
        <v>111</v>
      </c>
      <c r="P2618" t="s">
        <v>114</v>
      </c>
      <c r="Q2618" t="str">
        <f>TEXT(Table357[[#This Row],[order_date]],"yyyy")</f>
        <v>2016</v>
      </c>
    </row>
    <row r="2619" spans="1:17" x14ac:dyDescent="0.3">
      <c r="A2619">
        <f t="shared" si="244"/>
        <v>7777898018</v>
      </c>
      <c r="B2619" s="1">
        <v>42459</v>
      </c>
      <c r="C2619" t="str">
        <f t="shared" si="240"/>
        <v>Wednesday</v>
      </c>
      <c r="D2619" t="str">
        <f t="shared" si="241"/>
        <v>March</v>
      </c>
      <c r="E2619">
        <v>16.5</v>
      </c>
      <c r="F2619" t="s">
        <v>7</v>
      </c>
      <c r="G2619" t="s">
        <v>17</v>
      </c>
      <c r="H2619">
        <f t="shared" si="242"/>
        <v>25</v>
      </c>
      <c r="I2619">
        <v>8</v>
      </c>
      <c r="J2619" t="s">
        <v>54</v>
      </c>
      <c r="K2619" t="s">
        <v>55</v>
      </c>
      <c r="L2619">
        <f>Table357[[#This Row],[unit_price]]*Table357[[#This Row],[quantity]]</f>
        <v>132</v>
      </c>
      <c r="M2619">
        <f t="shared" si="243"/>
        <v>200</v>
      </c>
      <c r="N2619">
        <f t="shared" si="245"/>
        <v>68</v>
      </c>
      <c r="O2619" t="s">
        <v>111</v>
      </c>
      <c r="P2619" t="s">
        <v>114</v>
      </c>
      <c r="Q2619" t="str">
        <f>TEXT(Table357[[#This Row],[order_date]],"yyyy")</f>
        <v>2016</v>
      </c>
    </row>
    <row r="2620" spans="1:17" x14ac:dyDescent="0.3">
      <c r="A2620">
        <f t="shared" si="244"/>
        <v>7777898019</v>
      </c>
      <c r="B2620" s="1">
        <v>42459</v>
      </c>
      <c r="C2620" t="str">
        <f t="shared" si="240"/>
        <v>Wednesday</v>
      </c>
      <c r="D2620" t="str">
        <f t="shared" si="241"/>
        <v>March</v>
      </c>
      <c r="E2620">
        <v>16.75</v>
      </c>
      <c r="F2620" t="s">
        <v>7</v>
      </c>
      <c r="G2620" t="s">
        <v>22</v>
      </c>
      <c r="H2620">
        <f t="shared" si="242"/>
        <v>23.25</v>
      </c>
      <c r="I2620">
        <v>6</v>
      </c>
      <c r="J2620" t="s">
        <v>44</v>
      </c>
      <c r="K2620" t="s">
        <v>45</v>
      </c>
      <c r="L2620">
        <f>Table357[[#This Row],[unit_price]]*Table357[[#This Row],[quantity]]</f>
        <v>100.5</v>
      </c>
      <c r="M2620">
        <f t="shared" si="243"/>
        <v>139.5</v>
      </c>
      <c r="N2620">
        <f t="shared" si="245"/>
        <v>39</v>
      </c>
      <c r="O2620" t="s">
        <v>111</v>
      </c>
      <c r="P2620" t="s">
        <v>114</v>
      </c>
      <c r="Q2620" t="str">
        <f>TEXT(Table357[[#This Row],[order_date]],"yyyy")</f>
        <v>2016</v>
      </c>
    </row>
    <row r="2621" spans="1:17" x14ac:dyDescent="0.3">
      <c r="A2621">
        <f t="shared" si="244"/>
        <v>7777898020</v>
      </c>
      <c r="B2621" s="1">
        <v>42459</v>
      </c>
      <c r="C2621" t="str">
        <f t="shared" si="240"/>
        <v>Wednesday</v>
      </c>
      <c r="D2621" t="str">
        <f t="shared" si="241"/>
        <v>March</v>
      </c>
      <c r="E2621">
        <v>16.5</v>
      </c>
      <c r="F2621" t="s">
        <v>7</v>
      </c>
      <c r="G2621" t="s">
        <v>17</v>
      </c>
      <c r="H2621">
        <f t="shared" si="242"/>
        <v>25</v>
      </c>
      <c r="I2621">
        <v>4</v>
      </c>
      <c r="J2621" t="s">
        <v>38</v>
      </c>
      <c r="K2621" t="s">
        <v>39</v>
      </c>
      <c r="L2621">
        <f>Table357[[#This Row],[unit_price]]*Table357[[#This Row],[quantity]]</f>
        <v>66</v>
      </c>
      <c r="M2621">
        <f t="shared" si="243"/>
        <v>100</v>
      </c>
      <c r="N2621">
        <f t="shared" si="245"/>
        <v>34</v>
      </c>
      <c r="O2621" t="s">
        <v>111</v>
      </c>
      <c r="P2621" t="s">
        <v>114</v>
      </c>
      <c r="Q2621" t="str">
        <f>TEXT(Table357[[#This Row],[order_date]],"yyyy")</f>
        <v>2016</v>
      </c>
    </row>
    <row r="2622" spans="1:17" x14ac:dyDescent="0.3">
      <c r="A2622">
        <f t="shared" si="244"/>
        <v>7777898021</v>
      </c>
      <c r="B2622" s="1">
        <v>42459</v>
      </c>
      <c r="C2622" t="str">
        <f t="shared" si="240"/>
        <v>Wednesday</v>
      </c>
      <c r="D2622" t="str">
        <f t="shared" si="241"/>
        <v>March</v>
      </c>
      <c r="E2622">
        <v>18.5</v>
      </c>
      <c r="F2622" t="s">
        <v>13</v>
      </c>
      <c r="G2622" t="s">
        <v>14</v>
      </c>
      <c r="H2622">
        <f t="shared" si="242"/>
        <v>25.5</v>
      </c>
      <c r="I2622">
        <v>8</v>
      </c>
      <c r="J2622" t="s">
        <v>15</v>
      </c>
      <c r="K2622" t="s">
        <v>16</v>
      </c>
      <c r="L2622">
        <f>Table357[[#This Row],[unit_price]]*Table357[[#This Row],[quantity]]</f>
        <v>148</v>
      </c>
      <c r="M2622">
        <f t="shared" si="243"/>
        <v>204</v>
      </c>
      <c r="N2622">
        <f t="shared" si="245"/>
        <v>56</v>
      </c>
      <c r="O2622" t="s">
        <v>112</v>
      </c>
      <c r="P2622" t="s">
        <v>115</v>
      </c>
      <c r="Q2622" t="str">
        <f>TEXT(Table357[[#This Row],[order_date]],"yyyy")</f>
        <v>2016</v>
      </c>
    </row>
    <row r="2623" spans="1:17" x14ac:dyDescent="0.3">
      <c r="A2623">
        <f t="shared" si="244"/>
        <v>7777898022</v>
      </c>
      <c r="B2623" s="1">
        <v>42459</v>
      </c>
      <c r="C2623" t="str">
        <f t="shared" si="240"/>
        <v>Wednesday</v>
      </c>
      <c r="D2623" t="str">
        <f t="shared" si="241"/>
        <v>March</v>
      </c>
      <c r="E2623">
        <v>9.75</v>
      </c>
      <c r="F2623" t="s">
        <v>27</v>
      </c>
      <c r="G2623" t="s">
        <v>8</v>
      </c>
      <c r="H2623">
        <f t="shared" si="242"/>
        <v>12.75</v>
      </c>
      <c r="I2623">
        <v>12</v>
      </c>
      <c r="J2623" t="s">
        <v>48</v>
      </c>
      <c r="K2623" t="s">
        <v>49</v>
      </c>
      <c r="L2623">
        <f>Table357[[#This Row],[unit_price]]*Table357[[#This Row],[quantity]]</f>
        <v>117</v>
      </c>
      <c r="M2623">
        <f t="shared" si="243"/>
        <v>153</v>
      </c>
      <c r="N2623">
        <f t="shared" si="245"/>
        <v>36</v>
      </c>
      <c r="O2623" t="s">
        <v>111</v>
      </c>
      <c r="P2623" t="s">
        <v>114</v>
      </c>
      <c r="Q2623" t="str">
        <f>TEXT(Table357[[#This Row],[order_date]],"yyyy")</f>
        <v>2016</v>
      </c>
    </row>
    <row r="2624" spans="1:17" x14ac:dyDescent="0.3">
      <c r="A2624">
        <f t="shared" si="244"/>
        <v>7777898023</v>
      </c>
      <c r="B2624" s="1">
        <v>42460</v>
      </c>
      <c r="C2624" t="str">
        <f t="shared" si="240"/>
        <v>Thursday</v>
      </c>
      <c r="D2624" t="str">
        <f t="shared" si="241"/>
        <v>March</v>
      </c>
      <c r="E2624">
        <v>20.75</v>
      </c>
      <c r="F2624" t="s">
        <v>13</v>
      </c>
      <c r="G2624" t="s">
        <v>17</v>
      </c>
      <c r="H2624">
        <f t="shared" si="242"/>
        <v>30.75</v>
      </c>
      <c r="I2624">
        <v>1</v>
      </c>
      <c r="J2624" t="s">
        <v>25</v>
      </c>
      <c r="K2624" t="s">
        <v>26</v>
      </c>
      <c r="L2624">
        <f>Table357[[#This Row],[unit_price]]*Table357[[#This Row],[quantity]]</f>
        <v>20.75</v>
      </c>
      <c r="M2624">
        <f t="shared" si="243"/>
        <v>30.75</v>
      </c>
      <c r="N2624">
        <f t="shared" si="245"/>
        <v>10</v>
      </c>
      <c r="O2624" t="s">
        <v>112</v>
      </c>
      <c r="P2624" t="s">
        <v>115</v>
      </c>
      <c r="Q2624" t="str">
        <f>TEXT(Table357[[#This Row],[order_date]],"yyyy")</f>
        <v>2016</v>
      </c>
    </row>
    <row r="2625" spans="1:17" x14ac:dyDescent="0.3">
      <c r="A2625">
        <f t="shared" si="244"/>
        <v>7777898024</v>
      </c>
      <c r="B2625" s="1">
        <v>42460</v>
      </c>
      <c r="C2625" t="str">
        <f t="shared" si="240"/>
        <v>Thursday</v>
      </c>
      <c r="D2625" t="str">
        <f t="shared" si="241"/>
        <v>March</v>
      </c>
      <c r="E2625">
        <v>16.5</v>
      </c>
      <c r="F2625" t="s">
        <v>13</v>
      </c>
      <c r="G2625" t="s">
        <v>8</v>
      </c>
      <c r="H2625">
        <f t="shared" si="242"/>
        <v>22.5</v>
      </c>
      <c r="I2625">
        <v>1</v>
      </c>
      <c r="J2625" t="s">
        <v>9</v>
      </c>
      <c r="K2625" t="s">
        <v>10</v>
      </c>
      <c r="L2625">
        <f>Table357[[#This Row],[unit_price]]*Table357[[#This Row],[quantity]]</f>
        <v>16.5</v>
      </c>
      <c r="M2625">
        <f t="shared" si="243"/>
        <v>22.5</v>
      </c>
      <c r="N2625">
        <f t="shared" si="245"/>
        <v>6</v>
      </c>
      <c r="O2625" t="s">
        <v>111</v>
      </c>
      <c r="P2625" t="s">
        <v>114</v>
      </c>
      <c r="Q2625" t="str">
        <f>TEXT(Table357[[#This Row],[order_date]],"yyyy")</f>
        <v>2016</v>
      </c>
    </row>
    <row r="2626" spans="1:17" x14ac:dyDescent="0.3">
      <c r="A2626">
        <f t="shared" si="244"/>
        <v>7777898025</v>
      </c>
      <c r="B2626" s="1">
        <v>42460</v>
      </c>
      <c r="C2626" t="str">
        <f t="shared" ref="C2626:C2689" si="246">TEXT(B2626,"dddd")</f>
        <v>Thursday</v>
      </c>
      <c r="D2626" t="str">
        <f t="shared" si="241"/>
        <v>March</v>
      </c>
      <c r="E2626">
        <v>16</v>
      </c>
      <c r="F2626" t="s">
        <v>7</v>
      </c>
      <c r="G2626" t="s">
        <v>8</v>
      </c>
      <c r="H2626">
        <f t="shared" si="242"/>
        <v>20.5</v>
      </c>
      <c r="I2626">
        <v>2</v>
      </c>
      <c r="J2626" t="s">
        <v>36</v>
      </c>
      <c r="K2626" t="s">
        <v>37</v>
      </c>
      <c r="L2626">
        <f>Table357[[#This Row],[unit_price]]*Table357[[#This Row],[quantity]]</f>
        <v>32</v>
      </c>
      <c r="M2626">
        <f t="shared" si="243"/>
        <v>41</v>
      </c>
      <c r="N2626">
        <f t="shared" si="245"/>
        <v>9</v>
      </c>
      <c r="O2626" t="s">
        <v>111</v>
      </c>
      <c r="P2626" t="s">
        <v>114</v>
      </c>
      <c r="Q2626" t="str">
        <f>TEXT(Table357[[#This Row],[order_date]],"yyyy")</f>
        <v>2016</v>
      </c>
    </row>
    <row r="2627" spans="1:17" x14ac:dyDescent="0.3">
      <c r="A2627">
        <f t="shared" si="244"/>
        <v>7777898026</v>
      </c>
      <c r="B2627" s="1">
        <v>42460</v>
      </c>
      <c r="C2627" t="str">
        <f t="shared" si="246"/>
        <v>Thursday</v>
      </c>
      <c r="D2627" t="str">
        <f t="shared" ref="D2627:D2690" si="247">TEXT(B2627,"mmmm")</f>
        <v>March</v>
      </c>
      <c r="E2627">
        <v>12</v>
      </c>
      <c r="F2627" t="s">
        <v>27</v>
      </c>
      <c r="G2627" t="s">
        <v>8</v>
      </c>
      <c r="H2627">
        <f t="shared" ref="H2627:H2690" si="248">E2627 +   IF(F2627="S", 2, IF(F2627="M", 3.5, IF(F2627="L", 5, 0))) +  IF(G2627="Classic", 1, IF(G2627="Veggie", 2, IF(G2627="Chicken", 3, IF(G2627="Supreme",5,0))))</f>
        <v>15</v>
      </c>
      <c r="I2627">
        <v>2</v>
      </c>
      <c r="J2627" t="s">
        <v>52</v>
      </c>
      <c r="K2627" t="s">
        <v>53</v>
      </c>
      <c r="L2627">
        <f>Table357[[#This Row],[unit_price]]*Table357[[#This Row],[quantity]]</f>
        <v>24</v>
      </c>
      <c r="M2627">
        <f t="shared" ref="M2627:M2690" si="249">H2627*I2627</f>
        <v>30</v>
      </c>
      <c r="N2627">
        <f t="shared" si="245"/>
        <v>6</v>
      </c>
      <c r="O2627" t="s">
        <v>111</v>
      </c>
      <c r="P2627" t="s">
        <v>114</v>
      </c>
      <c r="Q2627" t="str">
        <f>TEXT(Table357[[#This Row],[order_date]],"yyyy")</f>
        <v>2016</v>
      </c>
    </row>
    <row r="2628" spans="1:17" x14ac:dyDescent="0.3">
      <c r="A2628">
        <f t="shared" ref="A2628:A2691" si="250">A2627+1</f>
        <v>7777898027</v>
      </c>
      <c r="B2628" s="1">
        <v>42461</v>
      </c>
      <c r="C2628" t="str">
        <f t="shared" si="246"/>
        <v>Friday</v>
      </c>
      <c r="D2628" t="str">
        <f t="shared" si="247"/>
        <v>April</v>
      </c>
      <c r="E2628">
        <v>12</v>
      </c>
      <c r="F2628" t="s">
        <v>27</v>
      </c>
      <c r="G2628" t="s">
        <v>8</v>
      </c>
      <c r="H2628">
        <f t="shared" si="248"/>
        <v>15</v>
      </c>
      <c r="I2628">
        <v>9</v>
      </c>
      <c r="J2628" t="s">
        <v>58</v>
      </c>
      <c r="K2628" t="s">
        <v>59</v>
      </c>
      <c r="L2628">
        <f>Table357[[#This Row],[unit_price]]*Table357[[#This Row],[quantity]]</f>
        <v>108</v>
      </c>
      <c r="M2628">
        <f t="shared" si="249"/>
        <v>135</v>
      </c>
      <c r="N2628">
        <f t="shared" si="245"/>
        <v>27</v>
      </c>
      <c r="O2628" t="s">
        <v>111</v>
      </c>
      <c r="P2628" t="s">
        <v>115</v>
      </c>
      <c r="Q2628" t="str">
        <f>TEXT(Table357[[#This Row],[order_date]],"yyyy")</f>
        <v>2016</v>
      </c>
    </row>
    <row r="2629" spans="1:17" x14ac:dyDescent="0.3">
      <c r="A2629">
        <f t="shared" si="250"/>
        <v>7777898028</v>
      </c>
      <c r="B2629" s="1">
        <v>42461</v>
      </c>
      <c r="C2629" t="str">
        <f t="shared" si="246"/>
        <v>Friday</v>
      </c>
      <c r="D2629" t="str">
        <f t="shared" si="247"/>
        <v>April</v>
      </c>
      <c r="E2629">
        <v>20.75</v>
      </c>
      <c r="F2629" t="s">
        <v>13</v>
      </c>
      <c r="G2629" t="s">
        <v>22</v>
      </c>
      <c r="H2629">
        <f t="shared" si="248"/>
        <v>28.75</v>
      </c>
      <c r="I2629">
        <v>12</v>
      </c>
      <c r="J2629" t="s">
        <v>46</v>
      </c>
      <c r="K2629" t="s">
        <v>47</v>
      </c>
      <c r="L2629">
        <f>Table357[[#This Row],[unit_price]]*Table357[[#This Row],[quantity]]</f>
        <v>249</v>
      </c>
      <c r="M2629">
        <f t="shared" si="249"/>
        <v>345</v>
      </c>
      <c r="N2629">
        <f t="shared" ref="N2629:N2692" si="251">(H2629-E2629)*I2629</f>
        <v>96</v>
      </c>
      <c r="O2629" t="s">
        <v>112</v>
      </c>
      <c r="P2629" t="s">
        <v>115</v>
      </c>
      <c r="Q2629" t="str">
        <f>TEXT(Table357[[#This Row],[order_date]],"yyyy")</f>
        <v>2016</v>
      </c>
    </row>
    <row r="2630" spans="1:17" x14ac:dyDescent="0.3">
      <c r="A2630">
        <f t="shared" si="250"/>
        <v>7777898029</v>
      </c>
      <c r="B2630" s="1">
        <v>42461</v>
      </c>
      <c r="C2630" t="str">
        <f t="shared" si="246"/>
        <v>Friday</v>
      </c>
      <c r="D2630" t="str">
        <f t="shared" si="247"/>
        <v>April</v>
      </c>
      <c r="E2630">
        <v>16.75</v>
      </c>
      <c r="F2630" t="s">
        <v>7</v>
      </c>
      <c r="G2630" t="s">
        <v>22</v>
      </c>
      <c r="H2630">
        <f t="shared" si="248"/>
        <v>23.25</v>
      </c>
      <c r="I2630">
        <v>9</v>
      </c>
      <c r="J2630" t="s">
        <v>46</v>
      </c>
      <c r="K2630" t="s">
        <v>47</v>
      </c>
      <c r="L2630">
        <f>Table357[[#This Row],[unit_price]]*Table357[[#This Row],[quantity]]</f>
        <v>150.75</v>
      </c>
      <c r="M2630">
        <f t="shared" si="249"/>
        <v>209.25</v>
      </c>
      <c r="N2630">
        <f t="shared" si="251"/>
        <v>58.5</v>
      </c>
      <c r="O2630" t="s">
        <v>112</v>
      </c>
      <c r="P2630" t="s">
        <v>115</v>
      </c>
      <c r="Q2630" t="str">
        <f>TEXT(Table357[[#This Row],[order_date]],"yyyy")</f>
        <v>2016</v>
      </c>
    </row>
    <row r="2631" spans="1:17" x14ac:dyDescent="0.3">
      <c r="A2631">
        <f t="shared" si="250"/>
        <v>7777898030</v>
      </c>
      <c r="B2631" s="1">
        <v>42461</v>
      </c>
      <c r="C2631" t="str">
        <f t="shared" si="246"/>
        <v>Friday</v>
      </c>
      <c r="D2631" t="str">
        <f t="shared" si="247"/>
        <v>April</v>
      </c>
      <c r="E2631">
        <v>16.75</v>
      </c>
      <c r="F2631" t="s">
        <v>7</v>
      </c>
      <c r="G2631" t="s">
        <v>22</v>
      </c>
      <c r="H2631">
        <f t="shared" si="248"/>
        <v>23.25</v>
      </c>
      <c r="I2631">
        <v>7</v>
      </c>
      <c r="J2631" t="s">
        <v>23</v>
      </c>
      <c r="K2631" t="s">
        <v>24</v>
      </c>
      <c r="L2631">
        <f>Table357[[#This Row],[unit_price]]*Table357[[#This Row],[quantity]]</f>
        <v>117.25</v>
      </c>
      <c r="M2631">
        <f t="shared" si="249"/>
        <v>162.75</v>
      </c>
      <c r="N2631">
        <f t="shared" si="251"/>
        <v>45.5</v>
      </c>
      <c r="O2631" t="s">
        <v>112</v>
      </c>
      <c r="P2631" t="s">
        <v>114</v>
      </c>
      <c r="Q2631" t="str">
        <f>TEXT(Table357[[#This Row],[order_date]],"yyyy")</f>
        <v>2016</v>
      </c>
    </row>
    <row r="2632" spans="1:17" x14ac:dyDescent="0.3">
      <c r="A2632">
        <f t="shared" si="250"/>
        <v>7777898031</v>
      </c>
      <c r="B2632" s="1">
        <v>42461</v>
      </c>
      <c r="C2632" t="str">
        <f t="shared" si="246"/>
        <v>Friday</v>
      </c>
      <c r="D2632" t="str">
        <f t="shared" si="247"/>
        <v>April</v>
      </c>
      <c r="E2632">
        <v>20.75</v>
      </c>
      <c r="F2632" t="s">
        <v>13</v>
      </c>
      <c r="G2632" t="s">
        <v>22</v>
      </c>
      <c r="H2632">
        <f t="shared" si="248"/>
        <v>28.75</v>
      </c>
      <c r="I2632">
        <v>9</v>
      </c>
      <c r="J2632" t="s">
        <v>46</v>
      </c>
      <c r="K2632" t="s">
        <v>47</v>
      </c>
      <c r="L2632">
        <f>Table357[[#This Row],[unit_price]]*Table357[[#This Row],[quantity]]</f>
        <v>186.75</v>
      </c>
      <c r="M2632">
        <f t="shared" si="249"/>
        <v>258.75</v>
      </c>
      <c r="N2632">
        <f t="shared" si="251"/>
        <v>72</v>
      </c>
      <c r="O2632" t="s">
        <v>112</v>
      </c>
      <c r="P2632" t="s">
        <v>114</v>
      </c>
      <c r="Q2632" t="str">
        <f>TEXT(Table357[[#This Row],[order_date]],"yyyy")</f>
        <v>2016</v>
      </c>
    </row>
    <row r="2633" spans="1:17" x14ac:dyDescent="0.3">
      <c r="A2633">
        <f t="shared" si="250"/>
        <v>7777898032</v>
      </c>
      <c r="B2633" s="1">
        <v>42461</v>
      </c>
      <c r="C2633" t="str">
        <f t="shared" si="246"/>
        <v>Friday</v>
      </c>
      <c r="D2633" t="str">
        <f t="shared" si="247"/>
        <v>April</v>
      </c>
      <c r="E2633">
        <v>20.75</v>
      </c>
      <c r="F2633" t="s">
        <v>13</v>
      </c>
      <c r="G2633" t="s">
        <v>22</v>
      </c>
      <c r="H2633">
        <f t="shared" si="248"/>
        <v>28.75</v>
      </c>
      <c r="I2633">
        <v>12</v>
      </c>
      <c r="J2633" t="s">
        <v>46</v>
      </c>
      <c r="K2633" t="s">
        <v>47</v>
      </c>
      <c r="L2633">
        <f>Table357[[#This Row],[unit_price]]*Table357[[#This Row],[quantity]]</f>
        <v>249</v>
      </c>
      <c r="M2633">
        <f t="shared" si="249"/>
        <v>345</v>
      </c>
      <c r="N2633">
        <f t="shared" si="251"/>
        <v>96</v>
      </c>
      <c r="O2633" t="s">
        <v>112</v>
      </c>
      <c r="P2633" t="s">
        <v>114</v>
      </c>
      <c r="Q2633" t="str">
        <f>TEXT(Table357[[#This Row],[order_date]],"yyyy")</f>
        <v>2016</v>
      </c>
    </row>
    <row r="2634" spans="1:17" x14ac:dyDescent="0.3">
      <c r="A2634">
        <f t="shared" si="250"/>
        <v>7777898033</v>
      </c>
      <c r="B2634" s="1">
        <v>42461</v>
      </c>
      <c r="C2634" t="str">
        <f t="shared" si="246"/>
        <v>Friday</v>
      </c>
      <c r="D2634" t="str">
        <f t="shared" si="247"/>
        <v>April</v>
      </c>
      <c r="E2634">
        <v>16.5</v>
      </c>
      <c r="F2634" t="s">
        <v>7</v>
      </c>
      <c r="G2634" t="s">
        <v>17</v>
      </c>
      <c r="H2634">
        <f t="shared" si="248"/>
        <v>25</v>
      </c>
      <c r="I2634">
        <v>1</v>
      </c>
      <c r="J2634" t="s">
        <v>18</v>
      </c>
      <c r="K2634" t="s">
        <v>19</v>
      </c>
      <c r="L2634">
        <f>Table357[[#This Row],[unit_price]]*Table357[[#This Row],[quantity]]</f>
        <v>16.5</v>
      </c>
      <c r="M2634">
        <f t="shared" si="249"/>
        <v>25</v>
      </c>
      <c r="N2634">
        <f t="shared" si="251"/>
        <v>8.5</v>
      </c>
      <c r="O2634" t="s">
        <v>112</v>
      </c>
      <c r="P2634" t="s">
        <v>114</v>
      </c>
      <c r="Q2634" t="str">
        <f>TEXT(Table357[[#This Row],[order_date]],"yyyy")</f>
        <v>2016</v>
      </c>
    </row>
    <row r="2635" spans="1:17" x14ac:dyDescent="0.3">
      <c r="A2635">
        <f t="shared" si="250"/>
        <v>7777898034</v>
      </c>
      <c r="B2635" s="1">
        <v>42461</v>
      </c>
      <c r="C2635" t="str">
        <f t="shared" si="246"/>
        <v>Friday</v>
      </c>
      <c r="D2635" t="str">
        <f t="shared" si="247"/>
        <v>April</v>
      </c>
      <c r="E2635">
        <v>11</v>
      </c>
      <c r="F2635" t="s">
        <v>27</v>
      </c>
      <c r="G2635" t="s">
        <v>8</v>
      </c>
      <c r="H2635">
        <f t="shared" si="248"/>
        <v>14</v>
      </c>
      <c r="I2635">
        <v>7</v>
      </c>
      <c r="J2635" t="s">
        <v>74</v>
      </c>
      <c r="K2635" t="s">
        <v>75</v>
      </c>
      <c r="L2635">
        <f>Table357[[#This Row],[unit_price]]*Table357[[#This Row],[quantity]]</f>
        <v>77</v>
      </c>
      <c r="M2635">
        <f t="shared" si="249"/>
        <v>98</v>
      </c>
      <c r="N2635">
        <f t="shared" si="251"/>
        <v>21</v>
      </c>
      <c r="O2635" t="s">
        <v>112</v>
      </c>
      <c r="P2635" t="s">
        <v>114</v>
      </c>
      <c r="Q2635" t="str">
        <f>TEXT(Table357[[#This Row],[order_date]],"yyyy")</f>
        <v>2016</v>
      </c>
    </row>
    <row r="2636" spans="1:17" x14ac:dyDescent="0.3">
      <c r="A2636">
        <f t="shared" si="250"/>
        <v>7777898035</v>
      </c>
      <c r="B2636" s="1">
        <v>42462</v>
      </c>
      <c r="C2636" t="str">
        <f t="shared" si="246"/>
        <v>Saturday</v>
      </c>
      <c r="D2636" t="str">
        <f t="shared" si="247"/>
        <v>April</v>
      </c>
      <c r="E2636">
        <v>20.75</v>
      </c>
      <c r="F2636" t="s">
        <v>13</v>
      </c>
      <c r="G2636" t="s">
        <v>22</v>
      </c>
      <c r="H2636">
        <f t="shared" si="248"/>
        <v>28.75</v>
      </c>
      <c r="I2636">
        <v>2</v>
      </c>
      <c r="J2636" t="s">
        <v>23</v>
      </c>
      <c r="K2636" t="s">
        <v>24</v>
      </c>
      <c r="L2636">
        <f>Table357[[#This Row],[unit_price]]*Table357[[#This Row],[quantity]]</f>
        <v>41.5</v>
      </c>
      <c r="M2636">
        <f t="shared" si="249"/>
        <v>57.5</v>
      </c>
      <c r="N2636">
        <f t="shared" si="251"/>
        <v>16</v>
      </c>
      <c r="O2636" t="s">
        <v>111</v>
      </c>
      <c r="P2636" t="s">
        <v>115</v>
      </c>
      <c r="Q2636" t="str">
        <f>TEXT(Table357[[#This Row],[order_date]],"yyyy")</f>
        <v>2016</v>
      </c>
    </row>
    <row r="2637" spans="1:17" x14ac:dyDescent="0.3">
      <c r="A2637">
        <f t="shared" si="250"/>
        <v>7777898036</v>
      </c>
      <c r="B2637" s="1">
        <v>42462</v>
      </c>
      <c r="C2637" t="str">
        <f t="shared" si="246"/>
        <v>Saturday</v>
      </c>
      <c r="D2637" t="str">
        <f t="shared" si="247"/>
        <v>April</v>
      </c>
      <c r="E2637">
        <v>12.25</v>
      </c>
      <c r="F2637" t="s">
        <v>27</v>
      </c>
      <c r="G2637" t="s">
        <v>17</v>
      </c>
      <c r="H2637">
        <f t="shared" si="248"/>
        <v>19.25</v>
      </c>
      <c r="I2637">
        <v>11</v>
      </c>
      <c r="J2637" t="s">
        <v>60</v>
      </c>
      <c r="K2637" t="s">
        <v>61</v>
      </c>
      <c r="L2637">
        <f>Table357[[#This Row],[unit_price]]*Table357[[#This Row],[quantity]]</f>
        <v>134.75</v>
      </c>
      <c r="M2637">
        <f t="shared" si="249"/>
        <v>211.75</v>
      </c>
      <c r="N2637">
        <f t="shared" si="251"/>
        <v>77</v>
      </c>
      <c r="O2637" t="s">
        <v>112</v>
      </c>
      <c r="P2637" t="s">
        <v>115</v>
      </c>
      <c r="Q2637" t="str">
        <f>TEXT(Table357[[#This Row],[order_date]],"yyyy")</f>
        <v>2016</v>
      </c>
    </row>
    <row r="2638" spans="1:17" x14ac:dyDescent="0.3">
      <c r="A2638">
        <f t="shared" si="250"/>
        <v>7777898037</v>
      </c>
      <c r="B2638" s="1">
        <v>42462</v>
      </c>
      <c r="C2638" t="str">
        <f t="shared" si="246"/>
        <v>Saturday</v>
      </c>
      <c r="D2638" t="str">
        <f t="shared" si="247"/>
        <v>April</v>
      </c>
      <c r="E2638">
        <v>12.5</v>
      </c>
      <c r="F2638" t="s">
        <v>27</v>
      </c>
      <c r="G2638" t="s">
        <v>17</v>
      </c>
      <c r="H2638">
        <f t="shared" si="248"/>
        <v>19.5</v>
      </c>
      <c r="I2638">
        <v>10</v>
      </c>
      <c r="J2638" t="s">
        <v>32</v>
      </c>
      <c r="K2638" t="s">
        <v>33</v>
      </c>
      <c r="L2638">
        <f>Table357[[#This Row],[unit_price]]*Table357[[#This Row],[quantity]]</f>
        <v>125</v>
      </c>
      <c r="M2638">
        <f t="shared" si="249"/>
        <v>195</v>
      </c>
      <c r="N2638">
        <f t="shared" si="251"/>
        <v>70</v>
      </c>
      <c r="O2638" t="s">
        <v>112</v>
      </c>
      <c r="P2638" t="s">
        <v>114</v>
      </c>
      <c r="Q2638" t="str">
        <f>TEXT(Table357[[#This Row],[order_date]],"yyyy")</f>
        <v>2016</v>
      </c>
    </row>
    <row r="2639" spans="1:17" x14ac:dyDescent="0.3">
      <c r="A2639">
        <f t="shared" si="250"/>
        <v>7777898038</v>
      </c>
      <c r="B2639" s="1">
        <v>42462</v>
      </c>
      <c r="C2639" t="str">
        <f t="shared" si="246"/>
        <v>Saturday</v>
      </c>
      <c r="D2639" t="str">
        <f t="shared" si="247"/>
        <v>April</v>
      </c>
      <c r="E2639">
        <v>12.75</v>
      </c>
      <c r="F2639" t="s">
        <v>27</v>
      </c>
      <c r="G2639" t="s">
        <v>22</v>
      </c>
      <c r="H2639">
        <f t="shared" si="248"/>
        <v>17.75</v>
      </c>
      <c r="I2639">
        <v>12</v>
      </c>
      <c r="J2639" t="s">
        <v>46</v>
      </c>
      <c r="K2639" t="s">
        <v>47</v>
      </c>
      <c r="L2639">
        <f>Table357[[#This Row],[unit_price]]*Table357[[#This Row],[quantity]]</f>
        <v>153</v>
      </c>
      <c r="M2639">
        <f t="shared" si="249"/>
        <v>213</v>
      </c>
      <c r="N2639">
        <f t="shared" si="251"/>
        <v>60</v>
      </c>
      <c r="O2639" t="s">
        <v>111</v>
      </c>
      <c r="P2639" t="s">
        <v>115</v>
      </c>
      <c r="Q2639" t="str">
        <f>TEXT(Table357[[#This Row],[order_date]],"yyyy")</f>
        <v>2016</v>
      </c>
    </row>
    <row r="2640" spans="1:17" x14ac:dyDescent="0.3">
      <c r="A2640">
        <f t="shared" si="250"/>
        <v>7777898039</v>
      </c>
      <c r="B2640" s="1">
        <v>42462</v>
      </c>
      <c r="C2640" t="str">
        <f t="shared" si="246"/>
        <v>Saturday</v>
      </c>
      <c r="D2640" t="str">
        <f t="shared" si="247"/>
        <v>April</v>
      </c>
      <c r="E2640">
        <v>17.5</v>
      </c>
      <c r="F2640" t="s">
        <v>13</v>
      </c>
      <c r="G2640" t="s">
        <v>8</v>
      </c>
      <c r="H2640">
        <f t="shared" si="248"/>
        <v>23.5</v>
      </c>
      <c r="I2640">
        <v>6</v>
      </c>
      <c r="J2640" t="s">
        <v>74</v>
      </c>
      <c r="K2640" t="s">
        <v>75</v>
      </c>
      <c r="L2640">
        <f>Table357[[#This Row],[unit_price]]*Table357[[#This Row],[quantity]]</f>
        <v>105</v>
      </c>
      <c r="M2640">
        <f t="shared" si="249"/>
        <v>141</v>
      </c>
      <c r="N2640">
        <f t="shared" si="251"/>
        <v>36</v>
      </c>
      <c r="O2640" t="s">
        <v>111</v>
      </c>
      <c r="P2640" t="s">
        <v>114</v>
      </c>
      <c r="Q2640" t="str">
        <f>TEXT(Table357[[#This Row],[order_date]],"yyyy")</f>
        <v>2016</v>
      </c>
    </row>
    <row r="2641" spans="1:17" x14ac:dyDescent="0.3">
      <c r="A2641">
        <f t="shared" si="250"/>
        <v>7777898040</v>
      </c>
      <c r="B2641" s="1">
        <v>42463</v>
      </c>
      <c r="C2641" t="str">
        <f t="shared" si="246"/>
        <v>Sunday</v>
      </c>
      <c r="D2641" t="str">
        <f t="shared" si="247"/>
        <v>April</v>
      </c>
      <c r="E2641">
        <v>16</v>
      </c>
      <c r="F2641" t="s">
        <v>7</v>
      </c>
      <c r="G2641" t="s">
        <v>14</v>
      </c>
      <c r="H2641">
        <f t="shared" si="248"/>
        <v>21.5</v>
      </c>
      <c r="I2641">
        <v>2</v>
      </c>
      <c r="J2641" t="s">
        <v>42</v>
      </c>
      <c r="K2641" t="s">
        <v>43</v>
      </c>
      <c r="L2641">
        <f>Table357[[#This Row],[unit_price]]*Table357[[#This Row],[quantity]]</f>
        <v>32</v>
      </c>
      <c r="M2641">
        <f t="shared" si="249"/>
        <v>43</v>
      </c>
      <c r="N2641">
        <f t="shared" si="251"/>
        <v>11</v>
      </c>
      <c r="O2641" t="s">
        <v>111</v>
      </c>
      <c r="P2641" t="s">
        <v>115</v>
      </c>
      <c r="Q2641" t="str">
        <f>TEXT(Table357[[#This Row],[order_date]],"yyyy")</f>
        <v>2016</v>
      </c>
    </row>
    <row r="2642" spans="1:17" x14ac:dyDescent="0.3">
      <c r="A2642">
        <f t="shared" si="250"/>
        <v>7777898041</v>
      </c>
      <c r="B2642" s="1">
        <v>42463</v>
      </c>
      <c r="C2642" t="str">
        <f t="shared" si="246"/>
        <v>Sunday</v>
      </c>
      <c r="D2642" t="str">
        <f t="shared" si="247"/>
        <v>April</v>
      </c>
      <c r="E2642">
        <v>18.5</v>
      </c>
      <c r="F2642" t="s">
        <v>13</v>
      </c>
      <c r="G2642" t="s">
        <v>14</v>
      </c>
      <c r="H2642">
        <f t="shared" si="248"/>
        <v>25.5</v>
      </c>
      <c r="I2642">
        <v>6</v>
      </c>
      <c r="J2642" t="s">
        <v>15</v>
      </c>
      <c r="K2642" t="s">
        <v>16</v>
      </c>
      <c r="L2642">
        <f>Table357[[#This Row],[unit_price]]*Table357[[#This Row],[quantity]]</f>
        <v>111</v>
      </c>
      <c r="M2642">
        <f t="shared" si="249"/>
        <v>153</v>
      </c>
      <c r="N2642">
        <f t="shared" si="251"/>
        <v>42</v>
      </c>
      <c r="O2642" t="s">
        <v>112</v>
      </c>
      <c r="P2642" t="s">
        <v>115</v>
      </c>
      <c r="Q2642" t="str">
        <f>TEXT(Table357[[#This Row],[order_date]],"yyyy")</f>
        <v>2016</v>
      </c>
    </row>
    <row r="2643" spans="1:17" x14ac:dyDescent="0.3">
      <c r="A2643">
        <f t="shared" si="250"/>
        <v>7777898042</v>
      </c>
      <c r="B2643" s="1">
        <v>42464</v>
      </c>
      <c r="C2643" t="str">
        <f t="shared" si="246"/>
        <v>Monday</v>
      </c>
      <c r="D2643" t="str">
        <f t="shared" si="247"/>
        <v>April</v>
      </c>
      <c r="E2643">
        <v>20.75</v>
      </c>
      <c r="F2643" t="s">
        <v>13</v>
      </c>
      <c r="G2643" t="s">
        <v>17</v>
      </c>
      <c r="H2643">
        <f t="shared" si="248"/>
        <v>30.75</v>
      </c>
      <c r="I2643">
        <v>11</v>
      </c>
      <c r="J2643" t="s">
        <v>18</v>
      </c>
      <c r="K2643" t="s">
        <v>19</v>
      </c>
      <c r="L2643">
        <f>Table357[[#This Row],[unit_price]]*Table357[[#This Row],[quantity]]</f>
        <v>228.25</v>
      </c>
      <c r="M2643">
        <f t="shared" si="249"/>
        <v>338.25</v>
      </c>
      <c r="N2643">
        <f t="shared" si="251"/>
        <v>110</v>
      </c>
      <c r="O2643" t="s">
        <v>111</v>
      </c>
      <c r="P2643" t="s">
        <v>115</v>
      </c>
      <c r="Q2643" t="str">
        <f>TEXT(Table357[[#This Row],[order_date]],"yyyy")</f>
        <v>2016</v>
      </c>
    </row>
    <row r="2644" spans="1:17" x14ac:dyDescent="0.3">
      <c r="A2644">
        <f t="shared" si="250"/>
        <v>7777898043</v>
      </c>
      <c r="B2644" s="1">
        <v>42464</v>
      </c>
      <c r="C2644" t="str">
        <f t="shared" si="246"/>
        <v>Monday</v>
      </c>
      <c r="D2644" t="str">
        <f t="shared" si="247"/>
        <v>April</v>
      </c>
      <c r="E2644">
        <v>12</v>
      </c>
      <c r="F2644" t="s">
        <v>27</v>
      </c>
      <c r="G2644" t="s">
        <v>14</v>
      </c>
      <c r="H2644">
        <f t="shared" si="248"/>
        <v>16</v>
      </c>
      <c r="I2644">
        <v>3</v>
      </c>
      <c r="J2644" t="s">
        <v>42</v>
      </c>
      <c r="K2644" t="s">
        <v>43</v>
      </c>
      <c r="L2644">
        <f>Table357[[#This Row],[unit_price]]*Table357[[#This Row],[quantity]]</f>
        <v>36</v>
      </c>
      <c r="M2644">
        <f t="shared" si="249"/>
        <v>48</v>
      </c>
      <c r="N2644">
        <f t="shared" si="251"/>
        <v>12</v>
      </c>
      <c r="O2644" t="s">
        <v>111</v>
      </c>
      <c r="P2644" t="s">
        <v>115</v>
      </c>
      <c r="Q2644" t="str">
        <f>TEXT(Table357[[#This Row],[order_date]],"yyyy")</f>
        <v>2016</v>
      </c>
    </row>
    <row r="2645" spans="1:17" x14ac:dyDescent="0.3">
      <c r="A2645">
        <f t="shared" si="250"/>
        <v>7777898044</v>
      </c>
      <c r="B2645" s="1">
        <v>42464</v>
      </c>
      <c r="C2645" t="str">
        <f t="shared" si="246"/>
        <v>Monday</v>
      </c>
      <c r="D2645" t="str">
        <f t="shared" si="247"/>
        <v>April</v>
      </c>
      <c r="E2645">
        <v>20.75</v>
      </c>
      <c r="F2645" t="s">
        <v>13</v>
      </c>
      <c r="G2645" t="s">
        <v>17</v>
      </c>
      <c r="H2645">
        <f t="shared" si="248"/>
        <v>30.75</v>
      </c>
      <c r="I2645">
        <v>8</v>
      </c>
      <c r="J2645" t="s">
        <v>25</v>
      </c>
      <c r="K2645" t="s">
        <v>26</v>
      </c>
      <c r="L2645">
        <f>Table357[[#This Row],[unit_price]]*Table357[[#This Row],[quantity]]</f>
        <v>166</v>
      </c>
      <c r="M2645">
        <f t="shared" si="249"/>
        <v>246</v>
      </c>
      <c r="N2645">
        <f t="shared" si="251"/>
        <v>80</v>
      </c>
      <c r="O2645" t="s">
        <v>112</v>
      </c>
      <c r="P2645" t="s">
        <v>115</v>
      </c>
      <c r="Q2645" t="str">
        <f>TEXT(Table357[[#This Row],[order_date]],"yyyy")</f>
        <v>2016</v>
      </c>
    </row>
    <row r="2646" spans="1:17" x14ac:dyDescent="0.3">
      <c r="A2646">
        <f t="shared" si="250"/>
        <v>7777898045</v>
      </c>
      <c r="B2646" s="1">
        <v>42464</v>
      </c>
      <c r="C2646" t="str">
        <f t="shared" si="246"/>
        <v>Monday</v>
      </c>
      <c r="D2646" t="str">
        <f t="shared" si="247"/>
        <v>April</v>
      </c>
      <c r="E2646">
        <v>16</v>
      </c>
      <c r="F2646" t="s">
        <v>7</v>
      </c>
      <c r="G2646" t="s">
        <v>14</v>
      </c>
      <c r="H2646">
        <f t="shared" si="248"/>
        <v>21.5</v>
      </c>
      <c r="I2646">
        <v>12</v>
      </c>
      <c r="J2646" t="s">
        <v>42</v>
      </c>
      <c r="K2646" t="s">
        <v>43</v>
      </c>
      <c r="L2646">
        <f>Table357[[#This Row],[unit_price]]*Table357[[#This Row],[quantity]]</f>
        <v>192</v>
      </c>
      <c r="M2646">
        <f t="shared" si="249"/>
        <v>258</v>
      </c>
      <c r="N2646">
        <f t="shared" si="251"/>
        <v>66</v>
      </c>
      <c r="O2646" t="s">
        <v>112</v>
      </c>
      <c r="P2646" t="s">
        <v>115</v>
      </c>
      <c r="Q2646" t="str">
        <f>TEXT(Table357[[#This Row],[order_date]],"yyyy")</f>
        <v>2016</v>
      </c>
    </row>
    <row r="2647" spans="1:17" x14ac:dyDescent="0.3">
      <c r="A2647">
        <f t="shared" si="250"/>
        <v>7777898046</v>
      </c>
      <c r="B2647" s="1">
        <v>42464</v>
      </c>
      <c r="C2647" t="str">
        <f t="shared" si="246"/>
        <v>Monday</v>
      </c>
      <c r="D2647" t="str">
        <f t="shared" si="247"/>
        <v>April</v>
      </c>
      <c r="E2647">
        <v>20.5</v>
      </c>
      <c r="F2647" t="s">
        <v>13</v>
      </c>
      <c r="G2647" t="s">
        <v>8</v>
      </c>
      <c r="H2647">
        <f t="shared" si="248"/>
        <v>26.5</v>
      </c>
      <c r="I2647">
        <v>2</v>
      </c>
      <c r="J2647" t="s">
        <v>36</v>
      </c>
      <c r="K2647" t="s">
        <v>37</v>
      </c>
      <c r="L2647">
        <f>Table357[[#This Row],[unit_price]]*Table357[[#This Row],[quantity]]</f>
        <v>41</v>
      </c>
      <c r="M2647">
        <f t="shared" si="249"/>
        <v>53</v>
      </c>
      <c r="N2647">
        <f t="shared" si="251"/>
        <v>12</v>
      </c>
      <c r="O2647" t="s">
        <v>112</v>
      </c>
      <c r="P2647" t="s">
        <v>114</v>
      </c>
      <c r="Q2647" t="str">
        <f>TEXT(Table357[[#This Row],[order_date]],"yyyy")</f>
        <v>2016</v>
      </c>
    </row>
    <row r="2648" spans="1:17" x14ac:dyDescent="0.3">
      <c r="A2648">
        <f t="shared" si="250"/>
        <v>7777898047</v>
      </c>
      <c r="B2648" s="1">
        <v>42465</v>
      </c>
      <c r="C2648" t="str">
        <f t="shared" si="246"/>
        <v>Tuesday</v>
      </c>
      <c r="D2648" t="str">
        <f t="shared" si="247"/>
        <v>April</v>
      </c>
      <c r="E2648">
        <v>16.75</v>
      </c>
      <c r="F2648" t="s">
        <v>7</v>
      </c>
      <c r="G2648" t="s">
        <v>14</v>
      </c>
      <c r="H2648">
        <f t="shared" si="248"/>
        <v>22.25</v>
      </c>
      <c r="I2648">
        <v>7</v>
      </c>
      <c r="J2648" t="s">
        <v>62</v>
      </c>
      <c r="K2648" t="s">
        <v>63</v>
      </c>
      <c r="L2648">
        <f>Table357[[#This Row],[unit_price]]*Table357[[#This Row],[quantity]]</f>
        <v>117.25</v>
      </c>
      <c r="M2648">
        <f t="shared" si="249"/>
        <v>155.75</v>
      </c>
      <c r="N2648">
        <f t="shared" si="251"/>
        <v>38.5</v>
      </c>
      <c r="O2648" t="s">
        <v>111</v>
      </c>
      <c r="P2648" t="s">
        <v>114</v>
      </c>
      <c r="Q2648" t="str">
        <f>TEXT(Table357[[#This Row],[order_date]],"yyyy")</f>
        <v>2016</v>
      </c>
    </row>
    <row r="2649" spans="1:17" x14ac:dyDescent="0.3">
      <c r="A2649">
        <f t="shared" si="250"/>
        <v>7777898048</v>
      </c>
      <c r="B2649" s="1">
        <v>42465</v>
      </c>
      <c r="C2649" t="str">
        <f t="shared" si="246"/>
        <v>Tuesday</v>
      </c>
      <c r="D2649" t="str">
        <f t="shared" si="247"/>
        <v>April</v>
      </c>
      <c r="E2649">
        <v>12.5</v>
      </c>
      <c r="F2649" t="s">
        <v>7</v>
      </c>
      <c r="G2649" t="s">
        <v>8</v>
      </c>
      <c r="H2649">
        <f t="shared" si="248"/>
        <v>17</v>
      </c>
      <c r="I2649">
        <v>12</v>
      </c>
      <c r="J2649" t="s">
        <v>48</v>
      </c>
      <c r="K2649" t="s">
        <v>49</v>
      </c>
      <c r="L2649">
        <f>Table357[[#This Row],[unit_price]]*Table357[[#This Row],[quantity]]</f>
        <v>150</v>
      </c>
      <c r="M2649">
        <f t="shared" si="249"/>
        <v>204</v>
      </c>
      <c r="N2649">
        <f t="shared" si="251"/>
        <v>54</v>
      </c>
      <c r="O2649" t="s">
        <v>112</v>
      </c>
      <c r="P2649" t="s">
        <v>115</v>
      </c>
      <c r="Q2649" t="str">
        <f>TEXT(Table357[[#This Row],[order_date]],"yyyy")</f>
        <v>2016</v>
      </c>
    </row>
    <row r="2650" spans="1:17" x14ac:dyDescent="0.3">
      <c r="A2650">
        <f t="shared" si="250"/>
        <v>7777898049</v>
      </c>
      <c r="B2650" s="1">
        <v>42465</v>
      </c>
      <c r="C2650" t="str">
        <f t="shared" si="246"/>
        <v>Tuesday</v>
      </c>
      <c r="D2650" t="str">
        <f t="shared" si="247"/>
        <v>April</v>
      </c>
      <c r="E2650">
        <v>16.75</v>
      </c>
      <c r="F2650" t="s">
        <v>7</v>
      </c>
      <c r="G2650" t="s">
        <v>22</v>
      </c>
      <c r="H2650">
        <f t="shared" si="248"/>
        <v>23.25</v>
      </c>
      <c r="I2650">
        <v>4</v>
      </c>
      <c r="J2650" t="s">
        <v>28</v>
      </c>
      <c r="K2650" t="s">
        <v>29</v>
      </c>
      <c r="L2650">
        <f>Table357[[#This Row],[unit_price]]*Table357[[#This Row],[quantity]]</f>
        <v>67</v>
      </c>
      <c r="M2650">
        <f t="shared" si="249"/>
        <v>93</v>
      </c>
      <c r="N2650">
        <f t="shared" si="251"/>
        <v>26</v>
      </c>
      <c r="O2650" t="s">
        <v>112</v>
      </c>
      <c r="P2650" t="s">
        <v>115</v>
      </c>
      <c r="Q2650" t="str">
        <f>TEXT(Table357[[#This Row],[order_date]],"yyyy")</f>
        <v>2016</v>
      </c>
    </row>
    <row r="2651" spans="1:17" x14ac:dyDescent="0.3">
      <c r="A2651">
        <f t="shared" si="250"/>
        <v>7777898050</v>
      </c>
      <c r="B2651" s="1">
        <v>42466</v>
      </c>
      <c r="C2651" t="str">
        <f t="shared" si="246"/>
        <v>Wednesday</v>
      </c>
      <c r="D2651" t="str">
        <f t="shared" si="247"/>
        <v>April</v>
      </c>
      <c r="E2651">
        <v>12</v>
      </c>
      <c r="F2651" t="s">
        <v>27</v>
      </c>
      <c r="G2651" t="s">
        <v>8</v>
      </c>
      <c r="H2651">
        <f t="shared" si="248"/>
        <v>15</v>
      </c>
      <c r="I2651">
        <v>4</v>
      </c>
      <c r="J2651" t="s">
        <v>11</v>
      </c>
      <c r="K2651" t="s">
        <v>12</v>
      </c>
      <c r="L2651">
        <f>Table357[[#This Row],[unit_price]]*Table357[[#This Row],[quantity]]</f>
        <v>48</v>
      </c>
      <c r="M2651">
        <f t="shared" si="249"/>
        <v>60</v>
      </c>
      <c r="N2651">
        <f t="shared" si="251"/>
        <v>12</v>
      </c>
      <c r="O2651" t="s">
        <v>112</v>
      </c>
      <c r="P2651" t="s">
        <v>115</v>
      </c>
      <c r="Q2651" t="str">
        <f>TEXT(Table357[[#This Row],[order_date]],"yyyy")</f>
        <v>2016</v>
      </c>
    </row>
    <row r="2652" spans="1:17" x14ac:dyDescent="0.3">
      <c r="A2652">
        <f t="shared" si="250"/>
        <v>7777898051</v>
      </c>
      <c r="B2652" s="1">
        <v>42466</v>
      </c>
      <c r="C2652" t="str">
        <f t="shared" si="246"/>
        <v>Wednesday</v>
      </c>
      <c r="D2652" t="str">
        <f t="shared" si="247"/>
        <v>April</v>
      </c>
      <c r="E2652">
        <v>16</v>
      </c>
      <c r="F2652" t="s">
        <v>7</v>
      </c>
      <c r="G2652" t="s">
        <v>8</v>
      </c>
      <c r="H2652">
        <f t="shared" si="248"/>
        <v>20.5</v>
      </c>
      <c r="I2652">
        <v>8</v>
      </c>
      <c r="J2652" t="s">
        <v>11</v>
      </c>
      <c r="K2652" t="s">
        <v>12</v>
      </c>
      <c r="L2652">
        <f>Table357[[#This Row],[unit_price]]*Table357[[#This Row],[quantity]]</f>
        <v>128</v>
      </c>
      <c r="M2652">
        <f t="shared" si="249"/>
        <v>164</v>
      </c>
      <c r="N2652">
        <f t="shared" si="251"/>
        <v>36</v>
      </c>
      <c r="O2652" t="s">
        <v>111</v>
      </c>
      <c r="P2652" t="s">
        <v>114</v>
      </c>
      <c r="Q2652" t="str">
        <f>TEXT(Table357[[#This Row],[order_date]],"yyyy")</f>
        <v>2016</v>
      </c>
    </row>
    <row r="2653" spans="1:17" x14ac:dyDescent="0.3">
      <c r="A2653">
        <f t="shared" si="250"/>
        <v>7777898052</v>
      </c>
      <c r="B2653" s="1">
        <v>42466</v>
      </c>
      <c r="C2653" t="str">
        <f t="shared" si="246"/>
        <v>Wednesday</v>
      </c>
      <c r="D2653" t="str">
        <f t="shared" si="247"/>
        <v>April</v>
      </c>
      <c r="E2653">
        <v>12</v>
      </c>
      <c r="F2653" t="s">
        <v>27</v>
      </c>
      <c r="G2653" t="s">
        <v>8</v>
      </c>
      <c r="H2653">
        <f t="shared" si="248"/>
        <v>15</v>
      </c>
      <c r="I2653">
        <v>10</v>
      </c>
      <c r="J2653" t="s">
        <v>30</v>
      </c>
      <c r="K2653" t="s">
        <v>31</v>
      </c>
      <c r="L2653">
        <f>Table357[[#This Row],[unit_price]]*Table357[[#This Row],[quantity]]</f>
        <v>120</v>
      </c>
      <c r="M2653">
        <f t="shared" si="249"/>
        <v>150</v>
      </c>
      <c r="N2653">
        <f t="shared" si="251"/>
        <v>30</v>
      </c>
      <c r="O2653" t="s">
        <v>112</v>
      </c>
      <c r="P2653" t="s">
        <v>114</v>
      </c>
      <c r="Q2653" t="str">
        <f>TEXT(Table357[[#This Row],[order_date]],"yyyy")</f>
        <v>2016</v>
      </c>
    </row>
    <row r="2654" spans="1:17" x14ac:dyDescent="0.3">
      <c r="A2654">
        <f t="shared" si="250"/>
        <v>7777898053</v>
      </c>
      <c r="B2654" s="1">
        <v>42466</v>
      </c>
      <c r="C2654" t="str">
        <f t="shared" si="246"/>
        <v>Wednesday</v>
      </c>
      <c r="D2654" t="str">
        <f t="shared" si="247"/>
        <v>April</v>
      </c>
      <c r="E2654">
        <v>17.95</v>
      </c>
      <c r="F2654" t="s">
        <v>13</v>
      </c>
      <c r="G2654" t="s">
        <v>14</v>
      </c>
      <c r="H2654">
        <f t="shared" si="248"/>
        <v>24.95</v>
      </c>
      <c r="I2654">
        <v>1</v>
      </c>
      <c r="J2654" t="s">
        <v>56</v>
      </c>
      <c r="K2654" t="s">
        <v>57</v>
      </c>
      <c r="L2654">
        <f>Table357[[#This Row],[unit_price]]*Table357[[#This Row],[quantity]]</f>
        <v>17.95</v>
      </c>
      <c r="M2654">
        <f t="shared" si="249"/>
        <v>24.95</v>
      </c>
      <c r="N2654">
        <f t="shared" si="251"/>
        <v>7</v>
      </c>
      <c r="O2654" t="s">
        <v>112</v>
      </c>
      <c r="P2654" t="s">
        <v>114</v>
      </c>
      <c r="Q2654" t="str">
        <f>TEXT(Table357[[#This Row],[order_date]],"yyyy")</f>
        <v>2016</v>
      </c>
    </row>
    <row r="2655" spans="1:17" x14ac:dyDescent="0.3">
      <c r="A2655">
        <f t="shared" si="250"/>
        <v>7777898054</v>
      </c>
      <c r="B2655" s="1">
        <v>42467</v>
      </c>
      <c r="C2655" t="str">
        <f t="shared" si="246"/>
        <v>Thursday</v>
      </c>
      <c r="D2655" t="str">
        <f t="shared" si="247"/>
        <v>April</v>
      </c>
      <c r="E2655">
        <v>12</v>
      </c>
      <c r="F2655" t="s">
        <v>27</v>
      </c>
      <c r="G2655" t="s">
        <v>14</v>
      </c>
      <c r="H2655">
        <f t="shared" si="248"/>
        <v>16</v>
      </c>
      <c r="I2655">
        <v>11</v>
      </c>
      <c r="J2655" t="s">
        <v>42</v>
      </c>
      <c r="K2655" t="s">
        <v>43</v>
      </c>
      <c r="L2655">
        <f>Table357[[#This Row],[unit_price]]*Table357[[#This Row],[quantity]]</f>
        <v>132</v>
      </c>
      <c r="M2655">
        <f t="shared" si="249"/>
        <v>176</v>
      </c>
      <c r="N2655">
        <f t="shared" si="251"/>
        <v>44</v>
      </c>
      <c r="O2655" t="s">
        <v>112</v>
      </c>
      <c r="P2655" t="s">
        <v>115</v>
      </c>
      <c r="Q2655" t="str">
        <f>TEXT(Table357[[#This Row],[order_date]],"yyyy")</f>
        <v>2016</v>
      </c>
    </row>
    <row r="2656" spans="1:17" x14ac:dyDescent="0.3">
      <c r="A2656">
        <f t="shared" si="250"/>
        <v>7777898055</v>
      </c>
      <c r="B2656" s="1">
        <v>42467</v>
      </c>
      <c r="C2656" t="str">
        <f t="shared" si="246"/>
        <v>Thursday</v>
      </c>
      <c r="D2656" t="str">
        <f t="shared" si="247"/>
        <v>April</v>
      </c>
      <c r="E2656">
        <v>20.75</v>
      </c>
      <c r="F2656" t="s">
        <v>13</v>
      </c>
      <c r="G2656" t="s">
        <v>17</v>
      </c>
      <c r="H2656">
        <f t="shared" si="248"/>
        <v>30.75</v>
      </c>
      <c r="I2656">
        <v>5</v>
      </c>
      <c r="J2656" t="s">
        <v>54</v>
      </c>
      <c r="K2656" t="s">
        <v>55</v>
      </c>
      <c r="L2656">
        <f>Table357[[#This Row],[unit_price]]*Table357[[#This Row],[quantity]]</f>
        <v>103.75</v>
      </c>
      <c r="M2656">
        <f t="shared" si="249"/>
        <v>153.75</v>
      </c>
      <c r="N2656">
        <f t="shared" si="251"/>
        <v>50</v>
      </c>
      <c r="O2656" t="s">
        <v>112</v>
      </c>
      <c r="P2656" t="s">
        <v>114</v>
      </c>
      <c r="Q2656" t="str">
        <f>TEXT(Table357[[#This Row],[order_date]],"yyyy")</f>
        <v>2016</v>
      </c>
    </row>
    <row r="2657" spans="1:17" x14ac:dyDescent="0.3">
      <c r="A2657">
        <f t="shared" si="250"/>
        <v>7777898056</v>
      </c>
      <c r="B2657" s="1">
        <v>42467</v>
      </c>
      <c r="C2657" t="str">
        <f t="shared" si="246"/>
        <v>Thursday</v>
      </c>
      <c r="D2657" t="str">
        <f t="shared" si="247"/>
        <v>April</v>
      </c>
      <c r="E2657">
        <v>12.5</v>
      </c>
      <c r="F2657" t="s">
        <v>27</v>
      </c>
      <c r="G2657" t="s">
        <v>17</v>
      </c>
      <c r="H2657">
        <f t="shared" si="248"/>
        <v>19.5</v>
      </c>
      <c r="I2657">
        <v>6</v>
      </c>
      <c r="J2657" t="s">
        <v>32</v>
      </c>
      <c r="K2657" t="s">
        <v>33</v>
      </c>
      <c r="L2657">
        <f>Table357[[#This Row],[unit_price]]*Table357[[#This Row],[quantity]]</f>
        <v>75</v>
      </c>
      <c r="M2657">
        <f t="shared" si="249"/>
        <v>117</v>
      </c>
      <c r="N2657">
        <f t="shared" si="251"/>
        <v>42</v>
      </c>
      <c r="O2657" t="s">
        <v>111</v>
      </c>
      <c r="P2657" t="s">
        <v>115</v>
      </c>
      <c r="Q2657" t="str">
        <f>TEXT(Table357[[#This Row],[order_date]],"yyyy")</f>
        <v>2016</v>
      </c>
    </row>
    <row r="2658" spans="1:17" x14ac:dyDescent="0.3">
      <c r="A2658">
        <f t="shared" si="250"/>
        <v>7777898057</v>
      </c>
      <c r="B2658" s="1">
        <v>42467</v>
      </c>
      <c r="C2658" t="str">
        <f t="shared" si="246"/>
        <v>Thursday</v>
      </c>
      <c r="D2658" t="str">
        <f t="shared" si="247"/>
        <v>April</v>
      </c>
      <c r="E2658">
        <v>12</v>
      </c>
      <c r="F2658" t="s">
        <v>27</v>
      </c>
      <c r="G2658" t="s">
        <v>8</v>
      </c>
      <c r="H2658">
        <f t="shared" si="248"/>
        <v>15</v>
      </c>
      <c r="I2658">
        <v>12</v>
      </c>
      <c r="J2658" t="s">
        <v>36</v>
      </c>
      <c r="K2658" t="s">
        <v>37</v>
      </c>
      <c r="L2658">
        <f>Table357[[#This Row],[unit_price]]*Table357[[#This Row],[quantity]]</f>
        <v>144</v>
      </c>
      <c r="M2658">
        <f t="shared" si="249"/>
        <v>180</v>
      </c>
      <c r="N2658">
        <f t="shared" si="251"/>
        <v>36</v>
      </c>
      <c r="O2658" t="s">
        <v>111</v>
      </c>
      <c r="P2658" t="s">
        <v>115</v>
      </c>
      <c r="Q2658" t="str">
        <f>TEXT(Table357[[#This Row],[order_date]],"yyyy")</f>
        <v>2016</v>
      </c>
    </row>
    <row r="2659" spans="1:17" x14ac:dyDescent="0.3">
      <c r="A2659">
        <f t="shared" si="250"/>
        <v>7777898058</v>
      </c>
      <c r="B2659" s="1">
        <v>42467</v>
      </c>
      <c r="C2659" t="str">
        <f t="shared" si="246"/>
        <v>Thursday</v>
      </c>
      <c r="D2659" t="str">
        <f t="shared" si="247"/>
        <v>April</v>
      </c>
      <c r="E2659">
        <v>16.5</v>
      </c>
      <c r="F2659" t="s">
        <v>7</v>
      </c>
      <c r="G2659" t="s">
        <v>17</v>
      </c>
      <c r="H2659">
        <f t="shared" si="248"/>
        <v>25</v>
      </c>
      <c r="I2659">
        <v>4</v>
      </c>
      <c r="J2659" t="s">
        <v>66</v>
      </c>
      <c r="K2659" t="s">
        <v>67</v>
      </c>
      <c r="L2659">
        <f>Table357[[#This Row],[unit_price]]*Table357[[#This Row],[quantity]]</f>
        <v>66</v>
      </c>
      <c r="M2659">
        <f t="shared" si="249"/>
        <v>100</v>
      </c>
      <c r="N2659">
        <f t="shared" si="251"/>
        <v>34</v>
      </c>
      <c r="O2659" t="s">
        <v>111</v>
      </c>
      <c r="P2659" t="s">
        <v>114</v>
      </c>
      <c r="Q2659" t="str">
        <f>TEXT(Table357[[#This Row],[order_date]],"yyyy")</f>
        <v>2016</v>
      </c>
    </row>
    <row r="2660" spans="1:17" x14ac:dyDescent="0.3">
      <c r="A2660">
        <f t="shared" si="250"/>
        <v>7777898059</v>
      </c>
      <c r="B2660" s="1">
        <v>42467</v>
      </c>
      <c r="C2660" t="str">
        <f t="shared" si="246"/>
        <v>Thursday</v>
      </c>
      <c r="D2660" t="str">
        <f t="shared" si="247"/>
        <v>April</v>
      </c>
      <c r="E2660">
        <v>20.25</v>
      </c>
      <c r="F2660" t="s">
        <v>13</v>
      </c>
      <c r="G2660" t="s">
        <v>17</v>
      </c>
      <c r="H2660">
        <f t="shared" si="248"/>
        <v>30.25</v>
      </c>
      <c r="I2660">
        <v>5</v>
      </c>
      <c r="J2660" t="s">
        <v>70</v>
      </c>
      <c r="K2660" t="s">
        <v>71</v>
      </c>
      <c r="L2660">
        <f>Table357[[#This Row],[unit_price]]*Table357[[#This Row],[quantity]]</f>
        <v>101.25</v>
      </c>
      <c r="M2660">
        <f t="shared" si="249"/>
        <v>151.25</v>
      </c>
      <c r="N2660">
        <f t="shared" si="251"/>
        <v>50</v>
      </c>
      <c r="O2660" t="s">
        <v>112</v>
      </c>
      <c r="P2660" t="s">
        <v>115</v>
      </c>
      <c r="Q2660" t="str">
        <f>TEXT(Table357[[#This Row],[order_date]],"yyyy")</f>
        <v>2016</v>
      </c>
    </row>
    <row r="2661" spans="1:17" x14ac:dyDescent="0.3">
      <c r="A2661">
        <f t="shared" si="250"/>
        <v>7777898060</v>
      </c>
      <c r="B2661" s="1">
        <v>42467</v>
      </c>
      <c r="C2661" t="str">
        <f t="shared" si="246"/>
        <v>Thursday</v>
      </c>
      <c r="D2661" t="str">
        <f t="shared" si="247"/>
        <v>April</v>
      </c>
      <c r="E2661">
        <v>20.75</v>
      </c>
      <c r="F2661" t="s">
        <v>13</v>
      </c>
      <c r="G2661" t="s">
        <v>17</v>
      </c>
      <c r="H2661">
        <f t="shared" si="248"/>
        <v>30.75</v>
      </c>
      <c r="I2661">
        <v>10</v>
      </c>
      <c r="J2661" t="s">
        <v>54</v>
      </c>
      <c r="K2661" t="s">
        <v>55</v>
      </c>
      <c r="L2661">
        <f>Table357[[#This Row],[unit_price]]*Table357[[#This Row],[quantity]]</f>
        <v>207.5</v>
      </c>
      <c r="M2661">
        <f t="shared" si="249"/>
        <v>307.5</v>
      </c>
      <c r="N2661">
        <f t="shared" si="251"/>
        <v>100</v>
      </c>
      <c r="O2661" t="s">
        <v>111</v>
      </c>
      <c r="P2661" t="s">
        <v>115</v>
      </c>
      <c r="Q2661" t="str">
        <f>TEXT(Table357[[#This Row],[order_date]],"yyyy")</f>
        <v>2016</v>
      </c>
    </row>
    <row r="2662" spans="1:17" x14ac:dyDescent="0.3">
      <c r="A2662">
        <f t="shared" si="250"/>
        <v>7777898061</v>
      </c>
      <c r="B2662" s="1">
        <v>42467</v>
      </c>
      <c r="C2662" t="str">
        <f t="shared" si="246"/>
        <v>Thursday</v>
      </c>
      <c r="D2662" t="str">
        <f t="shared" si="247"/>
        <v>April</v>
      </c>
      <c r="E2662">
        <v>16</v>
      </c>
      <c r="F2662" t="s">
        <v>7</v>
      </c>
      <c r="G2662" t="s">
        <v>8</v>
      </c>
      <c r="H2662">
        <f t="shared" si="248"/>
        <v>20.5</v>
      </c>
      <c r="I2662">
        <v>8</v>
      </c>
      <c r="J2662" t="s">
        <v>11</v>
      </c>
      <c r="K2662" t="s">
        <v>12</v>
      </c>
      <c r="L2662">
        <f>Table357[[#This Row],[unit_price]]*Table357[[#This Row],[quantity]]</f>
        <v>128</v>
      </c>
      <c r="M2662">
        <f t="shared" si="249"/>
        <v>164</v>
      </c>
      <c r="N2662">
        <f t="shared" si="251"/>
        <v>36</v>
      </c>
      <c r="O2662" t="s">
        <v>111</v>
      </c>
      <c r="P2662" t="s">
        <v>114</v>
      </c>
      <c r="Q2662" t="str">
        <f>TEXT(Table357[[#This Row],[order_date]],"yyyy")</f>
        <v>2016</v>
      </c>
    </row>
    <row r="2663" spans="1:17" x14ac:dyDescent="0.3">
      <c r="A2663">
        <f t="shared" si="250"/>
        <v>7777898062</v>
      </c>
      <c r="B2663" s="1">
        <v>42468</v>
      </c>
      <c r="C2663" t="str">
        <f t="shared" si="246"/>
        <v>Friday</v>
      </c>
      <c r="D2663" t="str">
        <f t="shared" si="247"/>
        <v>April</v>
      </c>
      <c r="E2663">
        <v>16.5</v>
      </c>
      <c r="F2663" t="s">
        <v>7</v>
      </c>
      <c r="G2663" t="s">
        <v>17</v>
      </c>
      <c r="H2663">
        <f t="shared" si="248"/>
        <v>25</v>
      </c>
      <c r="I2663">
        <v>12</v>
      </c>
      <c r="J2663" t="s">
        <v>66</v>
      </c>
      <c r="K2663" t="s">
        <v>67</v>
      </c>
      <c r="L2663">
        <f>Table357[[#This Row],[unit_price]]*Table357[[#This Row],[quantity]]</f>
        <v>198</v>
      </c>
      <c r="M2663">
        <f t="shared" si="249"/>
        <v>300</v>
      </c>
      <c r="N2663">
        <f t="shared" si="251"/>
        <v>102</v>
      </c>
      <c r="O2663" t="s">
        <v>111</v>
      </c>
      <c r="P2663" t="s">
        <v>115</v>
      </c>
      <c r="Q2663" t="str">
        <f>TEXT(Table357[[#This Row],[order_date]],"yyyy")</f>
        <v>2016</v>
      </c>
    </row>
    <row r="2664" spans="1:17" x14ac:dyDescent="0.3">
      <c r="A2664">
        <f t="shared" si="250"/>
        <v>7777898063</v>
      </c>
      <c r="B2664" s="1">
        <v>42468</v>
      </c>
      <c r="C2664" t="str">
        <f t="shared" si="246"/>
        <v>Friday</v>
      </c>
      <c r="D2664" t="str">
        <f t="shared" si="247"/>
        <v>April</v>
      </c>
      <c r="E2664">
        <v>12.25</v>
      </c>
      <c r="F2664" t="s">
        <v>27</v>
      </c>
      <c r="G2664" t="s">
        <v>17</v>
      </c>
      <c r="H2664">
        <f t="shared" si="248"/>
        <v>19.25</v>
      </c>
      <c r="I2664">
        <v>9</v>
      </c>
      <c r="J2664" t="s">
        <v>70</v>
      </c>
      <c r="K2664" t="s">
        <v>71</v>
      </c>
      <c r="L2664">
        <f>Table357[[#This Row],[unit_price]]*Table357[[#This Row],[quantity]]</f>
        <v>110.25</v>
      </c>
      <c r="M2664">
        <f t="shared" si="249"/>
        <v>173.25</v>
      </c>
      <c r="N2664">
        <f t="shared" si="251"/>
        <v>63</v>
      </c>
      <c r="O2664" t="s">
        <v>112</v>
      </c>
      <c r="P2664" t="s">
        <v>115</v>
      </c>
      <c r="Q2664" t="str">
        <f>TEXT(Table357[[#This Row],[order_date]],"yyyy")</f>
        <v>2016</v>
      </c>
    </row>
    <row r="2665" spans="1:17" x14ac:dyDescent="0.3">
      <c r="A2665">
        <f t="shared" si="250"/>
        <v>7777898064</v>
      </c>
      <c r="B2665" s="1">
        <v>42468</v>
      </c>
      <c r="C2665" t="str">
        <f t="shared" si="246"/>
        <v>Friday</v>
      </c>
      <c r="D2665" t="str">
        <f t="shared" si="247"/>
        <v>April</v>
      </c>
      <c r="E2665">
        <v>12.5</v>
      </c>
      <c r="F2665" t="s">
        <v>27</v>
      </c>
      <c r="G2665" t="s">
        <v>17</v>
      </c>
      <c r="H2665">
        <f t="shared" si="248"/>
        <v>19.5</v>
      </c>
      <c r="I2665">
        <v>1</v>
      </c>
      <c r="J2665" t="s">
        <v>38</v>
      </c>
      <c r="K2665" t="s">
        <v>39</v>
      </c>
      <c r="L2665">
        <f>Table357[[#This Row],[unit_price]]*Table357[[#This Row],[quantity]]</f>
        <v>12.5</v>
      </c>
      <c r="M2665">
        <f t="shared" si="249"/>
        <v>19.5</v>
      </c>
      <c r="N2665">
        <f t="shared" si="251"/>
        <v>7</v>
      </c>
      <c r="O2665" t="s">
        <v>112</v>
      </c>
      <c r="P2665" t="s">
        <v>114</v>
      </c>
      <c r="Q2665" t="str">
        <f>TEXT(Table357[[#This Row],[order_date]],"yyyy")</f>
        <v>2016</v>
      </c>
    </row>
    <row r="2666" spans="1:17" x14ac:dyDescent="0.3">
      <c r="A2666">
        <f t="shared" si="250"/>
        <v>7777898065</v>
      </c>
      <c r="B2666" s="1">
        <v>42468</v>
      </c>
      <c r="C2666" t="str">
        <f t="shared" si="246"/>
        <v>Friday</v>
      </c>
      <c r="D2666" t="str">
        <f t="shared" si="247"/>
        <v>April</v>
      </c>
      <c r="E2666">
        <v>16</v>
      </c>
      <c r="F2666" t="s">
        <v>7</v>
      </c>
      <c r="G2666" t="s">
        <v>8</v>
      </c>
      <c r="H2666">
        <f t="shared" si="248"/>
        <v>20.5</v>
      </c>
      <c r="I2666">
        <v>10</v>
      </c>
      <c r="J2666" t="s">
        <v>11</v>
      </c>
      <c r="K2666" t="s">
        <v>12</v>
      </c>
      <c r="L2666">
        <f>Table357[[#This Row],[unit_price]]*Table357[[#This Row],[quantity]]</f>
        <v>160</v>
      </c>
      <c r="M2666">
        <f t="shared" si="249"/>
        <v>205</v>
      </c>
      <c r="N2666">
        <f t="shared" si="251"/>
        <v>45</v>
      </c>
      <c r="O2666" t="s">
        <v>112</v>
      </c>
      <c r="P2666" t="s">
        <v>115</v>
      </c>
      <c r="Q2666" t="str">
        <f>TEXT(Table357[[#This Row],[order_date]],"yyyy")</f>
        <v>2016</v>
      </c>
    </row>
    <row r="2667" spans="1:17" x14ac:dyDescent="0.3">
      <c r="A2667">
        <f t="shared" si="250"/>
        <v>7777898066</v>
      </c>
      <c r="B2667" s="1">
        <v>42468</v>
      </c>
      <c r="C2667" t="str">
        <f t="shared" si="246"/>
        <v>Friday</v>
      </c>
      <c r="D2667" t="str">
        <f t="shared" si="247"/>
        <v>April</v>
      </c>
      <c r="E2667">
        <v>9.75</v>
      </c>
      <c r="F2667" t="s">
        <v>27</v>
      </c>
      <c r="G2667" t="s">
        <v>8</v>
      </c>
      <c r="H2667">
        <f t="shared" si="248"/>
        <v>12.75</v>
      </c>
      <c r="I2667">
        <v>9</v>
      </c>
      <c r="J2667" t="s">
        <v>48</v>
      </c>
      <c r="K2667" t="s">
        <v>49</v>
      </c>
      <c r="L2667">
        <f>Table357[[#This Row],[unit_price]]*Table357[[#This Row],[quantity]]</f>
        <v>87.75</v>
      </c>
      <c r="M2667">
        <f t="shared" si="249"/>
        <v>114.75</v>
      </c>
      <c r="N2667">
        <f t="shared" si="251"/>
        <v>27</v>
      </c>
      <c r="O2667" t="s">
        <v>112</v>
      </c>
      <c r="P2667" t="s">
        <v>114</v>
      </c>
      <c r="Q2667" t="str">
        <f>TEXT(Table357[[#This Row],[order_date]],"yyyy")</f>
        <v>2016</v>
      </c>
    </row>
    <row r="2668" spans="1:17" x14ac:dyDescent="0.3">
      <c r="A2668">
        <f t="shared" si="250"/>
        <v>7777898067</v>
      </c>
      <c r="B2668" s="1">
        <v>42468</v>
      </c>
      <c r="C2668" t="str">
        <f t="shared" si="246"/>
        <v>Friday</v>
      </c>
      <c r="D2668" t="str">
        <f t="shared" si="247"/>
        <v>April</v>
      </c>
      <c r="E2668">
        <v>20.75</v>
      </c>
      <c r="F2668" t="s">
        <v>13</v>
      </c>
      <c r="G2668" t="s">
        <v>17</v>
      </c>
      <c r="H2668">
        <f t="shared" si="248"/>
        <v>30.75</v>
      </c>
      <c r="I2668">
        <v>11</v>
      </c>
      <c r="J2668" t="s">
        <v>38</v>
      </c>
      <c r="K2668" t="s">
        <v>39</v>
      </c>
      <c r="L2668">
        <f>Table357[[#This Row],[unit_price]]*Table357[[#This Row],[quantity]]</f>
        <v>228.25</v>
      </c>
      <c r="M2668">
        <f t="shared" si="249"/>
        <v>338.25</v>
      </c>
      <c r="N2668">
        <f t="shared" si="251"/>
        <v>110</v>
      </c>
      <c r="O2668" t="s">
        <v>111</v>
      </c>
      <c r="P2668" t="s">
        <v>114</v>
      </c>
      <c r="Q2668" t="str">
        <f>TEXT(Table357[[#This Row],[order_date]],"yyyy")</f>
        <v>2016</v>
      </c>
    </row>
    <row r="2669" spans="1:17" x14ac:dyDescent="0.3">
      <c r="A2669">
        <f t="shared" si="250"/>
        <v>7777898068</v>
      </c>
      <c r="B2669" s="1">
        <v>42468</v>
      </c>
      <c r="C2669" t="str">
        <f t="shared" si="246"/>
        <v>Friday</v>
      </c>
      <c r="D2669" t="str">
        <f t="shared" si="247"/>
        <v>April</v>
      </c>
      <c r="E2669">
        <v>20.75</v>
      </c>
      <c r="F2669" t="s">
        <v>13</v>
      </c>
      <c r="G2669" t="s">
        <v>17</v>
      </c>
      <c r="H2669">
        <f t="shared" si="248"/>
        <v>30.75</v>
      </c>
      <c r="I2669">
        <v>3</v>
      </c>
      <c r="J2669" t="s">
        <v>54</v>
      </c>
      <c r="K2669" t="s">
        <v>55</v>
      </c>
      <c r="L2669">
        <f>Table357[[#This Row],[unit_price]]*Table357[[#This Row],[quantity]]</f>
        <v>62.25</v>
      </c>
      <c r="M2669">
        <f t="shared" si="249"/>
        <v>92.25</v>
      </c>
      <c r="N2669">
        <f t="shared" si="251"/>
        <v>30</v>
      </c>
      <c r="O2669" t="s">
        <v>112</v>
      </c>
      <c r="P2669" t="s">
        <v>115</v>
      </c>
      <c r="Q2669" t="str">
        <f>TEXT(Table357[[#This Row],[order_date]],"yyyy")</f>
        <v>2016</v>
      </c>
    </row>
    <row r="2670" spans="1:17" x14ac:dyDescent="0.3">
      <c r="A2670">
        <f t="shared" si="250"/>
        <v>7777898069</v>
      </c>
      <c r="B2670" s="1">
        <v>42468</v>
      </c>
      <c r="C2670" t="str">
        <f t="shared" si="246"/>
        <v>Friday</v>
      </c>
      <c r="D2670" t="str">
        <f t="shared" si="247"/>
        <v>April</v>
      </c>
      <c r="E2670">
        <v>23.65</v>
      </c>
      <c r="F2670" t="s">
        <v>27</v>
      </c>
      <c r="G2670" t="s">
        <v>17</v>
      </c>
      <c r="H2670">
        <f t="shared" si="248"/>
        <v>30.65</v>
      </c>
      <c r="I2670">
        <v>9</v>
      </c>
      <c r="J2670" t="s">
        <v>77</v>
      </c>
      <c r="K2670" t="s">
        <v>78</v>
      </c>
      <c r="L2670">
        <f>Table357[[#This Row],[unit_price]]*Table357[[#This Row],[quantity]]</f>
        <v>212.85</v>
      </c>
      <c r="M2670">
        <f t="shared" si="249"/>
        <v>275.84999999999997</v>
      </c>
      <c r="N2670">
        <f t="shared" si="251"/>
        <v>63</v>
      </c>
      <c r="O2670" t="s">
        <v>111</v>
      </c>
      <c r="P2670" t="s">
        <v>115</v>
      </c>
      <c r="Q2670" t="str">
        <f>TEXT(Table357[[#This Row],[order_date]],"yyyy")</f>
        <v>2016</v>
      </c>
    </row>
    <row r="2671" spans="1:17" x14ac:dyDescent="0.3">
      <c r="A2671">
        <f t="shared" si="250"/>
        <v>7777898070</v>
      </c>
      <c r="B2671" s="1">
        <v>42469</v>
      </c>
      <c r="C2671" t="str">
        <f t="shared" si="246"/>
        <v>Saturday</v>
      </c>
      <c r="D2671" t="str">
        <f t="shared" si="247"/>
        <v>April</v>
      </c>
      <c r="E2671">
        <v>18.5</v>
      </c>
      <c r="F2671" t="s">
        <v>13</v>
      </c>
      <c r="G2671" t="s">
        <v>14</v>
      </c>
      <c r="H2671">
        <f t="shared" si="248"/>
        <v>25.5</v>
      </c>
      <c r="I2671">
        <v>9</v>
      </c>
      <c r="J2671" t="s">
        <v>15</v>
      </c>
      <c r="K2671" t="s">
        <v>16</v>
      </c>
      <c r="L2671">
        <f>Table357[[#This Row],[unit_price]]*Table357[[#This Row],[quantity]]</f>
        <v>166.5</v>
      </c>
      <c r="M2671">
        <f t="shared" si="249"/>
        <v>229.5</v>
      </c>
      <c r="N2671">
        <f t="shared" si="251"/>
        <v>63</v>
      </c>
      <c r="O2671" t="s">
        <v>112</v>
      </c>
      <c r="P2671" t="s">
        <v>115</v>
      </c>
      <c r="Q2671" t="str">
        <f>TEXT(Table357[[#This Row],[order_date]],"yyyy")</f>
        <v>2016</v>
      </c>
    </row>
    <row r="2672" spans="1:17" x14ac:dyDescent="0.3">
      <c r="A2672">
        <f t="shared" si="250"/>
        <v>7777898071</v>
      </c>
      <c r="B2672" s="1">
        <v>42469</v>
      </c>
      <c r="C2672" t="str">
        <f t="shared" si="246"/>
        <v>Saturday</v>
      </c>
      <c r="D2672" t="str">
        <f t="shared" si="247"/>
        <v>April</v>
      </c>
      <c r="E2672">
        <v>20.75</v>
      </c>
      <c r="F2672" t="s">
        <v>13</v>
      </c>
      <c r="G2672" t="s">
        <v>22</v>
      </c>
      <c r="H2672">
        <f t="shared" si="248"/>
        <v>28.75</v>
      </c>
      <c r="I2672">
        <v>12</v>
      </c>
      <c r="J2672" t="s">
        <v>46</v>
      </c>
      <c r="K2672" t="s">
        <v>47</v>
      </c>
      <c r="L2672">
        <f>Table357[[#This Row],[unit_price]]*Table357[[#This Row],[quantity]]</f>
        <v>249</v>
      </c>
      <c r="M2672">
        <f t="shared" si="249"/>
        <v>345</v>
      </c>
      <c r="N2672">
        <f t="shared" si="251"/>
        <v>96</v>
      </c>
      <c r="O2672" t="s">
        <v>111</v>
      </c>
      <c r="P2672" t="s">
        <v>114</v>
      </c>
      <c r="Q2672" t="str">
        <f>TEXT(Table357[[#This Row],[order_date]],"yyyy")</f>
        <v>2016</v>
      </c>
    </row>
    <row r="2673" spans="1:17" x14ac:dyDescent="0.3">
      <c r="A2673">
        <f t="shared" si="250"/>
        <v>7777898072</v>
      </c>
      <c r="B2673" s="1">
        <v>42469</v>
      </c>
      <c r="C2673" t="str">
        <f t="shared" si="246"/>
        <v>Saturday</v>
      </c>
      <c r="D2673" t="str">
        <f t="shared" si="247"/>
        <v>April</v>
      </c>
      <c r="E2673">
        <v>16.75</v>
      </c>
      <c r="F2673" t="s">
        <v>7</v>
      </c>
      <c r="G2673" t="s">
        <v>22</v>
      </c>
      <c r="H2673">
        <f t="shared" si="248"/>
        <v>23.25</v>
      </c>
      <c r="I2673">
        <v>3</v>
      </c>
      <c r="J2673" t="s">
        <v>28</v>
      </c>
      <c r="K2673" t="s">
        <v>29</v>
      </c>
      <c r="L2673">
        <f>Table357[[#This Row],[unit_price]]*Table357[[#This Row],[quantity]]</f>
        <v>50.25</v>
      </c>
      <c r="M2673">
        <f t="shared" si="249"/>
        <v>69.75</v>
      </c>
      <c r="N2673">
        <f t="shared" si="251"/>
        <v>19.5</v>
      </c>
      <c r="O2673" t="s">
        <v>111</v>
      </c>
      <c r="P2673" t="s">
        <v>114</v>
      </c>
      <c r="Q2673" t="str">
        <f>TEXT(Table357[[#This Row],[order_date]],"yyyy")</f>
        <v>2016</v>
      </c>
    </row>
    <row r="2674" spans="1:17" x14ac:dyDescent="0.3">
      <c r="A2674">
        <f t="shared" si="250"/>
        <v>7777898073</v>
      </c>
      <c r="B2674" s="1">
        <v>42469</v>
      </c>
      <c r="C2674" t="str">
        <f t="shared" si="246"/>
        <v>Saturday</v>
      </c>
      <c r="D2674" t="str">
        <f t="shared" si="247"/>
        <v>April</v>
      </c>
      <c r="E2674">
        <v>23.65</v>
      </c>
      <c r="F2674" t="s">
        <v>27</v>
      </c>
      <c r="G2674" t="s">
        <v>17</v>
      </c>
      <c r="H2674">
        <f t="shared" si="248"/>
        <v>30.65</v>
      </c>
      <c r="I2674">
        <v>12</v>
      </c>
      <c r="J2674" t="s">
        <v>77</v>
      </c>
      <c r="K2674" t="s">
        <v>78</v>
      </c>
      <c r="L2674">
        <f>Table357[[#This Row],[unit_price]]*Table357[[#This Row],[quantity]]</f>
        <v>283.79999999999995</v>
      </c>
      <c r="M2674">
        <f t="shared" si="249"/>
        <v>367.79999999999995</v>
      </c>
      <c r="N2674">
        <f t="shared" si="251"/>
        <v>84</v>
      </c>
      <c r="O2674" t="s">
        <v>111</v>
      </c>
      <c r="P2674" t="s">
        <v>115</v>
      </c>
      <c r="Q2674" t="str">
        <f>TEXT(Table357[[#This Row],[order_date]],"yyyy")</f>
        <v>2016</v>
      </c>
    </row>
    <row r="2675" spans="1:17" x14ac:dyDescent="0.3">
      <c r="A2675">
        <f t="shared" si="250"/>
        <v>7777898074</v>
      </c>
      <c r="B2675" s="1">
        <v>42469</v>
      </c>
      <c r="C2675" t="str">
        <f t="shared" si="246"/>
        <v>Saturday</v>
      </c>
      <c r="D2675" t="str">
        <f t="shared" si="247"/>
        <v>April</v>
      </c>
      <c r="E2675">
        <v>18.5</v>
      </c>
      <c r="F2675" t="s">
        <v>13</v>
      </c>
      <c r="G2675" t="s">
        <v>14</v>
      </c>
      <c r="H2675">
        <f t="shared" si="248"/>
        <v>25.5</v>
      </c>
      <c r="I2675">
        <v>9</v>
      </c>
      <c r="J2675" t="s">
        <v>15</v>
      </c>
      <c r="K2675" t="s">
        <v>16</v>
      </c>
      <c r="L2675">
        <f>Table357[[#This Row],[unit_price]]*Table357[[#This Row],[quantity]]</f>
        <v>166.5</v>
      </c>
      <c r="M2675">
        <f t="shared" si="249"/>
        <v>229.5</v>
      </c>
      <c r="N2675">
        <f t="shared" si="251"/>
        <v>63</v>
      </c>
      <c r="O2675" t="s">
        <v>111</v>
      </c>
      <c r="P2675" t="s">
        <v>114</v>
      </c>
      <c r="Q2675" t="str">
        <f>TEXT(Table357[[#This Row],[order_date]],"yyyy")</f>
        <v>2016</v>
      </c>
    </row>
    <row r="2676" spans="1:17" x14ac:dyDescent="0.3">
      <c r="A2676">
        <f t="shared" si="250"/>
        <v>7777898075</v>
      </c>
      <c r="B2676" s="1">
        <v>42470</v>
      </c>
      <c r="C2676" t="str">
        <f t="shared" si="246"/>
        <v>Sunday</v>
      </c>
      <c r="D2676" t="str">
        <f t="shared" si="247"/>
        <v>April</v>
      </c>
      <c r="E2676">
        <v>20.75</v>
      </c>
      <c r="F2676" t="s">
        <v>13</v>
      </c>
      <c r="G2676" t="s">
        <v>14</v>
      </c>
      <c r="H2676">
        <f t="shared" si="248"/>
        <v>27.75</v>
      </c>
      <c r="I2676">
        <v>9</v>
      </c>
      <c r="J2676" t="s">
        <v>40</v>
      </c>
      <c r="K2676" t="s">
        <v>41</v>
      </c>
      <c r="L2676">
        <f>Table357[[#This Row],[unit_price]]*Table357[[#This Row],[quantity]]</f>
        <v>186.75</v>
      </c>
      <c r="M2676">
        <f t="shared" si="249"/>
        <v>249.75</v>
      </c>
      <c r="N2676">
        <f t="shared" si="251"/>
        <v>63</v>
      </c>
      <c r="O2676" t="s">
        <v>112</v>
      </c>
      <c r="P2676" t="s">
        <v>114</v>
      </c>
      <c r="Q2676" t="str">
        <f>TEXT(Table357[[#This Row],[order_date]],"yyyy")</f>
        <v>2016</v>
      </c>
    </row>
    <row r="2677" spans="1:17" x14ac:dyDescent="0.3">
      <c r="A2677">
        <f t="shared" si="250"/>
        <v>7777898076</v>
      </c>
      <c r="B2677" s="1">
        <v>42470</v>
      </c>
      <c r="C2677" t="str">
        <f t="shared" si="246"/>
        <v>Sunday</v>
      </c>
      <c r="D2677" t="str">
        <f t="shared" si="247"/>
        <v>April</v>
      </c>
      <c r="E2677">
        <v>20.75</v>
      </c>
      <c r="F2677" t="s">
        <v>13</v>
      </c>
      <c r="G2677" t="s">
        <v>22</v>
      </c>
      <c r="H2677">
        <f t="shared" si="248"/>
        <v>28.75</v>
      </c>
      <c r="I2677">
        <v>8</v>
      </c>
      <c r="J2677" t="s">
        <v>46</v>
      </c>
      <c r="K2677" t="s">
        <v>47</v>
      </c>
      <c r="L2677">
        <f>Table357[[#This Row],[unit_price]]*Table357[[#This Row],[quantity]]</f>
        <v>166</v>
      </c>
      <c r="M2677">
        <f t="shared" si="249"/>
        <v>230</v>
      </c>
      <c r="N2677">
        <f t="shared" si="251"/>
        <v>64</v>
      </c>
      <c r="O2677" t="s">
        <v>112</v>
      </c>
      <c r="P2677" t="s">
        <v>114</v>
      </c>
      <c r="Q2677" t="str">
        <f>TEXT(Table357[[#This Row],[order_date]],"yyyy")</f>
        <v>2016</v>
      </c>
    </row>
    <row r="2678" spans="1:17" x14ac:dyDescent="0.3">
      <c r="A2678">
        <f t="shared" si="250"/>
        <v>7777898077</v>
      </c>
      <c r="B2678" s="1">
        <v>42470</v>
      </c>
      <c r="C2678" t="str">
        <f t="shared" si="246"/>
        <v>Sunday</v>
      </c>
      <c r="D2678" t="str">
        <f t="shared" si="247"/>
        <v>April</v>
      </c>
      <c r="E2678">
        <v>15.25</v>
      </c>
      <c r="F2678" t="s">
        <v>13</v>
      </c>
      <c r="G2678" t="s">
        <v>8</v>
      </c>
      <c r="H2678">
        <f t="shared" si="248"/>
        <v>21.25</v>
      </c>
      <c r="I2678">
        <v>11</v>
      </c>
      <c r="J2678" t="s">
        <v>48</v>
      </c>
      <c r="K2678" t="s">
        <v>49</v>
      </c>
      <c r="L2678">
        <f>Table357[[#This Row],[unit_price]]*Table357[[#This Row],[quantity]]</f>
        <v>167.75</v>
      </c>
      <c r="M2678">
        <f t="shared" si="249"/>
        <v>233.75</v>
      </c>
      <c r="N2678">
        <f t="shared" si="251"/>
        <v>66</v>
      </c>
      <c r="O2678" t="s">
        <v>111</v>
      </c>
      <c r="P2678" t="s">
        <v>115</v>
      </c>
      <c r="Q2678" t="str">
        <f>TEXT(Table357[[#This Row],[order_date]],"yyyy")</f>
        <v>2016</v>
      </c>
    </row>
    <row r="2679" spans="1:17" x14ac:dyDescent="0.3">
      <c r="A2679">
        <f t="shared" si="250"/>
        <v>7777898078</v>
      </c>
      <c r="B2679" s="1">
        <v>42470</v>
      </c>
      <c r="C2679" t="str">
        <f t="shared" si="246"/>
        <v>Sunday</v>
      </c>
      <c r="D2679" t="str">
        <f t="shared" si="247"/>
        <v>April</v>
      </c>
      <c r="E2679">
        <v>20.75</v>
      </c>
      <c r="F2679" t="s">
        <v>13</v>
      </c>
      <c r="G2679" t="s">
        <v>17</v>
      </c>
      <c r="H2679">
        <f t="shared" si="248"/>
        <v>30.75</v>
      </c>
      <c r="I2679">
        <v>12</v>
      </c>
      <c r="J2679" t="s">
        <v>32</v>
      </c>
      <c r="K2679" t="s">
        <v>33</v>
      </c>
      <c r="L2679">
        <f>Table357[[#This Row],[unit_price]]*Table357[[#This Row],[quantity]]</f>
        <v>249</v>
      </c>
      <c r="M2679">
        <f t="shared" si="249"/>
        <v>369</v>
      </c>
      <c r="N2679">
        <f t="shared" si="251"/>
        <v>120</v>
      </c>
      <c r="O2679" t="s">
        <v>112</v>
      </c>
      <c r="P2679" t="s">
        <v>115</v>
      </c>
      <c r="Q2679" t="str">
        <f>TEXT(Table357[[#This Row],[order_date]],"yyyy")</f>
        <v>2016</v>
      </c>
    </row>
    <row r="2680" spans="1:17" x14ac:dyDescent="0.3">
      <c r="A2680">
        <f t="shared" si="250"/>
        <v>7777898079</v>
      </c>
      <c r="B2680" s="1">
        <v>42470</v>
      </c>
      <c r="C2680" t="str">
        <f t="shared" si="246"/>
        <v>Sunday</v>
      </c>
      <c r="D2680" t="str">
        <f t="shared" si="247"/>
        <v>April</v>
      </c>
      <c r="E2680">
        <v>16.5</v>
      </c>
      <c r="F2680" t="s">
        <v>13</v>
      </c>
      <c r="G2680" t="s">
        <v>8</v>
      </c>
      <c r="H2680">
        <f t="shared" si="248"/>
        <v>22.5</v>
      </c>
      <c r="I2680">
        <v>8</v>
      </c>
      <c r="J2680" t="s">
        <v>9</v>
      </c>
      <c r="K2680" t="s">
        <v>10</v>
      </c>
      <c r="L2680">
        <f>Table357[[#This Row],[unit_price]]*Table357[[#This Row],[quantity]]</f>
        <v>132</v>
      </c>
      <c r="M2680">
        <f t="shared" si="249"/>
        <v>180</v>
      </c>
      <c r="N2680">
        <f t="shared" si="251"/>
        <v>48</v>
      </c>
      <c r="O2680" t="s">
        <v>111</v>
      </c>
      <c r="P2680" t="s">
        <v>114</v>
      </c>
      <c r="Q2680" t="str">
        <f>TEXT(Table357[[#This Row],[order_date]],"yyyy")</f>
        <v>2016</v>
      </c>
    </row>
    <row r="2681" spans="1:17" x14ac:dyDescent="0.3">
      <c r="A2681">
        <f t="shared" si="250"/>
        <v>7777898080</v>
      </c>
      <c r="B2681" s="1">
        <v>42471</v>
      </c>
      <c r="C2681" t="str">
        <f t="shared" si="246"/>
        <v>Monday</v>
      </c>
      <c r="D2681" t="str">
        <f t="shared" si="247"/>
        <v>April</v>
      </c>
      <c r="E2681">
        <v>17.95</v>
      </c>
      <c r="F2681" t="s">
        <v>13</v>
      </c>
      <c r="G2681" t="s">
        <v>14</v>
      </c>
      <c r="H2681">
        <f t="shared" si="248"/>
        <v>24.95</v>
      </c>
      <c r="I2681">
        <v>4</v>
      </c>
      <c r="J2681" t="s">
        <v>56</v>
      </c>
      <c r="K2681" t="s">
        <v>57</v>
      </c>
      <c r="L2681">
        <f>Table357[[#This Row],[unit_price]]*Table357[[#This Row],[quantity]]</f>
        <v>71.8</v>
      </c>
      <c r="M2681">
        <f t="shared" si="249"/>
        <v>99.8</v>
      </c>
      <c r="N2681">
        <f t="shared" si="251"/>
        <v>28</v>
      </c>
      <c r="O2681" t="s">
        <v>111</v>
      </c>
      <c r="P2681" t="s">
        <v>115</v>
      </c>
      <c r="Q2681" t="str">
        <f>TEXT(Table357[[#This Row],[order_date]],"yyyy")</f>
        <v>2016</v>
      </c>
    </row>
    <row r="2682" spans="1:17" x14ac:dyDescent="0.3">
      <c r="A2682">
        <f t="shared" si="250"/>
        <v>7777898081</v>
      </c>
      <c r="B2682" s="1">
        <v>42471</v>
      </c>
      <c r="C2682" t="str">
        <f t="shared" si="246"/>
        <v>Monday</v>
      </c>
      <c r="D2682" t="str">
        <f t="shared" si="247"/>
        <v>April</v>
      </c>
      <c r="E2682">
        <v>20.75</v>
      </c>
      <c r="F2682" t="s">
        <v>13</v>
      </c>
      <c r="G2682" t="s">
        <v>22</v>
      </c>
      <c r="H2682">
        <f t="shared" si="248"/>
        <v>28.75</v>
      </c>
      <c r="I2682">
        <v>9</v>
      </c>
      <c r="J2682" t="s">
        <v>23</v>
      </c>
      <c r="K2682" t="s">
        <v>24</v>
      </c>
      <c r="L2682">
        <f>Table357[[#This Row],[unit_price]]*Table357[[#This Row],[quantity]]</f>
        <v>186.75</v>
      </c>
      <c r="M2682">
        <f t="shared" si="249"/>
        <v>258.75</v>
      </c>
      <c r="N2682">
        <f t="shared" si="251"/>
        <v>72</v>
      </c>
      <c r="O2682" t="s">
        <v>111</v>
      </c>
      <c r="P2682" t="s">
        <v>114</v>
      </c>
      <c r="Q2682" t="str">
        <f>TEXT(Table357[[#This Row],[order_date]],"yyyy")</f>
        <v>2016</v>
      </c>
    </row>
    <row r="2683" spans="1:17" x14ac:dyDescent="0.3">
      <c r="A2683">
        <f t="shared" si="250"/>
        <v>7777898082</v>
      </c>
      <c r="B2683" s="1">
        <v>42471</v>
      </c>
      <c r="C2683" t="str">
        <f t="shared" si="246"/>
        <v>Monday</v>
      </c>
      <c r="D2683" t="str">
        <f t="shared" si="247"/>
        <v>April</v>
      </c>
      <c r="E2683">
        <v>16.75</v>
      </c>
      <c r="F2683" t="s">
        <v>7</v>
      </c>
      <c r="G2683" t="s">
        <v>22</v>
      </c>
      <c r="H2683">
        <f t="shared" si="248"/>
        <v>23.25</v>
      </c>
      <c r="I2683">
        <v>2</v>
      </c>
      <c r="J2683" t="s">
        <v>44</v>
      </c>
      <c r="K2683" t="s">
        <v>45</v>
      </c>
      <c r="L2683">
        <f>Table357[[#This Row],[unit_price]]*Table357[[#This Row],[quantity]]</f>
        <v>33.5</v>
      </c>
      <c r="M2683">
        <f t="shared" si="249"/>
        <v>46.5</v>
      </c>
      <c r="N2683">
        <f t="shared" si="251"/>
        <v>13</v>
      </c>
      <c r="O2683" t="s">
        <v>112</v>
      </c>
      <c r="P2683" t="s">
        <v>115</v>
      </c>
      <c r="Q2683" t="str">
        <f>TEXT(Table357[[#This Row],[order_date]],"yyyy")</f>
        <v>2016</v>
      </c>
    </row>
    <row r="2684" spans="1:17" x14ac:dyDescent="0.3">
      <c r="A2684">
        <f t="shared" si="250"/>
        <v>7777898083</v>
      </c>
      <c r="B2684" s="1">
        <v>42471</v>
      </c>
      <c r="C2684" t="str">
        <f t="shared" si="246"/>
        <v>Monday</v>
      </c>
      <c r="D2684" t="str">
        <f t="shared" si="247"/>
        <v>April</v>
      </c>
      <c r="E2684">
        <v>20.75</v>
      </c>
      <c r="F2684" t="s">
        <v>13</v>
      </c>
      <c r="G2684" t="s">
        <v>17</v>
      </c>
      <c r="H2684">
        <f t="shared" si="248"/>
        <v>30.75</v>
      </c>
      <c r="I2684">
        <v>11</v>
      </c>
      <c r="J2684" t="s">
        <v>32</v>
      </c>
      <c r="K2684" t="s">
        <v>33</v>
      </c>
      <c r="L2684">
        <f>Table357[[#This Row],[unit_price]]*Table357[[#This Row],[quantity]]</f>
        <v>228.25</v>
      </c>
      <c r="M2684">
        <f t="shared" si="249"/>
        <v>338.25</v>
      </c>
      <c r="N2684">
        <f t="shared" si="251"/>
        <v>110</v>
      </c>
      <c r="O2684" t="s">
        <v>111</v>
      </c>
      <c r="P2684" t="s">
        <v>115</v>
      </c>
      <c r="Q2684" t="str">
        <f>TEXT(Table357[[#This Row],[order_date]],"yyyy")</f>
        <v>2016</v>
      </c>
    </row>
    <row r="2685" spans="1:17" x14ac:dyDescent="0.3">
      <c r="A2685">
        <f t="shared" si="250"/>
        <v>7777898084</v>
      </c>
      <c r="B2685" s="1">
        <v>42471</v>
      </c>
      <c r="C2685" t="str">
        <f t="shared" si="246"/>
        <v>Monday</v>
      </c>
      <c r="D2685" t="str">
        <f t="shared" si="247"/>
        <v>April</v>
      </c>
      <c r="E2685">
        <v>16.75</v>
      </c>
      <c r="F2685" t="s">
        <v>7</v>
      </c>
      <c r="G2685" t="s">
        <v>22</v>
      </c>
      <c r="H2685">
        <f t="shared" si="248"/>
        <v>23.25</v>
      </c>
      <c r="I2685">
        <v>6</v>
      </c>
      <c r="J2685" t="s">
        <v>28</v>
      </c>
      <c r="K2685" t="s">
        <v>29</v>
      </c>
      <c r="L2685">
        <f>Table357[[#This Row],[unit_price]]*Table357[[#This Row],[quantity]]</f>
        <v>100.5</v>
      </c>
      <c r="M2685">
        <f t="shared" si="249"/>
        <v>139.5</v>
      </c>
      <c r="N2685">
        <f t="shared" si="251"/>
        <v>39</v>
      </c>
      <c r="O2685" t="s">
        <v>112</v>
      </c>
      <c r="P2685" t="s">
        <v>115</v>
      </c>
      <c r="Q2685" t="str">
        <f>TEXT(Table357[[#This Row],[order_date]],"yyyy")</f>
        <v>2016</v>
      </c>
    </row>
    <row r="2686" spans="1:17" x14ac:dyDescent="0.3">
      <c r="A2686">
        <f t="shared" si="250"/>
        <v>7777898085</v>
      </c>
      <c r="B2686" s="1">
        <v>42471</v>
      </c>
      <c r="C2686" t="str">
        <f t="shared" si="246"/>
        <v>Monday</v>
      </c>
      <c r="D2686" t="str">
        <f t="shared" si="247"/>
        <v>April</v>
      </c>
      <c r="E2686">
        <v>16</v>
      </c>
      <c r="F2686" t="s">
        <v>7</v>
      </c>
      <c r="G2686" t="s">
        <v>8</v>
      </c>
      <c r="H2686">
        <f t="shared" si="248"/>
        <v>20.5</v>
      </c>
      <c r="I2686">
        <v>3</v>
      </c>
      <c r="J2686" t="s">
        <v>11</v>
      </c>
      <c r="K2686" t="s">
        <v>12</v>
      </c>
      <c r="L2686">
        <f>Table357[[#This Row],[unit_price]]*Table357[[#This Row],[quantity]]</f>
        <v>48</v>
      </c>
      <c r="M2686">
        <f t="shared" si="249"/>
        <v>61.5</v>
      </c>
      <c r="N2686">
        <f t="shared" si="251"/>
        <v>13.5</v>
      </c>
      <c r="O2686" t="s">
        <v>111</v>
      </c>
      <c r="P2686" t="s">
        <v>115</v>
      </c>
      <c r="Q2686" t="str">
        <f>TEXT(Table357[[#This Row],[order_date]],"yyyy")</f>
        <v>2016</v>
      </c>
    </row>
    <row r="2687" spans="1:17" x14ac:dyDescent="0.3">
      <c r="A2687">
        <f t="shared" si="250"/>
        <v>7777898086</v>
      </c>
      <c r="B2687" s="1">
        <v>42471</v>
      </c>
      <c r="C2687" t="str">
        <f t="shared" si="246"/>
        <v>Monday</v>
      </c>
      <c r="D2687" t="str">
        <f t="shared" si="247"/>
        <v>April</v>
      </c>
      <c r="E2687">
        <v>20.75</v>
      </c>
      <c r="F2687" t="s">
        <v>13</v>
      </c>
      <c r="G2687" t="s">
        <v>17</v>
      </c>
      <c r="H2687">
        <f t="shared" si="248"/>
        <v>30.75</v>
      </c>
      <c r="I2687">
        <v>6</v>
      </c>
      <c r="J2687" t="s">
        <v>66</v>
      </c>
      <c r="K2687" t="s">
        <v>67</v>
      </c>
      <c r="L2687">
        <f>Table357[[#This Row],[unit_price]]*Table357[[#This Row],[quantity]]</f>
        <v>124.5</v>
      </c>
      <c r="M2687">
        <f t="shared" si="249"/>
        <v>184.5</v>
      </c>
      <c r="N2687">
        <f t="shared" si="251"/>
        <v>60</v>
      </c>
      <c r="O2687" t="s">
        <v>112</v>
      </c>
      <c r="P2687" t="s">
        <v>115</v>
      </c>
      <c r="Q2687" t="str">
        <f>TEXT(Table357[[#This Row],[order_date]],"yyyy")</f>
        <v>2016</v>
      </c>
    </row>
    <row r="2688" spans="1:17" x14ac:dyDescent="0.3">
      <c r="A2688">
        <f t="shared" si="250"/>
        <v>7777898087</v>
      </c>
      <c r="B2688" s="1">
        <v>42471</v>
      </c>
      <c r="C2688" t="str">
        <f t="shared" si="246"/>
        <v>Monday</v>
      </c>
      <c r="D2688" t="str">
        <f t="shared" si="247"/>
        <v>April</v>
      </c>
      <c r="E2688">
        <v>20.75</v>
      </c>
      <c r="F2688" t="s">
        <v>13</v>
      </c>
      <c r="G2688" t="s">
        <v>17</v>
      </c>
      <c r="H2688">
        <f t="shared" si="248"/>
        <v>30.75</v>
      </c>
      <c r="I2688">
        <v>2</v>
      </c>
      <c r="J2688" t="s">
        <v>18</v>
      </c>
      <c r="K2688" t="s">
        <v>19</v>
      </c>
      <c r="L2688">
        <f>Table357[[#This Row],[unit_price]]*Table357[[#This Row],[quantity]]</f>
        <v>41.5</v>
      </c>
      <c r="M2688">
        <f t="shared" si="249"/>
        <v>61.5</v>
      </c>
      <c r="N2688">
        <f t="shared" si="251"/>
        <v>20</v>
      </c>
      <c r="O2688" t="s">
        <v>111</v>
      </c>
      <c r="P2688" t="s">
        <v>114</v>
      </c>
      <c r="Q2688" t="str">
        <f>TEXT(Table357[[#This Row],[order_date]],"yyyy")</f>
        <v>2016</v>
      </c>
    </row>
    <row r="2689" spans="1:17" x14ac:dyDescent="0.3">
      <c r="A2689">
        <f t="shared" si="250"/>
        <v>7777898088</v>
      </c>
      <c r="B2689" s="1">
        <v>42471</v>
      </c>
      <c r="C2689" t="str">
        <f t="shared" si="246"/>
        <v>Monday</v>
      </c>
      <c r="D2689" t="str">
        <f t="shared" si="247"/>
        <v>April</v>
      </c>
      <c r="E2689">
        <v>16</v>
      </c>
      <c r="F2689" t="s">
        <v>7</v>
      </c>
      <c r="G2689" t="s">
        <v>8</v>
      </c>
      <c r="H2689">
        <f t="shared" si="248"/>
        <v>20.5</v>
      </c>
      <c r="I2689">
        <v>1</v>
      </c>
      <c r="J2689" t="s">
        <v>58</v>
      </c>
      <c r="K2689" t="s">
        <v>59</v>
      </c>
      <c r="L2689">
        <f>Table357[[#This Row],[unit_price]]*Table357[[#This Row],[quantity]]</f>
        <v>16</v>
      </c>
      <c r="M2689">
        <f t="shared" si="249"/>
        <v>20.5</v>
      </c>
      <c r="N2689">
        <f t="shared" si="251"/>
        <v>4.5</v>
      </c>
      <c r="O2689" t="s">
        <v>111</v>
      </c>
      <c r="P2689" t="s">
        <v>115</v>
      </c>
      <c r="Q2689" t="str">
        <f>TEXT(Table357[[#This Row],[order_date]],"yyyy")</f>
        <v>2016</v>
      </c>
    </row>
    <row r="2690" spans="1:17" x14ac:dyDescent="0.3">
      <c r="A2690">
        <f t="shared" si="250"/>
        <v>7777898089</v>
      </c>
      <c r="B2690" s="1">
        <v>42471</v>
      </c>
      <c r="C2690" t="str">
        <f t="shared" ref="C2690:C2753" si="252">TEXT(B2690,"dddd")</f>
        <v>Monday</v>
      </c>
      <c r="D2690" t="str">
        <f t="shared" si="247"/>
        <v>April</v>
      </c>
      <c r="E2690">
        <v>20.75</v>
      </c>
      <c r="F2690" t="s">
        <v>13</v>
      </c>
      <c r="G2690" t="s">
        <v>22</v>
      </c>
      <c r="H2690">
        <f t="shared" si="248"/>
        <v>28.75</v>
      </c>
      <c r="I2690">
        <v>3</v>
      </c>
      <c r="J2690" t="s">
        <v>23</v>
      </c>
      <c r="K2690" t="s">
        <v>24</v>
      </c>
      <c r="L2690">
        <f>Table357[[#This Row],[unit_price]]*Table357[[#This Row],[quantity]]</f>
        <v>62.25</v>
      </c>
      <c r="M2690">
        <f t="shared" si="249"/>
        <v>86.25</v>
      </c>
      <c r="N2690">
        <f t="shared" si="251"/>
        <v>24</v>
      </c>
      <c r="O2690" t="s">
        <v>111</v>
      </c>
      <c r="P2690" t="s">
        <v>114</v>
      </c>
      <c r="Q2690" t="str">
        <f>TEXT(Table357[[#This Row],[order_date]],"yyyy")</f>
        <v>2016</v>
      </c>
    </row>
    <row r="2691" spans="1:17" x14ac:dyDescent="0.3">
      <c r="A2691">
        <f t="shared" si="250"/>
        <v>7777898090</v>
      </c>
      <c r="B2691" s="1">
        <v>42472</v>
      </c>
      <c r="C2691" t="str">
        <f t="shared" si="252"/>
        <v>Tuesday</v>
      </c>
      <c r="D2691" t="str">
        <f t="shared" ref="D2691:D2754" si="253">TEXT(B2691,"mmmm")</f>
        <v>April</v>
      </c>
      <c r="E2691">
        <v>16.75</v>
      </c>
      <c r="F2691" t="s">
        <v>7</v>
      </c>
      <c r="G2691" t="s">
        <v>22</v>
      </c>
      <c r="H2691">
        <f t="shared" ref="H2691:H2754" si="254">E2691 +   IF(F2691="S", 2, IF(F2691="M", 3.5, IF(F2691="L", 5, 0))) +  IF(G2691="Classic", 1, IF(G2691="Veggie", 2, IF(G2691="Chicken", 3, IF(G2691="Supreme",5,0))))</f>
        <v>23.25</v>
      </c>
      <c r="I2691">
        <v>7</v>
      </c>
      <c r="J2691" t="s">
        <v>46</v>
      </c>
      <c r="K2691" t="s">
        <v>47</v>
      </c>
      <c r="L2691">
        <f>Table357[[#This Row],[unit_price]]*Table357[[#This Row],[quantity]]</f>
        <v>117.25</v>
      </c>
      <c r="M2691">
        <f t="shared" ref="M2691:M2754" si="255">H2691*I2691</f>
        <v>162.75</v>
      </c>
      <c r="N2691">
        <f t="shared" si="251"/>
        <v>45.5</v>
      </c>
      <c r="O2691" t="s">
        <v>111</v>
      </c>
      <c r="P2691" t="s">
        <v>115</v>
      </c>
      <c r="Q2691" t="str">
        <f>TEXT(Table357[[#This Row],[order_date]],"yyyy")</f>
        <v>2016</v>
      </c>
    </row>
    <row r="2692" spans="1:17" x14ac:dyDescent="0.3">
      <c r="A2692">
        <f t="shared" ref="A2692:A2755" si="256">A2691+1</f>
        <v>7777898091</v>
      </c>
      <c r="B2692" s="1">
        <v>42472</v>
      </c>
      <c r="C2692" t="str">
        <f t="shared" si="252"/>
        <v>Tuesday</v>
      </c>
      <c r="D2692" t="str">
        <f t="shared" si="253"/>
        <v>April</v>
      </c>
      <c r="E2692">
        <v>20.75</v>
      </c>
      <c r="F2692" t="s">
        <v>13</v>
      </c>
      <c r="G2692" t="s">
        <v>17</v>
      </c>
      <c r="H2692">
        <f t="shared" si="254"/>
        <v>30.75</v>
      </c>
      <c r="I2692">
        <v>5</v>
      </c>
      <c r="J2692" t="s">
        <v>66</v>
      </c>
      <c r="K2692" t="s">
        <v>67</v>
      </c>
      <c r="L2692">
        <f>Table357[[#This Row],[unit_price]]*Table357[[#This Row],[quantity]]</f>
        <v>103.75</v>
      </c>
      <c r="M2692">
        <f t="shared" si="255"/>
        <v>153.75</v>
      </c>
      <c r="N2692">
        <f t="shared" si="251"/>
        <v>50</v>
      </c>
      <c r="O2692" t="s">
        <v>111</v>
      </c>
      <c r="P2692" t="s">
        <v>114</v>
      </c>
      <c r="Q2692" t="str">
        <f>TEXT(Table357[[#This Row],[order_date]],"yyyy")</f>
        <v>2016</v>
      </c>
    </row>
    <row r="2693" spans="1:17" x14ac:dyDescent="0.3">
      <c r="A2693">
        <f t="shared" si="256"/>
        <v>7777898092</v>
      </c>
      <c r="B2693" s="1">
        <v>42472</v>
      </c>
      <c r="C2693" t="str">
        <f t="shared" si="252"/>
        <v>Tuesday</v>
      </c>
      <c r="D2693" t="str">
        <f t="shared" si="253"/>
        <v>April</v>
      </c>
      <c r="E2693">
        <v>12.25</v>
      </c>
      <c r="F2693" t="s">
        <v>27</v>
      </c>
      <c r="G2693" t="s">
        <v>17</v>
      </c>
      <c r="H2693">
        <f t="shared" si="254"/>
        <v>19.25</v>
      </c>
      <c r="I2693">
        <v>6</v>
      </c>
      <c r="J2693" t="s">
        <v>70</v>
      </c>
      <c r="K2693" t="s">
        <v>71</v>
      </c>
      <c r="L2693">
        <f>Table357[[#This Row],[unit_price]]*Table357[[#This Row],[quantity]]</f>
        <v>73.5</v>
      </c>
      <c r="M2693">
        <f t="shared" si="255"/>
        <v>115.5</v>
      </c>
      <c r="N2693">
        <f t="shared" ref="N2693:N2756" si="257">(H2693-E2693)*I2693</f>
        <v>42</v>
      </c>
      <c r="O2693" t="s">
        <v>112</v>
      </c>
      <c r="P2693" t="s">
        <v>115</v>
      </c>
      <c r="Q2693" t="str">
        <f>TEXT(Table357[[#This Row],[order_date]],"yyyy")</f>
        <v>2016</v>
      </c>
    </row>
    <row r="2694" spans="1:17" x14ac:dyDescent="0.3">
      <c r="A2694">
        <f t="shared" si="256"/>
        <v>7777898093</v>
      </c>
      <c r="B2694" s="1">
        <v>42473</v>
      </c>
      <c r="C2694" t="str">
        <f t="shared" si="252"/>
        <v>Wednesday</v>
      </c>
      <c r="D2694" t="str">
        <f t="shared" si="253"/>
        <v>April</v>
      </c>
      <c r="E2694">
        <v>12</v>
      </c>
      <c r="F2694" t="s">
        <v>27</v>
      </c>
      <c r="G2694" t="s">
        <v>14</v>
      </c>
      <c r="H2694">
        <f t="shared" si="254"/>
        <v>16</v>
      </c>
      <c r="I2694">
        <v>10</v>
      </c>
      <c r="J2694" t="s">
        <v>42</v>
      </c>
      <c r="K2694" t="s">
        <v>43</v>
      </c>
      <c r="L2694">
        <f>Table357[[#This Row],[unit_price]]*Table357[[#This Row],[quantity]]</f>
        <v>120</v>
      </c>
      <c r="M2694">
        <f t="shared" si="255"/>
        <v>160</v>
      </c>
      <c r="N2694">
        <f t="shared" si="257"/>
        <v>40</v>
      </c>
      <c r="O2694" t="s">
        <v>112</v>
      </c>
      <c r="P2694" t="s">
        <v>115</v>
      </c>
      <c r="Q2694" t="str">
        <f>TEXT(Table357[[#This Row],[order_date]],"yyyy")</f>
        <v>2016</v>
      </c>
    </row>
    <row r="2695" spans="1:17" x14ac:dyDescent="0.3">
      <c r="A2695">
        <f t="shared" si="256"/>
        <v>7777898094</v>
      </c>
      <c r="B2695" s="1">
        <v>42473</v>
      </c>
      <c r="C2695" t="str">
        <f t="shared" si="252"/>
        <v>Wednesday</v>
      </c>
      <c r="D2695" t="str">
        <f t="shared" si="253"/>
        <v>April</v>
      </c>
      <c r="E2695">
        <v>20.75</v>
      </c>
      <c r="F2695" t="s">
        <v>13</v>
      </c>
      <c r="G2695" t="s">
        <v>17</v>
      </c>
      <c r="H2695">
        <f t="shared" si="254"/>
        <v>30.75</v>
      </c>
      <c r="I2695">
        <v>12</v>
      </c>
      <c r="J2695" t="s">
        <v>66</v>
      </c>
      <c r="K2695" t="s">
        <v>67</v>
      </c>
      <c r="L2695">
        <f>Table357[[#This Row],[unit_price]]*Table357[[#This Row],[quantity]]</f>
        <v>249</v>
      </c>
      <c r="M2695">
        <f t="shared" si="255"/>
        <v>369</v>
      </c>
      <c r="N2695">
        <f t="shared" si="257"/>
        <v>120</v>
      </c>
      <c r="O2695" t="s">
        <v>111</v>
      </c>
      <c r="P2695" t="s">
        <v>115</v>
      </c>
      <c r="Q2695" t="str">
        <f>TEXT(Table357[[#This Row],[order_date]],"yyyy")</f>
        <v>2016</v>
      </c>
    </row>
    <row r="2696" spans="1:17" x14ac:dyDescent="0.3">
      <c r="A2696">
        <f t="shared" si="256"/>
        <v>7777898095</v>
      </c>
      <c r="B2696" s="1">
        <v>42473</v>
      </c>
      <c r="C2696" t="str">
        <f t="shared" si="252"/>
        <v>Wednesday</v>
      </c>
      <c r="D2696" t="str">
        <f t="shared" si="253"/>
        <v>April</v>
      </c>
      <c r="E2696">
        <v>16.5</v>
      </c>
      <c r="F2696" t="s">
        <v>7</v>
      </c>
      <c r="G2696" t="s">
        <v>17</v>
      </c>
      <c r="H2696">
        <f t="shared" si="254"/>
        <v>25</v>
      </c>
      <c r="I2696">
        <v>5</v>
      </c>
      <c r="J2696" t="s">
        <v>38</v>
      </c>
      <c r="K2696" t="s">
        <v>39</v>
      </c>
      <c r="L2696">
        <f>Table357[[#This Row],[unit_price]]*Table357[[#This Row],[quantity]]</f>
        <v>82.5</v>
      </c>
      <c r="M2696">
        <f t="shared" si="255"/>
        <v>125</v>
      </c>
      <c r="N2696">
        <f t="shared" si="257"/>
        <v>42.5</v>
      </c>
      <c r="O2696" t="s">
        <v>111</v>
      </c>
      <c r="P2696" t="s">
        <v>114</v>
      </c>
      <c r="Q2696" t="str">
        <f>TEXT(Table357[[#This Row],[order_date]],"yyyy")</f>
        <v>2016</v>
      </c>
    </row>
    <row r="2697" spans="1:17" x14ac:dyDescent="0.3">
      <c r="A2697">
        <f t="shared" si="256"/>
        <v>7777898096</v>
      </c>
      <c r="B2697" s="1">
        <v>42473</v>
      </c>
      <c r="C2697" t="str">
        <f t="shared" si="252"/>
        <v>Wednesday</v>
      </c>
      <c r="D2697" t="str">
        <f t="shared" si="253"/>
        <v>April</v>
      </c>
      <c r="E2697">
        <v>12.75</v>
      </c>
      <c r="F2697" t="s">
        <v>27</v>
      </c>
      <c r="G2697" t="s">
        <v>22</v>
      </c>
      <c r="H2697">
        <f t="shared" si="254"/>
        <v>17.75</v>
      </c>
      <c r="I2697">
        <v>11</v>
      </c>
      <c r="J2697" t="s">
        <v>46</v>
      </c>
      <c r="K2697" t="s">
        <v>47</v>
      </c>
      <c r="L2697">
        <f>Table357[[#This Row],[unit_price]]*Table357[[#This Row],[quantity]]</f>
        <v>140.25</v>
      </c>
      <c r="M2697">
        <f t="shared" si="255"/>
        <v>195.25</v>
      </c>
      <c r="N2697">
        <f t="shared" si="257"/>
        <v>55</v>
      </c>
      <c r="O2697" t="s">
        <v>111</v>
      </c>
      <c r="P2697" t="s">
        <v>114</v>
      </c>
      <c r="Q2697" t="str">
        <f>TEXT(Table357[[#This Row],[order_date]],"yyyy")</f>
        <v>2016</v>
      </c>
    </row>
    <row r="2698" spans="1:17" x14ac:dyDescent="0.3">
      <c r="A2698">
        <f t="shared" si="256"/>
        <v>7777898097</v>
      </c>
      <c r="B2698" s="1">
        <v>42473</v>
      </c>
      <c r="C2698" t="str">
        <f t="shared" si="252"/>
        <v>Wednesday</v>
      </c>
      <c r="D2698" t="str">
        <f t="shared" si="253"/>
        <v>April</v>
      </c>
      <c r="E2698">
        <v>18.5</v>
      </c>
      <c r="F2698" t="s">
        <v>13</v>
      </c>
      <c r="G2698" t="s">
        <v>14</v>
      </c>
      <c r="H2698">
        <f t="shared" si="254"/>
        <v>25.5</v>
      </c>
      <c r="I2698">
        <v>3</v>
      </c>
      <c r="J2698" t="s">
        <v>15</v>
      </c>
      <c r="K2698" t="s">
        <v>16</v>
      </c>
      <c r="L2698">
        <f>Table357[[#This Row],[unit_price]]*Table357[[#This Row],[quantity]]</f>
        <v>55.5</v>
      </c>
      <c r="M2698">
        <f t="shared" si="255"/>
        <v>76.5</v>
      </c>
      <c r="N2698">
        <f t="shared" si="257"/>
        <v>21</v>
      </c>
      <c r="O2698" t="s">
        <v>112</v>
      </c>
      <c r="P2698" t="s">
        <v>114</v>
      </c>
      <c r="Q2698" t="str">
        <f>TEXT(Table357[[#This Row],[order_date]],"yyyy")</f>
        <v>2016</v>
      </c>
    </row>
    <row r="2699" spans="1:17" x14ac:dyDescent="0.3">
      <c r="A2699">
        <f t="shared" si="256"/>
        <v>7777898098</v>
      </c>
      <c r="B2699" s="1">
        <v>42474</v>
      </c>
      <c r="C2699" t="str">
        <f t="shared" si="252"/>
        <v>Thursday</v>
      </c>
      <c r="D2699" t="str">
        <f t="shared" si="253"/>
        <v>April</v>
      </c>
      <c r="E2699">
        <v>12.75</v>
      </c>
      <c r="F2699" t="s">
        <v>27</v>
      </c>
      <c r="G2699" t="s">
        <v>22</v>
      </c>
      <c r="H2699">
        <f t="shared" si="254"/>
        <v>17.75</v>
      </c>
      <c r="I2699">
        <v>1</v>
      </c>
      <c r="J2699" t="s">
        <v>44</v>
      </c>
      <c r="K2699" t="s">
        <v>45</v>
      </c>
      <c r="L2699">
        <f>Table357[[#This Row],[unit_price]]*Table357[[#This Row],[quantity]]</f>
        <v>12.75</v>
      </c>
      <c r="M2699">
        <f t="shared" si="255"/>
        <v>17.75</v>
      </c>
      <c r="N2699">
        <f t="shared" si="257"/>
        <v>5</v>
      </c>
      <c r="O2699" t="s">
        <v>111</v>
      </c>
      <c r="P2699" t="s">
        <v>114</v>
      </c>
      <c r="Q2699" t="str">
        <f>TEXT(Table357[[#This Row],[order_date]],"yyyy")</f>
        <v>2016</v>
      </c>
    </row>
    <row r="2700" spans="1:17" x14ac:dyDescent="0.3">
      <c r="A2700">
        <f t="shared" si="256"/>
        <v>7777898099</v>
      </c>
      <c r="B2700" s="1">
        <v>42474</v>
      </c>
      <c r="C2700" t="str">
        <f t="shared" si="252"/>
        <v>Thursday</v>
      </c>
      <c r="D2700" t="str">
        <f t="shared" si="253"/>
        <v>April</v>
      </c>
      <c r="E2700">
        <v>18.5</v>
      </c>
      <c r="F2700" t="s">
        <v>13</v>
      </c>
      <c r="G2700" t="s">
        <v>14</v>
      </c>
      <c r="H2700">
        <f t="shared" si="254"/>
        <v>25.5</v>
      </c>
      <c r="I2700">
        <v>12</v>
      </c>
      <c r="J2700" t="s">
        <v>15</v>
      </c>
      <c r="K2700" t="s">
        <v>16</v>
      </c>
      <c r="L2700">
        <f>Table357[[#This Row],[unit_price]]*Table357[[#This Row],[quantity]]</f>
        <v>222</v>
      </c>
      <c r="M2700">
        <f t="shared" si="255"/>
        <v>306</v>
      </c>
      <c r="N2700">
        <f t="shared" si="257"/>
        <v>84</v>
      </c>
      <c r="O2700" t="s">
        <v>111</v>
      </c>
      <c r="P2700" t="s">
        <v>115</v>
      </c>
      <c r="Q2700" t="str">
        <f>TEXT(Table357[[#This Row],[order_date]],"yyyy")</f>
        <v>2016</v>
      </c>
    </row>
    <row r="2701" spans="1:17" x14ac:dyDescent="0.3">
      <c r="A2701">
        <f t="shared" si="256"/>
        <v>7777898100</v>
      </c>
      <c r="B2701" s="1">
        <v>42474</v>
      </c>
      <c r="C2701" t="str">
        <f t="shared" si="252"/>
        <v>Thursday</v>
      </c>
      <c r="D2701" t="str">
        <f t="shared" si="253"/>
        <v>April</v>
      </c>
      <c r="E2701">
        <v>20.25</v>
      </c>
      <c r="F2701" t="s">
        <v>13</v>
      </c>
      <c r="G2701" t="s">
        <v>14</v>
      </c>
      <c r="H2701">
        <f t="shared" si="254"/>
        <v>27.25</v>
      </c>
      <c r="I2701">
        <v>7</v>
      </c>
      <c r="J2701" t="s">
        <v>68</v>
      </c>
      <c r="K2701" t="s">
        <v>69</v>
      </c>
      <c r="L2701">
        <f>Table357[[#This Row],[unit_price]]*Table357[[#This Row],[quantity]]</f>
        <v>141.75</v>
      </c>
      <c r="M2701">
        <f t="shared" si="255"/>
        <v>190.75</v>
      </c>
      <c r="N2701">
        <f t="shared" si="257"/>
        <v>49</v>
      </c>
      <c r="O2701" t="s">
        <v>112</v>
      </c>
      <c r="P2701" t="s">
        <v>115</v>
      </c>
      <c r="Q2701" t="str">
        <f>TEXT(Table357[[#This Row],[order_date]],"yyyy")</f>
        <v>2016</v>
      </c>
    </row>
    <row r="2702" spans="1:17" x14ac:dyDescent="0.3">
      <c r="A2702">
        <f t="shared" si="256"/>
        <v>7777898101</v>
      </c>
      <c r="B2702" s="1">
        <v>42474</v>
      </c>
      <c r="C2702" t="str">
        <f t="shared" si="252"/>
        <v>Thursday</v>
      </c>
      <c r="D2702" t="str">
        <f t="shared" si="253"/>
        <v>April</v>
      </c>
      <c r="E2702">
        <v>12</v>
      </c>
      <c r="F2702" t="s">
        <v>27</v>
      </c>
      <c r="G2702" t="s">
        <v>14</v>
      </c>
      <c r="H2702">
        <f t="shared" si="254"/>
        <v>16</v>
      </c>
      <c r="I2702">
        <v>5</v>
      </c>
      <c r="J2702" t="s">
        <v>34</v>
      </c>
      <c r="K2702" t="s">
        <v>35</v>
      </c>
      <c r="L2702">
        <f>Table357[[#This Row],[unit_price]]*Table357[[#This Row],[quantity]]</f>
        <v>60</v>
      </c>
      <c r="M2702">
        <f t="shared" si="255"/>
        <v>80</v>
      </c>
      <c r="N2702">
        <f t="shared" si="257"/>
        <v>20</v>
      </c>
      <c r="O2702" t="s">
        <v>112</v>
      </c>
      <c r="P2702" t="s">
        <v>115</v>
      </c>
      <c r="Q2702" t="str">
        <f>TEXT(Table357[[#This Row],[order_date]],"yyyy")</f>
        <v>2016</v>
      </c>
    </row>
    <row r="2703" spans="1:17" x14ac:dyDescent="0.3">
      <c r="A2703">
        <f t="shared" si="256"/>
        <v>7777898102</v>
      </c>
      <c r="B2703" s="1">
        <v>42474</v>
      </c>
      <c r="C2703" t="str">
        <f t="shared" si="252"/>
        <v>Thursday</v>
      </c>
      <c r="D2703" t="str">
        <f t="shared" si="253"/>
        <v>April</v>
      </c>
      <c r="E2703">
        <v>12</v>
      </c>
      <c r="F2703" t="s">
        <v>27</v>
      </c>
      <c r="G2703" t="s">
        <v>14</v>
      </c>
      <c r="H2703">
        <f t="shared" si="254"/>
        <v>16</v>
      </c>
      <c r="I2703">
        <v>8</v>
      </c>
      <c r="J2703" t="s">
        <v>64</v>
      </c>
      <c r="K2703" t="s">
        <v>65</v>
      </c>
      <c r="L2703">
        <f>Table357[[#This Row],[unit_price]]*Table357[[#This Row],[quantity]]</f>
        <v>96</v>
      </c>
      <c r="M2703">
        <f t="shared" si="255"/>
        <v>128</v>
      </c>
      <c r="N2703">
        <f t="shared" si="257"/>
        <v>32</v>
      </c>
      <c r="O2703" t="s">
        <v>112</v>
      </c>
      <c r="P2703" t="s">
        <v>114</v>
      </c>
      <c r="Q2703" t="str">
        <f>TEXT(Table357[[#This Row],[order_date]],"yyyy")</f>
        <v>2016</v>
      </c>
    </row>
    <row r="2704" spans="1:17" x14ac:dyDescent="0.3">
      <c r="A2704">
        <f t="shared" si="256"/>
        <v>7777898103</v>
      </c>
      <c r="B2704" s="1">
        <v>42474</v>
      </c>
      <c r="C2704" t="str">
        <f t="shared" si="252"/>
        <v>Thursday</v>
      </c>
      <c r="D2704" t="str">
        <f t="shared" si="253"/>
        <v>April</v>
      </c>
      <c r="E2704">
        <v>16.75</v>
      </c>
      <c r="F2704" t="s">
        <v>7</v>
      </c>
      <c r="G2704" t="s">
        <v>22</v>
      </c>
      <c r="H2704">
        <f t="shared" si="254"/>
        <v>23.25</v>
      </c>
      <c r="I2704">
        <v>5</v>
      </c>
      <c r="J2704" t="s">
        <v>72</v>
      </c>
      <c r="K2704" t="s">
        <v>73</v>
      </c>
      <c r="L2704">
        <f>Table357[[#This Row],[unit_price]]*Table357[[#This Row],[quantity]]</f>
        <v>83.75</v>
      </c>
      <c r="M2704">
        <f t="shared" si="255"/>
        <v>116.25</v>
      </c>
      <c r="N2704">
        <f t="shared" si="257"/>
        <v>32.5</v>
      </c>
      <c r="O2704" t="s">
        <v>111</v>
      </c>
      <c r="P2704" t="s">
        <v>115</v>
      </c>
      <c r="Q2704" t="str">
        <f>TEXT(Table357[[#This Row],[order_date]],"yyyy")</f>
        <v>2016</v>
      </c>
    </row>
    <row r="2705" spans="1:17" x14ac:dyDescent="0.3">
      <c r="A2705">
        <f t="shared" si="256"/>
        <v>7777898104</v>
      </c>
      <c r="B2705" s="1">
        <v>42474</v>
      </c>
      <c r="C2705" t="str">
        <f t="shared" si="252"/>
        <v>Thursday</v>
      </c>
      <c r="D2705" t="str">
        <f t="shared" si="253"/>
        <v>April</v>
      </c>
      <c r="E2705">
        <v>16.75</v>
      </c>
      <c r="F2705" t="s">
        <v>7</v>
      </c>
      <c r="G2705" t="s">
        <v>22</v>
      </c>
      <c r="H2705">
        <f t="shared" si="254"/>
        <v>23.25</v>
      </c>
      <c r="I2705">
        <v>3</v>
      </c>
      <c r="J2705" t="s">
        <v>72</v>
      </c>
      <c r="K2705" t="s">
        <v>73</v>
      </c>
      <c r="L2705">
        <f>Table357[[#This Row],[unit_price]]*Table357[[#This Row],[quantity]]</f>
        <v>50.25</v>
      </c>
      <c r="M2705">
        <f t="shared" si="255"/>
        <v>69.75</v>
      </c>
      <c r="N2705">
        <f t="shared" si="257"/>
        <v>19.5</v>
      </c>
      <c r="O2705" t="s">
        <v>112</v>
      </c>
      <c r="P2705" t="s">
        <v>114</v>
      </c>
      <c r="Q2705" t="str">
        <f>TEXT(Table357[[#This Row],[order_date]],"yyyy")</f>
        <v>2016</v>
      </c>
    </row>
    <row r="2706" spans="1:17" x14ac:dyDescent="0.3">
      <c r="A2706">
        <f t="shared" si="256"/>
        <v>7777898105</v>
      </c>
      <c r="B2706" s="1">
        <v>42474</v>
      </c>
      <c r="C2706" t="str">
        <f t="shared" si="252"/>
        <v>Thursday</v>
      </c>
      <c r="D2706" t="str">
        <f t="shared" si="253"/>
        <v>April</v>
      </c>
      <c r="E2706">
        <v>16.5</v>
      </c>
      <c r="F2706" t="s">
        <v>7</v>
      </c>
      <c r="G2706" t="s">
        <v>17</v>
      </c>
      <c r="H2706">
        <f t="shared" si="254"/>
        <v>25</v>
      </c>
      <c r="I2706">
        <v>8</v>
      </c>
      <c r="J2706" t="s">
        <v>25</v>
      </c>
      <c r="K2706" t="s">
        <v>26</v>
      </c>
      <c r="L2706">
        <f>Table357[[#This Row],[unit_price]]*Table357[[#This Row],[quantity]]</f>
        <v>132</v>
      </c>
      <c r="M2706">
        <f t="shared" si="255"/>
        <v>200</v>
      </c>
      <c r="N2706">
        <f t="shared" si="257"/>
        <v>68</v>
      </c>
      <c r="O2706" t="s">
        <v>112</v>
      </c>
      <c r="P2706" t="s">
        <v>114</v>
      </c>
      <c r="Q2706" t="str">
        <f>TEXT(Table357[[#This Row],[order_date]],"yyyy")</f>
        <v>2016</v>
      </c>
    </row>
    <row r="2707" spans="1:17" x14ac:dyDescent="0.3">
      <c r="A2707">
        <f t="shared" si="256"/>
        <v>7777898106</v>
      </c>
      <c r="B2707" s="1">
        <v>42475</v>
      </c>
      <c r="C2707" t="str">
        <f t="shared" si="252"/>
        <v>Friday</v>
      </c>
      <c r="D2707" t="str">
        <f t="shared" si="253"/>
        <v>April</v>
      </c>
      <c r="E2707">
        <v>18.5</v>
      </c>
      <c r="F2707" t="s">
        <v>13</v>
      </c>
      <c r="G2707" t="s">
        <v>14</v>
      </c>
      <c r="H2707">
        <f t="shared" si="254"/>
        <v>25.5</v>
      </c>
      <c r="I2707">
        <v>9</v>
      </c>
      <c r="J2707" t="s">
        <v>15</v>
      </c>
      <c r="K2707" t="s">
        <v>16</v>
      </c>
      <c r="L2707">
        <f>Table357[[#This Row],[unit_price]]*Table357[[#This Row],[quantity]]</f>
        <v>166.5</v>
      </c>
      <c r="M2707">
        <f t="shared" si="255"/>
        <v>229.5</v>
      </c>
      <c r="N2707">
        <f t="shared" si="257"/>
        <v>63</v>
      </c>
      <c r="O2707" t="s">
        <v>112</v>
      </c>
      <c r="P2707" t="s">
        <v>115</v>
      </c>
      <c r="Q2707" t="str">
        <f>TEXT(Table357[[#This Row],[order_date]],"yyyy")</f>
        <v>2016</v>
      </c>
    </row>
    <row r="2708" spans="1:17" x14ac:dyDescent="0.3">
      <c r="A2708">
        <f t="shared" si="256"/>
        <v>7777898107</v>
      </c>
      <c r="B2708" s="1">
        <v>42475</v>
      </c>
      <c r="C2708" t="str">
        <f t="shared" si="252"/>
        <v>Friday</v>
      </c>
      <c r="D2708" t="str">
        <f t="shared" si="253"/>
        <v>April</v>
      </c>
      <c r="E2708">
        <v>20.75</v>
      </c>
      <c r="F2708" t="s">
        <v>13</v>
      </c>
      <c r="G2708" t="s">
        <v>17</v>
      </c>
      <c r="H2708">
        <f t="shared" si="254"/>
        <v>30.75</v>
      </c>
      <c r="I2708">
        <v>10</v>
      </c>
      <c r="J2708" t="s">
        <v>38</v>
      </c>
      <c r="K2708" t="s">
        <v>39</v>
      </c>
      <c r="L2708">
        <f>Table357[[#This Row],[unit_price]]*Table357[[#This Row],[quantity]]</f>
        <v>207.5</v>
      </c>
      <c r="M2708">
        <f t="shared" si="255"/>
        <v>307.5</v>
      </c>
      <c r="N2708">
        <f t="shared" si="257"/>
        <v>100</v>
      </c>
      <c r="O2708" t="s">
        <v>111</v>
      </c>
      <c r="P2708" t="s">
        <v>115</v>
      </c>
      <c r="Q2708" t="str">
        <f>TEXT(Table357[[#This Row],[order_date]],"yyyy")</f>
        <v>2016</v>
      </c>
    </row>
    <row r="2709" spans="1:17" x14ac:dyDescent="0.3">
      <c r="A2709">
        <f t="shared" si="256"/>
        <v>7777898108</v>
      </c>
      <c r="B2709" s="1">
        <v>42475</v>
      </c>
      <c r="C2709" t="str">
        <f t="shared" si="252"/>
        <v>Friday</v>
      </c>
      <c r="D2709" t="str">
        <f t="shared" si="253"/>
        <v>April</v>
      </c>
      <c r="E2709">
        <v>12</v>
      </c>
      <c r="F2709" t="s">
        <v>27</v>
      </c>
      <c r="G2709" t="s">
        <v>8</v>
      </c>
      <c r="H2709">
        <f t="shared" si="254"/>
        <v>15</v>
      </c>
      <c r="I2709">
        <v>6</v>
      </c>
      <c r="J2709" t="s">
        <v>52</v>
      </c>
      <c r="K2709" t="s">
        <v>53</v>
      </c>
      <c r="L2709">
        <f>Table357[[#This Row],[unit_price]]*Table357[[#This Row],[quantity]]</f>
        <v>72</v>
      </c>
      <c r="M2709">
        <f t="shared" si="255"/>
        <v>90</v>
      </c>
      <c r="N2709">
        <f t="shared" si="257"/>
        <v>18</v>
      </c>
      <c r="O2709" t="s">
        <v>111</v>
      </c>
      <c r="P2709" t="s">
        <v>115</v>
      </c>
      <c r="Q2709" t="str">
        <f>TEXT(Table357[[#This Row],[order_date]],"yyyy")</f>
        <v>2016</v>
      </c>
    </row>
    <row r="2710" spans="1:17" x14ac:dyDescent="0.3">
      <c r="A2710">
        <f t="shared" si="256"/>
        <v>7777898109</v>
      </c>
      <c r="B2710" s="1">
        <v>42475</v>
      </c>
      <c r="C2710" t="str">
        <f t="shared" si="252"/>
        <v>Friday</v>
      </c>
      <c r="D2710" t="str">
        <f t="shared" si="253"/>
        <v>April</v>
      </c>
      <c r="E2710">
        <v>20.75</v>
      </c>
      <c r="F2710" t="s">
        <v>13</v>
      </c>
      <c r="G2710" t="s">
        <v>17</v>
      </c>
      <c r="H2710">
        <f t="shared" si="254"/>
        <v>30.75</v>
      </c>
      <c r="I2710">
        <v>2</v>
      </c>
      <c r="J2710" t="s">
        <v>18</v>
      </c>
      <c r="K2710" t="s">
        <v>19</v>
      </c>
      <c r="L2710">
        <f>Table357[[#This Row],[unit_price]]*Table357[[#This Row],[quantity]]</f>
        <v>41.5</v>
      </c>
      <c r="M2710">
        <f t="shared" si="255"/>
        <v>61.5</v>
      </c>
      <c r="N2710">
        <f t="shared" si="257"/>
        <v>20</v>
      </c>
      <c r="O2710" t="s">
        <v>111</v>
      </c>
      <c r="P2710" t="s">
        <v>115</v>
      </c>
      <c r="Q2710" t="str">
        <f>TEXT(Table357[[#This Row],[order_date]],"yyyy")</f>
        <v>2016</v>
      </c>
    </row>
    <row r="2711" spans="1:17" x14ac:dyDescent="0.3">
      <c r="A2711">
        <f t="shared" si="256"/>
        <v>7777898110</v>
      </c>
      <c r="B2711" s="1">
        <v>42475</v>
      </c>
      <c r="C2711" t="str">
        <f t="shared" si="252"/>
        <v>Friday</v>
      </c>
      <c r="D2711" t="str">
        <f t="shared" si="253"/>
        <v>April</v>
      </c>
      <c r="E2711">
        <v>12</v>
      </c>
      <c r="F2711" t="s">
        <v>27</v>
      </c>
      <c r="G2711" t="s">
        <v>8</v>
      </c>
      <c r="H2711">
        <f t="shared" si="254"/>
        <v>15</v>
      </c>
      <c r="I2711">
        <v>10</v>
      </c>
      <c r="J2711" t="s">
        <v>52</v>
      </c>
      <c r="K2711" t="s">
        <v>53</v>
      </c>
      <c r="L2711">
        <f>Table357[[#This Row],[unit_price]]*Table357[[#This Row],[quantity]]</f>
        <v>120</v>
      </c>
      <c r="M2711">
        <f t="shared" si="255"/>
        <v>150</v>
      </c>
      <c r="N2711">
        <f t="shared" si="257"/>
        <v>30</v>
      </c>
      <c r="O2711" t="s">
        <v>112</v>
      </c>
      <c r="P2711" t="s">
        <v>115</v>
      </c>
      <c r="Q2711" t="str">
        <f>TEXT(Table357[[#This Row],[order_date]],"yyyy")</f>
        <v>2016</v>
      </c>
    </row>
    <row r="2712" spans="1:17" x14ac:dyDescent="0.3">
      <c r="A2712">
        <f t="shared" si="256"/>
        <v>7777898111</v>
      </c>
      <c r="B2712" s="1">
        <v>42475</v>
      </c>
      <c r="C2712" t="str">
        <f t="shared" si="252"/>
        <v>Friday</v>
      </c>
      <c r="D2712" t="str">
        <f t="shared" si="253"/>
        <v>April</v>
      </c>
      <c r="E2712">
        <v>16.5</v>
      </c>
      <c r="F2712" t="s">
        <v>13</v>
      </c>
      <c r="G2712" t="s">
        <v>8</v>
      </c>
      <c r="H2712">
        <f t="shared" si="254"/>
        <v>22.5</v>
      </c>
      <c r="I2712">
        <v>4</v>
      </c>
      <c r="J2712" t="s">
        <v>9</v>
      </c>
      <c r="K2712" t="s">
        <v>10</v>
      </c>
      <c r="L2712">
        <f>Table357[[#This Row],[unit_price]]*Table357[[#This Row],[quantity]]</f>
        <v>66</v>
      </c>
      <c r="M2712">
        <f t="shared" si="255"/>
        <v>90</v>
      </c>
      <c r="N2712">
        <f t="shared" si="257"/>
        <v>24</v>
      </c>
      <c r="O2712" t="s">
        <v>112</v>
      </c>
      <c r="P2712" t="s">
        <v>114</v>
      </c>
      <c r="Q2712" t="str">
        <f>TEXT(Table357[[#This Row],[order_date]],"yyyy")</f>
        <v>2016</v>
      </c>
    </row>
    <row r="2713" spans="1:17" x14ac:dyDescent="0.3">
      <c r="A2713">
        <f t="shared" si="256"/>
        <v>7777898112</v>
      </c>
      <c r="B2713" s="1">
        <v>42475</v>
      </c>
      <c r="C2713" t="str">
        <f t="shared" si="252"/>
        <v>Friday</v>
      </c>
      <c r="D2713" t="str">
        <f t="shared" si="253"/>
        <v>April</v>
      </c>
      <c r="E2713">
        <v>12.25</v>
      </c>
      <c r="F2713" t="s">
        <v>27</v>
      </c>
      <c r="G2713" t="s">
        <v>17</v>
      </c>
      <c r="H2713">
        <f t="shared" si="254"/>
        <v>19.25</v>
      </c>
      <c r="I2713">
        <v>8</v>
      </c>
      <c r="J2713" t="s">
        <v>70</v>
      </c>
      <c r="K2713" t="s">
        <v>71</v>
      </c>
      <c r="L2713">
        <f>Table357[[#This Row],[unit_price]]*Table357[[#This Row],[quantity]]</f>
        <v>98</v>
      </c>
      <c r="M2713">
        <f t="shared" si="255"/>
        <v>154</v>
      </c>
      <c r="N2713">
        <f t="shared" si="257"/>
        <v>56</v>
      </c>
      <c r="O2713" t="s">
        <v>112</v>
      </c>
      <c r="P2713" t="s">
        <v>114</v>
      </c>
      <c r="Q2713" t="str">
        <f>TEXT(Table357[[#This Row],[order_date]],"yyyy")</f>
        <v>2016</v>
      </c>
    </row>
    <row r="2714" spans="1:17" x14ac:dyDescent="0.3">
      <c r="A2714">
        <f t="shared" si="256"/>
        <v>7777898113</v>
      </c>
      <c r="B2714" s="1">
        <v>42476</v>
      </c>
      <c r="C2714" t="str">
        <f t="shared" si="252"/>
        <v>Saturday</v>
      </c>
      <c r="D2714" t="str">
        <f t="shared" si="253"/>
        <v>April</v>
      </c>
      <c r="E2714">
        <v>16</v>
      </c>
      <c r="F2714" t="s">
        <v>7</v>
      </c>
      <c r="G2714" t="s">
        <v>14</v>
      </c>
      <c r="H2714">
        <f t="shared" si="254"/>
        <v>21.5</v>
      </c>
      <c r="I2714">
        <v>9</v>
      </c>
      <c r="J2714" t="s">
        <v>42</v>
      </c>
      <c r="K2714" t="s">
        <v>43</v>
      </c>
      <c r="L2714">
        <f>Table357[[#This Row],[unit_price]]*Table357[[#This Row],[quantity]]</f>
        <v>144</v>
      </c>
      <c r="M2714">
        <f t="shared" si="255"/>
        <v>193.5</v>
      </c>
      <c r="N2714">
        <f t="shared" si="257"/>
        <v>49.5</v>
      </c>
      <c r="O2714" t="s">
        <v>112</v>
      </c>
      <c r="P2714" t="s">
        <v>114</v>
      </c>
      <c r="Q2714" t="str">
        <f>TEXT(Table357[[#This Row],[order_date]],"yyyy")</f>
        <v>2016</v>
      </c>
    </row>
    <row r="2715" spans="1:17" x14ac:dyDescent="0.3">
      <c r="A2715">
        <f t="shared" si="256"/>
        <v>7777898114</v>
      </c>
      <c r="B2715" s="1">
        <v>42476</v>
      </c>
      <c r="C2715" t="str">
        <f t="shared" si="252"/>
        <v>Saturday</v>
      </c>
      <c r="D2715" t="str">
        <f t="shared" si="253"/>
        <v>April</v>
      </c>
      <c r="E2715">
        <v>16</v>
      </c>
      <c r="F2715" t="s">
        <v>7</v>
      </c>
      <c r="G2715" t="s">
        <v>14</v>
      </c>
      <c r="H2715">
        <f t="shared" si="254"/>
        <v>21.5</v>
      </c>
      <c r="I2715">
        <v>10</v>
      </c>
      <c r="J2715" t="s">
        <v>42</v>
      </c>
      <c r="K2715" t="s">
        <v>43</v>
      </c>
      <c r="L2715">
        <f>Table357[[#This Row],[unit_price]]*Table357[[#This Row],[quantity]]</f>
        <v>160</v>
      </c>
      <c r="M2715">
        <f t="shared" si="255"/>
        <v>215</v>
      </c>
      <c r="N2715">
        <f t="shared" si="257"/>
        <v>55</v>
      </c>
      <c r="O2715" t="s">
        <v>111</v>
      </c>
      <c r="P2715" t="s">
        <v>115</v>
      </c>
      <c r="Q2715" t="str">
        <f>TEXT(Table357[[#This Row],[order_date]],"yyyy")</f>
        <v>2016</v>
      </c>
    </row>
    <row r="2716" spans="1:17" x14ac:dyDescent="0.3">
      <c r="A2716">
        <f t="shared" si="256"/>
        <v>7777898115</v>
      </c>
      <c r="B2716" s="1">
        <v>42476</v>
      </c>
      <c r="C2716" t="str">
        <f t="shared" si="252"/>
        <v>Saturday</v>
      </c>
      <c r="D2716" t="str">
        <f t="shared" si="253"/>
        <v>April</v>
      </c>
      <c r="E2716">
        <v>12.75</v>
      </c>
      <c r="F2716" t="s">
        <v>27</v>
      </c>
      <c r="G2716" t="s">
        <v>22</v>
      </c>
      <c r="H2716">
        <f t="shared" si="254"/>
        <v>17.75</v>
      </c>
      <c r="I2716">
        <v>12</v>
      </c>
      <c r="J2716" t="s">
        <v>46</v>
      </c>
      <c r="K2716" t="s">
        <v>47</v>
      </c>
      <c r="L2716">
        <f>Table357[[#This Row],[unit_price]]*Table357[[#This Row],[quantity]]</f>
        <v>153</v>
      </c>
      <c r="M2716">
        <f t="shared" si="255"/>
        <v>213</v>
      </c>
      <c r="N2716">
        <f t="shared" si="257"/>
        <v>60</v>
      </c>
      <c r="O2716" t="s">
        <v>111</v>
      </c>
      <c r="P2716" t="s">
        <v>114</v>
      </c>
      <c r="Q2716" t="str">
        <f>TEXT(Table357[[#This Row],[order_date]],"yyyy")</f>
        <v>2016</v>
      </c>
    </row>
    <row r="2717" spans="1:17" x14ac:dyDescent="0.3">
      <c r="A2717">
        <f t="shared" si="256"/>
        <v>7777898116</v>
      </c>
      <c r="B2717" s="1">
        <v>42476</v>
      </c>
      <c r="C2717" t="str">
        <f t="shared" si="252"/>
        <v>Saturday</v>
      </c>
      <c r="D2717" t="str">
        <f t="shared" si="253"/>
        <v>April</v>
      </c>
      <c r="E2717">
        <v>16</v>
      </c>
      <c r="F2717" t="s">
        <v>7</v>
      </c>
      <c r="G2717" t="s">
        <v>8</v>
      </c>
      <c r="H2717">
        <f t="shared" si="254"/>
        <v>20.5</v>
      </c>
      <c r="I2717">
        <v>8</v>
      </c>
      <c r="J2717" t="s">
        <v>11</v>
      </c>
      <c r="K2717" t="s">
        <v>12</v>
      </c>
      <c r="L2717">
        <f>Table357[[#This Row],[unit_price]]*Table357[[#This Row],[quantity]]</f>
        <v>128</v>
      </c>
      <c r="M2717">
        <f t="shared" si="255"/>
        <v>164</v>
      </c>
      <c r="N2717">
        <f t="shared" si="257"/>
        <v>36</v>
      </c>
      <c r="O2717" t="s">
        <v>111</v>
      </c>
      <c r="P2717" t="s">
        <v>114</v>
      </c>
      <c r="Q2717" t="str">
        <f>TEXT(Table357[[#This Row],[order_date]],"yyyy")</f>
        <v>2016</v>
      </c>
    </row>
    <row r="2718" spans="1:17" x14ac:dyDescent="0.3">
      <c r="A2718">
        <f t="shared" si="256"/>
        <v>7777898117</v>
      </c>
      <c r="B2718" s="1">
        <v>42476</v>
      </c>
      <c r="C2718" t="str">
        <f t="shared" si="252"/>
        <v>Saturday</v>
      </c>
      <c r="D2718" t="str">
        <f t="shared" si="253"/>
        <v>April</v>
      </c>
      <c r="E2718">
        <v>18.5</v>
      </c>
      <c r="F2718" t="s">
        <v>13</v>
      </c>
      <c r="G2718" t="s">
        <v>14</v>
      </c>
      <c r="H2718">
        <f t="shared" si="254"/>
        <v>25.5</v>
      </c>
      <c r="I2718">
        <v>2</v>
      </c>
      <c r="J2718" t="s">
        <v>15</v>
      </c>
      <c r="K2718" t="s">
        <v>16</v>
      </c>
      <c r="L2718">
        <f>Table357[[#This Row],[unit_price]]*Table357[[#This Row],[quantity]]</f>
        <v>37</v>
      </c>
      <c r="M2718">
        <f t="shared" si="255"/>
        <v>51</v>
      </c>
      <c r="N2718">
        <f t="shared" si="257"/>
        <v>14</v>
      </c>
      <c r="O2718" t="s">
        <v>111</v>
      </c>
      <c r="P2718" t="s">
        <v>114</v>
      </c>
      <c r="Q2718" t="str">
        <f>TEXT(Table357[[#This Row],[order_date]],"yyyy")</f>
        <v>2016</v>
      </c>
    </row>
    <row r="2719" spans="1:17" x14ac:dyDescent="0.3">
      <c r="A2719">
        <f t="shared" si="256"/>
        <v>7777898118</v>
      </c>
      <c r="B2719" s="1">
        <v>42477</v>
      </c>
      <c r="C2719" t="str">
        <f t="shared" si="252"/>
        <v>Sunday</v>
      </c>
      <c r="D2719" t="str">
        <f t="shared" si="253"/>
        <v>April</v>
      </c>
      <c r="E2719">
        <v>16.5</v>
      </c>
      <c r="F2719" t="s">
        <v>13</v>
      </c>
      <c r="G2719" t="s">
        <v>8</v>
      </c>
      <c r="H2719">
        <f t="shared" si="254"/>
        <v>22.5</v>
      </c>
      <c r="I2719">
        <v>3</v>
      </c>
      <c r="J2719" t="s">
        <v>9</v>
      </c>
      <c r="K2719" t="s">
        <v>10</v>
      </c>
      <c r="L2719">
        <f>Table357[[#This Row],[unit_price]]*Table357[[#This Row],[quantity]]</f>
        <v>49.5</v>
      </c>
      <c r="M2719">
        <f t="shared" si="255"/>
        <v>67.5</v>
      </c>
      <c r="N2719">
        <f t="shared" si="257"/>
        <v>18</v>
      </c>
      <c r="O2719" t="s">
        <v>112</v>
      </c>
      <c r="P2719" t="s">
        <v>114</v>
      </c>
      <c r="Q2719" t="str">
        <f>TEXT(Table357[[#This Row],[order_date]],"yyyy")</f>
        <v>2016</v>
      </c>
    </row>
    <row r="2720" spans="1:17" x14ac:dyDescent="0.3">
      <c r="A2720">
        <f t="shared" si="256"/>
        <v>7777898119</v>
      </c>
      <c r="B2720" s="1">
        <v>42477</v>
      </c>
      <c r="C2720" t="str">
        <f t="shared" si="252"/>
        <v>Sunday</v>
      </c>
      <c r="D2720" t="str">
        <f t="shared" si="253"/>
        <v>April</v>
      </c>
      <c r="E2720">
        <v>16</v>
      </c>
      <c r="F2720" t="s">
        <v>7</v>
      </c>
      <c r="G2720" t="s">
        <v>8</v>
      </c>
      <c r="H2720">
        <f t="shared" si="254"/>
        <v>20.5</v>
      </c>
      <c r="I2720">
        <v>8</v>
      </c>
      <c r="J2720" t="s">
        <v>36</v>
      </c>
      <c r="K2720" t="s">
        <v>37</v>
      </c>
      <c r="L2720">
        <f>Table357[[#This Row],[unit_price]]*Table357[[#This Row],[quantity]]</f>
        <v>128</v>
      </c>
      <c r="M2720">
        <f t="shared" si="255"/>
        <v>164</v>
      </c>
      <c r="N2720">
        <f t="shared" si="257"/>
        <v>36</v>
      </c>
      <c r="O2720" t="s">
        <v>111</v>
      </c>
      <c r="P2720" t="s">
        <v>115</v>
      </c>
      <c r="Q2720" t="str">
        <f>TEXT(Table357[[#This Row],[order_date]],"yyyy")</f>
        <v>2016</v>
      </c>
    </row>
    <row r="2721" spans="1:17" x14ac:dyDescent="0.3">
      <c r="A2721">
        <f t="shared" si="256"/>
        <v>7777898120</v>
      </c>
      <c r="B2721" s="1">
        <v>42477</v>
      </c>
      <c r="C2721" t="str">
        <f t="shared" si="252"/>
        <v>Sunday</v>
      </c>
      <c r="D2721" t="str">
        <f t="shared" si="253"/>
        <v>April</v>
      </c>
      <c r="E2721">
        <v>16.5</v>
      </c>
      <c r="F2721" t="s">
        <v>7</v>
      </c>
      <c r="G2721" t="s">
        <v>17</v>
      </c>
      <c r="H2721">
        <f t="shared" si="254"/>
        <v>25</v>
      </c>
      <c r="I2721">
        <v>11</v>
      </c>
      <c r="J2721" t="s">
        <v>18</v>
      </c>
      <c r="K2721" t="s">
        <v>19</v>
      </c>
      <c r="L2721">
        <f>Table357[[#This Row],[unit_price]]*Table357[[#This Row],[quantity]]</f>
        <v>181.5</v>
      </c>
      <c r="M2721">
        <f t="shared" si="255"/>
        <v>275</v>
      </c>
      <c r="N2721">
        <f t="shared" si="257"/>
        <v>93.5</v>
      </c>
      <c r="O2721" t="s">
        <v>112</v>
      </c>
      <c r="P2721" t="s">
        <v>115</v>
      </c>
      <c r="Q2721" t="str">
        <f>TEXT(Table357[[#This Row],[order_date]],"yyyy")</f>
        <v>2016</v>
      </c>
    </row>
    <row r="2722" spans="1:17" x14ac:dyDescent="0.3">
      <c r="A2722">
        <f t="shared" si="256"/>
        <v>7777898121</v>
      </c>
      <c r="B2722" s="1">
        <v>42477</v>
      </c>
      <c r="C2722" t="str">
        <f t="shared" si="252"/>
        <v>Sunday</v>
      </c>
      <c r="D2722" t="str">
        <f t="shared" si="253"/>
        <v>April</v>
      </c>
      <c r="E2722">
        <v>20.75</v>
      </c>
      <c r="F2722" t="s">
        <v>13</v>
      </c>
      <c r="G2722" t="s">
        <v>17</v>
      </c>
      <c r="H2722">
        <f t="shared" si="254"/>
        <v>30.75</v>
      </c>
      <c r="I2722">
        <v>9</v>
      </c>
      <c r="J2722" t="s">
        <v>25</v>
      </c>
      <c r="K2722" t="s">
        <v>26</v>
      </c>
      <c r="L2722">
        <f>Table357[[#This Row],[unit_price]]*Table357[[#This Row],[quantity]]</f>
        <v>186.75</v>
      </c>
      <c r="M2722">
        <f t="shared" si="255"/>
        <v>276.75</v>
      </c>
      <c r="N2722">
        <f t="shared" si="257"/>
        <v>90</v>
      </c>
      <c r="O2722" t="s">
        <v>111</v>
      </c>
      <c r="P2722" t="s">
        <v>115</v>
      </c>
      <c r="Q2722" t="str">
        <f>TEXT(Table357[[#This Row],[order_date]],"yyyy")</f>
        <v>2016</v>
      </c>
    </row>
    <row r="2723" spans="1:17" x14ac:dyDescent="0.3">
      <c r="A2723">
        <f t="shared" si="256"/>
        <v>7777898122</v>
      </c>
      <c r="B2723" s="1">
        <v>42477</v>
      </c>
      <c r="C2723" t="str">
        <f t="shared" si="252"/>
        <v>Sunday</v>
      </c>
      <c r="D2723" t="str">
        <f t="shared" si="253"/>
        <v>April</v>
      </c>
      <c r="E2723">
        <v>20.25</v>
      </c>
      <c r="F2723" t="s">
        <v>13</v>
      </c>
      <c r="G2723" t="s">
        <v>17</v>
      </c>
      <c r="H2723">
        <f t="shared" si="254"/>
        <v>30.25</v>
      </c>
      <c r="I2723">
        <v>11</v>
      </c>
      <c r="J2723" t="s">
        <v>70</v>
      </c>
      <c r="K2723" t="s">
        <v>71</v>
      </c>
      <c r="L2723">
        <f>Table357[[#This Row],[unit_price]]*Table357[[#This Row],[quantity]]</f>
        <v>222.75</v>
      </c>
      <c r="M2723">
        <f t="shared" si="255"/>
        <v>332.75</v>
      </c>
      <c r="N2723">
        <f t="shared" si="257"/>
        <v>110</v>
      </c>
      <c r="O2723" t="s">
        <v>112</v>
      </c>
      <c r="P2723" t="s">
        <v>114</v>
      </c>
      <c r="Q2723" t="str">
        <f>TEXT(Table357[[#This Row],[order_date]],"yyyy")</f>
        <v>2016</v>
      </c>
    </row>
    <row r="2724" spans="1:17" x14ac:dyDescent="0.3">
      <c r="A2724">
        <f t="shared" si="256"/>
        <v>7777898123</v>
      </c>
      <c r="B2724" s="1">
        <v>42477</v>
      </c>
      <c r="C2724" t="str">
        <f t="shared" si="252"/>
        <v>Sunday</v>
      </c>
      <c r="D2724" t="str">
        <f t="shared" si="253"/>
        <v>April</v>
      </c>
      <c r="E2724">
        <v>12.25</v>
      </c>
      <c r="F2724" t="s">
        <v>27</v>
      </c>
      <c r="G2724" t="s">
        <v>17</v>
      </c>
      <c r="H2724">
        <f t="shared" si="254"/>
        <v>19.25</v>
      </c>
      <c r="I2724">
        <v>6</v>
      </c>
      <c r="J2724" t="s">
        <v>70</v>
      </c>
      <c r="K2724" t="s">
        <v>71</v>
      </c>
      <c r="L2724">
        <f>Table357[[#This Row],[unit_price]]*Table357[[#This Row],[quantity]]</f>
        <v>73.5</v>
      </c>
      <c r="M2724">
        <f t="shared" si="255"/>
        <v>115.5</v>
      </c>
      <c r="N2724">
        <f t="shared" si="257"/>
        <v>42</v>
      </c>
      <c r="O2724" t="s">
        <v>112</v>
      </c>
      <c r="P2724" t="s">
        <v>114</v>
      </c>
      <c r="Q2724" t="str">
        <f>TEXT(Table357[[#This Row],[order_date]],"yyyy")</f>
        <v>2016</v>
      </c>
    </row>
    <row r="2725" spans="1:17" x14ac:dyDescent="0.3">
      <c r="A2725">
        <f t="shared" si="256"/>
        <v>7777898124</v>
      </c>
      <c r="B2725" s="1">
        <v>42477</v>
      </c>
      <c r="C2725" t="str">
        <f t="shared" si="252"/>
        <v>Sunday</v>
      </c>
      <c r="D2725" t="str">
        <f t="shared" si="253"/>
        <v>April</v>
      </c>
      <c r="E2725">
        <v>20.75</v>
      </c>
      <c r="F2725" t="s">
        <v>13</v>
      </c>
      <c r="G2725" t="s">
        <v>22</v>
      </c>
      <c r="H2725">
        <f t="shared" si="254"/>
        <v>28.75</v>
      </c>
      <c r="I2725">
        <v>1</v>
      </c>
      <c r="J2725" t="s">
        <v>23</v>
      </c>
      <c r="K2725" t="s">
        <v>24</v>
      </c>
      <c r="L2725">
        <f>Table357[[#This Row],[unit_price]]*Table357[[#This Row],[quantity]]</f>
        <v>20.75</v>
      </c>
      <c r="M2725">
        <f t="shared" si="255"/>
        <v>28.75</v>
      </c>
      <c r="N2725">
        <f t="shared" si="257"/>
        <v>8</v>
      </c>
      <c r="O2725" t="s">
        <v>111</v>
      </c>
      <c r="P2725" t="s">
        <v>114</v>
      </c>
      <c r="Q2725" t="str">
        <f>TEXT(Table357[[#This Row],[order_date]],"yyyy")</f>
        <v>2016</v>
      </c>
    </row>
    <row r="2726" spans="1:17" x14ac:dyDescent="0.3">
      <c r="A2726">
        <f t="shared" si="256"/>
        <v>7777898125</v>
      </c>
      <c r="B2726" s="1">
        <v>42478</v>
      </c>
      <c r="C2726" t="str">
        <f t="shared" si="252"/>
        <v>Monday</v>
      </c>
      <c r="D2726" t="str">
        <f t="shared" si="253"/>
        <v>April</v>
      </c>
      <c r="E2726">
        <v>16.25</v>
      </c>
      <c r="F2726" t="s">
        <v>7</v>
      </c>
      <c r="G2726" t="s">
        <v>17</v>
      </c>
      <c r="H2726">
        <f t="shared" si="254"/>
        <v>24.75</v>
      </c>
      <c r="I2726">
        <v>9</v>
      </c>
      <c r="J2726" t="s">
        <v>60</v>
      </c>
      <c r="K2726" t="s">
        <v>61</v>
      </c>
      <c r="L2726">
        <f>Table357[[#This Row],[unit_price]]*Table357[[#This Row],[quantity]]</f>
        <v>146.25</v>
      </c>
      <c r="M2726">
        <f t="shared" si="255"/>
        <v>222.75</v>
      </c>
      <c r="N2726">
        <f t="shared" si="257"/>
        <v>76.5</v>
      </c>
      <c r="O2726" t="s">
        <v>111</v>
      </c>
      <c r="P2726" t="s">
        <v>115</v>
      </c>
      <c r="Q2726" t="str">
        <f>TEXT(Table357[[#This Row],[order_date]],"yyyy")</f>
        <v>2016</v>
      </c>
    </row>
    <row r="2727" spans="1:17" x14ac:dyDescent="0.3">
      <c r="A2727">
        <f t="shared" si="256"/>
        <v>7777898126</v>
      </c>
      <c r="B2727" s="1">
        <v>42478</v>
      </c>
      <c r="C2727" t="str">
        <f t="shared" si="252"/>
        <v>Monday</v>
      </c>
      <c r="D2727" t="str">
        <f t="shared" si="253"/>
        <v>April</v>
      </c>
      <c r="E2727">
        <v>12.5</v>
      </c>
      <c r="F2727" t="s">
        <v>27</v>
      </c>
      <c r="G2727" t="s">
        <v>17</v>
      </c>
      <c r="H2727">
        <f t="shared" si="254"/>
        <v>19.5</v>
      </c>
      <c r="I2727">
        <v>5</v>
      </c>
      <c r="J2727" t="s">
        <v>32</v>
      </c>
      <c r="K2727" t="s">
        <v>33</v>
      </c>
      <c r="L2727">
        <f>Table357[[#This Row],[unit_price]]*Table357[[#This Row],[quantity]]</f>
        <v>62.5</v>
      </c>
      <c r="M2727">
        <f t="shared" si="255"/>
        <v>97.5</v>
      </c>
      <c r="N2727">
        <f t="shared" si="257"/>
        <v>35</v>
      </c>
      <c r="O2727" t="s">
        <v>112</v>
      </c>
      <c r="P2727" t="s">
        <v>115</v>
      </c>
      <c r="Q2727" t="str">
        <f>TEXT(Table357[[#This Row],[order_date]],"yyyy")</f>
        <v>2016</v>
      </c>
    </row>
    <row r="2728" spans="1:17" x14ac:dyDescent="0.3">
      <c r="A2728">
        <f t="shared" si="256"/>
        <v>7777898127</v>
      </c>
      <c r="B2728" s="1">
        <v>42478</v>
      </c>
      <c r="C2728" t="str">
        <f t="shared" si="252"/>
        <v>Monday</v>
      </c>
      <c r="D2728" t="str">
        <f t="shared" si="253"/>
        <v>April</v>
      </c>
      <c r="E2728">
        <v>12</v>
      </c>
      <c r="F2728" t="s">
        <v>27</v>
      </c>
      <c r="G2728" t="s">
        <v>8</v>
      </c>
      <c r="H2728">
        <f t="shared" si="254"/>
        <v>15</v>
      </c>
      <c r="I2728">
        <v>5</v>
      </c>
      <c r="J2728" t="s">
        <v>36</v>
      </c>
      <c r="K2728" t="s">
        <v>37</v>
      </c>
      <c r="L2728">
        <f>Table357[[#This Row],[unit_price]]*Table357[[#This Row],[quantity]]</f>
        <v>60</v>
      </c>
      <c r="M2728">
        <f t="shared" si="255"/>
        <v>75</v>
      </c>
      <c r="N2728">
        <f t="shared" si="257"/>
        <v>15</v>
      </c>
      <c r="O2728" t="s">
        <v>111</v>
      </c>
      <c r="P2728" t="s">
        <v>114</v>
      </c>
      <c r="Q2728" t="str">
        <f>TEXT(Table357[[#This Row],[order_date]],"yyyy")</f>
        <v>2016</v>
      </c>
    </row>
    <row r="2729" spans="1:17" x14ac:dyDescent="0.3">
      <c r="A2729">
        <f t="shared" si="256"/>
        <v>7777898128</v>
      </c>
      <c r="B2729" s="1">
        <v>42478</v>
      </c>
      <c r="C2729" t="str">
        <f t="shared" si="252"/>
        <v>Monday</v>
      </c>
      <c r="D2729" t="str">
        <f t="shared" si="253"/>
        <v>April</v>
      </c>
      <c r="E2729">
        <v>17.95</v>
      </c>
      <c r="F2729" t="s">
        <v>13</v>
      </c>
      <c r="G2729" t="s">
        <v>14</v>
      </c>
      <c r="H2729">
        <f t="shared" si="254"/>
        <v>24.95</v>
      </c>
      <c r="I2729">
        <v>2</v>
      </c>
      <c r="J2729" t="s">
        <v>56</v>
      </c>
      <c r="K2729" t="s">
        <v>57</v>
      </c>
      <c r="L2729">
        <f>Table357[[#This Row],[unit_price]]*Table357[[#This Row],[quantity]]</f>
        <v>35.9</v>
      </c>
      <c r="M2729">
        <f t="shared" si="255"/>
        <v>49.9</v>
      </c>
      <c r="N2729">
        <f t="shared" si="257"/>
        <v>14</v>
      </c>
      <c r="O2729" t="s">
        <v>112</v>
      </c>
      <c r="P2729" t="s">
        <v>115</v>
      </c>
      <c r="Q2729" t="str">
        <f>TEXT(Table357[[#This Row],[order_date]],"yyyy")</f>
        <v>2016</v>
      </c>
    </row>
    <row r="2730" spans="1:17" x14ac:dyDescent="0.3">
      <c r="A2730">
        <f t="shared" si="256"/>
        <v>7777898129</v>
      </c>
      <c r="B2730" s="1">
        <v>42478</v>
      </c>
      <c r="C2730" t="str">
        <f t="shared" si="252"/>
        <v>Monday</v>
      </c>
      <c r="D2730" t="str">
        <f t="shared" si="253"/>
        <v>April</v>
      </c>
      <c r="E2730">
        <v>12</v>
      </c>
      <c r="F2730" t="s">
        <v>27</v>
      </c>
      <c r="G2730" t="s">
        <v>14</v>
      </c>
      <c r="H2730">
        <f t="shared" si="254"/>
        <v>16</v>
      </c>
      <c r="I2730">
        <v>4</v>
      </c>
      <c r="J2730" t="s">
        <v>42</v>
      </c>
      <c r="K2730" t="s">
        <v>43</v>
      </c>
      <c r="L2730">
        <f>Table357[[#This Row],[unit_price]]*Table357[[#This Row],[quantity]]</f>
        <v>48</v>
      </c>
      <c r="M2730">
        <f t="shared" si="255"/>
        <v>64</v>
      </c>
      <c r="N2730">
        <f t="shared" si="257"/>
        <v>16</v>
      </c>
      <c r="O2730" t="s">
        <v>111</v>
      </c>
      <c r="P2730" t="s">
        <v>114</v>
      </c>
      <c r="Q2730" t="str">
        <f>TEXT(Table357[[#This Row],[order_date]],"yyyy")</f>
        <v>2016</v>
      </c>
    </row>
    <row r="2731" spans="1:17" x14ac:dyDescent="0.3">
      <c r="A2731">
        <f t="shared" si="256"/>
        <v>7777898130</v>
      </c>
      <c r="B2731" s="1">
        <v>42479</v>
      </c>
      <c r="C2731" t="str">
        <f t="shared" si="252"/>
        <v>Tuesday</v>
      </c>
      <c r="D2731" t="str">
        <f t="shared" si="253"/>
        <v>April</v>
      </c>
      <c r="E2731">
        <v>16.75</v>
      </c>
      <c r="F2731" t="s">
        <v>7</v>
      </c>
      <c r="G2731" t="s">
        <v>22</v>
      </c>
      <c r="H2731">
        <f t="shared" si="254"/>
        <v>23.25</v>
      </c>
      <c r="I2731">
        <v>11</v>
      </c>
      <c r="J2731" t="s">
        <v>46</v>
      </c>
      <c r="K2731" t="s">
        <v>47</v>
      </c>
      <c r="L2731">
        <f>Table357[[#This Row],[unit_price]]*Table357[[#This Row],[quantity]]</f>
        <v>184.25</v>
      </c>
      <c r="M2731">
        <f t="shared" si="255"/>
        <v>255.75</v>
      </c>
      <c r="N2731">
        <f t="shared" si="257"/>
        <v>71.5</v>
      </c>
      <c r="O2731" t="s">
        <v>112</v>
      </c>
      <c r="P2731" t="s">
        <v>115</v>
      </c>
      <c r="Q2731" t="str">
        <f>TEXT(Table357[[#This Row],[order_date]],"yyyy")</f>
        <v>2016</v>
      </c>
    </row>
    <row r="2732" spans="1:17" x14ac:dyDescent="0.3">
      <c r="A2732">
        <f t="shared" si="256"/>
        <v>7777898131</v>
      </c>
      <c r="B2732" s="1">
        <v>42479</v>
      </c>
      <c r="C2732" t="str">
        <f t="shared" si="252"/>
        <v>Tuesday</v>
      </c>
      <c r="D2732" t="str">
        <f t="shared" si="253"/>
        <v>April</v>
      </c>
      <c r="E2732">
        <v>12.5</v>
      </c>
      <c r="F2732" t="s">
        <v>27</v>
      </c>
      <c r="G2732" t="s">
        <v>14</v>
      </c>
      <c r="H2732">
        <f t="shared" si="254"/>
        <v>16.5</v>
      </c>
      <c r="I2732">
        <v>2</v>
      </c>
      <c r="J2732" t="s">
        <v>40</v>
      </c>
      <c r="K2732" t="s">
        <v>41</v>
      </c>
      <c r="L2732">
        <f>Table357[[#This Row],[unit_price]]*Table357[[#This Row],[quantity]]</f>
        <v>25</v>
      </c>
      <c r="M2732">
        <f t="shared" si="255"/>
        <v>33</v>
      </c>
      <c r="N2732">
        <f t="shared" si="257"/>
        <v>8</v>
      </c>
      <c r="O2732" t="s">
        <v>111</v>
      </c>
      <c r="P2732" t="s">
        <v>114</v>
      </c>
      <c r="Q2732" t="str">
        <f>TEXT(Table357[[#This Row],[order_date]],"yyyy")</f>
        <v>2016</v>
      </c>
    </row>
    <row r="2733" spans="1:17" x14ac:dyDescent="0.3">
      <c r="A2733">
        <f t="shared" si="256"/>
        <v>7777898132</v>
      </c>
      <c r="B2733" s="1">
        <v>42479</v>
      </c>
      <c r="C2733" t="str">
        <f t="shared" si="252"/>
        <v>Tuesday</v>
      </c>
      <c r="D2733" t="str">
        <f t="shared" si="253"/>
        <v>April</v>
      </c>
      <c r="E2733">
        <v>12</v>
      </c>
      <c r="F2733" t="s">
        <v>27</v>
      </c>
      <c r="G2733" t="s">
        <v>14</v>
      </c>
      <c r="H2733">
        <f t="shared" si="254"/>
        <v>16</v>
      </c>
      <c r="I2733">
        <v>3</v>
      </c>
      <c r="J2733" t="s">
        <v>64</v>
      </c>
      <c r="K2733" t="s">
        <v>65</v>
      </c>
      <c r="L2733">
        <f>Table357[[#This Row],[unit_price]]*Table357[[#This Row],[quantity]]</f>
        <v>36</v>
      </c>
      <c r="M2733">
        <f t="shared" si="255"/>
        <v>48</v>
      </c>
      <c r="N2733">
        <f t="shared" si="257"/>
        <v>12</v>
      </c>
      <c r="O2733" t="s">
        <v>111</v>
      </c>
      <c r="P2733" t="s">
        <v>114</v>
      </c>
      <c r="Q2733" t="str">
        <f>TEXT(Table357[[#This Row],[order_date]],"yyyy")</f>
        <v>2016</v>
      </c>
    </row>
    <row r="2734" spans="1:17" x14ac:dyDescent="0.3">
      <c r="A2734">
        <f t="shared" si="256"/>
        <v>7777898133</v>
      </c>
      <c r="B2734" s="1">
        <v>42479</v>
      </c>
      <c r="C2734" t="str">
        <f t="shared" si="252"/>
        <v>Tuesday</v>
      </c>
      <c r="D2734" t="str">
        <f t="shared" si="253"/>
        <v>April</v>
      </c>
      <c r="E2734">
        <v>15.25</v>
      </c>
      <c r="F2734" t="s">
        <v>13</v>
      </c>
      <c r="G2734" t="s">
        <v>8</v>
      </c>
      <c r="H2734">
        <f t="shared" si="254"/>
        <v>21.25</v>
      </c>
      <c r="I2734">
        <v>6</v>
      </c>
      <c r="J2734" t="s">
        <v>48</v>
      </c>
      <c r="K2734" t="s">
        <v>49</v>
      </c>
      <c r="L2734">
        <f>Table357[[#This Row],[unit_price]]*Table357[[#This Row],[quantity]]</f>
        <v>91.5</v>
      </c>
      <c r="M2734">
        <f t="shared" si="255"/>
        <v>127.5</v>
      </c>
      <c r="N2734">
        <f t="shared" si="257"/>
        <v>36</v>
      </c>
      <c r="O2734" t="s">
        <v>111</v>
      </c>
      <c r="P2734" t="s">
        <v>114</v>
      </c>
      <c r="Q2734" t="str">
        <f>TEXT(Table357[[#This Row],[order_date]],"yyyy")</f>
        <v>2016</v>
      </c>
    </row>
    <row r="2735" spans="1:17" x14ac:dyDescent="0.3">
      <c r="A2735">
        <f t="shared" si="256"/>
        <v>7777898134</v>
      </c>
      <c r="B2735" s="1">
        <v>42479</v>
      </c>
      <c r="C2735" t="str">
        <f t="shared" si="252"/>
        <v>Tuesday</v>
      </c>
      <c r="D2735" t="str">
        <f t="shared" si="253"/>
        <v>April</v>
      </c>
      <c r="E2735">
        <v>9.75</v>
      </c>
      <c r="F2735" t="s">
        <v>27</v>
      </c>
      <c r="G2735" t="s">
        <v>8</v>
      </c>
      <c r="H2735">
        <f t="shared" si="254"/>
        <v>12.75</v>
      </c>
      <c r="I2735">
        <v>6</v>
      </c>
      <c r="J2735" t="s">
        <v>48</v>
      </c>
      <c r="K2735" t="s">
        <v>49</v>
      </c>
      <c r="L2735">
        <f>Table357[[#This Row],[unit_price]]*Table357[[#This Row],[quantity]]</f>
        <v>58.5</v>
      </c>
      <c r="M2735">
        <f t="shared" si="255"/>
        <v>76.5</v>
      </c>
      <c r="N2735">
        <f t="shared" si="257"/>
        <v>18</v>
      </c>
      <c r="O2735" t="s">
        <v>112</v>
      </c>
      <c r="P2735" t="s">
        <v>114</v>
      </c>
      <c r="Q2735" t="str">
        <f>TEXT(Table357[[#This Row],[order_date]],"yyyy")</f>
        <v>2016</v>
      </c>
    </row>
    <row r="2736" spans="1:17" x14ac:dyDescent="0.3">
      <c r="A2736">
        <f t="shared" si="256"/>
        <v>7777898135</v>
      </c>
      <c r="B2736" s="1">
        <v>42479</v>
      </c>
      <c r="C2736" t="str">
        <f t="shared" si="252"/>
        <v>Tuesday</v>
      </c>
      <c r="D2736" t="str">
        <f t="shared" si="253"/>
        <v>April</v>
      </c>
      <c r="E2736">
        <v>12.75</v>
      </c>
      <c r="F2736" t="s">
        <v>27</v>
      </c>
      <c r="G2736" t="s">
        <v>22</v>
      </c>
      <c r="H2736">
        <f t="shared" si="254"/>
        <v>17.75</v>
      </c>
      <c r="I2736">
        <v>7</v>
      </c>
      <c r="J2736" t="s">
        <v>44</v>
      </c>
      <c r="K2736" t="s">
        <v>45</v>
      </c>
      <c r="L2736">
        <f>Table357[[#This Row],[unit_price]]*Table357[[#This Row],[quantity]]</f>
        <v>89.25</v>
      </c>
      <c r="M2736">
        <f t="shared" si="255"/>
        <v>124.25</v>
      </c>
      <c r="N2736">
        <f t="shared" si="257"/>
        <v>35</v>
      </c>
      <c r="O2736" t="s">
        <v>112</v>
      </c>
      <c r="P2736" t="s">
        <v>114</v>
      </c>
      <c r="Q2736" t="str">
        <f>TEXT(Table357[[#This Row],[order_date]],"yyyy")</f>
        <v>2016</v>
      </c>
    </row>
    <row r="2737" spans="1:17" x14ac:dyDescent="0.3">
      <c r="A2737">
        <f t="shared" si="256"/>
        <v>7777898136</v>
      </c>
      <c r="B2737" s="1">
        <v>42480</v>
      </c>
      <c r="C2737" t="str">
        <f t="shared" si="252"/>
        <v>Wednesday</v>
      </c>
      <c r="D2737" t="str">
        <f t="shared" si="253"/>
        <v>April</v>
      </c>
      <c r="E2737">
        <v>16.75</v>
      </c>
      <c r="F2737" t="s">
        <v>7</v>
      </c>
      <c r="G2737" t="s">
        <v>22</v>
      </c>
      <c r="H2737">
        <f t="shared" si="254"/>
        <v>23.25</v>
      </c>
      <c r="I2737">
        <v>9</v>
      </c>
      <c r="J2737" t="s">
        <v>28</v>
      </c>
      <c r="K2737" t="s">
        <v>29</v>
      </c>
      <c r="L2737">
        <f>Table357[[#This Row],[unit_price]]*Table357[[#This Row],[quantity]]</f>
        <v>150.75</v>
      </c>
      <c r="M2737">
        <f t="shared" si="255"/>
        <v>209.25</v>
      </c>
      <c r="N2737">
        <f t="shared" si="257"/>
        <v>58.5</v>
      </c>
      <c r="O2737" t="s">
        <v>112</v>
      </c>
      <c r="P2737" t="s">
        <v>115</v>
      </c>
      <c r="Q2737" t="str">
        <f>TEXT(Table357[[#This Row],[order_date]],"yyyy")</f>
        <v>2016</v>
      </c>
    </row>
    <row r="2738" spans="1:17" x14ac:dyDescent="0.3">
      <c r="A2738">
        <f t="shared" si="256"/>
        <v>7777898137</v>
      </c>
      <c r="B2738" s="1">
        <v>42480</v>
      </c>
      <c r="C2738" t="str">
        <f t="shared" si="252"/>
        <v>Wednesday</v>
      </c>
      <c r="D2738" t="str">
        <f t="shared" si="253"/>
        <v>April</v>
      </c>
      <c r="E2738">
        <v>16.75</v>
      </c>
      <c r="F2738" t="s">
        <v>7</v>
      </c>
      <c r="G2738" t="s">
        <v>22</v>
      </c>
      <c r="H2738">
        <f t="shared" si="254"/>
        <v>23.25</v>
      </c>
      <c r="I2738">
        <v>3</v>
      </c>
      <c r="J2738" t="s">
        <v>46</v>
      </c>
      <c r="K2738" t="s">
        <v>47</v>
      </c>
      <c r="L2738">
        <f>Table357[[#This Row],[unit_price]]*Table357[[#This Row],[quantity]]</f>
        <v>50.25</v>
      </c>
      <c r="M2738">
        <f t="shared" si="255"/>
        <v>69.75</v>
      </c>
      <c r="N2738">
        <f t="shared" si="257"/>
        <v>19.5</v>
      </c>
      <c r="O2738" t="s">
        <v>111</v>
      </c>
      <c r="P2738" t="s">
        <v>114</v>
      </c>
      <c r="Q2738" t="str">
        <f>TEXT(Table357[[#This Row],[order_date]],"yyyy")</f>
        <v>2016</v>
      </c>
    </row>
    <row r="2739" spans="1:17" x14ac:dyDescent="0.3">
      <c r="A2739">
        <f t="shared" si="256"/>
        <v>7777898138</v>
      </c>
      <c r="B2739" s="1">
        <v>42480</v>
      </c>
      <c r="C2739" t="str">
        <f t="shared" si="252"/>
        <v>Wednesday</v>
      </c>
      <c r="D2739" t="str">
        <f t="shared" si="253"/>
        <v>April</v>
      </c>
      <c r="E2739">
        <v>17.95</v>
      </c>
      <c r="F2739" t="s">
        <v>13</v>
      </c>
      <c r="G2739" t="s">
        <v>14</v>
      </c>
      <c r="H2739">
        <f t="shared" si="254"/>
        <v>24.95</v>
      </c>
      <c r="I2739">
        <v>4</v>
      </c>
      <c r="J2739" t="s">
        <v>56</v>
      </c>
      <c r="K2739" t="s">
        <v>57</v>
      </c>
      <c r="L2739">
        <f>Table357[[#This Row],[unit_price]]*Table357[[#This Row],[quantity]]</f>
        <v>71.8</v>
      </c>
      <c r="M2739">
        <f t="shared" si="255"/>
        <v>99.8</v>
      </c>
      <c r="N2739">
        <f t="shared" si="257"/>
        <v>28</v>
      </c>
      <c r="O2739" t="s">
        <v>111</v>
      </c>
      <c r="P2739" t="s">
        <v>115</v>
      </c>
      <c r="Q2739" t="str">
        <f>TEXT(Table357[[#This Row],[order_date]],"yyyy")</f>
        <v>2016</v>
      </c>
    </row>
    <row r="2740" spans="1:17" x14ac:dyDescent="0.3">
      <c r="A2740">
        <f t="shared" si="256"/>
        <v>7777898139</v>
      </c>
      <c r="B2740" s="1">
        <v>42480</v>
      </c>
      <c r="C2740" t="str">
        <f t="shared" si="252"/>
        <v>Wednesday</v>
      </c>
      <c r="D2740" t="str">
        <f t="shared" si="253"/>
        <v>April</v>
      </c>
      <c r="E2740">
        <v>20.5</v>
      </c>
      <c r="F2740" t="s">
        <v>13</v>
      </c>
      <c r="G2740" t="s">
        <v>8</v>
      </c>
      <c r="H2740">
        <f t="shared" si="254"/>
        <v>26.5</v>
      </c>
      <c r="I2740">
        <v>5</v>
      </c>
      <c r="J2740" t="s">
        <v>36</v>
      </c>
      <c r="K2740" t="s">
        <v>37</v>
      </c>
      <c r="L2740">
        <f>Table357[[#This Row],[unit_price]]*Table357[[#This Row],[quantity]]</f>
        <v>102.5</v>
      </c>
      <c r="M2740">
        <f t="shared" si="255"/>
        <v>132.5</v>
      </c>
      <c r="N2740">
        <f t="shared" si="257"/>
        <v>30</v>
      </c>
      <c r="O2740" t="s">
        <v>112</v>
      </c>
      <c r="P2740" t="s">
        <v>115</v>
      </c>
      <c r="Q2740" t="str">
        <f>TEXT(Table357[[#This Row],[order_date]],"yyyy")</f>
        <v>2016</v>
      </c>
    </row>
    <row r="2741" spans="1:17" x14ac:dyDescent="0.3">
      <c r="A2741">
        <f t="shared" si="256"/>
        <v>7777898140</v>
      </c>
      <c r="B2741" s="1">
        <v>42480</v>
      </c>
      <c r="C2741" t="str">
        <f t="shared" si="252"/>
        <v>Wednesday</v>
      </c>
      <c r="D2741" t="str">
        <f t="shared" si="253"/>
        <v>April</v>
      </c>
      <c r="E2741">
        <v>20.75</v>
      </c>
      <c r="F2741" t="s">
        <v>13</v>
      </c>
      <c r="G2741" t="s">
        <v>17</v>
      </c>
      <c r="H2741">
        <f t="shared" si="254"/>
        <v>30.75</v>
      </c>
      <c r="I2741">
        <v>1</v>
      </c>
      <c r="J2741" t="s">
        <v>18</v>
      </c>
      <c r="K2741" t="s">
        <v>19</v>
      </c>
      <c r="L2741">
        <f>Table357[[#This Row],[unit_price]]*Table357[[#This Row],[quantity]]</f>
        <v>20.75</v>
      </c>
      <c r="M2741">
        <f t="shared" si="255"/>
        <v>30.75</v>
      </c>
      <c r="N2741">
        <f t="shared" si="257"/>
        <v>10</v>
      </c>
      <c r="O2741" t="s">
        <v>111</v>
      </c>
      <c r="P2741" t="s">
        <v>114</v>
      </c>
      <c r="Q2741" t="str">
        <f>TEXT(Table357[[#This Row],[order_date]],"yyyy")</f>
        <v>2016</v>
      </c>
    </row>
    <row r="2742" spans="1:17" x14ac:dyDescent="0.3">
      <c r="A2742">
        <f t="shared" si="256"/>
        <v>7777898141</v>
      </c>
      <c r="B2742" s="1">
        <v>42481</v>
      </c>
      <c r="C2742" t="str">
        <f t="shared" si="252"/>
        <v>Thursday</v>
      </c>
      <c r="D2742" t="str">
        <f t="shared" si="253"/>
        <v>April</v>
      </c>
      <c r="E2742">
        <v>16.5</v>
      </c>
      <c r="F2742" t="s">
        <v>7</v>
      </c>
      <c r="G2742" t="s">
        <v>17</v>
      </c>
      <c r="H2742">
        <f t="shared" si="254"/>
        <v>25</v>
      </c>
      <c r="I2742">
        <v>5</v>
      </c>
      <c r="J2742" t="s">
        <v>18</v>
      </c>
      <c r="K2742" t="s">
        <v>19</v>
      </c>
      <c r="L2742">
        <f>Table357[[#This Row],[unit_price]]*Table357[[#This Row],[quantity]]</f>
        <v>82.5</v>
      </c>
      <c r="M2742">
        <f t="shared" si="255"/>
        <v>125</v>
      </c>
      <c r="N2742">
        <f t="shared" si="257"/>
        <v>42.5</v>
      </c>
      <c r="O2742" t="s">
        <v>111</v>
      </c>
      <c r="P2742" t="s">
        <v>115</v>
      </c>
      <c r="Q2742" t="str">
        <f>TEXT(Table357[[#This Row],[order_date]],"yyyy")</f>
        <v>2016</v>
      </c>
    </row>
    <row r="2743" spans="1:17" x14ac:dyDescent="0.3">
      <c r="A2743">
        <f t="shared" si="256"/>
        <v>7777898142</v>
      </c>
      <c r="B2743" s="1">
        <v>42481</v>
      </c>
      <c r="C2743" t="str">
        <f t="shared" si="252"/>
        <v>Thursday</v>
      </c>
      <c r="D2743" t="str">
        <f t="shared" si="253"/>
        <v>April</v>
      </c>
      <c r="E2743">
        <v>21</v>
      </c>
      <c r="F2743" t="s">
        <v>13</v>
      </c>
      <c r="G2743" t="s">
        <v>14</v>
      </c>
      <c r="H2743">
        <f t="shared" si="254"/>
        <v>28</v>
      </c>
      <c r="I2743">
        <v>11</v>
      </c>
      <c r="J2743" t="s">
        <v>62</v>
      </c>
      <c r="K2743" t="s">
        <v>63</v>
      </c>
      <c r="L2743">
        <f>Table357[[#This Row],[unit_price]]*Table357[[#This Row],[quantity]]</f>
        <v>231</v>
      </c>
      <c r="M2743">
        <f t="shared" si="255"/>
        <v>308</v>
      </c>
      <c r="N2743">
        <f t="shared" si="257"/>
        <v>77</v>
      </c>
      <c r="O2743" t="s">
        <v>111</v>
      </c>
      <c r="P2743" t="s">
        <v>114</v>
      </c>
      <c r="Q2743" t="str">
        <f>TEXT(Table357[[#This Row],[order_date]],"yyyy")</f>
        <v>2016</v>
      </c>
    </row>
    <row r="2744" spans="1:17" x14ac:dyDescent="0.3">
      <c r="A2744">
        <f t="shared" si="256"/>
        <v>7777898143</v>
      </c>
      <c r="B2744" s="1">
        <v>42481</v>
      </c>
      <c r="C2744" t="str">
        <f t="shared" si="252"/>
        <v>Thursday</v>
      </c>
      <c r="D2744" t="str">
        <f t="shared" si="253"/>
        <v>April</v>
      </c>
      <c r="E2744">
        <v>16</v>
      </c>
      <c r="F2744" t="s">
        <v>7</v>
      </c>
      <c r="G2744" t="s">
        <v>14</v>
      </c>
      <c r="H2744">
        <f t="shared" si="254"/>
        <v>21.5</v>
      </c>
      <c r="I2744">
        <v>11</v>
      </c>
      <c r="J2744" t="s">
        <v>20</v>
      </c>
      <c r="K2744" t="s">
        <v>21</v>
      </c>
      <c r="L2744">
        <f>Table357[[#This Row],[unit_price]]*Table357[[#This Row],[quantity]]</f>
        <v>176</v>
      </c>
      <c r="M2744">
        <f t="shared" si="255"/>
        <v>236.5</v>
      </c>
      <c r="N2744">
        <f t="shared" si="257"/>
        <v>60.5</v>
      </c>
      <c r="O2744" t="s">
        <v>112</v>
      </c>
      <c r="P2744" t="s">
        <v>115</v>
      </c>
      <c r="Q2744" t="str">
        <f>TEXT(Table357[[#This Row],[order_date]],"yyyy")</f>
        <v>2016</v>
      </c>
    </row>
    <row r="2745" spans="1:17" x14ac:dyDescent="0.3">
      <c r="A2745">
        <f t="shared" si="256"/>
        <v>7777898144</v>
      </c>
      <c r="B2745" s="1">
        <v>42481</v>
      </c>
      <c r="C2745" t="str">
        <f t="shared" si="252"/>
        <v>Thursday</v>
      </c>
      <c r="D2745" t="str">
        <f t="shared" si="253"/>
        <v>April</v>
      </c>
      <c r="E2745">
        <v>20.75</v>
      </c>
      <c r="F2745" t="s">
        <v>13</v>
      </c>
      <c r="G2745" t="s">
        <v>22</v>
      </c>
      <c r="H2745">
        <f t="shared" si="254"/>
        <v>28.75</v>
      </c>
      <c r="I2745">
        <v>4</v>
      </c>
      <c r="J2745" t="s">
        <v>44</v>
      </c>
      <c r="K2745" t="s">
        <v>45</v>
      </c>
      <c r="L2745">
        <f>Table357[[#This Row],[unit_price]]*Table357[[#This Row],[quantity]]</f>
        <v>83</v>
      </c>
      <c r="M2745">
        <f t="shared" si="255"/>
        <v>115</v>
      </c>
      <c r="N2745">
        <f t="shared" si="257"/>
        <v>32</v>
      </c>
      <c r="O2745" t="s">
        <v>111</v>
      </c>
      <c r="P2745" t="s">
        <v>114</v>
      </c>
      <c r="Q2745" t="str">
        <f>TEXT(Table357[[#This Row],[order_date]],"yyyy")</f>
        <v>2016</v>
      </c>
    </row>
    <row r="2746" spans="1:17" x14ac:dyDescent="0.3">
      <c r="A2746">
        <f t="shared" si="256"/>
        <v>7777898145</v>
      </c>
      <c r="B2746" s="1">
        <v>42481</v>
      </c>
      <c r="C2746" t="str">
        <f t="shared" si="252"/>
        <v>Thursday</v>
      </c>
      <c r="D2746" t="str">
        <f t="shared" si="253"/>
        <v>April</v>
      </c>
      <c r="E2746">
        <v>16</v>
      </c>
      <c r="F2746" t="s">
        <v>7</v>
      </c>
      <c r="G2746" t="s">
        <v>14</v>
      </c>
      <c r="H2746">
        <f t="shared" si="254"/>
        <v>21.5</v>
      </c>
      <c r="I2746">
        <v>2</v>
      </c>
      <c r="J2746" t="s">
        <v>42</v>
      </c>
      <c r="K2746" t="s">
        <v>43</v>
      </c>
      <c r="L2746">
        <f>Table357[[#This Row],[unit_price]]*Table357[[#This Row],[quantity]]</f>
        <v>32</v>
      </c>
      <c r="M2746">
        <f t="shared" si="255"/>
        <v>43</v>
      </c>
      <c r="N2746">
        <f t="shared" si="257"/>
        <v>11</v>
      </c>
      <c r="O2746" t="s">
        <v>112</v>
      </c>
      <c r="P2746" t="s">
        <v>115</v>
      </c>
      <c r="Q2746" t="str">
        <f>TEXT(Table357[[#This Row],[order_date]],"yyyy")</f>
        <v>2016</v>
      </c>
    </row>
    <row r="2747" spans="1:17" x14ac:dyDescent="0.3">
      <c r="A2747">
        <f t="shared" si="256"/>
        <v>7777898146</v>
      </c>
      <c r="B2747" s="1">
        <v>42482</v>
      </c>
      <c r="C2747" t="str">
        <f t="shared" si="252"/>
        <v>Friday</v>
      </c>
      <c r="D2747" t="str">
        <f t="shared" si="253"/>
        <v>April</v>
      </c>
      <c r="E2747">
        <v>12</v>
      </c>
      <c r="F2747" t="s">
        <v>27</v>
      </c>
      <c r="G2747" t="s">
        <v>14</v>
      </c>
      <c r="H2747">
        <f t="shared" si="254"/>
        <v>16</v>
      </c>
      <c r="I2747">
        <v>12</v>
      </c>
      <c r="J2747" t="s">
        <v>42</v>
      </c>
      <c r="K2747" t="s">
        <v>43</v>
      </c>
      <c r="L2747">
        <f>Table357[[#This Row],[unit_price]]*Table357[[#This Row],[quantity]]</f>
        <v>144</v>
      </c>
      <c r="M2747">
        <f t="shared" si="255"/>
        <v>192</v>
      </c>
      <c r="N2747">
        <f t="shared" si="257"/>
        <v>48</v>
      </c>
      <c r="O2747" t="s">
        <v>112</v>
      </c>
      <c r="P2747" t="s">
        <v>114</v>
      </c>
      <c r="Q2747" t="str">
        <f>TEXT(Table357[[#This Row],[order_date]],"yyyy")</f>
        <v>2016</v>
      </c>
    </row>
    <row r="2748" spans="1:17" x14ac:dyDescent="0.3">
      <c r="A2748">
        <f t="shared" si="256"/>
        <v>7777898147</v>
      </c>
      <c r="B2748" s="1">
        <v>42482</v>
      </c>
      <c r="C2748" t="str">
        <f t="shared" si="252"/>
        <v>Friday</v>
      </c>
      <c r="D2748" t="str">
        <f t="shared" si="253"/>
        <v>April</v>
      </c>
      <c r="E2748">
        <v>20.25</v>
      </c>
      <c r="F2748" t="s">
        <v>13</v>
      </c>
      <c r="G2748" t="s">
        <v>14</v>
      </c>
      <c r="H2748">
        <f t="shared" si="254"/>
        <v>27.25</v>
      </c>
      <c r="I2748">
        <v>6</v>
      </c>
      <c r="J2748" t="s">
        <v>68</v>
      </c>
      <c r="K2748" t="s">
        <v>69</v>
      </c>
      <c r="L2748">
        <f>Table357[[#This Row],[unit_price]]*Table357[[#This Row],[quantity]]</f>
        <v>121.5</v>
      </c>
      <c r="M2748">
        <f t="shared" si="255"/>
        <v>163.5</v>
      </c>
      <c r="N2748">
        <f t="shared" si="257"/>
        <v>42</v>
      </c>
      <c r="O2748" t="s">
        <v>112</v>
      </c>
      <c r="P2748" t="s">
        <v>115</v>
      </c>
      <c r="Q2748" t="str">
        <f>TEXT(Table357[[#This Row],[order_date]],"yyyy")</f>
        <v>2016</v>
      </c>
    </row>
    <row r="2749" spans="1:17" x14ac:dyDescent="0.3">
      <c r="A2749">
        <f t="shared" si="256"/>
        <v>7777898148</v>
      </c>
      <c r="B2749" s="1">
        <v>42482</v>
      </c>
      <c r="C2749" t="str">
        <f t="shared" si="252"/>
        <v>Friday</v>
      </c>
      <c r="D2749" t="str">
        <f t="shared" si="253"/>
        <v>April</v>
      </c>
      <c r="E2749">
        <v>16.75</v>
      </c>
      <c r="F2749" t="s">
        <v>7</v>
      </c>
      <c r="G2749" t="s">
        <v>22</v>
      </c>
      <c r="H2749">
        <f t="shared" si="254"/>
        <v>23.25</v>
      </c>
      <c r="I2749">
        <v>9</v>
      </c>
      <c r="J2749" t="s">
        <v>28</v>
      </c>
      <c r="K2749" t="s">
        <v>29</v>
      </c>
      <c r="L2749">
        <f>Table357[[#This Row],[unit_price]]*Table357[[#This Row],[quantity]]</f>
        <v>150.75</v>
      </c>
      <c r="M2749">
        <f t="shared" si="255"/>
        <v>209.25</v>
      </c>
      <c r="N2749">
        <f t="shared" si="257"/>
        <v>58.5</v>
      </c>
      <c r="O2749" t="s">
        <v>111</v>
      </c>
      <c r="P2749" t="s">
        <v>114</v>
      </c>
      <c r="Q2749" t="str">
        <f>TEXT(Table357[[#This Row],[order_date]],"yyyy")</f>
        <v>2016</v>
      </c>
    </row>
    <row r="2750" spans="1:17" x14ac:dyDescent="0.3">
      <c r="A2750">
        <f t="shared" si="256"/>
        <v>7777898149</v>
      </c>
      <c r="B2750" s="1">
        <v>42482</v>
      </c>
      <c r="C2750" t="str">
        <f t="shared" si="252"/>
        <v>Friday</v>
      </c>
      <c r="D2750" t="str">
        <f t="shared" si="253"/>
        <v>April</v>
      </c>
      <c r="E2750">
        <v>12.75</v>
      </c>
      <c r="F2750" t="s">
        <v>27</v>
      </c>
      <c r="G2750" t="s">
        <v>22</v>
      </c>
      <c r="H2750">
        <f t="shared" si="254"/>
        <v>17.75</v>
      </c>
      <c r="I2750">
        <v>2</v>
      </c>
      <c r="J2750" t="s">
        <v>46</v>
      </c>
      <c r="K2750" t="s">
        <v>47</v>
      </c>
      <c r="L2750">
        <f>Table357[[#This Row],[unit_price]]*Table357[[#This Row],[quantity]]</f>
        <v>25.5</v>
      </c>
      <c r="M2750">
        <f t="shared" si="255"/>
        <v>35.5</v>
      </c>
      <c r="N2750">
        <f t="shared" si="257"/>
        <v>10</v>
      </c>
      <c r="O2750" t="s">
        <v>111</v>
      </c>
      <c r="P2750" t="s">
        <v>115</v>
      </c>
      <c r="Q2750" t="str">
        <f>TEXT(Table357[[#This Row],[order_date]],"yyyy")</f>
        <v>2016</v>
      </c>
    </row>
    <row r="2751" spans="1:17" x14ac:dyDescent="0.3">
      <c r="A2751">
        <f t="shared" si="256"/>
        <v>7777898150</v>
      </c>
      <c r="B2751" s="1">
        <v>42482</v>
      </c>
      <c r="C2751" t="str">
        <f t="shared" si="252"/>
        <v>Friday</v>
      </c>
      <c r="D2751" t="str">
        <f t="shared" si="253"/>
        <v>April</v>
      </c>
      <c r="E2751">
        <v>15.25</v>
      </c>
      <c r="F2751" t="s">
        <v>13</v>
      </c>
      <c r="G2751" t="s">
        <v>8</v>
      </c>
      <c r="H2751">
        <f t="shared" si="254"/>
        <v>21.25</v>
      </c>
      <c r="I2751">
        <v>4</v>
      </c>
      <c r="J2751" t="s">
        <v>48</v>
      </c>
      <c r="K2751" t="s">
        <v>49</v>
      </c>
      <c r="L2751">
        <f>Table357[[#This Row],[unit_price]]*Table357[[#This Row],[quantity]]</f>
        <v>61</v>
      </c>
      <c r="M2751">
        <f t="shared" si="255"/>
        <v>85</v>
      </c>
      <c r="N2751">
        <f t="shared" si="257"/>
        <v>24</v>
      </c>
      <c r="O2751" t="s">
        <v>112</v>
      </c>
      <c r="P2751" t="s">
        <v>114</v>
      </c>
      <c r="Q2751" t="str">
        <f>TEXT(Table357[[#This Row],[order_date]],"yyyy")</f>
        <v>2016</v>
      </c>
    </row>
    <row r="2752" spans="1:17" x14ac:dyDescent="0.3">
      <c r="A2752">
        <f t="shared" si="256"/>
        <v>7777898151</v>
      </c>
      <c r="B2752" s="1">
        <v>42482</v>
      </c>
      <c r="C2752" t="str">
        <f t="shared" si="252"/>
        <v>Friday</v>
      </c>
      <c r="D2752" t="str">
        <f t="shared" si="253"/>
        <v>April</v>
      </c>
      <c r="E2752">
        <v>20.75</v>
      </c>
      <c r="F2752" t="s">
        <v>13</v>
      </c>
      <c r="G2752" t="s">
        <v>17</v>
      </c>
      <c r="H2752">
        <f t="shared" si="254"/>
        <v>30.75</v>
      </c>
      <c r="I2752">
        <v>7</v>
      </c>
      <c r="J2752" t="s">
        <v>66</v>
      </c>
      <c r="K2752" t="s">
        <v>67</v>
      </c>
      <c r="L2752">
        <f>Table357[[#This Row],[unit_price]]*Table357[[#This Row],[quantity]]</f>
        <v>145.25</v>
      </c>
      <c r="M2752">
        <f t="shared" si="255"/>
        <v>215.25</v>
      </c>
      <c r="N2752">
        <f t="shared" si="257"/>
        <v>70</v>
      </c>
      <c r="O2752" t="s">
        <v>111</v>
      </c>
      <c r="P2752" t="s">
        <v>114</v>
      </c>
      <c r="Q2752" t="str">
        <f>TEXT(Table357[[#This Row],[order_date]],"yyyy")</f>
        <v>2016</v>
      </c>
    </row>
    <row r="2753" spans="1:17" x14ac:dyDescent="0.3">
      <c r="A2753">
        <f t="shared" si="256"/>
        <v>7777898152</v>
      </c>
      <c r="B2753" s="1">
        <v>42483</v>
      </c>
      <c r="C2753" t="str">
        <f t="shared" si="252"/>
        <v>Saturday</v>
      </c>
      <c r="D2753" t="str">
        <f t="shared" si="253"/>
        <v>April</v>
      </c>
      <c r="E2753">
        <v>12.5</v>
      </c>
      <c r="F2753" t="s">
        <v>27</v>
      </c>
      <c r="G2753" t="s">
        <v>17</v>
      </c>
      <c r="H2753">
        <f t="shared" si="254"/>
        <v>19.5</v>
      </c>
      <c r="I2753">
        <v>8</v>
      </c>
      <c r="J2753" t="s">
        <v>38</v>
      </c>
      <c r="K2753" t="s">
        <v>39</v>
      </c>
      <c r="L2753">
        <f>Table357[[#This Row],[unit_price]]*Table357[[#This Row],[quantity]]</f>
        <v>100</v>
      </c>
      <c r="M2753">
        <f t="shared" si="255"/>
        <v>156</v>
      </c>
      <c r="N2753">
        <f t="shared" si="257"/>
        <v>56</v>
      </c>
      <c r="O2753" t="s">
        <v>111</v>
      </c>
      <c r="P2753" t="s">
        <v>114</v>
      </c>
      <c r="Q2753" t="str">
        <f>TEXT(Table357[[#This Row],[order_date]],"yyyy")</f>
        <v>2016</v>
      </c>
    </row>
    <row r="2754" spans="1:17" x14ac:dyDescent="0.3">
      <c r="A2754">
        <f t="shared" si="256"/>
        <v>7777898153</v>
      </c>
      <c r="B2754" s="1">
        <v>42483</v>
      </c>
      <c r="C2754" t="str">
        <f t="shared" ref="C2754:C2817" si="258">TEXT(B2754,"dddd")</f>
        <v>Saturday</v>
      </c>
      <c r="D2754" t="str">
        <f t="shared" si="253"/>
        <v>April</v>
      </c>
      <c r="E2754">
        <v>12</v>
      </c>
      <c r="F2754" t="s">
        <v>27</v>
      </c>
      <c r="G2754" t="s">
        <v>14</v>
      </c>
      <c r="H2754">
        <f t="shared" si="254"/>
        <v>16</v>
      </c>
      <c r="I2754">
        <v>1</v>
      </c>
      <c r="J2754" t="s">
        <v>68</v>
      </c>
      <c r="K2754" t="s">
        <v>69</v>
      </c>
      <c r="L2754">
        <f>Table357[[#This Row],[unit_price]]*Table357[[#This Row],[quantity]]</f>
        <v>12</v>
      </c>
      <c r="M2754">
        <f t="shared" si="255"/>
        <v>16</v>
      </c>
      <c r="N2754">
        <f t="shared" si="257"/>
        <v>4</v>
      </c>
      <c r="O2754" t="s">
        <v>112</v>
      </c>
      <c r="P2754" t="s">
        <v>115</v>
      </c>
      <c r="Q2754" t="str">
        <f>TEXT(Table357[[#This Row],[order_date]],"yyyy")</f>
        <v>2016</v>
      </c>
    </row>
    <row r="2755" spans="1:17" x14ac:dyDescent="0.3">
      <c r="A2755">
        <f t="shared" si="256"/>
        <v>7777898154</v>
      </c>
      <c r="B2755" s="1">
        <v>42483</v>
      </c>
      <c r="C2755" t="str">
        <f t="shared" si="258"/>
        <v>Saturday</v>
      </c>
      <c r="D2755" t="str">
        <f t="shared" ref="D2755:D2818" si="259">TEXT(B2755,"mmmm")</f>
        <v>April</v>
      </c>
      <c r="E2755">
        <v>11</v>
      </c>
      <c r="F2755" t="s">
        <v>27</v>
      </c>
      <c r="G2755" t="s">
        <v>8</v>
      </c>
      <c r="H2755">
        <f t="shared" ref="H2755:H2818" si="260">E2755 +   IF(F2755="S", 2, IF(F2755="M", 3.5, IF(F2755="L", 5, 0))) +  IF(G2755="Classic", 1, IF(G2755="Veggie", 2, IF(G2755="Chicken", 3, IF(G2755="Supreme",5,0))))</f>
        <v>14</v>
      </c>
      <c r="I2755">
        <v>1</v>
      </c>
      <c r="J2755" t="s">
        <v>74</v>
      </c>
      <c r="K2755" t="s">
        <v>75</v>
      </c>
      <c r="L2755">
        <f>Table357[[#This Row],[unit_price]]*Table357[[#This Row],[quantity]]</f>
        <v>11</v>
      </c>
      <c r="M2755">
        <f t="shared" ref="M2755:M2818" si="261">H2755*I2755</f>
        <v>14</v>
      </c>
      <c r="N2755">
        <f t="shared" si="257"/>
        <v>3</v>
      </c>
      <c r="O2755" t="s">
        <v>111</v>
      </c>
      <c r="P2755" t="s">
        <v>114</v>
      </c>
      <c r="Q2755" t="str">
        <f>TEXT(Table357[[#This Row],[order_date]],"yyyy")</f>
        <v>2016</v>
      </c>
    </row>
    <row r="2756" spans="1:17" x14ac:dyDescent="0.3">
      <c r="A2756">
        <f t="shared" ref="A2756:A2819" si="262">A2755+1</f>
        <v>7777898155</v>
      </c>
      <c r="B2756" s="1">
        <v>42484</v>
      </c>
      <c r="C2756" t="str">
        <f t="shared" si="258"/>
        <v>Sunday</v>
      </c>
      <c r="D2756" t="str">
        <f t="shared" si="259"/>
        <v>April</v>
      </c>
      <c r="E2756">
        <v>20.25</v>
      </c>
      <c r="F2756" t="s">
        <v>13</v>
      </c>
      <c r="G2756" t="s">
        <v>17</v>
      </c>
      <c r="H2756">
        <f t="shared" si="260"/>
        <v>30.25</v>
      </c>
      <c r="I2756">
        <v>4</v>
      </c>
      <c r="J2756" t="s">
        <v>70</v>
      </c>
      <c r="K2756" t="s">
        <v>71</v>
      </c>
      <c r="L2756">
        <f>Table357[[#This Row],[unit_price]]*Table357[[#This Row],[quantity]]</f>
        <v>81</v>
      </c>
      <c r="M2756">
        <f t="shared" si="261"/>
        <v>121</v>
      </c>
      <c r="N2756">
        <f t="shared" si="257"/>
        <v>40</v>
      </c>
      <c r="O2756" t="s">
        <v>111</v>
      </c>
      <c r="P2756" t="s">
        <v>114</v>
      </c>
      <c r="Q2756" t="str">
        <f>TEXT(Table357[[#This Row],[order_date]],"yyyy")</f>
        <v>2016</v>
      </c>
    </row>
    <row r="2757" spans="1:17" x14ac:dyDescent="0.3">
      <c r="A2757">
        <f t="shared" si="262"/>
        <v>7777898156</v>
      </c>
      <c r="B2757" s="1">
        <v>42484</v>
      </c>
      <c r="C2757" t="str">
        <f t="shared" si="258"/>
        <v>Sunday</v>
      </c>
      <c r="D2757" t="str">
        <f t="shared" si="259"/>
        <v>April</v>
      </c>
      <c r="E2757">
        <v>20.5</v>
      </c>
      <c r="F2757" t="s">
        <v>13</v>
      </c>
      <c r="G2757" t="s">
        <v>8</v>
      </c>
      <c r="H2757">
        <f t="shared" si="260"/>
        <v>26.5</v>
      </c>
      <c r="I2757">
        <v>2</v>
      </c>
      <c r="J2757" t="s">
        <v>30</v>
      </c>
      <c r="K2757" t="s">
        <v>31</v>
      </c>
      <c r="L2757">
        <f>Table357[[#This Row],[unit_price]]*Table357[[#This Row],[quantity]]</f>
        <v>41</v>
      </c>
      <c r="M2757">
        <f t="shared" si="261"/>
        <v>53</v>
      </c>
      <c r="N2757">
        <f t="shared" ref="N2757:N2820" si="263">(H2757-E2757)*I2757</f>
        <v>12</v>
      </c>
      <c r="O2757" t="s">
        <v>112</v>
      </c>
      <c r="P2757" t="s">
        <v>115</v>
      </c>
      <c r="Q2757" t="str">
        <f>TEXT(Table357[[#This Row],[order_date]],"yyyy")</f>
        <v>2016</v>
      </c>
    </row>
    <row r="2758" spans="1:17" x14ac:dyDescent="0.3">
      <c r="A2758">
        <f t="shared" si="262"/>
        <v>7777898157</v>
      </c>
      <c r="B2758" s="1">
        <v>42484</v>
      </c>
      <c r="C2758" t="str">
        <f t="shared" si="258"/>
        <v>Sunday</v>
      </c>
      <c r="D2758" t="str">
        <f t="shared" si="259"/>
        <v>April</v>
      </c>
      <c r="E2758">
        <v>16</v>
      </c>
      <c r="F2758" t="s">
        <v>7</v>
      </c>
      <c r="G2758" t="s">
        <v>14</v>
      </c>
      <c r="H2758">
        <f t="shared" si="260"/>
        <v>21.5</v>
      </c>
      <c r="I2758">
        <v>4</v>
      </c>
      <c r="J2758" t="s">
        <v>42</v>
      </c>
      <c r="K2758" t="s">
        <v>43</v>
      </c>
      <c r="L2758">
        <f>Table357[[#This Row],[unit_price]]*Table357[[#This Row],[quantity]]</f>
        <v>64</v>
      </c>
      <c r="M2758">
        <f t="shared" si="261"/>
        <v>86</v>
      </c>
      <c r="N2758">
        <f t="shared" si="263"/>
        <v>22</v>
      </c>
      <c r="O2758" t="s">
        <v>112</v>
      </c>
      <c r="P2758" t="s">
        <v>115</v>
      </c>
      <c r="Q2758" t="str">
        <f>TEXT(Table357[[#This Row],[order_date]],"yyyy")</f>
        <v>2016</v>
      </c>
    </row>
    <row r="2759" spans="1:17" x14ac:dyDescent="0.3">
      <c r="A2759">
        <f t="shared" si="262"/>
        <v>7777898158</v>
      </c>
      <c r="B2759" s="1">
        <v>42484</v>
      </c>
      <c r="C2759" t="str">
        <f t="shared" si="258"/>
        <v>Sunday</v>
      </c>
      <c r="D2759" t="str">
        <f t="shared" si="259"/>
        <v>April</v>
      </c>
      <c r="E2759">
        <v>16.25</v>
      </c>
      <c r="F2759" t="s">
        <v>7</v>
      </c>
      <c r="G2759" t="s">
        <v>17</v>
      </c>
      <c r="H2759">
        <f t="shared" si="260"/>
        <v>24.75</v>
      </c>
      <c r="I2759">
        <v>2</v>
      </c>
      <c r="J2759" t="s">
        <v>60</v>
      </c>
      <c r="K2759" t="s">
        <v>61</v>
      </c>
      <c r="L2759">
        <f>Table357[[#This Row],[unit_price]]*Table357[[#This Row],[quantity]]</f>
        <v>32.5</v>
      </c>
      <c r="M2759">
        <f t="shared" si="261"/>
        <v>49.5</v>
      </c>
      <c r="N2759">
        <f t="shared" si="263"/>
        <v>17</v>
      </c>
      <c r="O2759" t="s">
        <v>111</v>
      </c>
      <c r="P2759" t="s">
        <v>114</v>
      </c>
      <c r="Q2759" t="str">
        <f>TEXT(Table357[[#This Row],[order_date]],"yyyy")</f>
        <v>2016</v>
      </c>
    </row>
    <row r="2760" spans="1:17" x14ac:dyDescent="0.3">
      <c r="A2760">
        <f t="shared" si="262"/>
        <v>7777898159</v>
      </c>
      <c r="B2760" s="1">
        <v>42484</v>
      </c>
      <c r="C2760" t="str">
        <f t="shared" si="258"/>
        <v>Sunday</v>
      </c>
      <c r="D2760" t="str">
        <f t="shared" si="259"/>
        <v>April</v>
      </c>
      <c r="E2760">
        <v>12.75</v>
      </c>
      <c r="F2760" t="s">
        <v>27</v>
      </c>
      <c r="G2760" t="s">
        <v>22</v>
      </c>
      <c r="H2760">
        <f t="shared" si="260"/>
        <v>17.75</v>
      </c>
      <c r="I2760">
        <v>11</v>
      </c>
      <c r="J2760" t="s">
        <v>50</v>
      </c>
      <c r="K2760" t="s">
        <v>51</v>
      </c>
      <c r="L2760">
        <f>Table357[[#This Row],[unit_price]]*Table357[[#This Row],[quantity]]</f>
        <v>140.25</v>
      </c>
      <c r="M2760">
        <f t="shared" si="261"/>
        <v>195.25</v>
      </c>
      <c r="N2760">
        <f t="shared" si="263"/>
        <v>55</v>
      </c>
      <c r="O2760" t="s">
        <v>111</v>
      </c>
      <c r="P2760" t="s">
        <v>115</v>
      </c>
      <c r="Q2760" t="str">
        <f>TEXT(Table357[[#This Row],[order_date]],"yyyy")</f>
        <v>2016</v>
      </c>
    </row>
    <row r="2761" spans="1:17" x14ac:dyDescent="0.3">
      <c r="A2761">
        <f t="shared" si="262"/>
        <v>7777898160</v>
      </c>
      <c r="B2761" s="1">
        <v>42485</v>
      </c>
      <c r="C2761" t="str">
        <f t="shared" si="258"/>
        <v>Monday</v>
      </c>
      <c r="D2761" t="str">
        <f t="shared" si="259"/>
        <v>April</v>
      </c>
      <c r="E2761">
        <v>9.75</v>
      </c>
      <c r="F2761" t="s">
        <v>27</v>
      </c>
      <c r="G2761" t="s">
        <v>8</v>
      </c>
      <c r="H2761">
        <f t="shared" si="260"/>
        <v>12.75</v>
      </c>
      <c r="I2761">
        <v>11</v>
      </c>
      <c r="J2761" t="s">
        <v>48</v>
      </c>
      <c r="K2761" t="s">
        <v>49</v>
      </c>
      <c r="L2761">
        <f>Table357[[#This Row],[unit_price]]*Table357[[#This Row],[quantity]]</f>
        <v>107.25</v>
      </c>
      <c r="M2761">
        <f t="shared" si="261"/>
        <v>140.25</v>
      </c>
      <c r="N2761">
        <f t="shared" si="263"/>
        <v>33</v>
      </c>
      <c r="O2761" t="s">
        <v>112</v>
      </c>
      <c r="P2761" t="s">
        <v>114</v>
      </c>
      <c r="Q2761" t="str">
        <f>TEXT(Table357[[#This Row],[order_date]],"yyyy")</f>
        <v>2016</v>
      </c>
    </row>
    <row r="2762" spans="1:17" x14ac:dyDescent="0.3">
      <c r="A2762">
        <f t="shared" si="262"/>
        <v>7777898161</v>
      </c>
      <c r="B2762" s="1">
        <v>42485</v>
      </c>
      <c r="C2762" t="str">
        <f t="shared" si="258"/>
        <v>Monday</v>
      </c>
      <c r="D2762" t="str">
        <f t="shared" si="259"/>
        <v>April</v>
      </c>
      <c r="E2762">
        <v>16</v>
      </c>
      <c r="F2762" t="s">
        <v>7</v>
      </c>
      <c r="G2762" t="s">
        <v>8</v>
      </c>
      <c r="H2762">
        <f t="shared" si="260"/>
        <v>20.5</v>
      </c>
      <c r="I2762">
        <v>10</v>
      </c>
      <c r="J2762" t="s">
        <v>11</v>
      </c>
      <c r="K2762" t="s">
        <v>12</v>
      </c>
      <c r="L2762">
        <f>Table357[[#This Row],[unit_price]]*Table357[[#This Row],[quantity]]</f>
        <v>160</v>
      </c>
      <c r="M2762">
        <f t="shared" si="261"/>
        <v>205</v>
      </c>
      <c r="N2762">
        <f t="shared" si="263"/>
        <v>45</v>
      </c>
      <c r="O2762" t="s">
        <v>111</v>
      </c>
      <c r="P2762" t="s">
        <v>115</v>
      </c>
      <c r="Q2762" t="str">
        <f>TEXT(Table357[[#This Row],[order_date]],"yyyy")</f>
        <v>2016</v>
      </c>
    </row>
    <row r="2763" spans="1:17" x14ac:dyDescent="0.3">
      <c r="A2763">
        <f t="shared" si="262"/>
        <v>7777898162</v>
      </c>
      <c r="B2763" s="1">
        <v>42485</v>
      </c>
      <c r="C2763" t="str">
        <f t="shared" si="258"/>
        <v>Monday</v>
      </c>
      <c r="D2763" t="str">
        <f t="shared" si="259"/>
        <v>April</v>
      </c>
      <c r="E2763">
        <v>20.75</v>
      </c>
      <c r="F2763" t="s">
        <v>13</v>
      </c>
      <c r="G2763" t="s">
        <v>22</v>
      </c>
      <c r="H2763">
        <f t="shared" si="260"/>
        <v>28.75</v>
      </c>
      <c r="I2763">
        <v>5</v>
      </c>
      <c r="J2763" t="s">
        <v>23</v>
      </c>
      <c r="K2763" t="s">
        <v>24</v>
      </c>
      <c r="L2763">
        <f>Table357[[#This Row],[unit_price]]*Table357[[#This Row],[quantity]]</f>
        <v>103.75</v>
      </c>
      <c r="M2763">
        <f t="shared" si="261"/>
        <v>143.75</v>
      </c>
      <c r="N2763">
        <f t="shared" si="263"/>
        <v>40</v>
      </c>
      <c r="O2763" t="s">
        <v>111</v>
      </c>
      <c r="P2763" t="s">
        <v>114</v>
      </c>
      <c r="Q2763" t="str">
        <f>TEXT(Table357[[#This Row],[order_date]],"yyyy")</f>
        <v>2016</v>
      </c>
    </row>
    <row r="2764" spans="1:17" x14ac:dyDescent="0.3">
      <c r="A2764">
        <f t="shared" si="262"/>
        <v>7777898163</v>
      </c>
      <c r="B2764" s="1">
        <v>42485</v>
      </c>
      <c r="C2764" t="str">
        <f t="shared" si="258"/>
        <v>Monday</v>
      </c>
      <c r="D2764" t="str">
        <f t="shared" si="259"/>
        <v>April</v>
      </c>
      <c r="E2764">
        <v>16.5</v>
      </c>
      <c r="F2764" t="s">
        <v>7</v>
      </c>
      <c r="G2764" t="s">
        <v>17</v>
      </c>
      <c r="H2764">
        <f t="shared" si="260"/>
        <v>25</v>
      </c>
      <c r="I2764">
        <v>1</v>
      </c>
      <c r="J2764" t="s">
        <v>25</v>
      </c>
      <c r="K2764" t="s">
        <v>26</v>
      </c>
      <c r="L2764">
        <f>Table357[[#This Row],[unit_price]]*Table357[[#This Row],[quantity]]</f>
        <v>16.5</v>
      </c>
      <c r="M2764">
        <f t="shared" si="261"/>
        <v>25</v>
      </c>
      <c r="N2764">
        <f t="shared" si="263"/>
        <v>8.5</v>
      </c>
      <c r="O2764" t="s">
        <v>111</v>
      </c>
      <c r="P2764" t="s">
        <v>114</v>
      </c>
      <c r="Q2764" t="str">
        <f>TEXT(Table357[[#This Row],[order_date]],"yyyy")</f>
        <v>2016</v>
      </c>
    </row>
    <row r="2765" spans="1:17" x14ac:dyDescent="0.3">
      <c r="A2765">
        <f t="shared" si="262"/>
        <v>7777898164</v>
      </c>
      <c r="B2765" s="1">
        <v>42486</v>
      </c>
      <c r="C2765" t="str">
        <f t="shared" si="258"/>
        <v>Tuesday</v>
      </c>
      <c r="D2765" t="str">
        <f t="shared" si="259"/>
        <v>April</v>
      </c>
      <c r="E2765">
        <v>12</v>
      </c>
      <c r="F2765" t="s">
        <v>27</v>
      </c>
      <c r="G2765" t="s">
        <v>8</v>
      </c>
      <c r="H2765">
        <f t="shared" si="260"/>
        <v>15</v>
      </c>
      <c r="I2765">
        <v>10</v>
      </c>
      <c r="J2765" t="s">
        <v>58</v>
      </c>
      <c r="K2765" t="s">
        <v>59</v>
      </c>
      <c r="L2765">
        <f>Table357[[#This Row],[unit_price]]*Table357[[#This Row],[quantity]]</f>
        <v>120</v>
      </c>
      <c r="M2765">
        <f t="shared" si="261"/>
        <v>150</v>
      </c>
      <c r="N2765">
        <f t="shared" si="263"/>
        <v>30</v>
      </c>
      <c r="O2765" t="s">
        <v>111</v>
      </c>
      <c r="P2765" t="s">
        <v>114</v>
      </c>
      <c r="Q2765" t="str">
        <f>TEXT(Table357[[#This Row],[order_date]],"yyyy")</f>
        <v>2016</v>
      </c>
    </row>
    <row r="2766" spans="1:17" x14ac:dyDescent="0.3">
      <c r="A2766">
        <f t="shared" si="262"/>
        <v>7777898165</v>
      </c>
      <c r="B2766" s="1">
        <v>42486</v>
      </c>
      <c r="C2766" t="str">
        <f t="shared" si="258"/>
        <v>Tuesday</v>
      </c>
      <c r="D2766" t="str">
        <f t="shared" si="259"/>
        <v>April</v>
      </c>
      <c r="E2766">
        <v>20.75</v>
      </c>
      <c r="F2766" t="s">
        <v>13</v>
      </c>
      <c r="G2766" t="s">
        <v>22</v>
      </c>
      <c r="H2766">
        <f t="shared" si="260"/>
        <v>28.75</v>
      </c>
      <c r="I2766">
        <v>12</v>
      </c>
      <c r="J2766" t="s">
        <v>23</v>
      </c>
      <c r="K2766" t="s">
        <v>24</v>
      </c>
      <c r="L2766">
        <f>Table357[[#This Row],[unit_price]]*Table357[[#This Row],[quantity]]</f>
        <v>249</v>
      </c>
      <c r="M2766">
        <f t="shared" si="261"/>
        <v>345</v>
      </c>
      <c r="N2766">
        <f t="shared" si="263"/>
        <v>96</v>
      </c>
      <c r="O2766" t="s">
        <v>112</v>
      </c>
      <c r="P2766" t="s">
        <v>115</v>
      </c>
      <c r="Q2766" t="str">
        <f>TEXT(Table357[[#This Row],[order_date]],"yyyy")</f>
        <v>2016</v>
      </c>
    </row>
    <row r="2767" spans="1:17" x14ac:dyDescent="0.3">
      <c r="A2767">
        <f t="shared" si="262"/>
        <v>7777898166</v>
      </c>
      <c r="B2767" s="1">
        <v>42486</v>
      </c>
      <c r="C2767" t="str">
        <f t="shared" si="258"/>
        <v>Tuesday</v>
      </c>
      <c r="D2767" t="str">
        <f t="shared" si="259"/>
        <v>April</v>
      </c>
      <c r="E2767">
        <v>9.75</v>
      </c>
      <c r="F2767" t="s">
        <v>27</v>
      </c>
      <c r="G2767" t="s">
        <v>8</v>
      </c>
      <c r="H2767">
        <f t="shared" si="260"/>
        <v>12.75</v>
      </c>
      <c r="I2767">
        <v>3</v>
      </c>
      <c r="J2767" t="s">
        <v>48</v>
      </c>
      <c r="K2767" t="s">
        <v>49</v>
      </c>
      <c r="L2767">
        <f>Table357[[#This Row],[unit_price]]*Table357[[#This Row],[quantity]]</f>
        <v>29.25</v>
      </c>
      <c r="M2767">
        <f t="shared" si="261"/>
        <v>38.25</v>
      </c>
      <c r="N2767">
        <f t="shared" si="263"/>
        <v>9</v>
      </c>
      <c r="O2767" t="s">
        <v>112</v>
      </c>
      <c r="P2767" t="s">
        <v>115</v>
      </c>
      <c r="Q2767" t="str">
        <f>TEXT(Table357[[#This Row],[order_date]],"yyyy")</f>
        <v>2016</v>
      </c>
    </row>
    <row r="2768" spans="1:17" x14ac:dyDescent="0.3">
      <c r="A2768">
        <f t="shared" si="262"/>
        <v>7777898167</v>
      </c>
      <c r="B2768" s="1">
        <v>42486</v>
      </c>
      <c r="C2768" t="str">
        <f t="shared" si="258"/>
        <v>Tuesday</v>
      </c>
      <c r="D2768" t="str">
        <f t="shared" si="259"/>
        <v>April</v>
      </c>
      <c r="E2768">
        <v>12.25</v>
      </c>
      <c r="F2768" t="s">
        <v>27</v>
      </c>
      <c r="G2768" t="s">
        <v>17</v>
      </c>
      <c r="H2768">
        <f t="shared" si="260"/>
        <v>19.25</v>
      </c>
      <c r="I2768">
        <v>4</v>
      </c>
      <c r="J2768" t="s">
        <v>70</v>
      </c>
      <c r="K2768" t="s">
        <v>71</v>
      </c>
      <c r="L2768">
        <f>Table357[[#This Row],[unit_price]]*Table357[[#This Row],[quantity]]</f>
        <v>49</v>
      </c>
      <c r="M2768">
        <f t="shared" si="261"/>
        <v>77</v>
      </c>
      <c r="N2768">
        <f t="shared" si="263"/>
        <v>28</v>
      </c>
      <c r="O2768" t="s">
        <v>112</v>
      </c>
      <c r="P2768" t="s">
        <v>114</v>
      </c>
      <c r="Q2768" t="str">
        <f>TEXT(Table357[[#This Row],[order_date]],"yyyy")</f>
        <v>2016</v>
      </c>
    </row>
    <row r="2769" spans="1:17" x14ac:dyDescent="0.3">
      <c r="A2769">
        <f t="shared" si="262"/>
        <v>7777898168</v>
      </c>
      <c r="B2769" s="1">
        <v>42486</v>
      </c>
      <c r="C2769" t="str">
        <f t="shared" si="258"/>
        <v>Tuesday</v>
      </c>
      <c r="D2769" t="str">
        <f t="shared" si="259"/>
        <v>April</v>
      </c>
      <c r="E2769">
        <v>12</v>
      </c>
      <c r="F2769" t="s">
        <v>27</v>
      </c>
      <c r="G2769" t="s">
        <v>8</v>
      </c>
      <c r="H2769">
        <f t="shared" si="260"/>
        <v>15</v>
      </c>
      <c r="I2769">
        <v>11</v>
      </c>
      <c r="J2769" t="s">
        <v>52</v>
      </c>
      <c r="K2769" t="s">
        <v>53</v>
      </c>
      <c r="L2769">
        <f>Table357[[#This Row],[unit_price]]*Table357[[#This Row],[quantity]]</f>
        <v>132</v>
      </c>
      <c r="M2769">
        <f t="shared" si="261"/>
        <v>165</v>
      </c>
      <c r="N2769">
        <f t="shared" si="263"/>
        <v>33</v>
      </c>
      <c r="O2769" t="s">
        <v>112</v>
      </c>
      <c r="P2769" t="s">
        <v>114</v>
      </c>
      <c r="Q2769" t="str">
        <f>TEXT(Table357[[#This Row],[order_date]],"yyyy")</f>
        <v>2016</v>
      </c>
    </row>
    <row r="2770" spans="1:17" x14ac:dyDescent="0.3">
      <c r="A2770">
        <f t="shared" si="262"/>
        <v>7777898169</v>
      </c>
      <c r="B2770" s="1">
        <v>42486</v>
      </c>
      <c r="C2770" t="str">
        <f t="shared" si="258"/>
        <v>Tuesday</v>
      </c>
      <c r="D2770" t="str">
        <f t="shared" si="259"/>
        <v>April</v>
      </c>
      <c r="E2770">
        <v>17.95</v>
      </c>
      <c r="F2770" t="s">
        <v>13</v>
      </c>
      <c r="G2770" t="s">
        <v>14</v>
      </c>
      <c r="H2770">
        <f t="shared" si="260"/>
        <v>24.95</v>
      </c>
      <c r="I2770">
        <v>6</v>
      </c>
      <c r="J2770" t="s">
        <v>56</v>
      </c>
      <c r="K2770" t="s">
        <v>57</v>
      </c>
      <c r="L2770">
        <f>Table357[[#This Row],[unit_price]]*Table357[[#This Row],[quantity]]</f>
        <v>107.69999999999999</v>
      </c>
      <c r="M2770">
        <f t="shared" si="261"/>
        <v>149.69999999999999</v>
      </c>
      <c r="N2770">
        <f t="shared" si="263"/>
        <v>42</v>
      </c>
      <c r="O2770" t="s">
        <v>112</v>
      </c>
      <c r="P2770" t="s">
        <v>114</v>
      </c>
      <c r="Q2770" t="str">
        <f>TEXT(Table357[[#This Row],[order_date]],"yyyy")</f>
        <v>2016</v>
      </c>
    </row>
    <row r="2771" spans="1:17" x14ac:dyDescent="0.3">
      <c r="A2771">
        <f t="shared" si="262"/>
        <v>7777898170</v>
      </c>
      <c r="B2771" s="1">
        <v>42486</v>
      </c>
      <c r="C2771" t="str">
        <f t="shared" si="258"/>
        <v>Tuesday</v>
      </c>
      <c r="D2771" t="str">
        <f t="shared" si="259"/>
        <v>April</v>
      </c>
      <c r="E2771">
        <v>16</v>
      </c>
      <c r="F2771" t="s">
        <v>7</v>
      </c>
      <c r="G2771" t="s">
        <v>8</v>
      </c>
      <c r="H2771">
        <f t="shared" si="260"/>
        <v>20.5</v>
      </c>
      <c r="I2771">
        <v>4</v>
      </c>
      <c r="J2771" t="s">
        <v>36</v>
      </c>
      <c r="K2771" t="s">
        <v>37</v>
      </c>
      <c r="L2771">
        <f>Table357[[#This Row],[unit_price]]*Table357[[#This Row],[quantity]]</f>
        <v>64</v>
      </c>
      <c r="M2771">
        <f t="shared" si="261"/>
        <v>82</v>
      </c>
      <c r="N2771">
        <f t="shared" si="263"/>
        <v>18</v>
      </c>
      <c r="O2771" t="s">
        <v>111</v>
      </c>
      <c r="P2771" t="s">
        <v>114</v>
      </c>
      <c r="Q2771" t="str">
        <f>TEXT(Table357[[#This Row],[order_date]],"yyyy")</f>
        <v>2016</v>
      </c>
    </row>
    <row r="2772" spans="1:17" x14ac:dyDescent="0.3">
      <c r="A2772">
        <f t="shared" si="262"/>
        <v>7777898171</v>
      </c>
      <c r="B2772" s="1">
        <v>42486</v>
      </c>
      <c r="C2772" t="str">
        <f t="shared" si="258"/>
        <v>Tuesday</v>
      </c>
      <c r="D2772" t="str">
        <f t="shared" si="259"/>
        <v>April</v>
      </c>
      <c r="E2772">
        <v>12</v>
      </c>
      <c r="F2772" t="s">
        <v>27</v>
      </c>
      <c r="G2772" t="s">
        <v>8</v>
      </c>
      <c r="H2772">
        <f t="shared" si="260"/>
        <v>15</v>
      </c>
      <c r="I2772">
        <v>1</v>
      </c>
      <c r="J2772" t="s">
        <v>58</v>
      </c>
      <c r="K2772" t="s">
        <v>59</v>
      </c>
      <c r="L2772">
        <f>Table357[[#This Row],[unit_price]]*Table357[[#This Row],[quantity]]</f>
        <v>12</v>
      </c>
      <c r="M2772">
        <f t="shared" si="261"/>
        <v>15</v>
      </c>
      <c r="N2772">
        <f t="shared" si="263"/>
        <v>3</v>
      </c>
      <c r="O2772" t="s">
        <v>111</v>
      </c>
      <c r="P2772" t="s">
        <v>114</v>
      </c>
      <c r="Q2772" t="str">
        <f>TEXT(Table357[[#This Row],[order_date]],"yyyy")</f>
        <v>2016</v>
      </c>
    </row>
    <row r="2773" spans="1:17" x14ac:dyDescent="0.3">
      <c r="A2773">
        <f t="shared" si="262"/>
        <v>7777898172</v>
      </c>
      <c r="B2773" s="1">
        <v>42487</v>
      </c>
      <c r="C2773" t="str">
        <f t="shared" si="258"/>
        <v>Wednesday</v>
      </c>
      <c r="D2773" t="str">
        <f t="shared" si="259"/>
        <v>April</v>
      </c>
      <c r="E2773">
        <v>10.5</v>
      </c>
      <c r="F2773" t="s">
        <v>27</v>
      </c>
      <c r="G2773" t="s">
        <v>8</v>
      </c>
      <c r="H2773">
        <f t="shared" si="260"/>
        <v>13.5</v>
      </c>
      <c r="I2773">
        <v>10</v>
      </c>
      <c r="J2773" t="s">
        <v>9</v>
      </c>
      <c r="K2773" t="s">
        <v>10</v>
      </c>
      <c r="L2773">
        <f>Table357[[#This Row],[unit_price]]*Table357[[#This Row],[quantity]]</f>
        <v>105</v>
      </c>
      <c r="M2773">
        <f t="shared" si="261"/>
        <v>135</v>
      </c>
      <c r="N2773">
        <f t="shared" si="263"/>
        <v>30</v>
      </c>
      <c r="O2773" t="s">
        <v>111</v>
      </c>
      <c r="P2773" t="s">
        <v>114</v>
      </c>
      <c r="Q2773" t="str">
        <f>TEXT(Table357[[#This Row],[order_date]],"yyyy")</f>
        <v>2016</v>
      </c>
    </row>
    <row r="2774" spans="1:17" x14ac:dyDescent="0.3">
      <c r="A2774">
        <f t="shared" si="262"/>
        <v>7777898173</v>
      </c>
      <c r="B2774" s="1">
        <v>42487</v>
      </c>
      <c r="C2774" t="str">
        <f t="shared" si="258"/>
        <v>Wednesday</v>
      </c>
      <c r="D2774" t="str">
        <f t="shared" si="259"/>
        <v>April</v>
      </c>
      <c r="E2774">
        <v>16.75</v>
      </c>
      <c r="F2774" t="s">
        <v>7</v>
      </c>
      <c r="G2774" t="s">
        <v>14</v>
      </c>
      <c r="H2774">
        <f t="shared" si="260"/>
        <v>22.25</v>
      </c>
      <c r="I2774">
        <v>12</v>
      </c>
      <c r="J2774" t="s">
        <v>62</v>
      </c>
      <c r="K2774" t="s">
        <v>63</v>
      </c>
      <c r="L2774">
        <f>Table357[[#This Row],[unit_price]]*Table357[[#This Row],[quantity]]</f>
        <v>201</v>
      </c>
      <c r="M2774">
        <f t="shared" si="261"/>
        <v>267</v>
      </c>
      <c r="N2774">
        <f t="shared" si="263"/>
        <v>66</v>
      </c>
      <c r="O2774" t="s">
        <v>112</v>
      </c>
      <c r="P2774" t="s">
        <v>114</v>
      </c>
      <c r="Q2774" t="str">
        <f>TEXT(Table357[[#This Row],[order_date]],"yyyy")</f>
        <v>2016</v>
      </c>
    </row>
    <row r="2775" spans="1:17" x14ac:dyDescent="0.3">
      <c r="A2775">
        <f t="shared" si="262"/>
        <v>7777898174</v>
      </c>
      <c r="B2775" s="1">
        <v>42488</v>
      </c>
      <c r="C2775" t="str">
        <f t="shared" si="258"/>
        <v>Thursday</v>
      </c>
      <c r="D2775" t="str">
        <f t="shared" si="259"/>
        <v>April</v>
      </c>
      <c r="E2775">
        <v>12</v>
      </c>
      <c r="F2775" t="s">
        <v>27</v>
      </c>
      <c r="G2775" t="s">
        <v>8</v>
      </c>
      <c r="H2775">
        <f t="shared" si="260"/>
        <v>15</v>
      </c>
      <c r="I2775">
        <v>6</v>
      </c>
      <c r="J2775" t="s">
        <v>58</v>
      </c>
      <c r="K2775" t="s">
        <v>59</v>
      </c>
      <c r="L2775">
        <f>Table357[[#This Row],[unit_price]]*Table357[[#This Row],[quantity]]</f>
        <v>72</v>
      </c>
      <c r="M2775">
        <f t="shared" si="261"/>
        <v>90</v>
      </c>
      <c r="N2775">
        <f t="shared" si="263"/>
        <v>18</v>
      </c>
      <c r="O2775" t="s">
        <v>112</v>
      </c>
      <c r="P2775" t="s">
        <v>114</v>
      </c>
      <c r="Q2775" t="str">
        <f>TEXT(Table357[[#This Row],[order_date]],"yyyy")</f>
        <v>2016</v>
      </c>
    </row>
    <row r="2776" spans="1:17" x14ac:dyDescent="0.3">
      <c r="A2776">
        <f t="shared" si="262"/>
        <v>7777898175</v>
      </c>
      <c r="B2776" s="1">
        <v>42488</v>
      </c>
      <c r="C2776" t="str">
        <f t="shared" si="258"/>
        <v>Thursday</v>
      </c>
      <c r="D2776" t="str">
        <f t="shared" si="259"/>
        <v>April</v>
      </c>
      <c r="E2776">
        <v>10.5</v>
      </c>
      <c r="F2776" t="s">
        <v>27</v>
      </c>
      <c r="G2776" t="s">
        <v>8</v>
      </c>
      <c r="H2776">
        <f t="shared" si="260"/>
        <v>13.5</v>
      </c>
      <c r="I2776">
        <v>2</v>
      </c>
      <c r="J2776" t="s">
        <v>9</v>
      </c>
      <c r="K2776" t="s">
        <v>10</v>
      </c>
      <c r="L2776">
        <f>Table357[[#This Row],[unit_price]]*Table357[[#This Row],[quantity]]</f>
        <v>21</v>
      </c>
      <c r="M2776">
        <f t="shared" si="261"/>
        <v>27</v>
      </c>
      <c r="N2776">
        <f t="shared" si="263"/>
        <v>6</v>
      </c>
      <c r="O2776" t="s">
        <v>112</v>
      </c>
      <c r="P2776" t="s">
        <v>115</v>
      </c>
      <c r="Q2776" t="str">
        <f>TEXT(Table357[[#This Row],[order_date]],"yyyy")</f>
        <v>2016</v>
      </c>
    </row>
    <row r="2777" spans="1:17" x14ac:dyDescent="0.3">
      <c r="A2777">
        <f t="shared" si="262"/>
        <v>7777898176</v>
      </c>
      <c r="B2777" s="1">
        <v>42488</v>
      </c>
      <c r="C2777" t="str">
        <f t="shared" si="258"/>
        <v>Thursday</v>
      </c>
      <c r="D2777" t="str">
        <f t="shared" si="259"/>
        <v>April</v>
      </c>
      <c r="E2777">
        <v>21</v>
      </c>
      <c r="F2777" t="s">
        <v>13</v>
      </c>
      <c r="G2777" t="s">
        <v>14</v>
      </c>
      <c r="H2777">
        <f t="shared" si="260"/>
        <v>28</v>
      </c>
      <c r="I2777">
        <v>4</v>
      </c>
      <c r="J2777" t="s">
        <v>62</v>
      </c>
      <c r="K2777" t="s">
        <v>63</v>
      </c>
      <c r="L2777">
        <f>Table357[[#This Row],[unit_price]]*Table357[[#This Row],[quantity]]</f>
        <v>84</v>
      </c>
      <c r="M2777">
        <f t="shared" si="261"/>
        <v>112</v>
      </c>
      <c r="N2777">
        <f t="shared" si="263"/>
        <v>28</v>
      </c>
      <c r="O2777" t="s">
        <v>112</v>
      </c>
      <c r="P2777" t="s">
        <v>115</v>
      </c>
      <c r="Q2777" t="str">
        <f>TEXT(Table357[[#This Row],[order_date]],"yyyy")</f>
        <v>2016</v>
      </c>
    </row>
    <row r="2778" spans="1:17" x14ac:dyDescent="0.3">
      <c r="A2778">
        <f t="shared" si="262"/>
        <v>7777898177</v>
      </c>
      <c r="B2778" s="1">
        <v>42488</v>
      </c>
      <c r="C2778" t="str">
        <f t="shared" si="258"/>
        <v>Thursday</v>
      </c>
      <c r="D2778" t="str">
        <f t="shared" si="259"/>
        <v>April</v>
      </c>
      <c r="E2778">
        <v>14.5</v>
      </c>
      <c r="F2778" t="s">
        <v>7</v>
      </c>
      <c r="G2778" t="s">
        <v>8</v>
      </c>
      <c r="H2778">
        <f t="shared" si="260"/>
        <v>19</v>
      </c>
      <c r="I2778">
        <v>8</v>
      </c>
      <c r="J2778" t="s">
        <v>74</v>
      </c>
      <c r="K2778" t="s">
        <v>75</v>
      </c>
      <c r="L2778">
        <f>Table357[[#This Row],[unit_price]]*Table357[[#This Row],[quantity]]</f>
        <v>116</v>
      </c>
      <c r="M2778">
        <f t="shared" si="261"/>
        <v>152</v>
      </c>
      <c r="N2778">
        <f t="shared" si="263"/>
        <v>36</v>
      </c>
      <c r="O2778" t="s">
        <v>111</v>
      </c>
      <c r="P2778" t="s">
        <v>115</v>
      </c>
      <c r="Q2778" t="str">
        <f>TEXT(Table357[[#This Row],[order_date]],"yyyy")</f>
        <v>2016</v>
      </c>
    </row>
    <row r="2779" spans="1:17" x14ac:dyDescent="0.3">
      <c r="A2779">
        <f t="shared" si="262"/>
        <v>7777898178</v>
      </c>
      <c r="B2779" s="1">
        <v>42489</v>
      </c>
      <c r="C2779" t="str">
        <f t="shared" si="258"/>
        <v>Friday</v>
      </c>
      <c r="D2779" t="str">
        <f t="shared" si="259"/>
        <v>April</v>
      </c>
      <c r="E2779">
        <v>12.5</v>
      </c>
      <c r="F2779" t="s">
        <v>27</v>
      </c>
      <c r="G2779" t="s">
        <v>17</v>
      </c>
      <c r="H2779">
        <f t="shared" si="260"/>
        <v>19.5</v>
      </c>
      <c r="I2779">
        <v>10</v>
      </c>
      <c r="J2779" t="s">
        <v>32</v>
      </c>
      <c r="K2779" t="s">
        <v>33</v>
      </c>
      <c r="L2779">
        <f>Table357[[#This Row],[unit_price]]*Table357[[#This Row],[quantity]]</f>
        <v>125</v>
      </c>
      <c r="M2779">
        <f t="shared" si="261"/>
        <v>195</v>
      </c>
      <c r="N2779">
        <f t="shared" si="263"/>
        <v>70</v>
      </c>
      <c r="O2779" t="s">
        <v>111</v>
      </c>
      <c r="P2779" t="s">
        <v>115</v>
      </c>
      <c r="Q2779" t="str">
        <f>TEXT(Table357[[#This Row],[order_date]],"yyyy")</f>
        <v>2016</v>
      </c>
    </row>
    <row r="2780" spans="1:17" x14ac:dyDescent="0.3">
      <c r="A2780">
        <f t="shared" si="262"/>
        <v>7777898179</v>
      </c>
      <c r="B2780" s="1">
        <v>42489</v>
      </c>
      <c r="C2780" t="str">
        <f t="shared" si="258"/>
        <v>Friday</v>
      </c>
      <c r="D2780" t="str">
        <f t="shared" si="259"/>
        <v>April</v>
      </c>
      <c r="E2780">
        <v>20.75</v>
      </c>
      <c r="F2780" t="s">
        <v>13</v>
      </c>
      <c r="G2780" t="s">
        <v>22</v>
      </c>
      <c r="H2780">
        <f t="shared" si="260"/>
        <v>28.75</v>
      </c>
      <c r="I2780">
        <v>8</v>
      </c>
      <c r="J2780" t="s">
        <v>23</v>
      </c>
      <c r="K2780" t="s">
        <v>24</v>
      </c>
      <c r="L2780">
        <f>Table357[[#This Row],[unit_price]]*Table357[[#This Row],[quantity]]</f>
        <v>166</v>
      </c>
      <c r="M2780">
        <f t="shared" si="261"/>
        <v>230</v>
      </c>
      <c r="N2780">
        <f t="shared" si="263"/>
        <v>64</v>
      </c>
      <c r="O2780" t="s">
        <v>111</v>
      </c>
      <c r="P2780" t="s">
        <v>115</v>
      </c>
      <c r="Q2780" t="str">
        <f>TEXT(Table357[[#This Row],[order_date]],"yyyy")</f>
        <v>2016</v>
      </c>
    </row>
    <row r="2781" spans="1:17" x14ac:dyDescent="0.3">
      <c r="A2781">
        <f t="shared" si="262"/>
        <v>7777898180</v>
      </c>
      <c r="B2781" s="1">
        <v>42489</v>
      </c>
      <c r="C2781" t="str">
        <f t="shared" si="258"/>
        <v>Friday</v>
      </c>
      <c r="D2781" t="str">
        <f t="shared" si="259"/>
        <v>April</v>
      </c>
      <c r="E2781">
        <v>16.75</v>
      </c>
      <c r="F2781" t="s">
        <v>7</v>
      </c>
      <c r="G2781" t="s">
        <v>22</v>
      </c>
      <c r="H2781">
        <f t="shared" si="260"/>
        <v>23.25</v>
      </c>
      <c r="I2781">
        <v>9</v>
      </c>
      <c r="J2781" t="s">
        <v>46</v>
      </c>
      <c r="K2781" t="s">
        <v>47</v>
      </c>
      <c r="L2781">
        <f>Table357[[#This Row],[unit_price]]*Table357[[#This Row],[quantity]]</f>
        <v>150.75</v>
      </c>
      <c r="M2781">
        <f t="shared" si="261"/>
        <v>209.25</v>
      </c>
      <c r="N2781">
        <f t="shared" si="263"/>
        <v>58.5</v>
      </c>
      <c r="O2781" t="s">
        <v>112</v>
      </c>
      <c r="P2781" t="s">
        <v>114</v>
      </c>
      <c r="Q2781" t="str">
        <f>TEXT(Table357[[#This Row],[order_date]],"yyyy")</f>
        <v>2016</v>
      </c>
    </row>
    <row r="2782" spans="1:17" x14ac:dyDescent="0.3">
      <c r="A2782">
        <f t="shared" si="262"/>
        <v>7777898181</v>
      </c>
      <c r="B2782" s="1">
        <v>42489</v>
      </c>
      <c r="C2782" t="str">
        <f t="shared" si="258"/>
        <v>Friday</v>
      </c>
      <c r="D2782" t="str">
        <f t="shared" si="259"/>
        <v>April</v>
      </c>
      <c r="E2782">
        <v>16.5</v>
      </c>
      <c r="F2782" t="s">
        <v>7</v>
      </c>
      <c r="G2782" t="s">
        <v>17</v>
      </c>
      <c r="H2782">
        <f t="shared" si="260"/>
        <v>25</v>
      </c>
      <c r="I2782">
        <v>6</v>
      </c>
      <c r="J2782" t="s">
        <v>38</v>
      </c>
      <c r="K2782" t="s">
        <v>39</v>
      </c>
      <c r="L2782">
        <f>Table357[[#This Row],[unit_price]]*Table357[[#This Row],[quantity]]</f>
        <v>99</v>
      </c>
      <c r="M2782">
        <f t="shared" si="261"/>
        <v>150</v>
      </c>
      <c r="N2782">
        <f t="shared" si="263"/>
        <v>51</v>
      </c>
      <c r="O2782" t="s">
        <v>111</v>
      </c>
      <c r="P2782" t="s">
        <v>115</v>
      </c>
      <c r="Q2782" t="str">
        <f>TEXT(Table357[[#This Row],[order_date]],"yyyy")</f>
        <v>2016</v>
      </c>
    </row>
    <row r="2783" spans="1:17" x14ac:dyDescent="0.3">
      <c r="A2783">
        <f t="shared" si="262"/>
        <v>7777898182</v>
      </c>
      <c r="B2783" s="1">
        <v>42489</v>
      </c>
      <c r="C2783" t="str">
        <f t="shared" si="258"/>
        <v>Friday</v>
      </c>
      <c r="D2783" t="str">
        <f t="shared" si="259"/>
        <v>April</v>
      </c>
      <c r="E2783">
        <v>12.5</v>
      </c>
      <c r="F2783" t="s">
        <v>7</v>
      </c>
      <c r="G2783" t="s">
        <v>8</v>
      </c>
      <c r="H2783">
        <f t="shared" si="260"/>
        <v>17</v>
      </c>
      <c r="I2783">
        <v>5</v>
      </c>
      <c r="J2783" t="s">
        <v>48</v>
      </c>
      <c r="K2783" t="s">
        <v>49</v>
      </c>
      <c r="L2783">
        <f>Table357[[#This Row],[unit_price]]*Table357[[#This Row],[quantity]]</f>
        <v>62.5</v>
      </c>
      <c r="M2783">
        <f t="shared" si="261"/>
        <v>85</v>
      </c>
      <c r="N2783">
        <f t="shared" si="263"/>
        <v>22.5</v>
      </c>
      <c r="O2783" t="s">
        <v>112</v>
      </c>
      <c r="P2783" t="s">
        <v>114</v>
      </c>
      <c r="Q2783" t="str">
        <f>TEXT(Table357[[#This Row],[order_date]],"yyyy")</f>
        <v>2016</v>
      </c>
    </row>
    <row r="2784" spans="1:17" x14ac:dyDescent="0.3">
      <c r="A2784">
        <f t="shared" si="262"/>
        <v>7777898183</v>
      </c>
      <c r="B2784" s="1">
        <v>42489</v>
      </c>
      <c r="C2784" t="str">
        <f t="shared" si="258"/>
        <v>Friday</v>
      </c>
      <c r="D2784" t="str">
        <f t="shared" si="259"/>
        <v>April</v>
      </c>
      <c r="E2784">
        <v>20.75</v>
      </c>
      <c r="F2784" t="s">
        <v>13</v>
      </c>
      <c r="G2784" t="s">
        <v>17</v>
      </c>
      <c r="H2784">
        <f t="shared" si="260"/>
        <v>30.75</v>
      </c>
      <c r="I2784">
        <v>6</v>
      </c>
      <c r="J2784" t="s">
        <v>25</v>
      </c>
      <c r="K2784" t="s">
        <v>26</v>
      </c>
      <c r="L2784">
        <f>Table357[[#This Row],[unit_price]]*Table357[[#This Row],[quantity]]</f>
        <v>124.5</v>
      </c>
      <c r="M2784">
        <f t="shared" si="261"/>
        <v>184.5</v>
      </c>
      <c r="N2784">
        <f t="shared" si="263"/>
        <v>60</v>
      </c>
      <c r="O2784" t="s">
        <v>111</v>
      </c>
      <c r="P2784" t="s">
        <v>115</v>
      </c>
      <c r="Q2784" t="str">
        <f>TEXT(Table357[[#This Row],[order_date]],"yyyy")</f>
        <v>2016</v>
      </c>
    </row>
    <row r="2785" spans="1:17" x14ac:dyDescent="0.3">
      <c r="A2785">
        <f t="shared" si="262"/>
        <v>7777898184</v>
      </c>
      <c r="B2785" s="1">
        <v>42490</v>
      </c>
      <c r="C2785" t="str">
        <f t="shared" si="258"/>
        <v>Saturday</v>
      </c>
      <c r="D2785" t="str">
        <f t="shared" si="259"/>
        <v>April</v>
      </c>
      <c r="E2785">
        <v>20.75</v>
      </c>
      <c r="F2785" t="s">
        <v>13</v>
      </c>
      <c r="G2785" t="s">
        <v>17</v>
      </c>
      <c r="H2785">
        <f t="shared" si="260"/>
        <v>30.75</v>
      </c>
      <c r="I2785">
        <v>7</v>
      </c>
      <c r="J2785" t="s">
        <v>54</v>
      </c>
      <c r="K2785" t="s">
        <v>55</v>
      </c>
      <c r="L2785">
        <f>Table357[[#This Row],[unit_price]]*Table357[[#This Row],[quantity]]</f>
        <v>145.25</v>
      </c>
      <c r="M2785">
        <f t="shared" si="261"/>
        <v>215.25</v>
      </c>
      <c r="N2785">
        <f t="shared" si="263"/>
        <v>70</v>
      </c>
      <c r="O2785" t="s">
        <v>112</v>
      </c>
      <c r="P2785" t="s">
        <v>114</v>
      </c>
      <c r="Q2785" t="str">
        <f>TEXT(Table357[[#This Row],[order_date]],"yyyy")</f>
        <v>2016</v>
      </c>
    </row>
    <row r="2786" spans="1:17" x14ac:dyDescent="0.3">
      <c r="A2786">
        <f t="shared" si="262"/>
        <v>7777898185</v>
      </c>
      <c r="B2786" s="1">
        <v>42490</v>
      </c>
      <c r="C2786" t="str">
        <f t="shared" si="258"/>
        <v>Saturday</v>
      </c>
      <c r="D2786" t="str">
        <f t="shared" si="259"/>
        <v>April</v>
      </c>
      <c r="E2786">
        <v>16</v>
      </c>
      <c r="F2786" t="s">
        <v>7</v>
      </c>
      <c r="G2786" t="s">
        <v>14</v>
      </c>
      <c r="H2786">
        <f t="shared" si="260"/>
        <v>21.5</v>
      </c>
      <c r="I2786">
        <v>7</v>
      </c>
      <c r="J2786" t="s">
        <v>42</v>
      </c>
      <c r="K2786" t="s">
        <v>43</v>
      </c>
      <c r="L2786">
        <f>Table357[[#This Row],[unit_price]]*Table357[[#This Row],[quantity]]</f>
        <v>112</v>
      </c>
      <c r="M2786">
        <f t="shared" si="261"/>
        <v>150.5</v>
      </c>
      <c r="N2786">
        <f t="shared" si="263"/>
        <v>38.5</v>
      </c>
      <c r="O2786" t="s">
        <v>112</v>
      </c>
      <c r="P2786" t="s">
        <v>115</v>
      </c>
      <c r="Q2786" t="str">
        <f>TEXT(Table357[[#This Row],[order_date]],"yyyy")</f>
        <v>2016</v>
      </c>
    </row>
    <row r="2787" spans="1:17" x14ac:dyDescent="0.3">
      <c r="A2787">
        <f t="shared" si="262"/>
        <v>7777898186</v>
      </c>
      <c r="B2787" s="1">
        <v>42490</v>
      </c>
      <c r="C2787" t="str">
        <f t="shared" si="258"/>
        <v>Saturday</v>
      </c>
      <c r="D2787" t="str">
        <f t="shared" si="259"/>
        <v>April</v>
      </c>
      <c r="E2787">
        <v>16.75</v>
      </c>
      <c r="F2787" t="s">
        <v>7</v>
      </c>
      <c r="G2787" t="s">
        <v>22</v>
      </c>
      <c r="H2787">
        <f t="shared" si="260"/>
        <v>23.25</v>
      </c>
      <c r="I2787">
        <v>3</v>
      </c>
      <c r="J2787" t="s">
        <v>46</v>
      </c>
      <c r="K2787" t="s">
        <v>47</v>
      </c>
      <c r="L2787">
        <f>Table357[[#This Row],[unit_price]]*Table357[[#This Row],[quantity]]</f>
        <v>50.25</v>
      </c>
      <c r="M2787">
        <f t="shared" si="261"/>
        <v>69.75</v>
      </c>
      <c r="N2787">
        <f t="shared" si="263"/>
        <v>19.5</v>
      </c>
      <c r="O2787" t="s">
        <v>112</v>
      </c>
      <c r="P2787" t="s">
        <v>115</v>
      </c>
      <c r="Q2787" t="str">
        <f>TEXT(Table357[[#This Row],[order_date]],"yyyy")</f>
        <v>2016</v>
      </c>
    </row>
    <row r="2788" spans="1:17" x14ac:dyDescent="0.3">
      <c r="A2788">
        <f t="shared" si="262"/>
        <v>7777898187</v>
      </c>
      <c r="B2788" s="1">
        <v>42490</v>
      </c>
      <c r="C2788" t="str">
        <f t="shared" si="258"/>
        <v>Saturday</v>
      </c>
      <c r="D2788" t="str">
        <f t="shared" si="259"/>
        <v>April</v>
      </c>
      <c r="E2788">
        <v>17.95</v>
      </c>
      <c r="F2788" t="s">
        <v>13</v>
      </c>
      <c r="G2788" t="s">
        <v>14</v>
      </c>
      <c r="H2788">
        <f t="shared" si="260"/>
        <v>24.95</v>
      </c>
      <c r="I2788">
        <v>5</v>
      </c>
      <c r="J2788" t="s">
        <v>56</v>
      </c>
      <c r="K2788" t="s">
        <v>57</v>
      </c>
      <c r="L2788">
        <f>Table357[[#This Row],[unit_price]]*Table357[[#This Row],[quantity]]</f>
        <v>89.75</v>
      </c>
      <c r="M2788">
        <f t="shared" si="261"/>
        <v>124.75</v>
      </c>
      <c r="N2788">
        <f t="shared" si="263"/>
        <v>35</v>
      </c>
      <c r="O2788" t="s">
        <v>112</v>
      </c>
      <c r="P2788" t="s">
        <v>115</v>
      </c>
      <c r="Q2788" t="str">
        <f>TEXT(Table357[[#This Row],[order_date]],"yyyy")</f>
        <v>2016</v>
      </c>
    </row>
    <row r="2789" spans="1:17" x14ac:dyDescent="0.3">
      <c r="A2789">
        <f t="shared" si="262"/>
        <v>7777898188</v>
      </c>
      <c r="B2789" s="1">
        <v>42490</v>
      </c>
      <c r="C2789" t="str">
        <f t="shared" si="258"/>
        <v>Saturday</v>
      </c>
      <c r="D2789" t="str">
        <f t="shared" si="259"/>
        <v>April</v>
      </c>
      <c r="E2789">
        <v>12</v>
      </c>
      <c r="F2789" t="s">
        <v>27</v>
      </c>
      <c r="G2789" t="s">
        <v>14</v>
      </c>
      <c r="H2789">
        <f t="shared" si="260"/>
        <v>16</v>
      </c>
      <c r="I2789">
        <v>8</v>
      </c>
      <c r="J2789" t="s">
        <v>34</v>
      </c>
      <c r="K2789" t="s">
        <v>35</v>
      </c>
      <c r="L2789">
        <f>Table357[[#This Row],[unit_price]]*Table357[[#This Row],[quantity]]</f>
        <v>96</v>
      </c>
      <c r="M2789">
        <f t="shared" si="261"/>
        <v>128</v>
      </c>
      <c r="N2789">
        <f t="shared" si="263"/>
        <v>32</v>
      </c>
      <c r="O2789" t="s">
        <v>112</v>
      </c>
      <c r="P2789" t="s">
        <v>114</v>
      </c>
      <c r="Q2789" t="str">
        <f>TEXT(Table357[[#This Row],[order_date]],"yyyy")</f>
        <v>2016</v>
      </c>
    </row>
    <row r="2790" spans="1:17" x14ac:dyDescent="0.3">
      <c r="A2790">
        <f t="shared" si="262"/>
        <v>7777898189</v>
      </c>
      <c r="B2790" s="1">
        <v>42491</v>
      </c>
      <c r="C2790" t="str">
        <f t="shared" si="258"/>
        <v>Sunday</v>
      </c>
      <c r="D2790" t="str">
        <f t="shared" si="259"/>
        <v>May</v>
      </c>
      <c r="E2790">
        <v>12</v>
      </c>
      <c r="F2790" t="s">
        <v>27</v>
      </c>
      <c r="G2790" t="s">
        <v>8</v>
      </c>
      <c r="H2790">
        <f t="shared" si="260"/>
        <v>15</v>
      </c>
      <c r="I2790">
        <v>4</v>
      </c>
      <c r="J2790" t="s">
        <v>36</v>
      </c>
      <c r="K2790" t="s">
        <v>37</v>
      </c>
      <c r="L2790">
        <f>Table357[[#This Row],[unit_price]]*Table357[[#This Row],[quantity]]</f>
        <v>48</v>
      </c>
      <c r="M2790">
        <f t="shared" si="261"/>
        <v>60</v>
      </c>
      <c r="N2790">
        <f t="shared" si="263"/>
        <v>12</v>
      </c>
      <c r="O2790" t="s">
        <v>111</v>
      </c>
      <c r="P2790" t="s">
        <v>114</v>
      </c>
      <c r="Q2790" t="str">
        <f>TEXT(Table357[[#This Row],[order_date]],"yyyy")</f>
        <v>2016</v>
      </c>
    </row>
    <row r="2791" spans="1:17" x14ac:dyDescent="0.3">
      <c r="A2791">
        <f t="shared" si="262"/>
        <v>7777898190</v>
      </c>
      <c r="B2791" s="1">
        <v>42491</v>
      </c>
      <c r="C2791" t="str">
        <f t="shared" si="258"/>
        <v>Sunday</v>
      </c>
      <c r="D2791" t="str">
        <f t="shared" si="259"/>
        <v>May</v>
      </c>
      <c r="E2791">
        <v>13.25</v>
      </c>
      <c r="F2791" t="s">
        <v>7</v>
      </c>
      <c r="G2791" t="s">
        <v>8</v>
      </c>
      <c r="H2791">
        <f t="shared" si="260"/>
        <v>17.75</v>
      </c>
      <c r="I2791">
        <v>2</v>
      </c>
      <c r="J2791" t="s">
        <v>9</v>
      </c>
      <c r="K2791" t="s">
        <v>10</v>
      </c>
      <c r="L2791">
        <f>Table357[[#This Row],[unit_price]]*Table357[[#This Row],[quantity]]</f>
        <v>26.5</v>
      </c>
      <c r="M2791">
        <f t="shared" si="261"/>
        <v>35.5</v>
      </c>
      <c r="N2791">
        <f t="shared" si="263"/>
        <v>9</v>
      </c>
      <c r="O2791" t="s">
        <v>112</v>
      </c>
      <c r="P2791" t="s">
        <v>115</v>
      </c>
      <c r="Q2791" t="str">
        <f>TEXT(Table357[[#This Row],[order_date]],"yyyy")</f>
        <v>2016</v>
      </c>
    </row>
    <row r="2792" spans="1:17" x14ac:dyDescent="0.3">
      <c r="A2792">
        <f t="shared" si="262"/>
        <v>7777898191</v>
      </c>
      <c r="B2792" s="1">
        <v>42491</v>
      </c>
      <c r="C2792" t="str">
        <f t="shared" si="258"/>
        <v>Sunday</v>
      </c>
      <c r="D2792" t="str">
        <f t="shared" si="259"/>
        <v>May</v>
      </c>
      <c r="E2792">
        <v>16</v>
      </c>
      <c r="F2792" t="s">
        <v>7</v>
      </c>
      <c r="G2792" t="s">
        <v>14</v>
      </c>
      <c r="H2792">
        <f t="shared" si="260"/>
        <v>21.5</v>
      </c>
      <c r="I2792">
        <v>6</v>
      </c>
      <c r="J2792" t="s">
        <v>68</v>
      </c>
      <c r="K2792" t="s">
        <v>69</v>
      </c>
      <c r="L2792">
        <f>Table357[[#This Row],[unit_price]]*Table357[[#This Row],[quantity]]</f>
        <v>96</v>
      </c>
      <c r="M2792">
        <f t="shared" si="261"/>
        <v>129</v>
      </c>
      <c r="N2792">
        <f t="shared" si="263"/>
        <v>33</v>
      </c>
      <c r="O2792" t="s">
        <v>111</v>
      </c>
      <c r="P2792" t="s">
        <v>114</v>
      </c>
      <c r="Q2792" t="str">
        <f>TEXT(Table357[[#This Row],[order_date]],"yyyy")</f>
        <v>2016</v>
      </c>
    </row>
    <row r="2793" spans="1:17" x14ac:dyDescent="0.3">
      <c r="A2793">
        <f t="shared" si="262"/>
        <v>7777898192</v>
      </c>
      <c r="B2793" s="1">
        <v>42491</v>
      </c>
      <c r="C2793" t="str">
        <f t="shared" si="258"/>
        <v>Sunday</v>
      </c>
      <c r="D2793" t="str">
        <f t="shared" si="259"/>
        <v>May</v>
      </c>
      <c r="E2793">
        <v>16</v>
      </c>
      <c r="F2793" t="s">
        <v>7</v>
      </c>
      <c r="G2793" t="s">
        <v>14</v>
      </c>
      <c r="H2793">
        <f t="shared" si="260"/>
        <v>21.5</v>
      </c>
      <c r="I2793">
        <v>7</v>
      </c>
      <c r="J2793" t="s">
        <v>34</v>
      </c>
      <c r="K2793" t="s">
        <v>35</v>
      </c>
      <c r="L2793">
        <f>Table357[[#This Row],[unit_price]]*Table357[[#This Row],[quantity]]</f>
        <v>112</v>
      </c>
      <c r="M2793">
        <f t="shared" si="261"/>
        <v>150.5</v>
      </c>
      <c r="N2793">
        <f t="shared" si="263"/>
        <v>38.5</v>
      </c>
      <c r="O2793" t="s">
        <v>111</v>
      </c>
      <c r="P2793" t="s">
        <v>115</v>
      </c>
      <c r="Q2793" t="str">
        <f>TEXT(Table357[[#This Row],[order_date]],"yyyy")</f>
        <v>2016</v>
      </c>
    </row>
    <row r="2794" spans="1:17" x14ac:dyDescent="0.3">
      <c r="A2794">
        <f t="shared" si="262"/>
        <v>7777898193</v>
      </c>
      <c r="B2794" s="1">
        <v>42491</v>
      </c>
      <c r="C2794" t="str">
        <f t="shared" si="258"/>
        <v>Sunday</v>
      </c>
      <c r="D2794" t="str">
        <f t="shared" si="259"/>
        <v>May</v>
      </c>
      <c r="E2794">
        <v>14.5</v>
      </c>
      <c r="F2794" t="s">
        <v>7</v>
      </c>
      <c r="G2794" t="s">
        <v>8</v>
      </c>
      <c r="H2794">
        <f t="shared" si="260"/>
        <v>19</v>
      </c>
      <c r="I2794">
        <v>7</v>
      </c>
      <c r="J2794" t="s">
        <v>74</v>
      </c>
      <c r="K2794" t="s">
        <v>75</v>
      </c>
      <c r="L2794">
        <f>Table357[[#This Row],[unit_price]]*Table357[[#This Row],[quantity]]</f>
        <v>101.5</v>
      </c>
      <c r="M2794">
        <f t="shared" si="261"/>
        <v>133</v>
      </c>
      <c r="N2794">
        <f t="shared" si="263"/>
        <v>31.5</v>
      </c>
      <c r="O2794" t="s">
        <v>111</v>
      </c>
      <c r="P2794" t="s">
        <v>114</v>
      </c>
      <c r="Q2794" t="str">
        <f>TEXT(Table357[[#This Row],[order_date]],"yyyy")</f>
        <v>2016</v>
      </c>
    </row>
    <row r="2795" spans="1:17" x14ac:dyDescent="0.3">
      <c r="A2795">
        <f t="shared" si="262"/>
        <v>7777898194</v>
      </c>
      <c r="B2795" s="1">
        <v>42492</v>
      </c>
      <c r="C2795" t="str">
        <f t="shared" si="258"/>
        <v>Monday</v>
      </c>
      <c r="D2795" t="str">
        <f t="shared" si="259"/>
        <v>May</v>
      </c>
      <c r="E2795">
        <v>20.75</v>
      </c>
      <c r="F2795" t="s">
        <v>13</v>
      </c>
      <c r="G2795" t="s">
        <v>22</v>
      </c>
      <c r="H2795">
        <f t="shared" si="260"/>
        <v>28.75</v>
      </c>
      <c r="I2795">
        <v>12</v>
      </c>
      <c r="J2795" t="s">
        <v>23</v>
      </c>
      <c r="K2795" t="s">
        <v>24</v>
      </c>
      <c r="L2795">
        <f>Table357[[#This Row],[unit_price]]*Table357[[#This Row],[quantity]]</f>
        <v>249</v>
      </c>
      <c r="M2795">
        <f t="shared" si="261"/>
        <v>345</v>
      </c>
      <c r="N2795">
        <f t="shared" si="263"/>
        <v>96</v>
      </c>
      <c r="O2795" t="s">
        <v>112</v>
      </c>
      <c r="P2795" t="s">
        <v>114</v>
      </c>
      <c r="Q2795" t="str">
        <f>TEXT(Table357[[#This Row],[order_date]],"yyyy")</f>
        <v>2016</v>
      </c>
    </row>
    <row r="2796" spans="1:17" x14ac:dyDescent="0.3">
      <c r="A2796">
        <f t="shared" si="262"/>
        <v>7777898195</v>
      </c>
      <c r="B2796" s="1">
        <v>42492</v>
      </c>
      <c r="C2796" t="str">
        <f t="shared" si="258"/>
        <v>Monday</v>
      </c>
      <c r="D2796" t="str">
        <f t="shared" si="259"/>
        <v>May</v>
      </c>
      <c r="E2796">
        <v>20.25</v>
      </c>
      <c r="F2796" t="s">
        <v>13</v>
      </c>
      <c r="G2796" t="s">
        <v>14</v>
      </c>
      <c r="H2796">
        <f t="shared" si="260"/>
        <v>27.25</v>
      </c>
      <c r="I2796">
        <v>2</v>
      </c>
      <c r="J2796" t="s">
        <v>64</v>
      </c>
      <c r="K2796" t="s">
        <v>65</v>
      </c>
      <c r="L2796">
        <f>Table357[[#This Row],[unit_price]]*Table357[[#This Row],[quantity]]</f>
        <v>40.5</v>
      </c>
      <c r="M2796">
        <f t="shared" si="261"/>
        <v>54.5</v>
      </c>
      <c r="N2796">
        <f t="shared" si="263"/>
        <v>14</v>
      </c>
      <c r="O2796" t="s">
        <v>112</v>
      </c>
      <c r="P2796" t="s">
        <v>114</v>
      </c>
      <c r="Q2796" t="str">
        <f>TEXT(Table357[[#This Row],[order_date]],"yyyy")</f>
        <v>2016</v>
      </c>
    </row>
    <row r="2797" spans="1:17" x14ac:dyDescent="0.3">
      <c r="A2797">
        <f t="shared" si="262"/>
        <v>7777898196</v>
      </c>
      <c r="B2797" s="1">
        <v>42492</v>
      </c>
      <c r="C2797" t="str">
        <f t="shared" si="258"/>
        <v>Monday</v>
      </c>
      <c r="D2797" t="str">
        <f t="shared" si="259"/>
        <v>May</v>
      </c>
      <c r="E2797">
        <v>16.25</v>
      </c>
      <c r="F2797" t="s">
        <v>7</v>
      </c>
      <c r="G2797" t="s">
        <v>17</v>
      </c>
      <c r="H2797">
        <f t="shared" si="260"/>
        <v>24.75</v>
      </c>
      <c r="I2797">
        <v>7</v>
      </c>
      <c r="J2797" t="s">
        <v>60</v>
      </c>
      <c r="K2797" t="s">
        <v>61</v>
      </c>
      <c r="L2797">
        <f>Table357[[#This Row],[unit_price]]*Table357[[#This Row],[quantity]]</f>
        <v>113.75</v>
      </c>
      <c r="M2797">
        <f t="shared" si="261"/>
        <v>173.25</v>
      </c>
      <c r="N2797">
        <f t="shared" si="263"/>
        <v>59.5</v>
      </c>
      <c r="O2797" t="s">
        <v>111</v>
      </c>
      <c r="P2797" t="s">
        <v>115</v>
      </c>
      <c r="Q2797" t="str">
        <f>TEXT(Table357[[#This Row],[order_date]],"yyyy")</f>
        <v>2016</v>
      </c>
    </row>
    <row r="2798" spans="1:17" x14ac:dyDescent="0.3">
      <c r="A2798">
        <f t="shared" si="262"/>
        <v>7777898197</v>
      </c>
      <c r="B2798" s="1">
        <v>42492</v>
      </c>
      <c r="C2798" t="str">
        <f t="shared" si="258"/>
        <v>Monday</v>
      </c>
      <c r="D2798" t="str">
        <f t="shared" si="259"/>
        <v>May</v>
      </c>
      <c r="E2798">
        <v>12.25</v>
      </c>
      <c r="F2798" t="s">
        <v>27</v>
      </c>
      <c r="G2798" t="s">
        <v>17</v>
      </c>
      <c r="H2798">
        <f t="shared" si="260"/>
        <v>19.25</v>
      </c>
      <c r="I2798">
        <v>10</v>
      </c>
      <c r="J2798" t="s">
        <v>70</v>
      </c>
      <c r="K2798" t="s">
        <v>71</v>
      </c>
      <c r="L2798">
        <f>Table357[[#This Row],[unit_price]]*Table357[[#This Row],[quantity]]</f>
        <v>122.5</v>
      </c>
      <c r="M2798">
        <f t="shared" si="261"/>
        <v>192.5</v>
      </c>
      <c r="N2798">
        <f t="shared" si="263"/>
        <v>70</v>
      </c>
      <c r="O2798" t="s">
        <v>111</v>
      </c>
      <c r="P2798" t="s">
        <v>114</v>
      </c>
      <c r="Q2798" t="str">
        <f>TEXT(Table357[[#This Row],[order_date]],"yyyy")</f>
        <v>2016</v>
      </c>
    </row>
    <row r="2799" spans="1:17" x14ac:dyDescent="0.3">
      <c r="A2799">
        <f t="shared" si="262"/>
        <v>7777898198</v>
      </c>
      <c r="B2799" s="1">
        <v>42492</v>
      </c>
      <c r="C2799" t="str">
        <f t="shared" si="258"/>
        <v>Monday</v>
      </c>
      <c r="D2799" t="str">
        <f t="shared" si="259"/>
        <v>May</v>
      </c>
      <c r="E2799">
        <v>20.75</v>
      </c>
      <c r="F2799" t="s">
        <v>13</v>
      </c>
      <c r="G2799" t="s">
        <v>22</v>
      </c>
      <c r="H2799">
        <f t="shared" si="260"/>
        <v>28.75</v>
      </c>
      <c r="I2799">
        <v>12</v>
      </c>
      <c r="J2799" t="s">
        <v>50</v>
      </c>
      <c r="K2799" t="s">
        <v>51</v>
      </c>
      <c r="L2799">
        <f>Table357[[#This Row],[unit_price]]*Table357[[#This Row],[quantity]]</f>
        <v>249</v>
      </c>
      <c r="M2799">
        <f t="shared" si="261"/>
        <v>345</v>
      </c>
      <c r="N2799">
        <f t="shared" si="263"/>
        <v>96</v>
      </c>
      <c r="O2799" t="s">
        <v>111</v>
      </c>
      <c r="P2799" t="s">
        <v>115</v>
      </c>
      <c r="Q2799" t="str">
        <f>TEXT(Table357[[#This Row],[order_date]],"yyyy")</f>
        <v>2016</v>
      </c>
    </row>
    <row r="2800" spans="1:17" x14ac:dyDescent="0.3">
      <c r="A2800">
        <f t="shared" si="262"/>
        <v>7777898199</v>
      </c>
      <c r="B2800" s="1">
        <v>42492</v>
      </c>
      <c r="C2800" t="str">
        <f t="shared" si="258"/>
        <v>Monday</v>
      </c>
      <c r="D2800" t="str">
        <f t="shared" si="259"/>
        <v>May</v>
      </c>
      <c r="E2800">
        <v>18.5</v>
      </c>
      <c r="F2800" t="s">
        <v>13</v>
      </c>
      <c r="G2800" t="s">
        <v>14</v>
      </c>
      <c r="H2800">
        <f t="shared" si="260"/>
        <v>25.5</v>
      </c>
      <c r="I2800">
        <v>12</v>
      </c>
      <c r="J2800" t="s">
        <v>15</v>
      </c>
      <c r="K2800" t="s">
        <v>16</v>
      </c>
      <c r="L2800">
        <f>Table357[[#This Row],[unit_price]]*Table357[[#This Row],[quantity]]</f>
        <v>222</v>
      </c>
      <c r="M2800">
        <f t="shared" si="261"/>
        <v>306</v>
      </c>
      <c r="N2800">
        <f t="shared" si="263"/>
        <v>84</v>
      </c>
      <c r="O2800" t="s">
        <v>111</v>
      </c>
      <c r="P2800" t="s">
        <v>115</v>
      </c>
      <c r="Q2800" t="str">
        <f>TEXT(Table357[[#This Row],[order_date]],"yyyy")</f>
        <v>2016</v>
      </c>
    </row>
    <row r="2801" spans="1:17" x14ac:dyDescent="0.3">
      <c r="A2801">
        <f t="shared" si="262"/>
        <v>7777898200</v>
      </c>
      <c r="B2801" s="1">
        <v>42492</v>
      </c>
      <c r="C2801" t="str">
        <f t="shared" si="258"/>
        <v>Monday</v>
      </c>
      <c r="D2801" t="str">
        <f t="shared" si="259"/>
        <v>May</v>
      </c>
      <c r="E2801">
        <v>12</v>
      </c>
      <c r="F2801" t="s">
        <v>27</v>
      </c>
      <c r="G2801" t="s">
        <v>14</v>
      </c>
      <c r="H2801">
        <f t="shared" si="260"/>
        <v>16</v>
      </c>
      <c r="I2801">
        <v>9</v>
      </c>
      <c r="J2801" t="s">
        <v>64</v>
      </c>
      <c r="K2801" t="s">
        <v>65</v>
      </c>
      <c r="L2801">
        <f>Table357[[#This Row],[unit_price]]*Table357[[#This Row],[quantity]]</f>
        <v>108</v>
      </c>
      <c r="M2801">
        <f t="shared" si="261"/>
        <v>144</v>
      </c>
      <c r="N2801">
        <f t="shared" si="263"/>
        <v>36</v>
      </c>
      <c r="O2801" t="s">
        <v>111</v>
      </c>
      <c r="P2801" t="s">
        <v>114</v>
      </c>
      <c r="Q2801" t="str">
        <f>TEXT(Table357[[#This Row],[order_date]],"yyyy")</f>
        <v>2016</v>
      </c>
    </row>
    <row r="2802" spans="1:17" x14ac:dyDescent="0.3">
      <c r="A2802">
        <f t="shared" si="262"/>
        <v>7777898201</v>
      </c>
      <c r="B2802" s="1">
        <v>42493</v>
      </c>
      <c r="C2802" t="str">
        <f t="shared" si="258"/>
        <v>Tuesday</v>
      </c>
      <c r="D2802" t="str">
        <f t="shared" si="259"/>
        <v>May</v>
      </c>
      <c r="E2802">
        <v>12.75</v>
      </c>
      <c r="F2802" t="s">
        <v>27</v>
      </c>
      <c r="G2802" t="s">
        <v>22</v>
      </c>
      <c r="H2802">
        <f t="shared" si="260"/>
        <v>17.75</v>
      </c>
      <c r="I2802">
        <v>1</v>
      </c>
      <c r="J2802" t="s">
        <v>23</v>
      </c>
      <c r="K2802" t="s">
        <v>24</v>
      </c>
      <c r="L2802">
        <f>Table357[[#This Row],[unit_price]]*Table357[[#This Row],[quantity]]</f>
        <v>12.75</v>
      </c>
      <c r="M2802">
        <f t="shared" si="261"/>
        <v>17.75</v>
      </c>
      <c r="N2802">
        <f t="shared" si="263"/>
        <v>5</v>
      </c>
      <c r="O2802" t="s">
        <v>111</v>
      </c>
      <c r="P2802" t="s">
        <v>114</v>
      </c>
      <c r="Q2802" t="str">
        <f>TEXT(Table357[[#This Row],[order_date]],"yyyy")</f>
        <v>2016</v>
      </c>
    </row>
    <row r="2803" spans="1:17" x14ac:dyDescent="0.3">
      <c r="A2803">
        <f t="shared" si="262"/>
        <v>7777898202</v>
      </c>
      <c r="B2803" s="1">
        <v>42493</v>
      </c>
      <c r="C2803" t="str">
        <f t="shared" si="258"/>
        <v>Tuesday</v>
      </c>
      <c r="D2803" t="str">
        <f t="shared" si="259"/>
        <v>May</v>
      </c>
      <c r="E2803">
        <v>12.75</v>
      </c>
      <c r="F2803" t="s">
        <v>27</v>
      </c>
      <c r="G2803" t="s">
        <v>22</v>
      </c>
      <c r="H2803">
        <f t="shared" si="260"/>
        <v>17.75</v>
      </c>
      <c r="I2803">
        <v>3</v>
      </c>
      <c r="J2803" t="s">
        <v>46</v>
      </c>
      <c r="K2803" t="s">
        <v>47</v>
      </c>
      <c r="L2803">
        <f>Table357[[#This Row],[unit_price]]*Table357[[#This Row],[quantity]]</f>
        <v>38.25</v>
      </c>
      <c r="M2803">
        <f t="shared" si="261"/>
        <v>53.25</v>
      </c>
      <c r="N2803">
        <f t="shared" si="263"/>
        <v>15</v>
      </c>
      <c r="O2803" t="s">
        <v>112</v>
      </c>
      <c r="P2803" t="s">
        <v>114</v>
      </c>
      <c r="Q2803" t="str">
        <f>TEXT(Table357[[#This Row],[order_date]],"yyyy")</f>
        <v>2016</v>
      </c>
    </row>
    <row r="2804" spans="1:17" x14ac:dyDescent="0.3">
      <c r="A2804">
        <f t="shared" si="262"/>
        <v>7777898203</v>
      </c>
      <c r="B2804" s="1">
        <v>42493</v>
      </c>
      <c r="C2804" t="str">
        <f t="shared" si="258"/>
        <v>Tuesday</v>
      </c>
      <c r="D2804" t="str">
        <f t="shared" si="259"/>
        <v>May</v>
      </c>
      <c r="E2804">
        <v>16.75</v>
      </c>
      <c r="F2804" t="s">
        <v>7</v>
      </c>
      <c r="G2804" t="s">
        <v>22</v>
      </c>
      <c r="H2804">
        <f t="shared" si="260"/>
        <v>23.25</v>
      </c>
      <c r="I2804">
        <v>11</v>
      </c>
      <c r="J2804" t="s">
        <v>72</v>
      </c>
      <c r="K2804" t="s">
        <v>73</v>
      </c>
      <c r="L2804">
        <f>Table357[[#This Row],[unit_price]]*Table357[[#This Row],[quantity]]</f>
        <v>184.25</v>
      </c>
      <c r="M2804">
        <f t="shared" si="261"/>
        <v>255.75</v>
      </c>
      <c r="N2804">
        <f t="shared" si="263"/>
        <v>71.5</v>
      </c>
      <c r="O2804" t="s">
        <v>112</v>
      </c>
      <c r="P2804" t="s">
        <v>115</v>
      </c>
      <c r="Q2804" t="str">
        <f>TEXT(Table357[[#This Row],[order_date]],"yyyy")</f>
        <v>2016</v>
      </c>
    </row>
    <row r="2805" spans="1:17" x14ac:dyDescent="0.3">
      <c r="A2805">
        <f t="shared" si="262"/>
        <v>7777898204</v>
      </c>
      <c r="B2805" s="1">
        <v>42493</v>
      </c>
      <c r="C2805" t="str">
        <f t="shared" si="258"/>
        <v>Tuesday</v>
      </c>
      <c r="D2805" t="str">
        <f t="shared" si="259"/>
        <v>May</v>
      </c>
      <c r="E2805">
        <v>12.5</v>
      </c>
      <c r="F2805" t="s">
        <v>27</v>
      </c>
      <c r="G2805" t="s">
        <v>17</v>
      </c>
      <c r="H2805">
        <f t="shared" si="260"/>
        <v>19.5</v>
      </c>
      <c r="I2805">
        <v>9</v>
      </c>
      <c r="J2805" t="s">
        <v>54</v>
      </c>
      <c r="K2805" t="s">
        <v>55</v>
      </c>
      <c r="L2805">
        <f>Table357[[#This Row],[unit_price]]*Table357[[#This Row],[quantity]]</f>
        <v>112.5</v>
      </c>
      <c r="M2805">
        <f t="shared" si="261"/>
        <v>175.5</v>
      </c>
      <c r="N2805">
        <f t="shared" si="263"/>
        <v>63</v>
      </c>
      <c r="O2805" t="s">
        <v>111</v>
      </c>
      <c r="P2805" t="s">
        <v>115</v>
      </c>
      <c r="Q2805" t="str">
        <f>TEXT(Table357[[#This Row],[order_date]],"yyyy")</f>
        <v>2016</v>
      </c>
    </row>
    <row r="2806" spans="1:17" x14ac:dyDescent="0.3">
      <c r="A2806">
        <f t="shared" si="262"/>
        <v>7777898205</v>
      </c>
      <c r="B2806" s="1">
        <v>42493</v>
      </c>
      <c r="C2806" t="str">
        <f t="shared" si="258"/>
        <v>Tuesday</v>
      </c>
      <c r="D2806" t="str">
        <f t="shared" si="259"/>
        <v>May</v>
      </c>
      <c r="E2806">
        <v>16</v>
      </c>
      <c r="F2806" t="s">
        <v>7</v>
      </c>
      <c r="G2806" t="s">
        <v>14</v>
      </c>
      <c r="H2806">
        <f t="shared" si="260"/>
        <v>21.5</v>
      </c>
      <c r="I2806">
        <v>10</v>
      </c>
      <c r="J2806" t="s">
        <v>42</v>
      </c>
      <c r="K2806" t="s">
        <v>43</v>
      </c>
      <c r="L2806">
        <f>Table357[[#This Row],[unit_price]]*Table357[[#This Row],[quantity]]</f>
        <v>160</v>
      </c>
      <c r="M2806">
        <f t="shared" si="261"/>
        <v>215</v>
      </c>
      <c r="N2806">
        <f t="shared" si="263"/>
        <v>55</v>
      </c>
      <c r="O2806" t="s">
        <v>111</v>
      </c>
      <c r="P2806" t="s">
        <v>115</v>
      </c>
      <c r="Q2806" t="str">
        <f>TEXT(Table357[[#This Row],[order_date]],"yyyy")</f>
        <v>2016</v>
      </c>
    </row>
    <row r="2807" spans="1:17" x14ac:dyDescent="0.3">
      <c r="A2807">
        <f t="shared" si="262"/>
        <v>7777898206</v>
      </c>
      <c r="B2807" s="1">
        <v>42493</v>
      </c>
      <c r="C2807" t="str">
        <f t="shared" si="258"/>
        <v>Tuesday</v>
      </c>
      <c r="D2807" t="str">
        <f t="shared" si="259"/>
        <v>May</v>
      </c>
      <c r="E2807">
        <v>20.75</v>
      </c>
      <c r="F2807" t="s">
        <v>13</v>
      </c>
      <c r="G2807" t="s">
        <v>22</v>
      </c>
      <c r="H2807">
        <f t="shared" si="260"/>
        <v>28.75</v>
      </c>
      <c r="I2807">
        <v>2</v>
      </c>
      <c r="J2807" t="s">
        <v>28</v>
      </c>
      <c r="K2807" t="s">
        <v>29</v>
      </c>
      <c r="L2807">
        <f>Table357[[#This Row],[unit_price]]*Table357[[#This Row],[quantity]]</f>
        <v>41.5</v>
      </c>
      <c r="M2807">
        <f t="shared" si="261"/>
        <v>57.5</v>
      </c>
      <c r="N2807">
        <f t="shared" si="263"/>
        <v>16</v>
      </c>
      <c r="O2807" t="s">
        <v>111</v>
      </c>
      <c r="P2807" t="s">
        <v>115</v>
      </c>
      <c r="Q2807" t="str">
        <f>TEXT(Table357[[#This Row],[order_date]],"yyyy")</f>
        <v>2016</v>
      </c>
    </row>
    <row r="2808" spans="1:17" x14ac:dyDescent="0.3">
      <c r="A2808">
        <f t="shared" si="262"/>
        <v>7777898207</v>
      </c>
      <c r="B2808" s="1">
        <v>42493</v>
      </c>
      <c r="C2808" t="str">
        <f t="shared" si="258"/>
        <v>Tuesday</v>
      </c>
      <c r="D2808" t="str">
        <f t="shared" si="259"/>
        <v>May</v>
      </c>
      <c r="E2808">
        <v>12.75</v>
      </c>
      <c r="F2808" t="s">
        <v>27</v>
      </c>
      <c r="G2808" t="s">
        <v>22</v>
      </c>
      <c r="H2808">
        <f t="shared" si="260"/>
        <v>17.75</v>
      </c>
      <c r="I2808">
        <v>5</v>
      </c>
      <c r="J2808" t="s">
        <v>50</v>
      </c>
      <c r="K2808" t="s">
        <v>51</v>
      </c>
      <c r="L2808">
        <f>Table357[[#This Row],[unit_price]]*Table357[[#This Row],[quantity]]</f>
        <v>63.75</v>
      </c>
      <c r="M2808">
        <f t="shared" si="261"/>
        <v>88.75</v>
      </c>
      <c r="N2808">
        <f t="shared" si="263"/>
        <v>25</v>
      </c>
      <c r="O2808" t="s">
        <v>111</v>
      </c>
      <c r="P2808" t="s">
        <v>115</v>
      </c>
      <c r="Q2808" t="str">
        <f>TEXT(Table357[[#This Row],[order_date]],"yyyy")</f>
        <v>2016</v>
      </c>
    </row>
    <row r="2809" spans="1:17" x14ac:dyDescent="0.3">
      <c r="A2809">
        <f t="shared" si="262"/>
        <v>7777898208</v>
      </c>
      <c r="B2809" s="1">
        <v>42493</v>
      </c>
      <c r="C2809" t="str">
        <f t="shared" si="258"/>
        <v>Tuesday</v>
      </c>
      <c r="D2809" t="str">
        <f t="shared" si="259"/>
        <v>May</v>
      </c>
      <c r="E2809">
        <v>20.25</v>
      </c>
      <c r="F2809" t="s">
        <v>13</v>
      </c>
      <c r="G2809" t="s">
        <v>14</v>
      </c>
      <c r="H2809">
        <f t="shared" si="260"/>
        <v>27.25</v>
      </c>
      <c r="I2809">
        <v>6</v>
      </c>
      <c r="J2809" t="s">
        <v>68</v>
      </c>
      <c r="K2809" t="s">
        <v>69</v>
      </c>
      <c r="L2809">
        <f>Table357[[#This Row],[unit_price]]*Table357[[#This Row],[quantity]]</f>
        <v>121.5</v>
      </c>
      <c r="M2809">
        <f t="shared" si="261"/>
        <v>163.5</v>
      </c>
      <c r="N2809">
        <f t="shared" si="263"/>
        <v>42</v>
      </c>
      <c r="O2809" t="s">
        <v>111</v>
      </c>
      <c r="P2809" t="s">
        <v>114</v>
      </c>
      <c r="Q2809" t="str">
        <f>TEXT(Table357[[#This Row],[order_date]],"yyyy")</f>
        <v>2016</v>
      </c>
    </row>
    <row r="2810" spans="1:17" x14ac:dyDescent="0.3">
      <c r="A2810">
        <f t="shared" si="262"/>
        <v>7777898209</v>
      </c>
      <c r="B2810" s="1">
        <v>42494</v>
      </c>
      <c r="C2810" t="str">
        <f t="shared" si="258"/>
        <v>Wednesday</v>
      </c>
      <c r="D2810" t="str">
        <f t="shared" si="259"/>
        <v>May</v>
      </c>
      <c r="E2810">
        <v>16.25</v>
      </c>
      <c r="F2810" t="s">
        <v>7</v>
      </c>
      <c r="G2810" t="s">
        <v>17</v>
      </c>
      <c r="H2810">
        <f t="shared" si="260"/>
        <v>24.75</v>
      </c>
      <c r="I2810">
        <v>3</v>
      </c>
      <c r="J2810" t="s">
        <v>70</v>
      </c>
      <c r="K2810" t="s">
        <v>71</v>
      </c>
      <c r="L2810">
        <f>Table357[[#This Row],[unit_price]]*Table357[[#This Row],[quantity]]</f>
        <v>48.75</v>
      </c>
      <c r="M2810">
        <f t="shared" si="261"/>
        <v>74.25</v>
      </c>
      <c r="N2810">
        <f t="shared" si="263"/>
        <v>25.5</v>
      </c>
      <c r="O2810" t="s">
        <v>111</v>
      </c>
      <c r="P2810" t="s">
        <v>114</v>
      </c>
      <c r="Q2810" t="str">
        <f>TEXT(Table357[[#This Row],[order_date]],"yyyy")</f>
        <v>2016</v>
      </c>
    </row>
    <row r="2811" spans="1:17" x14ac:dyDescent="0.3">
      <c r="A2811">
        <f t="shared" si="262"/>
        <v>7777898210</v>
      </c>
      <c r="B2811" s="1">
        <v>42494</v>
      </c>
      <c r="C2811" t="str">
        <f t="shared" si="258"/>
        <v>Wednesday</v>
      </c>
      <c r="D2811" t="str">
        <f t="shared" si="259"/>
        <v>May</v>
      </c>
      <c r="E2811">
        <v>12.25</v>
      </c>
      <c r="F2811" t="s">
        <v>27</v>
      </c>
      <c r="G2811" t="s">
        <v>17</v>
      </c>
      <c r="H2811">
        <f t="shared" si="260"/>
        <v>19.25</v>
      </c>
      <c r="I2811">
        <v>8</v>
      </c>
      <c r="J2811" t="s">
        <v>70</v>
      </c>
      <c r="K2811" t="s">
        <v>71</v>
      </c>
      <c r="L2811">
        <f>Table357[[#This Row],[unit_price]]*Table357[[#This Row],[quantity]]</f>
        <v>98</v>
      </c>
      <c r="M2811">
        <f t="shared" si="261"/>
        <v>154</v>
      </c>
      <c r="N2811">
        <f t="shared" si="263"/>
        <v>56</v>
      </c>
      <c r="O2811" t="s">
        <v>112</v>
      </c>
      <c r="P2811" t="s">
        <v>114</v>
      </c>
      <c r="Q2811" t="str">
        <f>TEXT(Table357[[#This Row],[order_date]],"yyyy")</f>
        <v>2016</v>
      </c>
    </row>
    <row r="2812" spans="1:17" x14ac:dyDescent="0.3">
      <c r="A2812">
        <f t="shared" si="262"/>
        <v>7777898211</v>
      </c>
      <c r="B2812" s="1">
        <v>42494</v>
      </c>
      <c r="C2812" t="str">
        <f t="shared" si="258"/>
        <v>Wednesday</v>
      </c>
      <c r="D2812" t="str">
        <f t="shared" si="259"/>
        <v>May</v>
      </c>
      <c r="E2812">
        <v>20.75</v>
      </c>
      <c r="F2812" t="s">
        <v>13</v>
      </c>
      <c r="G2812" t="s">
        <v>22</v>
      </c>
      <c r="H2812">
        <f t="shared" si="260"/>
        <v>28.75</v>
      </c>
      <c r="I2812">
        <v>7</v>
      </c>
      <c r="J2812" t="s">
        <v>23</v>
      </c>
      <c r="K2812" t="s">
        <v>24</v>
      </c>
      <c r="L2812">
        <f>Table357[[#This Row],[unit_price]]*Table357[[#This Row],[quantity]]</f>
        <v>145.25</v>
      </c>
      <c r="M2812">
        <f t="shared" si="261"/>
        <v>201.25</v>
      </c>
      <c r="N2812">
        <f t="shared" si="263"/>
        <v>56</v>
      </c>
      <c r="O2812" t="s">
        <v>112</v>
      </c>
      <c r="P2812" t="s">
        <v>115</v>
      </c>
      <c r="Q2812" t="str">
        <f>TEXT(Table357[[#This Row],[order_date]],"yyyy")</f>
        <v>2016</v>
      </c>
    </row>
    <row r="2813" spans="1:17" x14ac:dyDescent="0.3">
      <c r="A2813">
        <f t="shared" si="262"/>
        <v>7777898212</v>
      </c>
      <c r="B2813" s="1">
        <v>42494</v>
      </c>
      <c r="C2813" t="str">
        <f t="shared" si="258"/>
        <v>Wednesday</v>
      </c>
      <c r="D2813" t="str">
        <f t="shared" si="259"/>
        <v>May</v>
      </c>
      <c r="E2813">
        <v>25.5</v>
      </c>
      <c r="F2813" t="s">
        <v>76</v>
      </c>
      <c r="G2813" t="s">
        <v>8</v>
      </c>
      <c r="H2813">
        <f t="shared" si="260"/>
        <v>26.5</v>
      </c>
      <c r="I2813">
        <v>7</v>
      </c>
      <c r="J2813" t="s">
        <v>30</v>
      </c>
      <c r="K2813" t="s">
        <v>31</v>
      </c>
      <c r="L2813">
        <f>Table357[[#This Row],[unit_price]]*Table357[[#This Row],[quantity]]</f>
        <v>178.5</v>
      </c>
      <c r="M2813">
        <f t="shared" si="261"/>
        <v>185.5</v>
      </c>
      <c r="N2813">
        <f t="shared" si="263"/>
        <v>7</v>
      </c>
      <c r="O2813" t="s">
        <v>111</v>
      </c>
      <c r="P2813" t="s">
        <v>114</v>
      </c>
      <c r="Q2813" t="str">
        <f>TEXT(Table357[[#This Row],[order_date]],"yyyy")</f>
        <v>2016</v>
      </c>
    </row>
    <row r="2814" spans="1:17" x14ac:dyDescent="0.3">
      <c r="A2814">
        <f t="shared" si="262"/>
        <v>7777898213</v>
      </c>
      <c r="B2814" s="1">
        <v>42494</v>
      </c>
      <c r="C2814" t="str">
        <f t="shared" si="258"/>
        <v>Wednesday</v>
      </c>
      <c r="D2814" t="str">
        <f t="shared" si="259"/>
        <v>May</v>
      </c>
      <c r="E2814">
        <v>16.5</v>
      </c>
      <c r="F2814" t="s">
        <v>7</v>
      </c>
      <c r="G2814" t="s">
        <v>17</v>
      </c>
      <c r="H2814">
        <f t="shared" si="260"/>
        <v>25</v>
      </c>
      <c r="I2814">
        <v>3</v>
      </c>
      <c r="J2814" t="s">
        <v>66</v>
      </c>
      <c r="K2814" t="s">
        <v>67</v>
      </c>
      <c r="L2814">
        <f>Table357[[#This Row],[unit_price]]*Table357[[#This Row],[quantity]]</f>
        <v>49.5</v>
      </c>
      <c r="M2814">
        <f t="shared" si="261"/>
        <v>75</v>
      </c>
      <c r="N2814">
        <f t="shared" si="263"/>
        <v>25.5</v>
      </c>
      <c r="O2814" t="s">
        <v>112</v>
      </c>
      <c r="P2814" t="s">
        <v>114</v>
      </c>
      <c r="Q2814" t="str">
        <f>TEXT(Table357[[#This Row],[order_date]],"yyyy")</f>
        <v>2016</v>
      </c>
    </row>
    <row r="2815" spans="1:17" x14ac:dyDescent="0.3">
      <c r="A2815">
        <f t="shared" si="262"/>
        <v>7777898214</v>
      </c>
      <c r="B2815" s="1">
        <v>42495</v>
      </c>
      <c r="C2815" t="str">
        <f t="shared" si="258"/>
        <v>Thursday</v>
      </c>
      <c r="D2815" t="str">
        <f t="shared" si="259"/>
        <v>May</v>
      </c>
      <c r="E2815">
        <v>12.5</v>
      </c>
      <c r="F2815" t="s">
        <v>27</v>
      </c>
      <c r="G2815" t="s">
        <v>17</v>
      </c>
      <c r="H2815">
        <f t="shared" si="260"/>
        <v>19.5</v>
      </c>
      <c r="I2815">
        <v>2</v>
      </c>
      <c r="J2815" t="s">
        <v>38</v>
      </c>
      <c r="K2815" t="s">
        <v>39</v>
      </c>
      <c r="L2815">
        <f>Table357[[#This Row],[unit_price]]*Table357[[#This Row],[quantity]]</f>
        <v>25</v>
      </c>
      <c r="M2815">
        <f t="shared" si="261"/>
        <v>39</v>
      </c>
      <c r="N2815">
        <f t="shared" si="263"/>
        <v>14</v>
      </c>
      <c r="O2815" t="s">
        <v>112</v>
      </c>
      <c r="P2815" t="s">
        <v>114</v>
      </c>
      <c r="Q2815" t="str">
        <f>TEXT(Table357[[#This Row],[order_date]],"yyyy")</f>
        <v>2016</v>
      </c>
    </row>
    <row r="2816" spans="1:17" x14ac:dyDescent="0.3">
      <c r="A2816">
        <f t="shared" si="262"/>
        <v>7777898215</v>
      </c>
      <c r="B2816" s="1">
        <v>42495</v>
      </c>
      <c r="C2816" t="str">
        <f t="shared" si="258"/>
        <v>Thursday</v>
      </c>
      <c r="D2816" t="str">
        <f t="shared" si="259"/>
        <v>May</v>
      </c>
      <c r="E2816">
        <v>12.75</v>
      </c>
      <c r="F2816" t="s">
        <v>27</v>
      </c>
      <c r="G2816" t="s">
        <v>22</v>
      </c>
      <c r="H2816">
        <f t="shared" si="260"/>
        <v>17.75</v>
      </c>
      <c r="I2816">
        <v>3</v>
      </c>
      <c r="J2816" t="s">
        <v>28</v>
      </c>
      <c r="K2816" t="s">
        <v>29</v>
      </c>
      <c r="L2816">
        <f>Table357[[#This Row],[unit_price]]*Table357[[#This Row],[quantity]]</f>
        <v>38.25</v>
      </c>
      <c r="M2816">
        <f t="shared" si="261"/>
        <v>53.25</v>
      </c>
      <c r="N2816">
        <f t="shared" si="263"/>
        <v>15</v>
      </c>
      <c r="O2816" t="s">
        <v>111</v>
      </c>
      <c r="P2816" t="s">
        <v>115</v>
      </c>
      <c r="Q2816" t="str">
        <f>TEXT(Table357[[#This Row],[order_date]],"yyyy")</f>
        <v>2016</v>
      </c>
    </row>
    <row r="2817" spans="1:17" x14ac:dyDescent="0.3">
      <c r="A2817">
        <f t="shared" si="262"/>
        <v>7777898216</v>
      </c>
      <c r="B2817" s="1">
        <v>42495</v>
      </c>
      <c r="C2817" t="str">
        <f t="shared" si="258"/>
        <v>Thursday</v>
      </c>
      <c r="D2817" t="str">
        <f t="shared" si="259"/>
        <v>May</v>
      </c>
      <c r="E2817">
        <v>23.65</v>
      </c>
      <c r="F2817" t="s">
        <v>27</v>
      </c>
      <c r="G2817" t="s">
        <v>17</v>
      </c>
      <c r="H2817">
        <f t="shared" si="260"/>
        <v>30.65</v>
      </c>
      <c r="I2817">
        <v>7</v>
      </c>
      <c r="J2817" t="s">
        <v>77</v>
      </c>
      <c r="K2817" t="s">
        <v>78</v>
      </c>
      <c r="L2817">
        <f>Table357[[#This Row],[unit_price]]*Table357[[#This Row],[quantity]]</f>
        <v>165.54999999999998</v>
      </c>
      <c r="M2817">
        <f t="shared" si="261"/>
        <v>214.54999999999998</v>
      </c>
      <c r="N2817">
        <f t="shared" si="263"/>
        <v>49</v>
      </c>
      <c r="O2817" t="s">
        <v>111</v>
      </c>
      <c r="P2817" t="s">
        <v>115</v>
      </c>
      <c r="Q2817" t="str">
        <f>TEXT(Table357[[#This Row],[order_date]],"yyyy")</f>
        <v>2016</v>
      </c>
    </row>
    <row r="2818" spans="1:17" x14ac:dyDescent="0.3">
      <c r="A2818">
        <f t="shared" si="262"/>
        <v>7777898217</v>
      </c>
      <c r="B2818" s="1">
        <v>42495</v>
      </c>
      <c r="C2818" t="str">
        <f t="shared" ref="C2818:C2881" si="264">TEXT(B2818,"dddd")</f>
        <v>Thursday</v>
      </c>
      <c r="D2818" t="str">
        <f t="shared" si="259"/>
        <v>May</v>
      </c>
      <c r="E2818">
        <v>16</v>
      </c>
      <c r="F2818" t="s">
        <v>7</v>
      </c>
      <c r="G2818" t="s">
        <v>8</v>
      </c>
      <c r="H2818">
        <f t="shared" si="260"/>
        <v>20.5</v>
      </c>
      <c r="I2818">
        <v>6</v>
      </c>
      <c r="J2818" t="s">
        <v>58</v>
      </c>
      <c r="K2818" t="s">
        <v>59</v>
      </c>
      <c r="L2818">
        <f>Table357[[#This Row],[unit_price]]*Table357[[#This Row],[quantity]]</f>
        <v>96</v>
      </c>
      <c r="M2818">
        <f t="shared" si="261"/>
        <v>123</v>
      </c>
      <c r="N2818">
        <f t="shared" si="263"/>
        <v>27</v>
      </c>
      <c r="O2818" t="s">
        <v>111</v>
      </c>
      <c r="P2818" t="s">
        <v>115</v>
      </c>
      <c r="Q2818" t="str">
        <f>TEXT(Table357[[#This Row],[order_date]],"yyyy")</f>
        <v>2016</v>
      </c>
    </row>
    <row r="2819" spans="1:17" x14ac:dyDescent="0.3">
      <c r="A2819">
        <f t="shared" si="262"/>
        <v>7777898218</v>
      </c>
      <c r="B2819" s="1">
        <v>42495</v>
      </c>
      <c r="C2819" t="str">
        <f t="shared" si="264"/>
        <v>Thursday</v>
      </c>
      <c r="D2819" t="str">
        <f t="shared" ref="D2819:D2882" si="265">TEXT(B2819,"mmmm")</f>
        <v>May</v>
      </c>
      <c r="E2819">
        <v>15.25</v>
      </c>
      <c r="F2819" t="s">
        <v>13</v>
      </c>
      <c r="G2819" t="s">
        <v>8</v>
      </c>
      <c r="H2819">
        <f t="shared" ref="H2819:H2882" si="266">E2819 +   IF(F2819="S", 2, IF(F2819="M", 3.5, IF(F2819="L", 5, 0))) +  IF(G2819="Classic", 1, IF(G2819="Veggie", 2, IF(G2819="Chicken", 3, IF(G2819="Supreme",5,0))))</f>
        <v>21.25</v>
      </c>
      <c r="I2819">
        <v>1</v>
      </c>
      <c r="J2819" t="s">
        <v>48</v>
      </c>
      <c r="K2819" t="s">
        <v>49</v>
      </c>
      <c r="L2819">
        <f>Table357[[#This Row],[unit_price]]*Table357[[#This Row],[quantity]]</f>
        <v>15.25</v>
      </c>
      <c r="M2819">
        <f t="shared" ref="M2819:M2882" si="267">H2819*I2819</f>
        <v>21.25</v>
      </c>
      <c r="N2819">
        <f t="shared" si="263"/>
        <v>6</v>
      </c>
      <c r="O2819" t="s">
        <v>111</v>
      </c>
      <c r="P2819" t="s">
        <v>114</v>
      </c>
      <c r="Q2819" t="str">
        <f>TEXT(Table357[[#This Row],[order_date]],"yyyy")</f>
        <v>2016</v>
      </c>
    </row>
    <row r="2820" spans="1:17" x14ac:dyDescent="0.3">
      <c r="A2820">
        <f t="shared" ref="A2820:A2883" si="268">A2819+1</f>
        <v>7777898219</v>
      </c>
      <c r="B2820" s="1">
        <v>42495</v>
      </c>
      <c r="C2820" t="str">
        <f t="shared" si="264"/>
        <v>Thursday</v>
      </c>
      <c r="D2820" t="str">
        <f t="shared" si="265"/>
        <v>May</v>
      </c>
      <c r="E2820">
        <v>16.75</v>
      </c>
      <c r="F2820" t="s">
        <v>7</v>
      </c>
      <c r="G2820" t="s">
        <v>22</v>
      </c>
      <c r="H2820">
        <f t="shared" si="266"/>
        <v>23.25</v>
      </c>
      <c r="I2820">
        <v>7</v>
      </c>
      <c r="J2820" t="s">
        <v>72</v>
      </c>
      <c r="K2820" t="s">
        <v>73</v>
      </c>
      <c r="L2820">
        <f>Table357[[#This Row],[unit_price]]*Table357[[#This Row],[quantity]]</f>
        <v>117.25</v>
      </c>
      <c r="M2820">
        <f t="shared" si="267"/>
        <v>162.75</v>
      </c>
      <c r="N2820">
        <f t="shared" si="263"/>
        <v>45.5</v>
      </c>
      <c r="O2820" t="s">
        <v>112</v>
      </c>
      <c r="P2820" t="s">
        <v>114</v>
      </c>
      <c r="Q2820" t="str">
        <f>TEXT(Table357[[#This Row],[order_date]],"yyyy")</f>
        <v>2016</v>
      </c>
    </row>
    <row r="2821" spans="1:17" x14ac:dyDescent="0.3">
      <c r="A2821">
        <f t="shared" si="268"/>
        <v>7777898220</v>
      </c>
      <c r="B2821" s="1">
        <v>42495</v>
      </c>
      <c r="C2821" t="str">
        <f t="shared" si="264"/>
        <v>Thursday</v>
      </c>
      <c r="D2821" t="str">
        <f t="shared" si="265"/>
        <v>May</v>
      </c>
      <c r="E2821">
        <v>12</v>
      </c>
      <c r="F2821" t="s">
        <v>27</v>
      </c>
      <c r="G2821" t="s">
        <v>8</v>
      </c>
      <c r="H2821">
        <f t="shared" si="266"/>
        <v>15</v>
      </c>
      <c r="I2821">
        <v>9</v>
      </c>
      <c r="J2821" t="s">
        <v>52</v>
      </c>
      <c r="K2821" t="s">
        <v>53</v>
      </c>
      <c r="L2821">
        <f>Table357[[#This Row],[unit_price]]*Table357[[#This Row],[quantity]]</f>
        <v>108</v>
      </c>
      <c r="M2821">
        <f t="shared" si="267"/>
        <v>135</v>
      </c>
      <c r="N2821">
        <f t="shared" ref="N2821:N2884" si="269">(H2821-E2821)*I2821</f>
        <v>27</v>
      </c>
      <c r="O2821" t="s">
        <v>111</v>
      </c>
      <c r="P2821" t="s">
        <v>115</v>
      </c>
      <c r="Q2821" t="str">
        <f>TEXT(Table357[[#This Row],[order_date]],"yyyy")</f>
        <v>2016</v>
      </c>
    </row>
    <row r="2822" spans="1:17" x14ac:dyDescent="0.3">
      <c r="A2822">
        <f t="shared" si="268"/>
        <v>7777898221</v>
      </c>
      <c r="B2822" s="1">
        <v>42495</v>
      </c>
      <c r="C2822" t="str">
        <f t="shared" si="264"/>
        <v>Thursday</v>
      </c>
      <c r="D2822" t="str">
        <f t="shared" si="265"/>
        <v>May</v>
      </c>
      <c r="E2822">
        <v>18.5</v>
      </c>
      <c r="F2822" t="s">
        <v>13</v>
      </c>
      <c r="G2822" t="s">
        <v>14</v>
      </c>
      <c r="H2822">
        <f t="shared" si="266"/>
        <v>25.5</v>
      </c>
      <c r="I2822">
        <v>10</v>
      </c>
      <c r="J2822" t="s">
        <v>15</v>
      </c>
      <c r="K2822" t="s">
        <v>16</v>
      </c>
      <c r="L2822">
        <f>Table357[[#This Row],[unit_price]]*Table357[[#This Row],[quantity]]</f>
        <v>185</v>
      </c>
      <c r="M2822">
        <f t="shared" si="267"/>
        <v>255</v>
      </c>
      <c r="N2822">
        <f t="shared" si="269"/>
        <v>70</v>
      </c>
      <c r="O2822" t="s">
        <v>112</v>
      </c>
      <c r="P2822" t="s">
        <v>114</v>
      </c>
      <c r="Q2822" t="str">
        <f>TEXT(Table357[[#This Row],[order_date]],"yyyy")</f>
        <v>2016</v>
      </c>
    </row>
    <row r="2823" spans="1:17" x14ac:dyDescent="0.3">
      <c r="A2823">
        <f t="shared" si="268"/>
        <v>7777898222</v>
      </c>
      <c r="B2823" s="1">
        <v>42495</v>
      </c>
      <c r="C2823" t="str">
        <f t="shared" si="264"/>
        <v>Thursday</v>
      </c>
      <c r="D2823" t="str">
        <f t="shared" si="265"/>
        <v>May</v>
      </c>
      <c r="E2823">
        <v>12.5</v>
      </c>
      <c r="F2823" t="s">
        <v>27</v>
      </c>
      <c r="G2823" t="s">
        <v>17</v>
      </c>
      <c r="H2823">
        <f t="shared" si="266"/>
        <v>19.5</v>
      </c>
      <c r="I2823">
        <v>10</v>
      </c>
      <c r="J2823" t="s">
        <v>32</v>
      </c>
      <c r="K2823" t="s">
        <v>33</v>
      </c>
      <c r="L2823">
        <f>Table357[[#This Row],[unit_price]]*Table357[[#This Row],[quantity]]</f>
        <v>125</v>
      </c>
      <c r="M2823">
        <f t="shared" si="267"/>
        <v>195</v>
      </c>
      <c r="N2823">
        <f t="shared" si="269"/>
        <v>70</v>
      </c>
      <c r="O2823" t="s">
        <v>111</v>
      </c>
      <c r="P2823" t="s">
        <v>115</v>
      </c>
      <c r="Q2823" t="str">
        <f>TEXT(Table357[[#This Row],[order_date]],"yyyy")</f>
        <v>2016</v>
      </c>
    </row>
    <row r="2824" spans="1:17" x14ac:dyDescent="0.3">
      <c r="A2824">
        <f t="shared" si="268"/>
        <v>7777898223</v>
      </c>
      <c r="B2824" s="1">
        <v>42496</v>
      </c>
      <c r="C2824" t="str">
        <f t="shared" si="264"/>
        <v>Friday</v>
      </c>
      <c r="D2824" t="str">
        <f t="shared" si="265"/>
        <v>May</v>
      </c>
      <c r="E2824">
        <v>16</v>
      </c>
      <c r="F2824" t="s">
        <v>7</v>
      </c>
      <c r="G2824" t="s">
        <v>8</v>
      </c>
      <c r="H2824">
        <f t="shared" si="266"/>
        <v>20.5</v>
      </c>
      <c r="I2824">
        <v>8</v>
      </c>
      <c r="J2824" t="s">
        <v>11</v>
      </c>
      <c r="K2824" t="s">
        <v>12</v>
      </c>
      <c r="L2824">
        <f>Table357[[#This Row],[unit_price]]*Table357[[#This Row],[quantity]]</f>
        <v>128</v>
      </c>
      <c r="M2824">
        <f t="shared" si="267"/>
        <v>164</v>
      </c>
      <c r="N2824">
        <f t="shared" si="269"/>
        <v>36</v>
      </c>
      <c r="O2824" t="s">
        <v>111</v>
      </c>
      <c r="P2824" t="s">
        <v>115</v>
      </c>
      <c r="Q2824" t="str">
        <f>TEXT(Table357[[#This Row],[order_date]],"yyyy")</f>
        <v>2016</v>
      </c>
    </row>
    <row r="2825" spans="1:17" x14ac:dyDescent="0.3">
      <c r="A2825">
        <f t="shared" si="268"/>
        <v>7777898224</v>
      </c>
      <c r="B2825" s="1">
        <v>42496</v>
      </c>
      <c r="C2825" t="str">
        <f t="shared" si="264"/>
        <v>Friday</v>
      </c>
      <c r="D2825" t="str">
        <f t="shared" si="265"/>
        <v>May</v>
      </c>
      <c r="E2825">
        <v>17.95</v>
      </c>
      <c r="F2825" t="s">
        <v>13</v>
      </c>
      <c r="G2825" t="s">
        <v>14</v>
      </c>
      <c r="H2825">
        <f t="shared" si="266"/>
        <v>24.95</v>
      </c>
      <c r="I2825">
        <v>9</v>
      </c>
      <c r="J2825" t="s">
        <v>56</v>
      </c>
      <c r="K2825" t="s">
        <v>57</v>
      </c>
      <c r="L2825">
        <f>Table357[[#This Row],[unit_price]]*Table357[[#This Row],[quantity]]</f>
        <v>161.54999999999998</v>
      </c>
      <c r="M2825">
        <f t="shared" si="267"/>
        <v>224.54999999999998</v>
      </c>
      <c r="N2825">
        <f t="shared" si="269"/>
        <v>63</v>
      </c>
      <c r="O2825" t="s">
        <v>111</v>
      </c>
      <c r="P2825" t="s">
        <v>115</v>
      </c>
      <c r="Q2825" t="str">
        <f>TEXT(Table357[[#This Row],[order_date]],"yyyy")</f>
        <v>2016</v>
      </c>
    </row>
    <row r="2826" spans="1:17" x14ac:dyDescent="0.3">
      <c r="A2826">
        <f t="shared" si="268"/>
        <v>7777898225</v>
      </c>
      <c r="B2826" s="1">
        <v>42496</v>
      </c>
      <c r="C2826" t="str">
        <f t="shared" si="264"/>
        <v>Friday</v>
      </c>
      <c r="D2826" t="str">
        <f t="shared" si="265"/>
        <v>May</v>
      </c>
      <c r="E2826">
        <v>10.5</v>
      </c>
      <c r="F2826" t="s">
        <v>27</v>
      </c>
      <c r="G2826" t="s">
        <v>8</v>
      </c>
      <c r="H2826">
        <f t="shared" si="266"/>
        <v>13.5</v>
      </c>
      <c r="I2826">
        <v>5</v>
      </c>
      <c r="J2826" t="s">
        <v>9</v>
      </c>
      <c r="K2826" t="s">
        <v>10</v>
      </c>
      <c r="L2826">
        <f>Table357[[#This Row],[unit_price]]*Table357[[#This Row],[quantity]]</f>
        <v>52.5</v>
      </c>
      <c r="M2826">
        <f t="shared" si="267"/>
        <v>67.5</v>
      </c>
      <c r="N2826">
        <f t="shared" si="269"/>
        <v>15</v>
      </c>
      <c r="O2826" t="s">
        <v>112</v>
      </c>
      <c r="P2826" t="s">
        <v>115</v>
      </c>
      <c r="Q2826" t="str">
        <f>TEXT(Table357[[#This Row],[order_date]],"yyyy")</f>
        <v>2016</v>
      </c>
    </row>
    <row r="2827" spans="1:17" x14ac:dyDescent="0.3">
      <c r="A2827">
        <f t="shared" si="268"/>
        <v>7777898226</v>
      </c>
      <c r="B2827" s="1">
        <v>42497</v>
      </c>
      <c r="C2827" t="str">
        <f t="shared" si="264"/>
        <v>Saturday</v>
      </c>
      <c r="D2827" t="str">
        <f t="shared" si="265"/>
        <v>May</v>
      </c>
      <c r="E2827">
        <v>12.5</v>
      </c>
      <c r="F2827" t="s">
        <v>27</v>
      </c>
      <c r="G2827" t="s">
        <v>17</v>
      </c>
      <c r="H2827">
        <f t="shared" si="266"/>
        <v>19.5</v>
      </c>
      <c r="I2827">
        <v>9</v>
      </c>
      <c r="J2827" t="s">
        <v>32</v>
      </c>
      <c r="K2827" t="s">
        <v>33</v>
      </c>
      <c r="L2827">
        <f>Table357[[#This Row],[unit_price]]*Table357[[#This Row],[quantity]]</f>
        <v>112.5</v>
      </c>
      <c r="M2827">
        <f t="shared" si="267"/>
        <v>175.5</v>
      </c>
      <c r="N2827">
        <f t="shared" si="269"/>
        <v>63</v>
      </c>
      <c r="O2827" t="s">
        <v>112</v>
      </c>
      <c r="P2827" t="s">
        <v>114</v>
      </c>
      <c r="Q2827" t="str">
        <f>TEXT(Table357[[#This Row],[order_date]],"yyyy")</f>
        <v>2016</v>
      </c>
    </row>
    <row r="2828" spans="1:17" x14ac:dyDescent="0.3">
      <c r="A2828">
        <f t="shared" si="268"/>
        <v>7777898227</v>
      </c>
      <c r="B2828" s="1">
        <v>42497</v>
      </c>
      <c r="C2828" t="str">
        <f t="shared" si="264"/>
        <v>Saturday</v>
      </c>
      <c r="D2828" t="str">
        <f t="shared" si="265"/>
        <v>May</v>
      </c>
      <c r="E2828">
        <v>17.95</v>
      </c>
      <c r="F2828" t="s">
        <v>13</v>
      </c>
      <c r="G2828" t="s">
        <v>14</v>
      </c>
      <c r="H2828">
        <f t="shared" si="266"/>
        <v>24.95</v>
      </c>
      <c r="I2828">
        <v>10</v>
      </c>
      <c r="J2828" t="s">
        <v>56</v>
      </c>
      <c r="K2828" t="s">
        <v>57</v>
      </c>
      <c r="L2828">
        <f>Table357[[#This Row],[unit_price]]*Table357[[#This Row],[quantity]]</f>
        <v>179.5</v>
      </c>
      <c r="M2828">
        <f t="shared" si="267"/>
        <v>249.5</v>
      </c>
      <c r="N2828">
        <f t="shared" si="269"/>
        <v>70</v>
      </c>
      <c r="O2828" t="s">
        <v>111</v>
      </c>
      <c r="P2828" t="s">
        <v>114</v>
      </c>
      <c r="Q2828" t="str">
        <f>TEXT(Table357[[#This Row],[order_date]],"yyyy")</f>
        <v>2016</v>
      </c>
    </row>
    <row r="2829" spans="1:17" x14ac:dyDescent="0.3">
      <c r="A2829">
        <f t="shared" si="268"/>
        <v>7777898228</v>
      </c>
      <c r="B2829" s="1">
        <v>42497</v>
      </c>
      <c r="C2829" t="str">
        <f t="shared" si="264"/>
        <v>Saturday</v>
      </c>
      <c r="D2829" t="str">
        <f t="shared" si="265"/>
        <v>May</v>
      </c>
      <c r="E2829">
        <v>12.5</v>
      </c>
      <c r="F2829" t="s">
        <v>27</v>
      </c>
      <c r="G2829" t="s">
        <v>17</v>
      </c>
      <c r="H2829">
        <f t="shared" si="266"/>
        <v>19.5</v>
      </c>
      <c r="I2829">
        <v>12</v>
      </c>
      <c r="J2829" t="s">
        <v>32</v>
      </c>
      <c r="K2829" t="s">
        <v>33</v>
      </c>
      <c r="L2829">
        <f>Table357[[#This Row],[unit_price]]*Table357[[#This Row],[quantity]]</f>
        <v>150</v>
      </c>
      <c r="M2829">
        <f t="shared" si="267"/>
        <v>234</v>
      </c>
      <c r="N2829">
        <f t="shared" si="269"/>
        <v>84</v>
      </c>
      <c r="O2829" t="s">
        <v>111</v>
      </c>
      <c r="P2829" t="s">
        <v>115</v>
      </c>
      <c r="Q2829" t="str">
        <f>TEXT(Table357[[#This Row],[order_date]],"yyyy")</f>
        <v>2016</v>
      </c>
    </row>
    <row r="2830" spans="1:17" x14ac:dyDescent="0.3">
      <c r="A2830">
        <f t="shared" si="268"/>
        <v>7777898229</v>
      </c>
      <c r="B2830" s="1">
        <v>42497</v>
      </c>
      <c r="C2830" t="str">
        <f t="shared" si="264"/>
        <v>Saturday</v>
      </c>
      <c r="D2830" t="str">
        <f t="shared" si="265"/>
        <v>May</v>
      </c>
      <c r="E2830">
        <v>12</v>
      </c>
      <c r="F2830" t="s">
        <v>27</v>
      </c>
      <c r="G2830" t="s">
        <v>8</v>
      </c>
      <c r="H2830">
        <f t="shared" si="266"/>
        <v>15</v>
      </c>
      <c r="I2830">
        <v>9</v>
      </c>
      <c r="J2830" t="s">
        <v>52</v>
      </c>
      <c r="K2830" t="s">
        <v>53</v>
      </c>
      <c r="L2830">
        <f>Table357[[#This Row],[unit_price]]*Table357[[#This Row],[quantity]]</f>
        <v>108</v>
      </c>
      <c r="M2830">
        <f t="shared" si="267"/>
        <v>135</v>
      </c>
      <c r="N2830">
        <f t="shared" si="269"/>
        <v>27</v>
      </c>
      <c r="O2830" t="s">
        <v>112</v>
      </c>
      <c r="P2830" t="s">
        <v>114</v>
      </c>
      <c r="Q2830" t="str">
        <f>TEXT(Table357[[#This Row],[order_date]],"yyyy")</f>
        <v>2016</v>
      </c>
    </row>
    <row r="2831" spans="1:17" x14ac:dyDescent="0.3">
      <c r="A2831">
        <f t="shared" si="268"/>
        <v>7777898230</v>
      </c>
      <c r="B2831" s="1">
        <v>42497</v>
      </c>
      <c r="C2831" t="str">
        <f t="shared" si="264"/>
        <v>Saturday</v>
      </c>
      <c r="D2831" t="str">
        <f t="shared" si="265"/>
        <v>May</v>
      </c>
      <c r="E2831">
        <v>16.75</v>
      </c>
      <c r="F2831" t="s">
        <v>7</v>
      </c>
      <c r="G2831" t="s">
        <v>14</v>
      </c>
      <c r="H2831">
        <f t="shared" si="266"/>
        <v>22.25</v>
      </c>
      <c r="I2831">
        <v>7</v>
      </c>
      <c r="J2831" t="s">
        <v>62</v>
      </c>
      <c r="K2831" t="s">
        <v>63</v>
      </c>
      <c r="L2831">
        <f>Table357[[#This Row],[unit_price]]*Table357[[#This Row],[quantity]]</f>
        <v>117.25</v>
      </c>
      <c r="M2831">
        <f t="shared" si="267"/>
        <v>155.75</v>
      </c>
      <c r="N2831">
        <f t="shared" si="269"/>
        <v>38.5</v>
      </c>
      <c r="O2831" t="s">
        <v>112</v>
      </c>
      <c r="P2831" t="s">
        <v>114</v>
      </c>
      <c r="Q2831" t="str">
        <f>TEXT(Table357[[#This Row],[order_date]],"yyyy")</f>
        <v>2016</v>
      </c>
    </row>
    <row r="2832" spans="1:17" x14ac:dyDescent="0.3">
      <c r="A2832">
        <f t="shared" si="268"/>
        <v>7777898231</v>
      </c>
      <c r="B2832" s="1">
        <v>42497</v>
      </c>
      <c r="C2832" t="str">
        <f t="shared" si="264"/>
        <v>Saturday</v>
      </c>
      <c r="D2832" t="str">
        <f t="shared" si="265"/>
        <v>May</v>
      </c>
      <c r="E2832">
        <v>12.5</v>
      </c>
      <c r="F2832" t="s">
        <v>7</v>
      </c>
      <c r="G2832" t="s">
        <v>8</v>
      </c>
      <c r="H2832">
        <f t="shared" si="266"/>
        <v>17</v>
      </c>
      <c r="I2832">
        <v>7</v>
      </c>
      <c r="J2832" t="s">
        <v>48</v>
      </c>
      <c r="K2832" t="s">
        <v>49</v>
      </c>
      <c r="L2832">
        <f>Table357[[#This Row],[unit_price]]*Table357[[#This Row],[quantity]]</f>
        <v>87.5</v>
      </c>
      <c r="M2832">
        <f t="shared" si="267"/>
        <v>119</v>
      </c>
      <c r="N2832">
        <f t="shared" si="269"/>
        <v>31.5</v>
      </c>
      <c r="O2832" t="s">
        <v>111</v>
      </c>
      <c r="P2832" t="s">
        <v>115</v>
      </c>
      <c r="Q2832" t="str">
        <f>TEXT(Table357[[#This Row],[order_date]],"yyyy")</f>
        <v>2016</v>
      </c>
    </row>
    <row r="2833" spans="1:17" x14ac:dyDescent="0.3">
      <c r="A2833">
        <f t="shared" si="268"/>
        <v>7777898232</v>
      </c>
      <c r="B2833" s="1">
        <v>42497</v>
      </c>
      <c r="C2833" t="str">
        <f t="shared" si="264"/>
        <v>Saturday</v>
      </c>
      <c r="D2833" t="str">
        <f t="shared" si="265"/>
        <v>May</v>
      </c>
      <c r="E2833">
        <v>16.5</v>
      </c>
      <c r="F2833" t="s">
        <v>7</v>
      </c>
      <c r="G2833" t="s">
        <v>17</v>
      </c>
      <c r="H2833">
        <f t="shared" si="266"/>
        <v>25</v>
      </c>
      <c r="I2833">
        <v>8</v>
      </c>
      <c r="J2833" t="s">
        <v>66</v>
      </c>
      <c r="K2833" t="s">
        <v>67</v>
      </c>
      <c r="L2833">
        <f>Table357[[#This Row],[unit_price]]*Table357[[#This Row],[quantity]]</f>
        <v>132</v>
      </c>
      <c r="M2833">
        <f t="shared" si="267"/>
        <v>200</v>
      </c>
      <c r="N2833">
        <f t="shared" si="269"/>
        <v>68</v>
      </c>
      <c r="O2833" t="s">
        <v>111</v>
      </c>
      <c r="P2833" t="s">
        <v>114</v>
      </c>
      <c r="Q2833" t="str">
        <f>TEXT(Table357[[#This Row],[order_date]],"yyyy")</f>
        <v>2016</v>
      </c>
    </row>
    <row r="2834" spans="1:17" x14ac:dyDescent="0.3">
      <c r="A2834">
        <f t="shared" si="268"/>
        <v>7777898233</v>
      </c>
      <c r="B2834" s="1">
        <v>42498</v>
      </c>
      <c r="C2834" t="str">
        <f t="shared" si="264"/>
        <v>Sunday</v>
      </c>
      <c r="D2834" t="str">
        <f t="shared" si="265"/>
        <v>May</v>
      </c>
      <c r="E2834">
        <v>16.5</v>
      </c>
      <c r="F2834" t="s">
        <v>7</v>
      </c>
      <c r="G2834" t="s">
        <v>17</v>
      </c>
      <c r="H2834">
        <f t="shared" si="266"/>
        <v>25</v>
      </c>
      <c r="I2834">
        <v>8</v>
      </c>
      <c r="J2834" t="s">
        <v>66</v>
      </c>
      <c r="K2834" t="s">
        <v>67</v>
      </c>
      <c r="L2834">
        <f>Table357[[#This Row],[unit_price]]*Table357[[#This Row],[quantity]]</f>
        <v>132</v>
      </c>
      <c r="M2834">
        <f t="shared" si="267"/>
        <v>200</v>
      </c>
      <c r="N2834">
        <f t="shared" si="269"/>
        <v>68</v>
      </c>
      <c r="O2834" t="s">
        <v>111</v>
      </c>
      <c r="P2834" t="s">
        <v>114</v>
      </c>
      <c r="Q2834" t="str">
        <f>TEXT(Table357[[#This Row],[order_date]],"yyyy")</f>
        <v>2016</v>
      </c>
    </row>
    <row r="2835" spans="1:17" x14ac:dyDescent="0.3">
      <c r="A2835">
        <f t="shared" si="268"/>
        <v>7777898234</v>
      </c>
      <c r="B2835" s="1">
        <v>42498</v>
      </c>
      <c r="C2835" t="str">
        <f t="shared" si="264"/>
        <v>Sunday</v>
      </c>
      <c r="D2835" t="str">
        <f t="shared" si="265"/>
        <v>May</v>
      </c>
      <c r="E2835">
        <v>20.75</v>
      </c>
      <c r="F2835" t="s">
        <v>13</v>
      </c>
      <c r="G2835" t="s">
        <v>22</v>
      </c>
      <c r="H2835">
        <f t="shared" si="266"/>
        <v>28.75</v>
      </c>
      <c r="I2835">
        <v>10</v>
      </c>
      <c r="J2835" t="s">
        <v>46</v>
      </c>
      <c r="K2835" t="s">
        <v>47</v>
      </c>
      <c r="L2835">
        <f>Table357[[#This Row],[unit_price]]*Table357[[#This Row],[quantity]]</f>
        <v>207.5</v>
      </c>
      <c r="M2835">
        <f t="shared" si="267"/>
        <v>287.5</v>
      </c>
      <c r="N2835">
        <f t="shared" si="269"/>
        <v>80</v>
      </c>
      <c r="O2835" t="s">
        <v>111</v>
      </c>
      <c r="P2835" t="s">
        <v>115</v>
      </c>
      <c r="Q2835" t="str">
        <f>TEXT(Table357[[#This Row],[order_date]],"yyyy")</f>
        <v>2016</v>
      </c>
    </row>
    <row r="2836" spans="1:17" x14ac:dyDescent="0.3">
      <c r="A2836">
        <f t="shared" si="268"/>
        <v>7777898235</v>
      </c>
      <c r="B2836" s="1">
        <v>42498</v>
      </c>
      <c r="C2836" t="str">
        <f t="shared" si="264"/>
        <v>Sunday</v>
      </c>
      <c r="D2836" t="str">
        <f t="shared" si="265"/>
        <v>May</v>
      </c>
      <c r="E2836">
        <v>20.25</v>
      </c>
      <c r="F2836" t="s">
        <v>13</v>
      </c>
      <c r="G2836" t="s">
        <v>14</v>
      </c>
      <c r="H2836">
        <f t="shared" si="266"/>
        <v>27.25</v>
      </c>
      <c r="I2836">
        <v>11</v>
      </c>
      <c r="J2836" t="s">
        <v>64</v>
      </c>
      <c r="K2836" t="s">
        <v>65</v>
      </c>
      <c r="L2836">
        <f>Table357[[#This Row],[unit_price]]*Table357[[#This Row],[quantity]]</f>
        <v>222.75</v>
      </c>
      <c r="M2836">
        <f t="shared" si="267"/>
        <v>299.75</v>
      </c>
      <c r="N2836">
        <f t="shared" si="269"/>
        <v>77</v>
      </c>
      <c r="O2836" t="s">
        <v>112</v>
      </c>
      <c r="P2836" t="s">
        <v>115</v>
      </c>
      <c r="Q2836" t="str">
        <f>TEXT(Table357[[#This Row],[order_date]],"yyyy")</f>
        <v>2016</v>
      </c>
    </row>
    <row r="2837" spans="1:17" x14ac:dyDescent="0.3">
      <c r="A2837">
        <f t="shared" si="268"/>
        <v>7777898236</v>
      </c>
      <c r="B2837" s="1">
        <v>42498</v>
      </c>
      <c r="C2837" t="str">
        <f t="shared" si="264"/>
        <v>Sunday</v>
      </c>
      <c r="D2837" t="str">
        <f t="shared" si="265"/>
        <v>May</v>
      </c>
      <c r="E2837">
        <v>16.75</v>
      </c>
      <c r="F2837" t="s">
        <v>7</v>
      </c>
      <c r="G2837" t="s">
        <v>22</v>
      </c>
      <c r="H2837">
        <f t="shared" si="266"/>
        <v>23.25</v>
      </c>
      <c r="I2837">
        <v>7</v>
      </c>
      <c r="J2837" t="s">
        <v>44</v>
      </c>
      <c r="K2837" t="s">
        <v>45</v>
      </c>
      <c r="L2837">
        <f>Table357[[#This Row],[unit_price]]*Table357[[#This Row],[quantity]]</f>
        <v>117.25</v>
      </c>
      <c r="M2837">
        <f t="shared" si="267"/>
        <v>162.75</v>
      </c>
      <c r="N2837">
        <f t="shared" si="269"/>
        <v>45.5</v>
      </c>
      <c r="O2837" t="s">
        <v>111</v>
      </c>
      <c r="P2837" t="s">
        <v>115</v>
      </c>
      <c r="Q2837" t="str">
        <f>TEXT(Table357[[#This Row],[order_date]],"yyyy")</f>
        <v>2016</v>
      </c>
    </row>
    <row r="2838" spans="1:17" x14ac:dyDescent="0.3">
      <c r="A2838">
        <f t="shared" si="268"/>
        <v>7777898237</v>
      </c>
      <c r="B2838" s="1">
        <v>42498</v>
      </c>
      <c r="C2838" t="str">
        <f t="shared" si="264"/>
        <v>Sunday</v>
      </c>
      <c r="D2838" t="str">
        <f t="shared" si="265"/>
        <v>May</v>
      </c>
      <c r="E2838">
        <v>23.65</v>
      </c>
      <c r="F2838" t="s">
        <v>27</v>
      </c>
      <c r="G2838" t="s">
        <v>17</v>
      </c>
      <c r="H2838">
        <f t="shared" si="266"/>
        <v>30.65</v>
      </c>
      <c r="I2838">
        <v>12</v>
      </c>
      <c r="J2838" t="s">
        <v>77</v>
      </c>
      <c r="K2838" t="s">
        <v>78</v>
      </c>
      <c r="L2838">
        <f>Table357[[#This Row],[unit_price]]*Table357[[#This Row],[quantity]]</f>
        <v>283.79999999999995</v>
      </c>
      <c r="M2838">
        <f t="shared" si="267"/>
        <v>367.79999999999995</v>
      </c>
      <c r="N2838">
        <f t="shared" si="269"/>
        <v>84</v>
      </c>
      <c r="O2838" t="s">
        <v>112</v>
      </c>
      <c r="P2838" t="s">
        <v>115</v>
      </c>
      <c r="Q2838" t="str">
        <f>TEXT(Table357[[#This Row],[order_date]],"yyyy")</f>
        <v>2016</v>
      </c>
    </row>
    <row r="2839" spans="1:17" x14ac:dyDescent="0.3">
      <c r="A2839">
        <f t="shared" si="268"/>
        <v>7777898238</v>
      </c>
      <c r="B2839" s="1">
        <v>42498</v>
      </c>
      <c r="C2839" t="str">
        <f t="shared" si="264"/>
        <v>Sunday</v>
      </c>
      <c r="D2839" t="str">
        <f t="shared" si="265"/>
        <v>May</v>
      </c>
      <c r="E2839">
        <v>20.25</v>
      </c>
      <c r="F2839" t="s">
        <v>13</v>
      </c>
      <c r="G2839" t="s">
        <v>17</v>
      </c>
      <c r="H2839">
        <f t="shared" si="266"/>
        <v>30.25</v>
      </c>
      <c r="I2839">
        <v>11</v>
      </c>
      <c r="J2839" t="s">
        <v>70</v>
      </c>
      <c r="K2839" t="s">
        <v>71</v>
      </c>
      <c r="L2839">
        <f>Table357[[#This Row],[unit_price]]*Table357[[#This Row],[quantity]]</f>
        <v>222.75</v>
      </c>
      <c r="M2839">
        <f t="shared" si="267"/>
        <v>332.75</v>
      </c>
      <c r="N2839">
        <f t="shared" si="269"/>
        <v>110</v>
      </c>
      <c r="O2839" t="s">
        <v>111</v>
      </c>
      <c r="P2839" t="s">
        <v>114</v>
      </c>
      <c r="Q2839" t="str">
        <f>TEXT(Table357[[#This Row],[order_date]],"yyyy")</f>
        <v>2016</v>
      </c>
    </row>
    <row r="2840" spans="1:17" x14ac:dyDescent="0.3">
      <c r="A2840">
        <f t="shared" si="268"/>
        <v>7777898239</v>
      </c>
      <c r="B2840" s="1">
        <v>42498</v>
      </c>
      <c r="C2840" t="str">
        <f t="shared" si="264"/>
        <v>Sunday</v>
      </c>
      <c r="D2840" t="str">
        <f t="shared" si="265"/>
        <v>May</v>
      </c>
      <c r="E2840">
        <v>12.75</v>
      </c>
      <c r="F2840" t="s">
        <v>27</v>
      </c>
      <c r="G2840" t="s">
        <v>14</v>
      </c>
      <c r="H2840">
        <f t="shared" si="266"/>
        <v>16.75</v>
      </c>
      <c r="I2840">
        <v>7</v>
      </c>
      <c r="J2840" t="s">
        <v>62</v>
      </c>
      <c r="K2840" t="s">
        <v>63</v>
      </c>
      <c r="L2840">
        <f>Table357[[#This Row],[unit_price]]*Table357[[#This Row],[quantity]]</f>
        <v>89.25</v>
      </c>
      <c r="M2840">
        <f t="shared" si="267"/>
        <v>117.25</v>
      </c>
      <c r="N2840">
        <f t="shared" si="269"/>
        <v>28</v>
      </c>
      <c r="O2840" t="s">
        <v>111</v>
      </c>
      <c r="P2840" t="s">
        <v>114</v>
      </c>
      <c r="Q2840" t="str">
        <f>TEXT(Table357[[#This Row],[order_date]],"yyyy")</f>
        <v>2016</v>
      </c>
    </row>
    <row r="2841" spans="1:17" x14ac:dyDescent="0.3">
      <c r="A2841">
        <f t="shared" si="268"/>
        <v>7777898240</v>
      </c>
      <c r="B2841" s="1">
        <v>42498</v>
      </c>
      <c r="C2841" t="str">
        <f t="shared" si="264"/>
        <v>Sunday</v>
      </c>
      <c r="D2841" t="str">
        <f t="shared" si="265"/>
        <v>May</v>
      </c>
      <c r="E2841">
        <v>12</v>
      </c>
      <c r="F2841" t="s">
        <v>27</v>
      </c>
      <c r="G2841" t="s">
        <v>14</v>
      </c>
      <c r="H2841">
        <f t="shared" si="266"/>
        <v>16</v>
      </c>
      <c r="I2841">
        <v>9</v>
      </c>
      <c r="J2841" t="s">
        <v>68</v>
      </c>
      <c r="K2841" t="s">
        <v>69</v>
      </c>
      <c r="L2841">
        <f>Table357[[#This Row],[unit_price]]*Table357[[#This Row],[quantity]]</f>
        <v>108</v>
      </c>
      <c r="M2841">
        <f t="shared" si="267"/>
        <v>144</v>
      </c>
      <c r="N2841">
        <f t="shared" si="269"/>
        <v>36</v>
      </c>
      <c r="O2841" t="s">
        <v>111</v>
      </c>
      <c r="P2841" t="s">
        <v>114</v>
      </c>
      <c r="Q2841" t="str">
        <f>TEXT(Table357[[#This Row],[order_date]],"yyyy")</f>
        <v>2016</v>
      </c>
    </row>
    <row r="2842" spans="1:17" x14ac:dyDescent="0.3">
      <c r="A2842">
        <f t="shared" si="268"/>
        <v>7777898241</v>
      </c>
      <c r="B2842" s="1">
        <v>42498</v>
      </c>
      <c r="C2842" t="str">
        <f t="shared" si="264"/>
        <v>Sunday</v>
      </c>
      <c r="D2842" t="str">
        <f t="shared" si="265"/>
        <v>May</v>
      </c>
      <c r="E2842">
        <v>12</v>
      </c>
      <c r="F2842" t="s">
        <v>27</v>
      </c>
      <c r="G2842" t="s">
        <v>14</v>
      </c>
      <c r="H2842">
        <f t="shared" si="266"/>
        <v>16</v>
      </c>
      <c r="I2842">
        <v>9</v>
      </c>
      <c r="J2842" t="s">
        <v>42</v>
      </c>
      <c r="K2842" t="s">
        <v>43</v>
      </c>
      <c r="L2842">
        <f>Table357[[#This Row],[unit_price]]*Table357[[#This Row],[quantity]]</f>
        <v>108</v>
      </c>
      <c r="M2842">
        <f t="shared" si="267"/>
        <v>144</v>
      </c>
      <c r="N2842">
        <f t="shared" si="269"/>
        <v>36</v>
      </c>
      <c r="O2842" t="s">
        <v>112</v>
      </c>
      <c r="P2842" t="s">
        <v>115</v>
      </c>
      <c r="Q2842" t="str">
        <f>TEXT(Table357[[#This Row],[order_date]],"yyyy")</f>
        <v>2016</v>
      </c>
    </row>
    <row r="2843" spans="1:17" x14ac:dyDescent="0.3">
      <c r="A2843">
        <f t="shared" si="268"/>
        <v>7777898242</v>
      </c>
      <c r="B2843" s="1">
        <v>42498</v>
      </c>
      <c r="C2843" t="str">
        <f t="shared" si="264"/>
        <v>Sunday</v>
      </c>
      <c r="D2843" t="str">
        <f t="shared" si="265"/>
        <v>May</v>
      </c>
      <c r="E2843">
        <v>12.5</v>
      </c>
      <c r="F2843" t="s">
        <v>27</v>
      </c>
      <c r="G2843" t="s">
        <v>17</v>
      </c>
      <c r="H2843">
        <f t="shared" si="266"/>
        <v>19.5</v>
      </c>
      <c r="I2843">
        <v>9</v>
      </c>
      <c r="J2843" t="s">
        <v>18</v>
      </c>
      <c r="K2843" t="s">
        <v>19</v>
      </c>
      <c r="L2843">
        <f>Table357[[#This Row],[unit_price]]*Table357[[#This Row],[quantity]]</f>
        <v>112.5</v>
      </c>
      <c r="M2843">
        <f t="shared" si="267"/>
        <v>175.5</v>
      </c>
      <c r="N2843">
        <f t="shared" si="269"/>
        <v>63</v>
      </c>
      <c r="O2843" t="s">
        <v>112</v>
      </c>
      <c r="P2843" t="s">
        <v>115</v>
      </c>
      <c r="Q2843" t="str">
        <f>TEXT(Table357[[#This Row],[order_date]],"yyyy")</f>
        <v>2016</v>
      </c>
    </row>
    <row r="2844" spans="1:17" x14ac:dyDescent="0.3">
      <c r="A2844">
        <f t="shared" si="268"/>
        <v>7777898243</v>
      </c>
      <c r="B2844" s="1">
        <v>42499</v>
      </c>
      <c r="C2844" t="str">
        <f t="shared" si="264"/>
        <v>Monday</v>
      </c>
      <c r="D2844" t="str">
        <f t="shared" si="265"/>
        <v>May</v>
      </c>
      <c r="E2844">
        <v>14.75</v>
      </c>
      <c r="F2844" t="s">
        <v>7</v>
      </c>
      <c r="G2844" t="s">
        <v>14</v>
      </c>
      <c r="H2844">
        <f t="shared" si="266"/>
        <v>20.25</v>
      </c>
      <c r="I2844">
        <v>5</v>
      </c>
      <c r="J2844" t="s">
        <v>56</v>
      </c>
      <c r="K2844" t="s">
        <v>57</v>
      </c>
      <c r="L2844">
        <f>Table357[[#This Row],[unit_price]]*Table357[[#This Row],[quantity]]</f>
        <v>73.75</v>
      </c>
      <c r="M2844">
        <f t="shared" si="267"/>
        <v>101.25</v>
      </c>
      <c r="N2844">
        <f t="shared" si="269"/>
        <v>27.5</v>
      </c>
      <c r="O2844" t="s">
        <v>111</v>
      </c>
      <c r="P2844" t="s">
        <v>114</v>
      </c>
      <c r="Q2844" t="str">
        <f>TEXT(Table357[[#This Row],[order_date]],"yyyy")</f>
        <v>2016</v>
      </c>
    </row>
    <row r="2845" spans="1:17" x14ac:dyDescent="0.3">
      <c r="A2845">
        <f t="shared" si="268"/>
        <v>7777898244</v>
      </c>
      <c r="B2845" s="1">
        <v>42499</v>
      </c>
      <c r="C2845" t="str">
        <f t="shared" si="264"/>
        <v>Monday</v>
      </c>
      <c r="D2845" t="str">
        <f t="shared" si="265"/>
        <v>May</v>
      </c>
      <c r="E2845">
        <v>16.25</v>
      </c>
      <c r="F2845" t="s">
        <v>7</v>
      </c>
      <c r="G2845" t="s">
        <v>17</v>
      </c>
      <c r="H2845">
        <f t="shared" si="266"/>
        <v>24.75</v>
      </c>
      <c r="I2845">
        <v>10</v>
      </c>
      <c r="J2845" t="s">
        <v>70</v>
      </c>
      <c r="K2845" t="s">
        <v>71</v>
      </c>
      <c r="L2845">
        <f>Table357[[#This Row],[unit_price]]*Table357[[#This Row],[quantity]]</f>
        <v>162.5</v>
      </c>
      <c r="M2845">
        <f t="shared" si="267"/>
        <v>247.5</v>
      </c>
      <c r="N2845">
        <f t="shared" si="269"/>
        <v>85</v>
      </c>
      <c r="O2845" t="s">
        <v>111</v>
      </c>
      <c r="P2845" t="s">
        <v>115</v>
      </c>
      <c r="Q2845" t="str">
        <f>TEXT(Table357[[#This Row],[order_date]],"yyyy")</f>
        <v>2016</v>
      </c>
    </row>
    <row r="2846" spans="1:17" x14ac:dyDescent="0.3">
      <c r="A2846">
        <f t="shared" si="268"/>
        <v>7777898245</v>
      </c>
      <c r="B2846" s="1">
        <v>42499</v>
      </c>
      <c r="C2846" t="str">
        <f t="shared" si="264"/>
        <v>Monday</v>
      </c>
      <c r="D2846" t="str">
        <f t="shared" si="265"/>
        <v>May</v>
      </c>
      <c r="E2846">
        <v>16</v>
      </c>
      <c r="F2846" t="s">
        <v>7</v>
      </c>
      <c r="G2846" t="s">
        <v>14</v>
      </c>
      <c r="H2846">
        <f t="shared" si="266"/>
        <v>21.5</v>
      </c>
      <c r="I2846">
        <v>2</v>
      </c>
      <c r="J2846" t="s">
        <v>42</v>
      </c>
      <c r="K2846" t="s">
        <v>43</v>
      </c>
      <c r="L2846">
        <f>Table357[[#This Row],[unit_price]]*Table357[[#This Row],[quantity]]</f>
        <v>32</v>
      </c>
      <c r="M2846">
        <f t="shared" si="267"/>
        <v>43</v>
      </c>
      <c r="N2846">
        <f t="shared" si="269"/>
        <v>11</v>
      </c>
      <c r="O2846" t="s">
        <v>112</v>
      </c>
      <c r="P2846" t="s">
        <v>115</v>
      </c>
      <c r="Q2846" t="str">
        <f>TEXT(Table357[[#This Row],[order_date]],"yyyy")</f>
        <v>2016</v>
      </c>
    </row>
    <row r="2847" spans="1:17" x14ac:dyDescent="0.3">
      <c r="A2847">
        <f t="shared" si="268"/>
        <v>7777898246</v>
      </c>
      <c r="B2847" s="1">
        <v>42500</v>
      </c>
      <c r="C2847" t="str">
        <f t="shared" si="264"/>
        <v>Tuesday</v>
      </c>
      <c r="D2847" t="str">
        <f t="shared" si="265"/>
        <v>May</v>
      </c>
      <c r="E2847">
        <v>16.75</v>
      </c>
      <c r="F2847" t="s">
        <v>7</v>
      </c>
      <c r="G2847" t="s">
        <v>22</v>
      </c>
      <c r="H2847">
        <f t="shared" si="266"/>
        <v>23.25</v>
      </c>
      <c r="I2847">
        <v>6</v>
      </c>
      <c r="J2847" t="s">
        <v>46</v>
      </c>
      <c r="K2847" t="s">
        <v>47</v>
      </c>
      <c r="L2847">
        <f>Table357[[#This Row],[unit_price]]*Table357[[#This Row],[quantity]]</f>
        <v>100.5</v>
      </c>
      <c r="M2847">
        <f t="shared" si="267"/>
        <v>139.5</v>
      </c>
      <c r="N2847">
        <f t="shared" si="269"/>
        <v>39</v>
      </c>
      <c r="O2847" t="s">
        <v>112</v>
      </c>
      <c r="P2847" t="s">
        <v>115</v>
      </c>
      <c r="Q2847" t="str">
        <f>TEXT(Table357[[#This Row],[order_date]],"yyyy")</f>
        <v>2016</v>
      </c>
    </row>
    <row r="2848" spans="1:17" x14ac:dyDescent="0.3">
      <c r="A2848">
        <f t="shared" si="268"/>
        <v>7777898247</v>
      </c>
      <c r="B2848" s="1">
        <v>42500</v>
      </c>
      <c r="C2848" t="str">
        <f t="shared" si="264"/>
        <v>Tuesday</v>
      </c>
      <c r="D2848" t="str">
        <f t="shared" si="265"/>
        <v>May</v>
      </c>
      <c r="E2848">
        <v>12.75</v>
      </c>
      <c r="F2848" t="s">
        <v>27</v>
      </c>
      <c r="G2848" t="s">
        <v>22</v>
      </c>
      <c r="H2848">
        <f t="shared" si="266"/>
        <v>17.75</v>
      </c>
      <c r="I2848">
        <v>5</v>
      </c>
      <c r="J2848" t="s">
        <v>28</v>
      </c>
      <c r="K2848" t="s">
        <v>29</v>
      </c>
      <c r="L2848">
        <f>Table357[[#This Row],[unit_price]]*Table357[[#This Row],[quantity]]</f>
        <v>63.75</v>
      </c>
      <c r="M2848">
        <f t="shared" si="267"/>
        <v>88.75</v>
      </c>
      <c r="N2848">
        <f t="shared" si="269"/>
        <v>25</v>
      </c>
      <c r="O2848" t="s">
        <v>112</v>
      </c>
      <c r="P2848" t="s">
        <v>115</v>
      </c>
      <c r="Q2848" t="str">
        <f>TEXT(Table357[[#This Row],[order_date]],"yyyy")</f>
        <v>2016</v>
      </c>
    </row>
    <row r="2849" spans="1:17" x14ac:dyDescent="0.3">
      <c r="A2849">
        <f t="shared" si="268"/>
        <v>7777898248</v>
      </c>
      <c r="B2849" s="1">
        <v>42500</v>
      </c>
      <c r="C2849" t="str">
        <f t="shared" si="264"/>
        <v>Tuesday</v>
      </c>
      <c r="D2849" t="str">
        <f t="shared" si="265"/>
        <v>May</v>
      </c>
      <c r="E2849">
        <v>12</v>
      </c>
      <c r="F2849" t="s">
        <v>27</v>
      </c>
      <c r="G2849" t="s">
        <v>14</v>
      </c>
      <c r="H2849">
        <f t="shared" si="266"/>
        <v>16</v>
      </c>
      <c r="I2849">
        <v>9</v>
      </c>
      <c r="J2849" t="s">
        <v>42</v>
      </c>
      <c r="K2849" t="s">
        <v>43</v>
      </c>
      <c r="L2849">
        <f>Table357[[#This Row],[unit_price]]*Table357[[#This Row],[quantity]]</f>
        <v>108</v>
      </c>
      <c r="M2849">
        <f t="shared" si="267"/>
        <v>144</v>
      </c>
      <c r="N2849">
        <f t="shared" si="269"/>
        <v>36</v>
      </c>
      <c r="O2849" t="s">
        <v>112</v>
      </c>
      <c r="P2849" t="s">
        <v>115</v>
      </c>
      <c r="Q2849" t="str">
        <f>TEXT(Table357[[#This Row],[order_date]],"yyyy")</f>
        <v>2016</v>
      </c>
    </row>
    <row r="2850" spans="1:17" x14ac:dyDescent="0.3">
      <c r="A2850">
        <f t="shared" si="268"/>
        <v>7777898249</v>
      </c>
      <c r="B2850" s="1">
        <v>42500</v>
      </c>
      <c r="C2850" t="str">
        <f t="shared" si="264"/>
        <v>Tuesday</v>
      </c>
      <c r="D2850" t="str">
        <f t="shared" si="265"/>
        <v>May</v>
      </c>
      <c r="E2850">
        <v>12</v>
      </c>
      <c r="F2850" t="s">
        <v>27</v>
      </c>
      <c r="G2850" t="s">
        <v>8</v>
      </c>
      <c r="H2850">
        <f t="shared" si="266"/>
        <v>15</v>
      </c>
      <c r="I2850">
        <v>4</v>
      </c>
      <c r="J2850" t="s">
        <v>52</v>
      </c>
      <c r="K2850" t="s">
        <v>53</v>
      </c>
      <c r="L2850">
        <f>Table357[[#This Row],[unit_price]]*Table357[[#This Row],[quantity]]</f>
        <v>48</v>
      </c>
      <c r="M2850">
        <f t="shared" si="267"/>
        <v>60</v>
      </c>
      <c r="N2850">
        <f t="shared" si="269"/>
        <v>12</v>
      </c>
      <c r="O2850" t="s">
        <v>111</v>
      </c>
      <c r="P2850" t="s">
        <v>114</v>
      </c>
      <c r="Q2850" t="str">
        <f>TEXT(Table357[[#This Row],[order_date]],"yyyy")</f>
        <v>2016</v>
      </c>
    </row>
    <row r="2851" spans="1:17" x14ac:dyDescent="0.3">
      <c r="A2851">
        <f t="shared" si="268"/>
        <v>7777898250</v>
      </c>
      <c r="B2851" s="1">
        <v>42500</v>
      </c>
      <c r="C2851" t="str">
        <f t="shared" si="264"/>
        <v>Tuesday</v>
      </c>
      <c r="D2851" t="str">
        <f t="shared" si="265"/>
        <v>May</v>
      </c>
      <c r="E2851">
        <v>12.75</v>
      </c>
      <c r="F2851" t="s">
        <v>27</v>
      </c>
      <c r="G2851" t="s">
        <v>22</v>
      </c>
      <c r="H2851">
        <f t="shared" si="266"/>
        <v>17.75</v>
      </c>
      <c r="I2851">
        <v>11</v>
      </c>
      <c r="J2851" t="s">
        <v>50</v>
      </c>
      <c r="K2851" t="s">
        <v>51</v>
      </c>
      <c r="L2851">
        <f>Table357[[#This Row],[unit_price]]*Table357[[#This Row],[quantity]]</f>
        <v>140.25</v>
      </c>
      <c r="M2851">
        <f t="shared" si="267"/>
        <v>195.25</v>
      </c>
      <c r="N2851">
        <f t="shared" si="269"/>
        <v>55</v>
      </c>
      <c r="O2851" t="s">
        <v>112</v>
      </c>
      <c r="P2851" t="s">
        <v>114</v>
      </c>
      <c r="Q2851" t="str">
        <f>TEXT(Table357[[#This Row],[order_date]],"yyyy")</f>
        <v>2016</v>
      </c>
    </row>
    <row r="2852" spans="1:17" x14ac:dyDescent="0.3">
      <c r="A2852">
        <f t="shared" si="268"/>
        <v>7777898251</v>
      </c>
      <c r="B2852" s="1">
        <v>42500</v>
      </c>
      <c r="C2852" t="str">
        <f t="shared" si="264"/>
        <v>Tuesday</v>
      </c>
      <c r="D2852" t="str">
        <f t="shared" si="265"/>
        <v>May</v>
      </c>
      <c r="E2852">
        <v>9.75</v>
      </c>
      <c r="F2852" t="s">
        <v>27</v>
      </c>
      <c r="G2852" t="s">
        <v>8</v>
      </c>
      <c r="H2852">
        <f t="shared" si="266"/>
        <v>12.75</v>
      </c>
      <c r="I2852">
        <v>3</v>
      </c>
      <c r="J2852" t="s">
        <v>48</v>
      </c>
      <c r="K2852" t="s">
        <v>49</v>
      </c>
      <c r="L2852">
        <f>Table357[[#This Row],[unit_price]]*Table357[[#This Row],[quantity]]</f>
        <v>29.25</v>
      </c>
      <c r="M2852">
        <f t="shared" si="267"/>
        <v>38.25</v>
      </c>
      <c r="N2852">
        <f t="shared" si="269"/>
        <v>9</v>
      </c>
      <c r="O2852" t="s">
        <v>111</v>
      </c>
      <c r="P2852" t="s">
        <v>115</v>
      </c>
      <c r="Q2852" t="str">
        <f>TEXT(Table357[[#This Row],[order_date]],"yyyy")</f>
        <v>2016</v>
      </c>
    </row>
    <row r="2853" spans="1:17" x14ac:dyDescent="0.3">
      <c r="A2853">
        <f t="shared" si="268"/>
        <v>7777898252</v>
      </c>
      <c r="B2853" s="1">
        <v>42501</v>
      </c>
      <c r="C2853" t="str">
        <f t="shared" si="264"/>
        <v>Wednesday</v>
      </c>
      <c r="D2853" t="str">
        <f t="shared" si="265"/>
        <v>May</v>
      </c>
      <c r="E2853">
        <v>25.5</v>
      </c>
      <c r="F2853" t="s">
        <v>76</v>
      </c>
      <c r="G2853" t="s">
        <v>8</v>
      </c>
      <c r="H2853">
        <f t="shared" si="266"/>
        <v>26.5</v>
      </c>
      <c r="I2853">
        <v>12</v>
      </c>
      <c r="J2853" t="s">
        <v>30</v>
      </c>
      <c r="K2853" t="s">
        <v>31</v>
      </c>
      <c r="L2853">
        <f>Table357[[#This Row],[unit_price]]*Table357[[#This Row],[quantity]]</f>
        <v>306</v>
      </c>
      <c r="M2853">
        <f t="shared" si="267"/>
        <v>318</v>
      </c>
      <c r="N2853">
        <f t="shared" si="269"/>
        <v>12</v>
      </c>
      <c r="O2853" t="s">
        <v>111</v>
      </c>
      <c r="P2853" t="s">
        <v>115</v>
      </c>
      <c r="Q2853" t="str">
        <f>TEXT(Table357[[#This Row],[order_date]],"yyyy")</f>
        <v>2016</v>
      </c>
    </row>
    <row r="2854" spans="1:17" x14ac:dyDescent="0.3">
      <c r="A2854">
        <f t="shared" si="268"/>
        <v>7777898253</v>
      </c>
      <c r="B2854" s="1">
        <v>42501</v>
      </c>
      <c r="C2854" t="str">
        <f t="shared" si="264"/>
        <v>Wednesday</v>
      </c>
      <c r="D2854" t="str">
        <f t="shared" si="265"/>
        <v>May</v>
      </c>
      <c r="E2854">
        <v>12</v>
      </c>
      <c r="F2854" t="s">
        <v>27</v>
      </c>
      <c r="G2854" t="s">
        <v>14</v>
      </c>
      <c r="H2854">
        <f t="shared" si="266"/>
        <v>16</v>
      </c>
      <c r="I2854">
        <v>7</v>
      </c>
      <c r="J2854" t="s">
        <v>20</v>
      </c>
      <c r="K2854" t="s">
        <v>21</v>
      </c>
      <c r="L2854">
        <f>Table357[[#This Row],[unit_price]]*Table357[[#This Row],[quantity]]</f>
        <v>84</v>
      </c>
      <c r="M2854">
        <f t="shared" si="267"/>
        <v>112</v>
      </c>
      <c r="N2854">
        <f t="shared" si="269"/>
        <v>28</v>
      </c>
      <c r="O2854" t="s">
        <v>112</v>
      </c>
      <c r="P2854" t="s">
        <v>114</v>
      </c>
      <c r="Q2854" t="str">
        <f>TEXT(Table357[[#This Row],[order_date]],"yyyy")</f>
        <v>2016</v>
      </c>
    </row>
    <row r="2855" spans="1:17" x14ac:dyDescent="0.3">
      <c r="A2855">
        <f t="shared" si="268"/>
        <v>7777898254</v>
      </c>
      <c r="B2855" s="1">
        <v>42501</v>
      </c>
      <c r="C2855" t="str">
        <f t="shared" si="264"/>
        <v>Wednesday</v>
      </c>
      <c r="D2855" t="str">
        <f t="shared" si="265"/>
        <v>May</v>
      </c>
      <c r="E2855">
        <v>18.5</v>
      </c>
      <c r="F2855" t="s">
        <v>13</v>
      </c>
      <c r="G2855" t="s">
        <v>14</v>
      </c>
      <c r="H2855">
        <f t="shared" si="266"/>
        <v>25.5</v>
      </c>
      <c r="I2855">
        <v>12</v>
      </c>
      <c r="J2855" t="s">
        <v>15</v>
      </c>
      <c r="K2855" t="s">
        <v>16</v>
      </c>
      <c r="L2855">
        <f>Table357[[#This Row],[unit_price]]*Table357[[#This Row],[quantity]]</f>
        <v>222</v>
      </c>
      <c r="M2855">
        <f t="shared" si="267"/>
        <v>306</v>
      </c>
      <c r="N2855">
        <f t="shared" si="269"/>
        <v>84</v>
      </c>
      <c r="O2855" t="s">
        <v>112</v>
      </c>
      <c r="P2855" t="s">
        <v>114</v>
      </c>
      <c r="Q2855" t="str">
        <f>TEXT(Table357[[#This Row],[order_date]],"yyyy")</f>
        <v>2016</v>
      </c>
    </row>
    <row r="2856" spans="1:17" x14ac:dyDescent="0.3">
      <c r="A2856">
        <f t="shared" si="268"/>
        <v>7777898255</v>
      </c>
      <c r="B2856" s="1">
        <v>42501</v>
      </c>
      <c r="C2856" t="str">
        <f t="shared" si="264"/>
        <v>Wednesday</v>
      </c>
      <c r="D2856" t="str">
        <f t="shared" si="265"/>
        <v>May</v>
      </c>
      <c r="E2856">
        <v>20.75</v>
      </c>
      <c r="F2856" t="s">
        <v>13</v>
      </c>
      <c r="G2856" t="s">
        <v>17</v>
      </c>
      <c r="H2856">
        <f t="shared" si="266"/>
        <v>30.75</v>
      </c>
      <c r="I2856">
        <v>5</v>
      </c>
      <c r="J2856" t="s">
        <v>38</v>
      </c>
      <c r="K2856" t="s">
        <v>39</v>
      </c>
      <c r="L2856">
        <f>Table357[[#This Row],[unit_price]]*Table357[[#This Row],[quantity]]</f>
        <v>103.75</v>
      </c>
      <c r="M2856">
        <f t="shared" si="267"/>
        <v>153.75</v>
      </c>
      <c r="N2856">
        <f t="shared" si="269"/>
        <v>50</v>
      </c>
      <c r="O2856" t="s">
        <v>112</v>
      </c>
      <c r="P2856" t="s">
        <v>115</v>
      </c>
      <c r="Q2856" t="str">
        <f>TEXT(Table357[[#This Row],[order_date]],"yyyy")</f>
        <v>2016</v>
      </c>
    </row>
    <row r="2857" spans="1:17" x14ac:dyDescent="0.3">
      <c r="A2857">
        <f t="shared" si="268"/>
        <v>7777898256</v>
      </c>
      <c r="B2857" s="1">
        <v>42501</v>
      </c>
      <c r="C2857" t="str">
        <f t="shared" si="264"/>
        <v>Wednesday</v>
      </c>
      <c r="D2857" t="str">
        <f t="shared" si="265"/>
        <v>May</v>
      </c>
      <c r="E2857">
        <v>16</v>
      </c>
      <c r="F2857" t="s">
        <v>7</v>
      </c>
      <c r="G2857" t="s">
        <v>14</v>
      </c>
      <c r="H2857">
        <f t="shared" si="266"/>
        <v>21.5</v>
      </c>
      <c r="I2857">
        <v>5</v>
      </c>
      <c r="J2857" t="s">
        <v>68</v>
      </c>
      <c r="K2857" t="s">
        <v>69</v>
      </c>
      <c r="L2857">
        <f>Table357[[#This Row],[unit_price]]*Table357[[#This Row],[quantity]]</f>
        <v>80</v>
      </c>
      <c r="M2857">
        <f t="shared" si="267"/>
        <v>107.5</v>
      </c>
      <c r="N2857">
        <f t="shared" si="269"/>
        <v>27.5</v>
      </c>
      <c r="O2857" t="s">
        <v>112</v>
      </c>
      <c r="P2857" t="s">
        <v>114</v>
      </c>
      <c r="Q2857" t="str">
        <f>TEXT(Table357[[#This Row],[order_date]],"yyyy")</f>
        <v>2016</v>
      </c>
    </row>
    <row r="2858" spans="1:17" x14ac:dyDescent="0.3">
      <c r="A2858">
        <f t="shared" si="268"/>
        <v>7777898257</v>
      </c>
      <c r="B2858" s="1">
        <v>42502</v>
      </c>
      <c r="C2858" t="str">
        <f t="shared" si="264"/>
        <v>Thursday</v>
      </c>
      <c r="D2858" t="str">
        <f t="shared" si="265"/>
        <v>May</v>
      </c>
      <c r="E2858">
        <v>16.75</v>
      </c>
      <c r="F2858" t="s">
        <v>7</v>
      </c>
      <c r="G2858" t="s">
        <v>22</v>
      </c>
      <c r="H2858">
        <f t="shared" si="266"/>
        <v>23.25</v>
      </c>
      <c r="I2858">
        <v>9</v>
      </c>
      <c r="J2858" t="s">
        <v>28</v>
      </c>
      <c r="K2858" t="s">
        <v>29</v>
      </c>
      <c r="L2858">
        <f>Table357[[#This Row],[unit_price]]*Table357[[#This Row],[quantity]]</f>
        <v>150.75</v>
      </c>
      <c r="M2858">
        <f t="shared" si="267"/>
        <v>209.25</v>
      </c>
      <c r="N2858">
        <f t="shared" si="269"/>
        <v>58.5</v>
      </c>
      <c r="O2858" t="s">
        <v>111</v>
      </c>
      <c r="P2858" t="s">
        <v>115</v>
      </c>
      <c r="Q2858" t="str">
        <f>TEXT(Table357[[#This Row],[order_date]],"yyyy")</f>
        <v>2016</v>
      </c>
    </row>
    <row r="2859" spans="1:17" x14ac:dyDescent="0.3">
      <c r="A2859">
        <f t="shared" si="268"/>
        <v>7777898258</v>
      </c>
      <c r="B2859" s="1">
        <v>42502</v>
      </c>
      <c r="C2859" t="str">
        <f t="shared" si="264"/>
        <v>Thursday</v>
      </c>
      <c r="D2859" t="str">
        <f t="shared" si="265"/>
        <v>May</v>
      </c>
      <c r="E2859">
        <v>18.5</v>
      </c>
      <c r="F2859" t="s">
        <v>13</v>
      </c>
      <c r="G2859" t="s">
        <v>14</v>
      </c>
      <c r="H2859">
        <f t="shared" si="266"/>
        <v>25.5</v>
      </c>
      <c r="I2859">
        <v>3</v>
      </c>
      <c r="J2859" t="s">
        <v>15</v>
      </c>
      <c r="K2859" t="s">
        <v>16</v>
      </c>
      <c r="L2859">
        <f>Table357[[#This Row],[unit_price]]*Table357[[#This Row],[quantity]]</f>
        <v>55.5</v>
      </c>
      <c r="M2859">
        <f t="shared" si="267"/>
        <v>76.5</v>
      </c>
      <c r="N2859">
        <f t="shared" si="269"/>
        <v>21</v>
      </c>
      <c r="O2859" t="s">
        <v>111</v>
      </c>
      <c r="P2859" t="s">
        <v>114</v>
      </c>
      <c r="Q2859" t="str">
        <f>TEXT(Table357[[#This Row],[order_date]],"yyyy")</f>
        <v>2016</v>
      </c>
    </row>
    <row r="2860" spans="1:17" x14ac:dyDescent="0.3">
      <c r="A2860">
        <f t="shared" si="268"/>
        <v>7777898259</v>
      </c>
      <c r="B2860" s="1">
        <v>42502</v>
      </c>
      <c r="C2860" t="str">
        <f t="shared" si="264"/>
        <v>Thursday</v>
      </c>
      <c r="D2860" t="str">
        <f t="shared" si="265"/>
        <v>May</v>
      </c>
      <c r="E2860">
        <v>10.5</v>
      </c>
      <c r="F2860" t="s">
        <v>27</v>
      </c>
      <c r="G2860" t="s">
        <v>8</v>
      </c>
      <c r="H2860">
        <f t="shared" si="266"/>
        <v>13.5</v>
      </c>
      <c r="I2860">
        <v>1</v>
      </c>
      <c r="J2860" t="s">
        <v>9</v>
      </c>
      <c r="K2860" t="s">
        <v>10</v>
      </c>
      <c r="L2860">
        <f>Table357[[#This Row],[unit_price]]*Table357[[#This Row],[quantity]]</f>
        <v>10.5</v>
      </c>
      <c r="M2860">
        <f t="shared" si="267"/>
        <v>13.5</v>
      </c>
      <c r="N2860">
        <f t="shared" si="269"/>
        <v>3</v>
      </c>
      <c r="O2860" t="s">
        <v>111</v>
      </c>
      <c r="P2860" t="s">
        <v>114</v>
      </c>
      <c r="Q2860" t="str">
        <f>TEXT(Table357[[#This Row],[order_date]],"yyyy")</f>
        <v>2016</v>
      </c>
    </row>
    <row r="2861" spans="1:17" x14ac:dyDescent="0.3">
      <c r="A2861">
        <f t="shared" si="268"/>
        <v>7777898260</v>
      </c>
      <c r="B2861" s="1">
        <v>42502</v>
      </c>
      <c r="C2861" t="str">
        <f t="shared" si="264"/>
        <v>Thursday</v>
      </c>
      <c r="D2861" t="str">
        <f t="shared" si="265"/>
        <v>May</v>
      </c>
      <c r="E2861">
        <v>21</v>
      </c>
      <c r="F2861" t="s">
        <v>13</v>
      </c>
      <c r="G2861" t="s">
        <v>14</v>
      </c>
      <c r="H2861">
        <f t="shared" si="266"/>
        <v>28</v>
      </c>
      <c r="I2861">
        <v>8</v>
      </c>
      <c r="J2861" t="s">
        <v>62</v>
      </c>
      <c r="K2861" t="s">
        <v>63</v>
      </c>
      <c r="L2861">
        <f>Table357[[#This Row],[unit_price]]*Table357[[#This Row],[quantity]]</f>
        <v>168</v>
      </c>
      <c r="M2861">
        <f t="shared" si="267"/>
        <v>224</v>
      </c>
      <c r="N2861">
        <f t="shared" si="269"/>
        <v>56</v>
      </c>
      <c r="O2861" t="s">
        <v>111</v>
      </c>
      <c r="P2861" t="s">
        <v>114</v>
      </c>
      <c r="Q2861" t="str">
        <f>TEXT(Table357[[#This Row],[order_date]],"yyyy")</f>
        <v>2016</v>
      </c>
    </row>
    <row r="2862" spans="1:17" x14ac:dyDescent="0.3">
      <c r="A2862">
        <f t="shared" si="268"/>
        <v>7777898261</v>
      </c>
      <c r="B2862" s="1">
        <v>42502</v>
      </c>
      <c r="C2862" t="str">
        <f t="shared" si="264"/>
        <v>Thursday</v>
      </c>
      <c r="D2862" t="str">
        <f t="shared" si="265"/>
        <v>May</v>
      </c>
      <c r="E2862">
        <v>16</v>
      </c>
      <c r="F2862" t="s">
        <v>7</v>
      </c>
      <c r="G2862" t="s">
        <v>14</v>
      </c>
      <c r="H2862">
        <f t="shared" si="266"/>
        <v>21.5</v>
      </c>
      <c r="I2862">
        <v>10</v>
      </c>
      <c r="J2862" t="s">
        <v>64</v>
      </c>
      <c r="K2862" t="s">
        <v>65</v>
      </c>
      <c r="L2862">
        <f>Table357[[#This Row],[unit_price]]*Table357[[#This Row],[quantity]]</f>
        <v>160</v>
      </c>
      <c r="M2862">
        <f t="shared" si="267"/>
        <v>215</v>
      </c>
      <c r="N2862">
        <f t="shared" si="269"/>
        <v>55</v>
      </c>
      <c r="O2862" t="s">
        <v>111</v>
      </c>
      <c r="P2862" t="s">
        <v>114</v>
      </c>
      <c r="Q2862" t="str">
        <f>TEXT(Table357[[#This Row],[order_date]],"yyyy")</f>
        <v>2016</v>
      </c>
    </row>
    <row r="2863" spans="1:17" x14ac:dyDescent="0.3">
      <c r="A2863">
        <f t="shared" si="268"/>
        <v>7777898262</v>
      </c>
      <c r="B2863" s="1">
        <v>42502</v>
      </c>
      <c r="C2863" t="str">
        <f t="shared" si="264"/>
        <v>Thursday</v>
      </c>
      <c r="D2863" t="str">
        <f t="shared" si="265"/>
        <v>May</v>
      </c>
      <c r="E2863">
        <v>20.5</v>
      </c>
      <c r="F2863" t="s">
        <v>13</v>
      </c>
      <c r="G2863" t="s">
        <v>8</v>
      </c>
      <c r="H2863">
        <f t="shared" si="266"/>
        <v>26.5</v>
      </c>
      <c r="I2863">
        <v>10</v>
      </c>
      <c r="J2863" t="s">
        <v>58</v>
      </c>
      <c r="K2863" t="s">
        <v>59</v>
      </c>
      <c r="L2863">
        <f>Table357[[#This Row],[unit_price]]*Table357[[#This Row],[quantity]]</f>
        <v>205</v>
      </c>
      <c r="M2863">
        <f t="shared" si="267"/>
        <v>265</v>
      </c>
      <c r="N2863">
        <f t="shared" si="269"/>
        <v>60</v>
      </c>
      <c r="O2863" t="s">
        <v>112</v>
      </c>
      <c r="P2863" t="s">
        <v>115</v>
      </c>
      <c r="Q2863" t="str">
        <f>TEXT(Table357[[#This Row],[order_date]],"yyyy")</f>
        <v>2016</v>
      </c>
    </row>
    <row r="2864" spans="1:17" x14ac:dyDescent="0.3">
      <c r="A2864">
        <f t="shared" si="268"/>
        <v>7777898263</v>
      </c>
      <c r="B2864" s="1">
        <v>42503</v>
      </c>
      <c r="C2864" t="str">
        <f t="shared" si="264"/>
        <v>Friday</v>
      </c>
      <c r="D2864" t="str">
        <f t="shared" si="265"/>
        <v>May</v>
      </c>
      <c r="E2864">
        <v>11</v>
      </c>
      <c r="F2864" t="s">
        <v>27</v>
      </c>
      <c r="G2864" t="s">
        <v>8</v>
      </c>
      <c r="H2864">
        <f t="shared" si="266"/>
        <v>14</v>
      </c>
      <c r="I2864">
        <v>2</v>
      </c>
      <c r="J2864" t="s">
        <v>74</v>
      </c>
      <c r="K2864" t="s">
        <v>75</v>
      </c>
      <c r="L2864">
        <f>Table357[[#This Row],[unit_price]]*Table357[[#This Row],[quantity]]</f>
        <v>22</v>
      </c>
      <c r="M2864">
        <f t="shared" si="267"/>
        <v>28</v>
      </c>
      <c r="N2864">
        <f t="shared" si="269"/>
        <v>6</v>
      </c>
      <c r="O2864" t="s">
        <v>111</v>
      </c>
      <c r="P2864" t="s">
        <v>114</v>
      </c>
      <c r="Q2864" t="str">
        <f>TEXT(Table357[[#This Row],[order_date]],"yyyy")</f>
        <v>2016</v>
      </c>
    </row>
    <row r="2865" spans="1:17" x14ac:dyDescent="0.3">
      <c r="A2865">
        <f t="shared" si="268"/>
        <v>7777898264</v>
      </c>
      <c r="B2865" s="1">
        <v>42504</v>
      </c>
      <c r="C2865" t="str">
        <f t="shared" si="264"/>
        <v>Saturday</v>
      </c>
      <c r="D2865" t="str">
        <f t="shared" si="265"/>
        <v>May</v>
      </c>
      <c r="E2865">
        <v>12.75</v>
      </c>
      <c r="F2865" t="s">
        <v>27</v>
      </c>
      <c r="G2865" t="s">
        <v>22</v>
      </c>
      <c r="H2865">
        <f t="shared" si="266"/>
        <v>17.75</v>
      </c>
      <c r="I2865">
        <v>12</v>
      </c>
      <c r="J2865" t="s">
        <v>44</v>
      </c>
      <c r="K2865" t="s">
        <v>45</v>
      </c>
      <c r="L2865">
        <f>Table357[[#This Row],[unit_price]]*Table357[[#This Row],[quantity]]</f>
        <v>153</v>
      </c>
      <c r="M2865">
        <f t="shared" si="267"/>
        <v>213</v>
      </c>
      <c r="N2865">
        <f t="shared" si="269"/>
        <v>60</v>
      </c>
      <c r="O2865" t="s">
        <v>111</v>
      </c>
      <c r="P2865" t="s">
        <v>115</v>
      </c>
      <c r="Q2865" t="str">
        <f>TEXT(Table357[[#This Row],[order_date]],"yyyy")</f>
        <v>2016</v>
      </c>
    </row>
    <row r="2866" spans="1:17" x14ac:dyDescent="0.3">
      <c r="A2866">
        <f t="shared" si="268"/>
        <v>7777898265</v>
      </c>
      <c r="B2866" s="1">
        <v>42504</v>
      </c>
      <c r="C2866" t="str">
        <f t="shared" si="264"/>
        <v>Saturday</v>
      </c>
      <c r="D2866" t="str">
        <f t="shared" si="265"/>
        <v>May</v>
      </c>
      <c r="E2866">
        <v>12.5</v>
      </c>
      <c r="F2866" t="s">
        <v>27</v>
      </c>
      <c r="G2866" t="s">
        <v>14</v>
      </c>
      <c r="H2866">
        <f t="shared" si="266"/>
        <v>16.5</v>
      </c>
      <c r="I2866">
        <v>6</v>
      </c>
      <c r="J2866" t="s">
        <v>40</v>
      </c>
      <c r="K2866" t="s">
        <v>41</v>
      </c>
      <c r="L2866">
        <f>Table357[[#This Row],[unit_price]]*Table357[[#This Row],[quantity]]</f>
        <v>75</v>
      </c>
      <c r="M2866">
        <f t="shared" si="267"/>
        <v>99</v>
      </c>
      <c r="N2866">
        <f t="shared" si="269"/>
        <v>24</v>
      </c>
      <c r="O2866" t="s">
        <v>112</v>
      </c>
      <c r="P2866" t="s">
        <v>114</v>
      </c>
      <c r="Q2866" t="str">
        <f>TEXT(Table357[[#This Row],[order_date]],"yyyy")</f>
        <v>2016</v>
      </c>
    </row>
    <row r="2867" spans="1:17" x14ac:dyDescent="0.3">
      <c r="A2867">
        <f t="shared" si="268"/>
        <v>7777898266</v>
      </c>
      <c r="B2867" s="1">
        <v>42504</v>
      </c>
      <c r="C2867" t="str">
        <f t="shared" si="264"/>
        <v>Saturday</v>
      </c>
      <c r="D2867" t="str">
        <f t="shared" si="265"/>
        <v>May</v>
      </c>
      <c r="E2867">
        <v>16.75</v>
      </c>
      <c r="F2867" t="s">
        <v>7</v>
      </c>
      <c r="G2867" t="s">
        <v>22</v>
      </c>
      <c r="H2867">
        <f t="shared" si="266"/>
        <v>23.25</v>
      </c>
      <c r="I2867">
        <v>8</v>
      </c>
      <c r="J2867" t="s">
        <v>23</v>
      </c>
      <c r="K2867" t="s">
        <v>24</v>
      </c>
      <c r="L2867">
        <f>Table357[[#This Row],[unit_price]]*Table357[[#This Row],[quantity]]</f>
        <v>134</v>
      </c>
      <c r="M2867">
        <f t="shared" si="267"/>
        <v>186</v>
      </c>
      <c r="N2867">
        <f t="shared" si="269"/>
        <v>52</v>
      </c>
      <c r="O2867" t="s">
        <v>112</v>
      </c>
      <c r="P2867" t="s">
        <v>114</v>
      </c>
      <c r="Q2867" t="str">
        <f>TEXT(Table357[[#This Row],[order_date]],"yyyy")</f>
        <v>2016</v>
      </c>
    </row>
    <row r="2868" spans="1:17" x14ac:dyDescent="0.3">
      <c r="A2868">
        <f t="shared" si="268"/>
        <v>7777898267</v>
      </c>
      <c r="B2868" s="1">
        <v>42504</v>
      </c>
      <c r="C2868" t="str">
        <f t="shared" si="264"/>
        <v>Saturday</v>
      </c>
      <c r="D2868" t="str">
        <f t="shared" si="265"/>
        <v>May</v>
      </c>
      <c r="E2868">
        <v>16</v>
      </c>
      <c r="F2868" t="s">
        <v>7</v>
      </c>
      <c r="G2868" t="s">
        <v>14</v>
      </c>
      <c r="H2868">
        <f t="shared" si="266"/>
        <v>21.5</v>
      </c>
      <c r="I2868">
        <v>11</v>
      </c>
      <c r="J2868" t="s">
        <v>42</v>
      </c>
      <c r="K2868" t="s">
        <v>43</v>
      </c>
      <c r="L2868">
        <f>Table357[[#This Row],[unit_price]]*Table357[[#This Row],[quantity]]</f>
        <v>176</v>
      </c>
      <c r="M2868">
        <f t="shared" si="267"/>
        <v>236.5</v>
      </c>
      <c r="N2868">
        <f t="shared" si="269"/>
        <v>60.5</v>
      </c>
      <c r="O2868" t="s">
        <v>112</v>
      </c>
      <c r="P2868" t="s">
        <v>115</v>
      </c>
      <c r="Q2868" t="str">
        <f>TEXT(Table357[[#This Row],[order_date]],"yyyy")</f>
        <v>2016</v>
      </c>
    </row>
    <row r="2869" spans="1:17" x14ac:dyDescent="0.3">
      <c r="A2869">
        <f t="shared" si="268"/>
        <v>7777898268</v>
      </c>
      <c r="B2869" s="1">
        <v>42505</v>
      </c>
      <c r="C2869" t="str">
        <f t="shared" si="264"/>
        <v>Sunday</v>
      </c>
      <c r="D2869" t="str">
        <f t="shared" si="265"/>
        <v>May</v>
      </c>
      <c r="E2869">
        <v>16.75</v>
      </c>
      <c r="F2869" t="s">
        <v>7</v>
      </c>
      <c r="G2869" t="s">
        <v>22</v>
      </c>
      <c r="H2869">
        <f t="shared" si="266"/>
        <v>23.25</v>
      </c>
      <c r="I2869">
        <v>11</v>
      </c>
      <c r="J2869" t="s">
        <v>28</v>
      </c>
      <c r="K2869" t="s">
        <v>29</v>
      </c>
      <c r="L2869">
        <f>Table357[[#This Row],[unit_price]]*Table357[[#This Row],[quantity]]</f>
        <v>184.25</v>
      </c>
      <c r="M2869">
        <f t="shared" si="267"/>
        <v>255.75</v>
      </c>
      <c r="N2869">
        <f t="shared" si="269"/>
        <v>71.5</v>
      </c>
      <c r="O2869" t="s">
        <v>112</v>
      </c>
      <c r="P2869" t="s">
        <v>114</v>
      </c>
      <c r="Q2869" t="str">
        <f>TEXT(Table357[[#This Row],[order_date]],"yyyy")</f>
        <v>2016</v>
      </c>
    </row>
    <row r="2870" spans="1:17" x14ac:dyDescent="0.3">
      <c r="A2870">
        <f t="shared" si="268"/>
        <v>7777898269</v>
      </c>
      <c r="B2870" s="1">
        <v>42505</v>
      </c>
      <c r="C2870" t="str">
        <f t="shared" si="264"/>
        <v>Sunday</v>
      </c>
      <c r="D2870" t="str">
        <f t="shared" si="265"/>
        <v>May</v>
      </c>
      <c r="E2870">
        <v>16.75</v>
      </c>
      <c r="F2870" t="s">
        <v>7</v>
      </c>
      <c r="G2870" t="s">
        <v>22</v>
      </c>
      <c r="H2870">
        <f t="shared" si="266"/>
        <v>23.25</v>
      </c>
      <c r="I2870">
        <v>11</v>
      </c>
      <c r="J2870" t="s">
        <v>50</v>
      </c>
      <c r="K2870" t="s">
        <v>51</v>
      </c>
      <c r="L2870">
        <f>Table357[[#This Row],[unit_price]]*Table357[[#This Row],[quantity]]</f>
        <v>184.25</v>
      </c>
      <c r="M2870">
        <f t="shared" si="267"/>
        <v>255.75</v>
      </c>
      <c r="N2870">
        <f t="shared" si="269"/>
        <v>71.5</v>
      </c>
      <c r="O2870" t="s">
        <v>112</v>
      </c>
      <c r="P2870" t="s">
        <v>114</v>
      </c>
      <c r="Q2870" t="str">
        <f>TEXT(Table357[[#This Row],[order_date]],"yyyy")</f>
        <v>2016</v>
      </c>
    </row>
    <row r="2871" spans="1:17" x14ac:dyDescent="0.3">
      <c r="A2871">
        <f t="shared" si="268"/>
        <v>7777898270</v>
      </c>
      <c r="B2871" s="1">
        <v>42505</v>
      </c>
      <c r="C2871" t="str">
        <f t="shared" si="264"/>
        <v>Sunday</v>
      </c>
      <c r="D2871" t="str">
        <f t="shared" si="265"/>
        <v>May</v>
      </c>
      <c r="E2871">
        <v>14.5</v>
      </c>
      <c r="F2871" t="s">
        <v>7</v>
      </c>
      <c r="G2871" t="s">
        <v>8</v>
      </c>
      <c r="H2871">
        <f t="shared" si="266"/>
        <v>19</v>
      </c>
      <c r="I2871">
        <v>9</v>
      </c>
      <c r="J2871" t="s">
        <v>74</v>
      </c>
      <c r="K2871" t="s">
        <v>75</v>
      </c>
      <c r="L2871">
        <f>Table357[[#This Row],[unit_price]]*Table357[[#This Row],[quantity]]</f>
        <v>130.5</v>
      </c>
      <c r="M2871">
        <f t="shared" si="267"/>
        <v>171</v>
      </c>
      <c r="N2871">
        <f t="shared" si="269"/>
        <v>40.5</v>
      </c>
      <c r="O2871" t="s">
        <v>112</v>
      </c>
      <c r="P2871" t="s">
        <v>115</v>
      </c>
      <c r="Q2871" t="str">
        <f>TEXT(Table357[[#This Row],[order_date]],"yyyy")</f>
        <v>2016</v>
      </c>
    </row>
    <row r="2872" spans="1:17" x14ac:dyDescent="0.3">
      <c r="A2872">
        <f t="shared" si="268"/>
        <v>7777898271</v>
      </c>
      <c r="B2872" s="1">
        <v>42506</v>
      </c>
      <c r="C2872" t="str">
        <f t="shared" si="264"/>
        <v>Monday</v>
      </c>
      <c r="D2872" t="str">
        <f t="shared" si="265"/>
        <v>May</v>
      </c>
      <c r="E2872">
        <v>16.5</v>
      </c>
      <c r="F2872" t="s">
        <v>13</v>
      </c>
      <c r="G2872" t="s">
        <v>8</v>
      </c>
      <c r="H2872">
        <f t="shared" si="266"/>
        <v>22.5</v>
      </c>
      <c r="I2872">
        <v>8</v>
      </c>
      <c r="J2872" t="s">
        <v>9</v>
      </c>
      <c r="K2872" t="s">
        <v>10</v>
      </c>
      <c r="L2872">
        <f>Table357[[#This Row],[unit_price]]*Table357[[#This Row],[quantity]]</f>
        <v>132</v>
      </c>
      <c r="M2872">
        <f t="shared" si="267"/>
        <v>180</v>
      </c>
      <c r="N2872">
        <f t="shared" si="269"/>
        <v>48</v>
      </c>
      <c r="O2872" t="s">
        <v>111</v>
      </c>
      <c r="P2872" t="s">
        <v>115</v>
      </c>
      <c r="Q2872" t="str">
        <f>TEXT(Table357[[#This Row],[order_date]],"yyyy")</f>
        <v>2016</v>
      </c>
    </row>
    <row r="2873" spans="1:17" x14ac:dyDescent="0.3">
      <c r="A2873">
        <f t="shared" si="268"/>
        <v>7777898272</v>
      </c>
      <c r="B2873" s="1">
        <v>42506</v>
      </c>
      <c r="C2873" t="str">
        <f t="shared" si="264"/>
        <v>Monday</v>
      </c>
      <c r="D2873" t="str">
        <f t="shared" si="265"/>
        <v>May</v>
      </c>
      <c r="E2873">
        <v>16.5</v>
      </c>
      <c r="F2873" t="s">
        <v>7</v>
      </c>
      <c r="G2873" t="s">
        <v>17</v>
      </c>
      <c r="H2873">
        <f t="shared" si="266"/>
        <v>25</v>
      </c>
      <c r="I2873">
        <v>6</v>
      </c>
      <c r="J2873" t="s">
        <v>18</v>
      </c>
      <c r="K2873" t="s">
        <v>19</v>
      </c>
      <c r="L2873">
        <f>Table357[[#This Row],[unit_price]]*Table357[[#This Row],[quantity]]</f>
        <v>99</v>
      </c>
      <c r="M2873">
        <f t="shared" si="267"/>
        <v>150</v>
      </c>
      <c r="N2873">
        <f t="shared" si="269"/>
        <v>51</v>
      </c>
      <c r="O2873" t="s">
        <v>112</v>
      </c>
      <c r="P2873" t="s">
        <v>114</v>
      </c>
      <c r="Q2873" t="str">
        <f>TEXT(Table357[[#This Row],[order_date]],"yyyy")</f>
        <v>2016</v>
      </c>
    </row>
    <row r="2874" spans="1:17" x14ac:dyDescent="0.3">
      <c r="A2874">
        <f t="shared" si="268"/>
        <v>7777898273</v>
      </c>
      <c r="B2874" s="1">
        <v>42506</v>
      </c>
      <c r="C2874" t="str">
        <f t="shared" si="264"/>
        <v>Monday</v>
      </c>
      <c r="D2874" t="str">
        <f t="shared" si="265"/>
        <v>May</v>
      </c>
      <c r="E2874">
        <v>20.75</v>
      </c>
      <c r="F2874" t="s">
        <v>13</v>
      </c>
      <c r="G2874" t="s">
        <v>22</v>
      </c>
      <c r="H2874">
        <f t="shared" si="266"/>
        <v>28.75</v>
      </c>
      <c r="I2874">
        <v>9</v>
      </c>
      <c r="J2874" t="s">
        <v>23</v>
      </c>
      <c r="K2874" t="s">
        <v>24</v>
      </c>
      <c r="L2874">
        <f>Table357[[#This Row],[unit_price]]*Table357[[#This Row],[quantity]]</f>
        <v>186.75</v>
      </c>
      <c r="M2874">
        <f t="shared" si="267"/>
        <v>258.75</v>
      </c>
      <c r="N2874">
        <f t="shared" si="269"/>
        <v>72</v>
      </c>
      <c r="O2874" t="s">
        <v>111</v>
      </c>
      <c r="P2874" t="s">
        <v>114</v>
      </c>
      <c r="Q2874" t="str">
        <f>TEXT(Table357[[#This Row],[order_date]],"yyyy")</f>
        <v>2016</v>
      </c>
    </row>
    <row r="2875" spans="1:17" x14ac:dyDescent="0.3">
      <c r="A2875">
        <f t="shared" si="268"/>
        <v>7777898274</v>
      </c>
      <c r="B2875" s="1">
        <v>42506</v>
      </c>
      <c r="C2875" t="str">
        <f t="shared" si="264"/>
        <v>Monday</v>
      </c>
      <c r="D2875" t="str">
        <f t="shared" si="265"/>
        <v>May</v>
      </c>
      <c r="E2875">
        <v>16.25</v>
      </c>
      <c r="F2875" t="s">
        <v>7</v>
      </c>
      <c r="G2875" t="s">
        <v>17</v>
      </c>
      <c r="H2875">
        <f t="shared" si="266"/>
        <v>24.75</v>
      </c>
      <c r="I2875">
        <v>4</v>
      </c>
      <c r="J2875" t="s">
        <v>60</v>
      </c>
      <c r="K2875" t="s">
        <v>61</v>
      </c>
      <c r="L2875">
        <f>Table357[[#This Row],[unit_price]]*Table357[[#This Row],[quantity]]</f>
        <v>65</v>
      </c>
      <c r="M2875">
        <f t="shared" si="267"/>
        <v>99</v>
      </c>
      <c r="N2875">
        <f t="shared" si="269"/>
        <v>34</v>
      </c>
      <c r="O2875" t="s">
        <v>111</v>
      </c>
      <c r="P2875" t="s">
        <v>115</v>
      </c>
      <c r="Q2875" t="str">
        <f>TEXT(Table357[[#This Row],[order_date]],"yyyy")</f>
        <v>2016</v>
      </c>
    </row>
    <row r="2876" spans="1:17" x14ac:dyDescent="0.3">
      <c r="A2876">
        <f t="shared" si="268"/>
        <v>7777898275</v>
      </c>
      <c r="B2876" s="1">
        <v>42506</v>
      </c>
      <c r="C2876" t="str">
        <f t="shared" si="264"/>
        <v>Monday</v>
      </c>
      <c r="D2876" t="str">
        <f t="shared" si="265"/>
        <v>May</v>
      </c>
      <c r="E2876">
        <v>16</v>
      </c>
      <c r="F2876" t="s">
        <v>7</v>
      </c>
      <c r="G2876" t="s">
        <v>14</v>
      </c>
      <c r="H2876">
        <f t="shared" si="266"/>
        <v>21.5</v>
      </c>
      <c r="I2876">
        <v>3</v>
      </c>
      <c r="J2876" t="s">
        <v>42</v>
      </c>
      <c r="K2876" t="s">
        <v>43</v>
      </c>
      <c r="L2876">
        <f>Table357[[#This Row],[unit_price]]*Table357[[#This Row],[quantity]]</f>
        <v>48</v>
      </c>
      <c r="M2876">
        <f t="shared" si="267"/>
        <v>64.5</v>
      </c>
      <c r="N2876">
        <f t="shared" si="269"/>
        <v>16.5</v>
      </c>
      <c r="O2876" t="s">
        <v>112</v>
      </c>
      <c r="P2876" t="s">
        <v>115</v>
      </c>
      <c r="Q2876" t="str">
        <f>TEXT(Table357[[#This Row],[order_date]],"yyyy")</f>
        <v>2016</v>
      </c>
    </row>
    <row r="2877" spans="1:17" x14ac:dyDescent="0.3">
      <c r="A2877">
        <f t="shared" si="268"/>
        <v>7777898276</v>
      </c>
      <c r="B2877" s="1">
        <v>42507</v>
      </c>
      <c r="C2877" t="str">
        <f t="shared" si="264"/>
        <v>Tuesday</v>
      </c>
      <c r="D2877" t="str">
        <f t="shared" si="265"/>
        <v>May</v>
      </c>
      <c r="E2877">
        <v>16</v>
      </c>
      <c r="F2877" t="s">
        <v>7</v>
      </c>
      <c r="G2877" t="s">
        <v>8</v>
      </c>
      <c r="H2877">
        <f t="shared" si="266"/>
        <v>20.5</v>
      </c>
      <c r="I2877">
        <v>5</v>
      </c>
      <c r="J2877" t="s">
        <v>11</v>
      </c>
      <c r="K2877" t="s">
        <v>12</v>
      </c>
      <c r="L2877">
        <f>Table357[[#This Row],[unit_price]]*Table357[[#This Row],[quantity]]</f>
        <v>80</v>
      </c>
      <c r="M2877">
        <f t="shared" si="267"/>
        <v>102.5</v>
      </c>
      <c r="N2877">
        <f t="shared" si="269"/>
        <v>22.5</v>
      </c>
      <c r="O2877" t="s">
        <v>112</v>
      </c>
      <c r="P2877" t="s">
        <v>114</v>
      </c>
      <c r="Q2877" t="str">
        <f>TEXT(Table357[[#This Row],[order_date]],"yyyy")</f>
        <v>2016</v>
      </c>
    </row>
    <row r="2878" spans="1:17" x14ac:dyDescent="0.3">
      <c r="A2878">
        <f t="shared" si="268"/>
        <v>7777898277</v>
      </c>
      <c r="B2878" s="1">
        <v>42507</v>
      </c>
      <c r="C2878" t="str">
        <f t="shared" si="264"/>
        <v>Tuesday</v>
      </c>
      <c r="D2878" t="str">
        <f t="shared" si="265"/>
        <v>May</v>
      </c>
      <c r="E2878">
        <v>12</v>
      </c>
      <c r="F2878" t="s">
        <v>27</v>
      </c>
      <c r="G2878" t="s">
        <v>8</v>
      </c>
      <c r="H2878">
        <f t="shared" si="266"/>
        <v>15</v>
      </c>
      <c r="I2878">
        <v>9</v>
      </c>
      <c r="J2878" t="s">
        <v>58</v>
      </c>
      <c r="K2878" t="s">
        <v>59</v>
      </c>
      <c r="L2878">
        <f>Table357[[#This Row],[unit_price]]*Table357[[#This Row],[quantity]]</f>
        <v>108</v>
      </c>
      <c r="M2878">
        <f t="shared" si="267"/>
        <v>135</v>
      </c>
      <c r="N2878">
        <f t="shared" si="269"/>
        <v>27</v>
      </c>
      <c r="O2878" t="s">
        <v>111</v>
      </c>
      <c r="P2878" t="s">
        <v>115</v>
      </c>
      <c r="Q2878" t="str">
        <f>TEXT(Table357[[#This Row],[order_date]],"yyyy")</f>
        <v>2016</v>
      </c>
    </row>
    <row r="2879" spans="1:17" x14ac:dyDescent="0.3">
      <c r="A2879">
        <f t="shared" si="268"/>
        <v>7777898278</v>
      </c>
      <c r="B2879" s="1">
        <v>42507</v>
      </c>
      <c r="C2879" t="str">
        <f t="shared" si="264"/>
        <v>Tuesday</v>
      </c>
      <c r="D2879" t="str">
        <f t="shared" si="265"/>
        <v>May</v>
      </c>
      <c r="E2879">
        <v>20.75</v>
      </c>
      <c r="F2879" t="s">
        <v>13</v>
      </c>
      <c r="G2879" t="s">
        <v>22</v>
      </c>
      <c r="H2879">
        <f t="shared" si="266"/>
        <v>28.75</v>
      </c>
      <c r="I2879">
        <v>2</v>
      </c>
      <c r="J2879" t="s">
        <v>44</v>
      </c>
      <c r="K2879" t="s">
        <v>45</v>
      </c>
      <c r="L2879">
        <f>Table357[[#This Row],[unit_price]]*Table357[[#This Row],[quantity]]</f>
        <v>41.5</v>
      </c>
      <c r="M2879">
        <f t="shared" si="267"/>
        <v>57.5</v>
      </c>
      <c r="N2879">
        <f t="shared" si="269"/>
        <v>16</v>
      </c>
      <c r="O2879" t="s">
        <v>112</v>
      </c>
      <c r="P2879" t="s">
        <v>114</v>
      </c>
      <c r="Q2879" t="str">
        <f>TEXT(Table357[[#This Row],[order_date]],"yyyy")</f>
        <v>2016</v>
      </c>
    </row>
    <row r="2880" spans="1:17" x14ac:dyDescent="0.3">
      <c r="A2880">
        <f t="shared" si="268"/>
        <v>7777898279</v>
      </c>
      <c r="B2880" s="1">
        <v>42508</v>
      </c>
      <c r="C2880" t="str">
        <f t="shared" si="264"/>
        <v>Wednesday</v>
      </c>
      <c r="D2880" t="str">
        <f t="shared" si="265"/>
        <v>May</v>
      </c>
      <c r="E2880">
        <v>12.75</v>
      </c>
      <c r="F2880" t="s">
        <v>27</v>
      </c>
      <c r="G2880" t="s">
        <v>22</v>
      </c>
      <c r="H2880">
        <f t="shared" si="266"/>
        <v>17.75</v>
      </c>
      <c r="I2880">
        <v>7</v>
      </c>
      <c r="J2880" t="s">
        <v>50</v>
      </c>
      <c r="K2880" t="s">
        <v>51</v>
      </c>
      <c r="L2880">
        <f>Table357[[#This Row],[unit_price]]*Table357[[#This Row],[quantity]]</f>
        <v>89.25</v>
      </c>
      <c r="M2880">
        <f t="shared" si="267"/>
        <v>124.25</v>
      </c>
      <c r="N2880">
        <f t="shared" si="269"/>
        <v>35</v>
      </c>
      <c r="O2880" t="s">
        <v>111</v>
      </c>
      <c r="P2880" t="s">
        <v>115</v>
      </c>
      <c r="Q2880" t="str">
        <f>TEXT(Table357[[#This Row],[order_date]],"yyyy")</f>
        <v>2016</v>
      </c>
    </row>
    <row r="2881" spans="1:17" x14ac:dyDescent="0.3">
      <c r="A2881">
        <f t="shared" si="268"/>
        <v>7777898280</v>
      </c>
      <c r="B2881" s="1">
        <v>42508</v>
      </c>
      <c r="C2881" t="str">
        <f t="shared" si="264"/>
        <v>Wednesday</v>
      </c>
      <c r="D2881" t="str">
        <f t="shared" si="265"/>
        <v>May</v>
      </c>
      <c r="E2881">
        <v>12</v>
      </c>
      <c r="F2881" t="s">
        <v>27</v>
      </c>
      <c r="G2881" t="s">
        <v>14</v>
      </c>
      <c r="H2881">
        <f t="shared" si="266"/>
        <v>16</v>
      </c>
      <c r="I2881">
        <v>8</v>
      </c>
      <c r="J2881" t="s">
        <v>20</v>
      </c>
      <c r="K2881" t="s">
        <v>21</v>
      </c>
      <c r="L2881">
        <f>Table357[[#This Row],[unit_price]]*Table357[[#This Row],[quantity]]</f>
        <v>96</v>
      </c>
      <c r="M2881">
        <f t="shared" si="267"/>
        <v>128</v>
      </c>
      <c r="N2881">
        <f t="shared" si="269"/>
        <v>32</v>
      </c>
      <c r="O2881" t="s">
        <v>111</v>
      </c>
      <c r="P2881" t="s">
        <v>114</v>
      </c>
      <c r="Q2881" t="str">
        <f>TEXT(Table357[[#This Row],[order_date]],"yyyy")</f>
        <v>2016</v>
      </c>
    </row>
    <row r="2882" spans="1:17" x14ac:dyDescent="0.3">
      <c r="A2882">
        <f t="shared" si="268"/>
        <v>7777898281</v>
      </c>
      <c r="B2882" s="1">
        <v>42508</v>
      </c>
      <c r="C2882" t="str">
        <f t="shared" ref="C2882:C2945" si="270">TEXT(B2882,"dddd")</f>
        <v>Wednesday</v>
      </c>
      <c r="D2882" t="str">
        <f t="shared" si="265"/>
        <v>May</v>
      </c>
      <c r="E2882">
        <v>12</v>
      </c>
      <c r="F2882" t="s">
        <v>27</v>
      </c>
      <c r="G2882" t="s">
        <v>8</v>
      </c>
      <c r="H2882">
        <f t="shared" si="266"/>
        <v>15</v>
      </c>
      <c r="I2882">
        <v>4</v>
      </c>
      <c r="J2882" t="s">
        <v>52</v>
      </c>
      <c r="K2882" t="s">
        <v>53</v>
      </c>
      <c r="L2882">
        <f>Table357[[#This Row],[unit_price]]*Table357[[#This Row],[quantity]]</f>
        <v>48</v>
      </c>
      <c r="M2882">
        <f t="shared" si="267"/>
        <v>60</v>
      </c>
      <c r="N2882">
        <f t="shared" si="269"/>
        <v>12</v>
      </c>
      <c r="O2882" t="s">
        <v>111</v>
      </c>
      <c r="P2882" t="s">
        <v>114</v>
      </c>
      <c r="Q2882" t="str">
        <f>TEXT(Table357[[#This Row],[order_date]],"yyyy")</f>
        <v>2016</v>
      </c>
    </row>
    <row r="2883" spans="1:17" x14ac:dyDescent="0.3">
      <c r="A2883">
        <f t="shared" si="268"/>
        <v>7777898282</v>
      </c>
      <c r="B2883" s="1">
        <v>42508</v>
      </c>
      <c r="C2883" t="str">
        <f t="shared" si="270"/>
        <v>Wednesday</v>
      </c>
      <c r="D2883" t="str">
        <f t="shared" ref="D2883:D2946" si="271">TEXT(B2883,"mmmm")</f>
        <v>May</v>
      </c>
      <c r="E2883">
        <v>16.75</v>
      </c>
      <c r="F2883" t="s">
        <v>7</v>
      </c>
      <c r="G2883" t="s">
        <v>22</v>
      </c>
      <c r="H2883">
        <f t="shared" ref="H2883:H2946" si="272">E2883 +   IF(F2883="S", 2, IF(F2883="M", 3.5, IF(F2883="L", 5, 0))) +  IF(G2883="Classic", 1, IF(G2883="Veggie", 2, IF(G2883="Chicken", 3, IF(G2883="Supreme",5,0))))</f>
        <v>23.25</v>
      </c>
      <c r="I2883">
        <v>10</v>
      </c>
      <c r="J2883" t="s">
        <v>28</v>
      </c>
      <c r="K2883" t="s">
        <v>29</v>
      </c>
      <c r="L2883">
        <f>Table357[[#This Row],[unit_price]]*Table357[[#This Row],[quantity]]</f>
        <v>167.5</v>
      </c>
      <c r="M2883">
        <f t="shared" ref="M2883:M2946" si="273">H2883*I2883</f>
        <v>232.5</v>
      </c>
      <c r="N2883">
        <f t="shared" si="269"/>
        <v>65</v>
      </c>
      <c r="O2883" t="s">
        <v>111</v>
      </c>
      <c r="P2883" t="s">
        <v>114</v>
      </c>
      <c r="Q2883" t="str">
        <f>TEXT(Table357[[#This Row],[order_date]],"yyyy")</f>
        <v>2016</v>
      </c>
    </row>
    <row r="2884" spans="1:17" x14ac:dyDescent="0.3">
      <c r="A2884">
        <f t="shared" ref="A2884:A2947" si="274">A2883+1</f>
        <v>7777898283</v>
      </c>
      <c r="B2884" s="1">
        <v>42508</v>
      </c>
      <c r="C2884" t="str">
        <f t="shared" si="270"/>
        <v>Wednesday</v>
      </c>
      <c r="D2884" t="str">
        <f t="shared" si="271"/>
        <v>May</v>
      </c>
      <c r="E2884">
        <v>12.75</v>
      </c>
      <c r="F2884" t="s">
        <v>27</v>
      </c>
      <c r="G2884" t="s">
        <v>22</v>
      </c>
      <c r="H2884">
        <f t="shared" si="272"/>
        <v>17.75</v>
      </c>
      <c r="I2884">
        <v>12</v>
      </c>
      <c r="J2884" t="s">
        <v>28</v>
      </c>
      <c r="K2884" t="s">
        <v>29</v>
      </c>
      <c r="L2884">
        <f>Table357[[#This Row],[unit_price]]*Table357[[#This Row],[quantity]]</f>
        <v>153</v>
      </c>
      <c r="M2884">
        <f t="shared" si="273"/>
        <v>213</v>
      </c>
      <c r="N2884">
        <f t="shared" si="269"/>
        <v>60</v>
      </c>
      <c r="O2884" t="s">
        <v>112</v>
      </c>
      <c r="P2884" t="s">
        <v>114</v>
      </c>
      <c r="Q2884" t="str">
        <f>TEXT(Table357[[#This Row],[order_date]],"yyyy")</f>
        <v>2016</v>
      </c>
    </row>
    <row r="2885" spans="1:17" x14ac:dyDescent="0.3">
      <c r="A2885">
        <f t="shared" si="274"/>
        <v>7777898284</v>
      </c>
      <c r="B2885" s="1">
        <v>42508</v>
      </c>
      <c r="C2885" t="str">
        <f t="shared" si="270"/>
        <v>Wednesday</v>
      </c>
      <c r="D2885" t="str">
        <f t="shared" si="271"/>
        <v>May</v>
      </c>
      <c r="E2885">
        <v>20.75</v>
      </c>
      <c r="F2885" t="s">
        <v>13</v>
      </c>
      <c r="G2885" t="s">
        <v>22</v>
      </c>
      <c r="H2885">
        <f t="shared" si="272"/>
        <v>28.75</v>
      </c>
      <c r="I2885">
        <v>12</v>
      </c>
      <c r="J2885" t="s">
        <v>46</v>
      </c>
      <c r="K2885" t="s">
        <v>47</v>
      </c>
      <c r="L2885">
        <f>Table357[[#This Row],[unit_price]]*Table357[[#This Row],[quantity]]</f>
        <v>249</v>
      </c>
      <c r="M2885">
        <f t="shared" si="273"/>
        <v>345</v>
      </c>
      <c r="N2885">
        <f t="shared" ref="N2885:N2948" si="275">(H2885-E2885)*I2885</f>
        <v>96</v>
      </c>
      <c r="O2885" t="s">
        <v>111</v>
      </c>
      <c r="P2885" t="s">
        <v>114</v>
      </c>
      <c r="Q2885" t="str">
        <f>TEXT(Table357[[#This Row],[order_date]],"yyyy")</f>
        <v>2016</v>
      </c>
    </row>
    <row r="2886" spans="1:17" x14ac:dyDescent="0.3">
      <c r="A2886">
        <f t="shared" si="274"/>
        <v>7777898285</v>
      </c>
      <c r="B2886" s="1">
        <v>42508</v>
      </c>
      <c r="C2886" t="str">
        <f t="shared" si="270"/>
        <v>Wednesday</v>
      </c>
      <c r="D2886" t="str">
        <f t="shared" si="271"/>
        <v>May</v>
      </c>
      <c r="E2886">
        <v>20.75</v>
      </c>
      <c r="F2886" t="s">
        <v>13</v>
      </c>
      <c r="G2886" t="s">
        <v>22</v>
      </c>
      <c r="H2886">
        <f t="shared" si="272"/>
        <v>28.75</v>
      </c>
      <c r="I2886">
        <v>11</v>
      </c>
      <c r="J2886" t="s">
        <v>72</v>
      </c>
      <c r="K2886" t="s">
        <v>73</v>
      </c>
      <c r="L2886">
        <f>Table357[[#This Row],[unit_price]]*Table357[[#This Row],[quantity]]</f>
        <v>228.25</v>
      </c>
      <c r="M2886">
        <f t="shared" si="273"/>
        <v>316.25</v>
      </c>
      <c r="N2886">
        <f t="shared" si="275"/>
        <v>88</v>
      </c>
      <c r="O2886" t="s">
        <v>111</v>
      </c>
      <c r="P2886" t="s">
        <v>115</v>
      </c>
      <c r="Q2886" t="str">
        <f>TEXT(Table357[[#This Row],[order_date]],"yyyy")</f>
        <v>2016</v>
      </c>
    </row>
    <row r="2887" spans="1:17" x14ac:dyDescent="0.3">
      <c r="A2887">
        <f t="shared" si="274"/>
        <v>7777898286</v>
      </c>
      <c r="B2887" s="1">
        <v>42508</v>
      </c>
      <c r="C2887" t="str">
        <f t="shared" si="270"/>
        <v>Wednesday</v>
      </c>
      <c r="D2887" t="str">
        <f t="shared" si="271"/>
        <v>May</v>
      </c>
      <c r="E2887">
        <v>20.75</v>
      </c>
      <c r="F2887" t="s">
        <v>13</v>
      </c>
      <c r="G2887" t="s">
        <v>22</v>
      </c>
      <c r="H2887">
        <f t="shared" si="272"/>
        <v>28.75</v>
      </c>
      <c r="I2887">
        <v>5</v>
      </c>
      <c r="J2887" t="s">
        <v>50</v>
      </c>
      <c r="K2887" t="s">
        <v>51</v>
      </c>
      <c r="L2887">
        <f>Table357[[#This Row],[unit_price]]*Table357[[#This Row],[quantity]]</f>
        <v>103.75</v>
      </c>
      <c r="M2887">
        <f t="shared" si="273"/>
        <v>143.75</v>
      </c>
      <c r="N2887">
        <f t="shared" si="275"/>
        <v>40</v>
      </c>
      <c r="O2887" t="s">
        <v>111</v>
      </c>
      <c r="P2887" t="s">
        <v>115</v>
      </c>
      <c r="Q2887" t="str">
        <f>TEXT(Table357[[#This Row],[order_date]],"yyyy")</f>
        <v>2016</v>
      </c>
    </row>
    <row r="2888" spans="1:17" x14ac:dyDescent="0.3">
      <c r="A2888">
        <f t="shared" si="274"/>
        <v>7777898287</v>
      </c>
      <c r="B2888" s="1">
        <v>42508</v>
      </c>
      <c r="C2888" t="str">
        <f t="shared" si="270"/>
        <v>Wednesday</v>
      </c>
      <c r="D2888" t="str">
        <f t="shared" si="271"/>
        <v>May</v>
      </c>
      <c r="E2888">
        <v>12</v>
      </c>
      <c r="F2888" t="s">
        <v>27</v>
      </c>
      <c r="G2888" t="s">
        <v>8</v>
      </c>
      <c r="H2888">
        <f t="shared" si="272"/>
        <v>15</v>
      </c>
      <c r="I2888">
        <v>10</v>
      </c>
      <c r="J2888" t="s">
        <v>11</v>
      </c>
      <c r="K2888" t="s">
        <v>12</v>
      </c>
      <c r="L2888">
        <f>Table357[[#This Row],[unit_price]]*Table357[[#This Row],[quantity]]</f>
        <v>120</v>
      </c>
      <c r="M2888">
        <f t="shared" si="273"/>
        <v>150</v>
      </c>
      <c r="N2888">
        <f t="shared" si="275"/>
        <v>30</v>
      </c>
      <c r="O2888" t="s">
        <v>112</v>
      </c>
      <c r="P2888" t="s">
        <v>114</v>
      </c>
      <c r="Q2888" t="str">
        <f>TEXT(Table357[[#This Row],[order_date]],"yyyy")</f>
        <v>2016</v>
      </c>
    </row>
    <row r="2889" spans="1:17" x14ac:dyDescent="0.3">
      <c r="A2889">
        <f t="shared" si="274"/>
        <v>7777898288</v>
      </c>
      <c r="B2889" s="1">
        <v>42508</v>
      </c>
      <c r="C2889" t="str">
        <f t="shared" si="270"/>
        <v>Wednesday</v>
      </c>
      <c r="D2889" t="str">
        <f t="shared" si="271"/>
        <v>May</v>
      </c>
      <c r="E2889">
        <v>17.95</v>
      </c>
      <c r="F2889" t="s">
        <v>13</v>
      </c>
      <c r="G2889" t="s">
        <v>14</v>
      </c>
      <c r="H2889">
        <f t="shared" si="272"/>
        <v>24.95</v>
      </c>
      <c r="I2889">
        <v>5</v>
      </c>
      <c r="J2889" t="s">
        <v>56</v>
      </c>
      <c r="K2889" t="s">
        <v>57</v>
      </c>
      <c r="L2889">
        <f>Table357[[#This Row],[unit_price]]*Table357[[#This Row],[quantity]]</f>
        <v>89.75</v>
      </c>
      <c r="M2889">
        <f t="shared" si="273"/>
        <v>124.75</v>
      </c>
      <c r="N2889">
        <f t="shared" si="275"/>
        <v>35</v>
      </c>
      <c r="O2889" t="s">
        <v>112</v>
      </c>
      <c r="P2889" t="s">
        <v>115</v>
      </c>
      <c r="Q2889" t="str">
        <f>TEXT(Table357[[#This Row],[order_date]],"yyyy")</f>
        <v>2016</v>
      </c>
    </row>
    <row r="2890" spans="1:17" x14ac:dyDescent="0.3">
      <c r="A2890">
        <f t="shared" si="274"/>
        <v>7777898289</v>
      </c>
      <c r="B2890" s="1">
        <v>42508</v>
      </c>
      <c r="C2890" t="str">
        <f t="shared" si="270"/>
        <v>Wednesday</v>
      </c>
      <c r="D2890" t="str">
        <f t="shared" si="271"/>
        <v>May</v>
      </c>
      <c r="E2890">
        <v>10.5</v>
      </c>
      <c r="F2890" t="s">
        <v>27</v>
      </c>
      <c r="G2890" t="s">
        <v>8</v>
      </c>
      <c r="H2890">
        <f t="shared" si="272"/>
        <v>13.5</v>
      </c>
      <c r="I2890">
        <v>10</v>
      </c>
      <c r="J2890" t="s">
        <v>9</v>
      </c>
      <c r="K2890" t="s">
        <v>10</v>
      </c>
      <c r="L2890">
        <f>Table357[[#This Row],[unit_price]]*Table357[[#This Row],[quantity]]</f>
        <v>105</v>
      </c>
      <c r="M2890">
        <f t="shared" si="273"/>
        <v>135</v>
      </c>
      <c r="N2890">
        <f t="shared" si="275"/>
        <v>30</v>
      </c>
      <c r="O2890" t="s">
        <v>112</v>
      </c>
      <c r="P2890" t="s">
        <v>115</v>
      </c>
      <c r="Q2890" t="str">
        <f>TEXT(Table357[[#This Row],[order_date]],"yyyy")</f>
        <v>2016</v>
      </c>
    </row>
    <row r="2891" spans="1:17" x14ac:dyDescent="0.3">
      <c r="A2891">
        <f t="shared" si="274"/>
        <v>7777898290</v>
      </c>
      <c r="B2891" s="1">
        <v>42509</v>
      </c>
      <c r="C2891" t="str">
        <f t="shared" si="270"/>
        <v>Thursday</v>
      </c>
      <c r="D2891" t="str">
        <f t="shared" si="271"/>
        <v>May</v>
      </c>
      <c r="E2891">
        <v>21</v>
      </c>
      <c r="F2891" t="s">
        <v>13</v>
      </c>
      <c r="G2891" t="s">
        <v>14</v>
      </c>
      <c r="H2891">
        <f t="shared" si="272"/>
        <v>28</v>
      </c>
      <c r="I2891">
        <v>10</v>
      </c>
      <c r="J2891" t="s">
        <v>62</v>
      </c>
      <c r="K2891" t="s">
        <v>63</v>
      </c>
      <c r="L2891">
        <f>Table357[[#This Row],[unit_price]]*Table357[[#This Row],[quantity]]</f>
        <v>210</v>
      </c>
      <c r="M2891">
        <f t="shared" si="273"/>
        <v>280</v>
      </c>
      <c r="N2891">
        <f t="shared" si="275"/>
        <v>70</v>
      </c>
      <c r="O2891" t="s">
        <v>111</v>
      </c>
      <c r="P2891" t="s">
        <v>115</v>
      </c>
      <c r="Q2891" t="str">
        <f>TEXT(Table357[[#This Row],[order_date]],"yyyy")</f>
        <v>2016</v>
      </c>
    </row>
    <row r="2892" spans="1:17" x14ac:dyDescent="0.3">
      <c r="A2892">
        <f t="shared" si="274"/>
        <v>7777898291</v>
      </c>
      <c r="B2892" s="1">
        <v>42509</v>
      </c>
      <c r="C2892" t="str">
        <f t="shared" si="270"/>
        <v>Thursday</v>
      </c>
      <c r="D2892" t="str">
        <f t="shared" si="271"/>
        <v>May</v>
      </c>
      <c r="E2892">
        <v>16.25</v>
      </c>
      <c r="F2892" t="s">
        <v>7</v>
      </c>
      <c r="G2892" t="s">
        <v>17</v>
      </c>
      <c r="H2892">
        <f t="shared" si="272"/>
        <v>24.75</v>
      </c>
      <c r="I2892">
        <v>3</v>
      </c>
      <c r="J2892" t="s">
        <v>70</v>
      </c>
      <c r="K2892" t="s">
        <v>71</v>
      </c>
      <c r="L2892">
        <f>Table357[[#This Row],[unit_price]]*Table357[[#This Row],[quantity]]</f>
        <v>48.75</v>
      </c>
      <c r="M2892">
        <f t="shared" si="273"/>
        <v>74.25</v>
      </c>
      <c r="N2892">
        <f t="shared" si="275"/>
        <v>25.5</v>
      </c>
      <c r="O2892" t="s">
        <v>112</v>
      </c>
      <c r="P2892" t="s">
        <v>115</v>
      </c>
      <c r="Q2892" t="str">
        <f>TEXT(Table357[[#This Row],[order_date]],"yyyy")</f>
        <v>2016</v>
      </c>
    </row>
    <row r="2893" spans="1:17" x14ac:dyDescent="0.3">
      <c r="A2893">
        <f t="shared" si="274"/>
        <v>7777898292</v>
      </c>
      <c r="B2893" s="1">
        <v>42509</v>
      </c>
      <c r="C2893" t="str">
        <f t="shared" si="270"/>
        <v>Thursday</v>
      </c>
      <c r="D2893" t="str">
        <f t="shared" si="271"/>
        <v>May</v>
      </c>
      <c r="E2893">
        <v>20.25</v>
      </c>
      <c r="F2893" t="s">
        <v>13</v>
      </c>
      <c r="G2893" t="s">
        <v>14</v>
      </c>
      <c r="H2893">
        <f t="shared" si="272"/>
        <v>27.25</v>
      </c>
      <c r="I2893">
        <v>4</v>
      </c>
      <c r="J2893" t="s">
        <v>68</v>
      </c>
      <c r="K2893" t="s">
        <v>69</v>
      </c>
      <c r="L2893">
        <f>Table357[[#This Row],[unit_price]]*Table357[[#This Row],[quantity]]</f>
        <v>81</v>
      </c>
      <c r="M2893">
        <f t="shared" si="273"/>
        <v>109</v>
      </c>
      <c r="N2893">
        <f t="shared" si="275"/>
        <v>28</v>
      </c>
      <c r="O2893" t="s">
        <v>111</v>
      </c>
      <c r="P2893" t="s">
        <v>114</v>
      </c>
      <c r="Q2893" t="str">
        <f>TEXT(Table357[[#This Row],[order_date]],"yyyy")</f>
        <v>2016</v>
      </c>
    </row>
    <row r="2894" spans="1:17" x14ac:dyDescent="0.3">
      <c r="A2894">
        <f t="shared" si="274"/>
        <v>7777898293</v>
      </c>
      <c r="B2894" s="1">
        <v>42510</v>
      </c>
      <c r="C2894" t="str">
        <f t="shared" si="270"/>
        <v>Friday</v>
      </c>
      <c r="D2894" t="str">
        <f t="shared" si="271"/>
        <v>May</v>
      </c>
      <c r="E2894">
        <v>12.75</v>
      </c>
      <c r="F2894" t="s">
        <v>27</v>
      </c>
      <c r="G2894" t="s">
        <v>22</v>
      </c>
      <c r="H2894">
        <f t="shared" si="272"/>
        <v>17.75</v>
      </c>
      <c r="I2894">
        <v>2</v>
      </c>
      <c r="J2894" t="s">
        <v>23</v>
      </c>
      <c r="K2894" t="s">
        <v>24</v>
      </c>
      <c r="L2894">
        <f>Table357[[#This Row],[unit_price]]*Table357[[#This Row],[quantity]]</f>
        <v>25.5</v>
      </c>
      <c r="M2894">
        <f t="shared" si="273"/>
        <v>35.5</v>
      </c>
      <c r="N2894">
        <f t="shared" si="275"/>
        <v>10</v>
      </c>
      <c r="O2894" t="s">
        <v>111</v>
      </c>
      <c r="P2894" t="s">
        <v>114</v>
      </c>
      <c r="Q2894" t="str">
        <f>TEXT(Table357[[#This Row],[order_date]],"yyyy")</f>
        <v>2016</v>
      </c>
    </row>
    <row r="2895" spans="1:17" x14ac:dyDescent="0.3">
      <c r="A2895">
        <f t="shared" si="274"/>
        <v>7777898294</v>
      </c>
      <c r="B2895" s="1">
        <v>42510</v>
      </c>
      <c r="C2895" t="str">
        <f t="shared" si="270"/>
        <v>Friday</v>
      </c>
      <c r="D2895" t="str">
        <f t="shared" si="271"/>
        <v>May</v>
      </c>
      <c r="E2895">
        <v>16</v>
      </c>
      <c r="F2895" t="s">
        <v>7</v>
      </c>
      <c r="G2895" t="s">
        <v>14</v>
      </c>
      <c r="H2895">
        <f t="shared" si="272"/>
        <v>21.5</v>
      </c>
      <c r="I2895">
        <v>10</v>
      </c>
      <c r="J2895" t="s">
        <v>42</v>
      </c>
      <c r="K2895" t="s">
        <v>43</v>
      </c>
      <c r="L2895">
        <f>Table357[[#This Row],[unit_price]]*Table357[[#This Row],[quantity]]</f>
        <v>160</v>
      </c>
      <c r="M2895">
        <f t="shared" si="273"/>
        <v>215</v>
      </c>
      <c r="N2895">
        <f t="shared" si="275"/>
        <v>55</v>
      </c>
      <c r="O2895" t="s">
        <v>112</v>
      </c>
      <c r="P2895" t="s">
        <v>115</v>
      </c>
      <c r="Q2895" t="str">
        <f>TEXT(Table357[[#This Row],[order_date]],"yyyy")</f>
        <v>2016</v>
      </c>
    </row>
    <row r="2896" spans="1:17" x14ac:dyDescent="0.3">
      <c r="A2896">
        <f t="shared" si="274"/>
        <v>7777898295</v>
      </c>
      <c r="B2896" s="1">
        <v>42510</v>
      </c>
      <c r="C2896" t="str">
        <f t="shared" si="270"/>
        <v>Friday</v>
      </c>
      <c r="D2896" t="str">
        <f t="shared" si="271"/>
        <v>May</v>
      </c>
      <c r="E2896">
        <v>16.75</v>
      </c>
      <c r="F2896" t="s">
        <v>7</v>
      </c>
      <c r="G2896" t="s">
        <v>14</v>
      </c>
      <c r="H2896">
        <f t="shared" si="272"/>
        <v>22.25</v>
      </c>
      <c r="I2896">
        <v>7</v>
      </c>
      <c r="J2896" t="s">
        <v>62</v>
      </c>
      <c r="K2896" t="s">
        <v>63</v>
      </c>
      <c r="L2896">
        <f>Table357[[#This Row],[unit_price]]*Table357[[#This Row],[quantity]]</f>
        <v>117.25</v>
      </c>
      <c r="M2896">
        <f t="shared" si="273"/>
        <v>155.75</v>
      </c>
      <c r="N2896">
        <f t="shared" si="275"/>
        <v>38.5</v>
      </c>
      <c r="O2896" t="s">
        <v>112</v>
      </c>
      <c r="P2896" t="s">
        <v>115</v>
      </c>
      <c r="Q2896" t="str">
        <f>TEXT(Table357[[#This Row],[order_date]],"yyyy")</f>
        <v>2016</v>
      </c>
    </row>
    <row r="2897" spans="1:17" x14ac:dyDescent="0.3">
      <c r="A2897">
        <f t="shared" si="274"/>
        <v>7777898296</v>
      </c>
      <c r="B2897" s="1">
        <v>42510</v>
      </c>
      <c r="C2897" t="str">
        <f t="shared" si="270"/>
        <v>Friday</v>
      </c>
      <c r="D2897" t="str">
        <f t="shared" si="271"/>
        <v>May</v>
      </c>
      <c r="E2897">
        <v>16.75</v>
      </c>
      <c r="F2897" t="s">
        <v>7</v>
      </c>
      <c r="G2897" t="s">
        <v>14</v>
      </c>
      <c r="H2897">
        <f t="shared" si="272"/>
        <v>22.25</v>
      </c>
      <c r="I2897">
        <v>12</v>
      </c>
      <c r="J2897" t="s">
        <v>62</v>
      </c>
      <c r="K2897" t="s">
        <v>63</v>
      </c>
      <c r="L2897">
        <f>Table357[[#This Row],[unit_price]]*Table357[[#This Row],[quantity]]</f>
        <v>201</v>
      </c>
      <c r="M2897">
        <f t="shared" si="273"/>
        <v>267</v>
      </c>
      <c r="N2897">
        <f t="shared" si="275"/>
        <v>66</v>
      </c>
      <c r="O2897" t="s">
        <v>112</v>
      </c>
      <c r="P2897" t="s">
        <v>114</v>
      </c>
      <c r="Q2897" t="str">
        <f>TEXT(Table357[[#This Row],[order_date]],"yyyy")</f>
        <v>2016</v>
      </c>
    </row>
    <row r="2898" spans="1:17" x14ac:dyDescent="0.3">
      <c r="A2898">
        <f t="shared" si="274"/>
        <v>7777898297</v>
      </c>
      <c r="B2898" s="1">
        <v>42511</v>
      </c>
      <c r="C2898" t="str">
        <f t="shared" si="270"/>
        <v>Saturday</v>
      </c>
      <c r="D2898" t="str">
        <f t="shared" si="271"/>
        <v>May</v>
      </c>
      <c r="E2898">
        <v>16</v>
      </c>
      <c r="F2898" t="s">
        <v>7</v>
      </c>
      <c r="G2898" t="s">
        <v>8</v>
      </c>
      <c r="H2898">
        <f t="shared" si="272"/>
        <v>20.5</v>
      </c>
      <c r="I2898">
        <v>4</v>
      </c>
      <c r="J2898" t="s">
        <v>11</v>
      </c>
      <c r="K2898" t="s">
        <v>12</v>
      </c>
      <c r="L2898">
        <f>Table357[[#This Row],[unit_price]]*Table357[[#This Row],[quantity]]</f>
        <v>64</v>
      </c>
      <c r="M2898">
        <f t="shared" si="273"/>
        <v>82</v>
      </c>
      <c r="N2898">
        <f t="shared" si="275"/>
        <v>18</v>
      </c>
      <c r="O2898" t="s">
        <v>112</v>
      </c>
      <c r="P2898" t="s">
        <v>115</v>
      </c>
      <c r="Q2898" t="str">
        <f>TEXT(Table357[[#This Row],[order_date]],"yyyy")</f>
        <v>2016</v>
      </c>
    </row>
    <row r="2899" spans="1:17" x14ac:dyDescent="0.3">
      <c r="A2899">
        <f t="shared" si="274"/>
        <v>7777898298</v>
      </c>
      <c r="B2899" s="1">
        <v>42511</v>
      </c>
      <c r="C2899" t="str">
        <f t="shared" si="270"/>
        <v>Saturday</v>
      </c>
      <c r="D2899" t="str">
        <f t="shared" si="271"/>
        <v>May</v>
      </c>
      <c r="E2899">
        <v>16.5</v>
      </c>
      <c r="F2899" t="s">
        <v>7</v>
      </c>
      <c r="G2899" t="s">
        <v>17</v>
      </c>
      <c r="H2899">
        <f t="shared" si="272"/>
        <v>25</v>
      </c>
      <c r="I2899">
        <v>6</v>
      </c>
      <c r="J2899" t="s">
        <v>32</v>
      </c>
      <c r="K2899" t="s">
        <v>33</v>
      </c>
      <c r="L2899">
        <f>Table357[[#This Row],[unit_price]]*Table357[[#This Row],[quantity]]</f>
        <v>99</v>
      </c>
      <c r="M2899">
        <f t="shared" si="273"/>
        <v>150</v>
      </c>
      <c r="N2899">
        <f t="shared" si="275"/>
        <v>51</v>
      </c>
      <c r="O2899" t="s">
        <v>111</v>
      </c>
      <c r="P2899" t="s">
        <v>115</v>
      </c>
      <c r="Q2899" t="str">
        <f>TEXT(Table357[[#This Row],[order_date]],"yyyy")</f>
        <v>2016</v>
      </c>
    </row>
    <row r="2900" spans="1:17" x14ac:dyDescent="0.3">
      <c r="A2900">
        <f t="shared" si="274"/>
        <v>7777898299</v>
      </c>
      <c r="B2900" s="1">
        <v>42511</v>
      </c>
      <c r="C2900" t="str">
        <f t="shared" si="270"/>
        <v>Saturday</v>
      </c>
      <c r="D2900" t="str">
        <f t="shared" si="271"/>
        <v>May</v>
      </c>
      <c r="E2900">
        <v>20.75</v>
      </c>
      <c r="F2900" t="s">
        <v>13</v>
      </c>
      <c r="G2900" t="s">
        <v>22</v>
      </c>
      <c r="H2900">
        <f t="shared" si="272"/>
        <v>28.75</v>
      </c>
      <c r="I2900">
        <v>2</v>
      </c>
      <c r="J2900" t="s">
        <v>28</v>
      </c>
      <c r="K2900" t="s">
        <v>29</v>
      </c>
      <c r="L2900">
        <f>Table357[[#This Row],[unit_price]]*Table357[[#This Row],[quantity]]</f>
        <v>41.5</v>
      </c>
      <c r="M2900">
        <f t="shared" si="273"/>
        <v>57.5</v>
      </c>
      <c r="N2900">
        <f t="shared" si="275"/>
        <v>16</v>
      </c>
      <c r="O2900" t="s">
        <v>112</v>
      </c>
      <c r="P2900" t="s">
        <v>115</v>
      </c>
      <c r="Q2900" t="str">
        <f>TEXT(Table357[[#This Row],[order_date]],"yyyy")</f>
        <v>2016</v>
      </c>
    </row>
    <row r="2901" spans="1:17" x14ac:dyDescent="0.3">
      <c r="A2901">
        <f t="shared" si="274"/>
        <v>7777898300</v>
      </c>
      <c r="B2901" s="1">
        <v>42511</v>
      </c>
      <c r="C2901" t="str">
        <f t="shared" si="270"/>
        <v>Saturday</v>
      </c>
      <c r="D2901" t="str">
        <f t="shared" si="271"/>
        <v>May</v>
      </c>
      <c r="E2901">
        <v>16</v>
      </c>
      <c r="F2901" t="s">
        <v>7</v>
      </c>
      <c r="G2901" t="s">
        <v>14</v>
      </c>
      <c r="H2901">
        <f t="shared" si="272"/>
        <v>21.5</v>
      </c>
      <c r="I2901">
        <v>1</v>
      </c>
      <c r="J2901" t="s">
        <v>68</v>
      </c>
      <c r="K2901" t="s">
        <v>69</v>
      </c>
      <c r="L2901">
        <f>Table357[[#This Row],[unit_price]]*Table357[[#This Row],[quantity]]</f>
        <v>16</v>
      </c>
      <c r="M2901">
        <f t="shared" si="273"/>
        <v>21.5</v>
      </c>
      <c r="N2901">
        <f t="shared" si="275"/>
        <v>5.5</v>
      </c>
      <c r="O2901" t="s">
        <v>111</v>
      </c>
      <c r="P2901" t="s">
        <v>115</v>
      </c>
      <c r="Q2901" t="str">
        <f>TEXT(Table357[[#This Row],[order_date]],"yyyy")</f>
        <v>2016</v>
      </c>
    </row>
    <row r="2902" spans="1:17" x14ac:dyDescent="0.3">
      <c r="A2902">
        <f t="shared" si="274"/>
        <v>7777898301</v>
      </c>
      <c r="B2902" s="1">
        <v>42511</v>
      </c>
      <c r="C2902" t="str">
        <f t="shared" si="270"/>
        <v>Saturday</v>
      </c>
      <c r="D2902" t="str">
        <f t="shared" si="271"/>
        <v>May</v>
      </c>
      <c r="E2902">
        <v>20.75</v>
      </c>
      <c r="F2902" t="s">
        <v>13</v>
      </c>
      <c r="G2902" t="s">
        <v>22</v>
      </c>
      <c r="H2902">
        <f t="shared" si="272"/>
        <v>28.75</v>
      </c>
      <c r="I2902">
        <v>3</v>
      </c>
      <c r="J2902" t="s">
        <v>23</v>
      </c>
      <c r="K2902" t="s">
        <v>24</v>
      </c>
      <c r="L2902">
        <f>Table357[[#This Row],[unit_price]]*Table357[[#This Row],[quantity]]</f>
        <v>62.25</v>
      </c>
      <c r="M2902">
        <f t="shared" si="273"/>
        <v>86.25</v>
      </c>
      <c r="N2902">
        <f t="shared" si="275"/>
        <v>24</v>
      </c>
      <c r="O2902" t="s">
        <v>111</v>
      </c>
      <c r="P2902" t="s">
        <v>115</v>
      </c>
      <c r="Q2902" t="str">
        <f>TEXT(Table357[[#This Row],[order_date]],"yyyy")</f>
        <v>2016</v>
      </c>
    </row>
    <row r="2903" spans="1:17" x14ac:dyDescent="0.3">
      <c r="A2903">
        <f t="shared" si="274"/>
        <v>7777898302</v>
      </c>
      <c r="B2903" s="1">
        <v>42511</v>
      </c>
      <c r="C2903" t="str">
        <f t="shared" si="270"/>
        <v>Saturday</v>
      </c>
      <c r="D2903" t="str">
        <f t="shared" si="271"/>
        <v>May</v>
      </c>
      <c r="E2903">
        <v>16</v>
      </c>
      <c r="F2903" t="s">
        <v>7</v>
      </c>
      <c r="G2903" t="s">
        <v>8</v>
      </c>
      <c r="H2903">
        <f t="shared" si="272"/>
        <v>20.5</v>
      </c>
      <c r="I2903">
        <v>7</v>
      </c>
      <c r="J2903" t="s">
        <v>30</v>
      </c>
      <c r="K2903" t="s">
        <v>31</v>
      </c>
      <c r="L2903">
        <f>Table357[[#This Row],[unit_price]]*Table357[[#This Row],[quantity]]</f>
        <v>112</v>
      </c>
      <c r="M2903">
        <f t="shared" si="273"/>
        <v>143.5</v>
      </c>
      <c r="N2903">
        <f t="shared" si="275"/>
        <v>31.5</v>
      </c>
      <c r="O2903" t="s">
        <v>111</v>
      </c>
      <c r="P2903" t="s">
        <v>114</v>
      </c>
      <c r="Q2903" t="str">
        <f>TEXT(Table357[[#This Row],[order_date]],"yyyy")</f>
        <v>2016</v>
      </c>
    </row>
    <row r="2904" spans="1:17" x14ac:dyDescent="0.3">
      <c r="A2904">
        <f t="shared" si="274"/>
        <v>7777898303</v>
      </c>
      <c r="B2904" s="1">
        <v>42511</v>
      </c>
      <c r="C2904" t="str">
        <f t="shared" si="270"/>
        <v>Saturday</v>
      </c>
      <c r="D2904" t="str">
        <f t="shared" si="271"/>
        <v>May</v>
      </c>
      <c r="E2904">
        <v>20.75</v>
      </c>
      <c r="F2904" t="s">
        <v>13</v>
      </c>
      <c r="G2904" t="s">
        <v>17</v>
      </c>
      <c r="H2904">
        <f t="shared" si="272"/>
        <v>30.75</v>
      </c>
      <c r="I2904">
        <v>8</v>
      </c>
      <c r="J2904" t="s">
        <v>38</v>
      </c>
      <c r="K2904" t="s">
        <v>39</v>
      </c>
      <c r="L2904">
        <f>Table357[[#This Row],[unit_price]]*Table357[[#This Row],[quantity]]</f>
        <v>166</v>
      </c>
      <c r="M2904">
        <f t="shared" si="273"/>
        <v>246</v>
      </c>
      <c r="N2904">
        <f t="shared" si="275"/>
        <v>80</v>
      </c>
      <c r="O2904" t="s">
        <v>111</v>
      </c>
      <c r="P2904" t="s">
        <v>115</v>
      </c>
      <c r="Q2904" t="str">
        <f>TEXT(Table357[[#This Row],[order_date]],"yyyy")</f>
        <v>2016</v>
      </c>
    </row>
    <row r="2905" spans="1:17" x14ac:dyDescent="0.3">
      <c r="A2905">
        <f t="shared" si="274"/>
        <v>7777898304</v>
      </c>
      <c r="B2905" s="1">
        <v>42511</v>
      </c>
      <c r="C2905" t="str">
        <f t="shared" si="270"/>
        <v>Saturday</v>
      </c>
      <c r="D2905" t="str">
        <f t="shared" si="271"/>
        <v>May</v>
      </c>
      <c r="E2905">
        <v>16.5</v>
      </c>
      <c r="F2905" t="s">
        <v>7</v>
      </c>
      <c r="G2905" t="s">
        <v>17</v>
      </c>
      <c r="H2905">
        <f t="shared" si="272"/>
        <v>25</v>
      </c>
      <c r="I2905">
        <v>9</v>
      </c>
      <c r="J2905" t="s">
        <v>38</v>
      </c>
      <c r="K2905" t="s">
        <v>39</v>
      </c>
      <c r="L2905">
        <f>Table357[[#This Row],[unit_price]]*Table357[[#This Row],[quantity]]</f>
        <v>148.5</v>
      </c>
      <c r="M2905">
        <f t="shared" si="273"/>
        <v>225</v>
      </c>
      <c r="N2905">
        <f t="shared" si="275"/>
        <v>76.5</v>
      </c>
      <c r="O2905" t="s">
        <v>111</v>
      </c>
      <c r="P2905" t="s">
        <v>114</v>
      </c>
      <c r="Q2905" t="str">
        <f>TEXT(Table357[[#This Row],[order_date]],"yyyy")</f>
        <v>2016</v>
      </c>
    </row>
    <row r="2906" spans="1:17" x14ac:dyDescent="0.3">
      <c r="A2906">
        <f t="shared" si="274"/>
        <v>7777898305</v>
      </c>
      <c r="B2906" s="1">
        <v>42512</v>
      </c>
      <c r="C2906" t="str">
        <f t="shared" si="270"/>
        <v>Sunday</v>
      </c>
      <c r="D2906" t="str">
        <f t="shared" si="271"/>
        <v>May</v>
      </c>
      <c r="E2906">
        <v>17.95</v>
      </c>
      <c r="F2906" t="s">
        <v>13</v>
      </c>
      <c r="G2906" t="s">
        <v>14</v>
      </c>
      <c r="H2906">
        <f t="shared" si="272"/>
        <v>24.95</v>
      </c>
      <c r="I2906">
        <v>11</v>
      </c>
      <c r="J2906" t="s">
        <v>56</v>
      </c>
      <c r="K2906" t="s">
        <v>57</v>
      </c>
      <c r="L2906">
        <f>Table357[[#This Row],[unit_price]]*Table357[[#This Row],[quantity]]</f>
        <v>197.45</v>
      </c>
      <c r="M2906">
        <f t="shared" si="273"/>
        <v>274.45</v>
      </c>
      <c r="N2906">
        <f t="shared" si="275"/>
        <v>77</v>
      </c>
      <c r="O2906" t="s">
        <v>112</v>
      </c>
      <c r="P2906" t="s">
        <v>115</v>
      </c>
      <c r="Q2906" t="str">
        <f>TEXT(Table357[[#This Row],[order_date]],"yyyy")</f>
        <v>2016</v>
      </c>
    </row>
    <row r="2907" spans="1:17" x14ac:dyDescent="0.3">
      <c r="A2907">
        <f t="shared" si="274"/>
        <v>7777898306</v>
      </c>
      <c r="B2907" s="1">
        <v>42512</v>
      </c>
      <c r="C2907" t="str">
        <f t="shared" si="270"/>
        <v>Sunday</v>
      </c>
      <c r="D2907" t="str">
        <f t="shared" si="271"/>
        <v>May</v>
      </c>
      <c r="E2907">
        <v>16.25</v>
      </c>
      <c r="F2907" t="s">
        <v>7</v>
      </c>
      <c r="G2907" t="s">
        <v>17</v>
      </c>
      <c r="H2907">
        <f t="shared" si="272"/>
        <v>24.75</v>
      </c>
      <c r="I2907">
        <v>8</v>
      </c>
      <c r="J2907" t="s">
        <v>70</v>
      </c>
      <c r="K2907" t="s">
        <v>71</v>
      </c>
      <c r="L2907">
        <f>Table357[[#This Row],[unit_price]]*Table357[[#This Row],[quantity]]</f>
        <v>130</v>
      </c>
      <c r="M2907">
        <f t="shared" si="273"/>
        <v>198</v>
      </c>
      <c r="N2907">
        <f t="shared" si="275"/>
        <v>68</v>
      </c>
      <c r="O2907" t="s">
        <v>111</v>
      </c>
      <c r="P2907" t="s">
        <v>114</v>
      </c>
      <c r="Q2907" t="str">
        <f>TEXT(Table357[[#This Row],[order_date]],"yyyy")</f>
        <v>2016</v>
      </c>
    </row>
    <row r="2908" spans="1:17" x14ac:dyDescent="0.3">
      <c r="A2908">
        <f t="shared" si="274"/>
        <v>7777898307</v>
      </c>
      <c r="B2908" s="1">
        <v>42512</v>
      </c>
      <c r="C2908" t="str">
        <f t="shared" si="270"/>
        <v>Sunday</v>
      </c>
      <c r="D2908" t="str">
        <f t="shared" si="271"/>
        <v>May</v>
      </c>
      <c r="E2908">
        <v>12</v>
      </c>
      <c r="F2908" t="s">
        <v>27</v>
      </c>
      <c r="G2908" t="s">
        <v>8</v>
      </c>
      <c r="H2908">
        <f t="shared" si="272"/>
        <v>15</v>
      </c>
      <c r="I2908">
        <v>12</v>
      </c>
      <c r="J2908" t="s">
        <v>52</v>
      </c>
      <c r="K2908" t="s">
        <v>53</v>
      </c>
      <c r="L2908">
        <f>Table357[[#This Row],[unit_price]]*Table357[[#This Row],[quantity]]</f>
        <v>144</v>
      </c>
      <c r="M2908">
        <f t="shared" si="273"/>
        <v>180</v>
      </c>
      <c r="N2908">
        <f t="shared" si="275"/>
        <v>36</v>
      </c>
      <c r="O2908" t="s">
        <v>111</v>
      </c>
      <c r="P2908" t="s">
        <v>114</v>
      </c>
      <c r="Q2908" t="str">
        <f>TEXT(Table357[[#This Row],[order_date]],"yyyy")</f>
        <v>2016</v>
      </c>
    </row>
    <row r="2909" spans="1:17" x14ac:dyDescent="0.3">
      <c r="A2909">
        <f t="shared" si="274"/>
        <v>7777898308</v>
      </c>
      <c r="B2909" s="1">
        <v>42512</v>
      </c>
      <c r="C2909" t="str">
        <f t="shared" si="270"/>
        <v>Sunday</v>
      </c>
      <c r="D2909" t="str">
        <f t="shared" si="271"/>
        <v>May</v>
      </c>
      <c r="E2909">
        <v>9.75</v>
      </c>
      <c r="F2909" t="s">
        <v>27</v>
      </c>
      <c r="G2909" t="s">
        <v>8</v>
      </c>
      <c r="H2909">
        <f t="shared" si="272"/>
        <v>12.75</v>
      </c>
      <c r="I2909">
        <v>2</v>
      </c>
      <c r="J2909" t="s">
        <v>48</v>
      </c>
      <c r="K2909" t="s">
        <v>49</v>
      </c>
      <c r="L2909">
        <f>Table357[[#This Row],[unit_price]]*Table357[[#This Row],[quantity]]</f>
        <v>19.5</v>
      </c>
      <c r="M2909">
        <f t="shared" si="273"/>
        <v>25.5</v>
      </c>
      <c r="N2909">
        <f t="shared" si="275"/>
        <v>6</v>
      </c>
      <c r="O2909" t="s">
        <v>111</v>
      </c>
      <c r="P2909" t="s">
        <v>114</v>
      </c>
      <c r="Q2909" t="str">
        <f>TEXT(Table357[[#This Row],[order_date]],"yyyy")</f>
        <v>2016</v>
      </c>
    </row>
    <row r="2910" spans="1:17" x14ac:dyDescent="0.3">
      <c r="A2910">
        <f t="shared" si="274"/>
        <v>7777898309</v>
      </c>
      <c r="B2910" s="1">
        <v>42512</v>
      </c>
      <c r="C2910" t="str">
        <f t="shared" si="270"/>
        <v>Sunday</v>
      </c>
      <c r="D2910" t="str">
        <f t="shared" si="271"/>
        <v>May</v>
      </c>
      <c r="E2910">
        <v>16.75</v>
      </c>
      <c r="F2910" t="s">
        <v>7</v>
      </c>
      <c r="G2910" t="s">
        <v>22</v>
      </c>
      <c r="H2910">
        <f t="shared" si="272"/>
        <v>23.25</v>
      </c>
      <c r="I2910">
        <v>9</v>
      </c>
      <c r="J2910" t="s">
        <v>50</v>
      </c>
      <c r="K2910" t="s">
        <v>51</v>
      </c>
      <c r="L2910">
        <f>Table357[[#This Row],[unit_price]]*Table357[[#This Row],[quantity]]</f>
        <v>150.75</v>
      </c>
      <c r="M2910">
        <f t="shared" si="273"/>
        <v>209.25</v>
      </c>
      <c r="N2910">
        <f t="shared" si="275"/>
        <v>58.5</v>
      </c>
      <c r="O2910" t="s">
        <v>111</v>
      </c>
      <c r="P2910" t="s">
        <v>114</v>
      </c>
      <c r="Q2910" t="str">
        <f>TEXT(Table357[[#This Row],[order_date]],"yyyy")</f>
        <v>2016</v>
      </c>
    </row>
    <row r="2911" spans="1:17" x14ac:dyDescent="0.3">
      <c r="A2911">
        <f t="shared" si="274"/>
        <v>7777898310</v>
      </c>
      <c r="B2911" s="1">
        <v>42512</v>
      </c>
      <c r="C2911" t="str">
        <f t="shared" si="270"/>
        <v>Sunday</v>
      </c>
      <c r="D2911" t="str">
        <f t="shared" si="271"/>
        <v>May</v>
      </c>
      <c r="E2911">
        <v>12</v>
      </c>
      <c r="F2911" t="s">
        <v>27</v>
      </c>
      <c r="G2911" t="s">
        <v>8</v>
      </c>
      <c r="H2911">
        <f t="shared" si="272"/>
        <v>15</v>
      </c>
      <c r="I2911">
        <v>3</v>
      </c>
      <c r="J2911" t="s">
        <v>11</v>
      </c>
      <c r="K2911" t="s">
        <v>12</v>
      </c>
      <c r="L2911">
        <f>Table357[[#This Row],[unit_price]]*Table357[[#This Row],[quantity]]</f>
        <v>36</v>
      </c>
      <c r="M2911">
        <f t="shared" si="273"/>
        <v>45</v>
      </c>
      <c r="N2911">
        <f t="shared" si="275"/>
        <v>9</v>
      </c>
      <c r="O2911" t="s">
        <v>112</v>
      </c>
      <c r="P2911" t="s">
        <v>115</v>
      </c>
      <c r="Q2911" t="str">
        <f>TEXT(Table357[[#This Row],[order_date]],"yyyy")</f>
        <v>2016</v>
      </c>
    </row>
    <row r="2912" spans="1:17" x14ac:dyDescent="0.3">
      <c r="A2912">
        <f t="shared" si="274"/>
        <v>7777898311</v>
      </c>
      <c r="B2912" s="1">
        <v>42512</v>
      </c>
      <c r="C2912" t="str">
        <f t="shared" si="270"/>
        <v>Sunday</v>
      </c>
      <c r="D2912" t="str">
        <f t="shared" si="271"/>
        <v>May</v>
      </c>
      <c r="E2912">
        <v>12.5</v>
      </c>
      <c r="F2912" t="s">
        <v>27</v>
      </c>
      <c r="G2912" t="s">
        <v>17</v>
      </c>
      <c r="H2912">
        <f t="shared" si="272"/>
        <v>19.5</v>
      </c>
      <c r="I2912">
        <v>6</v>
      </c>
      <c r="J2912" t="s">
        <v>18</v>
      </c>
      <c r="K2912" t="s">
        <v>19</v>
      </c>
      <c r="L2912">
        <f>Table357[[#This Row],[unit_price]]*Table357[[#This Row],[quantity]]</f>
        <v>75</v>
      </c>
      <c r="M2912">
        <f t="shared" si="273"/>
        <v>117</v>
      </c>
      <c r="N2912">
        <f t="shared" si="275"/>
        <v>42</v>
      </c>
      <c r="O2912" t="s">
        <v>112</v>
      </c>
      <c r="P2912" t="s">
        <v>115</v>
      </c>
      <c r="Q2912" t="str">
        <f>TEXT(Table357[[#This Row],[order_date]],"yyyy")</f>
        <v>2016</v>
      </c>
    </row>
    <row r="2913" spans="1:17" x14ac:dyDescent="0.3">
      <c r="A2913">
        <f t="shared" si="274"/>
        <v>7777898312</v>
      </c>
      <c r="B2913" s="1">
        <v>42513</v>
      </c>
      <c r="C2913" t="str">
        <f t="shared" si="270"/>
        <v>Monday</v>
      </c>
      <c r="D2913" t="str">
        <f t="shared" si="271"/>
        <v>May</v>
      </c>
      <c r="E2913">
        <v>12.5</v>
      </c>
      <c r="F2913" t="s">
        <v>27</v>
      </c>
      <c r="G2913" t="s">
        <v>17</v>
      </c>
      <c r="H2913">
        <f t="shared" si="272"/>
        <v>19.5</v>
      </c>
      <c r="I2913">
        <v>11</v>
      </c>
      <c r="J2913" t="s">
        <v>38</v>
      </c>
      <c r="K2913" t="s">
        <v>39</v>
      </c>
      <c r="L2913">
        <f>Table357[[#This Row],[unit_price]]*Table357[[#This Row],[quantity]]</f>
        <v>137.5</v>
      </c>
      <c r="M2913">
        <f t="shared" si="273"/>
        <v>214.5</v>
      </c>
      <c r="N2913">
        <f t="shared" si="275"/>
        <v>77</v>
      </c>
      <c r="O2913" t="s">
        <v>112</v>
      </c>
      <c r="P2913" t="s">
        <v>114</v>
      </c>
      <c r="Q2913" t="str">
        <f>TEXT(Table357[[#This Row],[order_date]],"yyyy")</f>
        <v>2016</v>
      </c>
    </row>
    <row r="2914" spans="1:17" x14ac:dyDescent="0.3">
      <c r="A2914">
        <f t="shared" si="274"/>
        <v>7777898313</v>
      </c>
      <c r="B2914" s="1">
        <v>42513</v>
      </c>
      <c r="C2914" t="str">
        <f t="shared" si="270"/>
        <v>Monday</v>
      </c>
      <c r="D2914" t="str">
        <f t="shared" si="271"/>
        <v>May</v>
      </c>
      <c r="E2914">
        <v>12.75</v>
      </c>
      <c r="F2914" t="s">
        <v>27</v>
      </c>
      <c r="G2914" t="s">
        <v>22</v>
      </c>
      <c r="H2914">
        <f t="shared" si="272"/>
        <v>17.75</v>
      </c>
      <c r="I2914">
        <v>3</v>
      </c>
      <c r="J2914" t="s">
        <v>46</v>
      </c>
      <c r="K2914" t="s">
        <v>47</v>
      </c>
      <c r="L2914">
        <f>Table357[[#This Row],[unit_price]]*Table357[[#This Row],[quantity]]</f>
        <v>38.25</v>
      </c>
      <c r="M2914">
        <f t="shared" si="273"/>
        <v>53.25</v>
      </c>
      <c r="N2914">
        <f t="shared" si="275"/>
        <v>15</v>
      </c>
      <c r="O2914" t="s">
        <v>112</v>
      </c>
      <c r="P2914" t="s">
        <v>115</v>
      </c>
      <c r="Q2914" t="str">
        <f>TEXT(Table357[[#This Row],[order_date]],"yyyy")</f>
        <v>2016</v>
      </c>
    </row>
    <row r="2915" spans="1:17" x14ac:dyDescent="0.3">
      <c r="A2915">
        <f t="shared" si="274"/>
        <v>7777898314</v>
      </c>
      <c r="B2915" s="1">
        <v>42513</v>
      </c>
      <c r="C2915" t="str">
        <f t="shared" si="270"/>
        <v>Monday</v>
      </c>
      <c r="D2915" t="str">
        <f t="shared" si="271"/>
        <v>May</v>
      </c>
      <c r="E2915">
        <v>13.25</v>
      </c>
      <c r="F2915" t="s">
        <v>7</v>
      </c>
      <c r="G2915" t="s">
        <v>8</v>
      </c>
      <c r="H2915">
        <f t="shared" si="272"/>
        <v>17.75</v>
      </c>
      <c r="I2915">
        <v>12</v>
      </c>
      <c r="J2915" t="s">
        <v>9</v>
      </c>
      <c r="K2915" t="s">
        <v>10</v>
      </c>
      <c r="L2915">
        <f>Table357[[#This Row],[unit_price]]*Table357[[#This Row],[quantity]]</f>
        <v>159</v>
      </c>
      <c r="M2915">
        <f t="shared" si="273"/>
        <v>213</v>
      </c>
      <c r="N2915">
        <f t="shared" si="275"/>
        <v>54</v>
      </c>
      <c r="O2915" t="s">
        <v>112</v>
      </c>
      <c r="P2915" t="s">
        <v>115</v>
      </c>
      <c r="Q2915" t="str">
        <f>TEXT(Table357[[#This Row],[order_date]],"yyyy")</f>
        <v>2016</v>
      </c>
    </row>
    <row r="2916" spans="1:17" x14ac:dyDescent="0.3">
      <c r="A2916">
        <f t="shared" si="274"/>
        <v>7777898315</v>
      </c>
      <c r="B2916" s="1">
        <v>42514</v>
      </c>
      <c r="C2916" t="str">
        <f t="shared" si="270"/>
        <v>Tuesday</v>
      </c>
      <c r="D2916" t="str">
        <f t="shared" si="271"/>
        <v>May</v>
      </c>
      <c r="E2916">
        <v>9.75</v>
      </c>
      <c r="F2916" t="s">
        <v>27</v>
      </c>
      <c r="G2916" t="s">
        <v>8</v>
      </c>
      <c r="H2916">
        <f t="shared" si="272"/>
        <v>12.75</v>
      </c>
      <c r="I2916">
        <v>11</v>
      </c>
      <c r="J2916" t="s">
        <v>48</v>
      </c>
      <c r="K2916" t="s">
        <v>49</v>
      </c>
      <c r="L2916">
        <f>Table357[[#This Row],[unit_price]]*Table357[[#This Row],[quantity]]</f>
        <v>107.25</v>
      </c>
      <c r="M2916">
        <f t="shared" si="273"/>
        <v>140.25</v>
      </c>
      <c r="N2916">
        <f t="shared" si="275"/>
        <v>33</v>
      </c>
      <c r="O2916" t="s">
        <v>111</v>
      </c>
      <c r="P2916" t="s">
        <v>114</v>
      </c>
      <c r="Q2916" t="str">
        <f>TEXT(Table357[[#This Row],[order_date]],"yyyy")</f>
        <v>2016</v>
      </c>
    </row>
    <row r="2917" spans="1:17" x14ac:dyDescent="0.3">
      <c r="A2917">
        <f t="shared" si="274"/>
        <v>7777898316</v>
      </c>
      <c r="B2917" s="1">
        <v>42514</v>
      </c>
      <c r="C2917" t="str">
        <f t="shared" si="270"/>
        <v>Tuesday</v>
      </c>
      <c r="D2917" t="str">
        <f t="shared" si="271"/>
        <v>May</v>
      </c>
      <c r="E2917">
        <v>12.5</v>
      </c>
      <c r="F2917" t="s">
        <v>27</v>
      </c>
      <c r="G2917" t="s">
        <v>14</v>
      </c>
      <c r="H2917">
        <f t="shared" si="272"/>
        <v>16.5</v>
      </c>
      <c r="I2917">
        <v>6</v>
      </c>
      <c r="J2917" t="s">
        <v>40</v>
      </c>
      <c r="K2917" t="s">
        <v>41</v>
      </c>
      <c r="L2917">
        <f>Table357[[#This Row],[unit_price]]*Table357[[#This Row],[quantity]]</f>
        <v>75</v>
      </c>
      <c r="M2917">
        <f t="shared" si="273"/>
        <v>99</v>
      </c>
      <c r="N2917">
        <f t="shared" si="275"/>
        <v>24</v>
      </c>
      <c r="O2917" t="s">
        <v>112</v>
      </c>
      <c r="P2917" t="s">
        <v>114</v>
      </c>
      <c r="Q2917" t="str">
        <f>TEXT(Table357[[#This Row],[order_date]],"yyyy")</f>
        <v>2016</v>
      </c>
    </row>
    <row r="2918" spans="1:17" x14ac:dyDescent="0.3">
      <c r="A2918">
        <f t="shared" si="274"/>
        <v>7777898317</v>
      </c>
      <c r="B2918" s="1">
        <v>42514</v>
      </c>
      <c r="C2918" t="str">
        <f t="shared" si="270"/>
        <v>Tuesday</v>
      </c>
      <c r="D2918" t="str">
        <f t="shared" si="271"/>
        <v>May</v>
      </c>
      <c r="E2918">
        <v>16.5</v>
      </c>
      <c r="F2918" t="s">
        <v>13</v>
      </c>
      <c r="G2918" t="s">
        <v>8</v>
      </c>
      <c r="H2918">
        <f t="shared" si="272"/>
        <v>22.5</v>
      </c>
      <c r="I2918">
        <v>4</v>
      </c>
      <c r="J2918" t="s">
        <v>9</v>
      </c>
      <c r="K2918" t="s">
        <v>10</v>
      </c>
      <c r="L2918">
        <f>Table357[[#This Row],[unit_price]]*Table357[[#This Row],[quantity]]</f>
        <v>66</v>
      </c>
      <c r="M2918">
        <f t="shared" si="273"/>
        <v>90</v>
      </c>
      <c r="N2918">
        <f t="shared" si="275"/>
        <v>24</v>
      </c>
      <c r="O2918" t="s">
        <v>112</v>
      </c>
      <c r="P2918" t="s">
        <v>114</v>
      </c>
      <c r="Q2918" t="str">
        <f>TEXT(Table357[[#This Row],[order_date]],"yyyy")</f>
        <v>2016</v>
      </c>
    </row>
    <row r="2919" spans="1:17" x14ac:dyDescent="0.3">
      <c r="A2919">
        <f t="shared" si="274"/>
        <v>7777898318</v>
      </c>
      <c r="B2919" s="1">
        <v>42514</v>
      </c>
      <c r="C2919" t="str">
        <f t="shared" si="270"/>
        <v>Tuesday</v>
      </c>
      <c r="D2919" t="str">
        <f t="shared" si="271"/>
        <v>May</v>
      </c>
      <c r="E2919">
        <v>12.5</v>
      </c>
      <c r="F2919" t="s">
        <v>7</v>
      </c>
      <c r="G2919" t="s">
        <v>8</v>
      </c>
      <c r="H2919">
        <f t="shared" si="272"/>
        <v>17</v>
      </c>
      <c r="I2919">
        <v>8</v>
      </c>
      <c r="J2919" t="s">
        <v>48</v>
      </c>
      <c r="K2919" t="s">
        <v>49</v>
      </c>
      <c r="L2919">
        <f>Table357[[#This Row],[unit_price]]*Table357[[#This Row],[quantity]]</f>
        <v>100</v>
      </c>
      <c r="M2919">
        <f t="shared" si="273"/>
        <v>136</v>
      </c>
      <c r="N2919">
        <f t="shared" si="275"/>
        <v>36</v>
      </c>
      <c r="O2919" t="s">
        <v>111</v>
      </c>
      <c r="P2919" t="s">
        <v>115</v>
      </c>
      <c r="Q2919" t="str">
        <f>TEXT(Table357[[#This Row],[order_date]],"yyyy")</f>
        <v>2016</v>
      </c>
    </row>
    <row r="2920" spans="1:17" x14ac:dyDescent="0.3">
      <c r="A2920">
        <f t="shared" si="274"/>
        <v>7777898319</v>
      </c>
      <c r="B2920" s="1">
        <v>42515</v>
      </c>
      <c r="C2920" t="str">
        <f t="shared" si="270"/>
        <v>Wednesday</v>
      </c>
      <c r="D2920" t="str">
        <f t="shared" si="271"/>
        <v>May</v>
      </c>
      <c r="E2920">
        <v>12</v>
      </c>
      <c r="F2920" t="s">
        <v>27</v>
      </c>
      <c r="G2920" t="s">
        <v>8</v>
      </c>
      <c r="H2920">
        <f t="shared" si="272"/>
        <v>15</v>
      </c>
      <c r="I2920">
        <v>2</v>
      </c>
      <c r="J2920" t="s">
        <v>11</v>
      </c>
      <c r="K2920" t="s">
        <v>12</v>
      </c>
      <c r="L2920">
        <f>Table357[[#This Row],[unit_price]]*Table357[[#This Row],[quantity]]</f>
        <v>24</v>
      </c>
      <c r="M2920">
        <f t="shared" si="273"/>
        <v>30</v>
      </c>
      <c r="N2920">
        <f t="shared" si="275"/>
        <v>6</v>
      </c>
      <c r="O2920" t="s">
        <v>112</v>
      </c>
      <c r="P2920" t="s">
        <v>114</v>
      </c>
      <c r="Q2920" t="str">
        <f>TEXT(Table357[[#This Row],[order_date]],"yyyy")</f>
        <v>2016</v>
      </c>
    </row>
    <row r="2921" spans="1:17" x14ac:dyDescent="0.3">
      <c r="A2921">
        <f t="shared" si="274"/>
        <v>7777898320</v>
      </c>
      <c r="B2921" s="1">
        <v>42515</v>
      </c>
      <c r="C2921" t="str">
        <f t="shared" si="270"/>
        <v>Wednesday</v>
      </c>
      <c r="D2921" t="str">
        <f t="shared" si="271"/>
        <v>May</v>
      </c>
      <c r="E2921">
        <v>16.75</v>
      </c>
      <c r="F2921" t="s">
        <v>7</v>
      </c>
      <c r="G2921" t="s">
        <v>22</v>
      </c>
      <c r="H2921">
        <f t="shared" si="272"/>
        <v>23.25</v>
      </c>
      <c r="I2921">
        <v>12</v>
      </c>
      <c r="J2921" t="s">
        <v>72</v>
      </c>
      <c r="K2921" t="s">
        <v>73</v>
      </c>
      <c r="L2921">
        <f>Table357[[#This Row],[unit_price]]*Table357[[#This Row],[quantity]]</f>
        <v>201</v>
      </c>
      <c r="M2921">
        <f t="shared" si="273"/>
        <v>279</v>
      </c>
      <c r="N2921">
        <f t="shared" si="275"/>
        <v>78</v>
      </c>
      <c r="O2921" t="s">
        <v>111</v>
      </c>
      <c r="P2921" t="s">
        <v>114</v>
      </c>
      <c r="Q2921" t="str">
        <f>TEXT(Table357[[#This Row],[order_date]],"yyyy")</f>
        <v>2016</v>
      </c>
    </row>
    <row r="2922" spans="1:17" x14ac:dyDescent="0.3">
      <c r="A2922">
        <f t="shared" si="274"/>
        <v>7777898321</v>
      </c>
      <c r="B2922" s="1">
        <v>42515</v>
      </c>
      <c r="C2922" t="str">
        <f t="shared" si="270"/>
        <v>Wednesday</v>
      </c>
      <c r="D2922" t="str">
        <f t="shared" si="271"/>
        <v>May</v>
      </c>
      <c r="E2922">
        <v>20.75</v>
      </c>
      <c r="F2922" t="s">
        <v>13</v>
      </c>
      <c r="G2922" t="s">
        <v>22</v>
      </c>
      <c r="H2922">
        <f t="shared" si="272"/>
        <v>28.75</v>
      </c>
      <c r="I2922">
        <v>2</v>
      </c>
      <c r="J2922" t="s">
        <v>28</v>
      </c>
      <c r="K2922" t="s">
        <v>29</v>
      </c>
      <c r="L2922">
        <f>Table357[[#This Row],[unit_price]]*Table357[[#This Row],[quantity]]</f>
        <v>41.5</v>
      </c>
      <c r="M2922">
        <f t="shared" si="273"/>
        <v>57.5</v>
      </c>
      <c r="N2922">
        <f t="shared" si="275"/>
        <v>16</v>
      </c>
      <c r="O2922" t="s">
        <v>112</v>
      </c>
      <c r="P2922" t="s">
        <v>115</v>
      </c>
      <c r="Q2922" t="str">
        <f>TEXT(Table357[[#This Row],[order_date]],"yyyy")</f>
        <v>2016</v>
      </c>
    </row>
    <row r="2923" spans="1:17" x14ac:dyDescent="0.3">
      <c r="A2923">
        <f t="shared" si="274"/>
        <v>7777898322</v>
      </c>
      <c r="B2923" s="1">
        <v>42515</v>
      </c>
      <c r="C2923" t="str">
        <f t="shared" si="270"/>
        <v>Wednesday</v>
      </c>
      <c r="D2923" t="str">
        <f t="shared" si="271"/>
        <v>May</v>
      </c>
      <c r="E2923">
        <v>16</v>
      </c>
      <c r="F2923" t="s">
        <v>7</v>
      </c>
      <c r="G2923" t="s">
        <v>8</v>
      </c>
      <c r="H2923">
        <f t="shared" si="272"/>
        <v>20.5</v>
      </c>
      <c r="I2923">
        <v>12</v>
      </c>
      <c r="J2923" t="s">
        <v>11</v>
      </c>
      <c r="K2923" t="s">
        <v>12</v>
      </c>
      <c r="L2923">
        <f>Table357[[#This Row],[unit_price]]*Table357[[#This Row],[quantity]]</f>
        <v>192</v>
      </c>
      <c r="M2923">
        <f t="shared" si="273"/>
        <v>246</v>
      </c>
      <c r="N2923">
        <f t="shared" si="275"/>
        <v>54</v>
      </c>
      <c r="O2923" t="s">
        <v>111</v>
      </c>
      <c r="P2923" t="s">
        <v>115</v>
      </c>
      <c r="Q2923" t="str">
        <f>TEXT(Table357[[#This Row],[order_date]],"yyyy")</f>
        <v>2016</v>
      </c>
    </row>
    <row r="2924" spans="1:17" x14ac:dyDescent="0.3">
      <c r="A2924">
        <f t="shared" si="274"/>
        <v>7777898323</v>
      </c>
      <c r="B2924" s="1">
        <v>42515</v>
      </c>
      <c r="C2924" t="str">
        <f t="shared" si="270"/>
        <v>Wednesday</v>
      </c>
      <c r="D2924" t="str">
        <f t="shared" si="271"/>
        <v>May</v>
      </c>
      <c r="E2924">
        <v>16.75</v>
      </c>
      <c r="F2924" t="s">
        <v>7</v>
      </c>
      <c r="G2924" t="s">
        <v>22</v>
      </c>
      <c r="H2924">
        <f t="shared" si="272"/>
        <v>23.25</v>
      </c>
      <c r="I2924">
        <v>10</v>
      </c>
      <c r="J2924" t="s">
        <v>28</v>
      </c>
      <c r="K2924" t="s">
        <v>29</v>
      </c>
      <c r="L2924">
        <f>Table357[[#This Row],[unit_price]]*Table357[[#This Row],[quantity]]</f>
        <v>167.5</v>
      </c>
      <c r="M2924">
        <f t="shared" si="273"/>
        <v>232.5</v>
      </c>
      <c r="N2924">
        <f t="shared" si="275"/>
        <v>65</v>
      </c>
      <c r="O2924" t="s">
        <v>112</v>
      </c>
      <c r="P2924" t="s">
        <v>115</v>
      </c>
      <c r="Q2924" t="str">
        <f>TEXT(Table357[[#This Row],[order_date]],"yyyy")</f>
        <v>2016</v>
      </c>
    </row>
    <row r="2925" spans="1:17" x14ac:dyDescent="0.3">
      <c r="A2925">
        <f t="shared" si="274"/>
        <v>7777898324</v>
      </c>
      <c r="B2925" s="1">
        <v>42515</v>
      </c>
      <c r="C2925" t="str">
        <f t="shared" si="270"/>
        <v>Wednesday</v>
      </c>
      <c r="D2925" t="str">
        <f t="shared" si="271"/>
        <v>May</v>
      </c>
      <c r="E2925">
        <v>11</v>
      </c>
      <c r="F2925" t="s">
        <v>27</v>
      </c>
      <c r="G2925" t="s">
        <v>8</v>
      </c>
      <c r="H2925">
        <f t="shared" si="272"/>
        <v>14</v>
      </c>
      <c r="I2925">
        <v>8</v>
      </c>
      <c r="J2925" t="s">
        <v>74</v>
      </c>
      <c r="K2925" t="s">
        <v>75</v>
      </c>
      <c r="L2925">
        <f>Table357[[#This Row],[unit_price]]*Table357[[#This Row],[quantity]]</f>
        <v>88</v>
      </c>
      <c r="M2925">
        <f t="shared" si="273"/>
        <v>112</v>
      </c>
      <c r="N2925">
        <f t="shared" si="275"/>
        <v>24</v>
      </c>
      <c r="O2925" t="s">
        <v>112</v>
      </c>
      <c r="P2925" t="s">
        <v>115</v>
      </c>
      <c r="Q2925" t="str">
        <f>TEXT(Table357[[#This Row],[order_date]],"yyyy")</f>
        <v>2016</v>
      </c>
    </row>
    <row r="2926" spans="1:17" x14ac:dyDescent="0.3">
      <c r="A2926">
        <f t="shared" si="274"/>
        <v>7777898325</v>
      </c>
      <c r="B2926" s="1">
        <v>42515</v>
      </c>
      <c r="C2926" t="str">
        <f t="shared" si="270"/>
        <v>Wednesday</v>
      </c>
      <c r="D2926" t="str">
        <f t="shared" si="271"/>
        <v>May</v>
      </c>
      <c r="E2926">
        <v>20.75</v>
      </c>
      <c r="F2926" t="s">
        <v>13</v>
      </c>
      <c r="G2926" t="s">
        <v>17</v>
      </c>
      <c r="H2926">
        <f t="shared" si="272"/>
        <v>30.75</v>
      </c>
      <c r="I2926">
        <v>6</v>
      </c>
      <c r="J2926" t="s">
        <v>38</v>
      </c>
      <c r="K2926" t="s">
        <v>39</v>
      </c>
      <c r="L2926">
        <f>Table357[[#This Row],[unit_price]]*Table357[[#This Row],[quantity]]</f>
        <v>124.5</v>
      </c>
      <c r="M2926">
        <f t="shared" si="273"/>
        <v>184.5</v>
      </c>
      <c r="N2926">
        <f t="shared" si="275"/>
        <v>60</v>
      </c>
      <c r="O2926" t="s">
        <v>112</v>
      </c>
      <c r="P2926" t="s">
        <v>114</v>
      </c>
      <c r="Q2926" t="str">
        <f>TEXT(Table357[[#This Row],[order_date]],"yyyy")</f>
        <v>2016</v>
      </c>
    </row>
    <row r="2927" spans="1:17" x14ac:dyDescent="0.3">
      <c r="A2927">
        <f t="shared" si="274"/>
        <v>7777898326</v>
      </c>
      <c r="B2927" s="1">
        <v>42515</v>
      </c>
      <c r="C2927" t="str">
        <f t="shared" si="270"/>
        <v>Wednesday</v>
      </c>
      <c r="D2927" t="str">
        <f t="shared" si="271"/>
        <v>May</v>
      </c>
      <c r="E2927">
        <v>20.5</v>
      </c>
      <c r="F2927" t="s">
        <v>13</v>
      </c>
      <c r="G2927" t="s">
        <v>8</v>
      </c>
      <c r="H2927">
        <f t="shared" si="272"/>
        <v>26.5</v>
      </c>
      <c r="I2927">
        <v>12</v>
      </c>
      <c r="J2927" t="s">
        <v>30</v>
      </c>
      <c r="K2927" t="s">
        <v>31</v>
      </c>
      <c r="L2927">
        <f>Table357[[#This Row],[unit_price]]*Table357[[#This Row],[quantity]]</f>
        <v>246</v>
      </c>
      <c r="M2927">
        <f t="shared" si="273"/>
        <v>318</v>
      </c>
      <c r="N2927">
        <f t="shared" si="275"/>
        <v>72</v>
      </c>
      <c r="O2927" t="s">
        <v>111</v>
      </c>
      <c r="P2927" t="s">
        <v>114</v>
      </c>
      <c r="Q2927" t="str">
        <f>TEXT(Table357[[#This Row],[order_date]],"yyyy")</f>
        <v>2016</v>
      </c>
    </row>
    <row r="2928" spans="1:17" x14ac:dyDescent="0.3">
      <c r="A2928">
        <f t="shared" si="274"/>
        <v>7777898327</v>
      </c>
      <c r="B2928" s="1">
        <v>42515</v>
      </c>
      <c r="C2928" t="str">
        <f t="shared" si="270"/>
        <v>Wednesday</v>
      </c>
      <c r="D2928" t="str">
        <f t="shared" si="271"/>
        <v>May</v>
      </c>
      <c r="E2928">
        <v>20.5</v>
      </c>
      <c r="F2928" t="s">
        <v>13</v>
      </c>
      <c r="G2928" t="s">
        <v>8</v>
      </c>
      <c r="H2928">
        <f t="shared" si="272"/>
        <v>26.5</v>
      </c>
      <c r="I2928">
        <v>2</v>
      </c>
      <c r="J2928" t="s">
        <v>58</v>
      </c>
      <c r="K2928" t="s">
        <v>59</v>
      </c>
      <c r="L2928">
        <f>Table357[[#This Row],[unit_price]]*Table357[[#This Row],[quantity]]</f>
        <v>41</v>
      </c>
      <c r="M2928">
        <f t="shared" si="273"/>
        <v>53</v>
      </c>
      <c r="N2928">
        <f t="shared" si="275"/>
        <v>12</v>
      </c>
      <c r="O2928" t="s">
        <v>111</v>
      </c>
      <c r="P2928" t="s">
        <v>114</v>
      </c>
      <c r="Q2928" t="str">
        <f>TEXT(Table357[[#This Row],[order_date]],"yyyy")</f>
        <v>2016</v>
      </c>
    </row>
    <row r="2929" spans="1:17" x14ac:dyDescent="0.3">
      <c r="A2929">
        <f t="shared" si="274"/>
        <v>7777898328</v>
      </c>
      <c r="B2929" s="1">
        <v>42515</v>
      </c>
      <c r="C2929" t="str">
        <f t="shared" si="270"/>
        <v>Wednesday</v>
      </c>
      <c r="D2929" t="str">
        <f t="shared" si="271"/>
        <v>May</v>
      </c>
      <c r="E2929">
        <v>12.5</v>
      </c>
      <c r="F2929" t="s">
        <v>7</v>
      </c>
      <c r="G2929" t="s">
        <v>8</v>
      </c>
      <c r="H2929">
        <f t="shared" si="272"/>
        <v>17</v>
      </c>
      <c r="I2929">
        <v>8</v>
      </c>
      <c r="J2929" t="s">
        <v>48</v>
      </c>
      <c r="K2929" t="s">
        <v>49</v>
      </c>
      <c r="L2929">
        <f>Table357[[#This Row],[unit_price]]*Table357[[#This Row],[quantity]]</f>
        <v>100</v>
      </c>
      <c r="M2929">
        <f t="shared" si="273"/>
        <v>136</v>
      </c>
      <c r="N2929">
        <f t="shared" si="275"/>
        <v>36</v>
      </c>
      <c r="O2929" t="s">
        <v>111</v>
      </c>
      <c r="P2929" t="s">
        <v>115</v>
      </c>
      <c r="Q2929" t="str">
        <f>TEXT(Table357[[#This Row],[order_date]],"yyyy")</f>
        <v>2016</v>
      </c>
    </row>
    <row r="2930" spans="1:17" x14ac:dyDescent="0.3">
      <c r="A2930">
        <f t="shared" si="274"/>
        <v>7777898329</v>
      </c>
      <c r="B2930" s="1">
        <v>42515</v>
      </c>
      <c r="C2930" t="str">
        <f t="shared" si="270"/>
        <v>Wednesday</v>
      </c>
      <c r="D2930" t="str">
        <f t="shared" si="271"/>
        <v>May</v>
      </c>
      <c r="E2930">
        <v>12.5</v>
      </c>
      <c r="F2930" t="s">
        <v>27</v>
      </c>
      <c r="G2930" t="s">
        <v>17</v>
      </c>
      <c r="H2930">
        <f t="shared" si="272"/>
        <v>19.5</v>
      </c>
      <c r="I2930">
        <v>7</v>
      </c>
      <c r="J2930" t="s">
        <v>38</v>
      </c>
      <c r="K2930" t="s">
        <v>39</v>
      </c>
      <c r="L2930">
        <f>Table357[[#This Row],[unit_price]]*Table357[[#This Row],[quantity]]</f>
        <v>87.5</v>
      </c>
      <c r="M2930">
        <f t="shared" si="273"/>
        <v>136.5</v>
      </c>
      <c r="N2930">
        <f t="shared" si="275"/>
        <v>49</v>
      </c>
      <c r="O2930" t="s">
        <v>111</v>
      </c>
      <c r="P2930" t="s">
        <v>115</v>
      </c>
      <c r="Q2930" t="str">
        <f>TEXT(Table357[[#This Row],[order_date]],"yyyy")</f>
        <v>2016</v>
      </c>
    </row>
    <row r="2931" spans="1:17" x14ac:dyDescent="0.3">
      <c r="A2931">
        <f t="shared" si="274"/>
        <v>7777898330</v>
      </c>
      <c r="B2931" s="1">
        <v>42516</v>
      </c>
      <c r="C2931" t="str">
        <f t="shared" si="270"/>
        <v>Thursday</v>
      </c>
      <c r="D2931" t="str">
        <f t="shared" si="271"/>
        <v>May</v>
      </c>
      <c r="E2931">
        <v>16</v>
      </c>
      <c r="F2931" t="s">
        <v>7</v>
      </c>
      <c r="G2931" t="s">
        <v>8</v>
      </c>
      <c r="H2931">
        <f t="shared" si="272"/>
        <v>20.5</v>
      </c>
      <c r="I2931">
        <v>1</v>
      </c>
      <c r="J2931" t="s">
        <v>30</v>
      </c>
      <c r="K2931" t="s">
        <v>31</v>
      </c>
      <c r="L2931">
        <f>Table357[[#This Row],[unit_price]]*Table357[[#This Row],[quantity]]</f>
        <v>16</v>
      </c>
      <c r="M2931">
        <f t="shared" si="273"/>
        <v>20.5</v>
      </c>
      <c r="N2931">
        <f t="shared" si="275"/>
        <v>4.5</v>
      </c>
      <c r="O2931" t="s">
        <v>112</v>
      </c>
      <c r="P2931" t="s">
        <v>115</v>
      </c>
      <c r="Q2931" t="str">
        <f>TEXT(Table357[[#This Row],[order_date]],"yyyy")</f>
        <v>2016</v>
      </c>
    </row>
    <row r="2932" spans="1:17" x14ac:dyDescent="0.3">
      <c r="A2932">
        <f t="shared" si="274"/>
        <v>7777898331</v>
      </c>
      <c r="B2932" s="1">
        <v>42516</v>
      </c>
      <c r="C2932" t="str">
        <f t="shared" si="270"/>
        <v>Thursday</v>
      </c>
      <c r="D2932" t="str">
        <f t="shared" si="271"/>
        <v>May</v>
      </c>
      <c r="E2932">
        <v>18.5</v>
      </c>
      <c r="F2932" t="s">
        <v>13</v>
      </c>
      <c r="G2932" t="s">
        <v>14</v>
      </c>
      <c r="H2932">
        <f t="shared" si="272"/>
        <v>25.5</v>
      </c>
      <c r="I2932">
        <v>5</v>
      </c>
      <c r="J2932" t="s">
        <v>15</v>
      </c>
      <c r="K2932" t="s">
        <v>16</v>
      </c>
      <c r="L2932">
        <f>Table357[[#This Row],[unit_price]]*Table357[[#This Row],[quantity]]</f>
        <v>92.5</v>
      </c>
      <c r="M2932">
        <f t="shared" si="273"/>
        <v>127.5</v>
      </c>
      <c r="N2932">
        <f t="shared" si="275"/>
        <v>35</v>
      </c>
      <c r="O2932" t="s">
        <v>111</v>
      </c>
      <c r="P2932" t="s">
        <v>114</v>
      </c>
      <c r="Q2932" t="str">
        <f>TEXT(Table357[[#This Row],[order_date]],"yyyy")</f>
        <v>2016</v>
      </c>
    </row>
    <row r="2933" spans="1:17" x14ac:dyDescent="0.3">
      <c r="A2933">
        <f t="shared" si="274"/>
        <v>7777898332</v>
      </c>
      <c r="B2933" s="1">
        <v>42516</v>
      </c>
      <c r="C2933" t="str">
        <f t="shared" si="270"/>
        <v>Thursday</v>
      </c>
      <c r="D2933" t="str">
        <f t="shared" si="271"/>
        <v>May</v>
      </c>
      <c r="E2933">
        <v>10.5</v>
      </c>
      <c r="F2933" t="s">
        <v>27</v>
      </c>
      <c r="G2933" t="s">
        <v>8</v>
      </c>
      <c r="H2933">
        <f t="shared" si="272"/>
        <v>13.5</v>
      </c>
      <c r="I2933">
        <v>5</v>
      </c>
      <c r="J2933" t="s">
        <v>9</v>
      </c>
      <c r="K2933" t="s">
        <v>10</v>
      </c>
      <c r="L2933">
        <f>Table357[[#This Row],[unit_price]]*Table357[[#This Row],[quantity]]</f>
        <v>52.5</v>
      </c>
      <c r="M2933">
        <f t="shared" si="273"/>
        <v>67.5</v>
      </c>
      <c r="N2933">
        <f t="shared" si="275"/>
        <v>15</v>
      </c>
      <c r="O2933" t="s">
        <v>111</v>
      </c>
      <c r="P2933" t="s">
        <v>114</v>
      </c>
      <c r="Q2933" t="str">
        <f>TEXT(Table357[[#This Row],[order_date]],"yyyy")</f>
        <v>2016</v>
      </c>
    </row>
    <row r="2934" spans="1:17" x14ac:dyDescent="0.3">
      <c r="A2934">
        <f t="shared" si="274"/>
        <v>7777898333</v>
      </c>
      <c r="B2934" s="1">
        <v>42517</v>
      </c>
      <c r="C2934" t="str">
        <f t="shared" si="270"/>
        <v>Friday</v>
      </c>
      <c r="D2934" t="str">
        <f t="shared" si="271"/>
        <v>May</v>
      </c>
      <c r="E2934">
        <v>11</v>
      </c>
      <c r="F2934" t="s">
        <v>27</v>
      </c>
      <c r="G2934" t="s">
        <v>8</v>
      </c>
      <c r="H2934">
        <f t="shared" si="272"/>
        <v>14</v>
      </c>
      <c r="I2934">
        <v>10</v>
      </c>
      <c r="J2934" t="s">
        <v>74</v>
      </c>
      <c r="K2934" t="s">
        <v>75</v>
      </c>
      <c r="L2934">
        <f>Table357[[#This Row],[unit_price]]*Table357[[#This Row],[quantity]]</f>
        <v>110</v>
      </c>
      <c r="M2934">
        <f t="shared" si="273"/>
        <v>140</v>
      </c>
      <c r="N2934">
        <f t="shared" si="275"/>
        <v>30</v>
      </c>
      <c r="O2934" t="s">
        <v>111</v>
      </c>
      <c r="P2934" t="s">
        <v>115</v>
      </c>
      <c r="Q2934" t="str">
        <f>TEXT(Table357[[#This Row],[order_date]],"yyyy")</f>
        <v>2016</v>
      </c>
    </row>
    <row r="2935" spans="1:17" x14ac:dyDescent="0.3">
      <c r="A2935">
        <f t="shared" si="274"/>
        <v>7777898334</v>
      </c>
      <c r="B2935" s="1">
        <v>42517</v>
      </c>
      <c r="C2935" t="str">
        <f t="shared" si="270"/>
        <v>Friday</v>
      </c>
      <c r="D2935" t="str">
        <f t="shared" si="271"/>
        <v>May</v>
      </c>
      <c r="E2935">
        <v>16.5</v>
      </c>
      <c r="F2935" t="s">
        <v>13</v>
      </c>
      <c r="G2935" t="s">
        <v>8</v>
      </c>
      <c r="H2935">
        <f t="shared" si="272"/>
        <v>22.5</v>
      </c>
      <c r="I2935">
        <v>12</v>
      </c>
      <c r="J2935" t="s">
        <v>9</v>
      </c>
      <c r="K2935" t="s">
        <v>10</v>
      </c>
      <c r="L2935">
        <f>Table357[[#This Row],[unit_price]]*Table357[[#This Row],[quantity]]</f>
        <v>198</v>
      </c>
      <c r="M2935">
        <f t="shared" si="273"/>
        <v>270</v>
      </c>
      <c r="N2935">
        <f t="shared" si="275"/>
        <v>72</v>
      </c>
      <c r="O2935" t="s">
        <v>112</v>
      </c>
      <c r="P2935" t="s">
        <v>114</v>
      </c>
      <c r="Q2935" t="str">
        <f>TEXT(Table357[[#This Row],[order_date]],"yyyy")</f>
        <v>2016</v>
      </c>
    </row>
    <row r="2936" spans="1:17" x14ac:dyDescent="0.3">
      <c r="A2936">
        <f t="shared" si="274"/>
        <v>7777898335</v>
      </c>
      <c r="B2936" s="1">
        <v>42517</v>
      </c>
      <c r="C2936" t="str">
        <f t="shared" si="270"/>
        <v>Friday</v>
      </c>
      <c r="D2936" t="str">
        <f t="shared" si="271"/>
        <v>May</v>
      </c>
      <c r="E2936">
        <v>21</v>
      </c>
      <c r="F2936" t="s">
        <v>13</v>
      </c>
      <c r="G2936" t="s">
        <v>14</v>
      </c>
      <c r="H2936">
        <f t="shared" si="272"/>
        <v>28</v>
      </c>
      <c r="I2936">
        <v>1</v>
      </c>
      <c r="J2936" t="s">
        <v>62</v>
      </c>
      <c r="K2936" t="s">
        <v>63</v>
      </c>
      <c r="L2936">
        <f>Table357[[#This Row],[unit_price]]*Table357[[#This Row],[quantity]]</f>
        <v>21</v>
      </c>
      <c r="M2936">
        <f t="shared" si="273"/>
        <v>28</v>
      </c>
      <c r="N2936">
        <f t="shared" si="275"/>
        <v>7</v>
      </c>
      <c r="O2936" t="s">
        <v>112</v>
      </c>
      <c r="P2936" t="s">
        <v>114</v>
      </c>
      <c r="Q2936" t="str">
        <f>TEXT(Table357[[#This Row],[order_date]],"yyyy")</f>
        <v>2016</v>
      </c>
    </row>
    <row r="2937" spans="1:17" x14ac:dyDescent="0.3">
      <c r="A2937">
        <f t="shared" si="274"/>
        <v>7777898336</v>
      </c>
      <c r="B2937" s="1">
        <v>42517</v>
      </c>
      <c r="C2937" t="str">
        <f t="shared" si="270"/>
        <v>Friday</v>
      </c>
      <c r="D2937" t="str">
        <f t="shared" si="271"/>
        <v>May</v>
      </c>
      <c r="E2937">
        <v>16.75</v>
      </c>
      <c r="F2937" t="s">
        <v>7</v>
      </c>
      <c r="G2937" t="s">
        <v>22</v>
      </c>
      <c r="H2937">
        <f t="shared" si="272"/>
        <v>23.25</v>
      </c>
      <c r="I2937">
        <v>5</v>
      </c>
      <c r="J2937" t="s">
        <v>46</v>
      </c>
      <c r="K2937" t="s">
        <v>47</v>
      </c>
      <c r="L2937">
        <f>Table357[[#This Row],[unit_price]]*Table357[[#This Row],[quantity]]</f>
        <v>83.75</v>
      </c>
      <c r="M2937">
        <f t="shared" si="273"/>
        <v>116.25</v>
      </c>
      <c r="N2937">
        <f t="shared" si="275"/>
        <v>32.5</v>
      </c>
      <c r="O2937" t="s">
        <v>112</v>
      </c>
      <c r="P2937" t="s">
        <v>115</v>
      </c>
      <c r="Q2937" t="str">
        <f>TEXT(Table357[[#This Row],[order_date]],"yyyy")</f>
        <v>2016</v>
      </c>
    </row>
    <row r="2938" spans="1:17" x14ac:dyDescent="0.3">
      <c r="A2938">
        <f t="shared" si="274"/>
        <v>7777898337</v>
      </c>
      <c r="B2938" s="1">
        <v>42517</v>
      </c>
      <c r="C2938" t="str">
        <f t="shared" si="270"/>
        <v>Friday</v>
      </c>
      <c r="D2938" t="str">
        <f t="shared" si="271"/>
        <v>May</v>
      </c>
      <c r="E2938">
        <v>12.75</v>
      </c>
      <c r="F2938" t="s">
        <v>27</v>
      </c>
      <c r="G2938" t="s">
        <v>22</v>
      </c>
      <c r="H2938">
        <f t="shared" si="272"/>
        <v>17.75</v>
      </c>
      <c r="I2938">
        <v>3</v>
      </c>
      <c r="J2938" t="s">
        <v>46</v>
      </c>
      <c r="K2938" t="s">
        <v>47</v>
      </c>
      <c r="L2938">
        <f>Table357[[#This Row],[unit_price]]*Table357[[#This Row],[quantity]]</f>
        <v>38.25</v>
      </c>
      <c r="M2938">
        <f t="shared" si="273"/>
        <v>53.25</v>
      </c>
      <c r="N2938">
        <f t="shared" si="275"/>
        <v>15</v>
      </c>
      <c r="O2938" t="s">
        <v>112</v>
      </c>
      <c r="P2938" t="s">
        <v>114</v>
      </c>
      <c r="Q2938" t="str">
        <f>TEXT(Table357[[#This Row],[order_date]],"yyyy")</f>
        <v>2016</v>
      </c>
    </row>
    <row r="2939" spans="1:17" x14ac:dyDescent="0.3">
      <c r="A2939">
        <f t="shared" si="274"/>
        <v>7777898338</v>
      </c>
      <c r="B2939" s="1">
        <v>42518</v>
      </c>
      <c r="C2939" t="str">
        <f t="shared" si="270"/>
        <v>Saturday</v>
      </c>
      <c r="D2939" t="str">
        <f t="shared" si="271"/>
        <v>May</v>
      </c>
      <c r="E2939">
        <v>20.75</v>
      </c>
      <c r="F2939" t="s">
        <v>13</v>
      </c>
      <c r="G2939" t="s">
        <v>17</v>
      </c>
      <c r="H2939">
        <f t="shared" si="272"/>
        <v>30.75</v>
      </c>
      <c r="I2939">
        <v>10</v>
      </c>
      <c r="J2939" t="s">
        <v>18</v>
      </c>
      <c r="K2939" t="s">
        <v>19</v>
      </c>
      <c r="L2939">
        <f>Table357[[#This Row],[unit_price]]*Table357[[#This Row],[quantity]]</f>
        <v>207.5</v>
      </c>
      <c r="M2939">
        <f t="shared" si="273"/>
        <v>307.5</v>
      </c>
      <c r="N2939">
        <f t="shared" si="275"/>
        <v>100</v>
      </c>
      <c r="O2939" t="s">
        <v>112</v>
      </c>
      <c r="P2939" t="s">
        <v>115</v>
      </c>
      <c r="Q2939" t="str">
        <f>TEXT(Table357[[#This Row],[order_date]],"yyyy")</f>
        <v>2016</v>
      </c>
    </row>
    <row r="2940" spans="1:17" x14ac:dyDescent="0.3">
      <c r="A2940">
        <f t="shared" si="274"/>
        <v>7777898339</v>
      </c>
      <c r="B2940" s="1">
        <v>42518</v>
      </c>
      <c r="C2940" t="str">
        <f t="shared" si="270"/>
        <v>Saturday</v>
      </c>
      <c r="D2940" t="str">
        <f t="shared" si="271"/>
        <v>May</v>
      </c>
      <c r="E2940">
        <v>16.75</v>
      </c>
      <c r="F2940" t="s">
        <v>7</v>
      </c>
      <c r="G2940" t="s">
        <v>22</v>
      </c>
      <c r="H2940">
        <f t="shared" si="272"/>
        <v>23.25</v>
      </c>
      <c r="I2940">
        <v>5</v>
      </c>
      <c r="J2940" t="s">
        <v>72</v>
      </c>
      <c r="K2940" t="s">
        <v>73</v>
      </c>
      <c r="L2940">
        <f>Table357[[#This Row],[unit_price]]*Table357[[#This Row],[quantity]]</f>
        <v>83.75</v>
      </c>
      <c r="M2940">
        <f t="shared" si="273"/>
        <v>116.25</v>
      </c>
      <c r="N2940">
        <f t="shared" si="275"/>
        <v>32.5</v>
      </c>
      <c r="O2940" t="s">
        <v>112</v>
      </c>
      <c r="P2940" t="s">
        <v>115</v>
      </c>
      <c r="Q2940" t="str">
        <f>TEXT(Table357[[#This Row],[order_date]],"yyyy")</f>
        <v>2016</v>
      </c>
    </row>
    <row r="2941" spans="1:17" x14ac:dyDescent="0.3">
      <c r="A2941">
        <f t="shared" si="274"/>
        <v>7777898340</v>
      </c>
      <c r="B2941" s="1">
        <v>42518</v>
      </c>
      <c r="C2941" t="str">
        <f t="shared" si="270"/>
        <v>Saturday</v>
      </c>
      <c r="D2941" t="str">
        <f t="shared" si="271"/>
        <v>May</v>
      </c>
      <c r="E2941">
        <v>14.75</v>
      </c>
      <c r="F2941" t="s">
        <v>7</v>
      </c>
      <c r="G2941" t="s">
        <v>14</v>
      </c>
      <c r="H2941">
        <f t="shared" si="272"/>
        <v>20.25</v>
      </c>
      <c r="I2941">
        <v>6</v>
      </c>
      <c r="J2941" t="s">
        <v>56</v>
      </c>
      <c r="K2941" t="s">
        <v>57</v>
      </c>
      <c r="L2941">
        <f>Table357[[#This Row],[unit_price]]*Table357[[#This Row],[quantity]]</f>
        <v>88.5</v>
      </c>
      <c r="M2941">
        <f t="shared" si="273"/>
        <v>121.5</v>
      </c>
      <c r="N2941">
        <f t="shared" si="275"/>
        <v>33</v>
      </c>
      <c r="O2941" t="s">
        <v>111</v>
      </c>
      <c r="P2941" t="s">
        <v>115</v>
      </c>
      <c r="Q2941" t="str">
        <f>TEXT(Table357[[#This Row],[order_date]],"yyyy")</f>
        <v>2016</v>
      </c>
    </row>
    <row r="2942" spans="1:17" x14ac:dyDescent="0.3">
      <c r="A2942">
        <f t="shared" si="274"/>
        <v>7777898341</v>
      </c>
      <c r="B2942" s="1">
        <v>42518</v>
      </c>
      <c r="C2942" t="str">
        <f t="shared" si="270"/>
        <v>Saturday</v>
      </c>
      <c r="D2942" t="str">
        <f t="shared" si="271"/>
        <v>May</v>
      </c>
      <c r="E2942">
        <v>12</v>
      </c>
      <c r="F2942" t="s">
        <v>27</v>
      </c>
      <c r="G2942" t="s">
        <v>8</v>
      </c>
      <c r="H2942">
        <f t="shared" si="272"/>
        <v>15</v>
      </c>
      <c r="I2942">
        <v>5</v>
      </c>
      <c r="J2942" t="s">
        <v>11</v>
      </c>
      <c r="K2942" t="s">
        <v>12</v>
      </c>
      <c r="L2942">
        <f>Table357[[#This Row],[unit_price]]*Table357[[#This Row],[quantity]]</f>
        <v>60</v>
      </c>
      <c r="M2942">
        <f t="shared" si="273"/>
        <v>75</v>
      </c>
      <c r="N2942">
        <f t="shared" si="275"/>
        <v>15</v>
      </c>
      <c r="O2942" t="s">
        <v>112</v>
      </c>
      <c r="P2942" t="s">
        <v>115</v>
      </c>
      <c r="Q2942" t="str">
        <f>TEXT(Table357[[#This Row],[order_date]],"yyyy")</f>
        <v>2016</v>
      </c>
    </row>
    <row r="2943" spans="1:17" x14ac:dyDescent="0.3">
      <c r="A2943">
        <f t="shared" si="274"/>
        <v>7777898342</v>
      </c>
      <c r="B2943" s="1">
        <v>42518</v>
      </c>
      <c r="C2943" t="str">
        <f t="shared" si="270"/>
        <v>Saturday</v>
      </c>
      <c r="D2943" t="str">
        <f t="shared" si="271"/>
        <v>May</v>
      </c>
      <c r="E2943">
        <v>12</v>
      </c>
      <c r="F2943" t="s">
        <v>27</v>
      </c>
      <c r="G2943" t="s">
        <v>14</v>
      </c>
      <c r="H2943">
        <f t="shared" si="272"/>
        <v>16</v>
      </c>
      <c r="I2943">
        <v>1</v>
      </c>
      <c r="J2943" t="s">
        <v>64</v>
      </c>
      <c r="K2943" t="s">
        <v>65</v>
      </c>
      <c r="L2943">
        <f>Table357[[#This Row],[unit_price]]*Table357[[#This Row],[quantity]]</f>
        <v>12</v>
      </c>
      <c r="M2943">
        <f t="shared" si="273"/>
        <v>16</v>
      </c>
      <c r="N2943">
        <f t="shared" si="275"/>
        <v>4</v>
      </c>
      <c r="O2943" t="s">
        <v>112</v>
      </c>
      <c r="P2943" t="s">
        <v>115</v>
      </c>
      <c r="Q2943" t="str">
        <f>TEXT(Table357[[#This Row],[order_date]],"yyyy")</f>
        <v>2016</v>
      </c>
    </row>
    <row r="2944" spans="1:17" x14ac:dyDescent="0.3">
      <c r="A2944">
        <f t="shared" si="274"/>
        <v>7777898343</v>
      </c>
      <c r="B2944" s="1">
        <v>42518</v>
      </c>
      <c r="C2944" t="str">
        <f t="shared" si="270"/>
        <v>Saturday</v>
      </c>
      <c r="D2944" t="str">
        <f t="shared" si="271"/>
        <v>May</v>
      </c>
      <c r="E2944">
        <v>20.25</v>
      </c>
      <c r="F2944" t="s">
        <v>13</v>
      </c>
      <c r="G2944" t="s">
        <v>17</v>
      </c>
      <c r="H2944">
        <f t="shared" si="272"/>
        <v>30.25</v>
      </c>
      <c r="I2944">
        <v>9</v>
      </c>
      <c r="J2944" t="s">
        <v>70</v>
      </c>
      <c r="K2944" t="s">
        <v>71</v>
      </c>
      <c r="L2944">
        <f>Table357[[#This Row],[unit_price]]*Table357[[#This Row],[quantity]]</f>
        <v>182.25</v>
      </c>
      <c r="M2944">
        <f t="shared" si="273"/>
        <v>272.25</v>
      </c>
      <c r="N2944">
        <f t="shared" si="275"/>
        <v>90</v>
      </c>
      <c r="O2944" t="s">
        <v>111</v>
      </c>
      <c r="P2944" t="s">
        <v>114</v>
      </c>
      <c r="Q2944" t="str">
        <f>TEXT(Table357[[#This Row],[order_date]],"yyyy")</f>
        <v>2016</v>
      </c>
    </row>
    <row r="2945" spans="1:17" x14ac:dyDescent="0.3">
      <c r="A2945">
        <f t="shared" si="274"/>
        <v>7777898344</v>
      </c>
      <c r="B2945" s="1">
        <v>42519</v>
      </c>
      <c r="C2945" t="str">
        <f t="shared" si="270"/>
        <v>Sunday</v>
      </c>
      <c r="D2945" t="str">
        <f t="shared" si="271"/>
        <v>May</v>
      </c>
      <c r="E2945">
        <v>12.5</v>
      </c>
      <c r="F2945" t="s">
        <v>27</v>
      </c>
      <c r="G2945" t="s">
        <v>17</v>
      </c>
      <c r="H2945">
        <f t="shared" si="272"/>
        <v>19.5</v>
      </c>
      <c r="I2945">
        <v>8</v>
      </c>
      <c r="J2945" t="s">
        <v>38</v>
      </c>
      <c r="K2945" t="s">
        <v>39</v>
      </c>
      <c r="L2945">
        <f>Table357[[#This Row],[unit_price]]*Table357[[#This Row],[quantity]]</f>
        <v>100</v>
      </c>
      <c r="M2945">
        <f t="shared" si="273"/>
        <v>156</v>
      </c>
      <c r="N2945">
        <f t="shared" si="275"/>
        <v>56</v>
      </c>
      <c r="O2945" t="s">
        <v>111</v>
      </c>
      <c r="P2945" t="s">
        <v>115</v>
      </c>
      <c r="Q2945" t="str">
        <f>TEXT(Table357[[#This Row],[order_date]],"yyyy")</f>
        <v>2016</v>
      </c>
    </row>
    <row r="2946" spans="1:17" x14ac:dyDescent="0.3">
      <c r="A2946">
        <f t="shared" si="274"/>
        <v>7777898345</v>
      </c>
      <c r="B2946" s="1">
        <v>42519</v>
      </c>
      <c r="C2946" t="str">
        <f t="shared" ref="C2946:C3009" si="276">TEXT(B2946,"dddd")</f>
        <v>Sunday</v>
      </c>
      <c r="D2946" t="str">
        <f t="shared" si="271"/>
        <v>May</v>
      </c>
      <c r="E2946">
        <v>18.5</v>
      </c>
      <c r="F2946" t="s">
        <v>13</v>
      </c>
      <c r="G2946" t="s">
        <v>14</v>
      </c>
      <c r="H2946">
        <f t="shared" si="272"/>
        <v>25.5</v>
      </c>
      <c r="I2946">
        <v>9</v>
      </c>
      <c r="J2946" t="s">
        <v>15</v>
      </c>
      <c r="K2946" t="s">
        <v>16</v>
      </c>
      <c r="L2946">
        <f>Table357[[#This Row],[unit_price]]*Table357[[#This Row],[quantity]]</f>
        <v>166.5</v>
      </c>
      <c r="M2946">
        <f t="shared" si="273"/>
        <v>229.5</v>
      </c>
      <c r="N2946">
        <f t="shared" si="275"/>
        <v>63</v>
      </c>
      <c r="O2946" t="s">
        <v>111</v>
      </c>
      <c r="P2946" t="s">
        <v>115</v>
      </c>
      <c r="Q2946" t="str">
        <f>TEXT(Table357[[#This Row],[order_date]],"yyyy")</f>
        <v>2016</v>
      </c>
    </row>
    <row r="2947" spans="1:17" x14ac:dyDescent="0.3">
      <c r="A2947">
        <f t="shared" si="274"/>
        <v>7777898346</v>
      </c>
      <c r="B2947" s="1">
        <v>42519</v>
      </c>
      <c r="C2947" t="str">
        <f t="shared" si="276"/>
        <v>Sunday</v>
      </c>
      <c r="D2947" t="str">
        <f t="shared" ref="D2947:D3010" si="277">TEXT(B2947,"mmmm")</f>
        <v>May</v>
      </c>
      <c r="E2947">
        <v>12</v>
      </c>
      <c r="F2947" t="s">
        <v>27</v>
      </c>
      <c r="G2947" t="s">
        <v>8</v>
      </c>
      <c r="H2947">
        <f t="shared" ref="H2947:H3010" si="278">E2947 +   IF(F2947="S", 2, IF(F2947="M", 3.5, IF(F2947="L", 5, 0))) +  IF(G2947="Classic", 1, IF(G2947="Veggie", 2, IF(G2947="Chicken", 3, IF(G2947="Supreme",5,0))))</f>
        <v>15</v>
      </c>
      <c r="I2947">
        <v>8</v>
      </c>
      <c r="J2947" t="s">
        <v>58</v>
      </c>
      <c r="K2947" t="s">
        <v>59</v>
      </c>
      <c r="L2947">
        <f>Table357[[#This Row],[unit_price]]*Table357[[#This Row],[quantity]]</f>
        <v>96</v>
      </c>
      <c r="M2947">
        <f t="shared" ref="M2947:M3010" si="279">H2947*I2947</f>
        <v>120</v>
      </c>
      <c r="N2947">
        <f t="shared" si="275"/>
        <v>24</v>
      </c>
      <c r="O2947" t="s">
        <v>111</v>
      </c>
      <c r="P2947" t="s">
        <v>114</v>
      </c>
      <c r="Q2947" t="str">
        <f>TEXT(Table357[[#This Row],[order_date]],"yyyy")</f>
        <v>2016</v>
      </c>
    </row>
    <row r="2948" spans="1:17" x14ac:dyDescent="0.3">
      <c r="A2948">
        <f t="shared" ref="A2948:A3011" si="280">A2947+1</f>
        <v>7777898347</v>
      </c>
      <c r="B2948" s="1">
        <v>42519</v>
      </c>
      <c r="C2948" t="str">
        <f t="shared" si="276"/>
        <v>Sunday</v>
      </c>
      <c r="D2948" t="str">
        <f t="shared" si="277"/>
        <v>May</v>
      </c>
      <c r="E2948">
        <v>25.5</v>
      </c>
      <c r="F2948" t="s">
        <v>76</v>
      </c>
      <c r="G2948" t="s">
        <v>8</v>
      </c>
      <c r="H2948">
        <f t="shared" si="278"/>
        <v>26.5</v>
      </c>
      <c r="I2948">
        <v>10</v>
      </c>
      <c r="J2948" t="s">
        <v>30</v>
      </c>
      <c r="K2948" t="s">
        <v>31</v>
      </c>
      <c r="L2948">
        <f>Table357[[#This Row],[unit_price]]*Table357[[#This Row],[quantity]]</f>
        <v>255</v>
      </c>
      <c r="M2948">
        <f t="shared" si="279"/>
        <v>265</v>
      </c>
      <c r="N2948">
        <f t="shared" si="275"/>
        <v>10</v>
      </c>
      <c r="O2948" t="s">
        <v>111</v>
      </c>
      <c r="P2948" t="s">
        <v>114</v>
      </c>
      <c r="Q2948" t="str">
        <f>TEXT(Table357[[#This Row],[order_date]],"yyyy")</f>
        <v>2016</v>
      </c>
    </row>
    <row r="2949" spans="1:17" x14ac:dyDescent="0.3">
      <c r="A2949">
        <f t="shared" si="280"/>
        <v>7777898348</v>
      </c>
      <c r="B2949" s="1">
        <v>42519</v>
      </c>
      <c r="C2949" t="str">
        <f t="shared" si="276"/>
        <v>Sunday</v>
      </c>
      <c r="D2949" t="str">
        <f t="shared" si="277"/>
        <v>May</v>
      </c>
      <c r="E2949">
        <v>16.5</v>
      </c>
      <c r="F2949" t="s">
        <v>7</v>
      </c>
      <c r="G2949" t="s">
        <v>17</v>
      </c>
      <c r="H2949">
        <f t="shared" si="278"/>
        <v>25</v>
      </c>
      <c r="I2949">
        <v>4</v>
      </c>
      <c r="J2949" t="s">
        <v>18</v>
      </c>
      <c r="K2949" t="s">
        <v>19</v>
      </c>
      <c r="L2949">
        <f>Table357[[#This Row],[unit_price]]*Table357[[#This Row],[quantity]]</f>
        <v>66</v>
      </c>
      <c r="M2949">
        <f t="shared" si="279"/>
        <v>100</v>
      </c>
      <c r="N2949">
        <f t="shared" ref="N2949:N3012" si="281">(H2949-E2949)*I2949</f>
        <v>34</v>
      </c>
      <c r="O2949" t="s">
        <v>112</v>
      </c>
      <c r="P2949" t="s">
        <v>115</v>
      </c>
      <c r="Q2949" t="str">
        <f>TEXT(Table357[[#This Row],[order_date]],"yyyy")</f>
        <v>2016</v>
      </c>
    </row>
    <row r="2950" spans="1:17" x14ac:dyDescent="0.3">
      <c r="A2950">
        <f t="shared" si="280"/>
        <v>7777898349</v>
      </c>
      <c r="B2950" s="1">
        <v>42519</v>
      </c>
      <c r="C2950" t="str">
        <f t="shared" si="276"/>
        <v>Sunday</v>
      </c>
      <c r="D2950" t="str">
        <f t="shared" si="277"/>
        <v>May</v>
      </c>
      <c r="E2950">
        <v>9.75</v>
      </c>
      <c r="F2950" t="s">
        <v>27</v>
      </c>
      <c r="G2950" t="s">
        <v>8</v>
      </c>
      <c r="H2950">
        <f t="shared" si="278"/>
        <v>12.75</v>
      </c>
      <c r="I2950">
        <v>9</v>
      </c>
      <c r="J2950" t="s">
        <v>48</v>
      </c>
      <c r="K2950" t="s">
        <v>49</v>
      </c>
      <c r="L2950">
        <f>Table357[[#This Row],[unit_price]]*Table357[[#This Row],[quantity]]</f>
        <v>87.75</v>
      </c>
      <c r="M2950">
        <f t="shared" si="279"/>
        <v>114.75</v>
      </c>
      <c r="N2950">
        <f t="shared" si="281"/>
        <v>27</v>
      </c>
      <c r="O2950" t="s">
        <v>111</v>
      </c>
      <c r="P2950" t="s">
        <v>114</v>
      </c>
      <c r="Q2950" t="str">
        <f>TEXT(Table357[[#This Row],[order_date]],"yyyy")</f>
        <v>2016</v>
      </c>
    </row>
    <row r="2951" spans="1:17" x14ac:dyDescent="0.3">
      <c r="A2951">
        <f t="shared" si="280"/>
        <v>7777898350</v>
      </c>
      <c r="B2951" s="1">
        <v>42519</v>
      </c>
      <c r="C2951" t="str">
        <f t="shared" si="276"/>
        <v>Sunday</v>
      </c>
      <c r="D2951" t="str">
        <f t="shared" si="277"/>
        <v>May</v>
      </c>
      <c r="E2951">
        <v>12.25</v>
      </c>
      <c r="F2951" t="s">
        <v>27</v>
      </c>
      <c r="G2951" t="s">
        <v>17</v>
      </c>
      <c r="H2951">
        <f t="shared" si="278"/>
        <v>19.25</v>
      </c>
      <c r="I2951">
        <v>3</v>
      </c>
      <c r="J2951" t="s">
        <v>70</v>
      </c>
      <c r="K2951" t="s">
        <v>71</v>
      </c>
      <c r="L2951">
        <f>Table357[[#This Row],[unit_price]]*Table357[[#This Row],[quantity]]</f>
        <v>36.75</v>
      </c>
      <c r="M2951">
        <f t="shared" si="279"/>
        <v>57.75</v>
      </c>
      <c r="N2951">
        <f t="shared" si="281"/>
        <v>21</v>
      </c>
      <c r="O2951" t="s">
        <v>111</v>
      </c>
      <c r="P2951" t="s">
        <v>114</v>
      </c>
      <c r="Q2951" t="str">
        <f>TEXT(Table357[[#This Row],[order_date]],"yyyy")</f>
        <v>2016</v>
      </c>
    </row>
    <row r="2952" spans="1:17" x14ac:dyDescent="0.3">
      <c r="A2952">
        <f t="shared" si="280"/>
        <v>7777898351</v>
      </c>
      <c r="B2952" s="1">
        <v>42520</v>
      </c>
      <c r="C2952" t="str">
        <f t="shared" si="276"/>
        <v>Monday</v>
      </c>
      <c r="D2952" t="str">
        <f t="shared" si="277"/>
        <v>May</v>
      </c>
      <c r="E2952">
        <v>9.75</v>
      </c>
      <c r="F2952" t="s">
        <v>27</v>
      </c>
      <c r="G2952" t="s">
        <v>8</v>
      </c>
      <c r="H2952">
        <f t="shared" si="278"/>
        <v>12.75</v>
      </c>
      <c r="I2952">
        <v>6</v>
      </c>
      <c r="J2952" t="s">
        <v>48</v>
      </c>
      <c r="K2952" t="s">
        <v>49</v>
      </c>
      <c r="L2952">
        <f>Table357[[#This Row],[unit_price]]*Table357[[#This Row],[quantity]]</f>
        <v>58.5</v>
      </c>
      <c r="M2952">
        <f t="shared" si="279"/>
        <v>76.5</v>
      </c>
      <c r="N2952">
        <f t="shared" si="281"/>
        <v>18</v>
      </c>
      <c r="O2952" t="s">
        <v>111</v>
      </c>
      <c r="P2952" t="s">
        <v>114</v>
      </c>
      <c r="Q2952" t="str">
        <f>TEXT(Table357[[#This Row],[order_date]],"yyyy")</f>
        <v>2016</v>
      </c>
    </row>
    <row r="2953" spans="1:17" x14ac:dyDescent="0.3">
      <c r="A2953">
        <f t="shared" si="280"/>
        <v>7777898352</v>
      </c>
      <c r="B2953" s="1">
        <v>42520</v>
      </c>
      <c r="C2953" t="str">
        <f t="shared" si="276"/>
        <v>Monday</v>
      </c>
      <c r="D2953" t="str">
        <f t="shared" si="277"/>
        <v>May</v>
      </c>
      <c r="E2953">
        <v>12.75</v>
      </c>
      <c r="F2953" t="s">
        <v>27</v>
      </c>
      <c r="G2953" t="s">
        <v>22</v>
      </c>
      <c r="H2953">
        <f t="shared" si="278"/>
        <v>17.75</v>
      </c>
      <c r="I2953">
        <v>5</v>
      </c>
      <c r="J2953" t="s">
        <v>44</v>
      </c>
      <c r="K2953" t="s">
        <v>45</v>
      </c>
      <c r="L2953">
        <f>Table357[[#This Row],[unit_price]]*Table357[[#This Row],[quantity]]</f>
        <v>63.75</v>
      </c>
      <c r="M2953">
        <f t="shared" si="279"/>
        <v>88.75</v>
      </c>
      <c r="N2953">
        <f t="shared" si="281"/>
        <v>25</v>
      </c>
      <c r="O2953" t="s">
        <v>112</v>
      </c>
      <c r="P2953" t="s">
        <v>114</v>
      </c>
      <c r="Q2953" t="str">
        <f>TEXT(Table357[[#This Row],[order_date]],"yyyy")</f>
        <v>2016</v>
      </c>
    </row>
    <row r="2954" spans="1:17" x14ac:dyDescent="0.3">
      <c r="A2954">
        <f t="shared" si="280"/>
        <v>7777898353</v>
      </c>
      <c r="B2954" s="1">
        <v>42520</v>
      </c>
      <c r="C2954" t="str">
        <f t="shared" si="276"/>
        <v>Monday</v>
      </c>
      <c r="D2954" t="str">
        <f t="shared" si="277"/>
        <v>May</v>
      </c>
      <c r="E2954">
        <v>12.75</v>
      </c>
      <c r="F2954" t="s">
        <v>27</v>
      </c>
      <c r="G2954" t="s">
        <v>22</v>
      </c>
      <c r="H2954">
        <f t="shared" si="278"/>
        <v>17.75</v>
      </c>
      <c r="I2954">
        <v>2</v>
      </c>
      <c r="J2954" t="s">
        <v>28</v>
      </c>
      <c r="K2954" t="s">
        <v>29</v>
      </c>
      <c r="L2954">
        <f>Table357[[#This Row],[unit_price]]*Table357[[#This Row],[quantity]]</f>
        <v>25.5</v>
      </c>
      <c r="M2954">
        <f t="shared" si="279"/>
        <v>35.5</v>
      </c>
      <c r="N2954">
        <f t="shared" si="281"/>
        <v>10</v>
      </c>
      <c r="O2954" t="s">
        <v>112</v>
      </c>
      <c r="P2954" t="s">
        <v>115</v>
      </c>
      <c r="Q2954" t="str">
        <f>TEXT(Table357[[#This Row],[order_date]],"yyyy")</f>
        <v>2016</v>
      </c>
    </row>
    <row r="2955" spans="1:17" x14ac:dyDescent="0.3">
      <c r="A2955">
        <f t="shared" si="280"/>
        <v>7777898354</v>
      </c>
      <c r="B2955" s="1">
        <v>42520</v>
      </c>
      <c r="C2955" t="str">
        <f t="shared" si="276"/>
        <v>Monday</v>
      </c>
      <c r="D2955" t="str">
        <f t="shared" si="277"/>
        <v>May</v>
      </c>
      <c r="E2955">
        <v>12</v>
      </c>
      <c r="F2955" t="s">
        <v>27</v>
      </c>
      <c r="G2955" t="s">
        <v>8</v>
      </c>
      <c r="H2955">
        <f t="shared" si="278"/>
        <v>15</v>
      </c>
      <c r="I2955">
        <v>1</v>
      </c>
      <c r="J2955" t="s">
        <v>11</v>
      </c>
      <c r="K2955" t="s">
        <v>12</v>
      </c>
      <c r="L2955">
        <f>Table357[[#This Row],[unit_price]]*Table357[[#This Row],[quantity]]</f>
        <v>12</v>
      </c>
      <c r="M2955">
        <f t="shared" si="279"/>
        <v>15</v>
      </c>
      <c r="N2955">
        <f t="shared" si="281"/>
        <v>3</v>
      </c>
      <c r="O2955" t="s">
        <v>111</v>
      </c>
      <c r="P2955" t="s">
        <v>114</v>
      </c>
      <c r="Q2955" t="str">
        <f>TEXT(Table357[[#This Row],[order_date]],"yyyy")</f>
        <v>2016</v>
      </c>
    </row>
    <row r="2956" spans="1:17" x14ac:dyDescent="0.3">
      <c r="A2956">
        <f t="shared" si="280"/>
        <v>7777898355</v>
      </c>
      <c r="B2956" s="1">
        <v>42520</v>
      </c>
      <c r="C2956" t="str">
        <f t="shared" si="276"/>
        <v>Monday</v>
      </c>
      <c r="D2956" t="str">
        <f t="shared" si="277"/>
        <v>May</v>
      </c>
      <c r="E2956">
        <v>20.75</v>
      </c>
      <c r="F2956" t="s">
        <v>13</v>
      </c>
      <c r="G2956" t="s">
        <v>22</v>
      </c>
      <c r="H2956">
        <f t="shared" si="278"/>
        <v>28.75</v>
      </c>
      <c r="I2956">
        <v>7</v>
      </c>
      <c r="J2956" t="s">
        <v>23</v>
      </c>
      <c r="K2956" t="s">
        <v>24</v>
      </c>
      <c r="L2956">
        <f>Table357[[#This Row],[unit_price]]*Table357[[#This Row],[quantity]]</f>
        <v>145.25</v>
      </c>
      <c r="M2956">
        <f t="shared" si="279"/>
        <v>201.25</v>
      </c>
      <c r="N2956">
        <f t="shared" si="281"/>
        <v>56</v>
      </c>
      <c r="O2956" t="s">
        <v>112</v>
      </c>
      <c r="P2956" t="s">
        <v>114</v>
      </c>
      <c r="Q2956" t="str">
        <f>TEXT(Table357[[#This Row],[order_date]],"yyyy")</f>
        <v>2016</v>
      </c>
    </row>
    <row r="2957" spans="1:17" x14ac:dyDescent="0.3">
      <c r="A2957">
        <f t="shared" si="280"/>
        <v>7777898356</v>
      </c>
      <c r="B2957" s="1">
        <v>42520</v>
      </c>
      <c r="C2957" t="str">
        <f t="shared" si="276"/>
        <v>Monday</v>
      </c>
      <c r="D2957" t="str">
        <f t="shared" si="277"/>
        <v>May</v>
      </c>
      <c r="E2957">
        <v>25.5</v>
      </c>
      <c r="F2957" t="s">
        <v>76</v>
      </c>
      <c r="G2957" t="s">
        <v>8</v>
      </c>
      <c r="H2957">
        <f t="shared" si="278"/>
        <v>26.5</v>
      </c>
      <c r="I2957">
        <v>6</v>
      </c>
      <c r="J2957" t="s">
        <v>30</v>
      </c>
      <c r="K2957" t="s">
        <v>31</v>
      </c>
      <c r="L2957">
        <f>Table357[[#This Row],[unit_price]]*Table357[[#This Row],[quantity]]</f>
        <v>153</v>
      </c>
      <c r="M2957">
        <f t="shared" si="279"/>
        <v>159</v>
      </c>
      <c r="N2957">
        <f t="shared" si="281"/>
        <v>6</v>
      </c>
      <c r="O2957" t="s">
        <v>111</v>
      </c>
      <c r="P2957" t="s">
        <v>114</v>
      </c>
      <c r="Q2957" t="str">
        <f>TEXT(Table357[[#This Row],[order_date]],"yyyy")</f>
        <v>2016</v>
      </c>
    </row>
    <row r="2958" spans="1:17" x14ac:dyDescent="0.3">
      <c r="A2958">
        <f t="shared" si="280"/>
        <v>7777898357</v>
      </c>
      <c r="B2958" s="1">
        <v>42520</v>
      </c>
      <c r="C2958" t="str">
        <f t="shared" si="276"/>
        <v>Monday</v>
      </c>
      <c r="D2958" t="str">
        <f t="shared" si="277"/>
        <v>May</v>
      </c>
      <c r="E2958">
        <v>16.5</v>
      </c>
      <c r="F2958" t="s">
        <v>13</v>
      </c>
      <c r="G2958" t="s">
        <v>8</v>
      </c>
      <c r="H2958">
        <f t="shared" si="278"/>
        <v>22.5</v>
      </c>
      <c r="I2958">
        <v>3</v>
      </c>
      <c r="J2958" t="s">
        <v>9</v>
      </c>
      <c r="K2958" t="s">
        <v>10</v>
      </c>
      <c r="L2958">
        <f>Table357[[#This Row],[unit_price]]*Table357[[#This Row],[quantity]]</f>
        <v>49.5</v>
      </c>
      <c r="M2958">
        <f t="shared" si="279"/>
        <v>67.5</v>
      </c>
      <c r="N2958">
        <f t="shared" si="281"/>
        <v>18</v>
      </c>
      <c r="O2958" t="s">
        <v>112</v>
      </c>
      <c r="P2958" t="s">
        <v>115</v>
      </c>
      <c r="Q2958" t="str">
        <f>TEXT(Table357[[#This Row],[order_date]],"yyyy")</f>
        <v>2016</v>
      </c>
    </row>
    <row r="2959" spans="1:17" x14ac:dyDescent="0.3">
      <c r="A2959">
        <f t="shared" si="280"/>
        <v>7777898358</v>
      </c>
      <c r="B2959" s="1">
        <v>42521</v>
      </c>
      <c r="C2959" t="str">
        <f t="shared" si="276"/>
        <v>Tuesday</v>
      </c>
      <c r="D2959" t="str">
        <f t="shared" si="277"/>
        <v>May</v>
      </c>
      <c r="E2959">
        <v>10.5</v>
      </c>
      <c r="F2959" t="s">
        <v>27</v>
      </c>
      <c r="G2959" t="s">
        <v>8</v>
      </c>
      <c r="H2959">
        <f t="shared" si="278"/>
        <v>13.5</v>
      </c>
      <c r="I2959">
        <v>8</v>
      </c>
      <c r="J2959" t="s">
        <v>9</v>
      </c>
      <c r="K2959" t="s">
        <v>10</v>
      </c>
      <c r="L2959">
        <f>Table357[[#This Row],[unit_price]]*Table357[[#This Row],[quantity]]</f>
        <v>84</v>
      </c>
      <c r="M2959">
        <f t="shared" si="279"/>
        <v>108</v>
      </c>
      <c r="N2959">
        <f t="shared" si="281"/>
        <v>24</v>
      </c>
      <c r="O2959" t="s">
        <v>111</v>
      </c>
      <c r="P2959" t="s">
        <v>114</v>
      </c>
      <c r="Q2959" t="str">
        <f>TEXT(Table357[[#This Row],[order_date]],"yyyy")</f>
        <v>2016</v>
      </c>
    </row>
    <row r="2960" spans="1:17" x14ac:dyDescent="0.3">
      <c r="A2960">
        <f t="shared" si="280"/>
        <v>7777898359</v>
      </c>
      <c r="B2960" s="1">
        <v>42521</v>
      </c>
      <c r="C2960" t="str">
        <f t="shared" si="276"/>
        <v>Tuesday</v>
      </c>
      <c r="D2960" t="str">
        <f t="shared" si="277"/>
        <v>May</v>
      </c>
      <c r="E2960">
        <v>12</v>
      </c>
      <c r="F2960" t="s">
        <v>27</v>
      </c>
      <c r="G2960" t="s">
        <v>8</v>
      </c>
      <c r="H2960">
        <f t="shared" si="278"/>
        <v>15</v>
      </c>
      <c r="I2960">
        <v>5</v>
      </c>
      <c r="J2960" t="s">
        <v>52</v>
      </c>
      <c r="K2960" t="s">
        <v>53</v>
      </c>
      <c r="L2960">
        <f>Table357[[#This Row],[unit_price]]*Table357[[#This Row],[quantity]]</f>
        <v>60</v>
      </c>
      <c r="M2960">
        <f t="shared" si="279"/>
        <v>75</v>
      </c>
      <c r="N2960">
        <f t="shared" si="281"/>
        <v>15</v>
      </c>
      <c r="O2960" t="s">
        <v>111</v>
      </c>
      <c r="P2960" t="s">
        <v>114</v>
      </c>
      <c r="Q2960" t="str">
        <f>TEXT(Table357[[#This Row],[order_date]],"yyyy")</f>
        <v>2016</v>
      </c>
    </row>
    <row r="2961" spans="1:17" x14ac:dyDescent="0.3">
      <c r="A2961">
        <f t="shared" si="280"/>
        <v>7777898360</v>
      </c>
      <c r="B2961" s="1">
        <v>42522</v>
      </c>
      <c r="C2961" t="str">
        <f t="shared" si="276"/>
        <v>Wednesday</v>
      </c>
      <c r="D2961" t="str">
        <f t="shared" si="277"/>
        <v>June</v>
      </c>
      <c r="E2961">
        <v>20.25</v>
      </c>
      <c r="F2961" t="s">
        <v>13</v>
      </c>
      <c r="G2961" t="s">
        <v>14</v>
      </c>
      <c r="H2961">
        <f t="shared" si="278"/>
        <v>27.25</v>
      </c>
      <c r="I2961">
        <v>4</v>
      </c>
      <c r="J2961" t="s">
        <v>20</v>
      </c>
      <c r="K2961" t="s">
        <v>21</v>
      </c>
      <c r="L2961">
        <f>Table357[[#This Row],[unit_price]]*Table357[[#This Row],[quantity]]</f>
        <v>81</v>
      </c>
      <c r="M2961">
        <f t="shared" si="279"/>
        <v>109</v>
      </c>
      <c r="N2961">
        <f t="shared" si="281"/>
        <v>28</v>
      </c>
      <c r="O2961" t="s">
        <v>112</v>
      </c>
      <c r="P2961" t="s">
        <v>115</v>
      </c>
      <c r="Q2961" t="str">
        <f>TEXT(Table357[[#This Row],[order_date]],"yyyy")</f>
        <v>2016</v>
      </c>
    </row>
    <row r="2962" spans="1:17" x14ac:dyDescent="0.3">
      <c r="A2962">
        <f t="shared" si="280"/>
        <v>7777898361</v>
      </c>
      <c r="B2962" s="1">
        <v>42522</v>
      </c>
      <c r="C2962" t="str">
        <f t="shared" si="276"/>
        <v>Wednesday</v>
      </c>
      <c r="D2962" t="str">
        <f t="shared" si="277"/>
        <v>June</v>
      </c>
      <c r="E2962">
        <v>16</v>
      </c>
      <c r="F2962" t="s">
        <v>7</v>
      </c>
      <c r="G2962" t="s">
        <v>14</v>
      </c>
      <c r="H2962">
        <f t="shared" si="278"/>
        <v>21.5</v>
      </c>
      <c r="I2962">
        <v>1</v>
      </c>
      <c r="J2962" t="s">
        <v>20</v>
      </c>
      <c r="K2962" t="s">
        <v>21</v>
      </c>
      <c r="L2962">
        <f>Table357[[#This Row],[unit_price]]*Table357[[#This Row],[quantity]]</f>
        <v>16</v>
      </c>
      <c r="M2962">
        <f t="shared" si="279"/>
        <v>21.5</v>
      </c>
      <c r="N2962">
        <f t="shared" si="281"/>
        <v>5.5</v>
      </c>
      <c r="O2962" t="s">
        <v>111</v>
      </c>
      <c r="P2962" t="s">
        <v>115</v>
      </c>
      <c r="Q2962" t="str">
        <f>TEXT(Table357[[#This Row],[order_date]],"yyyy")</f>
        <v>2016</v>
      </c>
    </row>
    <row r="2963" spans="1:17" x14ac:dyDescent="0.3">
      <c r="A2963">
        <f t="shared" si="280"/>
        <v>7777898362</v>
      </c>
      <c r="B2963" s="1">
        <v>42522</v>
      </c>
      <c r="C2963" t="str">
        <f t="shared" si="276"/>
        <v>Wednesday</v>
      </c>
      <c r="D2963" t="str">
        <f t="shared" si="277"/>
        <v>June</v>
      </c>
      <c r="E2963">
        <v>12.5</v>
      </c>
      <c r="F2963" t="s">
        <v>27</v>
      </c>
      <c r="G2963" t="s">
        <v>17</v>
      </c>
      <c r="H2963">
        <f t="shared" si="278"/>
        <v>19.5</v>
      </c>
      <c r="I2963">
        <v>6</v>
      </c>
      <c r="J2963" t="s">
        <v>66</v>
      </c>
      <c r="K2963" t="s">
        <v>67</v>
      </c>
      <c r="L2963">
        <f>Table357[[#This Row],[unit_price]]*Table357[[#This Row],[quantity]]</f>
        <v>75</v>
      </c>
      <c r="M2963">
        <f t="shared" si="279"/>
        <v>117</v>
      </c>
      <c r="N2963">
        <f t="shared" si="281"/>
        <v>42</v>
      </c>
      <c r="O2963" t="s">
        <v>112</v>
      </c>
      <c r="P2963" t="s">
        <v>114</v>
      </c>
      <c r="Q2963" t="str">
        <f>TEXT(Table357[[#This Row],[order_date]],"yyyy")</f>
        <v>2016</v>
      </c>
    </row>
    <row r="2964" spans="1:17" x14ac:dyDescent="0.3">
      <c r="A2964">
        <f t="shared" si="280"/>
        <v>7777898363</v>
      </c>
      <c r="B2964" s="1">
        <v>42522</v>
      </c>
      <c r="C2964" t="str">
        <f t="shared" si="276"/>
        <v>Wednesday</v>
      </c>
      <c r="D2964" t="str">
        <f t="shared" si="277"/>
        <v>June</v>
      </c>
      <c r="E2964">
        <v>12.5</v>
      </c>
      <c r="F2964" t="s">
        <v>7</v>
      </c>
      <c r="G2964" t="s">
        <v>8</v>
      </c>
      <c r="H2964">
        <f t="shared" si="278"/>
        <v>17</v>
      </c>
      <c r="I2964">
        <v>10</v>
      </c>
      <c r="J2964" t="s">
        <v>48</v>
      </c>
      <c r="K2964" t="s">
        <v>49</v>
      </c>
      <c r="L2964">
        <f>Table357[[#This Row],[unit_price]]*Table357[[#This Row],[quantity]]</f>
        <v>125</v>
      </c>
      <c r="M2964">
        <f t="shared" si="279"/>
        <v>170</v>
      </c>
      <c r="N2964">
        <f t="shared" si="281"/>
        <v>45</v>
      </c>
      <c r="O2964" t="s">
        <v>112</v>
      </c>
      <c r="P2964" t="s">
        <v>115</v>
      </c>
      <c r="Q2964" t="str">
        <f>TEXT(Table357[[#This Row],[order_date]],"yyyy")</f>
        <v>2016</v>
      </c>
    </row>
    <row r="2965" spans="1:17" x14ac:dyDescent="0.3">
      <c r="A2965">
        <f t="shared" si="280"/>
        <v>7777898364</v>
      </c>
      <c r="B2965" s="1">
        <v>42522</v>
      </c>
      <c r="C2965" t="str">
        <f t="shared" si="276"/>
        <v>Wednesday</v>
      </c>
      <c r="D2965" t="str">
        <f t="shared" si="277"/>
        <v>June</v>
      </c>
      <c r="E2965">
        <v>12.25</v>
      </c>
      <c r="F2965" t="s">
        <v>27</v>
      </c>
      <c r="G2965" t="s">
        <v>17</v>
      </c>
      <c r="H2965">
        <f t="shared" si="278"/>
        <v>19.25</v>
      </c>
      <c r="I2965">
        <v>3</v>
      </c>
      <c r="J2965" t="s">
        <v>70</v>
      </c>
      <c r="K2965" t="s">
        <v>71</v>
      </c>
      <c r="L2965">
        <f>Table357[[#This Row],[unit_price]]*Table357[[#This Row],[quantity]]</f>
        <v>36.75</v>
      </c>
      <c r="M2965">
        <f t="shared" si="279"/>
        <v>57.75</v>
      </c>
      <c r="N2965">
        <f t="shared" si="281"/>
        <v>21</v>
      </c>
      <c r="O2965" t="s">
        <v>111</v>
      </c>
      <c r="P2965" t="s">
        <v>115</v>
      </c>
      <c r="Q2965" t="str">
        <f>TEXT(Table357[[#This Row],[order_date]],"yyyy")</f>
        <v>2016</v>
      </c>
    </row>
    <row r="2966" spans="1:17" x14ac:dyDescent="0.3">
      <c r="A2966">
        <f t="shared" si="280"/>
        <v>7777898365</v>
      </c>
      <c r="B2966" s="1">
        <v>42522</v>
      </c>
      <c r="C2966" t="str">
        <f t="shared" si="276"/>
        <v>Wednesday</v>
      </c>
      <c r="D2966" t="str">
        <f t="shared" si="277"/>
        <v>June</v>
      </c>
      <c r="E2966">
        <v>18.5</v>
      </c>
      <c r="F2966" t="s">
        <v>13</v>
      </c>
      <c r="G2966" t="s">
        <v>14</v>
      </c>
      <c r="H2966">
        <f t="shared" si="278"/>
        <v>25.5</v>
      </c>
      <c r="I2966">
        <v>2</v>
      </c>
      <c r="J2966" t="s">
        <v>15</v>
      </c>
      <c r="K2966" t="s">
        <v>16</v>
      </c>
      <c r="L2966">
        <f>Table357[[#This Row],[unit_price]]*Table357[[#This Row],[quantity]]</f>
        <v>37</v>
      </c>
      <c r="M2966">
        <f t="shared" si="279"/>
        <v>51</v>
      </c>
      <c r="N2966">
        <f t="shared" si="281"/>
        <v>14</v>
      </c>
      <c r="O2966" t="s">
        <v>111</v>
      </c>
      <c r="P2966" t="s">
        <v>115</v>
      </c>
      <c r="Q2966" t="str">
        <f>TEXT(Table357[[#This Row],[order_date]],"yyyy")</f>
        <v>2016</v>
      </c>
    </row>
    <row r="2967" spans="1:17" x14ac:dyDescent="0.3">
      <c r="A2967">
        <f t="shared" si="280"/>
        <v>7777898366</v>
      </c>
      <c r="B2967" s="1">
        <v>42522</v>
      </c>
      <c r="C2967" t="str">
        <f t="shared" si="276"/>
        <v>Wednesday</v>
      </c>
      <c r="D2967" t="str">
        <f t="shared" si="277"/>
        <v>June</v>
      </c>
      <c r="E2967">
        <v>12.75</v>
      </c>
      <c r="F2967" t="s">
        <v>27</v>
      </c>
      <c r="G2967" t="s">
        <v>22</v>
      </c>
      <c r="H2967">
        <f t="shared" si="278"/>
        <v>17.75</v>
      </c>
      <c r="I2967">
        <v>5</v>
      </c>
      <c r="J2967" t="s">
        <v>44</v>
      </c>
      <c r="K2967" t="s">
        <v>45</v>
      </c>
      <c r="L2967">
        <f>Table357[[#This Row],[unit_price]]*Table357[[#This Row],[quantity]]</f>
        <v>63.75</v>
      </c>
      <c r="M2967">
        <f t="shared" si="279"/>
        <v>88.75</v>
      </c>
      <c r="N2967">
        <f t="shared" si="281"/>
        <v>25</v>
      </c>
      <c r="O2967" t="s">
        <v>112</v>
      </c>
      <c r="P2967" t="s">
        <v>114</v>
      </c>
      <c r="Q2967" t="str">
        <f>TEXT(Table357[[#This Row],[order_date]],"yyyy")</f>
        <v>2016</v>
      </c>
    </row>
    <row r="2968" spans="1:17" x14ac:dyDescent="0.3">
      <c r="A2968">
        <f t="shared" si="280"/>
        <v>7777898367</v>
      </c>
      <c r="B2968" s="1">
        <v>42523</v>
      </c>
      <c r="C2968" t="str">
        <f t="shared" si="276"/>
        <v>Thursday</v>
      </c>
      <c r="D2968" t="str">
        <f t="shared" si="277"/>
        <v>June</v>
      </c>
      <c r="E2968">
        <v>23.65</v>
      </c>
      <c r="F2968" t="s">
        <v>27</v>
      </c>
      <c r="G2968" t="s">
        <v>17</v>
      </c>
      <c r="H2968">
        <f t="shared" si="278"/>
        <v>30.65</v>
      </c>
      <c r="I2968">
        <v>11</v>
      </c>
      <c r="J2968" t="s">
        <v>77</v>
      </c>
      <c r="K2968" t="s">
        <v>78</v>
      </c>
      <c r="L2968">
        <f>Table357[[#This Row],[unit_price]]*Table357[[#This Row],[quantity]]</f>
        <v>260.14999999999998</v>
      </c>
      <c r="M2968">
        <f t="shared" si="279"/>
        <v>337.15</v>
      </c>
      <c r="N2968">
        <f t="shared" si="281"/>
        <v>77</v>
      </c>
      <c r="O2968" t="s">
        <v>111</v>
      </c>
      <c r="P2968" t="s">
        <v>114</v>
      </c>
      <c r="Q2968" t="str">
        <f>TEXT(Table357[[#This Row],[order_date]],"yyyy")</f>
        <v>2016</v>
      </c>
    </row>
    <row r="2969" spans="1:17" x14ac:dyDescent="0.3">
      <c r="A2969">
        <f t="shared" si="280"/>
        <v>7777898368</v>
      </c>
      <c r="B2969" s="1">
        <v>42523</v>
      </c>
      <c r="C2969" t="str">
        <f t="shared" si="276"/>
        <v>Thursday</v>
      </c>
      <c r="D2969" t="str">
        <f t="shared" si="277"/>
        <v>June</v>
      </c>
      <c r="E2969">
        <v>20.25</v>
      </c>
      <c r="F2969" t="s">
        <v>13</v>
      </c>
      <c r="G2969" t="s">
        <v>17</v>
      </c>
      <c r="H2969">
        <f t="shared" si="278"/>
        <v>30.25</v>
      </c>
      <c r="I2969">
        <v>10</v>
      </c>
      <c r="J2969" t="s">
        <v>60</v>
      </c>
      <c r="K2969" t="s">
        <v>61</v>
      </c>
      <c r="L2969">
        <f>Table357[[#This Row],[unit_price]]*Table357[[#This Row],[quantity]]</f>
        <v>202.5</v>
      </c>
      <c r="M2969">
        <f t="shared" si="279"/>
        <v>302.5</v>
      </c>
      <c r="N2969">
        <f t="shared" si="281"/>
        <v>100</v>
      </c>
      <c r="O2969" t="s">
        <v>111</v>
      </c>
      <c r="P2969" t="s">
        <v>114</v>
      </c>
      <c r="Q2969" t="str">
        <f>TEXT(Table357[[#This Row],[order_date]],"yyyy")</f>
        <v>2016</v>
      </c>
    </row>
    <row r="2970" spans="1:17" x14ac:dyDescent="0.3">
      <c r="A2970">
        <f t="shared" si="280"/>
        <v>7777898369</v>
      </c>
      <c r="B2970" s="1">
        <v>42523</v>
      </c>
      <c r="C2970" t="str">
        <f t="shared" si="276"/>
        <v>Thursday</v>
      </c>
      <c r="D2970" t="str">
        <f t="shared" si="277"/>
        <v>June</v>
      </c>
      <c r="E2970">
        <v>12</v>
      </c>
      <c r="F2970" t="s">
        <v>27</v>
      </c>
      <c r="G2970" t="s">
        <v>8</v>
      </c>
      <c r="H2970">
        <f t="shared" si="278"/>
        <v>15</v>
      </c>
      <c r="I2970">
        <v>8</v>
      </c>
      <c r="J2970" t="s">
        <v>11</v>
      </c>
      <c r="K2970" t="s">
        <v>12</v>
      </c>
      <c r="L2970">
        <f>Table357[[#This Row],[unit_price]]*Table357[[#This Row],[quantity]]</f>
        <v>96</v>
      </c>
      <c r="M2970">
        <f t="shared" si="279"/>
        <v>120</v>
      </c>
      <c r="N2970">
        <f t="shared" si="281"/>
        <v>24</v>
      </c>
      <c r="O2970" t="s">
        <v>111</v>
      </c>
      <c r="P2970" t="s">
        <v>114</v>
      </c>
      <c r="Q2970" t="str">
        <f>TEXT(Table357[[#This Row],[order_date]],"yyyy")</f>
        <v>2016</v>
      </c>
    </row>
    <row r="2971" spans="1:17" x14ac:dyDescent="0.3">
      <c r="A2971">
        <f t="shared" si="280"/>
        <v>7777898370</v>
      </c>
      <c r="B2971" s="1">
        <v>42523</v>
      </c>
      <c r="C2971" t="str">
        <f t="shared" si="276"/>
        <v>Thursday</v>
      </c>
      <c r="D2971" t="str">
        <f t="shared" si="277"/>
        <v>June</v>
      </c>
      <c r="E2971">
        <v>16.75</v>
      </c>
      <c r="F2971" t="s">
        <v>7</v>
      </c>
      <c r="G2971" t="s">
        <v>22</v>
      </c>
      <c r="H2971">
        <f t="shared" si="278"/>
        <v>23.25</v>
      </c>
      <c r="I2971">
        <v>7</v>
      </c>
      <c r="J2971" t="s">
        <v>46</v>
      </c>
      <c r="K2971" t="s">
        <v>47</v>
      </c>
      <c r="L2971">
        <f>Table357[[#This Row],[unit_price]]*Table357[[#This Row],[quantity]]</f>
        <v>117.25</v>
      </c>
      <c r="M2971">
        <f t="shared" si="279"/>
        <v>162.75</v>
      </c>
      <c r="N2971">
        <f t="shared" si="281"/>
        <v>45.5</v>
      </c>
      <c r="O2971" t="s">
        <v>111</v>
      </c>
      <c r="P2971" t="s">
        <v>115</v>
      </c>
      <c r="Q2971" t="str">
        <f>TEXT(Table357[[#This Row],[order_date]],"yyyy")</f>
        <v>2016</v>
      </c>
    </row>
    <row r="2972" spans="1:17" x14ac:dyDescent="0.3">
      <c r="A2972">
        <f t="shared" si="280"/>
        <v>7777898371</v>
      </c>
      <c r="B2972" s="1">
        <v>42524</v>
      </c>
      <c r="C2972" t="str">
        <f t="shared" si="276"/>
        <v>Friday</v>
      </c>
      <c r="D2972" t="str">
        <f t="shared" si="277"/>
        <v>June</v>
      </c>
      <c r="E2972">
        <v>16</v>
      </c>
      <c r="F2972" t="s">
        <v>7</v>
      </c>
      <c r="G2972" t="s">
        <v>14</v>
      </c>
      <c r="H2972">
        <f t="shared" si="278"/>
        <v>21.5</v>
      </c>
      <c r="I2972">
        <v>6</v>
      </c>
      <c r="J2972" t="s">
        <v>68</v>
      </c>
      <c r="K2972" t="s">
        <v>69</v>
      </c>
      <c r="L2972">
        <f>Table357[[#This Row],[unit_price]]*Table357[[#This Row],[quantity]]</f>
        <v>96</v>
      </c>
      <c r="M2972">
        <f t="shared" si="279"/>
        <v>129</v>
      </c>
      <c r="N2972">
        <f t="shared" si="281"/>
        <v>33</v>
      </c>
      <c r="O2972" t="s">
        <v>111</v>
      </c>
      <c r="P2972" t="s">
        <v>114</v>
      </c>
      <c r="Q2972" t="str">
        <f>TEXT(Table357[[#This Row],[order_date]],"yyyy")</f>
        <v>2016</v>
      </c>
    </row>
    <row r="2973" spans="1:17" x14ac:dyDescent="0.3">
      <c r="A2973">
        <f t="shared" si="280"/>
        <v>7777898372</v>
      </c>
      <c r="B2973" s="1">
        <v>42524</v>
      </c>
      <c r="C2973" t="str">
        <f t="shared" si="276"/>
        <v>Friday</v>
      </c>
      <c r="D2973" t="str">
        <f t="shared" si="277"/>
        <v>June</v>
      </c>
      <c r="E2973">
        <v>18.5</v>
      </c>
      <c r="F2973" t="s">
        <v>13</v>
      </c>
      <c r="G2973" t="s">
        <v>14</v>
      </c>
      <c r="H2973">
        <f t="shared" si="278"/>
        <v>25.5</v>
      </c>
      <c r="I2973">
        <v>12</v>
      </c>
      <c r="J2973" t="s">
        <v>15</v>
      </c>
      <c r="K2973" t="s">
        <v>16</v>
      </c>
      <c r="L2973">
        <f>Table357[[#This Row],[unit_price]]*Table357[[#This Row],[quantity]]</f>
        <v>222</v>
      </c>
      <c r="M2973">
        <f t="shared" si="279"/>
        <v>306</v>
      </c>
      <c r="N2973">
        <f t="shared" si="281"/>
        <v>84</v>
      </c>
      <c r="O2973" t="s">
        <v>112</v>
      </c>
      <c r="P2973" t="s">
        <v>114</v>
      </c>
      <c r="Q2973" t="str">
        <f>TEXT(Table357[[#This Row],[order_date]],"yyyy")</f>
        <v>2016</v>
      </c>
    </row>
    <row r="2974" spans="1:17" x14ac:dyDescent="0.3">
      <c r="A2974">
        <f t="shared" si="280"/>
        <v>7777898373</v>
      </c>
      <c r="B2974" s="1">
        <v>42524</v>
      </c>
      <c r="C2974" t="str">
        <f t="shared" si="276"/>
        <v>Friday</v>
      </c>
      <c r="D2974" t="str">
        <f t="shared" si="277"/>
        <v>June</v>
      </c>
      <c r="E2974">
        <v>12.75</v>
      </c>
      <c r="F2974" t="s">
        <v>27</v>
      </c>
      <c r="G2974" t="s">
        <v>22</v>
      </c>
      <c r="H2974">
        <f t="shared" si="278"/>
        <v>17.75</v>
      </c>
      <c r="I2974">
        <v>1</v>
      </c>
      <c r="J2974" t="s">
        <v>23</v>
      </c>
      <c r="K2974" t="s">
        <v>24</v>
      </c>
      <c r="L2974">
        <f>Table357[[#This Row],[unit_price]]*Table357[[#This Row],[quantity]]</f>
        <v>12.75</v>
      </c>
      <c r="M2974">
        <f t="shared" si="279"/>
        <v>17.75</v>
      </c>
      <c r="N2974">
        <f t="shared" si="281"/>
        <v>5</v>
      </c>
      <c r="O2974" t="s">
        <v>111</v>
      </c>
      <c r="P2974" t="s">
        <v>114</v>
      </c>
      <c r="Q2974" t="str">
        <f>TEXT(Table357[[#This Row],[order_date]],"yyyy")</f>
        <v>2016</v>
      </c>
    </row>
    <row r="2975" spans="1:17" x14ac:dyDescent="0.3">
      <c r="A2975">
        <f t="shared" si="280"/>
        <v>7777898374</v>
      </c>
      <c r="B2975" s="1">
        <v>42524</v>
      </c>
      <c r="C2975" t="str">
        <f t="shared" si="276"/>
        <v>Friday</v>
      </c>
      <c r="D2975" t="str">
        <f t="shared" si="277"/>
        <v>June</v>
      </c>
      <c r="E2975">
        <v>12</v>
      </c>
      <c r="F2975" t="s">
        <v>27</v>
      </c>
      <c r="G2975" t="s">
        <v>14</v>
      </c>
      <c r="H2975">
        <f t="shared" si="278"/>
        <v>16</v>
      </c>
      <c r="I2975">
        <v>12</v>
      </c>
      <c r="J2975" t="s">
        <v>68</v>
      </c>
      <c r="K2975" t="s">
        <v>69</v>
      </c>
      <c r="L2975">
        <f>Table357[[#This Row],[unit_price]]*Table357[[#This Row],[quantity]]</f>
        <v>144</v>
      </c>
      <c r="M2975">
        <f t="shared" si="279"/>
        <v>192</v>
      </c>
      <c r="N2975">
        <f t="shared" si="281"/>
        <v>48</v>
      </c>
      <c r="O2975" t="s">
        <v>111</v>
      </c>
      <c r="P2975" t="s">
        <v>114</v>
      </c>
      <c r="Q2975" t="str">
        <f>TEXT(Table357[[#This Row],[order_date]],"yyyy")</f>
        <v>2016</v>
      </c>
    </row>
    <row r="2976" spans="1:17" x14ac:dyDescent="0.3">
      <c r="A2976">
        <f t="shared" si="280"/>
        <v>7777898375</v>
      </c>
      <c r="B2976" s="1">
        <v>42524</v>
      </c>
      <c r="C2976" t="str">
        <f t="shared" si="276"/>
        <v>Friday</v>
      </c>
      <c r="D2976" t="str">
        <f t="shared" si="277"/>
        <v>June</v>
      </c>
      <c r="E2976">
        <v>15.25</v>
      </c>
      <c r="F2976" t="s">
        <v>13</v>
      </c>
      <c r="G2976" t="s">
        <v>8</v>
      </c>
      <c r="H2976">
        <f t="shared" si="278"/>
        <v>21.25</v>
      </c>
      <c r="I2976">
        <v>11</v>
      </c>
      <c r="J2976" t="s">
        <v>48</v>
      </c>
      <c r="K2976" t="s">
        <v>49</v>
      </c>
      <c r="L2976">
        <f>Table357[[#This Row],[unit_price]]*Table357[[#This Row],[quantity]]</f>
        <v>167.75</v>
      </c>
      <c r="M2976">
        <f t="shared" si="279"/>
        <v>233.75</v>
      </c>
      <c r="N2976">
        <f t="shared" si="281"/>
        <v>66</v>
      </c>
      <c r="O2976" t="s">
        <v>112</v>
      </c>
      <c r="P2976" t="s">
        <v>115</v>
      </c>
      <c r="Q2976" t="str">
        <f>TEXT(Table357[[#This Row],[order_date]],"yyyy")</f>
        <v>2016</v>
      </c>
    </row>
    <row r="2977" spans="1:17" x14ac:dyDescent="0.3">
      <c r="A2977">
        <f t="shared" si="280"/>
        <v>7777898376</v>
      </c>
      <c r="B2977" s="1">
        <v>42524</v>
      </c>
      <c r="C2977" t="str">
        <f t="shared" si="276"/>
        <v>Friday</v>
      </c>
      <c r="D2977" t="str">
        <f t="shared" si="277"/>
        <v>June</v>
      </c>
      <c r="E2977">
        <v>12</v>
      </c>
      <c r="F2977" t="s">
        <v>27</v>
      </c>
      <c r="G2977" t="s">
        <v>8</v>
      </c>
      <c r="H2977">
        <f t="shared" si="278"/>
        <v>15</v>
      </c>
      <c r="I2977">
        <v>5</v>
      </c>
      <c r="J2977" t="s">
        <v>11</v>
      </c>
      <c r="K2977" t="s">
        <v>12</v>
      </c>
      <c r="L2977">
        <f>Table357[[#This Row],[unit_price]]*Table357[[#This Row],[quantity]]</f>
        <v>60</v>
      </c>
      <c r="M2977">
        <f t="shared" si="279"/>
        <v>75</v>
      </c>
      <c r="N2977">
        <f t="shared" si="281"/>
        <v>15</v>
      </c>
      <c r="O2977" t="s">
        <v>112</v>
      </c>
      <c r="P2977" t="s">
        <v>114</v>
      </c>
      <c r="Q2977" t="str">
        <f>TEXT(Table357[[#This Row],[order_date]],"yyyy")</f>
        <v>2016</v>
      </c>
    </row>
    <row r="2978" spans="1:17" x14ac:dyDescent="0.3">
      <c r="A2978">
        <f t="shared" si="280"/>
        <v>7777898377</v>
      </c>
      <c r="B2978" s="1">
        <v>42524</v>
      </c>
      <c r="C2978" t="str">
        <f t="shared" si="276"/>
        <v>Friday</v>
      </c>
      <c r="D2978" t="str">
        <f t="shared" si="277"/>
        <v>June</v>
      </c>
      <c r="E2978">
        <v>20.5</v>
      </c>
      <c r="F2978" t="s">
        <v>13</v>
      </c>
      <c r="G2978" t="s">
        <v>8</v>
      </c>
      <c r="H2978">
        <f t="shared" si="278"/>
        <v>26.5</v>
      </c>
      <c r="I2978">
        <v>5</v>
      </c>
      <c r="J2978" t="s">
        <v>58</v>
      </c>
      <c r="K2978" t="s">
        <v>59</v>
      </c>
      <c r="L2978">
        <f>Table357[[#This Row],[unit_price]]*Table357[[#This Row],[quantity]]</f>
        <v>102.5</v>
      </c>
      <c r="M2978">
        <f t="shared" si="279"/>
        <v>132.5</v>
      </c>
      <c r="N2978">
        <f t="shared" si="281"/>
        <v>30</v>
      </c>
      <c r="O2978" t="s">
        <v>112</v>
      </c>
      <c r="P2978" t="s">
        <v>115</v>
      </c>
      <c r="Q2978" t="str">
        <f>TEXT(Table357[[#This Row],[order_date]],"yyyy")</f>
        <v>2016</v>
      </c>
    </row>
    <row r="2979" spans="1:17" x14ac:dyDescent="0.3">
      <c r="A2979">
        <f t="shared" si="280"/>
        <v>7777898378</v>
      </c>
      <c r="B2979" s="1">
        <v>42525</v>
      </c>
      <c r="C2979" t="str">
        <f t="shared" si="276"/>
        <v>Saturday</v>
      </c>
      <c r="D2979" t="str">
        <f t="shared" si="277"/>
        <v>June</v>
      </c>
      <c r="E2979">
        <v>16</v>
      </c>
      <c r="F2979" t="s">
        <v>7</v>
      </c>
      <c r="G2979" t="s">
        <v>14</v>
      </c>
      <c r="H2979">
        <f t="shared" si="278"/>
        <v>21.5</v>
      </c>
      <c r="I2979">
        <v>5</v>
      </c>
      <c r="J2979" t="s">
        <v>42</v>
      </c>
      <c r="K2979" t="s">
        <v>43</v>
      </c>
      <c r="L2979">
        <f>Table357[[#This Row],[unit_price]]*Table357[[#This Row],[quantity]]</f>
        <v>80</v>
      </c>
      <c r="M2979">
        <f t="shared" si="279"/>
        <v>107.5</v>
      </c>
      <c r="N2979">
        <f t="shared" si="281"/>
        <v>27.5</v>
      </c>
      <c r="O2979" t="s">
        <v>111</v>
      </c>
      <c r="P2979" t="s">
        <v>115</v>
      </c>
      <c r="Q2979" t="str">
        <f>TEXT(Table357[[#This Row],[order_date]],"yyyy")</f>
        <v>2016</v>
      </c>
    </row>
    <row r="2980" spans="1:17" x14ac:dyDescent="0.3">
      <c r="A2980">
        <f t="shared" si="280"/>
        <v>7777898379</v>
      </c>
      <c r="B2980" s="1">
        <v>42525</v>
      </c>
      <c r="C2980" t="str">
        <f t="shared" si="276"/>
        <v>Saturday</v>
      </c>
      <c r="D2980" t="str">
        <f t="shared" si="277"/>
        <v>June</v>
      </c>
      <c r="E2980">
        <v>20.75</v>
      </c>
      <c r="F2980" t="s">
        <v>13</v>
      </c>
      <c r="G2980" t="s">
        <v>17</v>
      </c>
      <c r="H2980">
        <f t="shared" si="278"/>
        <v>30.75</v>
      </c>
      <c r="I2980">
        <v>5</v>
      </c>
      <c r="J2980" t="s">
        <v>25</v>
      </c>
      <c r="K2980" t="s">
        <v>26</v>
      </c>
      <c r="L2980">
        <f>Table357[[#This Row],[unit_price]]*Table357[[#This Row],[quantity]]</f>
        <v>103.75</v>
      </c>
      <c r="M2980">
        <f t="shared" si="279"/>
        <v>153.75</v>
      </c>
      <c r="N2980">
        <f t="shared" si="281"/>
        <v>50</v>
      </c>
      <c r="O2980" t="s">
        <v>111</v>
      </c>
      <c r="P2980" t="s">
        <v>115</v>
      </c>
      <c r="Q2980" t="str">
        <f>TEXT(Table357[[#This Row],[order_date]],"yyyy")</f>
        <v>2016</v>
      </c>
    </row>
    <row r="2981" spans="1:17" x14ac:dyDescent="0.3">
      <c r="A2981">
        <f t="shared" si="280"/>
        <v>7777898380</v>
      </c>
      <c r="B2981" s="1">
        <v>42525</v>
      </c>
      <c r="C2981" t="str">
        <f t="shared" si="276"/>
        <v>Saturday</v>
      </c>
      <c r="D2981" t="str">
        <f t="shared" si="277"/>
        <v>June</v>
      </c>
      <c r="E2981">
        <v>12.5</v>
      </c>
      <c r="F2981" t="s">
        <v>27</v>
      </c>
      <c r="G2981" t="s">
        <v>14</v>
      </c>
      <c r="H2981">
        <f t="shared" si="278"/>
        <v>16.5</v>
      </c>
      <c r="I2981">
        <v>4</v>
      </c>
      <c r="J2981" t="s">
        <v>40</v>
      </c>
      <c r="K2981" t="s">
        <v>41</v>
      </c>
      <c r="L2981">
        <f>Table357[[#This Row],[unit_price]]*Table357[[#This Row],[quantity]]</f>
        <v>50</v>
      </c>
      <c r="M2981">
        <f t="shared" si="279"/>
        <v>66</v>
      </c>
      <c r="N2981">
        <f t="shared" si="281"/>
        <v>16</v>
      </c>
      <c r="O2981" t="s">
        <v>112</v>
      </c>
      <c r="P2981" t="s">
        <v>115</v>
      </c>
      <c r="Q2981" t="str">
        <f>TEXT(Table357[[#This Row],[order_date]],"yyyy")</f>
        <v>2016</v>
      </c>
    </row>
    <row r="2982" spans="1:17" x14ac:dyDescent="0.3">
      <c r="A2982">
        <f t="shared" si="280"/>
        <v>7777898381</v>
      </c>
      <c r="B2982" s="1">
        <v>42525</v>
      </c>
      <c r="C2982" t="str">
        <f t="shared" si="276"/>
        <v>Saturday</v>
      </c>
      <c r="D2982" t="str">
        <f t="shared" si="277"/>
        <v>June</v>
      </c>
      <c r="E2982">
        <v>20.5</v>
      </c>
      <c r="F2982" t="s">
        <v>13</v>
      </c>
      <c r="G2982" t="s">
        <v>8</v>
      </c>
      <c r="H2982">
        <f t="shared" si="278"/>
        <v>26.5</v>
      </c>
      <c r="I2982">
        <v>12</v>
      </c>
      <c r="J2982" t="s">
        <v>58</v>
      </c>
      <c r="K2982" t="s">
        <v>59</v>
      </c>
      <c r="L2982">
        <f>Table357[[#This Row],[unit_price]]*Table357[[#This Row],[quantity]]</f>
        <v>246</v>
      </c>
      <c r="M2982">
        <f t="shared" si="279"/>
        <v>318</v>
      </c>
      <c r="N2982">
        <f t="shared" si="281"/>
        <v>72</v>
      </c>
      <c r="O2982" t="s">
        <v>111</v>
      </c>
      <c r="P2982" t="s">
        <v>114</v>
      </c>
      <c r="Q2982" t="str">
        <f>TEXT(Table357[[#This Row],[order_date]],"yyyy")</f>
        <v>2016</v>
      </c>
    </row>
    <row r="2983" spans="1:17" x14ac:dyDescent="0.3">
      <c r="A2983">
        <f t="shared" si="280"/>
        <v>7777898382</v>
      </c>
      <c r="B2983" s="1">
        <v>42525</v>
      </c>
      <c r="C2983" t="str">
        <f t="shared" si="276"/>
        <v>Saturday</v>
      </c>
      <c r="D2983" t="str">
        <f t="shared" si="277"/>
        <v>June</v>
      </c>
      <c r="E2983">
        <v>20.75</v>
      </c>
      <c r="F2983" t="s">
        <v>13</v>
      </c>
      <c r="G2983" t="s">
        <v>22</v>
      </c>
      <c r="H2983">
        <f t="shared" si="278"/>
        <v>28.75</v>
      </c>
      <c r="I2983">
        <v>10</v>
      </c>
      <c r="J2983" t="s">
        <v>23</v>
      </c>
      <c r="K2983" t="s">
        <v>24</v>
      </c>
      <c r="L2983">
        <f>Table357[[#This Row],[unit_price]]*Table357[[#This Row],[quantity]]</f>
        <v>207.5</v>
      </c>
      <c r="M2983">
        <f t="shared" si="279"/>
        <v>287.5</v>
      </c>
      <c r="N2983">
        <f t="shared" si="281"/>
        <v>80</v>
      </c>
      <c r="O2983" t="s">
        <v>112</v>
      </c>
      <c r="P2983" t="s">
        <v>114</v>
      </c>
      <c r="Q2983" t="str">
        <f>TEXT(Table357[[#This Row],[order_date]],"yyyy")</f>
        <v>2016</v>
      </c>
    </row>
    <row r="2984" spans="1:17" x14ac:dyDescent="0.3">
      <c r="A2984">
        <f t="shared" si="280"/>
        <v>7777898383</v>
      </c>
      <c r="B2984" s="1">
        <v>42525</v>
      </c>
      <c r="C2984" t="str">
        <f t="shared" si="276"/>
        <v>Saturday</v>
      </c>
      <c r="D2984" t="str">
        <f t="shared" si="277"/>
        <v>June</v>
      </c>
      <c r="E2984">
        <v>20.75</v>
      </c>
      <c r="F2984" t="s">
        <v>13</v>
      </c>
      <c r="G2984" t="s">
        <v>17</v>
      </c>
      <c r="H2984">
        <f t="shared" si="278"/>
        <v>30.75</v>
      </c>
      <c r="I2984">
        <v>11</v>
      </c>
      <c r="J2984" t="s">
        <v>18</v>
      </c>
      <c r="K2984" t="s">
        <v>19</v>
      </c>
      <c r="L2984">
        <f>Table357[[#This Row],[unit_price]]*Table357[[#This Row],[quantity]]</f>
        <v>228.25</v>
      </c>
      <c r="M2984">
        <f t="shared" si="279"/>
        <v>338.25</v>
      </c>
      <c r="N2984">
        <f t="shared" si="281"/>
        <v>110</v>
      </c>
      <c r="O2984" t="s">
        <v>111</v>
      </c>
      <c r="P2984" t="s">
        <v>114</v>
      </c>
      <c r="Q2984" t="str">
        <f>TEXT(Table357[[#This Row],[order_date]],"yyyy")</f>
        <v>2016</v>
      </c>
    </row>
    <row r="2985" spans="1:17" x14ac:dyDescent="0.3">
      <c r="A2985">
        <f t="shared" si="280"/>
        <v>7777898384</v>
      </c>
      <c r="B2985" s="1">
        <v>42525</v>
      </c>
      <c r="C2985" t="str">
        <f t="shared" si="276"/>
        <v>Saturday</v>
      </c>
      <c r="D2985" t="str">
        <f t="shared" si="277"/>
        <v>June</v>
      </c>
      <c r="E2985">
        <v>16.75</v>
      </c>
      <c r="F2985" t="s">
        <v>7</v>
      </c>
      <c r="G2985" t="s">
        <v>22</v>
      </c>
      <c r="H2985">
        <f t="shared" si="278"/>
        <v>23.25</v>
      </c>
      <c r="I2985">
        <v>3</v>
      </c>
      <c r="J2985" t="s">
        <v>23</v>
      </c>
      <c r="K2985" t="s">
        <v>24</v>
      </c>
      <c r="L2985">
        <f>Table357[[#This Row],[unit_price]]*Table357[[#This Row],[quantity]]</f>
        <v>50.25</v>
      </c>
      <c r="M2985">
        <f t="shared" si="279"/>
        <v>69.75</v>
      </c>
      <c r="N2985">
        <f t="shared" si="281"/>
        <v>19.5</v>
      </c>
      <c r="O2985" t="s">
        <v>112</v>
      </c>
      <c r="P2985" t="s">
        <v>114</v>
      </c>
      <c r="Q2985" t="str">
        <f>TEXT(Table357[[#This Row],[order_date]],"yyyy")</f>
        <v>2016</v>
      </c>
    </row>
    <row r="2986" spans="1:17" x14ac:dyDescent="0.3">
      <c r="A2986">
        <f t="shared" si="280"/>
        <v>7777898385</v>
      </c>
      <c r="B2986" s="1">
        <v>42525</v>
      </c>
      <c r="C2986" t="str">
        <f t="shared" si="276"/>
        <v>Saturday</v>
      </c>
      <c r="D2986" t="str">
        <f t="shared" si="277"/>
        <v>June</v>
      </c>
      <c r="E2986">
        <v>9.75</v>
      </c>
      <c r="F2986" t="s">
        <v>27</v>
      </c>
      <c r="G2986" t="s">
        <v>8</v>
      </c>
      <c r="H2986">
        <f t="shared" si="278"/>
        <v>12.75</v>
      </c>
      <c r="I2986">
        <v>6</v>
      </c>
      <c r="J2986" t="s">
        <v>48</v>
      </c>
      <c r="K2986" t="s">
        <v>49</v>
      </c>
      <c r="L2986">
        <f>Table357[[#This Row],[unit_price]]*Table357[[#This Row],[quantity]]</f>
        <v>58.5</v>
      </c>
      <c r="M2986">
        <f t="shared" si="279"/>
        <v>76.5</v>
      </c>
      <c r="N2986">
        <f t="shared" si="281"/>
        <v>18</v>
      </c>
      <c r="O2986" t="s">
        <v>112</v>
      </c>
      <c r="P2986" t="s">
        <v>115</v>
      </c>
      <c r="Q2986" t="str">
        <f>TEXT(Table357[[#This Row],[order_date]],"yyyy")</f>
        <v>2016</v>
      </c>
    </row>
    <row r="2987" spans="1:17" x14ac:dyDescent="0.3">
      <c r="A2987">
        <f t="shared" si="280"/>
        <v>7777898386</v>
      </c>
      <c r="B2987" s="1">
        <v>42526</v>
      </c>
      <c r="C2987" t="str">
        <f t="shared" si="276"/>
        <v>Sunday</v>
      </c>
      <c r="D2987" t="str">
        <f t="shared" si="277"/>
        <v>June</v>
      </c>
      <c r="E2987">
        <v>20.75</v>
      </c>
      <c r="F2987" t="s">
        <v>13</v>
      </c>
      <c r="G2987" t="s">
        <v>17</v>
      </c>
      <c r="H2987">
        <f t="shared" si="278"/>
        <v>30.75</v>
      </c>
      <c r="I2987">
        <v>6</v>
      </c>
      <c r="J2987" t="s">
        <v>66</v>
      </c>
      <c r="K2987" t="s">
        <v>67</v>
      </c>
      <c r="L2987">
        <f>Table357[[#This Row],[unit_price]]*Table357[[#This Row],[quantity]]</f>
        <v>124.5</v>
      </c>
      <c r="M2987">
        <f t="shared" si="279"/>
        <v>184.5</v>
      </c>
      <c r="N2987">
        <f t="shared" si="281"/>
        <v>60</v>
      </c>
      <c r="O2987" t="s">
        <v>111</v>
      </c>
      <c r="P2987" t="s">
        <v>114</v>
      </c>
      <c r="Q2987" t="str">
        <f>TEXT(Table357[[#This Row],[order_date]],"yyyy")</f>
        <v>2016</v>
      </c>
    </row>
    <row r="2988" spans="1:17" x14ac:dyDescent="0.3">
      <c r="A2988">
        <f t="shared" si="280"/>
        <v>7777898387</v>
      </c>
      <c r="B2988" s="1">
        <v>42526</v>
      </c>
      <c r="C2988" t="str">
        <f t="shared" si="276"/>
        <v>Sunday</v>
      </c>
      <c r="D2988" t="str">
        <f t="shared" si="277"/>
        <v>June</v>
      </c>
      <c r="E2988">
        <v>16.5</v>
      </c>
      <c r="F2988" t="s">
        <v>7</v>
      </c>
      <c r="G2988" t="s">
        <v>14</v>
      </c>
      <c r="H2988">
        <f t="shared" si="278"/>
        <v>22</v>
      </c>
      <c r="I2988">
        <v>8</v>
      </c>
      <c r="J2988" t="s">
        <v>40</v>
      </c>
      <c r="K2988" t="s">
        <v>41</v>
      </c>
      <c r="L2988">
        <f>Table357[[#This Row],[unit_price]]*Table357[[#This Row],[quantity]]</f>
        <v>132</v>
      </c>
      <c r="M2988">
        <f t="shared" si="279"/>
        <v>176</v>
      </c>
      <c r="N2988">
        <f t="shared" si="281"/>
        <v>44</v>
      </c>
      <c r="O2988" t="s">
        <v>111</v>
      </c>
      <c r="P2988" t="s">
        <v>115</v>
      </c>
      <c r="Q2988" t="str">
        <f>TEXT(Table357[[#This Row],[order_date]],"yyyy")</f>
        <v>2016</v>
      </c>
    </row>
    <row r="2989" spans="1:17" x14ac:dyDescent="0.3">
      <c r="A2989">
        <f t="shared" si="280"/>
        <v>7777898388</v>
      </c>
      <c r="B2989" s="1">
        <v>42527</v>
      </c>
      <c r="C2989" t="str">
        <f t="shared" si="276"/>
        <v>Monday</v>
      </c>
      <c r="D2989" t="str">
        <f t="shared" si="277"/>
        <v>June</v>
      </c>
      <c r="E2989">
        <v>18.5</v>
      </c>
      <c r="F2989" t="s">
        <v>13</v>
      </c>
      <c r="G2989" t="s">
        <v>14</v>
      </c>
      <c r="H2989">
        <f t="shared" si="278"/>
        <v>25.5</v>
      </c>
      <c r="I2989">
        <v>10</v>
      </c>
      <c r="J2989" t="s">
        <v>15</v>
      </c>
      <c r="K2989" t="s">
        <v>16</v>
      </c>
      <c r="L2989">
        <f>Table357[[#This Row],[unit_price]]*Table357[[#This Row],[quantity]]</f>
        <v>185</v>
      </c>
      <c r="M2989">
        <f t="shared" si="279"/>
        <v>255</v>
      </c>
      <c r="N2989">
        <f t="shared" si="281"/>
        <v>70</v>
      </c>
      <c r="O2989" t="s">
        <v>111</v>
      </c>
      <c r="P2989" t="s">
        <v>114</v>
      </c>
      <c r="Q2989" t="str">
        <f>TEXT(Table357[[#This Row],[order_date]],"yyyy")</f>
        <v>2016</v>
      </c>
    </row>
    <row r="2990" spans="1:17" x14ac:dyDescent="0.3">
      <c r="A2990">
        <f t="shared" si="280"/>
        <v>7777898389</v>
      </c>
      <c r="B2990" s="1">
        <v>42527</v>
      </c>
      <c r="C2990" t="str">
        <f t="shared" si="276"/>
        <v>Monday</v>
      </c>
      <c r="D2990" t="str">
        <f t="shared" si="277"/>
        <v>June</v>
      </c>
      <c r="E2990">
        <v>12.75</v>
      </c>
      <c r="F2990" t="s">
        <v>27</v>
      </c>
      <c r="G2990" t="s">
        <v>22</v>
      </c>
      <c r="H2990">
        <f t="shared" si="278"/>
        <v>17.75</v>
      </c>
      <c r="I2990">
        <v>10</v>
      </c>
      <c r="J2990" t="s">
        <v>44</v>
      </c>
      <c r="K2990" t="s">
        <v>45</v>
      </c>
      <c r="L2990">
        <f>Table357[[#This Row],[unit_price]]*Table357[[#This Row],[quantity]]</f>
        <v>127.5</v>
      </c>
      <c r="M2990">
        <f t="shared" si="279"/>
        <v>177.5</v>
      </c>
      <c r="N2990">
        <f t="shared" si="281"/>
        <v>50</v>
      </c>
      <c r="O2990" t="s">
        <v>112</v>
      </c>
      <c r="P2990" t="s">
        <v>115</v>
      </c>
      <c r="Q2990" t="str">
        <f>TEXT(Table357[[#This Row],[order_date]],"yyyy")</f>
        <v>2016</v>
      </c>
    </row>
    <row r="2991" spans="1:17" x14ac:dyDescent="0.3">
      <c r="A2991">
        <f t="shared" si="280"/>
        <v>7777898390</v>
      </c>
      <c r="B2991" s="1">
        <v>42527</v>
      </c>
      <c r="C2991" t="str">
        <f t="shared" si="276"/>
        <v>Monday</v>
      </c>
      <c r="D2991" t="str">
        <f t="shared" si="277"/>
        <v>June</v>
      </c>
      <c r="E2991">
        <v>18.5</v>
      </c>
      <c r="F2991" t="s">
        <v>13</v>
      </c>
      <c r="G2991" t="s">
        <v>14</v>
      </c>
      <c r="H2991">
        <f t="shared" si="278"/>
        <v>25.5</v>
      </c>
      <c r="I2991">
        <v>6</v>
      </c>
      <c r="J2991" t="s">
        <v>15</v>
      </c>
      <c r="K2991" t="s">
        <v>16</v>
      </c>
      <c r="L2991">
        <f>Table357[[#This Row],[unit_price]]*Table357[[#This Row],[quantity]]</f>
        <v>111</v>
      </c>
      <c r="M2991">
        <f t="shared" si="279"/>
        <v>153</v>
      </c>
      <c r="N2991">
        <f t="shared" si="281"/>
        <v>42</v>
      </c>
      <c r="O2991" t="s">
        <v>112</v>
      </c>
      <c r="P2991" t="s">
        <v>115</v>
      </c>
      <c r="Q2991" t="str">
        <f>TEXT(Table357[[#This Row],[order_date]],"yyyy")</f>
        <v>2016</v>
      </c>
    </row>
    <row r="2992" spans="1:17" x14ac:dyDescent="0.3">
      <c r="A2992">
        <f t="shared" si="280"/>
        <v>7777898391</v>
      </c>
      <c r="B2992" s="1">
        <v>42527</v>
      </c>
      <c r="C2992" t="str">
        <f t="shared" si="276"/>
        <v>Monday</v>
      </c>
      <c r="D2992" t="str">
        <f t="shared" si="277"/>
        <v>June</v>
      </c>
      <c r="E2992">
        <v>12</v>
      </c>
      <c r="F2992" t="s">
        <v>27</v>
      </c>
      <c r="G2992" t="s">
        <v>8</v>
      </c>
      <c r="H2992">
        <f t="shared" si="278"/>
        <v>15</v>
      </c>
      <c r="I2992">
        <v>11</v>
      </c>
      <c r="J2992" t="s">
        <v>58</v>
      </c>
      <c r="K2992" t="s">
        <v>59</v>
      </c>
      <c r="L2992">
        <f>Table357[[#This Row],[unit_price]]*Table357[[#This Row],[quantity]]</f>
        <v>132</v>
      </c>
      <c r="M2992">
        <f t="shared" si="279"/>
        <v>165</v>
      </c>
      <c r="N2992">
        <f t="shared" si="281"/>
        <v>33</v>
      </c>
      <c r="O2992" t="s">
        <v>111</v>
      </c>
      <c r="P2992" t="s">
        <v>115</v>
      </c>
      <c r="Q2992" t="str">
        <f>TEXT(Table357[[#This Row],[order_date]],"yyyy")</f>
        <v>2016</v>
      </c>
    </row>
    <row r="2993" spans="1:17" x14ac:dyDescent="0.3">
      <c r="A2993">
        <f t="shared" si="280"/>
        <v>7777898392</v>
      </c>
      <c r="B2993" s="1">
        <v>42528</v>
      </c>
      <c r="C2993" t="str">
        <f t="shared" si="276"/>
        <v>Tuesday</v>
      </c>
      <c r="D2993" t="str">
        <f t="shared" si="277"/>
        <v>June</v>
      </c>
      <c r="E2993">
        <v>12.5</v>
      </c>
      <c r="F2993" t="s">
        <v>27</v>
      </c>
      <c r="G2993" t="s">
        <v>17</v>
      </c>
      <c r="H2993">
        <f t="shared" si="278"/>
        <v>19.5</v>
      </c>
      <c r="I2993">
        <v>10</v>
      </c>
      <c r="J2993" t="s">
        <v>66</v>
      </c>
      <c r="K2993" t="s">
        <v>67</v>
      </c>
      <c r="L2993">
        <f>Table357[[#This Row],[unit_price]]*Table357[[#This Row],[quantity]]</f>
        <v>125</v>
      </c>
      <c r="M2993">
        <f t="shared" si="279"/>
        <v>195</v>
      </c>
      <c r="N2993">
        <f t="shared" si="281"/>
        <v>70</v>
      </c>
      <c r="O2993" t="s">
        <v>111</v>
      </c>
      <c r="P2993" t="s">
        <v>115</v>
      </c>
      <c r="Q2993" t="str">
        <f>TEXT(Table357[[#This Row],[order_date]],"yyyy")</f>
        <v>2016</v>
      </c>
    </row>
    <row r="2994" spans="1:17" x14ac:dyDescent="0.3">
      <c r="A2994">
        <f t="shared" si="280"/>
        <v>7777898393</v>
      </c>
      <c r="B2994" s="1">
        <v>42528</v>
      </c>
      <c r="C2994" t="str">
        <f t="shared" si="276"/>
        <v>Tuesday</v>
      </c>
      <c r="D2994" t="str">
        <f t="shared" si="277"/>
        <v>June</v>
      </c>
      <c r="E2994">
        <v>20.75</v>
      </c>
      <c r="F2994" t="s">
        <v>13</v>
      </c>
      <c r="G2994" t="s">
        <v>22</v>
      </c>
      <c r="H2994">
        <f t="shared" si="278"/>
        <v>28.75</v>
      </c>
      <c r="I2994">
        <v>11</v>
      </c>
      <c r="J2994" t="s">
        <v>46</v>
      </c>
      <c r="K2994" t="s">
        <v>47</v>
      </c>
      <c r="L2994">
        <f>Table357[[#This Row],[unit_price]]*Table357[[#This Row],[quantity]]</f>
        <v>228.25</v>
      </c>
      <c r="M2994">
        <f t="shared" si="279"/>
        <v>316.25</v>
      </c>
      <c r="N2994">
        <f t="shared" si="281"/>
        <v>88</v>
      </c>
      <c r="O2994" t="s">
        <v>112</v>
      </c>
      <c r="P2994" t="s">
        <v>114</v>
      </c>
      <c r="Q2994" t="str">
        <f>TEXT(Table357[[#This Row],[order_date]],"yyyy")</f>
        <v>2016</v>
      </c>
    </row>
    <row r="2995" spans="1:17" x14ac:dyDescent="0.3">
      <c r="A2995">
        <f t="shared" si="280"/>
        <v>7777898394</v>
      </c>
      <c r="B2995" s="1">
        <v>42528</v>
      </c>
      <c r="C2995" t="str">
        <f t="shared" si="276"/>
        <v>Tuesday</v>
      </c>
      <c r="D2995" t="str">
        <f t="shared" si="277"/>
        <v>June</v>
      </c>
      <c r="E2995">
        <v>20.75</v>
      </c>
      <c r="F2995" t="s">
        <v>13</v>
      </c>
      <c r="G2995" t="s">
        <v>17</v>
      </c>
      <c r="H2995">
        <f t="shared" si="278"/>
        <v>30.75</v>
      </c>
      <c r="I2995">
        <v>8</v>
      </c>
      <c r="J2995" t="s">
        <v>66</v>
      </c>
      <c r="K2995" t="s">
        <v>67</v>
      </c>
      <c r="L2995">
        <f>Table357[[#This Row],[unit_price]]*Table357[[#This Row],[quantity]]</f>
        <v>166</v>
      </c>
      <c r="M2995">
        <f t="shared" si="279"/>
        <v>246</v>
      </c>
      <c r="N2995">
        <f t="shared" si="281"/>
        <v>80</v>
      </c>
      <c r="O2995" t="s">
        <v>112</v>
      </c>
      <c r="P2995" t="s">
        <v>114</v>
      </c>
      <c r="Q2995" t="str">
        <f>TEXT(Table357[[#This Row],[order_date]],"yyyy")</f>
        <v>2016</v>
      </c>
    </row>
    <row r="2996" spans="1:17" x14ac:dyDescent="0.3">
      <c r="A2996">
        <f t="shared" si="280"/>
        <v>7777898395</v>
      </c>
      <c r="B2996" s="1">
        <v>42528</v>
      </c>
      <c r="C2996" t="str">
        <f t="shared" si="276"/>
        <v>Tuesday</v>
      </c>
      <c r="D2996" t="str">
        <f t="shared" si="277"/>
        <v>June</v>
      </c>
      <c r="E2996">
        <v>18.5</v>
      </c>
      <c r="F2996" t="s">
        <v>13</v>
      </c>
      <c r="G2996" t="s">
        <v>14</v>
      </c>
      <c r="H2996">
        <f t="shared" si="278"/>
        <v>25.5</v>
      </c>
      <c r="I2996">
        <v>3</v>
      </c>
      <c r="J2996" t="s">
        <v>15</v>
      </c>
      <c r="K2996" t="s">
        <v>16</v>
      </c>
      <c r="L2996">
        <f>Table357[[#This Row],[unit_price]]*Table357[[#This Row],[quantity]]</f>
        <v>55.5</v>
      </c>
      <c r="M2996">
        <f t="shared" si="279"/>
        <v>76.5</v>
      </c>
      <c r="N2996">
        <f t="shared" si="281"/>
        <v>21</v>
      </c>
      <c r="O2996" t="s">
        <v>111</v>
      </c>
      <c r="P2996" t="s">
        <v>114</v>
      </c>
      <c r="Q2996" t="str">
        <f>TEXT(Table357[[#This Row],[order_date]],"yyyy")</f>
        <v>2016</v>
      </c>
    </row>
    <row r="2997" spans="1:17" x14ac:dyDescent="0.3">
      <c r="A2997">
        <f t="shared" si="280"/>
        <v>7777898396</v>
      </c>
      <c r="B2997" s="1">
        <v>42528</v>
      </c>
      <c r="C2997" t="str">
        <f t="shared" si="276"/>
        <v>Tuesday</v>
      </c>
      <c r="D2997" t="str">
        <f t="shared" si="277"/>
        <v>June</v>
      </c>
      <c r="E2997">
        <v>16.5</v>
      </c>
      <c r="F2997" t="s">
        <v>13</v>
      </c>
      <c r="G2997" t="s">
        <v>8</v>
      </c>
      <c r="H2997">
        <f t="shared" si="278"/>
        <v>22.5</v>
      </c>
      <c r="I2997">
        <v>6</v>
      </c>
      <c r="J2997" t="s">
        <v>9</v>
      </c>
      <c r="K2997" t="s">
        <v>10</v>
      </c>
      <c r="L2997">
        <f>Table357[[#This Row],[unit_price]]*Table357[[#This Row],[quantity]]</f>
        <v>99</v>
      </c>
      <c r="M2997">
        <f t="shared" si="279"/>
        <v>135</v>
      </c>
      <c r="N2997">
        <f t="shared" si="281"/>
        <v>36</v>
      </c>
      <c r="O2997" t="s">
        <v>112</v>
      </c>
      <c r="P2997" t="s">
        <v>114</v>
      </c>
      <c r="Q2997" t="str">
        <f>TEXT(Table357[[#This Row],[order_date]],"yyyy")</f>
        <v>2016</v>
      </c>
    </row>
    <row r="2998" spans="1:17" x14ac:dyDescent="0.3">
      <c r="A2998">
        <f t="shared" si="280"/>
        <v>7777898397</v>
      </c>
      <c r="B2998" s="1">
        <v>42529</v>
      </c>
      <c r="C2998" t="str">
        <f t="shared" si="276"/>
        <v>Wednesday</v>
      </c>
      <c r="D2998" t="str">
        <f t="shared" si="277"/>
        <v>June</v>
      </c>
      <c r="E2998">
        <v>13.25</v>
      </c>
      <c r="F2998" t="s">
        <v>7</v>
      </c>
      <c r="G2998" t="s">
        <v>8</v>
      </c>
      <c r="H2998">
        <f t="shared" si="278"/>
        <v>17.75</v>
      </c>
      <c r="I2998">
        <v>4</v>
      </c>
      <c r="J2998" t="s">
        <v>9</v>
      </c>
      <c r="K2998" t="s">
        <v>10</v>
      </c>
      <c r="L2998">
        <f>Table357[[#This Row],[unit_price]]*Table357[[#This Row],[quantity]]</f>
        <v>53</v>
      </c>
      <c r="M2998">
        <f t="shared" si="279"/>
        <v>71</v>
      </c>
      <c r="N2998">
        <f t="shared" si="281"/>
        <v>18</v>
      </c>
      <c r="O2998" t="s">
        <v>111</v>
      </c>
      <c r="P2998" t="s">
        <v>114</v>
      </c>
      <c r="Q2998" t="str">
        <f>TEXT(Table357[[#This Row],[order_date]],"yyyy")</f>
        <v>2016</v>
      </c>
    </row>
    <row r="2999" spans="1:17" x14ac:dyDescent="0.3">
      <c r="A2999">
        <f t="shared" si="280"/>
        <v>7777898398</v>
      </c>
      <c r="B2999" s="1">
        <v>42529</v>
      </c>
      <c r="C2999" t="str">
        <f t="shared" si="276"/>
        <v>Wednesday</v>
      </c>
      <c r="D2999" t="str">
        <f t="shared" si="277"/>
        <v>June</v>
      </c>
      <c r="E2999">
        <v>16</v>
      </c>
      <c r="F2999" t="s">
        <v>7</v>
      </c>
      <c r="G2999" t="s">
        <v>8</v>
      </c>
      <c r="H2999">
        <f t="shared" si="278"/>
        <v>20.5</v>
      </c>
      <c r="I2999">
        <v>5</v>
      </c>
      <c r="J2999" t="s">
        <v>36</v>
      </c>
      <c r="K2999" t="s">
        <v>37</v>
      </c>
      <c r="L2999">
        <f>Table357[[#This Row],[unit_price]]*Table357[[#This Row],[quantity]]</f>
        <v>80</v>
      </c>
      <c r="M2999">
        <f t="shared" si="279"/>
        <v>102.5</v>
      </c>
      <c r="N2999">
        <f t="shared" si="281"/>
        <v>22.5</v>
      </c>
      <c r="O2999" t="s">
        <v>111</v>
      </c>
      <c r="P2999" t="s">
        <v>115</v>
      </c>
      <c r="Q2999" t="str">
        <f>TEXT(Table357[[#This Row],[order_date]],"yyyy")</f>
        <v>2016</v>
      </c>
    </row>
    <row r="3000" spans="1:17" x14ac:dyDescent="0.3">
      <c r="A3000">
        <f t="shared" si="280"/>
        <v>7777898399</v>
      </c>
      <c r="B3000" s="1">
        <v>42529</v>
      </c>
      <c r="C3000" t="str">
        <f t="shared" si="276"/>
        <v>Wednesday</v>
      </c>
      <c r="D3000" t="str">
        <f t="shared" si="277"/>
        <v>June</v>
      </c>
      <c r="E3000">
        <v>16</v>
      </c>
      <c r="F3000" t="s">
        <v>7</v>
      </c>
      <c r="G3000" t="s">
        <v>14</v>
      </c>
      <c r="H3000">
        <f t="shared" si="278"/>
        <v>21.5</v>
      </c>
      <c r="I3000">
        <v>10</v>
      </c>
      <c r="J3000" t="s">
        <v>20</v>
      </c>
      <c r="K3000" t="s">
        <v>21</v>
      </c>
      <c r="L3000">
        <f>Table357[[#This Row],[unit_price]]*Table357[[#This Row],[quantity]]</f>
        <v>160</v>
      </c>
      <c r="M3000">
        <f t="shared" si="279"/>
        <v>215</v>
      </c>
      <c r="N3000">
        <f t="shared" si="281"/>
        <v>55</v>
      </c>
      <c r="O3000" t="s">
        <v>112</v>
      </c>
      <c r="P3000" t="s">
        <v>115</v>
      </c>
      <c r="Q3000" t="str">
        <f>TEXT(Table357[[#This Row],[order_date]],"yyyy")</f>
        <v>2016</v>
      </c>
    </row>
    <row r="3001" spans="1:17" x14ac:dyDescent="0.3">
      <c r="A3001">
        <f t="shared" si="280"/>
        <v>7777898400</v>
      </c>
      <c r="B3001" s="1">
        <v>42530</v>
      </c>
      <c r="C3001" t="str">
        <f t="shared" si="276"/>
        <v>Thursday</v>
      </c>
      <c r="D3001" t="str">
        <f t="shared" si="277"/>
        <v>June</v>
      </c>
      <c r="E3001">
        <v>17.5</v>
      </c>
      <c r="F3001" t="s">
        <v>13</v>
      </c>
      <c r="G3001" t="s">
        <v>8</v>
      </c>
      <c r="H3001">
        <f t="shared" si="278"/>
        <v>23.5</v>
      </c>
      <c r="I3001">
        <v>5</v>
      </c>
      <c r="J3001" t="s">
        <v>74</v>
      </c>
      <c r="K3001" t="s">
        <v>75</v>
      </c>
      <c r="L3001">
        <f>Table357[[#This Row],[unit_price]]*Table357[[#This Row],[quantity]]</f>
        <v>87.5</v>
      </c>
      <c r="M3001">
        <f t="shared" si="279"/>
        <v>117.5</v>
      </c>
      <c r="N3001">
        <f t="shared" si="281"/>
        <v>30</v>
      </c>
      <c r="O3001" t="s">
        <v>111</v>
      </c>
      <c r="P3001" t="s">
        <v>115</v>
      </c>
      <c r="Q3001" t="str">
        <f>TEXT(Table357[[#This Row],[order_date]],"yyyy")</f>
        <v>2016</v>
      </c>
    </row>
    <row r="3002" spans="1:17" x14ac:dyDescent="0.3">
      <c r="A3002">
        <f t="shared" si="280"/>
        <v>7777898401</v>
      </c>
      <c r="B3002" s="1">
        <v>42530</v>
      </c>
      <c r="C3002" t="str">
        <f t="shared" si="276"/>
        <v>Thursday</v>
      </c>
      <c r="D3002" t="str">
        <f t="shared" si="277"/>
        <v>June</v>
      </c>
      <c r="E3002">
        <v>12.25</v>
      </c>
      <c r="F3002" t="s">
        <v>27</v>
      </c>
      <c r="G3002" t="s">
        <v>17</v>
      </c>
      <c r="H3002">
        <f t="shared" si="278"/>
        <v>19.25</v>
      </c>
      <c r="I3002">
        <v>8</v>
      </c>
      <c r="J3002" t="s">
        <v>70</v>
      </c>
      <c r="K3002" t="s">
        <v>71</v>
      </c>
      <c r="L3002">
        <f>Table357[[#This Row],[unit_price]]*Table357[[#This Row],[quantity]]</f>
        <v>98</v>
      </c>
      <c r="M3002">
        <f t="shared" si="279"/>
        <v>154</v>
      </c>
      <c r="N3002">
        <f t="shared" si="281"/>
        <v>56</v>
      </c>
      <c r="O3002" t="s">
        <v>112</v>
      </c>
      <c r="P3002" t="s">
        <v>114</v>
      </c>
      <c r="Q3002" t="str">
        <f>TEXT(Table357[[#This Row],[order_date]],"yyyy")</f>
        <v>2016</v>
      </c>
    </row>
    <row r="3003" spans="1:17" x14ac:dyDescent="0.3">
      <c r="A3003">
        <f t="shared" si="280"/>
        <v>7777898402</v>
      </c>
      <c r="B3003" s="1">
        <v>42530</v>
      </c>
      <c r="C3003" t="str">
        <f t="shared" si="276"/>
        <v>Thursday</v>
      </c>
      <c r="D3003" t="str">
        <f t="shared" si="277"/>
        <v>June</v>
      </c>
      <c r="E3003">
        <v>12.75</v>
      </c>
      <c r="F3003" t="s">
        <v>27</v>
      </c>
      <c r="G3003" t="s">
        <v>22</v>
      </c>
      <c r="H3003">
        <f t="shared" si="278"/>
        <v>17.75</v>
      </c>
      <c r="I3003">
        <v>8</v>
      </c>
      <c r="J3003" t="s">
        <v>44</v>
      </c>
      <c r="K3003" t="s">
        <v>45</v>
      </c>
      <c r="L3003">
        <f>Table357[[#This Row],[unit_price]]*Table357[[#This Row],[quantity]]</f>
        <v>102</v>
      </c>
      <c r="M3003">
        <f t="shared" si="279"/>
        <v>142</v>
      </c>
      <c r="N3003">
        <f t="shared" si="281"/>
        <v>40</v>
      </c>
      <c r="O3003" t="s">
        <v>111</v>
      </c>
      <c r="P3003" t="s">
        <v>115</v>
      </c>
      <c r="Q3003" t="str">
        <f>TEXT(Table357[[#This Row],[order_date]],"yyyy")</f>
        <v>2016</v>
      </c>
    </row>
    <row r="3004" spans="1:17" x14ac:dyDescent="0.3">
      <c r="A3004">
        <f t="shared" si="280"/>
        <v>7777898403</v>
      </c>
      <c r="B3004" s="1">
        <v>42531</v>
      </c>
      <c r="C3004" t="str">
        <f t="shared" si="276"/>
        <v>Friday</v>
      </c>
      <c r="D3004" t="str">
        <f t="shared" si="277"/>
        <v>June</v>
      </c>
      <c r="E3004">
        <v>16</v>
      </c>
      <c r="F3004" t="s">
        <v>7</v>
      </c>
      <c r="G3004" t="s">
        <v>8</v>
      </c>
      <c r="H3004">
        <f t="shared" si="278"/>
        <v>20.5</v>
      </c>
      <c r="I3004">
        <v>9</v>
      </c>
      <c r="J3004" t="s">
        <v>30</v>
      </c>
      <c r="K3004" t="s">
        <v>31</v>
      </c>
      <c r="L3004">
        <f>Table357[[#This Row],[unit_price]]*Table357[[#This Row],[quantity]]</f>
        <v>144</v>
      </c>
      <c r="M3004">
        <f t="shared" si="279"/>
        <v>184.5</v>
      </c>
      <c r="N3004">
        <f t="shared" si="281"/>
        <v>40.5</v>
      </c>
      <c r="O3004" t="s">
        <v>111</v>
      </c>
      <c r="P3004" t="s">
        <v>115</v>
      </c>
      <c r="Q3004" t="str">
        <f>TEXT(Table357[[#This Row],[order_date]],"yyyy")</f>
        <v>2016</v>
      </c>
    </row>
    <row r="3005" spans="1:17" x14ac:dyDescent="0.3">
      <c r="A3005">
        <f t="shared" si="280"/>
        <v>7777898404</v>
      </c>
      <c r="B3005" s="1">
        <v>42531</v>
      </c>
      <c r="C3005" t="str">
        <f t="shared" si="276"/>
        <v>Friday</v>
      </c>
      <c r="D3005" t="str">
        <f t="shared" si="277"/>
        <v>June</v>
      </c>
      <c r="E3005">
        <v>16.25</v>
      </c>
      <c r="F3005" t="s">
        <v>7</v>
      </c>
      <c r="G3005" t="s">
        <v>17</v>
      </c>
      <c r="H3005">
        <f t="shared" si="278"/>
        <v>24.75</v>
      </c>
      <c r="I3005">
        <v>11</v>
      </c>
      <c r="J3005" t="s">
        <v>60</v>
      </c>
      <c r="K3005" t="s">
        <v>61</v>
      </c>
      <c r="L3005">
        <f>Table357[[#This Row],[unit_price]]*Table357[[#This Row],[quantity]]</f>
        <v>178.75</v>
      </c>
      <c r="M3005">
        <f t="shared" si="279"/>
        <v>272.25</v>
      </c>
      <c r="N3005">
        <f t="shared" si="281"/>
        <v>93.5</v>
      </c>
      <c r="O3005" t="s">
        <v>111</v>
      </c>
      <c r="P3005" t="s">
        <v>115</v>
      </c>
      <c r="Q3005" t="str">
        <f>TEXT(Table357[[#This Row],[order_date]],"yyyy")</f>
        <v>2016</v>
      </c>
    </row>
    <row r="3006" spans="1:17" x14ac:dyDescent="0.3">
      <c r="A3006">
        <f t="shared" si="280"/>
        <v>7777898405</v>
      </c>
      <c r="B3006" s="1">
        <v>42531</v>
      </c>
      <c r="C3006" t="str">
        <f t="shared" si="276"/>
        <v>Friday</v>
      </c>
      <c r="D3006" t="str">
        <f t="shared" si="277"/>
        <v>June</v>
      </c>
      <c r="E3006">
        <v>12</v>
      </c>
      <c r="F3006" t="s">
        <v>27</v>
      </c>
      <c r="G3006" t="s">
        <v>8</v>
      </c>
      <c r="H3006">
        <f t="shared" si="278"/>
        <v>15</v>
      </c>
      <c r="I3006">
        <v>6</v>
      </c>
      <c r="J3006" t="s">
        <v>58</v>
      </c>
      <c r="K3006" t="s">
        <v>59</v>
      </c>
      <c r="L3006">
        <f>Table357[[#This Row],[unit_price]]*Table357[[#This Row],[quantity]]</f>
        <v>72</v>
      </c>
      <c r="M3006">
        <f t="shared" si="279"/>
        <v>90</v>
      </c>
      <c r="N3006">
        <f t="shared" si="281"/>
        <v>18</v>
      </c>
      <c r="O3006" t="s">
        <v>112</v>
      </c>
      <c r="P3006" t="s">
        <v>114</v>
      </c>
      <c r="Q3006" t="str">
        <f>TEXT(Table357[[#This Row],[order_date]],"yyyy")</f>
        <v>2016</v>
      </c>
    </row>
    <row r="3007" spans="1:17" x14ac:dyDescent="0.3">
      <c r="A3007">
        <f t="shared" si="280"/>
        <v>7777898406</v>
      </c>
      <c r="B3007" s="1">
        <v>42531</v>
      </c>
      <c r="C3007" t="str">
        <f t="shared" si="276"/>
        <v>Friday</v>
      </c>
      <c r="D3007" t="str">
        <f t="shared" si="277"/>
        <v>June</v>
      </c>
      <c r="E3007">
        <v>20.75</v>
      </c>
      <c r="F3007" t="s">
        <v>13</v>
      </c>
      <c r="G3007" t="s">
        <v>17</v>
      </c>
      <c r="H3007">
        <f t="shared" si="278"/>
        <v>30.75</v>
      </c>
      <c r="I3007">
        <v>3</v>
      </c>
      <c r="J3007" t="s">
        <v>25</v>
      </c>
      <c r="K3007" t="s">
        <v>26</v>
      </c>
      <c r="L3007">
        <f>Table357[[#This Row],[unit_price]]*Table357[[#This Row],[quantity]]</f>
        <v>62.25</v>
      </c>
      <c r="M3007">
        <f t="shared" si="279"/>
        <v>92.25</v>
      </c>
      <c r="N3007">
        <f t="shared" si="281"/>
        <v>30</v>
      </c>
      <c r="O3007" t="s">
        <v>111</v>
      </c>
      <c r="P3007" t="s">
        <v>115</v>
      </c>
      <c r="Q3007" t="str">
        <f>TEXT(Table357[[#This Row],[order_date]],"yyyy")</f>
        <v>2016</v>
      </c>
    </row>
    <row r="3008" spans="1:17" x14ac:dyDescent="0.3">
      <c r="A3008">
        <f t="shared" si="280"/>
        <v>7777898407</v>
      </c>
      <c r="B3008" s="1">
        <v>42531</v>
      </c>
      <c r="C3008" t="str">
        <f t="shared" si="276"/>
        <v>Friday</v>
      </c>
      <c r="D3008" t="str">
        <f t="shared" si="277"/>
        <v>June</v>
      </c>
      <c r="E3008">
        <v>12</v>
      </c>
      <c r="F3008" t="s">
        <v>27</v>
      </c>
      <c r="G3008" t="s">
        <v>8</v>
      </c>
      <c r="H3008">
        <f t="shared" si="278"/>
        <v>15</v>
      </c>
      <c r="I3008">
        <v>11</v>
      </c>
      <c r="J3008" t="s">
        <v>11</v>
      </c>
      <c r="K3008" t="s">
        <v>12</v>
      </c>
      <c r="L3008">
        <f>Table357[[#This Row],[unit_price]]*Table357[[#This Row],[quantity]]</f>
        <v>132</v>
      </c>
      <c r="M3008">
        <f t="shared" si="279"/>
        <v>165</v>
      </c>
      <c r="N3008">
        <f t="shared" si="281"/>
        <v>33</v>
      </c>
      <c r="O3008" t="s">
        <v>112</v>
      </c>
      <c r="P3008" t="s">
        <v>114</v>
      </c>
      <c r="Q3008" t="str">
        <f>TEXT(Table357[[#This Row],[order_date]],"yyyy")</f>
        <v>2016</v>
      </c>
    </row>
    <row r="3009" spans="1:17" x14ac:dyDescent="0.3">
      <c r="A3009">
        <f t="shared" si="280"/>
        <v>7777898408</v>
      </c>
      <c r="B3009" s="1">
        <v>42532</v>
      </c>
      <c r="C3009" t="str">
        <f t="shared" si="276"/>
        <v>Saturday</v>
      </c>
      <c r="D3009" t="str">
        <f t="shared" si="277"/>
        <v>June</v>
      </c>
      <c r="E3009">
        <v>16</v>
      </c>
      <c r="F3009" t="s">
        <v>7</v>
      </c>
      <c r="G3009" t="s">
        <v>14</v>
      </c>
      <c r="H3009">
        <f t="shared" si="278"/>
        <v>21.5</v>
      </c>
      <c r="I3009">
        <v>12</v>
      </c>
      <c r="J3009" t="s">
        <v>20</v>
      </c>
      <c r="K3009" t="s">
        <v>21</v>
      </c>
      <c r="L3009">
        <f>Table357[[#This Row],[unit_price]]*Table357[[#This Row],[quantity]]</f>
        <v>192</v>
      </c>
      <c r="M3009">
        <f t="shared" si="279"/>
        <v>258</v>
      </c>
      <c r="N3009">
        <f t="shared" si="281"/>
        <v>66</v>
      </c>
      <c r="O3009" t="s">
        <v>111</v>
      </c>
      <c r="P3009" t="s">
        <v>115</v>
      </c>
      <c r="Q3009" t="str">
        <f>TEXT(Table357[[#This Row],[order_date]],"yyyy")</f>
        <v>2016</v>
      </c>
    </row>
    <row r="3010" spans="1:17" x14ac:dyDescent="0.3">
      <c r="A3010">
        <f t="shared" si="280"/>
        <v>7777898409</v>
      </c>
      <c r="B3010" s="1">
        <v>42532</v>
      </c>
      <c r="C3010" t="str">
        <f t="shared" ref="C3010:C3073" si="282">TEXT(B3010,"dddd")</f>
        <v>Saturday</v>
      </c>
      <c r="D3010" t="str">
        <f t="shared" si="277"/>
        <v>June</v>
      </c>
      <c r="E3010">
        <v>14.5</v>
      </c>
      <c r="F3010" t="s">
        <v>7</v>
      </c>
      <c r="G3010" t="s">
        <v>8</v>
      </c>
      <c r="H3010">
        <f t="shared" si="278"/>
        <v>19</v>
      </c>
      <c r="I3010">
        <v>11</v>
      </c>
      <c r="J3010" t="s">
        <v>74</v>
      </c>
      <c r="K3010" t="s">
        <v>75</v>
      </c>
      <c r="L3010">
        <f>Table357[[#This Row],[unit_price]]*Table357[[#This Row],[quantity]]</f>
        <v>159.5</v>
      </c>
      <c r="M3010">
        <f t="shared" si="279"/>
        <v>209</v>
      </c>
      <c r="N3010">
        <f t="shared" si="281"/>
        <v>49.5</v>
      </c>
      <c r="O3010" t="s">
        <v>111</v>
      </c>
      <c r="P3010" t="s">
        <v>114</v>
      </c>
      <c r="Q3010" t="str">
        <f>TEXT(Table357[[#This Row],[order_date]],"yyyy")</f>
        <v>2016</v>
      </c>
    </row>
    <row r="3011" spans="1:17" x14ac:dyDescent="0.3">
      <c r="A3011">
        <f t="shared" si="280"/>
        <v>7777898410</v>
      </c>
      <c r="B3011" s="1">
        <v>42532</v>
      </c>
      <c r="C3011" t="str">
        <f t="shared" si="282"/>
        <v>Saturday</v>
      </c>
      <c r="D3011" t="str">
        <f t="shared" ref="D3011:D3074" si="283">TEXT(B3011,"mmmm")</f>
        <v>June</v>
      </c>
      <c r="E3011">
        <v>20.75</v>
      </c>
      <c r="F3011" t="s">
        <v>13</v>
      </c>
      <c r="G3011" t="s">
        <v>22</v>
      </c>
      <c r="H3011">
        <f t="shared" ref="H3011:H3074" si="284">E3011 +   IF(F3011="S", 2, IF(F3011="M", 3.5, IF(F3011="L", 5, 0))) +  IF(G3011="Classic", 1, IF(G3011="Veggie", 2, IF(G3011="Chicken", 3, IF(G3011="Supreme",5,0))))</f>
        <v>28.75</v>
      </c>
      <c r="I3011">
        <v>1</v>
      </c>
      <c r="J3011" t="s">
        <v>72</v>
      </c>
      <c r="K3011" t="s">
        <v>73</v>
      </c>
      <c r="L3011">
        <f>Table357[[#This Row],[unit_price]]*Table357[[#This Row],[quantity]]</f>
        <v>20.75</v>
      </c>
      <c r="M3011">
        <f t="shared" ref="M3011:M3074" si="285">H3011*I3011</f>
        <v>28.75</v>
      </c>
      <c r="N3011">
        <f t="shared" si="281"/>
        <v>8</v>
      </c>
      <c r="O3011" t="s">
        <v>112</v>
      </c>
      <c r="P3011" t="s">
        <v>115</v>
      </c>
      <c r="Q3011" t="str">
        <f>TEXT(Table357[[#This Row],[order_date]],"yyyy")</f>
        <v>2016</v>
      </c>
    </row>
    <row r="3012" spans="1:17" x14ac:dyDescent="0.3">
      <c r="A3012">
        <f t="shared" ref="A3012:A3075" si="286">A3011+1</f>
        <v>7777898411</v>
      </c>
      <c r="B3012" s="1">
        <v>42533</v>
      </c>
      <c r="C3012" t="str">
        <f t="shared" si="282"/>
        <v>Sunday</v>
      </c>
      <c r="D3012" t="str">
        <f t="shared" si="283"/>
        <v>June</v>
      </c>
      <c r="E3012">
        <v>17.95</v>
      </c>
      <c r="F3012" t="s">
        <v>13</v>
      </c>
      <c r="G3012" t="s">
        <v>14</v>
      </c>
      <c r="H3012">
        <f t="shared" si="284"/>
        <v>24.95</v>
      </c>
      <c r="I3012">
        <v>11</v>
      </c>
      <c r="J3012" t="s">
        <v>56</v>
      </c>
      <c r="K3012" t="s">
        <v>57</v>
      </c>
      <c r="L3012">
        <f>Table357[[#This Row],[unit_price]]*Table357[[#This Row],[quantity]]</f>
        <v>197.45</v>
      </c>
      <c r="M3012">
        <f t="shared" si="285"/>
        <v>274.45</v>
      </c>
      <c r="N3012">
        <f t="shared" si="281"/>
        <v>77</v>
      </c>
      <c r="O3012" t="s">
        <v>112</v>
      </c>
      <c r="P3012" t="s">
        <v>115</v>
      </c>
      <c r="Q3012" t="str">
        <f>TEXT(Table357[[#This Row],[order_date]],"yyyy")</f>
        <v>2016</v>
      </c>
    </row>
    <row r="3013" spans="1:17" x14ac:dyDescent="0.3">
      <c r="A3013">
        <f t="shared" si="286"/>
        <v>7777898412</v>
      </c>
      <c r="B3013" s="1">
        <v>42533</v>
      </c>
      <c r="C3013" t="str">
        <f t="shared" si="282"/>
        <v>Sunday</v>
      </c>
      <c r="D3013" t="str">
        <f t="shared" si="283"/>
        <v>June</v>
      </c>
      <c r="E3013">
        <v>21</v>
      </c>
      <c r="F3013" t="s">
        <v>13</v>
      </c>
      <c r="G3013" t="s">
        <v>14</v>
      </c>
      <c r="H3013">
        <f t="shared" si="284"/>
        <v>28</v>
      </c>
      <c r="I3013">
        <v>5</v>
      </c>
      <c r="J3013" t="s">
        <v>62</v>
      </c>
      <c r="K3013" t="s">
        <v>63</v>
      </c>
      <c r="L3013">
        <f>Table357[[#This Row],[unit_price]]*Table357[[#This Row],[quantity]]</f>
        <v>105</v>
      </c>
      <c r="M3013">
        <f t="shared" si="285"/>
        <v>140</v>
      </c>
      <c r="N3013">
        <f t="shared" ref="N3013:N3076" si="287">(H3013-E3013)*I3013</f>
        <v>35</v>
      </c>
      <c r="O3013" t="s">
        <v>111</v>
      </c>
      <c r="P3013" t="s">
        <v>114</v>
      </c>
      <c r="Q3013" t="str">
        <f>TEXT(Table357[[#This Row],[order_date]],"yyyy")</f>
        <v>2016</v>
      </c>
    </row>
    <row r="3014" spans="1:17" x14ac:dyDescent="0.3">
      <c r="A3014">
        <f t="shared" si="286"/>
        <v>7777898413</v>
      </c>
      <c r="B3014" s="1">
        <v>42533</v>
      </c>
      <c r="C3014" t="str">
        <f t="shared" si="282"/>
        <v>Sunday</v>
      </c>
      <c r="D3014" t="str">
        <f t="shared" si="283"/>
        <v>June</v>
      </c>
      <c r="E3014">
        <v>12.75</v>
      </c>
      <c r="F3014" t="s">
        <v>27</v>
      </c>
      <c r="G3014" t="s">
        <v>22</v>
      </c>
      <c r="H3014">
        <f t="shared" si="284"/>
        <v>17.75</v>
      </c>
      <c r="I3014">
        <v>3</v>
      </c>
      <c r="J3014" t="s">
        <v>28</v>
      </c>
      <c r="K3014" t="s">
        <v>29</v>
      </c>
      <c r="L3014">
        <f>Table357[[#This Row],[unit_price]]*Table357[[#This Row],[quantity]]</f>
        <v>38.25</v>
      </c>
      <c r="M3014">
        <f t="shared" si="285"/>
        <v>53.25</v>
      </c>
      <c r="N3014">
        <f t="shared" si="287"/>
        <v>15</v>
      </c>
      <c r="O3014" t="s">
        <v>112</v>
      </c>
      <c r="P3014" t="s">
        <v>115</v>
      </c>
      <c r="Q3014" t="str">
        <f>TEXT(Table357[[#This Row],[order_date]],"yyyy")</f>
        <v>2016</v>
      </c>
    </row>
    <row r="3015" spans="1:17" x14ac:dyDescent="0.3">
      <c r="A3015">
        <f t="shared" si="286"/>
        <v>7777898414</v>
      </c>
      <c r="B3015" s="1">
        <v>42533</v>
      </c>
      <c r="C3015" t="str">
        <f t="shared" si="282"/>
        <v>Sunday</v>
      </c>
      <c r="D3015" t="str">
        <f t="shared" si="283"/>
        <v>June</v>
      </c>
      <c r="E3015">
        <v>12.5</v>
      </c>
      <c r="F3015" t="s">
        <v>27</v>
      </c>
      <c r="G3015" t="s">
        <v>17</v>
      </c>
      <c r="H3015">
        <f t="shared" si="284"/>
        <v>19.5</v>
      </c>
      <c r="I3015">
        <v>2</v>
      </c>
      <c r="J3015" t="s">
        <v>66</v>
      </c>
      <c r="K3015" t="s">
        <v>67</v>
      </c>
      <c r="L3015">
        <f>Table357[[#This Row],[unit_price]]*Table357[[#This Row],[quantity]]</f>
        <v>25</v>
      </c>
      <c r="M3015">
        <f t="shared" si="285"/>
        <v>39</v>
      </c>
      <c r="N3015">
        <f t="shared" si="287"/>
        <v>14</v>
      </c>
      <c r="O3015" t="s">
        <v>112</v>
      </c>
      <c r="P3015" t="s">
        <v>114</v>
      </c>
      <c r="Q3015" t="str">
        <f>TEXT(Table357[[#This Row],[order_date]],"yyyy")</f>
        <v>2016</v>
      </c>
    </row>
    <row r="3016" spans="1:17" x14ac:dyDescent="0.3">
      <c r="A3016">
        <f t="shared" si="286"/>
        <v>7777898415</v>
      </c>
      <c r="B3016" s="1">
        <v>42533</v>
      </c>
      <c r="C3016" t="str">
        <f t="shared" si="282"/>
        <v>Sunday</v>
      </c>
      <c r="D3016" t="str">
        <f t="shared" si="283"/>
        <v>June</v>
      </c>
      <c r="E3016">
        <v>12</v>
      </c>
      <c r="F3016" t="s">
        <v>27</v>
      </c>
      <c r="G3016" t="s">
        <v>8</v>
      </c>
      <c r="H3016">
        <f t="shared" si="284"/>
        <v>15</v>
      </c>
      <c r="I3016">
        <v>11</v>
      </c>
      <c r="J3016" t="s">
        <v>52</v>
      </c>
      <c r="K3016" t="s">
        <v>53</v>
      </c>
      <c r="L3016">
        <f>Table357[[#This Row],[unit_price]]*Table357[[#This Row],[quantity]]</f>
        <v>132</v>
      </c>
      <c r="M3016">
        <f t="shared" si="285"/>
        <v>165</v>
      </c>
      <c r="N3016">
        <f t="shared" si="287"/>
        <v>33</v>
      </c>
      <c r="O3016" t="s">
        <v>111</v>
      </c>
      <c r="P3016" t="s">
        <v>115</v>
      </c>
      <c r="Q3016" t="str">
        <f>TEXT(Table357[[#This Row],[order_date]],"yyyy")</f>
        <v>2016</v>
      </c>
    </row>
    <row r="3017" spans="1:17" x14ac:dyDescent="0.3">
      <c r="A3017">
        <f t="shared" si="286"/>
        <v>7777898416</v>
      </c>
      <c r="B3017" s="1">
        <v>42533</v>
      </c>
      <c r="C3017" t="str">
        <f t="shared" si="282"/>
        <v>Sunday</v>
      </c>
      <c r="D3017" t="str">
        <f t="shared" si="283"/>
        <v>June</v>
      </c>
      <c r="E3017">
        <v>12</v>
      </c>
      <c r="F3017" t="s">
        <v>27</v>
      </c>
      <c r="G3017" t="s">
        <v>14</v>
      </c>
      <c r="H3017">
        <f t="shared" si="284"/>
        <v>16</v>
      </c>
      <c r="I3017">
        <v>9</v>
      </c>
      <c r="J3017" t="s">
        <v>34</v>
      </c>
      <c r="K3017" t="s">
        <v>35</v>
      </c>
      <c r="L3017">
        <f>Table357[[#This Row],[unit_price]]*Table357[[#This Row],[quantity]]</f>
        <v>108</v>
      </c>
      <c r="M3017">
        <f t="shared" si="285"/>
        <v>144</v>
      </c>
      <c r="N3017">
        <f t="shared" si="287"/>
        <v>36</v>
      </c>
      <c r="O3017" t="s">
        <v>111</v>
      </c>
      <c r="P3017" t="s">
        <v>115</v>
      </c>
      <c r="Q3017" t="str">
        <f>TEXT(Table357[[#This Row],[order_date]],"yyyy")</f>
        <v>2016</v>
      </c>
    </row>
    <row r="3018" spans="1:17" x14ac:dyDescent="0.3">
      <c r="A3018">
        <f t="shared" si="286"/>
        <v>7777898417</v>
      </c>
      <c r="B3018" s="1">
        <v>42534</v>
      </c>
      <c r="C3018" t="str">
        <f t="shared" si="282"/>
        <v>Monday</v>
      </c>
      <c r="D3018" t="str">
        <f t="shared" si="283"/>
        <v>June</v>
      </c>
      <c r="E3018">
        <v>17.5</v>
      </c>
      <c r="F3018" t="s">
        <v>13</v>
      </c>
      <c r="G3018" t="s">
        <v>8</v>
      </c>
      <c r="H3018">
        <f t="shared" si="284"/>
        <v>23.5</v>
      </c>
      <c r="I3018">
        <v>4</v>
      </c>
      <c r="J3018" t="s">
        <v>74</v>
      </c>
      <c r="K3018" t="s">
        <v>75</v>
      </c>
      <c r="L3018">
        <f>Table357[[#This Row],[unit_price]]*Table357[[#This Row],[quantity]]</f>
        <v>70</v>
      </c>
      <c r="M3018">
        <f t="shared" si="285"/>
        <v>94</v>
      </c>
      <c r="N3018">
        <f t="shared" si="287"/>
        <v>24</v>
      </c>
      <c r="O3018" t="s">
        <v>112</v>
      </c>
      <c r="P3018" t="s">
        <v>115</v>
      </c>
      <c r="Q3018" t="str">
        <f>TEXT(Table357[[#This Row],[order_date]],"yyyy")</f>
        <v>2016</v>
      </c>
    </row>
    <row r="3019" spans="1:17" x14ac:dyDescent="0.3">
      <c r="A3019">
        <f t="shared" si="286"/>
        <v>7777898418</v>
      </c>
      <c r="B3019" s="1">
        <v>42534</v>
      </c>
      <c r="C3019" t="str">
        <f t="shared" si="282"/>
        <v>Monday</v>
      </c>
      <c r="D3019" t="str">
        <f t="shared" si="283"/>
        <v>June</v>
      </c>
      <c r="E3019">
        <v>12.5</v>
      </c>
      <c r="F3019" t="s">
        <v>27</v>
      </c>
      <c r="G3019" t="s">
        <v>17</v>
      </c>
      <c r="H3019">
        <f t="shared" si="284"/>
        <v>19.5</v>
      </c>
      <c r="I3019">
        <v>8</v>
      </c>
      <c r="J3019" t="s">
        <v>25</v>
      </c>
      <c r="K3019" t="s">
        <v>26</v>
      </c>
      <c r="L3019">
        <f>Table357[[#This Row],[unit_price]]*Table357[[#This Row],[quantity]]</f>
        <v>100</v>
      </c>
      <c r="M3019">
        <f t="shared" si="285"/>
        <v>156</v>
      </c>
      <c r="N3019">
        <f t="shared" si="287"/>
        <v>56</v>
      </c>
      <c r="O3019" t="s">
        <v>112</v>
      </c>
      <c r="P3019" t="s">
        <v>115</v>
      </c>
      <c r="Q3019" t="str">
        <f>TEXT(Table357[[#This Row],[order_date]],"yyyy")</f>
        <v>2016</v>
      </c>
    </row>
    <row r="3020" spans="1:17" x14ac:dyDescent="0.3">
      <c r="A3020">
        <f t="shared" si="286"/>
        <v>7777898419</v>
      </c>
      <c r="B3020" s="1">
        <v>42534</v>
      </c>
      <c r="C3020" t="str">
        <f t="shared" si="282"/>
        <v>Monday</v>
      </c>
      <c r="D3020" t="str">
        <f t="shared" si="283"/>
        <v>June</v>
      </c>
      <c r="E3020">
        <v>12.75</v>
      </c>
      <c r="F3020" t="s">
        <v>27</v>
      </c>
      <c r="G3020" t="s">
        <v>22</v>
      </c>
      <c r="H3020">
        <f t="shared" si="284"/>
        <v>17.75</v>
      </c>
      <c r="I3020">
        <v>12</v>
      </c>
      <c r="J3020" t="s">
        <v>23</v>
      </c>
      <c r="K3020" t="s">
        <v>24</v>
      </c>
      <c r="L3020">
        <f>Table357[[#This Row],[unit_price]]*Table357[[#This Row],[quantity]]</f>
        <v>153</v>
      </c>
      <c r="M3020">
        <f t="shared" si="285"/>
        <v>213</v>
      </c>
      <c r="N3020">
        <f t="shared" si="287"/>
        <v>60</v>
      </c>
      <c r="O3020" t="s">
        <v>111</v>
      </c>
      <c r="P3020" t="s">
        <v>115</v>
      </c>
      <c r="Q3020" t="str">
        <f>TEXT(Table357[[#This Row],[order_date]],"yyyy")</f>
        <v>2016</v>
      </c>
    </row>
    <row r="3021" spans="1:17" x14ac:dyDescent="0.3">
      <c r="A3021">
        <f t="shared" si="286"/>
        <v>7777898420</v>
      </c>
      <c r="B3021" s="1">
        <v>42534</v>
      </c>
      <c r="C3021" t="str">
        <f t="shared" si="282"/>
        <v>Monday</v>
      </c>
      <c r="D3021" t="str">
        <f t="shared" si="283"/>
        <v>June</v>
      </c>
      <c r="E3021">
        <v>17.5</v>
      </c>
      <c r="F3021" t="s">
        <v>13</v>
      </c>
      <c r="G3021" t="s">
        <v>8</v>
      </c>
      <c r="H3021">
        <f t="shared" si="284"/>
        <v>23.5</v>
      </c>
      <c r="I3021">
        <v>3</v>
      </c>
      <c r="J3021" t="s">
        <v>74</v>
      </c>
      <c r="K3021" t="s">
        <v>75</v>
      </c>
      <c r="L3021">
        <f>Table357[[#This Row],[unit_price]]*Table357[[#This Row],[quantity]]</f>
        <v>52.5</v>
      </c>
      <c r="M3021">
        <f t="shared" si="285"/>
        <v>70.5</v>
      </c>
      <c r="N3021">
        <f t="shared" si="287"/>
        <v>18</v>
      </c>
      <c r="O3021" t="s">
        <v>112</v>
      </c>
      <c r="P3021" t="s">
        <v>114</v>
      </c>
      <c r="Q3021" t="str">
        <f>TEXT(Table357[[#This Row],[order_date]],"yyyy")</f>
        <v>2016</v>
      </c>
    </row>
    <row r="3022" spans="1:17" x14ac:dyDescent="0.3">
      <c r="A3022">
        <f t="shared" si="286"/>
        <v>7777898421</v>
      </c>
      <c r="B3022" s="1">
        <v>42534</v>
      </c>
      <c r="C3022" t="str">
        <f t="shared" si="282"/>
        <v>Monday</v>
      </c>
      <c r="D3022" t="str">
        <f t="shared" si="283"/>
        <v>June</v>
      </c>
      <c r="E3022">
        <v>17.95</v>
      </c>
      <c r="F3022" t="s">
        <v>13</v>
      </c>
      <c r="G3022" t="s">
        <v>14</v>
      </c>
      <c r="H3022">
        <f t="shared" si="284"/>
        <v>24.95</v>
      </c>
      <c r="I3022">
        <v>3</v>
      </c>
      <c r="J3022" t="s">
        <v>56</v>
      </c>
      <c r="K3022" t="s">
        <v>57</v>
      </c>
      <c r="L3022">
        <f>Table357[[#This Row],[unit_price]]*Table357[[#This Row],[quantity]]</f>
        <v>53.849999999999994</v>
      </c>
      <c r="M3022">
        <f t="shared" si="285"/>
        <v>74.849999999999994</v>
      </c>
      <c r="N3022">
        <f t="shared" si="287"/>
        <v>21</v>
      </c>
      <c r="O3022" t="s">
        <v>112</v>
      </c>
      <c r="P3022" t="s">
        <v>114</v>
      </c>
      <c r="Q3022" t="str">
        <f>TEXT(Table357[[#This Row],[order_date]],"yyyy")</f>
        <v>2016</v>
      </c>
    </row>
    <row r="3023" spans="1:17" x14ac:dyDescent="0.3">
      <c r="A3023">
        <f t="shared" si="286"/>
        <v>7777898422</v>
      </c>
      <c r="B3023" s="1">
        <v>42534</v>
      </c>
      <c r="C3023" t="str">
        <f t="shared" si="282"/>
        <v>Monday</v>
      </c>
      <c r="D3023" t="str">
        <f t="shared" si="283"/>
        <v>June</v>
      </c>
      <c r="E3023">
        <v>11</v>
      </c>
      <c r="F3023" t="s">
        <v>27</v>
      </c>
      <c r="G3023" t="s">
        <v>8</v>
      </c>
      <c r="H3023">
        <f t="shared" si="284"/>
        <v>14</v>
      </c>
      <c r="I3023">
        <v>4</v>
      </c>
      <c r="J3023" t="s">
        <v>74</v>
      </c>
      <c r="K3023" t="s">
        <v>75</v>
      </c>
      <c r="L3023">
        <f>Table357[[#This Row],[unit_price]]*Table357[[#This Row],[quantity]]</f>
        <v>44</v>
      </c>
      <c r="M3023">
        <f t="shared" si="285"/>
        <v>56</v>
      </c>
      <c r="N3023">
        <f t="shared" si="287"/>
        <v>12</v>
      </c>
      <c r="O3023" t="s">
        <v>112</v>
      </c>
      <c r="P3023" t="s">
        <v>115</v>
      </c>
      <c r="Q3023" t="str">
        <f>TEXT(Table357[[#This Row],[order_date]],"yyyy")</f>
        <v>2016</v>
      </c>
    </row>
    <row r="3024" spans="1:17" x14ac:dyDescent="0.3">
      <c r="A3024">
        <f t="shared" si="286"/>
        <v>7777898423</v>
      </c>
      <c r="B3024" s="1">
        <v>42535</v>
      </c>
      <c r="C3024" t="str">
        <f t="shared" si="282"/>
        <v>Tuesday</v>
      </c>
      <c r="D3024" t="str">
        <f t="shared" si="283"/>
        <v>June</v>
      </c>
      <c r="E3024">
        <v>14.75</v>
      </c>
      <c r="F3024" t="s">
        <v>7</v>
      </c>
      <c r="G3024" t="s">
        <v>14</v>
      </c>
      <c r="H3024">
        <f t="shared" si="284"/>
        <v>20.25</v>
      </c>
      <c r="I3024">
        <v>12</v>
      </c>
      <c r="J3024" t="s">
        <v>56</v>
      </c>
      <c r="K3024" t="s">
        <v>57</v>
      </c>
      <c r="L3024">
        <f>Table357[[#This Row],[unit_price]]*Table357[[#This Row],[quantity]]</f>
        <v>177</v>
      </c>
      <c r="M3024">
        <f t="shared" si="285"/>
        <v>243</v>
      </c>
      <c r="N3024">
        <f t="shared" si="287"/>
        <v>66</v>
      </c>
      <c r="O3024" t="s">
        <v>111</v>
      </c>
      <c r="P3024" t="s">
        <v>115</v>
      </c>
      <c r="Q3024" t="str">
        <f>TEXT(Table357[[#This Row],[order_date]],"yyyy")</f>
        <v>2016</v>
      </c>
    </row>
    <row r="3025" spans="1:17" x14ac:dyDescent="0.3">
      <c r="A3025">
        <f t="shared" si="286"/>
        <v>7777898424</v>
      </c>
      <c r="B3025" s="1">
        <v>42535</v>
      </c>
      <c r="C3025" t="str">
        <f t="shared" si="282"/>
        <v>Tuesday</v>
      </c>
      <c r="D3025" t="str">
        <f t="shared" si="283"/>
        <v>June</v>
      </c>
      <c r="E3025">
        <v>16.5</v>
      </c>
      <c r="F3025" t="s">
        <v>7</v>
      </c>
      <c r="G3025" t="s">
        <v>17</v>
      </c>
      <c r="H3025">
        <f t="shared" si="284"/>
        <v>25</v>
      </c>
      <c r="I3025">
        <v>3</v>
      </c>
      <c r="J3025" t="s">
        <v>54</v>
      </c>
      <c r="K3025" t="s">
        <v>55</v>
      </c>
      <c r="L3025">
        <f>Table357[[#This Row],[unit_price]]*Table357[[#This Row],[quantity]]</f>
        <v>49.5</v>
      </c>
      <c r="M3025">
        <f t="shared" si="285"/>
        <v>75</v>
      </c>
      <c r="N3025">
        <f t="shared" si="287"/>
        <v>25.5</v>
      </c>
      <c r="O3025" t="s">
        <v>112</v>
      </c>
      <c r="P3025" t="s">
        <v>115</v>
      </c>
      <c r="Q3025" t="str">
        <f>TEXT(Table357[[#This Row],[order_date]],"yyyy")</f>
        <v>2016</v>
      </c>
    </row>
    <row r="3026" spans="1:17" x14ac:dyDescent="0.3">
      <c r="A3026">
        <f t="shared" si="286"/>
        <v>7777898425</v>
      </c>
      <c r="B3026" s="1">
        <v>42535</v>
      </c>
      <c r="C3026" t="str">
        <f t="shared" si="282"/>
        <v>Tuesday</v>
      </c>
      <c r="D3026" t="str">
        <f t="shared" si="283"/>
        <v>June</v>
      </c>
      <c r="E3026">
        <v>9.75</v>
      </c>
      <c r="F3026" t="s">
        <v>27</v>
      </c>
      <c r="G3026" t="s">
        <v>8</v>
      </c>
      <c r="H3026">
        <f t="shared" si="284"/>
        <v>12.75</v>
      </c>
      <c r="I3026">
        <v>11</v>
      </c>
      <c r="J3026" t="s">
        <v>48</v>
      </c>
      <c r="K3026" t="s">
        <v>49</v>
      </c>
      <c r="L3026">
        <f>Table357[[#This Row],[unit_price]]*Table357[[#This Row],[quantity]]</f>
        <v>107.25</v>
      </c>
      <c r="M3026">
        <f t="shared" si="285"/>
        <v>140.25</v>
      </c>
      <c r="N3026">
        <f t="shared" si="287"/>
        <v>33</v>
      </c>
      <c r="O3026" t="s">
        <v>112</v>
      </c>
      <c r="P3026" t="s">
        <v>115</v>
      </c>
      <c r="Q3026" t="str">
        <f>TEXT(Table357[[#This Row],[order_date]],"yyyy")</f>
        <v>2016</v>
      </c>
    </row>
    <row r="3027" spans="1:17" x14ac:dyDescent="0.3">
      <c r="A3027">
        <f t="shared" si="286"/>
        <v>7777898426</v>
      </c>
      <c r="B3027" s="1">
        <v>42535</v>
      </c>
      <c r="C3027" t="str">
        <f t="shared" si="282"/>
        <v>Tuesday</v>
      </c>
      <c r="D3027" t="str">
        <f t="shared" si="283"/>
        <v>June</v>
      </c>
      <c r="E3027">
        <v>12</v>
      </c>
      <c r="F3027" t="s">
        <v>27</v>
      </c>
      <c r="G3027" t="s">
        <v>8</v>
      </c>
      <c r="H3027">
        <f t="shared" si="284"/>
        <v>15</v>
      </c>
      <c r="I3027">
        <v>8</v>
      </c>
      <c r="J3027" t="s">
        <v>52</v>
      </c>
      <c r="K3027" t="s">
        <v>53</v>
      </c>
      <c r="L3027">
        <f>Table357[[#This Row],[unit_price]]*Table357[[#This Row],[quantity]]</f>
        <v>96</v>
      </c>
      <c r="M3027">
        <f t="shared" si="285"/>
        <v>120</v>
      </c>
      <c r="N3027">
        <f t="shared" si="287"/>
        <v>24</v>
      </c>
      <c r="O3027" t="s">
        <v>112</v>
      </c>
      <c r="P3027" t="s">
        <v>115</v>
      </c>
      <c r="Q3027" t="str">
        <f>TEXT(Table357[[#This Row],[order_date]],"yyyy")</f>
        <v>2016</v>
      </c>
    </row>
    <row r="3028" spans="1:17" x14ac:dyDescent="0.3">
      <c r="A3028">
        <f t="shared" si="286"/>
        <v>7777898427</v>
      </c>
      <c r="B3028" s="1">
        <v>42535</v>
      </c>
      <c r="C3028" t="str">
        <f t="shared" si="282"/>
        <v>Tuesday</v>
      </c>
      <c r="D3028" t="str">
        <f t="shared" si="283"/>
        <v>June</v>
      </c>
      <c r="E3028">
        <v>16.5</v>
      </c>
      <c r="F3028" t="s">
        <v>7</v>
      </c>
      <c r="G3028" t="s">
        <v>17</v>
      </c>
      <c r="H3028">
        <f t="shared" si="284"/>
        <v>25</v>
      </c>
      <c r="I3028">
        <v>6</v>
      </c>
      <c r="J3028" t="s">
        <v>18</v>
      </c>
      <c r="K3028" t="s">
        <v>19</v>
      </c>
      <c r="L3028">
        <f>Table357[[#This Row],[unit_price]]*Table357[[#This Row],[quantity]]</f>
        <v>99</v>
      </c>
      <c r="M3028">
        <f t="shared" si="285"/>
        <v>150</v>
      </c>
      <c r="N3028">
        <f t="shared" si="287"/>
        <v>51</v>
      </c>
      <c r="O3028" t="s">
        <v>111</v>
      </c>
      <c r="P3028" t="s">
        <v>114</v>
      </c>
      <c r="Q3028" t="str">
        <f>TEXT(Table357[[#This Row],[order_date]],"yyyy")</f>
        <v>2016</v>
      </c>
    </row>
    <row r="3029" spans="1:17" x14ac:dyDescent="0.3">
      <c r="A3029">
        <f t="shared" si="286"/>
        <v>7777898428</v>
      </c>
      <c r="B3029" s="1">
        <v>42535</v>
      </c>
      <c r="C3029" t="str">
        <f t="shared" si="282"/>
        <v>Tuesday</v>
      </c>
      <c r="D3029" t="str">
        <f t="shared" si="283"/>
        <v>June</v>
      </c>
      <c r="E3029">
        <v>12.5</v>
      </c>
      <c r="F3029" t="s">
        <v>27</v>
      </c>
      <c r="G3029" t="s">
        <v>17</v>
      </c>
      <c r="H3029">
        <f t="shared" si="284"/>
        <v>19.5</v>
      </c>
      <c r="I3029">
        <v>9</v>
      </c>
      <c r="J3029" t="s">
        <v>25</v>
      </c>
      <c r="K3029" t="s">
        <v>26</v>
      </c>
      <c r="L3029">
        <f>Table357[[#This Row],[unit_price]]*Table357[[#This Row],[quantity]]</f>
        <v>112.5</v>
      </c>
      <c r="M3029">
        <f t="shared" si="285"/>
        <v>175.5</v>
      </c>
      <c r="N3029">
        <f t="shared" si="287"/>
        <v>63</v>
      </c>
      <c r="O3029" t="s">
        <v>111</v>
      </c>
      <c r="P3029" t="s">
        <v>115</v>
      </c>
      <c r="Q3029" t="str">
        <f>TEXT(Table357[[#This Row],[order_date]],"yyyy")</f>
        <v>2016</v>
      </c>
    </row>
    <row r="3030" spans="1:17" x14ac:dyDescent="0.3">
      <c r="A3030">
        <f t="shared" si="286"/>
        <v>7777898429</v>
      </c>
      <c r="B3030" s="1">
        <v>42536</v>
      </c>
      <c r="C3030" t="str">
        <f t="shared" si="282"/>
        <v>Wednesday</v>
      </c>
      <c r="D3030" t="str">
        <f t="shared" si="283"/>
        <v>June</v>
      </c>
      <c r="E3030">
        <v>25.5</v>
      </c>
      <c r="F3030" t="s">
        <v>76</v>
      </c>
      <c r="G3030" t="s">
        <v>8</v>
      </c>
      <c r="H3030">
        <f t="shared" si="284"/>
        <v>26.5</v>
      </c>
      <c r="I3030">
        <v>7</v>
      </c>
      <c r="J3030" t="s">
        <v>30</v>
      </c>
      <c r="K3030" t="s">
        <v>31</v>
      </c>
      <c r="L3030">
        <f>Table357[[#This Row],[unit_price]]*Table357[[#This Row],[quantity]]</f>
        <v>178.5</v>
      </c>
      <c r="M3030">
        <f t="shared" si="285"/>
        <v>185.5</v>
      </c>
      <c r="N3030">
        <f t="shared" si="287"/>
        <v>7</v>
      </c>
      <c r="O3030" t="s">
        <v>111</v>
      </c>
      <c r="P3030" t="s">
        <v>114</v>
      </c>
      <c r="Q3030" t="str">
        <f>TEXT(Table357[[#This Row],[order_date]],"yyyy")</f>
        <v>2016</v>
      </c>
    </row>
    <row r="3031" spans="1:17" x14ac:dyDescent="0.3">
      <c r="A3031">
        <f t="shared" si="286"/>
        <v>7777898430</v>
      </c>
      <c r="B3031" s="1">
        <v>42536</v>
      </c>
      <c r="C3031" t="str">
        <f t="shared" si="282"/>
        <v>Wednesday</v>
      </c>
      <c r="D3031" t="str">
        <f t="shared" si="283"/>
        <v>June</v>
      </c>
      <c r="E3031">
        <v>12</v>
      </c>
      <c r="F3031" t="s">
        <v>27</v>
      </c>
      <c r="G3031" t="s">
        <v>8</v>
      </c>
      <c r="H3031">
        <f t="shared" si="284"/>
        <v>15</v>
      </c>
      <c r="I3031">
        <v>11</v>
      </c>
      <c r="J3031" t="s">
        <v>52</v>
      </c>
      <c r="K3031" t="s">
        <v>53</v>
      </c>
      <c r="L3031">
        <f>Table357[[#This Row],[unit_price]]*Table357[[#This Row],[quantity]]</f>
        <v>132</v>
      </c>
      <c r="M3031">
        <f t="shared" si="285"/>
        <v>165</v>
      </c>
      <c r="N3031">
        <f t="shared" si="287"/>
        <v>33</v>
      </c>
      <c r="O3031" t="s">
        <v>112</v>
      </c>
      <c r="P3031" t="s">
        <v>115</v>
      </c>
      <c r="Q3031" t="str">
        <f>TEXT(Table357[[#This Row],[order_date]],"yyyy")</f>
        <v>2016</v>
      </c>
    </row>
    <row r="3032" spans="1:17" x14ac:dyDescent="0.3">
      <c r="A3032">
        <f t="shared" si="286"/>
        <v>7777898431</v>
      </c>
      <c r="B3032" s="1">
        <v>42536</v>
      </c>
      <c r="C3032" t="str">
        <f t="shared" si="282"/>
        <v>Wednesday</v>
      </c>
      <c r="D3032" t="str">
        <f t="shared" si="283"/>
        <v>June</v>
      </c>
      <c r="E3032">
        <v>16.75</v>
      </c>
      <c r="F3032" t="s">
        <v>7</v>
      </c>
      <c r="G3032" t="s">
        <v>14</v>
      </c>
      <c r="H3032">
        <f t="shared" si="284"/>
        <v>22.25</v>
      </c>
      <c r="I3032">
        <v>8</v>
      </c>
      <c r="J3032" t="s">
        <v>62</v>
      </c>
      <c r="K3032" t="s">
        <v>63</v>
      </c>
      <c r="L3032">
        <f>Table357[[#This Row],[unit_price]]*Table357[[#This Row],[quantity]]</f>
        <v>134</v>
      </c>
      <c r="M3032">
        <f t="shared" si="285"/>
        <v>178</v>
      </c>
      <c r="N3032">
        <f t="shared" si="287"/>
        <v>44</v>
      </c>
      <c r="O3032" t="s">
        <v>111</v>
      </c>
      <c r="P3032" t="s">
        <v>114</v>
      </c>
      <c r="Q3032" t="str">
        <f>TEXT(Table357[[#This Row],[order_date]],"yyyy")</f>
        <v>2016</v>
      </c>
    </row>
    <row r="3033" spans="1:17" x14ac:dyDescent="0.3">
      <c r="A3033">
        <f t="shared" si="286"/>
        <v>7777898432</v>
      </c>
      <c r="B3033" s="1">
        <v>42536</v>
      </c>
      <c r="C3033" t="str">
        <f t="shared" si="282"/>
        <v>Wednesday</v>
      </c>
      <c r="D3033" t="str">
        <f t="shared" si="283"/>
        <v>June</v>
      </c>
      <c r="E3033">
        <v>18.5</v>
      </c>
      <c r="F3033" t="s">
        <v>13</v>
      </c>
      <c r="G3033" t="s">
        <v>14</v>
      </c>
      <c r="H3033">
        <f t="shared" si="284"/>
        <v>25.5</v>
      </c>
      <c r="I3033">
        <v>4</v>
      </c>
      <c r="J3033" t="s">
        <v>15</v>
      </c>
      <c r="K3033" t="s">
        <v>16</v>
      </c>
      <c r="L3033">
        <f>Table357[[#This Row],[unit_price]]*Table357[[#This Row],[quantity]]</f>
        <v>74</v>
      </c>
      <c r="M3033">
        <f t="shared" si="285"/>
        <v>102</v>
      </c>
      <c r="N3033">
        <f t="shared" si="287"/>
        <v>28</v>
      </c>
      <c r="O3033" t="s">
        <v>111</v>
      </c>
      <c r="P3033" t="s">
        <v>114</v>
      </c>
      <c r="Q3033" t="str">
        <f>TEXT(Table357[[#This Row],[order_date]],"yyyy")</f>
        <v>2016</v>
      </c>
    </row>
    <row r="3034" spans="1:17" x14ac:dyDescent="0.3">
      <c r="A3034">
        <f t="shared" si="286"/>
        <v>7777898433</v>
      </c>
      <c r="B3034" s="1">
        <v>42536</v>
      </c>
      <c r="C3034" t="str">
        <f t="shared" si="282"/>
        <v>Wednesday</v>
      </c>
      <c r="D3034" t="str">
        <f t="shared" si="283"/>
        <v>June</v>
      </c>
      <c r="E3034">
        <v>17.95</v>
      </c>
      <c r="F3034" t="s">
        <v>13</v>
      </c>
      <c r="G3034" t="s">
        <v>14</v>
      </c>
      <c r="H3034">
        <f t="shared" si="284"/>
        <v>24.95</v>
      </c>
      <c r="I3034">
        <v>12</v>
      </c>
      <c r="J3034" t="s">
        <v>56</v>
      </c>
      <c r="K3034" t="s">
        <v>57</v>
      </c>
      <c r="L3034">
        <f>Table357[[#This Row],[unit_price]]*Table357[[#This Row],[quantity]]</f>
        <v>215.39999999999998</v>
      </c>
      <c r="M3034">
        <f t="shared" si="285"/>
        <v>299.39999999999998</v>
      </c>
      <c r="N3034">
        <f t="shared" si="287"/>
        <v>84</v>
      </c>
      <c r="O3034" t="s">
        <v>112</v>
      </c>
      <c r="P3034" t="s">
        <v>114</v>
      </c>
      <c r="Q3034" t="str">
        <f>TEXT(Table357[[#This Row],[order_date]],"yyyy")</f>
        <v>2016</v>
      </c>
    </row>
    <row r="3035" spans="1:17" x14ac:dyDescent="0.3">
      <c r="A3035">
        <f t="shared" si="286"/>
        <v>7777898434</v>
      </c>
      <c r="B3035" s="1">
        <v>42536</v>
      </c>
      <c r="C3035" t="str">
        <f t="shared" si="282"/>
        <v>Wednesday</v>
      </c>
      <c r="D3035" t="str">
        <f t="shared" si="283"/>
        <v>June</v>
      </c>
      <c r="E3035">
        <v>12</v>
      </c>
      <c r="F3035" t="s">
        <v>27</v>
      </c>
      <c r="G3035" t="s">
        <v>14</v>
      </c>
      <c r="H3035">
        <f t="shared" si="284"/>
        <v>16</v>
      </c>
      <c r="I3035">
        <v>9</v>
      </c>
      <c r="J3035" t="s">
        <v>34</v>
      </c>
      <c r="K3035" t="s">
        <v>35</v>
      </c>
      <c r="L3035">
        <f>Table357[[#This Row],[unit_price]]*Table357[[#This Row],[quantity]]</f>
        <v>108</v>
      </c>
      <c r="M3035">
        <f t="shared" si="285"/>
        <v>144</v>
      </c>
      <c r="N3035">
        <f t="shared" si="287"/>
        <v>36</v>
      </c>
      <c r="O3035" t="s">
        <v>112</v>
      </c>
      <c r="P3035" t="s">
        <v>115</v>
      </c>
      <c r="Q3035" t="str">
        <f>TEXT(Table357[[#This Row],[order_date]],"yyyy")</f>
        <v>2016</v>
      </c>
    </row>
    <row r="3036" spans="1:17" x14ac:dyDescent="0.3">
      <c r="A3036">
        <f t="shared" si="286"/>
        <v>7777898435</v>
      </c>
      <c r="B3036" s="1">
        <v>42536</v>
      </c>
      <c r="C3036" t="str">
        <f t="shared" si="282"/>
        <v>Wednesday</v>
      </c>
      <c r="D3036" t="str">
        <f t="shared" si="283"/>
        <v>June</v>
      </c>
      <c r="E3036">
        <v>20.5</v>
      </c>
      <c r="F3036" t="s">
        <v>13</v>
      </c>
      <c r="G3036" t="s">
        <v>8</v>
      </c>
      <c r="H3036">
        <f t="shared" si="284"/>
        <v>26.5</v>
      </c>
      <c r="I3036">
        <v>8</v>
      </c>
      <c r="J3036" t="s">
        <v>36</v>
      </c>
      <c r="K3036" t="s">
        <v>37</v>
      </c>
      <c r="L3036">
        <f>Table357[[#This Row],[unit_price]]*Table357[[#This Row],[quantity]]</f>
        <v>164</v>
      </c>
      <c r="M3036">
        <f t="shared" si="285"/>
        <v>212</v>
      </c>
      <c r="N3036">
        <f t="shared" si="287"/>
        <v>48</v>
      </c>
      <c r="O3036" t="s">
        <v>111</v>
      </c>
      <c r="P3036" t="s">
        <v>114</v>
      </c>
      <c r="Q3036" t="str">
        <f>TEXT(Table357[[#This Row],[order_date]],"yyyy")</f>
        <v>2016</v>
      </c>
    </row>
    <row r="3037" spans="1:17" x14ac:dyDescent="0.3">
      <c r="A3037">
        <f t="shared" si="286"/>
        <v>7777898436</v>
      </c>
      <c r="B3037" s="1">
        <v>42536</v>
      </c>
      <c r="C3037" t="str">
        <f t="shared" si="282"/>
        <v>Wednesday</v>
      </c>
      <c r="D3037" t="str">
        <f t="shared" si="283"/>
        <v>June</v>
      </c>
      <c r="E3037">
        <v>20.75</v>
      </c>
      <c r="F3037" t="s">
        <v>13</v>
      </c>
      <c r="G3037" t="s">
        <v>17</v>
      </c>
      <c r="H3037">
        <f t="shared" si="284"/>
        <v>30.75</v>
      </c>
      <c r="I3037">
        <v>2</v>
      </c>
      <c r="J3037" t="s">
        <v>38</v>
      </c>
      <c r="K3037" t="s">
        <v>39</v>
      </c>
      <c r="L3037">
        <f>Table357[[#This Row],[unit_price]]*Table357[[#This Row],[quantity]]</f>
        <v>41.5</v>
      </c>
      <c r="M3037">
        <f t="shared" si="285"/>
        <v>61.5</v>
      </c>
      <c r="N3037">
        <f t="shared" si="287"/>
        <v>20</v>
      </c>
      <c r="O3037" t="s">
        <v>112</v>
      </c>
      <c r="P3037" t="s">
        <v>115</v>
      </c>
      <c r="Q3037" t="str">
        <f>TEXT(Table357[[#This Row],[order_date]],"yyyy")</f>
        <v>2016</v>
      </c>
    </row>
    <row r="3038" spans="1:17" x14ac:dyDescent="0.3">
      <c r="A3038">
        <f t="shared" si="286"/>
        <v>7777898437</v>
      </c>
      <c r="B3038" s="1">
        <v>42537</v>
      </c>
      <c r="C3038" t="str">
        <f t="shared" si="282"/>
        <v>Thursday</v>
      </c>
      <c r="D3038" t="str">
        <f t="shared" si="283"/>
        <v>June</v>
      </c>
      <c r="E3038">
        <v>20.75</v>
      </c>
      <c r="F3038" t="s">
        <v>13</v>
      </c>
      <c r="G3038" t="s">
        <v>14</v>
      </c>
      <c r="H3038">
        <f t="shared" si="284"/>
        <v>27.75</v>
      </c>
      <c r="I3038">
        <v>10</v>
      </c>
      <c r="J3038" t="s">
        <v>40</v>
      </c>
      <c r="K3038" t="s">
        <v>41</v>
      </c>
      <c r="L3038">
        <f>Table357[[#This Row],[unit_price]]*Table357[[#This Row],[quantity]]</f>
        <v>207.5</v>
      </c>
      <c r="M3038">
        <f t="shared" si="285"/>
        <v>277.5</v>
      </c>
      <c r="N3038">
        <f t="shared" si="287"/>
        <v>70</v>
      </c>
      <c r="O3038" t="s">
        <v>112</v>
      </c>
      <c r="P3038" t="s">
        <v>114</v>
      </c>
      <c r="Q3038" t="str">
        <f>TEXT(Table357[[#This Row],[order_date]],"yyyy")</f>
        <v>2016</v>
      </c>
    </row>
    <row r="3039" spans="1:17" x14ac:dyDescent="0.3">
      <c r="A3039">
        <f t="shared" si="286"/>
        <v>7777898438</v>
      </c>
      <c r="B3039" s="1">
        <v>42537</v>
      </c>
      <c r="C3039" t="str">
        <f t="shared" si="282"/>
        <v>Thursday</v>
      </c>
      <c r="D3039" t="str">
        <f t="shared" si="283"/>
        <v>June</v>
      </c>
      <c r="E3039">
        <v>16.75</v>
      </c>
      <c r="F3039" t="s">
        <v>7</v>
      </c>
      <c r="G3039" t="s">
        <v>22</v>
      </c>
      <c r="H3039">
        <f t="shared" si="284"/>
        <v>23.25</v>
      </c>
      <c r="I3039">
        <v>12</v>
      </c>
      <c r="J3039" t="s">
        <v>72</v>
      </c>
      <c r="K3039" t="s">
        <v>73</v>
      </c>
      <c r="L3039">
        <f>Table357[[#This Row],[unit_price]]*Table357[[#This Row],[quantity]]</f>
        <v>201</v>
      </c>
      <c r="M3039">
        <f t="shared" si="285"/>
        <v>279</v>
      </c>
      <c r="N3039">
        <f t="shared" si="287"/>
        <v>78</v>
      </c>
      <c r="O3039" t="s">
        <v>112</v>
      </c>
      <c r="P3039" t="s">
        <v>115</v>
      </c>
      <c r="Q3039" t="str">
        <f>TEXT(Table357[[#This Row],[order_date]],"yyyy")</f>
        <v>2016</v>
      </c>
    </row>
    <row r="3040" spans="1:17" x14ac:dyDescent="0.3">
      <c r="A3040">
        <f t="shared" si="286"/>
        <v>7777898439</v>
      </c>
      <c r="B3040" s="1">
        <v>42537</v>
      </c>
      <c r="C3040" t="str">
        <f t="shared" si="282"/>
        <v>Thursday</v>
      </c>
      <c r="D3040" t="str">
        <f t="shared" si="283"/>
        <v>June</v>
      </c>
      <c r="E3040">
        <v>20.5</v>
      </c>
      <c r="F3040" t="s">
        <v>13</v>
      </c>
      <c r="G3040" t="s">
        <v>8</v>
      </c>
      <c r="H3040">
        <f t="shared" si="284"/>
        <v>26.5</v>
      </c>
      <c r="I3040">
        <v>4</v>
      </c>
      <c r="J3040" t="s">
        <v>11</v>
      </c>
      <c r="K3040" t="s">
        <v>12</v>
      </c>
      <c r="L3040">
        <f>Table357[[#This Row],[unit_price]]*Table357[[#This Row],[quantity]]</f>
        <v>82</v>
      </c>
      <c r="M3040">
        <f t="shared" si="285"/>
        <v>106</v>
      </c>
      <c r="N3040">
        <f t="shared" si="287"/>
        <v>24</v>
      </c>
      <c r="O3040" t="s">
        <v>112</v>
      </c>
      <c r="P3040" t="s">
        <v>115</v>
      </c>
      <c r="Q3040" t="str">
        <f>TEXT(Table357[[#This Row],[order_date]],"yyyy")</f>
        <v>2016</v>
      </c>
    </row>
    <row r="3041" spans="1:17" x14ac:dyDescent="0.3">
      <c r="A3041">
        <f t="shared" si="286"/>
        <v>7777898440</v>
      </c>
      <c r="B3041" s="1">
        <v>42537</v>
      </c>
      <c r="C3041" t="str">
        <f t="shared" si="282"/>
        <v>Thursday</v>
      </c>
      <c r="D3041" t="str">
        <f t="shared" si="283"/>
        <v>June</v>
      </c>
      <c r="E3041">
        <v>17.95</v>
      </c>
      <c r="F3041" t="s">
        <v>13</v>
      </c>
      <c r="G3041" t="s">
        <v>14</v>
      </c>
      <c r="H3041">
        <f t="shared" si="284"/>
        <v>24.95</v>
      </c>
      <c r="I3041">
        <v>12</v>
      </c>
      <c r="J3041" t="s">
        <v>56</v>
      </c>
      <c r="K3041" t="s">
        <v>57</v>
      </c>
      <c r="L3041">
        <f>Table357[[#This Row],[unit_price]]*Table357[[#This Row],[quantity]]</f>
        <v>215.39999999999998</v>
      </c>
      <c r="M3041">
        <f t="shared" si="285"/>
        <v>299.39999999999998</v>
      </c>
      <c r="N3041">
        <f t="shared" si="287"/>
        <v>84</v>
      </c>
      <c r="O3041" t="s">
        <v>112</v>
      </c>
      <c r="P3041" t="s">
        <v>115</v>
      </c>
      <c r="Q3041" t="str">
        <f>TEXT(Table357[[#This Row],[order_date]],"yyyy")</f>
        <v>2016</v>
      </c>
    </row>
    <row r="3042" spans="1:17" x14ac:dyDescent="0.3">
      <c r="A3042">
        <f t="shared" si="286"/>
        <v>7777898441</v>
      </c>
      <c r="B3042" s="1">
        <v>42538</v>
      </c>
      <c r="C3042" t="str">
        <f t="shared" si="282"/>
        <v>Friday</v>
      </c>
      <c r="D3042" t="str">
        <f t="shared" si="283"/>
        <v>June</v>
      </c>
      <c r="E3042">
        <v>20.5</v>
      </c>
      <c r="F3042" t="s">
        <v>13</v>
      </c>
      <c r="G3042" t="s">
        <v>8</v>
      </c>
      <c r="H3042">
        <f t="shared" si="284"/>
        <v>26.5</v>
      </c>
      <c r="I3042">
        <v>8</v>
      </c>
      <c r="J3042" t="s">
        <v>36</v>
      </c>
      <c r="K3042" t="s">
        <v>37</v>
      </c>
      <c r="L3042">
        <f>Table357[[#This Row],[unit_price]]*Table357[[#This Row],[quantity]]</f>
        <v>164</v>
      </c>
      <c r="M3042">
        <f t="shared" si="285"/>
        <v>212</v>
      </c>
      <c r="N3042">
        <f t="shared" si="287"/>
        <v>48</v>
      </c>
      <c r="O3042" t="s">
        <v>112</v>
      </c>
      <c r="P3042" t="s">
        <v>115</v>
      </c>
      <c r="Q3042" t="str">
        <f>TEXT(Table357[[#This Row],[order_date]],"yyyy")</f>
        <v>2016</v>
      </c>
    </row>
    <row r="3043" spans="1:17" x14ac:dyDescent="0.3">
      <c r="A3043">
        <f t="shared" si="286"/>
        <v>7777898442</v>
      </c>
      <c r="B3043" s="1">
        <v>42538</v>
      </c>
      <c r="C3043" t="str">
        <f t="shared" si="282"/>
        <v>Friday</v>
      </c>
      <c r="D3043" t="str">
        <f t="shared" si="283"/>
        <v>June</v>
      </c>
      <c r="E3043">
        <v>16.75</v>
      </c>
      <c r="F3043" t="s">
        <v>7</v>
      </c>
      <c r="G3043" t="s">
        <v>22</v>
      </c>
      <c r="H3043">
        <f t="shared" si="284"/>
        <v>23.25</v>
      </c>
      <c r="I3043">
        <v>11</v>
      </c>
      <c r="J3043" t="s">
        <v>46</v>
      </c>
      <c r="K3043" t="s">
        <v>47</v>
      </c>
      <c r="L3043">
        <f>Table357[[#This Row],[unit_price]]*Table357[[#This Row],[quantity]]</f>
        <v>184.25</v>
      </c>
      <c r="M3043">
        <f t="shared" si="285"/>
        <v>255.75</v>
      </c>
      <c r="N3043">
        <f t="shared" si="287"/>
        <v>71.5</v>
      </c>
      <c r="O3043" t="s">
        <v>112</v>
      </c>
      <c r="P3043" t="s">
        <v>115</v>
      </c>
      <c r="Q3043" t="str">
        <f>TEXT(Table357[[#This Row],[order_date]],"yyyy")</f>
        <v>2016</v>
      </c>
    </row>
    <row r="3044" spans="1:17" x14ac:dyDescent="0.3">
      <c r="A3044">
        <f t="shared" si="286"/>
        <v>7777898443</v>
      </c>
      <c r="B3044" s="1">
        <v>42538</v>
      </c>
      <c r="C3044" t="str">
        <f t="shared" si="282"/>
        <v>Friday</v>
      </c>
      <c r="D3044" t="str">
        <f t="shared" si="283"/>
        <v>June</v>
      </c>
      <c r="E3044">
        <v>12.75</v>
      </c>
      <c r="F3044" t="s">
        <v>27</v>
      </c>
      <c r="G3044" t="s">
        <v>22</v>
      </c>
      <c r="H3044">
        <f t="shared" si="284"/>
        <v>17.75</v>
      </c>
      <c r="I3044">
        <v>4</v>
      </c>
      <c r="J3044" t="s">
        <v>23</v>
      </c>
      <c r="K3044" t="s">
        <v>24</v>
      </c>
      <c r="L3044">
        <f>Table357[[#This Row],[unit_price]]*Table357[[#This Row],[quantity]]</f>
        <v>51</v>
      </c>
      <c r="M3044">
        <f t="shared" si="285"/>
        <v>71</v>
      </c>
      <c r="N3044">
        <f t="shared" si="287"/>
        <v>20</v>
      </c>
      <c r="O3044" t="s">
        <v>111</v>
      </c>
      <c r="P3044" t="s">
        <v>115</v>
      </c>
      <c r="Q3044" t="str">
        <f>TEXT(Table357[[#This Row],[order_date]],"yyyy")</f>
        <v>2016</v>
      </c>
    </row>
    <row r="3045" spans="1:17" x14ac:dyDescent="0.3">
      <c r="A3045">
        <f t="shared" si="286"/>
        <v>7777898444</v>
      </c>
      <c r="B3045" s="1">
        <v>42538</v>
      </c>
      <c r="C3045" t="str">
        <f t="shared" si="282"/>
        <v>Friday</v>
      </c>
      <c r="D3045" t="str">
        <f t="shared" si="283"/>
        <v>June</v>
      </c>
      <c r="E3045">
        <v>18.5</v>
      </c>
      <c r="F3045" t="s">
        <v>13</v>
      </c>
      <c r="G3045" t="s">
        <v>14</v>
      </c>
      <c r="H3045">
        <f t="shared" si="284"/>
        <v>25.5</v>
      </c>
      <c r="I3045">
        <v>5</v>
      </c>
      <c r="J3045" t="s">
        <v>15</v>
      </c>
      <c r="K3045" t="s">
        <v>16</v>
      </c>
      <c r="L3045">
        <f>Table357[[#This Row],[unit_price]]*Table357[[#This Row],[quantity]]</f>
        <v>92.5</v>
      </c>
      <c r="M3045">
        <f t="shared" si="285"/>
        <v>127.5</v>
      </c>
      <c r="N3045">
        <f t="shared" si="287"/>
        <v>35</v>
      </c>
      <c r="O3045" t="s">
        <v>111</v>
      </c>
      <c r="P3045" t="s">
        <v>115</v>
      </c>
      <c r="Q3045" t="str">
        <f>TEXT(Table357[[#This Row],[order_date]],"yyyy")</f>
        <v>2016</v>
      </c>
    </row>
    <row r="3046" spans="1:17" x14ac:dyDescent="0.3">
      <c r="A3046">
        <f t="shared" si="286"/>
        <v>7777898445</v>
      </c>
      <c r="B3046" s="1">
        <v>42539</v>
      </c>
      <c r="C3046" t="str">
        <f t="shared" si="282"/>
        <v>Saturday</v>
      </c>
      <c r="D3046" t="str">
        <f t="shared" si="283"/>
        <v>June</v>
      </c>
      <c r="E3046">
        <v>16</v>
      </c>
      <c r="F3046" t="s">
        <v>7</v>
      </c>
      <c r="G3046" t="s">
        <v>14</v>
      </c>
      <c r="H3046">
        <f t="shared" si="284"/>
        <v>21.5</v>
      </c>
      <c r="I3046">
        <v>6</v>
      </c>
      <c r="J3046" t="s">
        <v>20</v>
      </c>
      <c r="K3046" t="s">
        <v>21</v>
      </c>
      <c r="L3046">
        <f>Table357[[#This Row],[unit_price]]*Table357[[#This Row],[quantity]]</f>
        <v>96</v>
      </c>
      <c r="M3046">
        <f t="shared" si="285"/>
        <v>129</v>
      </c>
      <c r="N3046">
        <f t="shared" si="287"/>
        <v>33</v>
      </c>
      <c r="O3046" t="s">
        <v>112</v>
      </c>
      <c r="P3046" t="s">
        <v>114</v>
      </c>
      <c r="Q3046" t="str">
        <f>TEXT(Table357[[#This Row],[order_date]],"yyyy")</f>
        <v>2016</v>
      </c>
    </row>
    <row r="3047" spans="1:17" x14ac:dyDescent="0.3">
      <c r="A3047">
        <f t="shared" si="286"/>
        <v>7777898446</v>
      </c>
      <c r="B3047" s="1">
        <v>42539</v>
      </c>
      <c r="C3047" t="str">
        <f t="shared" si="282"/>
        <v>Saturday</v>
      </c>
      <c r="D3047" t="str">
        <f t="shared" si="283"/>
        <v>June</v>
      </c>
      <c r="E3047">
        <v>12.5</v>
      </c>
      <c r="F3047" t="s">
        <v>27</v>
      </c>
      <c r="G3047" t="s">
        <v>14</v>
      </c>
      <c r="H3047">
        <f t="shared" si="284"/>
        <v>16.5</v>
      </c>
      <c r="I3047">
        <v>5</v>
      </c>
      <c r="J3047" t="s">
        <v>40</v>
      </c>
      <c r="K3047" t="s">
        <v>41</v>
      </c>
      <c r="L3047">
        <f>Table357[[#This Row],[unit_price]]*Table357[[#This Row],[quantity]]</f>
        <v>62.5</v>
      </c>
      <c r="M3047">
        <f t="shared" si="285"/>
        <v>82.5</v>
      </c>
      <c r="N3047">
        <f t="shared" si="287"/>
        <v>20</v>
      </c>
      <c r="O3047" t="s">
        <v>112</v>
      </c>
      <c r="P3047" t="s">
        <v>115</v>
      </c>
      <c r="Q3047" t="str">
        <f>TEXT(Table357[[#This Row],[order_date]],"yyyy")</f>
        <v>2016</v>
      </c>
    </row>
    <row r="3048" spans="1:17" x14ac:dyDescent="0.3">
      <c r="A3048">
        <f t="shared" si="286"/>
        <v>7777898447</v>
      </c>
      <c r="B3048" s="1">
        <v>42539</v>
      </c>
      <c r="C3048" t="str">
        <f t="shared" si="282"/>
        <v>Saturday</v>
      </c>
      <c r="D3048" t="str">
        <f t="shared" si="283"/>
        <v>June</v>
      </c>
      <c r="E3048">
        <v>14.75</v>
      </c>
      <c r="F3048" t="s">
        <v>7</v>
      </c>
      <c r="G3048" t="s">
        <v>14</v>
      </c>
      <c r="H3048">
        <f t="shared" si="284"/>
        <v>20.25</v>
      </c>
      <c r="I3048">
        <v>9</v>
      </c>
      <c r="J3048" t="s">
        <v>56</v>
      </c>
      <c r="K3048" t="s">
        <v>57</v>
      </c>
      <c r="L3048">
        <f>Table357[[#This Row],[unit_price]]*Table357[[#This Row],[quantity]]</f>
        <v>132.75</v>
      </c>
      <c r="M3048">
        <f t="shared" si="285"/>
        <v>182.25</v>
      </c>
      <c r="N3048">
        <f t="shared" si="287"/>
        <v>49.5</v>
      </c>
      <c r="O3048" t="s">
        <v>111</v>
      </c>
      <c r="P3048" t="s">
        <v>115</v>
      </c>
      <c r="Q3048" t="str">
        <f>TEXT(Table357[[#This Row],[order_date]],"yyyy")</f>
        <v>2016</v>
      </c>
    </row>
    <row r="3049" spans="1:17" x14ac:dyDescent="0.3">
      <c r="A3049">
        <f t="shared" si="286"/>
        <v>7777898448</v>
      </c>
      <c r="B3049" s="1">
        <v>42539</v>
      </c>
      <c r="C3049" t="str">
        <f t="shared" si="282"/>
        <v>Saturday</v>
      </c>
      <c r="D3049" t="str">
        <f t="shared" si="283"/>
        <v>June</v>
      </c>
      <c r="E3049">
        <v>20.75</v>
      </c>
      <c r="F3049" t="s">
        <v>13</v>
      </c>
      <c r="G3049" t="s">
        <v>22</v>
      </c>
      <c r="H3049">
        <f t="shared" si="284"/>
        <v>28.75</v>
      </c>
      <c r="I3049">
        <v>9</v>
      </c>
      <c r="J3049" t="s">
        <v>23</v>
      </c>
      <c r="K3049" t="s">
        <v>24</v>
      </c>
      <c r="L3049">
        <f>Table357[[#This Row],[unit_price]]*Table357[[#This Row],[quantity]]</f>
        <v>186.75</v>
      </c>
      <c r="M3049">
        <f t="shared" si="285"/>
        <v>258.75</v>
      </c>
      <c r="N3049">
        <f t="shared" si="287"/>
        <v>72</v>
      </c>
      <c r="O3049" t="s">
        <v>111</v>
      </c>
      <c r="P3049" t="s">
        <v>115</v>
      </c>
      <c r="Q3049" t="str">
        <f>TEXT(Table357[[#This Row],[order_date]],"yyyy")</f>
        <v>2016</v>
      </c>
    </row>
    <row r="3050" spans="1:17" x14ac:dyDescent="0.3">
      <c r="A3050">
        <f t="shared" si="286"/>
        <v>7777898449</v>
      </c>
      <c r="B3050" s="1">
        <v>42539</v>
      </c>
      <c r="C3050" t="str">
        <f t="shared" si="282"/>
        <v>Saturday</v>
      </c>
      <c r="D3050" t="str">
        <f t="shared" si="283"/>
        <v>June</v>
      </c>
      <c r="E3050">
        <v>16.75</v>
      </c>
      <c r="F3050" t="s">
        <v>7</v>
      </c>
      <c r="G3050" t="s">
        <v>22</v>
      </c>
      <c r="H3050">
        <f t="shared" si="284"/>
        <v>23.25</v>
      </c>
      <c r="I3050">
        <v>7</v>
      </c>
      <c r="J3050" t="s">
        <v>28</v>
      </c>
      <c r="K3050" t="s">
        <v>29</v>
      </c>
      <c r="L3050">
        <f>Table357[[#This Row],[unit_price]]*Table357[[#This Row],[quantity]]</f>
        <v>117.25</v>
      </c>
      <c r="M3050">
        <f t="shared" si="285"/>
        <v>162.75</v>
      </c>
      <c r="N3050">
        <f t="shared" si="287"/>
        <v>45.5</v>
      </c>
      <c r="O3050" t="s">
        <v>112</v>
      </c>
      <c r="P3050" t="s">
        <v>115</v>
      </c>
      <c r="Q3050" t="str">
        <f>TEXT(Table357[[#This Row],[order_date]],"yyyy")</f>
        <v>2016</v>
      </c>
    </row>
    <row r="3051" spans="1:17" x14ac:dyDescent="0.3">
      <c r="A3051">
        <f t="shared" si="286"/>
        <v>7777898450</v>
      </c>
      <c r="B3051" s="1">
        <v>42539</v>
      </c>
      <c r="C3051" t="str">
        <f t="shared" si="282"/>
        <v>Saturday</v>
      </c>
      <c r="D3051" t="str">
        <f t="shared" si="283"/>
        <v>June</v>
      </c>
      <c r="E3051">
        <v>14.75</v>
      </c>
      <c r="F3051" t="s">
        <v>7</v>
      </c>
      <c r="G3051" t="s">
        <v>14</v>
      </c>
      <c r="H3051">
        <f t="shared" si="284"/>
        <v>20.25</v>
      </c>
      <c r="I3051">
        <v>12</v>
      </c>
      <c r="J3051" t="s">
        <v>56</v>
      </c>
      <c r="K3051" t="s">
        <v>57</v>
      </c>
      <c r="L3051">
        <f>Table357[[#This Row],[unit_price]]*Table357[[#This Row],[quantity]]</f>
        <v>177</v>
      </c>
      <c r="M3051">
        <f t="shared" si="285"/>
        <v>243</v>
      </c>
      <c r="N3051">
        <f t="shared" si="287"/>
        <v>66</v>
      </c>
      <c r="O3051" t="s">
        <v>111</v>
      </c>
      <c r="P3051" t="s">
        <v>115</v>
      </c>
      <c r="Q3051" t="str">
        <f>TEXT(Table357[[#This Row],[order_date]],"yyyy")</f>
        <v>2016</v>
      </c>
    </row>
    <row r="3052" spans="1:17" x14ac:dyDescent="0.3">
      <c r="A3052">
        <f t="shared" si="286"/>
        <v>7777898451</v>
      </c>
      <c r="B3052" s="1">
        <v>42540</v>
      </c>
      <c r="C3052" t="str">
        <f t="shared" si="282"/>
        <v>Sunday</v>
      </c>
      <c r="D3052" t="str">
        <f t="shared" si="283"/>
        <v>June</v>
      </c>
      <c r="E3052">
        <v>16.5</v>
      </c>
      <c r="F3052" t="s">
        <v>13</v>
      </c>
      <c r="G3052" t="s">
        <v>8</v>
      </c>
      <c r="H3052">
        <f t="shared" si="284"/>
        <v>22.5</v>
      </c>
      <c r="I3052">
        <v>7</v>
      </c>
      <c r="J3052" t="s">
        <v>9</v>
      </c>
      <c r="K3052" t="s">
        <v>10</v>
      </c>
      <c r="L3052">
        <f>Table357[[#This Row],[unit_price]]*Table357[[#This Row],[quantity]]</f>
        <v>115.5</v>
      </c>
      <c r="M3052">
        <f t="shared" si="285"/>
        <v>157.5</v>
      </c>
      <c r="N3052">
        <f t="shared" si="287"/>
        <v>42</v>
      </c>
      <c r="O3052" t="s">
        <v>112</v>
      </c>
      <c r="P3052" t="s">
        <v>115</v>
      </c>
      <c r="Q3052" t="str">
        <f>TEXT(Table357[[#This Row],[order_date]],"yyyy")</f>
        <v>2016</v>
      </c>
    </row>
    <row r="3053" spans="1:17" x14ac:dyDescent="0.3">
      <c r="A3053">
        <f t="shared" si="286"/>
        <v>7777898452</v>
      </c>
      <c r="B3053" s="1">
        <v>42540</v>
      </c>
      <c r="C3053" t="str">
        <f t="shared" si="282"/>
        <v>Sunday</v>
      </c>
      <c r="D3053" t="str">
        <f t="shared" si="283"/>
        <v>June</v>
      </c>
      <c r="E3053">
        <v>12.75</v>
      </c>
      <c r="F3053" t="s">
        <v>27</v>
      </c>
      <c r="G3053" t="s">
        <v>22</v>
      </c>
      <c r="H3053">
        <f t="shared" si="284"/>
        <v>17.75</v>
      </c>
      <c r="I3053">
        <v>11</v>
      </c>
      <c r="J3053" t="s">
        <v>23</v>
      </c>
      <c r="K3053" t="s">
        <v>24</v>
      </c>
      <c r="L3053">
        <f>Table357[[#This Row],[unit_price]]*Table357[[#This Row],[quantity]]</f>
        <v>140.25</v>
      </c>
      <c r="M3053">
        <f t="shared" si="285"/>
        <v>195.25</v>
      </c>
      <c r="N3053">
        <f t="shared" si="287"/>
        <v>55</v>
      </c>
      <c r="O3053" t="s">
        <v>112</v>
      </c>
      <c r="P3053" t="s">
        <v>114</v>
      </c>
      <c r="Q3053" t="str">
        <f>TEXT(Table357[[#This Row],[order_date]],"yyyy")</f>
        <v>2016</v>
      </c>
    </row>
    <row r="3054" spans="1:17" x14ac:dyDescent="0.3">
      <c r="A3054">
        <f t="shared" si="286"/>
        <v>7777898453</v>
      </c>
      <c r="B3054" s="1">
        <v>42540</v>
      </c>
      <c r="C3054" t="str">
        <f t="shared" si="282"/>
        <v>Sunday</v>
      </c>
      <c r="D3054" t="str">
        <f t="shared" si="283"/>
        <v>June</v>
      </c>
      <c r="E3054">
        <v>16.5</v>
      </c>
      <c r="F3054" t="s">
        <v>7</v>
      </c>
      <c r="G3054" t="s">
        <v>17</v>
      </c>
      <c r="H3054">
        <f t="shared" si="284"/>
        <v>25</v>
      </c>
      <c r="I3054">
        <v>4</v>
      </c>
      <c r="J3054" t="s">
        <v>38</v>
      </c>
      <c r="K3054" t="s">
        <v>39</v>
      </c>
      <c r="L3054">
        <f>Table357[[#This Row],[unit_price]]*Table357[[#This Row],[quantity]]</f>
        <v>66</v>
      </c>
      <c r="M3054">
        <f t="shared" si="285"/>
        <v>100</v>
      </c>
      <c r="N3054">
        <f t="shared" si="287"/>
        <v>34</v>
      </c>
      <c r="O3054" t="s">
        <v>111</v>
      </c>
      <c r="P3054" t="s">
        <v>115</v>
      </c>
      <c r="Q3054" t="str">
        <f>TEXT(Table357[[#This Row],[order_date]],"yyyy")</f>
        <v>2016</v>
      </c>
    </row>
    <row r="3055" spans="1:17" x14ac:dyDescent="0.3">
      <c r="A3055">
        <f t="shared" si="286"/>
        <v>7777898454</v>
      </c>
      <c r="B3055" s="1">
        <v>42540</v>
      </c>
      <c r="C3055" t="str">
        <f t="shared" si="282"/>
        <v>Sunday</v>
      </c>
      <c r="D3055" t="str">
        <f t="shared" si="283"/>
        <v>June</v>
      </c>
      <c r="E3055">
        <v>20.25</v>
      </c>
      <c r="F3055" t="s">
        <v>13</v>
      </c>
      <c r="G3055" t="s">
        <v>14</v>
      </c>
      <c r="H3055">
        <f t="shared" si="284"/>
        <v>27.25</v>
      </c>
      <c r="I3055">
        <v>3</v>
      </c>
      <c r="J3055" t="s">
        <v>42</v>
      </c>
      <c r="K3055" t="s">
        <v>43</v>
      </c>
      <c r="L3055">
        <f>Table357[[#This Row],[unit_price]]*Table357[[#This Row],[quantity]]</f>
        <v>60.75</v>
      </c>
      <c r="M3055">
        <f t="shared" si="285"/>
        <v>81.75</v>
      </c>
      <c r="N3055">
        <f t="shared" si="287"/>
        <v>21</v>
      </c>
      <c r="O3055" t="s">
        <v>112</v>
      </c>
      <c r="P3055" t="s">
        <v>114</v>
      </c>
      <c r="Q3055" t="str">
        <f>TEXT(Table357[[#This Row],[order_date]],"yyyy")</f>
        <v>2016</v>
      </c>
    </row>
    <row r="3056" spans="1:17" x14ac:dyDescent="0.3">
      <c r="A3056">
        <f t="shared" si="286"/>
        <v>7777898455</v>
      </c>
      <c r="B3056" s="1">
        <v>42540</v>
      </c>
      <c r="C3056" t="str">
        <f t="shared" si="282"/>
        <v>Sunday</v>
      </c>
      <c r="D3056" t="str">
        <f t="shared" si="283"/>
        <v>June</v>
      </c>
      <c r="E3056">
        <v>16.75</v>
      </c>
      <c r="F3056" t="s">
        <v>7</v>
      </c>
      <c r="G3056" t="s">
        <v>22</v>
      </c>
      <c r="H3056">
        <f t="shared" si="284"/>
        <v>23.25</v>
      </c>
      <c r="I3056">
        <v>9</v>
      </c>
      <c r="J3056" t="s">
        <v>46</v>
      </c>
      <c r="K3056" t="s">
        <v>47</v>
      </c>
      <c r="L3056">
        <f>Table357[[#This Row],[unit_price]]*Table357[[#This Row],[quantity]]</f>
        <v>150.75</v>
      </c>
      <c r="M3056">
        <f t="shared" si="285"/>
        <v>209.25</v>
      </c>
      <c r="N3056">
        <f t="shared" si="287"/>
        <v>58.5</v>
      </c>
      <c r="O3056" t="s">
        <v>112</v>
      </c>
      <c r="P3056" t="s">
        <v>114</v>
      </c>
      <c r="Q3056" t="str">
        <f>TEXT(Table357[[#This Row],[order_date]],"yyyy")</f>
        <v>2016</v>
      </c>
    </row>
    <row r="3057" spans="1:17" x14ac:dyDescent="0.3">
      <c r="A3057">
        <f t="shared" si="286"/>
        <v>7777898456</v>
      </c>
      <c r="B3057" s="1">
        <v>42540</v>
      </c>
      <c r="C3057" t="str">
        <f t="shared" si="282"/>
        <v>Sunday</v>
      </c>
      <c r="D3057" t="str">
        <f t="shared" si="283"/>
        <v>June</v>
      </c>
      <c r="E3057">
        <v>9.75</v>
      </c>
      <c r="F3057" t="s">
        <v>27</v>
      </c>
      <c r="G3057" t="s">
        <v>8</v>
      </c>
      <c r="H3057">
        <f t="shared" si="284"/>
        <v>12.75</v>
      </c>
      <c r="I3057">
        <v>3</v>
      </c>
      <c r="J3057" t="s">
        <v>48</v>
      </c>
      <c r="K3057" t="s">
        <v>49</v>
      </c>
      <c r="L3057">
        <f>Table357[[#This Row],[unit_price]]*Table357[[#This Row],[quantity]]</f>
        <v>29.25</v>
      </c>
      <c r="M3057">
        <f t="shared" si="285"/>
        <v>38.25</v>
      </c>
      <c r="N3057">
        <f t="shared" si="287"/>
        <v>9</v>
      </c>
      <c r="O3057" t="s">
        <v>111</v>
      </c>
      <c r="P3057" t="s">
        <v>115</v>
      </c>
      <c r="Q3057" t="str">
        <f>TEXT(Table357[[#This Row],[order_date]],"yyyy")</f>
        <v>2016</v>
      </c>
    </row>
    <row r="3058" spans="1:17" x14ac:dyDescent="0.3">
      <c r="A3058">
        <f t="shared" si="286"/>
        <v>7777898457</v>
      </c>
      <c r="B3058" s="1">
        <v>42540</v>
      </c>
      <c r="C3058" t="str">
        <f t="shared" si="282"/>
        <v>Sunday</v>
      </c>
      <c r="D3058" t="str">
        <f t="shared" si="283"/>
        <v>June</v>
      </c>
      <c r="E3058">
        <v>20.75</v>
      </c>
      <c r="F3058" t="s">
        <v>13</v>
      </c>
      <c r="G3058" t="s">
        <v>17</v>
      </c>
      <c r="H3058">
        <f t="shared" si="284"/>
        <v>30.75</v>
      </c>
      <c r="I3058">
        <v>10</v>
      </c>
      <c r="J3058" t="s">
        <v>18</v>
      </c>
      <c r="K3058" t="s">
        <v>19</v>
      </c>
      <c r="L3058">
        <f>Table357[[#This Row],[unit_price]]*Table357[[#This Row],[quantity]]</f>
        <v>207.5</v>
      </c>
      <c r="M3058">
        <f t="shared" si="285"/>
        <v>307.5</v>
      </c>
      <c r="N3058">
        <f t="shared" si="287"/>
        <v>100</v>
      </c>
      <c r="O3058" t="s">
        <v>111</v>
      </c>
      <c r="P3058" t="s">
        <v>115</v>
      </c>
      <c r="Q3058" t="str">
        <f>TEXT(Table357[[#This Row],[order_date]],"yyyy")</f>
        <v>2016</v>
      </c>
    </row>
    <row r="3059" spans="1:17" x14ac:dyDescent="0.3">
      <c r="A3059">
        <f t="shared" si="286"/>
        <v>7777898458</v>
      </c>
      <c r="B3059" s="1">
        <v>42540</v>
      </c>
      <c r="C3059" t="str">
        <f t="shared" si="282"/>
        <v>Sunday</v>
      </c>
      <c r="D3059" t="str">
        <f t="shared" si="283"/>
        <v>June</v>
      </c>
      <c r="E3059">
        <v>16</v>
      </c>
      <c r="F3059" t="s">
        <v>7</v>
      </c>
      <c r="G3059" t="s">
        <v>8</v>
      </c>
      <c r="H3059">
        <f t="shared" si="284"/>
        <v>20.5</v>
      </c>
      <c r="I3059">
        <v>11</v>
      </c>
      <c r="J3059" t="s">
        <v>58</v>
      </c>
      <c r="K3059" t="s">
        <v>59</v>
      </c>
      <c r="L3059">
        <f>Table357[[#This Row],[unit_price]]*Table357[[#This Row],[quantity]]</f>
        <v>176</v>
      </c>
      <c r="M3059">
        <f t="shared" si="285"/>
        <v>225.5</v>
      </c>
      <c r="N3059">
        <f t="shared" si="287"/>
        <v>49.5</v>
      </c>
      <c r="O3059" t="s">
        <v>111</v>
      </c>
      <c r="P3059" t="s">
        <v>115</v>
      </c>
      <c r="Q3059" t="str">
        <f>TEXT(Table357[[#This Row],[order_date]],"yyyy")</f>
        <v>2016</v>
      </c>
    </row>
    <row r="3060" spans="1:17" x14ac:dyDescent="0.3">
      <c r="A3060">
        <f t="shared" si="286"/>
        <v>7777898459</v>
      </c>
      <c r="B3060" s="1">
        <v>42541</v>
      </c>
      <c r="C3060" t="str">
        <f t="shared" si="282"/>
        <v>Monday</v>
      </c>
      <c r="D3060" t="str">
        <f t="shared" si="283"/>
        <v>June</v>
      </c>
      <c r="E3060">
        <v>20.25</v>
      </c>
      <c r="F3060" t="s">
        <v>13</v>
      </c>
      <c r="G3060" t="s">
        <v>14</v>
      </c>
      <c r="H3060">
        <f t="shared" si="284"/>
        <v>27.25</v>
      </c>
      <c r="I3060">
        <v>10</v>
      </c>
      <c r="J3060" t="s">
        <v>20</v>
      </c>
      <c r="K3060" t="s">
        <v>21</v>
      </c>
      <c r="L3060">
        <f>Table357[[#This Row],[unit_price]]*Table357[[#This Row],[quantity]]</f>
        <v>202.5</v>
      </c>
      <c r="M3060">
        <f t="shared" si="285"/>
        <v>272.5</v>
      </c>
      <c r="N3060">
        <f t="shared" si="287"/>
        <v>70</v>
      </c>
      <c r="O3060" t="s">
        <v>111</v>
      </c>
      <c r="P3060" t="s">
        <v>114</v>
      </c>
      <c r="Q3060" t="str">
        <f>TEXT(Table357[[#This Row],[order_date]],"yyyy")</f>
        <v>2016</v>
      </c>
    </row>
    <row r="3061" spans="1:17" x14ac:dyDescent="0.3">
      <c r="A3061">
        <f t="shared" si="286"/>
        <v>7777898460</v>
      </c>
      <c r="B3061" s="1">
        <v>42541</v>
      </c>
      <c r="C3061" t="str">
        <f t="shared" si="282"/>
        <v>Monday</v>
      </c>
      <c r="D3061" t="str">
        <f t="shared" si="283"/>
        <v>June</v>
      </c>
      <c r="E3061">
        <v>9.75</v>
      </c>
      <c r="F3061" t="s">
        <v>27</v>
      </c>
      <c r="G3061" t="s">
        <v>8</v>
      </c>
      <c r="H3061">
        <f t="shared" si="284"/>
        <v>12.75</v>
      </c>
      <c r="I3061">
        <v>6</v>
      </c>
      <c r="J3061" t="s">
        <v>48</v>
      </c>
      <c r="K3061" t="s">
        <v>49</v>
      </c>
      <c r="L3061">
        <f>Table357[[#This Row],[unit_price]]*Table357[[#This Row],[quantity]]</f>
        <v>58.5</v>
      </c>
      <c r="M3061">
        <f t="shared" si="285"/>
        <v>76.5</v>
      </c>
      <c r="N3061">
        <f t="shared" si="287"/>
        <v>18</v>
      </c>
      <c r="O3061" t="s">
        <v>111</v>
      </c>
      <c r="P3061" t="s">
        <v>115</v>
      </c>
      <c r="Q3061" t="str">
        <f>TEXT(Table357[[#This Row],[order_date]],"yyyy")</f>
        <v>2016</v>
      </c>
    </row>
    <row r="3062" spans="1:17" x14ac:dyDescent="0.3">
      <c r="A3062">
        <f t="shared" si="286"/>
        <v>7777898461</v>
      </c>
      <c r="B3062" s="1">
        <v>42541</v>
      </c>
      <c r="C3062" t="str">
        <f t="shared" si="282"/>
        <v>Monday</v>
      </c>
      <c r="D3062" t="str">
        <f t="shared" si="283"/>
        <v>June</v>
      </c>
      <c r="E3062">
        <v>16</v>
      </c>
      <c r="F3062" t="s">
        <v>7</v>
      </c>
      <c r="G3062" t="s">
        <v>14</v>
      </c>
      <c r="H3062">
        <f t="shared" si="284"/>
        <v>21.5</v>
      </c>
      <c r="I3062">
        <v>5</v>
      </c>
      <c r="J3062" t="s">
        <v>68</v>
      </c>
      <c r="K3062" t="s">
        <v>69</v>
      </c>
      <c r="L3062">
        <f>Table357[[#This Row],[unit_price]]*Table357[[#This Row],[quantity]]</f>
        <v>80</v>
      </c>
      <c r="M3062">
        <f t="shared" si="285"/>
        <v>107.5</v>
      </c>
      <c r="N3062">
        <f t="shared" si="287"/>
        <v>27.5</v>
      </c>
      <c r="O3062" t="s">
        <v>111</v>
      </c>
      <c r="P3062" t="s">
        <v>114</v>
      </c>
      <c r="Q3062" t="str">
        <f>TEXT(Table357[[#This Row],[order_date]],"yyyy")</f>
        <v>2016</v>
      </c>
    </row>
    <row r="3063" spans="1:17" x14ac:dyDescent="0.3">
      <c r="A3063">
        <f t="shared" si="286"/>
        <v>7777898462</v>
      </c>
      <c r="B3063" s="1">
        <v>42541</v>
      </c>
      <c r="C3063" t="str">
        <f t="shared" si="282"/>
        <v>Monday</v>
      </c>
      <c r="D3063" t="str">
        <f t="shared" si="283"/>
        <v>June</v>
      </c>
      <c r="E3063">
        <v>16.75</v>
      </c>
      <c r="F3063" t="s">
        <v>7</v>
      </c>
      <c r="G3063" t="s">
        <v>22</v>
      </c>
      <c r="H3063">
        <f t="shared" si="284"/>
        <v>23.25</v>
      </c>
      <c r="I3063">
        <v>6</v>
      </c>
      <c r="J3063" t="s">
        <v>28</v>
      </c>
      <c r="K3063" t="s">
        <v>29</v>
      </c>
      <c r="L3063">
        <f>Table357[[#This Row],[unit_price]]*Table357[[#This Row],[quantity]]</f>
        <v>100.5</v>
      </c>
      <c r="M3063">
        <f t="shared" si="285"/>
        <v>139.5</v>
      </c>
      <c r="N3063">
        <f t="shared" si="287"/>
        <v>39</v>
      </c>
      <c r="O3063" t="s">
        <v>111</v>
      </c>
      <c r="P3063" t="s">
        <v>115</v>
      </c>
      <c r="Q3063" t="str">
        <f>TEXT(Table357[[#This Row],[order_date]],"yyyy")</f>
        <v>2016</v>
      </c>
    </row>
    <row r="3064" spans="1:17" x14ac:dyDescent="0.3">
      <c r="A3064">
        <f t="shared" si="286"/>
        <v>7777898463</v>
      </c>
      <c r="B3064" s="1">
        <v>42542</v>
      </c>
      <c r="C3064" t="str">
        <f t="shared" si="282"/>
        <v>Tuesday</v>
      </c>
      <c r="D3064" t="str">
        <f t="shared" si="283"/>
        <v>June</v>
      </c>
      <c r="E3064">
        <v>16</v>
      </c>
      <c r="F3064" t="s">
        <v>7</v>
      </c>
      <c r="G3064" t="s">
        <v>8</v>
      </c>
      <c r="H3064">
        <f t="shared" si="284"/>
        <v>20.5</v>
      </c>
      <c r="I3064">
        <v>11</v>
      </c>
      <c r="J3064" t="s">
        <v>11</v>
      </c>
      <c r="K3064" t="s">
        <v>12</v>
      </c>
      <c r="L3064">
        <f>Table357[[#This Row],[unit_price]]*Table357[[#This Row],[quantity]]</f>
        <v>176</v>
      </c>
      <c r="M3064">
        <f t="shared" si="285"/>
        <v>225.5</v>
      </c>
      <c r="N3064">
        <f t="shared" si="287"/>
        <v>49.5</v>
      </c>
      <c r="O3064" t="s">
        <v>112</v>
      </c>
      <c r="P3064" t="s">
        <v>114</v>
      </c>
      <c r="Q3064" t="str">
        <f>TEXT(Table357[[#This Row],[order_date]],"yyyy")</f>
        <v>2016</v>
      </c>
    </row>
    <row r="3065" spans="1:17" x14ac:dyDescent="0.3">
      <c r="A3065">
        <f t="shared" si="286"/>
        <v>7777898464</v>
      </c>
      <c r="B3065" s="1">
        <v>42542</v>
      </c>
      <c r="C3065" t="str">
        <f t="shared" si="282"/>
        <v>Tuesday</v>
      </c>
      <c r="D3065" t="str">
        <f t="shared" si="283"/>
        <v>June</v>
      </c>
      <c r="E3065">
        <v>16</v>
      </c>
      <c r="F3065" t="s">
        <v>7</v>
      </c>
      <c r="G3065" t="s">
        <v>14</v>
      </c>
      <c r="H3065">
        <f t="shared" si="284"/>
        <v>21.5</v>
      </c>
      <c r="I3065">
        <v>9</v>
      </c>
      <c r="J3065" t="s">
        <v>20</v>
      </c>
      <c r="K3065" t="s">
        <v>21</v>
      </c>
      <c r="L3065">
        <f>Table357[[#This Row],[unit_price]]*Table357[[#This Row],[quantity]]</f>
        <v>144</v>
      </c>
      <c r="M3065">
        <f t="shared" si="285"/>
        <v>193.5</v>
      </c>
      <c r="N3065">
        <f t="shared" si="287"/>
        <v>49.5</v>
      </c>
      <c r="O3065" t="s">
        <v>111</v>
      </c>
      <c r="P3065" t="s">
        <v>114</v>
      </c>
      <c r="Q3065" t="str">
        <f>TEXT(Table357[[#This Row],[order_date]],"yyyy")</f>
        <v>2016</v>
      </c>
    </row>
    <row r="3066" spans="1:17" x14ac:dyDescent="0.3">
      <c r="A3066">
        <f t="shared" si="286"/>
        <v>7777898465</v>
      </c>
      <c r="B3066" s="1">
        <v>42542</v>
      </c>
      <c r="C3066" t="str">
        <f t="shared" si="282"/>
        <v>Tuesday</v>
      </c>
      <c r="D3066" t="str">
        <f t="shared" si="283"/>
        <v>June</v>
      </c>
      <c r="E3066">
        <v>16.5</v>
      </c>
      <c r="F3066" t="s">
        <v>13</v>
      </c>
      <c r="G3066" t="s">
        <v>8</v>
      </c>
      <c r="H3066">
        <f t="shared" si="284"/>
        <v>22.5</v>
      </c>
      <c r="I3066">
        <v>6</v>
      </c>
      <c r="J3066" t="s">
        <v>9</v>
      </c>
      <c r="K3066" t="s">
        <v>10</v>
      </c>
      <c r="L3066">
        <f>Table357[[#This Row],[unit_price]]*Table357[[#This Row],[quantity]]</f>
        <v>99</v>
      </c>
      <c r="M3066">
        <f t="shared" si="285"/>
        <v>135</v>
      </c>
      <c r="N3066">
        <f t="shared" si="287"/>
        <v>36</v>
      </c>
      <c r="O3066" t="s">
        <v>112</v>
      </c>
      <c r="P3066" t="s">
        <v>115</v>
      </c>
      <c r="Q3066" t="str">
        <f>TEXT(Table357[[#This Row],[order_date]],"yyyy")</f>
        <v>2016</v>
      </c>
    </row>
    <row r="3067" spans="1:17" x14ac:dyDescent="0.3">
      <c r="A3067">
        <f t="shared" si="286"/>
        <v>7777898466</v>
      </c>
      <c r="B3067" s="1">
        <v>42542</v>
      </c>
      <c r="C3067" t="str">
        <f t="shared" si="282"/>
        <v>Tuesday</v>
      </c>
      <c r="D3067" t="str">
        <f t="shared" si="283"/>
        <v>June</v>
      </c>
      <c r="E3067">
        <v>9.75</v>
      </c>
      <c r="F3067" t="s">
        <v>27</v>
      </c>
      <c r="G3067" t="s">
        <v>8</v>
      </c>
      <c r="H3067">
        <f t="shared" si="284"/>
        <v>12.75</v>
      </c>
      <c r="I3067">
        <v>2</v>
      </c>
      <c r="J3067" t="s">
        <v>48</v>
      </c>
      <c r="K3067" t="s">
        <v>49</v>
      </c>
      <c r="L3067">
        <f>Table357[[#This Row],[unit_price]]*Table357[[#This Row],[quantity]]</f>
        <v>19.5</v>
      </c>
      <c r="M3067">
        <f t="shared" si="285"/>
        <v>25.5</v>
      </c>
      <c r="N3067">
        <f t="shared" si="287"/>
        <v>6</v>
      </c>
      <c r="O3067" t="s">
        <v>112</v>
      </c>
      <c r="P3067" t="s">
        <v>115</v>
      </c>
      <c r="Q3067" t="str">
        <f>TEXT(Table357[[#This Row],[order_date]],"yyyy")</f>
        <v>2016</v>
      </c>
    </row>
    <row r="3068" spans="1:17" x14ac:dyDescent="0.3">
      <c r="A3068">
        <f t="shared" si="286"/>
        <v>7777898467</v>
      </c>
      <c r="B3068" s="1">
        <v>42542</v>
      </c>
      <c r="C3068" t="str">
        <f t="shared" si="282"/>
        <v>Tuesday</v>
      </c>
      <c r="D3068" t="str">
        <f t="shared" si="283"/>
        <v>June</v>
      </c>
      <c r="E3068">
        <v>16.25</v>
      </c>
      <c r="F3068" t="s">
        <v>7</v>
      </c>
      <c r="G3068" t="s">
        <v>17</v>
      </c>
      <c r="H3068">
        <f t="shared" si="284"/>
        <v>24.75</v>
      </c>
      <c r="I3068">
        <v>12</v>
      </c>
      <c r="J3068" t="s">
        <v>70</v>
      </c>
      <c r="K3068" t="s">
        <v>71</v>
      </c>
      <c r="L3068">
        <f>Table357[[#This Row],[unit_price]]*Table357[[#This Row],[quantity]]</f>
        <v>195</v>
      </c>
      <c r="M3068">
        <f t="shared" si="285"/>
        <v>297</v>
      </c>
      <c r="N3068">
        <f t="shared" si="287"/>
        <v>102</v>
      </c>
      <c r="O3068" t="s">
        <v>112</v>
      </c>
      <c r="P3068" t="s">
        <v>114</v>
      </c>
      <c r="Q3068" t="str">
        <f>TEXT(Table357[[#This Row],[order_date]],"yyyy")</f>
        <v>2016</v>
      </c>
    </row>
    <row r="3069" spans="1:17" x14ac:dyDescent="0.3">
      <c r="A3069">
        <f t="shared" si="286"/>
        <v>7777898468</v>
      </c>
      <c r="B3069" s="1">
        <v>42543</v>
      </c>
      <c r="C3069" t="str">
        <f t="shared" si="282"/>
        <v>Wednesday</v>
      </c>
      <c r="D3069" t="str">
        <f t="shared" si="283"/>
        <v>June</v>
      </c>
      <c r="E3069">
        <v>20.75</v>
      </c>
      <c r="F3069" t="s">
        <v>13</v>
      </c>
      <c r="G3069" t="s">
        <v>17</v>
      </c>
      <c r="H3069">
        <f t="shared" si="284"/>
        <v>30.75</v>
      </c>
      <c r="I3069">
        <v>10</v>
      </c>
      <c r="J3069" t="s">
        <v>38</v>
      </c>
      <c r="K3069" t="s">
        <v>39</v>
      </c>
      <c r="L3069">
        <f>Table357[[#This Row],[unit_price]]*Table357[[#This Row],[quantity]]</f>
        <v>207.5</v>
      </c>
      <c r="M3069">
        <f t="shared" si="285"/>
        <v>307.5</v>
      </c>
      <c r="N3069">
        <f t="shared" si="287"/>
        <v>100</v>
      </c>
      <c r="O3069" t="s">
        <v>111</v>
      </c>
      <c r="P3069" t="s">
        <v>114</v>
      </c>
      <c r="Q3069" t="str">
        <f>TEXT(Table357[[#This Row],[order_date]],"yyyy")</f>
        <v>2016</v>
      </c>
    </row>
    <row r="3070" spans="1:17" x14ac:dyDescent="0.3">
      <c r="A3070">
        <f t="shared" si="286"/>
        <v>7777898469</v>
      </c>
      <c r="B3070" s="1">
        <v>42544</v>
      </c>
      <c r="C3070" t="str">
        <f t="shared" si="282"/>
        <v>Thursday</v>
      </c>
      <c r="D3070" t="str">
        <f t="shared" si="283"/>
        <v>June</v>
      </c>
      <c r="E3070">
        <v>12</v>
      </c>
      <c r="F3070" t="s">
        <v>27</v>
      </c>
      <c r="G3070" t="s">
        <v>8</v>
      </c>
      <c r="H3070">
        <f t="shared" si="284"/>
        <v>15</v>
      </c>
      <c r="I3070">
        <v>5</v>
      </c>
      <c r="J3070" t="s">
        <v>52</v>
      </c>
      <c r="K3070" t="s">
        <v>53</v>
      </c>
      <c r="L3070">
        <f>Table357[[#This Row],[unit_price]]*Table357[[#This Row],[quantity]]</f>
        <v>60</v>
      </c>
      <c r="M3070">
        <f t="shared" si="285"/>
        <v>75</v>
      </c>
      <c r="N3070">
        <f t="shared" si="287"/>
        <v>15</v>
      </c>
      <c r="O3070" t="s">
        <v>112</v>
      </c>
      <c r="P3070" t="s">
        <v>115</v>
      </c>
      <c r="Q3070" t="str">
        <f>TEXT(Table357[[#This Row],[order_date]],"yyyy")</f>
        <v>2016</v>
      </c>
    </row>
    <row r="3071" spans="1:17" x14ac:dyDescent="0.3">
      <c r="A3071">
        <f t="shared" si="286"/>
        <v>7777898470</v>
      </c>
      <c r="B3071" s="1">
        <v>42544</v>
      </c>
      <c r="C3071" t="str">
        <f t="shared" si="282"/>
        <v>Thursday</v>
      </c>
      <c r="D3071" t="str">
        <f t="shared" si="283"/>
        <v>June</v>
      </c>
      <c r="E3071">
        <v>16.5</v>
      </c>
      <c r="F3071" t="s">
        <v>7</v>
      </c>
      <c r="G3071" t="s">
        <v>17</v>
      </c>
      <c r="H3071">
        <f t="shared" si="284"/>
        <v>25</v>
      </c>
      <c r="I3071">
        <v>12</v>
      </c>
      <c r="J3071" t="s">
        <v>38</v>
      </c>
      <c r="K3071" t="s">
        <v>39</v>
      </c>
      <c r="L3071">
        <f>Table357[[#This Row],[unit_price]]*Table357[[#This Row],[quantity]]</f>
        <v>198</v>
      </c>
      <c r="M3071">
        <f t="shared" si="285"/>
        <v>300</v>
      </c>
      <c r="N3071">
        <f t="shared" si="287"/>
        <v>102</v>
      </c>
      <c r="O3071" t="s">
        <v>111</v>
      </c>
      <c r="P3071" t="s">
        <v>114</v>
      </c>
      <c r="Q3071" t="str">
        <f>TEXT(Table357[[#This Row],[order_date]],"yyyy")</f>
        <v>2016</v>
      </c>
    </row>
    <row r="3072" spans="1:17" x14ac:dyDescent="0.3">
      <c r="A3072">
        <f t="shared" si="286"/>
        <v>7777898471</v>
      </c>
      <c r="B3072" s="1">
        <v>42544</v>
      </c>
      <c r="C3072" t="str">
        <f t="shared" si="282"/>
        <v>Thursday</v>
      </c>
      <c r="D3072" t="str">
        <f t="shared" si="283"/>
        <v>June</v>
      </c>
      <c r="E3072">
        <v>20.75</v>
      </c>
      <c r="F3072" t="s">
        <v>13</v>
      </c>
      <c r="G3072" t="s">
        <v>22</v>
      </c>
      <c r="H3072">
        <f t="shared" si="284"/>
        <v>28.75</v>
      </c>
      <c r="I3072">
        <v>1</v>
      </c>
      <c r="J3072" t="s">
        <v>46</v>
      </c>
      <c r="K3072" t="s">
        <v>47</v>
      </c>
      <c r="L3072">
        <f>Table357[[#This Row],[unit_price]]*Table357[[#This Row],[quantity]]</f>
        <v>20.75</v>
      </c>
      <c r="M3072">
        <f t="shared" si="285"/>
        <v>28.75</v>
      </c>
      <c r="N3072">
        <f t="shared" si="287"/>
        <v>8</v>
      </c>
      <c r="O3072" t="s">
        <v>111</v>
      </c>
      <c r="P3072" t="s">
        <v>114</v>
      </c>
      <c r="Q3072" t="str">
        <f>TEXT(Table357[[#This Row],[order_date]],"yyyy")</f>
        <v>2016</v>
      </c>
    </row>
    <row r="3073" spans="1:17" x14ac:dyDescent="0.3">
      <c r="A3073">
        <f t="shared" si="286"/>
        <v>7777898472</v>
      </c>
      <c r="B3073" s="1">
        <v>42545</v>
      </c>
      <c r="C3073" t="str">
        <f t="shared" si="282"/>
        <v>Friday</v>
      </c>
      <c r="D3073" t="str">
        <f t="shared" si="283"/>
        <v>June</v>
      </c>
      <c r="E3073">
        <v>12.5</v>
      </c>
      <c r="F3073" t="s">
        <v>27</v>
      </c>
      <c r="G3073" t="s">
        <v>17</v>
      </c>
      <c r="H3073">
        <f t="shared" si="284"/>
        <v>19.5</v>
      </c>
      <c r="I3073">
        <v>10</v>
      </c>
      <c r="J3073" t="s">
        <v>66</v>
      </c>
      <c r="K3073" t="s">
        <v>67</v>
      </c>
      <c r="L3073">
        <f>Table357[[#This Row],[unit_price]]*Table357[[#This Row],[quantity]]</f>
        <v>125</v>
      </c>
      <c r="M3073">
        <f t="shared" si="285"/>
        <v>195</v>
      </c>
      <c r="N3073">
        <f t="shared" si="287"/>
        <v>70</v>
      </c>
      <c r="O3073" t="s">
        <v>112</v>
      </c>
      <c r="P3073" t="s">
        <v>115</v>
      </c>
      <c r="Q3073" t="str">
        <f>TEXT(Table357[[#This Row],[order_date]],"yyyy")</f>
        <v>2016</v>
      </c>
    </row>
    <row r="3074" spans="1:17" x14ac:dyDescent="0.3">
      <c r="A3074">
        <f t="shared" si="286"/>
        <v>7777898473</v>
      </c>
      <c r="B3074" s="1">
        <v>42545</v>
      </c>
      <c r="C3074" t="str">
        <f t="shared" ref="C3074:C3137" si="288">TEXT(B3074,"dddd")</f>
        <v>Friday</v>
      </c>
      <c r="D3074" t="str">
        <f t="shared" si="283"/>
        <v>June</v>
      </c>
      <c r="E3074">
        <v>20.75</v>
      </c>
      <c r="F3074" t="s">
        <v>13</v>
      </c>
      <c r="G3074" t="s">
        <v>22</v>
      </c>
      <c r="H3074">
        <f t="shared" si="284"/>
        <v>28.75</v>
      </c>
      <c r="I3074">
        <v>9</v>
      </c>
      <c r="J3074" t="s">
        <v>44</v>
      </c>
      <c r="K3074" t="s">
        <v>45</v>
      </c>
      <c r="L3074">
        <f>Table357[[#This Row],[unit_price]]*Table357[[#This Row],[quantity]]</f>
        <v>186.75</v>
      </c>
      <c r="M3074">
        <f t="shared" si="285"/>
        <v>258.75</v>
      </c>
      <c r="N3074">
        <f t="shared" si="287"/>
        <v>72</v>
      </c>
      <c r="O3074" t="s">
        <v>111</v>
      </c>
      <c r="P3074" t="s">
        <v>115</v>
      </c>
      <c r="Q3074" t="str">
        <f>TEXT(Table357[[#This Row],[order_date]],"yyyy")</f>
        <v>2016</v>
      </c>
    </row>
    <row r="3075" spans="1:17" x14ac:dyDescent="0.3">
      <c r="A3075">
        <f t="shared" si="286"/>
        <v>7777898474</v>
      </c>
      <c r="B3075" s="1">
        <v>42546</v>
      </c>
      <c r="C3075" t="str">
        <f t="shared" si="288"/>
        <v>Saturday</v>
      </c>
      <c r="D3075" t="str">
        <f t="shared" ref="D3075:D3138" si="289">TEXT(B3075,"mmmm")</f>
        <v>June</v>
      </c>
      <c r="E3075">
        <v>15.25</v>
      </c>
      <c r="F3075" t="s">
        <v>13</v>
      </c>
      <c r="G3075" t="s">
        <v>8</v>
      </c>
      <c r="H3075">
        <f t="shared" ref="H3075:H3138" si="290">E3075 +   IF(F3075="S", 2, IF(F3075="M", 3.5, IF(F3075="L", 5, 0))) +  IF(G3075="Classic", 1, IF(G3075="Veggie", 2, IF(G3075="Chicken", 3, IF(G3075="Supreme",5,0))))</f>
        <v>21.25</v>
      </c>
      <c r="I3075">
        <v>3</v>
      </c>
      <c r="J3075" t="s">
        <v>48</v>
      </c>
      <c r="K3075" t="s">
        <v>49</v>
      </c>
      <c r="L3075">
        <f>Table357[[#This Row],[unit_price]]*Table357[[#This Row],[quantity]]</f>
        <v>45.75</v>
      </c>
      <c r="M3075">
        <f t="shared" ref="M3075:M3138" si="291">H3075*I3075</f>
        <v>63.75</v>
      </c>
      <c r="N3075">
        <f t="shared" si="287"/>
        <v>18</v>
      </c>
      <c r="O3075" t="s">
        <v>111</v>
      </c>
      <c r="P3075" t="s">
        <v>115</v>
      </c>
      <c r="Q3075" t="str">
        <f>TEXT(Table357[[#This Row],[order_date]],"yyyy")</f>
        <v>2016</v>
      </c>
    </row>
    <row r="3076" spans="1:17" x14ac:dyDescent="0.3">
      <c r="A3076">
        <f t="shared" ref="A3076:A3139" si="292">A3075+1</f>
        <v>7777898475</v>
      </c>
      <c r="B3076" s="1">
        <v>42546</v>
      </c>
      <c r="C3076" t="str">
        <f t="shared" si="288"/>
        <v>Saturday</v>
      </c>
      <c r="D3076" t="str">
        <f t="shared" si="289"/>
        <v>June</v>
      </c>
      <c r="E3076">
        <v>16</v>
      </c>
      <c r="F3076" t="s">
        <v>7</v>
      </c>
      <c r="G3076" t="s">
        <v>14</v>
      </c>
      <c r="H3076">
        <f t="shared" si="290"/>
        <v>21.5</v>
      </c>
      <c r="I3076">
        <v>11</v>
      </c>
      <c r="J3076" t="s">
        <v>68</v>
      </c>
      <c r="K3076" t="s">
        <v>69</v>
      </c>
      <c r="L3076">
        <f>Table357[[#This Row],[unit_price]]*Table357[[#This Row],[quantity]]</f>
        <v>176</v>
      </c>
      <c r="M3076">
        <f t="shared" si="291"/>
        <v>236.5</v>
      </c>
      <c r="N3076">
        <f t="shared" si="287"/>
        <v>60.5</v>
      </c>
      <c r="O3076" t="s">
        <v>111</v>
      </c>
      <c r="P3076" t="s">
        <v>114</v>
      </c>
      <c r="Q3076" t="str">
        <f>TEXT(Table357[[#This Row],[order_date]],"yyyy")</f>
        <v>2016</v>
      </c>
    </row>
    <row r="3077" spans="1:17" x14ac:dyDescent="0.3">
      <c r="A3077">
        <f t="shared" si="292"/>
        <v>7777898476</v>
      </c>
      <c r="B3077" s="1">
        <v>42546</v>
      </c>
      <c r="C3077" t="str">
        <f t="shared" si="288"/>
        <v>Saturday</v>
      </c>
      <c r="D3077" t="str">
        <f t="shared" si="289"/>
        <v>June</v>
      </c>
      <c r="E3077">
        <v>12.75</v>
      </c>
      <c r="F3077" t="s">
        <v>27</v>
      </c>
      <c r="G3077" t="s">
        <v>22</v>
      </c>
      <c r="H3077">
        <f t="shared" si="290"/>
        <v>17.75</v>
      </c>
      <c r="I3077">
        <v>4</v>
      </c>
      <c r="J3077" t="s">
        <v>28</v>
      </c>
      <c r="K3077" t="s">
        <v>29</v>
      </c>
      <c r="L3077">
        <f>Table357[[#This Row],[unit_price]]*Table357[[#This Row],[quantity]]</f>
        <v>51</v>
      </c>
      <c r="M3077">
        <f t="shared" si="291"/>
        <v>71</v>
      </c>
      <c r="N3077">
        <f t="shared" ref="N3077:N3140" si="293">(H3077-E3077)*I3077</f>
        <v>20</v>
      </c>
      <c r="O3077" t="s">
        <v>111</v>
      </c>
      <c r="P3077" t="s">
        <v>115</v>
      </c>
      <c r="Q3077" t="str">
        <f>TEXT(Table357[[#This Row],[order_date]],"yyyy")</f>
        <v>2016</v>
      </c>
    </row>
    <row r="3078" spans="1:17" x14ac:dyDescent="0.3">
      <c r="A3078">
        <f t="shared" si="292"/>
        <v>7777898477</v>
      </c>
      <c r="B3078" s="1">
        <v>42546</v>
      </c>
      <c r="C3078" t="str">
        <f t="shared" si="288"/>
        <v>Saturday</v>
      </c>
      <c r="D3078" t="str">
        <f t="shared" si="289"/>
        <v>June</v>
      </c>
      <c r="E3078">
        <v>16.5</v>
      </c>
      <c r="F3078" t="s">
        <v>7</v>
      </c>
      <c r="G3078" t="s">
        <v>17</v>
      </c>
      <c r="H3078">
        <f t="shared" si="290"/>
        <v>25</v>
      </c>
      <c r="I3078">
        <v>11</v>
      </c>
      <c r="J3078" t="s">
        <v>18</v>
      </c>
      <c r="K3078" t="s">
        <v>19</v>
      </c>
      <c r="L3078">
        <f>Table357[[#This Row],[unit_price]]*Table357[[#This Row],[quantity]]</f>
        <v>181.5</v>
      </c>
      <c r="M3078">
        <f t="shared" si="291"/>
        <v>275</v>
      </c>
      <c r="N3078">
        <f t="shared" si="293"/>
        <v>93.5</v>
      </c>
      <c r="O3078" t="s">
        <v>111</v>
      </c>
      <c r="P3078" t="s">
        <v>114</v>
      </c>
      <c r="Q3078" t="str">
        <f>TEXT(Table357[[#This Row],[order_date]],"yyyy")</f>
        <v>2016</v>
      </c>
    </row>
    <row r="3079" spans="1:17" x14ac:dyDescent="0.3">
      <c r="A3079">
        <f t="shared" si="292"/>
        <v>7777898478</v>
      </c>
      <c r="B3079" s="1">
        <v>42547</v>
      </c>
      <c r="C3079" t="str">
        <f t="shared" si="288"/>
        <v>Sunday</v>
      </c>
      <c r="D3079" t="str">
        <f t="shared" si="289"/>
        <v>June</v>
      </c>
      <c r="E3079">
        <v>16.75</v>
      </c>
      <c r="F3079" t="s">
        <v>7</v>
      </c>
      <c r="G3079" t="s">
        <v>14</v>
      </c>
      <c r="H3079">
        <f t="shared" si="290"/>
        <v>22.25</v>
      </c>
      <c r="I3079">
        <v>10</v>
      </c>
      <c r="J3079" t="s">
        <v>62</v>
      </c>
      <c r="K3079" t="s">
        <v>63</v>
      </c>
      <c r="L3079">
        <f>Table357[[#This Row],[unit_price]]*Table357[[#This Row],[quantity]]</f>
        <v>167.5</v>
      </c>
      <c r="M3079">
        <f t="shared" si="291"/>
        <v>222.5</v>
      </c>
      <c r="N3079">
        <f t="shared" si="293"/>
        <v>55</v>
      </c>
      <c r="O3079" t="s">
        <v>112</v>
      </c>
      <c r="P3079" t="s">
        <v>115</v>
      </c>
      <c r="Q3079" t="str">
        <f>TEXT(Table357[[#This Row],[order_date]],"yyyy")</f>
        <v>2016</v>
      </c>
    </row>
    <row r="3080" spans="1:17" x14ac:dyDescent="0.3">
      <c r="A3080">
        <f t="shared" si="292"/>
        <v>7777898479</v>
      </c>
      <c r="B3080" s="1">
        <v>42547</v>
      </c>
      <c r="C3080" t="str">
        <f t="shared" si="288"/>
        <v>Sunday</v>
      </c>
      <c r="D3080" t="str">
        <f t="shared" si="289"/>
        <v>June</v>
      </c>
      <c r="E3080">
        <v>17.5</v>
      </c>
      <c r="F3080" t="s">
        <v>13</v>
      </c>
      <c r="G3080" t="s">
        <v>8</v>
      </c>
      <c r="H3080">
        <f t="shared" si="290"/>
        <v>23.5</v>
      </c>
      <c r="I3080">
        <v>1</v>
      </c>
      <c r="J3080" t="s">
        <v>74</v>
      </c>
      <c r="K3080" t="s">
        <v>75</v>
      </c>
      <c r="L3080">
        <f>Table357[[#This Row],[unit_price]]*Table357[[#This Row],[quantity]]</f>
        <v>17.5</v>
      </c>
      <c r="M3080">
        <f t="shared" si="291"/>
        <v>23.5</v>
      </c>
      <c r="N3080">
        <f t="shared" si="293"/>
        <v>6</v>
      </c>
      <c r="O3080" t="s">
        <v>111</v>
      </c>
      <c r="P3080" t="s">
        <v>114</v>
      </c>
      <c r="Q3080" t="str">
        <f>TEXT(Table357[[#This Row],[order_date]],"yyyy")</f>
        <v>2016</v>
      </c>
    </row>
    <row r="3081" spans="1:17" x14ac:dyDescent="0.3">
      <c r="A3081">
        <f t="shared" si="292"/>
        <v>7777898480</v>
      </c>
      <c r="B3081" s="1">
        <v>42547</v>
      </c>
      <c r="C3081" t="str">
        <f t="shared" si="288"/>
        <v>Sunday</v>
      </c>
      <c r="D3081" t="str">
        <f t="shared" si="289"/>
        <v>June</v>
      </c>
      <c r="E3081">
        <v>12.75</v>
      </c>
      <c r="F3081" t="s">
        <v>27</v>
      </c>
      <c r="G3081" t="s">
        <v>22</v>
      </c>
      <c r="H3081">
        <f t="shared" si="290"/>
        <v>17.75</v>
      </c>
      <c r="I3081">
        <v>7</v>
      </c>
      <c r="J3081" t="s">
        <v>44</v>
      </c>
      <c r="K3081" t="s">
        <v>45</v>
      </c>
      <c r="L3081">
        <f>Table357[[#This Row],[unit_price]]*Table357[[#This Row],[quantity]]</f>
        <v>89.25</v>
      </c>
      <c r="M3081">
        <f t="shared" si="291"/>
        <v>124.25</v>
      </c>
      <c r="N3081">
        <f t="shared" si="293"/>
        <v>35</v>
      </c>
      <c r="O3081" t="s">
        <v>112</v>
      </c>
      <c r="P3081" t="s">
        <v>114</v>
      </c>
      <c r="Q3081" t="str">
        <f>TEXT(Table357[[#This Row],[order_date]],"yyyy")</f>
        <v>2016</v>
      </c>
    </row>
    <row r="3082" spans="1:17" x14ac:dyDescent="0.3">
      <c r="A3082">
        <f t="shared" si="292"/>
        <v>7777898481</v>
      </c>
      <c r="B3082" s="1">
        <v>42547</v>
      </c>
      <c r="C3082" t="str">
        <f t="shared" si="288"/>
        <v>Sunday</v>
      </c>
      <c r="D3082" t="str">
        <f t="shared" si="289"/>
        <v>June</v>
      </c>
      <c r="E3082">
        <v>12</v>
      </c>
      <c r="F3082" t="s">
        <v>27</v>
      </c>
      <c r="G3082" t="s">
        <v>14</v>
      </c>
      <c r="H3082">
        <f t="shared" si="290"/>
        <v>16</v>
      </c>
      <c r="I3082">
        <v>11</v>
      </c>
      <c r="J3082" t="s">
        <v>42</v>
      </c>
      <c r="K3082" t="s">
        <v>43</v>
      </c>
      <c r="L3082">
        <f>Table357[[#This Row],[unit_price]]*Table357[[#This Row],[quantity]]</f>
        <v>132</v>
      </c>
      <c r="M3082">
        <f t="shared" si="291"/>
        <v>176</v>
      </c>
      <c r="N3082">
        <f t="shared" si="293"/>
        <v>44</v>
      </c>
      <c r="O3082" t="s">
        <v>111</v>
      </c>
      <c r="P3082" t="s">
        <v>115</v>
      </c>
      <c r="Q3082" t="str">
        <f>TEXT(Table357[[#This Row],[order_date]],"yyyy")</f>
        <v>2016</v>
      </c>
    </row>
    <row r="3083" spans="1:17" x14ac:dyDescent="0.3">
      <c r="A3083">
        <f t="shared" si="292"/>
        <v>7777898482</v>
      </c>
      <c r="B3083" s="1">
        <v>42547</v>
      </c>
      <c r="C3083" t="str">
        <f t="shared" si="288"/>
        <v>Sunday</v>
      </c>
      <c r="D3083" t="str">
        <f t="shared" si="289"/>
        <v>June</v>
      </c>
      <c r="E3083">
        <v>20.75</v>
      </c>
      <c r="F3083" t="s">
        <v>13</v>
      </c>
      <c r="G3083" t="s">
        <v>22</v>
      </c>
      <c r="H3083">
        <f t="shared" si="290"/>
        <v>28.75</v>
      </c>
      <c r="I3083">
        <v>8</v>
      </c>
      <c r="J3083" t="s">
        <v>28</v>
      </c>
      <c r="K3083" t="s">
        <v>29</v>
      </c>
      <c r="L3083">
        <f>Table357[[#This Row],[unit_price]]*Table357[[#This Row],[quantity]]</f>
        <v>166</v>
      </c>
      <c r="M3083">
        <f t="shared" si="291"/>
        <v>230</v>
      </c>
      <c r="N3083">
        <f t="shared" si="293"/>
        <v>64</v>
      </c>
      <c r="O3083" t="s">
        <v>112</v>
      </c>
      <c r="P3083" t="s">
        <v>114</v>
      </c>
      <c r="Q3083" t="str">
        <f>TEXT(Table357[[#This Row],[order_date]],"yyyy")</f>
        <v>2016</v>
      </c>
    </row>
    <row r="3084" spans="1:17" x14ac:dyDescent="0.3">
      <c r="A3084">
        <f t="shared" si="292"/>
        <v>7777898483</v>
      </c>
      <c r="B3084" s="1">
        <v>42548</v>
      </c>
      <c r="C3084" t="str">
        <f t="shared" si="288"/>
        <v>Monday</v>
      </c>
      <c r="D3084" t="str">
        <f t="shared" si="289"/>
        <v>June</v>
      </c>
      <c r="E3084">
        <v>12</v>
      </c>
      <c r="F3084" t="s">
        <v>27</v>
      </c>
      <c r="G3084" t="s">
        <v>8</v>
      </c>
      <c r="H3084">
        <f t="shared" si="290"/>
        <v>15</v>
      </c>
      <c r="I3084">
        <v>1</v>
      </c>
      <c r="J3084" t="s">
        <v>52</v>
      </c>
      <c r="K3084" t="s">
        <v>53</v>
      </c>
      <c r="L3084">
        <f>Table357[[#This Row],[unit_price]]*Table357[[#This Row],[quantity]]</f>
        <v>12</v>
      </c>
      <c r="M3084">
        <f t="shared" si="291"/>
        <v>15</v>
      </c>
      <c r="N3084">
        <f t="shared" si="293"/>
        <v>3</v>
      </c>
      <c r="O3084" t="s">
        <v>112</v>
      </c>
      <c r="P3084" t="s">
        <v>115</v>
      </c>
      <c r="Q3084" t="str">
        <f>TEXT(Table357[[#This Row],[order_date]],"yyyy")</f>
        <v>2016</v>
      </c>
    </row>
    <row r="3085" spans="1:17" x14ac:dyDescent="0.3">
      <c r="A3085">
        <f t="shared" si="292"/>
        <v>7777898484</v>
      </c>
      <c r="B3085" s="1">
        <v>42548</v>
      </c>
      <c r="C3085" t="str">
        <f t="shared" si="288"/>
        <v>Monday</v>
      </c>
      <c r="D3085" t="str">
        <f t="shared" si="289"/>
        <v>June</v>
      </c>
      <c r="E3085">
        <v>20.5</v>
      </c>
      <c r="F3085" t="s">
        <v>13</v>
      </c>
      <c r="G3085" t="s">
        <v>8</v>
      </c>
      <c r="H3085">
        <f t="shared" si="290"/>
        <v>26.5</v>
      </c>
      <c r="I3085">
        <v>8</v>
      </c>
      <c r="J3085" t="s">
        <v>36</v>
      </c>
      <c r="K3085" t="s">
        <v>37</v>
      </c>
      <c r="L3085">
        <f>Table357[[#This Row],[unit_price]]*Table357[[#This Row],[quantity]]</f>
        <v>164</v>
      </c>
      <c r="M3085">
        <f t="shared" si="291"/>
        <v>212</v>
      </c>
      <c r="N3085">
        <f t="shared" si="293"/>
        <v>48</v>
      </c>
      <c r="O3085" t="s">
        <v>111</v>
      </c>
      <c r="P3085" t="s">
        <v>114</v>
      </c>
      <c r="Q3085" t="str">
        <f>TEXT(Table357[[#This Row],[order_date]],"yyyy")</f>
        <v>2016</v>
      </c>
    </row>
    <row r="3086" spans="1:17" x14ac:dyDescent="0.3">
      <c r="A3086">
        <f t="shared" si="292"/>
        <v>7777898485</v>
      </c>
      <c r="B3086" s="1">
        <v>42548</v>
      </c>
      <c r="C3086" t="str">
        <f t="shared" si="288"/>
        <v>Monday</v>
      </c>
      <c r="D3086" t="str">
        <f t="shared" si="289"/>
        <v>June</v>
      </c>
      <c r="E3086">
        <v>20.75</v>
      </c>
      <c r="F3086" t="s">
        <v>13</v>
      </c>
      <c r="G3086" t="s">
        <v>22</v>
      </c>
      <c r="H3086">
        <f t="shared" si="290"/>
        <v>28.75</v>
      </c>
      <c r="I3086">
        <v>2</v>
      </c>
      <c r="J3086" t="s">
        <v>44</v>
      </c>
      <c r="K3086" t="s">
        <v>45</v>
      </c>
      <c r="L3086">
        <f>Table357[[#This Row],[unit_price]]*Table357[[#This Row],[quantity]]</f>
        <v>41.5</v>
      </c>
      <c r="M3086">
        <f t="shared" si="291"/>
        <v>57.5</v>
      </c>
      <c r="N3086">
        <f t="shared" si="293"/>
        <v>16</v>
      </c>
      <c r="O3086" t="s">
        <v>111</v>
      </c>
      <c r="P3086" t="s">
        <v>115</v>
      </c>
      <c r="Q3086" t="str">
        <f>TEXT(Table357[[#This Row],[order_date]],"yyyy")</f>
        <v>2016</v>
      </c>
    </row>
    <row r="3087" spans="1:17" x14ac:dyDescent="0.3">
      <c r="A3087">
        <f t="shared" si="292"/>
        <v>7777898486</v>
      </c>
      <c r="B3087" s="1">
        <v>42548</v>
      </c>
      <c r="C3087" t="str">
        <f t="shared" si="288"/>
        <v>Monday</v>
      </c>
      <c r="D3087" t="str">
        <f t="shared" si="289"/>
        <v>June</v>
      </c>
      <c r="E3087">
        <v>12.5</v>
      </c>
      <c r="F3087" t="s">
        <v>7</v>
      </c>
      <c r="G3087" t="s">
        <v>8</v>
      </c>
      <c r="H3087">
        <f t="shared" si="290"/>
        <v>17</v>
      </c>
      <c r="I3087">
        <v>3</v>
      </c>
      <c r="J3087" t="s">
        <v>48</v>
      </c>
      <c r="K3087" t="s">
        <v>49</v>
      </c>
      <c r="L3087">
        <f>Table357[[#This Row],[unit_price]]*Table357[[#This Row],[quantity]]</f>
        <v>37.5</v>
      </c>
      <c r="M3087">
        <f t="shared" si="291"/>
        <v>51</v>
      </c>
      <c r="N3087">
        <f t="shared" si="293"/>
        <v>13.5</v>
      </c>
      <c r="O3087" t="s">
        <v>112</v>
      </c>
      <c r="P3087" t="s">
        <v>114</v>
      </c>
      <c r="Q3087" t="str">
        <f>TEXT(Table357[[#This Row],[order_date]],"yyyy")</f>
        <v>2016</v>
      </c>
    </row>
    <row r="3088" spans="1:17" x14ac:dyDescent="0.3">
      <c r="A3088">
        <f t="shared" si="292"/>
        <v>7777898487</v>
      </c>
      <c r="B3088" s="1">
        <v>42548</v>
      </c>
      <c r="C3088" t="str">
        <f t="shared" si="288"/>
        <v>Monday</v>
      </c>
      <c r="D3088" t="str">
        <f t="shared" si="289"/>
        <v>June</v>
      </c>
      <c r="E3088">
        <v>16.5</v>
      </c>
      <c r="F3088" t="s">
        <v>7</v>
      </c>
      <c r="G3088" t="s">
        <v>17</v>
      </c>
      <c r="H3088">
        <f t="shared" si="290"/>
        <v>25</v>
      </c>
      <c r="I3088">
        <v>3</v>
      </c>
      <c r="J3088" t="s">
        <v>25</v>
      </c>
      <c r="K3088" t="s">
        <v>26</v>
      </c>
      <c r="L3088">
        <f>Table357[[#This Row],[unit_price]]*Table357[[#This Row],[quantity]]</f>
        <v>49.5</v>
      </c>
      <c r="M3088">
        <f t="shared" si="291"/>
        <v>75</v>
      </c>
      <c r="N3088">
        <f t="shared" si="293"/>
        <v>25.5</v>
      </c>
      <c r="O3088" t="s">
        <v>111</v>
      </c>
      <c r="P3088" t="s">
        <v>114</v>
      </c>
      <c r="Q3088" t="str">
        <f>TEXT(Table357[[#This Row],[order_date]],"yyyy")</f>
        <v>2016</v>
      </c>
    </row>
    <row r="3089" spans="1:17" x14ac:dyDescent="0.3">
      <c r="A3089">
        <f t="shared" si="292"/>
        <v>7777898488</v>
      </c>
      <c r="B3089" s="1">
        <v>42548</v>
      </c>
      <c r="C3089" t="str">
        <f t="shared" si="288"/>
        <v>Monday</v>
      </c>
      <c r="D3089" t="str">
        <f t="shared" si="289"/>
        <v>June</v>
      </c>
      <c r="E3089">
        <v>16</v>
      </c>
      <c r="F3089" t="s">
        <v>7</v>
      </c>
      <c r="G3089" t="s">
        <v>8</v>
      </c>
      <c r="H3089">
        <f t="shared" si="290"/>
        <v>20.5</v>
      </c>
      <c r="I3089">
        <v>8</v>
      </c>
      <c r="J3089" t="s">
        <v>58</v>
      </c>
      <c r="K3089" t="s">
        <v>59</v>
      </c>
      <c r="L3089">
        <f>Table357[[#This Row],[unit_price]]*Table357[[#This Row],[quantity]]</f>
        <v>128</v>
      </c>
      <c r="M3089">
        <f t="shared" si="291"/>
        <v>164</v>
      </c>
      <c r="N3089">
        <f t="shared" si="293"/>
        <v>36</v>
      </c>
      <c r="O3089" t="s">
        <v>112</v>
      </c>
      <c r="P3089" t="s">
        <v>115</v>
      </c>
      <c r="Q3089" t="str">
        <f>TEXT(Table357[[#This Row],[order_date]],"yyyy")</f>
        <v>2016</v>
      </c>
    </row>
    <row r="3090" spans="1:17" x14ac:dyDescent="0.3">
      <c r="A3090">
        <f t="shared" si="292"/>
        <v>7777898489</v>
      </c>
      <c r="B3090" s="1">
        <v>42548</v>
      </c>
      <c r="C3090" t="str">
        <f t="shared" si="288"/>
        <v>Monday</v>
      </c>
      <c r="D3090" t="str">
        <f t="shared" si="289"/>
        <v>June</v>
      </c>
      <c r="E3090">
        <v>16.5</v>
      </c>
      <c r="F3090" t="s">
        <v>7</v>
      </c>
      <c r="G3090" t="s">
        <v>17</v>
      </c>
      <c r="H3090">
        <f t="shared" si="290"/>
        <v>25</v>
      </c>
      <c r="I3090">
        <v>8</v>
      </c>
      <c r="J3090" t="s">
        <v>66</v>
      </c>
      <c r="K3090" t="s">
        <v>67</v>
      </c>
      <c r="L3090">
        <f>Table357[[#This Row],[unit_price]]*Table357[[#This Row],[quantity]]</f>
        <v>132</v>
      </c>
      <c r="M3090">
        <f t="shared" si="291"/>
        <v>200</v>
      </c>
      <c r="N3090">
        <f t="shared" si="293"/>
        <v>68</v>
      </c>
      <c r="O3090" t="s">
        <v>112</v>
      </c>
      <c r="P3090" t="s">
        <v>115</v>
      </c>
      <c r="Q3090" t="str">
        <f>TEXT(Table357[[#This Row],[order_date]],"yyyy")</f>
        <v>2016</v>
      </c>
    </row>
    <row r="3091" spans="1:17" x14ac:dyDescent="0.3">
      <c r="A3091">
        <f t="shared" si="292"/>
        <v>7777898490</v>
      </c>
      <c r="B3091" s="1">
        <v>42548</v>
      </c>
      <c r="C3091" t="str">
        <f t="shared" si="288"/>
        <v>Monday</v>
      </c>
      <c r="D3091" t="str">
        <f t="shared" si="289"/>
        <v>June</v>
      </c>
      <c r="E3091">
        <v>12.5</v>
      </c>
      <c r="F3091" t="s">
        <v>27</v>
      </c>
      <c r="G3091" t="s">
        <v>17</v>
      </c>
      <c r="H3091">
        <f t="shared" si="290"/>
        <v>19.5</v>
      </c>
      <c r="I3091">
        <v>10</v>
      </c>
      <c r="J3091" t="s">
        <v>66</v>
      </c>
      <c r="K3091" t="s">
        <v>67</v>
      </c>
      <c r="L3091">
        <f>Table357[[#This Row],[unit_price]]*Table357[[#This Row],[quantity]]</f>
        <v>125</v>
      </c>
      <c r="M3091">
        <f t="shared" si="291"/>
        <v>195</v>
      </c>
      <c r="N3091">
        <f t="shared" si="293"/>
        <v>70</v>
      </c>
      <c r="O3091" t="s">
        <v>111</v>
      </c>
      <c r="P3091" t="s">
        <v>114</v>
      </c>
      <c r="Q3091" t="str">
        <f>TEXT(Table357[[#This Row],[order_date]],"yyyy")</f>
        <v>2016</v>
      </c>
    </row>
    <row r="3092" spans="1:17" x14ac:dyDescent="0.3">
      <c r="A3092">
        <f t="shared" si="292"/>
        <v>7777898491</v>
      </c>
      <c r="B3092" s="1">
        <v>42549</v>
      </c>
      <c r="C3092" t="str">
        <f t="shared" si="288"/>
        <v>Tuesday</v>
      </c>
      <c r="D3092" t="str">
        <f t="shared" si="289"/>
        <v>June</v>
      </c>
      <c r="E3092">
        <v>12.25</v>
      </c>
      <c r="F3092" t="s">
        <v>27</v>
      </c>
      <c r="G3092" t="s">
        <v>17</v>
      </c>
      <c r="H3092">
        <f t="shared" si="290"/>
        <v>19.25</v>
      </c>
      <c r="I3092">
        <v>2</v>
      </c>
      <c r="J3092" t="s">
        <v>70</v>
      </c>
      <c r="K3092" t="s">
        <v>71</v>
      </c>
      <c r="L3092">
        <f>Table357[[#This Row],[unit_price]]*Table357[[#This Row],[quantity]]</f>
        <v>24.5</v>
      </c>
      <c r="M3092">
        <f t="shared" si="291"/>
        <v>38.5</v>
      </c>
      <c r="N3092">
        <f t="shared" si="293"/>
        <v>14</v>
      </c>
      <c r="O3092" t="s">
        <v>111</v>
      </c>
      <c r="P3092" t="s">
        <v>114</v>
      </c>
      <c r="Q3092" t="str">
        <f>TEXT(Table357[[#This Row],[order_date]],"yyyy")</f>
        <v>2016</v>
      </c>
    </row>
    <row r="3093" spans="1:17" x14ac:dyDescent="0.3">
      <c r="A3093">
        <f t="shared" si="292"/>
        <v>7777898492</v>
      </c>
      <c r="B3093" s="1">
        <v>42549</v>
      </c>
      <c r="C3093" t="str">
        <f t="shared" si="288"/>
        <v>Tuesday</v>
      </c>
      <c r="D3093" t="str">
        <f t="shared" si="289"/>
        <v>June</v>
      </c>
      <c r="E3093">
        <v>12.75</v>
      </c>
      <c r="F3093" t="s">
        <v>27</v>
      </c>
      <c r="G3093" t="s">
        <v>22</v>
      </c>
      <c r="H3093">
        <f t="shared" si="290"/>
        <v>17.75</v>
      </c>
      <c r="I3093">
        <v>11</v>
      </c>
      <c r="J3093" t="s">
        <v>28</v>
      </c>
      <c r="K3093" t="s">
        <v>29</v>
      </c>
      <c r="L3093">
        <f>Table357[[#This Row],[unit_price]]*Table357[[#This Row],[quantity]]</f>
        <v>140.25</v>
      </c>
      <c r="M3093">
        <f t="shared" si="291"/>
        <v>195.25</v>
      </c>
      <c r="N3093">
        <f t="shared" si="293"/>
        <v>55</v>
      </c>
      <c r="O3093" t="s">
        <v>112</v>
      </c>
      <c r="P3093" t="s">
        <v>115</v>
      </c>
      <c r="Q3093" t="str">
        <f>TEXT(Table357[[#This Row],[order_date]],"yyyy")</f>
        <v>2016</v>
      </c>
    </row>
    <row r="3094" spans="1:17" x14ac:dyDescent="0.3">
      <c r="A3094">
        <f t="shared" si="292"/>
        <v>7777898493</v>
      </c>
      <c r="B3094" s="1">
        <v>42549</v>
      </c>
      <c r="C3094" t="str">
        <f t="shared" si="288"/>
        <v>Tuesday</v>
      </c>
      <c r="D3094" t="str">
        <f t="shared" si="289"/>
        <v>June</v>
      </c>
      <c r="E3094">
        <v>16.75</v>
      </c>
      <c r="F3094" t="s">
        <v>7</v>
      </c>
      <c r="G3094" t="s">
        <v>22</v>
      </c>
      <c r="H3094">
        <f t="shared" si="290"/>
        <v>23.25</v>
      </c>
      <c r="I3094">
        <v>3</v>
      </c>
      <c r="J3094" t="s">
        <v>23</v>
      </c>
      <c r="K3094" t="s">
        <v>24</v>
      </c>
      <c r="L3094">
        <f>Table357[[#This Row],[unit_price]]*Table357[[#This Row],[quantity]]</f>
        <v>50.25</v>
      </c>
      <c r="M3094">
        <f t="shared" si="291"/>
        <v>69.75</v>
      </c>
      <c r="N3094">
        <f t="shared" si="293"/>
        <v>19.5</v>
      </c>
      <c r="O3094" t="s">
        <v>112</v>
      </c>
      <c r="P3094" t="s">
        <v>115</v>
      </c>
      <c r="Q3094" t="str">
        <f>TEXT(Table357[[#This Row],[order_date]],"yyyy")</f>
        <v>2016</v>
      </c>
    </row>
    <row r="3095" spans="1:17" x14ac:dyDescent="0.3">
      <c r="A3095">
        <f t="shared" si="292"/>
        <v>7777898494</v>
      </c>
      <c r="B3095" s="1">
        <v>42549</v>
      </c>
      <c r="C3095" t="str">
        <f t="shared" si="288"/>
        <v>Tuesday</v>
      </c>
      <c r="D3095" t="str">
        <f t="shared" si="289"/>
        <v>June</v>
      </c>
      <c r="E3095">
        <v>18.5</v>
      </c>
      <c r="F3095" t="s">
        <v>13</v>
      </c>
      <c r="G3095" t="s">
        <v>14</v>
      </c>
      <c r="H3095">
        <f t="shared" si="290"/>
        <v>25.5</v>
      </c>
      <c r="I3095">
        <v>4</v>
      </c>
      <c r="J3095" t="s">
        <v>15</v>
      </c>
      <c r="K3095" t="s">
        <v>16</v>
      </c>
      <c r="L3095">
        <f>Table357[[#This Row],[unit_price]]*Table357[[#This Row],[quantity]]</f>
        <v>74</v>
      </c>
      <c r="M3095">
        <f t="shared" si="291"/>
        <v>102</v>
      </c>
      <c r="N3095">
        <f t="shared" si="293"/>
        <v>28</v>
      </c>
      <c r="O3095" t="s">
        <v>111</v>
      </c>
      <c r="P3095" t="s">
        <v>114</v>
      </c>
      <c r="Q3095" t="str">
        <f>TEXT(Table357[[#This Row],[order_date]],"yyyy")</f>
        <v>2016</v>
      </c>
    </row>
    <row r="3096" spans="1:17" x14ac:dyDescent="0.3">
      <c r="A3096">
        <f t="shared" si="292"/>
        <v>7777898495</v>
      </c>
      <c r="B3096" s="1">
        <v>42549</v>
      </c>
      <c r="C3096" t="str">
        <f t="shared" si="288"/>
        <v>Tuesday</v>
      </c>
      <c r="D3096" t="str">
        <f t="shared" si="289"/>
        <v>June</v>
      </c>
      <c r="E3096">
        <v>14.75</v>
      </c>
      <c r="F3096" t="s">
        <v>7</v>
      </c>
      <c r="G3096" t="s">
        <v>14</v>
      </c>
      <c r="H3096">
        <f t="shared" si="290"/>
        <v>20.25</v>
      </c>
      <c r="I3096">
        <v>8</v>
      </c>
      <c r="J3096" t="s">
        <v>56</v>
      </c>
      <c r="K3096" t="s">
        <v>57</v>
      </c>
      <c r="L3096">
        <f>Table357[[#This Row],[unit_price]]*Table357[[#This Row],[quantity]]</f>
        <v>118</v>
      </c>
      <c r="M3096">
        <f t="shared" si="291"/>
        <v>162</v>
      </c>
      <c r="N3096">
        <f t="shared" si="293"/>
        <v>44</v>
      </c>
      <c r="O3096" t="s">
        <v>112</v>
      </c>
      <c r="P3096" t="s">
        <v>115</v>
      </c>
      <c r="Q3096" t="str">
        <f>TEXT(Table357[[#This Row],[order_date]],"yyyy")</f>
        <v>2016</v>
      </c>
    </row>
    <row r="3097" spans="1:17" x14ac:dyDescent="0.3">
      <c r="A3097">
        <f t="shared" si="292"/>
        <v>7777898496</v>
      </c>
      <c r="B3097" s="1">
        <v>42551</v>
      </c>
      <c r="C3097" t="str">
        <f t="shared" si="288"/>
        <v>Thursday</v>
      </c>
      <c r="D3097" t="str">
        <f t="shared" si="289"/>
        <v>June</v>
      </c>
      <c r="E3097">
        <v>16</v>
      </c>
      <c r="F3097" t="s">
        <v>7</v>
      </c>
      <c r="G3097" t="s">
        <v>8</v>
      </c>
      <c r="H3097">
        <f t="shared" si="290"/>
        <v>20.5</v>
      </c>
      <c r="I3097">
        <v>5</v>
      </c>
      <c r="J3097" t="s">
        <v>58</v>
      </c>
      <c r="K3097" t="s">
        <v>59</v>
      </c>
      <c r="L3097">
        <f>Table357[[#This Row],[unit_price]]*Table357[[#This Row],[quantity]]</f>
        <v>80</v>
      </c>
      <c r="M3097">
        <f t="shared" si="291"/>
        <v>102.5</v>
      </c>
      <c r="N3097">
        <f t="shared" si="293"/>
        <v>22.5</v>
      </c>
      <c r="O3097" t="s">
        <v>111</v>
      </c>
      <c r="P3097" t="s">
        <v>114</v>
      </c>
      <c r="Q3097" t="str">
        <f>TEXT(Table357[[#This Row],[order_date]],"yyyy")</f>
        <v>2016</v>
      </c>
    </row>
    <row r="3098" spans="1:17" x14ac:dyDescent="0.3">
      <c r="A3098">
        <f t="shared" si="292"/>
        <v>7777898497</v>
      </c>
      <c r="B3098" s="1">
        <v>42551</v>
      </c>
      <c r="C3098" t="str">
        <f t="shared" si="288"/>
        <v>Thursday</v>
      </c>
      <c r="D3098" t="str">
        <f t="shared" si="289"/>
        <v>June</v>
      </c>
      <c r="E3098">
        <v>12</v>
      </c>
      <c r="F3098" t="s">
        <v>27</v>
      </c>
      <c r="G3098" t="s">
        <v>8</v>
      </c>
      <c r="H3098">
        <f t="shared" si="290"/>
        <v>15</v>
      </c>
      <c r="I3098">
        <v>10</v>
      </c>
      <c r="J3098" t="s">
        <v>58</v>
      </c>
      <c r="K3098" t="s">
        <v>59</v>
      </c>
      <c r="L3098">
        <f>Table357[[#This Row],[unit_price]]*Table357[[#This Row],[quantity]]</f>
        <v>120</v>
      </c>
      <c r="M3098">
        <f t="shared" si="291"/>
        <v>150</v>
      </c>
      <c r="N3098">
        <f t="shared" si="293"/>
        <v>30</v>
      </c>
      <c r="O3098" t="s">
        <v>112</v>
      </c>
      <c r="P3098" t="s">
        <v>115</v>
      </c>
      <c r="Q3098" t="str">
        <f>TEXT(Table357[[#This Row],[order_date]],"yyyy")</f>
        <v>2016</v>
      </c>
    </row>
    <row r="3099" spans="1:17" x14ac:dyDescent="0.3">
      <c r="A3099">
        <f t="shared" si="292"/>
        <v>7777898498</v>
      </c>
      <c r="B3099" s="1">
        <v>42551</v>
      </c>
      <c r="C3099" t="str">
        <f t="shared" si="288"/>
        <v>Thursday</v>
      </c>
      <c r="D3099" t="str">
        <f t="shared" si="289"/>
        <v>June</v>
      </c>
      <c r="E3099">
        <v>12.75</v>
      </c>
      <c r="F3099" t="s">
        <v>27</v>
      </c>
      <c r="G3099" t="s">
        <v>22</v>
      </c>
      <c r="H3099">
        <f t="shared" si="290"/>
        <v>17.75</v>
      </c>
      <c r="I3099">
        <v>6</v>
      </c>
      <c r="J3099" t="s">
        <v>28</v>
      </c>
      <c r="K3099" t="s">
        <v>29</v>
      </c>
      <c r="L3099">
        <f>Table357[[#This Row],[unit_price]]*Table357[[#This Row],[quantity]]</f>
        <v>76.5</v>
      </c>
      <c r="M3099">
        <f t="shared" si="291"/>
        <v>106.5</v>
      </c>
      <c r="N3099">
        <f t="shared" si="293"/>
        <v>30</v>
      </c>
      <c r="O3099" t="s">
        <v>112</v>
      </c>
      <c r="P3099" t="s">
        <v>115</v>
      </c>
      <c r="Q3099" t="str">
        <f>TEXT(Table357[[#This Row],[order_date]],"yyyy")</f>
        <v>2016</v>
      </c>
    </row>
    <row r="3100" spans="1:17" x14ac:dyDescent="0.3">
      <c r="A3100">
        <f t="shared" si="292"/>
        <v>7777898499</v>
      </c>
      <c r="B3100" s="1">
        <v>42551</v>
      </c>
      <c r="C3100" t="str">
        <f t="shared" si="288"/>
        <v>Thursday</v>
      </c>
      <c r="D3100" t="str">
        <f t="shared" si="289"/>
        <v>June</v>
      </c>
      <c r="E3100">
        <v>12</v>
      </c>
      <c r="F3100" t="s">
        <v>27</v>
      </c>
      <c r="G3100" t="s">
        <v>8</v>
      </c>
      <c r="H3100">
        <f t="shared" si="290"/>
        <v>15</v>
      </c>
      <c r="I3100">
        <v>11</v>
      </c>
      <c r="J3100" t="s">
        <v>52</v>
      </c>
      <c r="K3100" t="s">
        <v>53</v>
      </c>
      <c r="L3100">
        <f>Table357[[#This Row],[unit_price]]*Table357[[#This Row],[quantity]]</f>
        <v>132</v>
      </c>
      <c r="M3100">
        <f t="shared" si="291"/>
        <v>165</v>
      </c>
      <c r="N3100">
        <f t="shared" si="293"/>
        <v>33</v>
      </c>
      <c r="O3100" t="s">
        <v>111</v>
      </c>
      <c r="P3100" t="s">
        <v>115</v>
      </c>
      <c r="Q3100" t="str">
        <f>TEXT(Table357[[#This Row],[order_date]],"yyyy")</f>
        <v>2016</v>
      </c>
    </row>
    <row r="3101" spans="1:17" x14ac:dyDescent="0.3">
      <c r="A3101">
        <f t="shared" si="292"/>
        <v>7777898500</v>
      </c>
      <c r="B3101" s="1">
        <v>42551</v>
      </c>
      <c r="C3101" t="str">
        <f t="shared" si="288"/>
        <v>Thursday</v>
      </c>
      <c r="D3101" t="str">
        <f t="shared" si="289"/>
        <v>June</v>
      </c>
      <c r="E3101">
        <v>12</v>
      </c>
      <c r="F3101" t="s">
        <v>27</v>
      </c>
      <c r="G3101" t="s">
        <v>8</v>
      </c>
      <c r="H3101">
        <f t="shared" si="290"/>
        <v>15</v>
      </c>
      <c r="I3101">
        <v>7</v>
      </c>
      <c r="J3101" t="s">
        <v>36</v>
      </c>
      <c r="K3101" t="s">
        <v>37</v>
      </c>
      <c r="L3101">
        <f>Table357[[#This Row],[unit_price]]*Table357[[#This Row],[quantity]]</f>
        <v>84</v>
      </c>
      <c r="M3101">
        <f t="shared" si="291"/>
        <v>105</v>
      </c>
      <c r="N3101">
        <f t="shared" si="293"/>
        <v>21</v>
      </c>
      <c r="O3101" t="s">
        <v>112</v>
      </c>
      <c r="P3101" t="s">
        <v>115</v>
      </c>
      <c r="Q3101" t="str">
        <f>TEXT(Table357[[#This Row],[order_date]],"yyyy")</f>
        <v>2016</v>
      </c>
    </row>
    <row r="3102" spans="1:17" x14ac:dyDescent="0.3">
      <c r="A3102">
        <f t="shared" si="292"/>
        <v>7777898501</v>
      </c>
      <c r="B3102" s="1">
        <v>42551</v>
      </c>
      <c r="C3102" t="str">
        <f t="shared" si="288"/>
        <v>Thursday</v>
      </c>
      <c r="D3102" t="str">
        <f t="shared" si="289"/>
        <v>June</v>
      </c>
      <c r="E3102">
        <v>15.25</v>
      </c>
      <c r="F3102" t="s">
        <v>13</v>
      </c>
      <c r="G3102" t="s">
        <v>8</v>
      </c>
      <c r="H3102">
        <f t="shared" si="290"/>
        <v>21.25</v>
      </c>
      <c r="I3102">
        <v>9</v>
      </c>
      <c r="J3102" t="s">
        <v>48</v>
      </c>
      <c r="K3102" t="s">
        <v>49</v>
      </c>
      <c r="L3102">
        <f>Table357[[#This Row],[unit_price]]*Table357[[#This Row],[quantity]]</f>
        <v>137.25</v>
      </c>
      <c r="M3102">
        <f t="shared" si="291"/>
        <v>191.25</v>
      </c>
      <c r="N3102">
        <f t="shared" si="293"/>
        <v>54</v>
      </c>
      <c r="O3102" t="s">
        <v>111</v>
      </c>
      <c r="P3102" t="s">
        <v>114</v>
      </c>
      <c r="Q3102" t="str">
        <f>TEXT(Table357[[#This Row],[order_date]],"yyyy")</f>
        <v>2016</v>
      </c>
    </row>
    <row r="3103" spans="1:17" x14ac:dyDescent="0.3">
      <c r="A3103">
        <f t="shared" si="292"/>
        <v>7777898502</v>
      </c>
      <c r="B3103" s="1">
        <v>42551</v>
      </c>
      <c r="C3103" t="str">
        <f t="shared" si="288"/>
        <v>Thursday</v>
      </c>
      <c r="D3103" t="str">
        <f t="shared" si="289"/>
        <v>June</v>
      </c>
      <c r="E3103">
        <v>12.5</v>
      </c>
      <c r="F3103" t="s">
        <v>27</v>
      </c>
      <c r="G3103" t="s">
        <v>17</v>
      </c>
      <c r="H3103">
        <f t="shared" si="290"/>
        <v>19.5</v>
      </c>
      <c r="I3103">
        <v>9</v>
      </c>
      <c r="J3103" t="s">
        <v>38</v>
      </c>
      <c r="K3103" t="s">
        <v>39</v>
      </c>
      <c r="L3103">
        <f>Table357[[#This Row],[unit_price]]*Table357[[#This Row],[quantity]]</f>
        <v>112.5</v>
      </c>
      <c r="M3103">
        <f t="shared" si="291"/>
        <v>175.5</v>
      </c>
      <c r="N3103">
        <f t="shared" si="293"/>
        <v>63</v>
      </c>
      <c r="O3103" t="s">
        <v>111</v>
      </c>
      <c r="P3103" t="s">
        <v>115</v>
      </c>
      <c r="Q3103" t="str">
        <f>TEXT(Table357[[#This Row],[order_date]],"yyyy")</f>
        <v>2016</v>
      </c>
    </row>
    <row r="3104" spans="1:17" x14ac:dyDescent="0.3">
      <c r="A3104">
        <f t="shared" si="292"/>
        <v>7777898503</v>
      </c>
      <c r="B3104" s="1">
        <v>42551</v>
      </c>
      <c r="C3104" t="str">
        <f t="shared" si="288"/>
        <v>Thursday</v>
      </c>
      <c r="D3104" t="str">
        <f t="shared" si="289"/>
        <v>June</v>
      </c>
      <c r="E3104">
        <v>10.5</v>
      </c>
      <c r="F3104" t="s">
        <v>27</v>
      </c>
      <c r="G3104" t="s">
        <v>8</v>
      </c>
      <c r="H3104">
        <f t="shared" si="290"/>
        <v>13.5</v>
      </c>
      <c r="I3104">
        <v>5</v>
      </c>
      <c r="J3104" t="s">
        <v>9</v>
      </c>
      <c r="K3104" t="s">
        <v>10</v>
      </c>
      <c r="L3104">
        <f>Table357[[#This Row],[unit_price]]*Table357[[#This Row],[quantity]]</f>
        <v>52.5</v>
      </c>
      <c r="M3104">
        <f t="shared" si="291"/>
        <v>67.5</v>
      </c>
      <c r="N3104">
        <f t="shared" si="293"/>
        <v>15</v>
      </c>
      <c r="O3104" t="s">
        <v>111</v>
      </c>
      <c r="P3104" t="s">
        <v>114</v>
      </c>
      <c r="Q3104" t="str">
        <f>TEXT(Table357[[#This Row],[order_date]],"yyyy")</f>
        <v>2016</v>
      </c>
    </row>
    <row r="3105" spans="1:17" x14ac:dyDescent="0.3">
      <c r="A3105">
        <f t="shared" si="292"/>
        <v>7777898504</v>
      </c>
      <c r="B3105" s="1">
        <v>42552</v>
      </c>
      <c r="C3105" t="str">
        <f t="shared" si="288"/>
        <v>Friday</v>
      </c>
      <c r="D3105" t="str">
        <f t="shared" si="289"/>
        <v>July</v>
      </c>
      <c r="E3105">
        <v>20.5</v>
      </c>
      <c r="F3105" t="s">
        <v>13</v>
      </c>
      <c r="G3105" t="s">
        <v>8</v>
      </c>
      <c r="H3105">
        <f t="shared" si="290"/>
        <v>26.5</v>
      </c>
      <c r="I3105">
        <v>7</v>
      </c>
      <c r="J3105" t="s">
        <v>30</v>
      </c>
      <c r="K3105" t="s">
        <v>31</v>
      </c>
      <c r="L3105">
        <f>Table357[[#This Row],[unit_price]]*Table357[[#This Row],[quantity]]</f>
        <v>143.5</v>
      </c>
      <c r="M3105">
        <f t="shared" si="291"/>
        <v>185.5</v>
      </c>
      <c r="N3105">
        <f t="shared" si="293"/>
        <v>42</v>
      </c>
      <c r="O3105" t="s">
        <v>112</v>
      </c>
      <c r="P3105" t="s">
        <v>115</v>
      </c>
      <c r="Q3105" t="str">
        <f>TEXT(Table357[[#This Row],[order_date]],"yyyy")</f>
        <v>2016</v>
      </c>
    </row>
    <row r="3106" spans="1:17" x14ac:dyDescent="0.3">
      <c r="A3106">
        <f t="shared" si="292"/>
        <v>7777898505</v>
      </c>
      <c r="B3106" s="1">
        <v>42552</v>
      </c>
      <c r="C3106" t="str">
        <f t="shared" si="288"/>
        <v>Friday</v>
      </c>
      <c r="D3106" t="str">
        <f t="shared" si="289"/>
        <v>July</v>
      </c>
      <c r="E3106">
        <v>20.75</v>
      </c>
      <c r="F3106" t="s">
        <v>13</v>
      </c>
      <c r="G3106" t="s">
        <v>22</v>
      </c>
      <c r="H3106">
        <f t="shared" si="290"/>
        <v>28.75</v>
      </c>
      <c r="I3106">
        <v>9</v>
      </c>
      <c r="J3106" t="s">
        <v>28</v>
      </c>
      <c r="K3106" t="s">
        <v>29</v>
      </c>
      <c r="L3106">
        <f>Table357[[#This Row],[unit_price]]*Table357[[#This Row],[quantity]]</f>
        <v>186.75</v>
      </c>
      <c r="M3106">
        <f t="shared" si="291"/>
        <v>258.75</v>
      </c>
      <c r="N3106">
        <f t="shared" si="293"/>
        <v>72</v>
      </c>
      <c r="O3106" t="s">
        <v>111</v>
      </c>
      <c r="P3106" t="s">
        <v>115</v>
      </c>
      <c r="Q3106" t="str">
        <f>TEXT(Table357[[#This Row],[order_date]],"yyyy")</f>
        <v>2016</v>
      </c>
    </row>
    <row r="3107" spans="1:17" x14ac:dyDescent="0.3">
      <c r="A3107">
        <f t="shared" si="292"/>
        <v>7777898506</v>
      </c>
      <c r="B3107" s="1">
        <v>42552</v>
      </c>
      <c r="C3107" t="str">
        <f t="shared" si="288"/>
        <v>Friday</v>
      </c>
      <c r="D3107" t="str">
        <f t="shared" si="289"/>
        <v>July</v>
      </c>
      <c r="E3107">
        <v>16.75</v>
      </c>
      <c r="F3107" t="s">
        <v>7</v>
      </c>
      <c r="G3107" t="s">
        <v>22</v>
      </c>
      <c r="H3107">
        <f t="shared" si="290"/>
        <v>23.25</v>
      </c>
      <c r="I3107">
        <v>7</v>
      </c>
      <c r="J3107" t="s">
        <v>28</v>
      </c>
      <c r="K3107" t="s">
        <v>29</v>
      </c>
      <c r="L3107">
        <f>Table357[[#This Row],[unit_price]]*Table357[[#This Row],[quantity]]</f>
        <v>117.25</v>
      </c>
      <c r="M3107">
        <f t="shared" si="291"/>
        <v>162.75</v>
      </c>
      <c r="N3107">
        <f t="shared" si="293"/>
        <v>45.5</v>
      </c>
      <c r="O3107" t="s">
        <v>112</v>
      </c>
      <c r="P3107" t="s">
        <v>115</v>
      </c>
      <c r="Q3107" t="str">
        <f>TEXT(Table357[[#This Row],[order_date]],"yyyy")</f>
        <v>2016</v>
      </c>
    </row>
    <row r="3108" spans="1:17" x14ac:dyDescent="0.3">
      <c r="A3108">
        <f t="shared" si="292"/>
        <v>7777898507</v>
      </c>
      <c r="B3108" s="1">
        <v>42552</v>
      </c>
      <c r="C3108" t="str">
        <f t="shared" si="288"/>
        <v>Friday</v>
      </c>
      <c r="D3108" t="str">
        <f t="shared" si="289"/>
        <v>July</v>
      </c>
      <c r="E3108">
        <v>12</v>
      </c>
      <c r="F3108" t="s">
        <v>27</v>
      </c>
      <c r="G3108" t="s">
        <v>8</v>
      </c>
      <c r="H3108">
        <f t="shared" si="290"/>
        <v>15</v>
      </c>
      <c r="I3108">
        <v>9</v>
      </c>
      <c r="J3108" t="s">
        <v>52</v>
      </c>
      <c r="K3108" t="s">
        <v>53</v>
      </c>
      <c r="L3108">
        <f>Table357[[#This Row],[unit_price]]*Table357[[#This Row],[quantity]]</f>
        <v>108</v>
      </c>
      <c r="M3108">
        <f t="shared" si="291"/>
        <v>135</v>
      </c>
      <c r="N3108">
        <f t="shared" si="293"/>
        <v>27</v>
      </c>
      <c r="O3108" t="s">
        <v>111</v>
      </c>
      <c r="P3108" t="s">
        <v>115</v>
      </c>
      <c r="Q3108" t="str">
        <f>TEXT(Table357[[#This Row],[order_date]],"yyyy")</f>
        <v>2016</v>
      </c>
    </row>
    <row r="3109" spans="1:17" x14ac:dyDescent="0.3">
      <c r="A3109">
        <f t="shared" si="292"/>
        <v>7777898508</v>
      </c>
      <c r="B3109" s="1">
        <v>42552</v>
      </c>
      <c r="C3109" t="str">
        <f t="shared" si="288"/>
        <v>Friday</v>
      </c>
      <c r="D3109" t="str">
        <f t="shared" si="289"/>
        <v>July</v>
      </c>
      <c r="E3109">
        <v>20.75</v>
      </c>
      <c r="F3109" t="s">
        <v>13</v>
      </c>
      <c r="G3109" t="s">
        <v>17</v>
      </c>
      <c r="H3109">
        <f t="shared" si="290"/>
        <v>30.75</v>
      </c>
      <c r="I3109">
        <v>11</v>
      </c>
      <c r="J3109" t="s">
        <v>25</v>
      </c>
      <c r="K3109" t="s">
        <v>26</v>
      </c>
      <c r="L3109">
        <f>Table357[[#This Row],[unit_price]]*Table357[[#This Row],[quantity]]</f>
        <v>228.25</v>
      </c>
      <c r="M3109">
        <f t="shared" si="291"/>
        <v>338.25</v>
      </c>
      <c r="N3109">
        <f t="shared" si="293"/>
        <v>110</v>
      </c>
      <c r="O3109" t="s">
        <v>111</v>
      </c>
      <c r="P3109" t="s">
        <v>114</v>
      </c>
      <c r="Q3109" t="str">
        <f>TEXT(Table357[[#This Row],[order_date]],"yyyy")</f>
        <v>2016</v>
      </c>
    </row>
    <row r="3110" spans="1:17" x14ac:dyDescent="0.3">
      <c r="A3110">
        <f t="shared" si="292"/>
        <v>7777898509</v>
      </c>
      <c r="B3110" s="1">
        <v>42552</v>
      </c>
      <c r="C3110" t="str">
        <f t="shared" si="288"/>
        <v>Friday</v>
      </c>
      <c r="D3110" t="str">
        <f t="shared" si="289"/>
        <v>July</v>
      </c>
      <c r="E3110">
        <v>12</v>
      </c>
      <c r="F3110" t="s">
        <v>27</v>
      </c>
      <c r="G3110" t="s">
        <v>8</v>
      </c>
      <c r="H3110">
        <f t="shared" si="290"/>
        <v>15</v>
      </c>
      <c r="I3110">
        <v>6</v>
      </c>
      <c r="J3110" t="s">
        <v>52</v>
      </c>
      <c r="K3110" t="s">
        <v>53</v>
      </c>
      <c r="L3110">
        <f>Table357[[#This Row],[unit_price]]*Table357[[#This Row],[quantity]]</f>
        <v>72</v>
      </c>
      <c r="M3110">
        <f t="shared" si="291"/>
        <v>90</v>
      </c>
      <c r="N3110">
        <f t="shared" si="293"/>
        <v>18</v>
      </c>
      <c r="O3110" t="s">
        <v>112</v>
      </c>
      <c r="P3110" t="s">
        <v>115</v>
      </c>
      <c r="Q3110" t="str">
        <f>TEXT(Table357[[#This Row],[order_date]],"yyyy")</f>
        <v>2016</v>
      </c>
    </row>
    <row r="3111" spans="1:17" x14ac:dyDescent="0.3">
      <c r="A3111">
        <f t="shared" si="292"/>
        <v>7777898510</v>
      </c>
      <c r="B3111" s="1">
        <v>42553</v>
      </c>
      <c r="C3111" t="str">
        <f t="shared" si="288"/>
        <v>Saturday</v>
      </c>
      <c r="D3111" t="str">
        <f t="shared" si="289"/>
        <v>July</v>
      </c>
      <c r="E3111">
        <v>14.75</v>
      </c>
      <c r="F3111" t="s">
        <v>7</v>
      </c>
      <c r="G3111" t="s">
        <v>14</v>
      </c>
      <c r="H3111">
        <f t="shared" si="290"/>
        <v>20.25</v>
      </c>
      <c r="I3111">
        <v>8</v>
      </c>
      <c r="J3111" t="s">
        <v>56</v>
      </c>
      <c r="K3111" t="s">
        <v>57</v>
      </c>
      <c r="L3111">
        <f>Table357[[#This Row],[unit_price]]*Table357[[#This Row],[quantity]]</f>
        <v>118</v>
      </c>
      <c r="M3111">
        <f t="shared" si="291"/>
        <v>162</v>
      </c>
      <c r="N3111">
        <f t="shared" si="293"/>
        <v>44</v>
      </c>
      <c r="O3111" t="s">
        <v>111</v>
      </c>
      <c r="P3111" t="s">
        <v>115</v>
      </c>
      <c r="Q3111" t="str">
        <f>TEXT(Table357[[#This Row],[order_date]],"yyyy")</f>
        <v>2016</v>
      </c>
    </row>
    <row r="3112" spans="1:17" x14ac:dyDescent="0.3">
      <c r="A3112">
        <f t="shared" si="292"/>
        <v>7777898511</v>
      </c>
      <c r="B3112" s="1">
        <v>42553</v>
      </c>
      <c r="C3112" t="str">
        <f t="shared" si="288"/>
        <v>Saturday</v>
      </c>
      <c r="D3112" t="str">
        <f t="shared" si="289"/>
        <v>July</v>
      </c>
      <c r="E3112">
        <v>12.75</v>
      </c>
      <c r="F3112" t="s">
        <v>27</v>
      </c>
      <c r="G3112" t="s">
        <v>14</v>
      </c>
      <c r="H3112">
        <f t="shared" si="290"/>
        <v>16.75</v>
      </c>
      <c r="I3112">
        <v>5</v>
      </c>
      <c r="J3112" t="s">
        <v>62</v>
      </c>
      <c r="K3112" t="s">
        <v>63</v>
      </c>
      <c r="L3112">
        <f>Table357[[#This Row],[unit_price]]*Table357[[#This Row],[quantity]]</f>
        <v>63.75</v>
      </c>
      <c r="M3112">
        <f t="shared" si="291"/>
        <v>83.75</v>
      </c>
      <c r="N3112">
        <f t="shared" si="293"/>
        <v>20</v>
      </c>
      <c r="O3112" t="s">
        <v>112</v>
      </c>
      <c r="P3112" t="s">
        <v>114</v>
      </c>
      <c r="Q3112" t="str">
        <f>TEXT(Table357[[#This Row],[order_date]],"yyyy")</f>
        <v>2016</v>
      </c>
    </row>
    <row r="3113" spans="1:17" x14ac:dyDescent="0.3">
      <c r="A3113">
        <f t="shared" si="292"/>
        <v>7777898512</v>
      </c>
      <c r="B3113" s="1">
        <v>42553</v>
      </c>
      <c r="C3113" t="str">
        <f t="shared" si="288"/>
        <v>Saturday</v>
      </c>
      <c r="D3113" t="str">
        <f t="shared" si="289"/>
        <v>July</v>
      </c>
      <c r="E3113">
        <v>16</v>
      </c>
      <c r="F3113" t="s">
        <v>7</v>
      </c>
      <c r="G3113" t="s">
        <v>14</v>
      </c>
      <c r="H3113">
        <f t="shared" si="290"/>
        <v>21.5</v>
      </c>
      <c r="I3113">
        <v>5</v>
      </c>
      <c r="J3113" t="s">
        <v>64</v>
      </c>
      <c r="K3113" t="s">
        <v>65</v>
      </c>
      <c r="L3113">
        <f>Table357[[#This Row],[unit_price]]*Table357[[#This Row],[quantity]]</f>
        <v>80</v>
      </c>
      <c r="M3113">
        <f t="shared" si="291"/>
        <v>107.5</v>
      </c>
      <c r="N3113">
        <f t="shared" si="293"/>
        <v>27.5</v>
      </c>
      <c r="O3113" t="s">
        <v>111</v>
      </c>
      <c r="P3113" t="s">
        <v>114</v>
      </c>
      <c r="Q3113" t="str">
        <f>TEXT(Table357[[#This Row],[order_date]],"yyyy")</f>
        <v>2016</v>
      </c>
    </row>
    <row r="3114" spans="1:17" x14ac:dyDescent="0.3">
      <c r="A3114">
        <f t="shared" si="292"/>
        <v>7777898513</v>
      </c>
      <c r="B3114" s="1">
        <v>42553</v>
      </c>
      <c r="C3114" t="str">
        <f t="shared" si="288"/>
        <v>Saturday</v>
      </c>
      <c r="D3114" t="str">
        <f t="shared" si="289"/>
        <v>July</v>
      </c>
      <c r="E3114">
        <v>16.75</v>
      </c>
      <c r="F3114" t="s">
        <v>7</v>
      </c>
      <c r="G3114" t="s">
        <v>22</v>
      </c>
      <c r="H3114">
        <f t="shared" si="290"/>
        <v>23.25</v>
      </c>
      <c r="I3114">
        <v>2</v>
      </c>
      <c r="J3114" t="s">
        <v>28</v>
      </c>
      <c r="K3114" t="s">
        <v>29</v>
      </c>
      <c r="L3114">
        <f>Table357[[#This Row],[unit_price]]*Table357[[#This Row],[quantity]]</f>
        <v>33.5</v>
      </c>
      <c r="M3114">
        <f t="shared" si="291"/>
        <v>46.5</v>
      </c>
      <c r="N3114">
        <f t="shared" si="293"/>
        <v>13</v>
      </c>
      <c r="O3114" t="s">
        <v>111</v>
      </c>
      <c r="P3114" t="s">
        <v>115</v>
      </c>
      <c r="Q3114" t="str">
        <f>TEXT(Table357[[#This Row],[order_date]],"yyyy")</f>
        <v>2016</v>
      </c>
    </row>
    <row r="3115" spans="1:17" x14ac:dyDescent="0.3">
      <c r="A3115">
        <f t="shared" si="292"/>
        <v>7777898514</v>
      </c>
      <c r="B3115" s="1">
        <v>42553</v>
      </c>
      <c r="C3115" t="str">
        <f t="shared" si="288"/>
        <v>Saturday</v>
      </c>
      <c r="D3115" t="str">
        <f t="shared" si="289"/>
        <v>July</v>
      </c>
      <c r="E3115">
        <v>17.95</v>
      </c>
      <c r="F3115" t="s">
        <v>13</v>
      </c>
      <c r="G3115" t="s">
        <v>14</v>
      </c>
      <c r="H3115">
        <f t="shared" si="290"/>
        <v>24.95</v>
      </c>
      <c r="I3115">
        <v>1</v>
      </c>
      <c r="J3115" t="s">
        <v>56</v>
      </c>
      <c r="K3115" t="s">
        <v>57</v>
      </c>
      <c r="L3115">
        <f>Table357[[#This Row],[unit_price]]*Table357[[#This Row],[quantity]]</f>
        <v>17.95</v>
      </c>
      <c r="M3115">
        <f t="shared" si="291"/>
        <v>24.95</v>
      </c>
      <c r="N3115">
        <f t="shared" si="293"/>
        <v>7</v>
      </c>
      <c r="O3115" t="s">
        <v>111</v>
      </c>
      <c r="P3115" t="s">
        <v>115</v>
      </c>
      <c r="Q3115" t="str">
        <f>TEXT(Table357[[#This Row],[order_date]],"yyyy")</f>
        <v>2016</v>
      </c>
    </row>
    <row r="3116" spans="1:17" x14ac:dyDescent="0.3">
      <c r="A3116">
        <f t="shared" si="292"/>
        <v>7777898515</v>
      </c>
      <c r="B3116" s="1">
        <v>42553</v>
      </c>
      <c r="C3116" t="str">
        <f t="shared" si="288"/>
        <v>Saturday</v>
      </c>
      <c r="D3116" t="str">
        <f t="shared" si="289"/>
        <v>July</v>
      </c>
      <c r="E3116">
        <v>14.75</v>
      </c>
      <c r="F3116" t="s">
        <v>7</v>
      </c>
      <c r="G3116" t="s">
        <v>14</v>
      </c>
      <c r="H3116">
        <f t="shared" si="290"/>
        <v>20.25</v>
      </c>
      <c r="I3116">
        <v>12</v>
      </c>
      <c r="J3116" t="s">
        <v>56</v>
      </c>
      <c r="K3116" t="s">
        <v>57</v>
      </c>
      <c r="L3116">
        <f>Table357[[#This Row],[unit_price]]*Table357[[#This Row],[quantity]]</f>
        <v>177</v>
      </c>
      <c r="M3116">
        <f t="shared" si="291"/>
        <v>243</v>
      </c>
      <c r="N3116">
        <f t="shared" si="293"/>
        <v>66</v>
      </c>
      <c r="O3116" t="s">
        <v>112</v>
      </c>
      <c r="P3116" t="s">
        <v>114</v>
      </c>
      <c r="Q3116" t="str">
        <f>TEXT(Table357[[#This Row],[order_date]],"yyyy")</f>
        <v>2016</v>
      </c>
    </row>
    <row r="3117" spans="1:17" x14ac:dyDescent="0.3">
      <c r="A3117">
        <f t="shared" si="292"/>
        <v>7777898516</v>
      </c>
      <c r="B3117" s="1">
        <v>42553</v>
      </c>
      <c r="C3117" t="str">
        <f t="shared" si="288"/>
        <v>Saturday</v>
      </c>
      <c r="D3117" t="str">
        <f t="shared" si="289"/>
        <v>July</v>
      </c>
      <c r="E3117">
        <v>12.5</v>
      </c>
      <c r="F3117" t="s">
        <v>27</v>
      </c>
      <c r="G3117" t="s">
        <v>17</v>
      </c>
      <c r="H3117">
        <f t="shared" si="290"/>
        <v>19.5</v>
      </c>
      <c r="I3117">
        <v>5</v>
      </c>
      <c r="J3117" t="s">
        <v>25</v>
      </c>
      <c r="K3117" t="s">
        <v>26</v>
      </c>
      <c r="L3117">
        <f>Table357[[#This Row],[unit_price]]*Table357[[#This Row],[quantity]]</f>
        <v>62.5</v>
      </c>
      <c r="M3117">
        <f t="shared" si="291"/>
        <v>97.5</v>
      </c>
      <c r="N3117">
        <f t="shared" si="293"/>
        <v>35</v>
      </c>
      <c r="O3117" t="s">
        <v>112</v>
      </c>
      <c r="P3117" t="s">
        <v>115</v>
      </c>
      <c r="Q3117" t="str">
        <f>TEXT(Table357[[#This Row],[order_date]],"yyyy")</f>
        <v>2016</v>
      </c>
    </row>
    <row r="3118" spans="1:17" x14ac:dyDescent="0.3">
      <c r="A3118">
        <f t="shared" si="292"/>
        <v>7777898517</v>
      </c>
      <c r="B3118" s="1">
        <v>42553</v>
      </c>
      <c r="C3118" t="str">
        <f t="shared" si="288"/>
        <v>Saturday</v>
      </c>
      <c r="D3118" t="str">
        <f t="shared" si="289"/>
        <v>July</v>
      </c>
      <c r="E3118">
        <v>20.75</v>
      </c>
      <c r="F3118" t="s">
        <v>13</v>
      </c>
      <c r="G3118" t="s">
        <v>17</v>
      </c>
      <c r="H3118">
        <f t="shared" si="290"/>
        <v>30.75</v>
      </c>
      <c r="I3118">
        <v>11</v>
      </c>
      <c r="J3118" t="s">
        <v>54</v>
      </c>
      <c r="K3118" t="s">
        <v>55</v>
      </c>
      <c r="L3118">
        <f>Table357[[#This Row],[unit_price]]*Table357[[#This Row],[quantity]]</f>
        <v>228.25</v>
      </c>
      <c r="M3118">
        <f t="shared" si="291"/>
        <v>338.25</v>
      </c>
      <c r="N3118">
        <f t="shared" si="293"/>
        <v>110</v>
      </c>
      <c r="O3118" t="s">
        <v>111</v>
      </c>
      <c r="P3118" t="s">
        <v>115</v>
      </c>
      <c r="Q3118" t="str">
        <f>TEXT(Table357[[#This Row],[order_date]],"yyyy")</f>
        <v>2016</v>
      </c>
    </row>
    <row r="3119" spans="1:17" x14ac:dyDescent="0.3">
      <c r="A3119">
        <f t="shared" si="292"/>
        <v>7777898518</v>
      </c>
      <c r="B3119" s="1">
        <v>42553</v>
      </c>
      <c r="C3119" t="str">
        <f t="shared" si="288"/>
        <v>Saturday</v>
      </c>
      <c r="D3119" t="str">
        <f t="shared" si="289"/>
        <v>July</v>
      </c>
      <c r="E3119">
        <v>16.5</v>
      </c>
      <c r="F3119" t="s">
        <v>7</v>
      </c>
      <c r="G3119" t="s">
        <v>17</v>
      </c>
      <c r="H3119">
        <f t="shared" si="290"/>
        <v>25</v>
      </c>
      <c r="I3119">
        <v>3</v>
      </c>
      <c r="J3119" t="s">
        <v>18</v>
      </c>
      <c r="K3119" t="s">
        <v>19</v>
      </c>
      <c r="L3119">
        <f>Table357[[#This Row],[unit_price]]*Table357[[#This Row],[quantity]]</f>
        <v>49.5</v>
      </c>
      <c r="M3119">
        <f t="shared" si="291"/>
        <v>75</v>
      </c>
      <c r="N3119">
        <f t="shared" si="293"/>
        <v>25.5</v>
      </c>
      <c r="O3119" t="s">
        <v>112</v>
      </c>
      <c r="P3119" t="s">
        <v>115</v>
      </c>
      <c r="Q3119" t="str">
        <f>TEXT(Table357[[#This Row],[order_date]],"yyyy")</f>
        <v>2016</v>
      </c>
    </row>
    <row r="3120" spans="1:17" x14ac:dyDescent="0.3">
      <c r="A3120">
        <f t="shared" si="292"/>
        <v>7777898519</v>
      </c>
      <c r="B3120" s="1">
        <v>42554</v>
      </c>
      <c r="C3120" t="str">
        <f t="shared" si="288"/>
        <v>Sunday</v>
      </c>
      <c r="D3120" t="str">
        <f t="shared" si="289"/>
        <v>July</v>
      </c>
      <c r="E3120">
        <v>12.5</v>
      </c>
      <c r="F3120" t="s">
        <v>7</v>
      </c>
      <c r="G3120" t="s">
        <v>8</v>
      </c>
      <c r="H3120">
        <f t="shared" si="290"/>
        <v>17</v>
      </c>
      <c r="I3120">
        <v>8</v>
      </c>
      <c r="J3120" t="s">
        <v>48</v>
      </c>
      <c r="K3120" t="s">
        <v>49</v>
      </c>
      <c r="L3120">
        <f>Table357[[#This Row],[unit_price]]*Table357[[#This Row],[quantity]]</f>
        <v>100</v>
      </c>
      <c r="M3120">
        <f t="shared" si="291"/>
        <v>136</v>
      </c>
      <c r="N3120">
        <f t="shared" si="293"/>
        <v>36</v>
      </c>
      <c r="O3120" t="s">
        <v>111</v>
      </c>
      <c r="P3120" t="s">
        <v>115</v>
      </c>
      <c r="Q3120" t="str">
        <f>TEXT(Table357[[#This Row],[order_date]],"yyyy")</f>
        <v>2016</v>
      </c>
    </row>
    <row r="3121" spans="1:17" x14ac:dyDescent="0.3">
      <c r="A3121">
        <f t="shared" si="292"/>
        <v>7777898520</v>
      </c>
      <c r="B3121" s="1">
        <v>42554</v>
      </c>
      <c r="C3121" t="str">
        <f t="shared" si="288"/>
        <v>Sunday</v>
      </c>
      <c r="D3121" t="str">
        <f t="shared" si="289"/>
        <v>July</v>
      </c>
      <c r="E3121">
        <v>20.75</v>
      </c>
      <c r="F3121" t="s">
        <v>13</v>
      </c>
      <c r="G3121" t="s">
        <v>22</v>
      </c>
      <c r="H3121">
        <f t="shared" si="290"/>
        <v>28.75</v>
      </c>
      <c r="I3121">
        <v>10</v>
      </c>
      <c r="J3121" t="s">
        <v>44</v>
      </c>
      <c r="K3121" t="s">
        <v>45</v>
      </c>
      <c r="L3121">
        <f>Table357[[#This Row],[unit_price]]*Table357[[#This Row],[quantity]]</f>
        <v>207.5</v>
      </c>
      <c r="M3121">
        <f t="shared" si="291"/>
        <v>287.5</v>
      </c>
      <c r="N3121">
        <f t="shared" si="293"/>
        <v>80</v>
      </c>
      <c r="O3121" t="s">
        <v>112</v>
      </c>
      <c r="P3121" t="s">
        <v>114</v>
      </c>
      <c r="Q3121" t="str">
        <f>TEXT(Table357[[#This Row],[order_date]],"yyyy")</f>
        <v>2016</v>
      </c>
    </row>
    <row r="3122" spans="1:17" x14ac:dyDescent="0.3">
      <c r="A3122">
        <f t="shared" si="292"/>
        <v>7777898521</v>
      </c>
      <c r="B3122" s="1">
        <v>42554</v>
      </c>
      <c r="C3122" t="str">
        <f t="shared" si="288"/>
        <v>Sunday</v>
      </c>
      <c r="D3122" t="str">
        <f t="shared" si="289"/>
        <v>July</v>
      </c>
      <c r="E3122">
        <v>20.75</v>
      </c>
      <c r="F3122" t="s">
        <v>13</v>
      </c>
      <c r="G3122" t="s">
        <v>22</v>
      </c>
      <c r="H3122">
        <f t="shared" si="290"/>
        <v>28.75</v>
      </c>
      <c r="I3122">
        <v>7</v>
      </c>
      <c r="J3122" t="s">
        <v>46</v>
      </c>
      <c r="K3122" t="s">
        <v>47</v>
      </c>
      <c r="L3122">
        <f>Table357[[#This Row],[unit_price]]*Table357[[#This Row],[quantity]]</f>
        <v>145.25</v>
      </c>
      <c r="M3122">
        <f t="shared" si="291"/>
        <v>201.25</v>
      </c>
      <c r="N3122">
        <f t="shared" si="293"/>
        <v>56</v>
      </c>
      <c r="O3122" t="s">
        <v>111</v>
      </c>
      <c r="P3122" t="s">
        <v>114</v>
      </c>
      <c r="Q3122" t="str">
        <f>TEXT(Table357[[#This Row],[order_date]],"yyyy")</f>
        <v>2016</v>
      </c>
    </row>
    <row r="3123" spans="1:17" x14ac:dyDescent="0.3">
      <c r="A3123">
        <f t="shared" si="292"/>
        <v>7777898522</v>
      </c>
      <c r="B3123" s="1">
        <v>42554</v>
      </c>
      <c r="C3123" t="str">
        <f t="shared" si="288"/>
        <v>Sunday</v>
      </c>
      <c r="D3123" t="str">
        <f t="shared" si="289"/>
        <v>July</v>
      </c>
      <c r="E3123">
        <v>20.25</v>
      </c>
      <c r="F3123" t="s">
        <v>13</v>
      </c>
      <c r="G3123" t="s">
        <v>14</v>
      </c>
      <c r="H3123">
        <f t="shared" si="290"/>
        <v>27.25</v>
      </c>
      <c r="I3123">
        <v>6</v>
      </c>
      <c r="J3123" t="s">
        <v>68</v>
      </c>
      <c r="K3123" t="s">
        <v>69</v>
      </c>
      <c r="L3123">
        <f>Table357[[#This Row],[unit_price]]*Table357[[#This Row],[quantity]]</f>
        <v>121.5</v>
      </c>
      <c r="M3123">
        <f t="shared" si="291"/>
        <v>163.5</v>
      </c>
      <c r="N3123">
        <f t="shared" si="293"/>
        <v>42</v>
      </c>
      <c r="O3123" t="s">
        <v>111</v>
      </c>
      <c r="P3123" t="s">
        <v>114</v>
      </c>
      <c r="Q3123" t="str">
        <f>TEXT(Table357[[#This Row],[order_date]],"yyyy")</f>
        <v>2016</v>
      </c>
    </row>
    <row r="3124" spans="1:17" x14ac:dyDescent="0.3">
      <c r="A3124">
        <f t="shared" si="292"/>
        <v>7777898523</v>
      </c>
      <c r="B3124" s="1">
        <v>42555</v>
      </c>
      <c r="C3124" t="str">
        <f t="shared" si="288"/>
        <v>Monday</v>
      </c>
      <c r="D3124" t="str">
        <f t="shared" si="289"/>
        <v>July</v>
      </c>
      <c r="E3124">
        <v>20.75</v>
      </c>
      <c r="F3124" t="s">
        <v>13</v>
      </c>
      <c r="G3124" t="s">
        <v>22</v>
      </c>
      <c r="H3124">
        <f t="shared" si="290"/>
        <v>28.75</v>
      </c>
      <c r="I3124">
        <v>5</v>
      </c>
      <c r="J3124" t="s">
        <v>23</v>
      </c>
      <c r="K3124" t="s">
        <v>24</v>
      </c>
      <c r="L3124">
        <f>Table357[[#This Row],[unit_price]]*Table357[[#This Row],[quantity]]</f>
        <v>103.75</v>
      </c>
      <c r="M3124">
        <f t="shared" si="291"/>
        <v>143.75</v>
      </c>
      <c r="N3124">
        <f t="shared" si="293"/>
        <v>40</v>
      </c>
      <c r="O3124" t="s">
        <v>112</v>
      </c>
      <c r="P3124" t="s">
        <v>115</v>
      </c>
      <c r="Q3124" t="str">
        <f>TEXT(Table357[[#This Row],[order_date]],"yyyy")</f>
        <v>2016</v>
      </c>
    </row>
    <row r="3125" spans="1:17" x14ac:dyDescent="0.3">
      <c r="A3125">
        <f t="shared" si="292"/>
        <v>7777898524</v>
      </c>
      <c r="B3125" s="1">
        <v>42555</v>
      </c>
      <c r="C3125" t="str">
        <f t="shared" si="288"/>
        <v>Monday</v>
      </c>
      <c r="D3125" t="str">
        <f t="shared" si="289"/>
        <v>July</v>
      </c>
      <c r="E3125">
        <v>10.5</v>
      </c>
      <c r="F3125" t="s">
        <v>27</v>
      </c>
      <c r="G3125" t="s">
        <v>8</v>
      </c>
      <c r="H3125">
        <f t="shared" si="290"/>
        <v>13.5</v>
      </c>
      <c r="I3125">
        <v>11</v>
      </c>
      <c r="J3125" t="s">
        <v>9</v>
      </c>
      <c r="K3125" t="s">
        <v>10</v>
      </c>
      <c r="L3125">
        <f>Table357[[#This Row],[unit_price]]*Table357[[#This Row],[quantity]]</f>
        <v>115.5</v>
      </c>
      <c r="M3125">
        <f t="shared" si="291"/>
        <v>148.5</v>
      </c>
      <c r="N3125">
        <f t="shared" si="293"/>
        <v>33</v>
      </c>
      <c r="O3125" t="s">
        <v>111</v>
      </c>
      <c r="P3125" t="s">
        <v>115</v>
      </c>
      <c r="Q3125" t="str">
        <f>TEXT(Table357[[#This Row],[order_date]],"yyyy")</f>
        <v>2016</v>
      </c>
    </row>
    <row r="3126" spans="1:17" x14ac:dyDescent="0.3">
      <c r="A3126">
        <f t="shared" si="292"/>
        <v>7777898525</v>
      </c>
      <c r="B3126" s="1">
        <v>42555</v>
      </c>
      <c r="C3126" t="str">
        <f t="shared" si="288"/>
        <v>Monday</v>
      </c>
      <c r="D3126" t="str">
        <f t="shared" si="289"/>
        <v>July</v>
      </c>
      <c r="E3126">
        <v>12</v>
      </c>
      <c r="F3126" t="s">
        <v>27</v>
      </c>
      <c r="G3126" t="s">
        <v>14</v>
      </c>
      <c r="H3126">
        <f t="shared" si="290"/>
        <v>16</v>
      </c>
      <c r="I3126">
        <v>5</v>
      </c>
      <c r="J3126" t="s">
        <v>20</v>
      </c>
      <c r="K3126" t="s">
        <v>21</v>
      </c>
      <c r="L3126">
        <f>Table357[[#This Row],[unit_price]]*Table357[[#This Row],[quantity]]</f>
        <v>60</v>
      </c>
      <c r="M3126">
        <f t="shared" si="291"/>
        <v>80</v>
      </c>
      <c r="N3126">
        <f t="shared" si="293"/>
        <v>20</v>
      </c>
      <c r="O3126" t="s">
        <v>112</v>
      </c>
      <c r="P3126" t="s">
        <v>114</v>
      </c>
      <c r="Q3126" t="str">
        <f>TEXT(Table357[[#This Row],[order_date]],"yyyy")</f>
        <v>2016</v>
      </c>
    </row>
    <row r="3127" spans="1:17" x14ac:dyDescent="0.3">
      <c r="A3127">
        <f t="shared" si="292"/>
        <v>7777898526</v>
      </c>
      <c r="B3127" s="1">
        <v>42555</v>
      </c>
      <c r="C3127" t="str">
        <f t="shared" si="288"/>
        <v>Monday</v>
      </c>
      <c r="D3127" t="str">
        <f t="shared" si="289"/>
        <v>July</v>
      </c>
      <c r="E3127">
        <v>12.5</v>
      </c>
      <c r="F3127" t="s">
        <v>7</v>
      </c>
      <c r="G3127" t="s">
        <v>8</v>
      </c>
      <c r="H3127">
        <f t="shared" si="290"/>
        <v>17</v>
      </c>
      <c r="I3127">
        <v>10</v>
      </c>
      <c r="J3127" t="s">
        <v>48</v>
      </c>
      <c r="K3127" t="s">
        <v>49</v>
      </c>
      <c r="L3127">
        <f>Table357[[#This Row],[unit_price]]*Table357[[#This Row],[quantity]]</f>
        <v>125</v>
      </c>
      <c r="M3127">
        <f t="shared" si="291"/>
        <v>170</v>
      </c>
      <c r="N3127">
        <f t="shared" si="293"/>
        <v>45</v>
      </c>
      <c r="O3127" t="s">
        <v>112</v>
      </c>
      <c r="P3127" t="s">
        <v>115</v>
      </c>
      <c r="Q3127" t="str">
        <f>TEXT(Table357[[#This Row],[order_date]],"yyyy")</f>
        <v>2016</v>
      </c>
    </row>
    <row r="3128" spans="1:17" x14ac:dyDescent="0.3">
      <c r="A3128">
        <f t="shared" si="292"/>
        <v>7777898527</v>
      </c>
      <c r="B3128" s="1">
        <v>42555</v>
      </c>
      <c r="C3128" t="str">
        <f t="shared" si="288"/>
        <v>Monday</v>
      </c>
      <c r="D3128" t="str">
        <f t="shared" si="289"/>
        <v>July</v>
      </c>
      <c r="E3128">
        <v>18.5</v>
      </c>
      <c r="F3128" t="s">
        <v>13</v>
      </c>
      <c r="G3128" t="s">
        <v>14</v>
      </c>
      <c r="H3128">
        <f t="shared" si="290"/>
        <v>25.5</v>
      </c>
      <c r="I3128">
        <v>9</v>
      </c>
      <c r="J3128" t="s">
        <v>15</v>
      </c>
      <c r="K3128" t="s">
        <v>16</v>
      </c>
      <c r="L3128">
        <f>Table357[[#This Row],[unit_price]]*Table357[[#This Row],[quantity]]</f>
        <v>166.5</v>
      </c>
      <c r="M3128">
        <f t="shared" si="291"/>
        <v>229.5</v>
      </c>
      <c r="N3128">
        <f t="shared" si="293"/>
        <v>63</v>
      </c>
      <c r="O3128" t="s">
        <v>111</v>
      </c>
      <c r="P3128" t="s">
        <v>115</v>
      </c>
      <c r="Q3128" t="str">
        <f>TEXT(Table357[[#This Row],[order_date]],"yyyy")</f>
        <v>2016</v>
      </c>
    </row>
    <row r="3129" spans="1:17" x14ac:dyDescent="0.3">
      <c r="A3129">
        <f t="shared" si="292"/>
        <v>7777898528</v>
      </c>
      <c r="B3129" s="1">
        <v>42555</v>
      </c>
      <c r="C3129" t="str">
        <f t="shared" si="288"/>
        <v>Monday</v>
      </c>
      <c r="D3129" t="str">
        <f t="shared" si="289"/>
        <v>July</v>
      </c>
      <c r="E3129">
        <v>12</v>
      </c>
      <c r="F3129" t="s">
        <v>27</v>
      </c>
      <c r="G3129" t="s">
        <v>8</v>
      </c>
      <c r="H3129">
        <f t="shared" si="290"/>
        <v>15</v>
      </c>
      <c r="I3129">
        <v>1</v>
      </c>
      <c r="J3129" t="s">
        <v>11</v>
      </c>
      <c r="K3129" t="s">
        <v>12</v>
      </c>
      <c r="L3129">
        <f>Table357[[#This Row],[unit_price]]*Table357[[#This Row],[quantity]]</f>
        <v>12</v>
      </c>
      <c r="M3129">
        <f t="shared" si="291"/>
        <v>15</v>
      </c>
      <c r="N3129">
        <f t="shared" si="293"/>
        <v>3</v>
      </c>
      <c r="O3129" t="s">
        <v>111</v>
      </c>
      <c r="P3129" t="s">
        <v>115</v>
      </c>
      <c r="Q3129" t="str">
        <f>TEXT(Table357[[#This Row],[order_date]],"yyyy")</f>
        <v>2016</v>
      </c>
    </row>
    <row r="3130" spans="1:17" x14ac:dyDescent="0.3">
      <c r="A3130">
        <f t="shared" si="292"/>
        <v>7777898529</v>
      </c>
      <c r="B3130" s="1">
        <v>42556</v>
      </c>
      <c r="C3130" t="str">
        <f t="shared" si="288"/>
        <v>Tuesday</v>
      </c>
      <c r="D3130" t="str">
        <f t="shared" si="289"/>
        <v>July</v>
      </c>
      <c r="E3130">
        <v>20.25</v>
      </c>
      <c r="F3130" t="s">
        <v>13</v>
      </c>
      <c r="G3130" t="s">
        <v>14</v>
      </c>
      <c r="H3130">
        <f t="shared" si="290"/>
        <v>27.25</v>
      </c>
      <c r="I3130">
        <v>7</v>
      </c>
      <c r="J3130" t="s">
        <v>42</v>
      </c>
      <c r="K3130" t="s">
        <v>43</v>
      </c>
      <c r="L3130">
        <f>Table357[[#This Row],[unit_price]]*Table357[[#This Row],[quantity]]</f>
        <v>141.75</v>
      </c>
      <c r="M3130">
        <f t="shared" si="291"/>
        <v>190.75</v>
      </c>
      <c r="N3130">
        <f t="shared" si="293"/>
        <v>49</v>
      </c>
      <c r="O3130" t="s">
        <v>112</v>
      </c>
      <c r="P3130" t="s">
        <v>115</v>
      </c>
      <c r="Q3130" t="str">
        <f>TEXT(Table357[[#This Row],[order_date]],"yyyy")</f>
        <v>2016</v>
      </c>
    </row>
    <row r="3131" spans="1:17" x14ac:dyDescent="0.3">
      <c r="A3131">
        <f t="shared" si="292"/>
        <v>7777898530</v>
      </c>
      <c r="B3131" s="1">
        <v>42556</v>
      </c>
      <c r="C3131" t="str">
        <f t="shared" si="288"/>
        <v>Tuesday</v>
      </c>
      <c r="D3131" t="str">
        <f t="shared" si="289"/>
        <v>July</v>
      </c>
      <c r="E3131">
        <v>12.75</v>
      </c>
      <c r="F3131" t="s">
        <v>27</v>
      </c>
      <c r="G3131" t="s">
        <v>22</v>
      </c>
      <c r="H3131">
        <f t="shared" si="290"/>
        <v>17.75</v>
      </c>
      <c r="I3131">
        <v>6</v>
      </c>
      <c r="J3131" t="s">
        <v>50</v>
      </c>
      <c r="K3131" t="s">
        <v>51</v>
      </c>
      <c r="L3131">
        <f>Table357[[#This Row],[unit_price]]*Table357[[#This Row],[quantity]]</f>
        <v>76.5</v>
      </c>
      <c r="M3131">
        <f t="shared" si="291"/>
        <v>106.5</v>
      </c>
      <c r="N3131">
        <f t="shared" si="293"/>
        <v>30</v>
      </c>
      <c r="O3131" t="s">
        <v>111</v>
      </c>
      <c r="P3131" t="s">
        <v>114</v>
      </c>
      <c r="Q3131" t="str">
        <f>TEXT(Table357[[#This Row],[order_date]],"yyyy")</f>
        <v>2016</v>
      </c>
    </row>
    <row r="3132" spans="1:17" x14ac:dyDescent="0.3">
      <c r="A3132">
        <f t="shared" si="292"/>
        <v>7777898531</v>
      </c>
      <c r="B3132" s="1">
        <v>42556</v>
      </c>
      <c r="C3132" t="str">
        <f t="shared" si="288"/>
        <v>Tuesday</v>
      </c>
      <c r="D3132" t="str">
        <f t="shared" si="289"/>
        <v>July</v>
      </c>
      <c r="E3132">
        <v>11</v>
      </c>
      <c r="F3132" t="s">
        <v>27</v>
      </c>
      <c r="G3132" t="s">
        <v>8</v>
      </c>
      <c r="H3132">
        <f t="shared" si="290"/>
        <v>14</v>
      </c>
      <c r="I3132">
        <v>6</v>
      </c>
      <c r="J3132" t="s">
        <v>74</v>
      </c>
      <c r="K3132" t="s">
        <v>75</v>
      </c>
      <c r="L3132">
        <f>Table357[[#This Row],[unit_price]]*Table357[[#This Row],[quantity]]</f>
        <v>66</v>
      </c>
      <c r="M3132">
        <f t="shared" si="291"/>
        <v>84</v>
      </c>
      <c r="N3132">
        <f t="shared" si="293"/>
        <v>18</v>
      </c>
      <c r="O3132" t="s">
        <v>112</v>
      </c>
      <c r="P3132" t="s">
        <v>114</v>
      </c>
      <c r="Q3132" t="str">
        <f>TEXT(Table357[[#This Row],[order_date]],"yyyy")</f>
        <v>2016</v>
      </c>
    </row>
    <row r="3133" spans="1:17" x14ac:dyDescent="0.3">
      <c r="A3133">
        <f t="shared" si="292"/>
        <v>7777898532</v>
      </c>
      <c r="B3133" s="1">
        <v>42556</v>
      </c>
      <c r="C3133" t="str">
        <f t="shared" si="288"/>
        <v>Tuesday</v>
      </c>
      <c r="D3133" t="str">
        <f t="shared" si="289"/>
        <v>July</v>
      </c>
      <c r="E3133">
        <v>20.75</v>
      </c>
      <c r="F3133" t="s">
        <v>13</v>
      </c>
      <c r="G3133" t="s">
        <v>22</v>
      </c>
      <c r="H3133">
        <f t="shared" si="290"/>
        <v>28.75</v>
      </c>
      <c r="I3133">
        <v>7</v>
      </c>
      <c r="J3133" t="s">
        <v>28</v>
      </c>
      <c r="K3133" t="s">
        <v>29</v>
      </c>
      <c r="L3133">
        <f>Table357[[#This Row],[unit_price]]*Table357[[#This Row],[quantity]]</f>
        <v>145.25</v>
      </c>
      <c r="M3133">
        <f t="shared" si="291"/>
        <v>201.25</v>
      </c>
      <c r="N3133">
        <f t="shared" si="293"/>
        <v>56</v>
      </c>
      <c r="O3133" t="s">
        <v>111</v>
      </c>
      <c r="P3133" t="s">
        <v>114</v>
      </c>
      <c r="Q3133" t="str">
        <f>TEXT(Table357[[#This Row],[order_date]],"yyyy")</f>
        <v>2016</v>
      </c>
    </row>
    <row r="3134" spans="1:17" x14ac:dyDescent="0.3">
      <c r="A3134">
        <f t="shared" si="292"/>
        <v>7777898533</v>
      </c>
      <c r="B3134" s="1">
        <v>42556</v>
      </c>
      <c r="C3134" t="str">
        <f t="shared" si="288"/>
        <v>Tuesday</v>
      </c>
      <c r="D3134" t="str">
        <f t="shared" si="289"/>
        <v>July</v>
      </c>
      <c r="E3134">
        <v>20.5</v>
      </c>
      <c r="F3134" t="s">
        <v>13</v>
      </c>
      <c r="G3134" t="s">
        <v>8</v>
      </c>
      <c r="H3134">
        <f t="shared" si="290"/>
        <v>26.5</v>
      </c>
      <c r="I3134">
        <v>5</v>
      </c>
      <c r="J3134" t="s">
        <v>36</v>
      </c>
      <c r="K3134" t="s">
        <v>37</v>
      </c>
      <c r="L3134">
        <f>Table357[[#This Row],[unit_price]]*Table357[[#This Row],[quantity]]</f>
        <v>102.5</v>
      </c>
      <c r="M3134">
        <f t="shared" si="291"/>
        <v>132.5</v>
      </c>
      <c r="N3134">
        <f t="shared" si="293"/>
        <v>30</v>
      </c>
      <c r="O3134" t="s">
        <v>111</v>
      </c>
      <c r="P3134" t="s">
        <v>115</v>
      </c>
      <c r="Q3134" t="str">
        <f>TEXT(Table357[[#This Row],[order_date]],"yyyy")</f>
        <v>2016</v>
      </c>
    </row>
    <row r="3135" spans="1:17" x14ac:dyDescent="0.3">
      <c r="A3135">
        <f t="shared" si="292"/>
        <v>7777898534</v>
      </c>
      <c r="B3135" s="1">
        <v>42557</v>
      </c>
      <c r="C3135" t="str">
        <f t="shared" si="288"/>
        <v>Wednesday</v>
      </c>
      <c r="D3135" t="str">
        <f t="shared" si="289"/>
        <v>July</v>
      </c>
      <c r="E3135">
        <v>12</v>
      </c>
      <c r="F3135" t="s">
        <v>27</v>
      </c>
      <c r="G3135" t="s">
        <v>8</v>
      </c>
      <c r="H3135">
        <f t="shared" si="290"/>
        <v>15</v>
      </c>
      <c r="I3135">
        <v>12</v>
      </c>
      <c r="J3135" t="s">
        <v>58</v>
      </c>
      <c r="K3135" t="s">
        <v>59</v>
      </c>
      <c r="L3135">
        <f>Table357[[#This Row],[unit_price]]*Table357[[#This Row],[quantity]]</f>
        <v>144</v>
      </c>
      <c r="M3135">
        <f t="shared" si="291"/>
        <v>180</v>
      </c>
      <c r="N3135">
        <f t="shared" si="293"/>
        <v>36</v>
      </c>
      <c r="O3135" t="s">
        <v>111</v>
      </c>
      <c r="P3135" t="s">
        <v>114</v>
      </c>
      <c r="Q3135" t="str">
        <f>TEXT(Table357[[#This Row],[order_date]],"yyyy")</f>
        <v>2016</v>
      </c>
    </row>
    <row r="3136" spans="1:17" x14ac:dyDescent="0.3">
      <c r="A3136">
        <f t="shared" si="292"/>
        <v>7777898535</v>
      </c>
      <c r="B3136" s="1">
        <v>42557</v>
      </c>
      <c r="C3136" t="str">
        <f t="shared" si="288"/>
        <v>Wednesday</v>
      </c>
      <c r="D3136" t="str">
        <f t="shared" si="289"/>
        <v>July</v>
      </c>
      <c r="E3136">
        <v>20.25</v>
      </c>
      <c r="F3136" t="s">
        <v>13</v>
      </c>
      <c r="G3136" t="s">
        <v>17</v>
      </c>
      <c r="H3136">
        <f t="shared" si="290"/>
        <v>30.25</v>
      </c>
      <c r="I3136">
        <v>8</v>
      </c>
      <c r="J3136" t="s">
        <v>70</v>
      </c>
      <c r="K3136" t="s">
        <v>71</v>
      </c>
      <c r="L3136">
        <f>Table357[[#This Row],[unit_price]]*Table357[[#This Row],[quantity]]</f>
        <v>162</v>
      </c>
      <c r="M3136">
        <f t="shared" si="291"/>
        <v>242</v>
      </c>
      <c r="N3136">
        <f t="shared" si="293"/>
        <v>80</v>
      </c>
      <c r="O3136" t="s">
        <v>112</v>
      </c>
      <c r="P3136" t="s">
        <v>114</v>
      </c>
      <c r="Q3136" t="str">
        <f>TEXT(Table357[[#This Row],[order_date]],"yyyy")</f>
        <v>2016</v>
      </c>
    </row>
    <row r="3137" spans="1:17" x14ac:dyDescent="0.3">
      <c r="A3137">
        <f t="shared" si="292"/>
        <v>7777898536</v>
      </c>
      <c r="B3137" s="1">
        <v>42557</v>
      </c>
      <c r="C3137" t="str">
        <f t="shared" si="288"/>
        <v>Wednesday</v>
      </c>
      <c r="D3137" t="str">
        <f t="shared" si="289"/>
        <v>July</v>
      </c>
      <c r="E3137">
        <v>20.75</v>
      </c>
      <c r="F3137" t="s">
        <v>13</v>
      </c>
      <c r="G3137" t="s">
        <v>22</v>
      </c>
      <c r="H3137">
        <f t="shared" si="290"/>
        <v>28.75</v>
      </c>
      <c r="I3137">
        <v>5</v>
      </c>
      <c r="J3137" t="s">
        <v>23</v>
      </c>
      <c r="K3137" t="s">
        <v>24</v>
      </c>
      <c r="L3137">
        <f>Table357[[#This Row],[unit_price]]*Table357[[#This Row],[quantity]]</f>
        <v>103.75</v>
      </c>
      <c r="M3137">
        <f t="shared" si="291"/>
        <v>143.75</v>
      </c>
      <c r="N3137">
        <f t="shared" si="293"/>
        <v>40</v>
      </c>
      <c r="O3137" t="s">
        <v>111</v>
      </c>
      <c r="P3137" t="s">
        <v>115</v>
      </c>
      <c r="Q3137" t="str">
        <f>TEXT(Table357[[#This Row],[order_date]],"yyyy")</f>
        <v>2016</v>
      </c>
    </row>
    <row r="3138" spans="1:17" x14ac:dyDescent="0.3">
      <c r="A3138">
        <f t="shared" si="292"/>
        <v>7777898537</v>
      </c>
      <c r="B3138" s="1">
        <v>42557</v>
      </c>
      <c r="C3138" t="str">
        <f t="shared" ref="C3138:C3201" si="294">TEXT(B3138,"dddd")</f>
        <v>Wednesday</v>
      </c>
      <c r="D3138" t="str">
        <f t="shared" si="289"/>
        <v>July</v>
      </c>
      <c r="E3138">
        <v>20.75</v>
      </c>
      <c r="F3138" t="s">
        <v>13</v>
      </c>
      <c r="G3138" t="s">
        <v>22</v>
      </c>
      <c r="H3138">
        <f t="shared" si="290"/>
        <v>28.75</v>
      </c>
      <c r="I3138">
        <v>10</v>
      </c>
      <c r="J3138" t="s">
        <v>46</v>
      </c>
      <c r="K3138" t="s">
        <v>47</v>
      </c>
      <c r="L3138">
        <f>Table357[[#This Row],[unit_price]]*Table357[[#This Row],[quantity]]</f>
        <v>207.5</v>
      </c>
      <c r="M3138">
        <f t="shared" si="291"/>
        <v>287.5</v>
      </c>
      <c r="N3138">
        <f t="shared" si="293"/>
        <v>80</v>
      </c>
      <c r="O3138" t="s">
        <v>112</v>
      </c>
      <c r="P3138" t="s">
        <v>115</v>
      </c>
      <c r="Q3138" t="str">
        <f>TEXT(Table357[[#This Row],[order_date]],"yyyy")</f>
        <v>2016</v>
      </c>
    </row>
    <row r="3139" spans="1:17" x14ac:dyDescent="0.3">
      <c r="A3139">
        <f t="shared" si="292"/>
        <v>7777898538</v>
      </c>
      <c r="B3139" s="1">
        <v>42558</v>
      </c>
      <c r="C3139" t="str">
        <f t="shared" si="294"/>
        <v>Thursday</v>
      </c>
      <c r="D3139" t="str">
        <f t="shared" ref="D3139:D3202" si="295">TEXT(B3139,"mmmm")</f>
        <v>July</v>
      </c>
      <c r="E3139">
        <v>16</v>
      </c>
      <c r="F3139" t="s">
        <v>7</v>
      </c>
      <c r="G3139" t="s">
        <v>8</v>
      </c>
      <c r="H3139">
        <f t="shared" ref="H3139:H3202" si="296">E3139 +   IF(F3139="S", 2, IF(F3139="M", 3.5, IF(F3139="L", 5, 0))) +  IF(G3139="Classic", 1, IF(G3139="Veggie", 2, IF(G3139="Chicken", 3, IF(G3139="Supreme",5,0))))</f>
        <v>20.5</v>
      </c>
      <c r="I3139">
        <v>5</v>
      </c>
      <c r="J3139" t="s">
        <v>11</v>
      </c>
      <c r="K3139" t="s">
        <v>12</v>
      </c>
      <c r="L3139">
        <f>Table357[[#This Row],[unit_price]]*Table357[[#This Row],[quantity]]</f>
        <v>80</v>
      </c>
      <c r="M3139">
        <f t="shared" ref="M3139:M3202" si="297">H3139*I3139</f>
        <v>102.5</v>
      </c>
      <c r="N3139">
        <f t="shared" si="293"/>
        <v>22.5</v>
      </c>
      <c r="O3139" t="s">
        <v>112</v>
      </c>
      <c r="P3139" t="s">
        <v>115</v>
      </c>
      <c r="Q3139" t="str">
        <f>TEXT(Table357[[#This Row],[order_date]],"yyyy")</f>
        <v>2016</v>
      </c>
    </row>
    <row r="3140" spans="1:17" x14ac:dyDescent="0.3">
      <c r="A3140">
        <f t="shared" ref="A3140:A3203" si="298">A3139+1</f>
        <v>7777898539</v>
      </c>
      <c r="B3140" s="1">
        <v>42558</v>
      </c>
      <c r="C3140" t="str">
        <f t="shared" si="294"/>
        <v>Thursday</v>
      </c>
      <c r="D3140" t="str">
        <f t="shared" si="295"/>
        <v>July</v>
      </c>
      <c r="E3140">
        <v>20.75</v>
      </c>
      <c r="F3140" t="s">
        <v>13</v>
      </c>
      <c r="G3140" t="s">
        <v>22</v>
      </c>
      <c r="H3140">
        <f t="shared" si="296"/>
        <v>28.75</v>
      </c>
      <c r="I3140">
        <v>6</v>
      </c>
      <c r="J3140" t="s">
        <v>23</v>
      </c>
      <c r="K3140" t="s">
        <v>24</v>
      </c>
      <c r="L3140">
        <f>Table357[[#This Row],[unit_price]]*Table357[[#This Row],[quantity]]</f>
        <v>124.5</v>
      </c>
      <c r="M3140">
        <f t="shared" si="297"/>
        <v>172.5</v>
      </c>
      <c r="N3140">
        <f t="shared" si="293"/>
        <v>48</v>
      </c>
      <c r="O3140" t="s">
        <v>111</v>
      </c>
      <c r="P3140" t="s">
        <v>115</v>
      </c>
      <c r="Q3140" t="str">
        <f>TEXT(Table357[[#This Row],[order_date]],"yyyy")</f>
        <v>2016</v>
      </c>
    </row>
    <row r="3141" spans="1:17" x14ac:dyDescent="0.3">
      <c r="A3141">
        <f t="shared" si="298"/>
        <v>7777898540</v>
      </c>
      <c r="B3141" s="1">
        <v>42558</v>
      </c>
      <c r="C3141" t="str">
        <f t="shared" si="294"/>
        <v>Thursday</v>
      </c>
      <c r="D3141" t="str">
        <f t="shared" si="295"/>
        <v>July</v>
      </c>
      <c r="E3141">
        <v>20.75</v>
      </c>
      <c r="F3141" t="s">
        <v>13</v>
      </c>
      <c r="G3141" t="s">
        <v>17</v>
      </c>
      <c r="H3141">
        <f t="shared" si="296"/>
        <v>30.75</v>
      </c>
      <c r="I3141">
        <v>3</v>
      </c>
      <c r="J3141" t="s">
        <v>18</v>
      </c>
      <c r="K3141" t="s">
        <v>19</v>
      </c>
      <c r="L3141">
        <f>Table357[[#This Row],[unit_price]]*Table357[[#This Row],[quantity]]</f>
        <v>62.25</v>
      </c>
      <c r="M3141">
        <f t="shared" si="297"/>
        <v>92.25</v>
      </c>
      <c r="N3141">
        <f t="shared" ref="N3141:N3204" si="299">(H3141-E3141)*I3141</f>
        <v>30</v>
      </c>
      <c r="O3141" t="s">
        <v>111</v>
      </c>
      <c r="P3141" t="s">
        <v>114</v>
      </c>
      <c r="Q3141" t="str">
        <f>TEXT(Table357[[#This Row],[order_date]],"yyyy")</f>
        <v>2016</v>
      </c>
    </row>
    <row r="3142" spans="1:17" x14ac:dyDescent="0.3">
      <c r="A3142">
        <f t="shared" si="298"/>
        <v>7777898541</v>
      </c>
      <c r="B3142" s="1">
        <v>42558</v>
      </c>
      <c r="C3142" t="str">
        <f t="shared" si="294"/>
        <v>Thursday</v>
      </c>
      <c r="D3142" t="str">
        <f t="shared" si="295"/>
        <v>July</v>
      </c>
      <c r="E3142">
        <v>12.5</v>
      </c>
      <c r="F3142" t="s">
        <v>27</v>
      </c>
      <c r="G3142" t="s">
        <v>17</v>
      </c>
      <c r="H3142">
        <f t="shared" si="296"/>
        <v>19.5</v>
      </c>
      <c r="I3142">
        <v>10</v>
      </c>
      <c r="J3142" t="s">
        <v>54</v>
      </c>
      <c r="K3142" t="s">
        <v>55</v>
      </c>
      <c r="L3142">
        <f>Table357[[#This Row],[unit_price]]*Table357[[#This Row],[quantity]]</f>
        <v>125</v>
      </c>
      <c r="M3142">
        <f t="shared" si="297"/>
        <v>195</v>
      </c>
      <c r="N3142">
        <f t="shared" si="299"/>
        <v>70</v>
      </c>
      <c r="O3142" t="s">
        <v>112</v>
      </c>
      <c r="P3142" t="s">
        <v>114</v>
      </c>
      <c r="Q3142" t="str">
        <f>TEXT(Table357[[#This Row],[order_date]],"yyyy")</f>
        <v>2016</v>
      </c>
    </row>
    <row r="3143" spans="1:17" x14ac:dyDescent="0.3">
      <c r="A3143">
        <f t="shared" si="298"/>
        <v>7777898542</v>
      </c>
      <c r="B3143" s="1">
        <v>42558</v>
      </c>
      <c r="C3143" t="str">
        <f t="shared" si="294"/>
        <v>Thursday</v>
      </c>
      <c r="D3143" t="str">
        <f t="shared" si="295"/>
        <v>July</v>
      </c>
      <c r="E3143">
        <v>20.75</v>
      </c>
      <c r="F3143" t="s">
        <v>13</v>
      </c>
      <c r="G3143" t="s">
        <v>17</v>
      </c>
      <c r="H3143">
        <f t="shared" si="296"/>
        <v>30.75</v>
      </c>
      <c r="I3143">
        <v>4</v>
      </c>
      <c r="J3143" t="s">
        <v>32</v>
      </c>
      <c r="K3143" t="s">
        <v>33</v>
      </c>
      <c r="L3143">
        <f>Table357[[#This Row],[unit_price]]*Table357[[#This Row],[quantity]]</f>
        <v>83</v>
      </c>
      <c r="M3143">
        <f t="shared" si="297"/>
        <v>123</v>
      </c>
      <c r="N3143">
        <f t="shared" si="299"/>
        <v>40</v>
      </c>
      <c r="O3143" t="s">
        <v>112</v>
      </c>
      <c r="P3143" t="s">
        <v>114</v>
      </c>
      <c r="Q3143" t="str">
        <f>TEXT(Table357[[#This Row],[order_date]],"yyyy")</f>
        <v>2016</v>
      </c>
    </row>
    <row r="3144" spans="1:17" x14ac:dyDescent="0.3">
      <c r="A3144">
        <f t="shared" si="298"/>
        <v>7777898543</v>
      </c>
      <c r="B3144" s="1">
        <v>42559</v>
      </c>
      <c r="C3144" t="str">
        <f t="shared" si="294"/>
        <v>Friday</v>
      </c>
      <c r="D3144" t="str">
        <f t="shared" si="295"/>
        <v>July</v>
      </c>
      <c r="E3144">
        <v>12.5</v>
      </c>
      <c r="F3144" t="s">
        <v>27</v>
      </c>
      <c r="G3144" t="s">
        <v>17</v>
      </c>
      <c r="H3144">
        <f t="shared" si="296"/>
        <v>19.5</v>
      </c>
      <c r="I3144">
        <v>7</v>
      </c>
      <c r="J3144" t="s">
        <v>32</v>
      </c>
      <c r="K3144" t="s">
        <v>33</v>
      </c>
      <c r="L3144">
        <f>Table357[[#This Row],[unit_price]]*Table357[[#This Row],[quantity]]</f>
        <v>87.5</v>
      </c>
      <c r="M3144">
        <f t="shared" si="297"/>
        <v>136.5</v>
      </c>
      <c r="N3144">
        <f t="shared" si="299"/>
        <v>49</v>
      </c>
      <c r="O3144" t="s">
        <v>112</v>
      </c>
      <c r="P3144" t="s">
        <v>114</v>
      </c>
      <c r="Q3144" t="str">
        <f>TEXT(Table357[[#This Row],[order_date]],"yyyy")</f>
        <v>2016</v>
      </c>
    </row>
    <row r="3145" spans="1:17" x14ac:dyDescent="0.3">
      <c r="A3145">
        <f t="shared" si="298"/>
        <v>7777898544</v>
      </c>
      <c r="B3145" s="1">
        <v>42559</v>
      </c>
      <c r="C3145" t="str">
        <f t="shared" si="294"/>
        <v>Friday</v>
      </c>
      <c r="D3145" t="str">
        <f t="shared" si="295"/>
        <v>July</v>
      </c>
      <c r="E3145">
        <v>12</v>
      </c>
      <c r="F3145" t="s">
        <v>27</v>
      </c>
      <c r="G3145" t="s">
        <v>14</v>
      </c>
      <c r="H3145">
        <f t="shared" si="296"/>
        <v>16</v>
      </c>
      <c r="I3145">
        <v>7</v>
      </c>
      <c r="J3145" t="s">
        <v>34</v>
      </c>
      <c r="K3145" t="s">
        <v>35</v>
      </c>
      <c r="L3145">
        <f>Table357[[#This Row],[unit_price]]*Table357[[#This Row],[quantity]]</f>
        <v>84</v>
      </c>
      <c r="M3145">
        <f t="shared" si="297"/>
        <v>112</v>
      </c>
      <c r="N3145">
        <f t="shared" si="299"/>
        <v>28</v>
      </c>
      <c r="O3145" t="s">
        <v>111</v>
      </c>
      <c r="P3145" t="s">
        <v>114</v>
      </c>
      <c r="Q3145" t="str">
        <f>TEXT(Table357[[#This Row],[order_date]],"yyyy")</f>
        <v>2016</v>
      </c>
    </row>
    <row r="3146" spans="1:17" x14ac:dyDescent="0.3">
      <c r="A3146">
        <f t="shared" si="298"/>
        <v>7777898545</v>
      </c>
      <c r="B3146" s="1">
        <v>42559</v>
      </c>
      <c r="C3146" t="str">
        <f t="shared" si="294"/>
        <v>Friday</v>
      </c>
      <c r="D3146" t="str">
        <f t="shared" si="295"/>
        <v>July</v>
      </c>
      <c r="E3146">
        <v>20.5</v>
      </c>
      <c r="F3146" t="s">
        <v>13</v>
      </c>
      <c r="G3146" t="s">
        <v>8</v>
      </c>
      <c r="H3146">
        <f t="shared" si="296"/>
        <v>26.5</v>
      </c>
      <c r="I3146">
        <v>9</v>
      </c>
      <c r="J3146" t="s">
        <v>58</v>
      </c>
      <c r="K3146" t="s">
        <v>59</v>
      </c>
      <c r="L3146">
        <f>Table357[[#This Row],[unit_price]]*Table357[[#This Row],[quantity]]</f>
        <v>184.5</v>
      </c>
      <c r="M3146">
        <f t="shared" si="297"/>
        <v>238.5</v>
      </c>
      <c r="N3146">
        <f t="shared" si="299"/>
        <v>54</v>
      </c>
      <c r="O3146" t="s">
        <v>112</v>
      </c>
      <c r="P3146" t="s">
        <v>114</v>
      </c>
      <c r="Q3146" t="str">
        <f>TEXT(Table357[[#This Row],[order_date]],"yyyy")</f>
        <v>2016</v>
      </c>
    </row>
    <row r="3147" spans="1:17" x14ac:dyDescent="0.3">
      <c r="A3147">
        <f t="shared" si="298"/>
        <v>7777898546</v>
      </c>
      <c r="B3147" s="1">
        <v>42559</v>
      </c>
      <c r="C3147" t="str">
        <f t="shared" si="294"/>
        <v>Friday</v>
      </c>
      <c r="D3147" t="str">
        <f t="shared" si="295"/>
        <v>July</v>
      </c>
      <c r="E3147">
        <v>16.75</v>
      </c>
      <c r="F3147" t="s">
        <v>7</v>
      </c>
      <c r="G3147" t="s">
        <v>22</v>
      </c>
      <c r="H3147">
        <f t="shared" si="296"/>
        <v>23.25</v>
      </c>
      <c r="I3147">
        <v>4</v>
      </c>
      <c r="J3147" t="s">
        <v>28</v>
      </c>
      <c r="K3147" t="s">
        <v>29</v>
      </c>
      <c r="L3147">
        <f>Table357[[#This Row],[unit_price]]*Table357[[#This Row],[quantity]]</f>
        <v>67</v>
      </c>
      <c r="M3147">
        <f t="shared" si="297"/>
        <v>93</v>
      </c>
      <c r="N3147">
        <f t="shared" si="299"/>
        <v>26</v>
      </c>
      <c r="O3147" t="s">
        <v>112</v>
      </c>
      <c r="P3147" t="s">
        <v>114</v>
      </c>
      <c r="Q3147" t="str">
        <f>TEXT(Table357[[#This Row],[order_date]],"yyyy")</f>
        <v>2016</v>
      </c>
    </row>
    <row r="3148" spans="1:17" x14ac:dyDescent="0.3">
      <c r="A3148">
        <f t="shared" si="298"/>
        <v>7777898547</v>
      </c>
      <c r="B3148" s="1">
        <v>42560</v>
      </c>
      <c r="C3148" t="str">
        <f t="shared" si="294"/>
        <v>Saturday</v>
      </c>
      <c r="D3148" t="str">
        <f t="shared" si="295"/>
        <v>July</v>
      </c>
      <c r="E3148">
        <v>12.75</v>
      </c>
      <c r="F3148" t="s">
        <v>27</v>
      </c>
      <c r="G3148" t="s">
        <v>22</v>
      </c>
      <c r="H3148">
        <f t="shared" si="296"/>
        <v>17.75</v>
      </c>
      <c r="I3148">
        <v>6</v>
      </c>
      <c r="J3148" t="s">
        <v>23</v>
      </c>
      <c r="K3148" t="s">
        <v>24</v>
      </c>
      <c r="L3148">
        <f>Table357[[#This Row],[unit_price]]*Table357[[#This Row],[quantity]]</f>
        <v>76.5</v>
      </c>
      <c r="M3148">
        <f t="shared" si="297"/>
        <v>106.5</v>
      </c>
      <c r="N3148">
        <f t="shared" si="299"/>
        <v>30</v>
      </c>
      <c r="O3148" t="s">
        <v>111</v>
      </c>
      <c r="P3148" t="s">
        <v>114</v>
      </c>
      <c r="Q3148" t="str">
        <f>TEXT(Table357[[#This Row],[order_date]],"yyyy")</f>
        <v>2016</v>
      </c>
    </row>
    <row r="3149" spans="1:17" x14ac:dyDescent="0.3">
      <c r="A3149">
        <f t="shared" si="298"/>
        <v>7777898548</v>
      </c>
      <c r="B3149" s="1">
        <v>42560</v>
      </c>
      <c r="C3149" t="str">
        <f t="shared" si="294"/>
        <v>Saturday</v>
      </c>
      <c r="D3149" t="str">
        <f t="shared" si="295"/>
        <v>July</v>
      </c>
      <c r="E3149">
        <v>10.5</v>
      </c>
      <c r="F3149" t="s">
        <v>27</v>
      </c>
      <c r="G3149" t="s">
        <v>8</v>
      </c>
      <c r="H3149">
        <f t="shared" si="296"/>
        <v>13.5</v>
      </c>
      <c r="I3149">
        <v>2</v>
      </c>
      <c r="J3149" t="s">
        <v>9</v>
      </c>
      <c r="K3149" t="s">
        <v>10</v>
      </c>
      <c r="L3149">
        <f>Table357[[#This Row],[unit_price]]*Table357[[#This Row],[quantity]]</f>
        <v>21</v>
      </c>
      <c r="M3149">
        <f t="shared" si="297"/>
        <v>27</v>
      </c>
      <c r="N3149">
        <f t="shared" si="299"/>
        <v>6</v>
      </c>
      <c r="O3149" t="s">
        <v>112</v>
      </c>
      <c r="P3149" t="s">
        <v>114</v>
      </c>
      <c r="Q3149" t="str">
        <f>TEXT(Table357[[#This Row],[order_date]],"yyyy")</f>
        <v>2016</v>
      </c>
    </row>
    <row r="3150" spans="1:17" x14ac:dyDescent="0.3">
      <c r="A3150">
        <f t="shared" si="298"/>
        <v>7777898549</v>
      </c>
      <c r="B3150" s="1">
        <v>42561</v>
      </c>
      <c r="C3150" t="str">
        <f t="shared" si="294"/>
        <v>Sunday</v>
      </c>
      <c r="D3150" t="str">
        <f t="shared" si="295"/>
        <v>July</v>
      </c>
      <c r="E3150">
        <v>12.75</v>
      </c>
      <c r="F3150" t="s">
        <v>27</v>
      </c>
      <c r="G3150" t="s">
        <v>22</v>
      </c>
      <c r="H3150">
        <f t="shared" si="296"/>
        <v>17.75</v>
      </c>
      <c r="I3150">
        <v>9</v>
      </c>
      <c r="J3150" t="s">
        <v>23</v>
      </c>
      <c r="K3150" t="s">
        <v>24</v>
      </c>
      <c r="L3150">
        <f>Table357[[#This Row],[unit_price]]*Table357[[#This Row],[quantity]]</f>
        <v>114.75</v>
      </c>
      <c r="M3150">
        <f t="shared" si="297"/>
        <v>159.75</v>
      </c>
      <c r="N3150">
        <f t="shared" si="299"/>
        <v>45</v>
      </c>
      <c r="O3150" t="s">
        <v>111</v>
      </c>
      <c r="P3150" t="s">
        <v>114</v>
      </c>
      <c r="Q3150" t="str">
        <f>TEXT(Table357[[#This Row],[order_date]],"yyyy")</f>
        <v>2016</v>
      </c>
    </row>
    <row r="3151" spans="1:17" x14ac:dyDescent="0.3">
      <c r="A3151">
        <f t="shared" si="298"/>
        <v>7777898550</v>
      </c>
      <c r="B3151" s="1">
        <v>42561</v>
      </c>
      <c r="C3151" t="str">
        <f t="shared" si="294"/>
        <v>Sunday</v>
      </c>
      <c r="D3151" t="str">
        <f t="shared" si="295"/>
        <v>July</v>
      </c>
      <c r="E3151">
        <v>12.75</v>
      </c>
      <c r="F3151" t="s">
        <v>27</v>
      </c>
      <c r="G3151" t="s">
        <v>22</v>
      </c>
      <c r="H3151">
        <f t="shared" si="296"/>
        <v>17.75</v>
      </c>
      <c r="I3151">
        <v>4</v>
      </c>
      <c r="J3151" t="s">
        <v>50</v>
      </c>
      <c r="K3151" t="s">
        <v>51</v>
      </c>
      <c r="L3151">
        <f>Table357[[#This Row],[unit_price]]*Table357[[#This Row],[quantity]]</f>
        <v>51</v>
      </c>
      <c r="M3151">
        <f t="shared" si="297"/>
        <v>71</v>
      </c>
      <c r="N3151">
        <f t="shared" si="299"/>
        <v>20</v>
      </c>
      <c r="O3151" t="s">
        <v>111</v>
      </c>
      <c r="P3151" t="s">
        <v>114</v>
      </c>
      <c r="Q3151" t="str">
        <f>TEXT(Table357[[#This Row],[order_date]],"yyyy")</f>
        <v>2016</v>
      </c>
    </row>
    <row r="3152" spans="1:17" x14ac:dyDescent="0.3">
      <c r="A3152">
        <f t="shared" si="298"/>
        <v>7777898551</v>
      </c>
      <c r="B3152" s="1">
        <v>42561</v>
      </c>
      <c r="C3152" t="str">
        <f t="shared" si="294"/>
        <v>Sunday</v>
      </c>
      <c r="D3152" t="str">
        <f t="shared" si="295"/>
        <v>July</v>
      </c>
      <c r="E3152">
        <v>18.5</v>
      </c>
      <c r="F3152" t="s">
        <v>13</v>
      </c>
      <c r="G3152" t="s">
        <v>14</v>
      </c>
      <c r="H3152">
        <f t="shared" si="296"/>
        <v>25.5</v>
      </c>
      <c r="I3152">
        <v>4</v>
      </c>
      <c r="J3152" t="s">
        <v>15</v>
      </c>
      <c r="K3152" t="s">
        <v>16</v>
      </c>
      <c r="L3152">
        <f>Table357[[#This Row],[unit_price]]*Table357[[#This Row],[quantity]]</f>
        <v>74</v>
      </c>
      <c r="M3152">
        <f t="shared" si="297"/>
        <v>102</v>
      </c>
      <c r="N3152">
        <f t="shared" si="299"/>
        <v>28</v>
      </c>
      <c r="O3152" t="s">
        <v>111</v>
      </c>
      <c r="P3152" t="s">
        <v>115</v>
      </c>
      <c r="Q3152" t="str">
        <f>TEXT(Table357[[#This Row],[order_date]],"yyyy")</f>
        <v>2016</v>
      </c>
    </row>
    <row r="3153" spans="1:17" x14ac:dyDescent="0.3">
      <c r="A3153">
        <f t="shared" si="298"/>
        <v>7777898552</v>
      </c>
      <c r="B3153" s="1">
        <v>42561</v>
      </c>
      <c r="C3153" t="str">
        <f t="shared" si="294"/>
        <v>Sunday</v>
      </c>
      <c r="D3153" t="str">
        <f t="shared" si="295"/>
        <v>July</v>
      </c>
      <c r="E3153">
        <v>12</v>
      </c>
      <c r="F3153" t="s">
        <v>27</v>
      </c>
      <c r="G3153" t="s">
        <v>8</v>
      </c>
      <c r="H3153">
        <f t="shared" si="296"/>
        <v>15</v>
      </c>
      <c r="I3153">
        <v>12</v>
      </c>
      <c r="J3153" t="s">
        <v>11</v>
      </c>
      <c r="K3153" t="s">
        <v>12</v>
      </c>
      <c r="L3153">
        <f>Table357[[#This Row],[unit_price]]*Table357[[#This Row],[quantity]]</f>
        <v>144</v>
      </c>
      <c r="M3153">
        <f t="shared" si="297"/>
        <v>180</v>
      </c>
      <c r="N3153">
        <f t="shared" si="299"/>
        <v>36</v>
      </c>
      <c r="O3153" t="s">
        <v>112</v>
      </c>
      <c r="P3153" t="s">
        <v>114</v>
      </c>
      <c r="Q3153" t="str">
        <f>TEXT(Table357[[#This Row],[order_date]],"yyyy")</f>
        <v>2016</v>
      </c>
    </row>
    <row r="3154" spans="1:17" x14ac:dyDescent="0.3">
      <c r="A3154">
        <f t="shared" si="298"/>
        <v>7777898553</v>
      </c>
      <c r="B3154" s="1">
        <v>42561</v>
      </c>
      <c r="C3154" t="str">
        <f t="shared" si="294"/>
        <v>Sunday</v>
      </c>
      <c r="D3154" t="str">
        <f t="shared" si="295"/>
        <v>July</v>
      </c>
      <c r="E3154">
        <v>16.5</v>
      </c>
      <c r="F3154" t="s">
        <v>13</v>
      </c>
      <c r="G3154" t="s">
        <v>8</v>
      </c>
      <c r="H3154">
        <f t="shared" si="296"/>
        <v>22.5</v>
      </c>
      <c r="I3154">
        <v>9</v>
      </c>
      <c r="J3154" t="s">
        <v>9</v>
      </c>
      <c r="K3154" t="s">
        <v>10</v>
      </c>
      <c r="L3154">
        <f>Table357[[#This Row],[unit_price]]*Table357[[#This Row],[quantity]]</f>
        <v>148.5</v>
      </c>
      <c r="M3154">
        <f t="shared" si="297"/>
        <v>202.5</v>
      </c>
      <c r="N3154">
        <f t="shared" si="299"/>
        <v>54</v>
      </c>
      <c r="O3154" t="s">
        <v>112</v>
      </c>
      <c r="P3154" t="s">
        <v>115</v>
      </c>
      <c r="Q3154" t="str">
        <f>TEXT(Table357[[#This Row],[order_date]],"yyyy")</f>
        <v>2016</v>
      </c>
    </row>
    <row r="3155" spans="1:17" x14ac:dyDescent="0.3">
      <c r="A3155">
        <f t="shared" si="298"/>
        <v>7777898554</v>
      </c>
      <c r="B3155" s="1">
        <v>42562</v>
      </c>
      <c r="C3155" t="str">
        <f t="shared" si="294"/>
        <v>Monday</v>
      </c>
      <c r="D3155" t="str">
        <f t="shared" si="295"/>
        <v>July</v>
      </c>
      <c r="E3155">
        <v>16.5</v>
      </c>
      <c r="F3155" t="s">
        <v>7</v>
      </c>
      <c r="G3155" t="s">
        <v>14</v>
      </c>
      <c r="H3155">
        <f t="shared" si="296"/>
        <v>22</v>
      </c>
      <c r="I3155">
        <v>2</v>
      </c>
      <c r="J3155" t="s">
        <v>40</v>
      </c>
      <c r="K3155" t="s">
        <v>41</v>
      </c>
      <c r="L3155">
        <f>Table357[[#This Row],[unit_price]]*Table357[[#This Row],[quantity]]</f>
        <v>33</v>
      </c>
      <c r="M3155">
        <f t="shared" si="297"/>
        <v>44</v>
      </c>
      <c r="N3155">
        <f t="shared" si="299"/>
        <v>11</v>
      </c>
      <c r="O3155" t="s">
        <v>111</v>
      </c>
      <c r="P3155" t="s">
        <v>114</v>
      </c>
      <c r="Q3155" t="str">
        <f>TEXT(Table357[[#This Row],[order_date]],"yyyy")</f>
        <v>2016</v>
      </c>
    </row>
    <row r="3156" spans="1:17" x14ac:dyDescent="0.3">
      <c r="A3156">
        <f t="shared" si="298"/>
        <v>7777898555</v>
      </c>
      <c r="B3156" s="1">
        <v>42562</v>
      </c>
      <c r="C3156" t="str">
        <f t="shared" si="294"/>
        <v>Monday</v>
      </c>
      <c r="D3156" t="str">
        <f t="shared" si="295"/>
        <v>July</v>
      </c>
      <c r="E3156">
        <v>12.5</v>
      </c>
      <c r="F3156" t="s">
        <v>27</v>
      </c>
      <c r="G3156" t="s">
        <v>14</v>
      </c>
      <c r="H3156">
        <f t="shared" si="296"/>
        <v>16.5</v>
      </c>
      <c r="I3156">
        <v>12</v>
      </c>
      <c r="J3156" t="s">
        <v>40</v>
      </c>
      <c r="K3156" t="s">
        <v>41</v>
      </c>
      <c r="L3156">
        <f>Table357[[#This Row],[unit_price]]*Table357[[#This Row],[quantity]]</f>
        <v>150</v>
      </c>
      <c r="M3156">
        <f t="shared" si="297"/>
        <v>198</v>
      </c>
      <c r="N3156">
        <f t="shared" si="299"/>
        <v>48</v>
      </c>
      <c r="O3156" t="s">
        <v>112</v>
      </c>
      <c r="P3156" t="s">
        <v>114</v>
      </c>
      <c r="Q3156" t="str">
        <f>TEXT(Table357[[#This Row],[order_date]],"yyyy")</f>
        <v>2016</v>
      </c>
    </row>
    <row r="3157" spans="1:17" x14ac:dyDescent="0.3">
      <c r="A3157">
        <f t="shared" si="298"/>
        <v>7777898556</v>
      </c>
      <c r="B3157" s="1">
        <v>42562</v>
      </c>
      <c r="C3157" t="str">
        <f t="shared" si="294"/>
        <v>Monday</v>
      </c>
      <c r="D3157" t="str">
        <f t="shared" si="295"/>
        <v>July</v>
      </c>
      <c r="E3157">
        <v>20.75</v>
      </c>
      <c r="F3157" t="s">
        <v>13</v>
      </c>
      <c r="G3157" t="s">
        <v>22</v>
      </c>
      <c r="H3157">
        <f t="shared" si="296"/>
        <v>28.75</v>
      </c>
      <c r="I3157">
        <v>1</v>
      </c>
      <c r="J3157" t="s">
        <v>23</v>
      </c>
      <c r="K3157" t="s">
        <v>24</v>
      </c>
      <c r="L3157">
        <f>Table357[[#This Row],[unit_price]]*Table357[[#This Row],[quantity]]</f>
        <v>20.75</v>
      </c>
      <c r="M3157">
        <f t="shared" si="297"/>
        <v>28.75</v>
      </c>
      <c r="N3157">
        <f t="shared" si="299"/>
        <v>8</v>
      </c>
      <c r="O3157" t="s">
        <v>112</v>
      </c>
      <c r="P3157" t="s">
        <v>115</v>
      </c>
      <c r="Q3157" t="str">
        <f>TEXT(Table357[[#This Row],[order_date]],"yyyy")</f>
        <v>2016</v>
      </c>
    </row>
    <row r="3158" spans="1:17" x14ac:dyDescent="0.3">
      <c r="A3158">
        <f t="shared" si="298"/>
        <v>7777898557</v>
      </c>
      <c r="B3158" s="1">
        <v>42563</v>
      </c>
      <c r="C3158" t="str">
        <f t="shared" si="294"/>
        <v>Tuesday</v>
      </c>
      <c r="D3158" t="str">
        <f t="shared" si="295"/>
        <v>July</v>
      </c>
      <c r="E3158">
        <v>16.75</v>
      </c>
      <c r="F3158" t="s">
        <v>7</v>
      </c>
      <c r="G3158" t="s">
        <v>22</v>
      </c>
      <c r="H3158">
        <f t="shared" si="296"/>
        <v>23.25</v>
      </c>
      <c r="I3158">
        <v>12</v>
      </c>
      <c r="J3158" t="s">
        <v>23</v>
      </c>
      <c r="K3158" t="s">
        <v>24</v>
      </c>
      <c r="L3158">
        <f>Table357[[#This Row],[unit_price]]*Table357[[#This Row],[quantity]]</f>
        <v>201</v>
      </c>
      <c r="M3158">
        <f t="shared" si="297"/>
        <v>279</v>
      </c>
      <c r="N3158">
        <f t="shared" si="299"/>
        <v>78</v>
      </c>
      <c r="O3158" t="s">
        <v>112</v>
      </c>
      <c r="P3158" t="s">
        <v>115</v>
      </c>
      <c r="Q3158" t="str">
        <f>TEXT(Table357[[#This Row],[order_date]],"yyyy")</f>
        <v>2016</v>
      </c>
    </row>
    <row r="3159" spans="1:17" x14ac:dyDescent="0.3">
      <c r="A3159">
        <f t="shared" si="298"/>
        <v>7777898558</v>
      </c>
      <c r="B3159" s="1">
        <v>42563</v>
      </c>
      <c r="C3159" t="str">
        <f t="shared" si="294"/>
        <v>Tuesday</v>
      </c>
      <c r="D3159" t="str">
        <f t="shared" si="295"/>
        <v>July</v>
      </c>
      <c r="E3159">
        <v>12</v>
      </c>
      <c r="F3159" t="s">
        <v>27</v>
      </c>
      <c r="G3159" t="s">
        <v>8</v>
      </c>
      <c r="H3159">
        <f t="shared" si="296"/>
        <v>15</v>
      </c>
      <c r="I3159">
        <v>6</v>
      </c>
      <c r="J3159" t="s">
        <v>52</v>
      </c>
      <c r="K3159" t="s">
        <v>53</v>
      </c>
      <c r="L3159">
        <f>Table357[[#This Row],[unit_price]]*Table357[[#This Row],[quantity]]</f>
        <v>72</v>
      </c>
      <c r="M3159">
        <f t="shared" si="297"/>
        <v>90</v>
      </c>
      <c r="N3159">
        <f t="shared" si="299"/>
        <v>18</v>
      </c>
      <c r="O3159" t="s">
        <v>111</v>
      </c>
      <c r="P3159" t="s">
        <v>115</v>
      </c>
      <c r="Q3159" t="str">
        <f>TEXT(Table357[[#This Row],[order_date]],"yyyy")</f>
        <v>2016</v>
      </c>
    </row>
    <row r="3160" spans="1:17" x14ac:dyDescent="0.3">
      <c r="A3160">
        <f t="shared" si="298"/>
        <v>7777898559</v>
      </c>
      <c r="B3160" s="1">
        <v>42563</v>
      </c>
      <c r="C3160" t="str">
        <f t="shared" si="294"/>
        <v>Tuesday</v>
      </c>
      <c r="D3160" t="str">
        <f t="shared" si="295"/>
        <v>July</v>
      </c>
      <c r="E3160">
        <v>20.5</v>
      </c>
      <c r="F3160" t="s">
        <v>13</v>
      </c>
      <c r="G3160" t="s">
        <v>8</v>
      </c>
      <c r="H3160">
        <f t="shared" si="296"/>
        <v>26.5</v>
      </c>
      <c r="I3160">
        <v>11</v>
      </c>
      <c r="J3160" t="s">
        <v>58</v>
      </c>
      <c r="K3160" t="s">
        <v>59</v>
      </c>
      <c r="L3160">
        <f>Table357[[#This Row],[unit_price]]*Table357[[#This Row],[quantity]]</f>
        <v>225.5</v>
      </c>
      <c r="M3160">
        <f t="shared" si="297"/>
        <v>291.5</v>
      </c>
      <c r="N3160">
        <f t="shared" si="299"/>
        <v>66</v>
      </c>
      <c r="O3160" t="s">
        <v>111</v>
      </c>
      <c r="P3160" t="s">
        <v>115</v>
      </c>
      <c r="Q3160" t="str">
        <f>TEXT(Table357[[#This Row],[order_date]],"yyyy")</f>
        <v>2016</v>
      </c>
    </row>
    <row r="3161" spans="1:17" x14ac:dyDescent="0.3">
      <c r="A3161">
        <f t="shared" si="298"/>
        <v>7777898560</v>
      </c>
      <c r="B3161" s="1">
        <v>42563</v>
      </c>
      <c r="C3161" t="str">
        <f t="shared" si="294"/>
        <v>Tuesday</v>
      </c>
      <c r="D3161" t="str">
        <f t="shared" si="295"/>
        <v>July</v>
      </c>
      <c r="E3161">
        <v>20.75</v>
      </c>
      <c r="F3161" t="s">
        <v>13</v>
      </c>
      <c r="G3161" t="s">
        <v>17</v>
      </c>
      <c r="H3161">
        <f t="shared" si="296"/>
        <v>30.75</v>
      </c>
      <c r="I3161">
        <v>5</v>
      </c>
      <c r="J3161" t="s">
        <v>25</v>
      </c>
      <c r="K3161" t="s">
        <v>26</v>
      </c>
      <c r="L3161">
        <f>Table357[[#This Row],[unit_price]]*Table357[[#This Row],[quantity]]</f>
        <v>103.75</v>
      </c>
      <c r="M3161">
        <f t="shared" si="297"/>
        <v>153.75</v>
      </c>
      <c r="N3161">
        <f t="shared" si="299"/>
        <v>50</v>
      </c>
      <c r="O3161" t="s">
        <v>112</v>
      </c>
      <c r="P3161" t="s">
        <v>115</v>
      </c>
      <c r="Q3161" t="str">
        <f>TEXT(Table357[[#This Row],[order_date]],"yyyy")</f>
        <v>2016</v>
      </c>
    </row>
    <row r="3162" spans="1:17" x14ac:dyDescent="0.3">
      <c r="A3162">
        <f t="shared" si="298"/>
        <v>7777898561</v>
      </c>
      <c r="B3162" s="1">
        <v>42563</v>
      </c>
      <c r="C3162" t="str">
        <f t="shared" si="294"/>
        <v>Tuesday</v>
      </c>
      <c r="D3162" t="str">
        <f t="shared" si="295"/>
        <v>July</v>
      </c>
      <c r="E3162">
        <v>12.75</v>
      </c>
      <c r="F3162" t="s">
        <v>27</v>
      </c>
      <c r="G3162" t="s">
        <v>22</v>
      </c>
      <c r="H3162">
        <f t="shared" si="296"/>
        <v>17.75</v>
      </c>
      <c r="I3162">
        <v>1</v>
      </c>
      <c r="J3162" t="s">
        <v>23</v>
      </c>
      <c r="K3162" t="s">
        <v>24</v>
      </c>
      <c r="L3162">
        <f>Table357[[#This Row],[unit_price]]*Table357[[#This Row],[quantity]]</f>
        <v>12.75</v>
      </c>
      <c r="M3162">
        <f t="shared" si="297"/>
        <v>17.75</v>
      </c>
      <c r="N3162">
        <f t="shared" si="299"/>
        <v>5</v>
      </c>
      <c r="O3162" t="s">
        <v>111</v>
      </c>
      <c r="P3162" t="s">
        <v>115</v>
      </c>
      <c r="Q3162" t="str">
        <f>TEXT(Table357[[#This Row],[order_date]],"yyyy")</f>
        <v>2016</v>
      </c>
    </row>
    <row r="3163" spans="1:17" x14ac:dyDescent="0.3">
      <c r="A3163">
        <f t="shared" si="298"/>
        <v>7777898562</v>
      </c>
      <c r="B3163" s="1">
        <v>42564</v>
      </c>
      <c r="C3163" t="str">
        <f t="shared" si="294"/>
        <v>Wednesday</v>
      </c>
      <c r="D3163" t="str">
        <f t="shared" si="295"/>
        <v>July</v>
      </c>
      <c r="E3163">
        <v>16</v>
      </c>
      <c r="F3163" t="s">
        <v>7</v>
      </c>
      <c r="G3163" t="s">
        <v>8</v>
      </c>
      <c r="H3163">
        <f t="shared" si="296"/>
        <v>20.5</v>
      </c>
      <c r="I3163">
        <v>6</v>
      </c>
      <c r="J3163" t="s">
        <v>11</v>
      </c>
      <c r="K3163" t="s">
        <v>12</v>
      </c>
      <c r="L3163">
        <f>Table357[[#This Row],[unit_price]]*Table357[[#This Row],[quantity]]</f>
        <v>96</v>
      </c>
      <c r="M3163">
        <f t="shared" si="297"/>
        <v>123</v>
      </c>
      <c r="N3163">
        <f t="shared" si="299"/>
        <v>27</v>
      </c>
      <c r="O3163" t="s">
        <v>112</v>
      </c>
      <c r="P3163" t="s">
        <v>114</v>
      </c>
      <c r="Q3163" t="str">
        <f>TEXT(Table357[[#This Row],[order_date]],"yyyy")</f>
        <v>2016</v>
      </c>
    </row>
    <row r="3164" spans="1:17" x14ac:dyDescent="0.3">
      <c r="A3164">
        <f t="shared" si="298"/>
        <v>7777898563</v>
      </c>
      <c r="B3164" s="1">
        <v>42564</v>
      </c>
      <c r="C3164" t="str">
        <f t="shared" si="294"/>
        <v>Wednesday</v>
      </c>
      <c r="D3164" t="str">
        <f t="shared" si="295"/>
        <v>July</v>
      </c>
      <c r="E3164">
        <v>12.75</v>
      </c>
      <c r="F3164" t="s">
        <v>27</v>
      </c>
      <c r="G3164" t="s">
        <v>22</v>
      </c>
      <c r="H3164">
        <f t="shared" si="296"/>
        <v>17.75</v>
      </c>
      <c r="I3164">
        <v>2</v>
      </c>
      <c r="J3164" t="s">
        <v>23</v>
      </c>
      <c r="K3164" t="s">
        <v>24</v>
      </c>
      <c r="L3164">
        <f>Table357[[#This Row],[unit_price]]*Table357[[#This Row],[quantity]]</f>
        <v>25.5</v>
      </c>
      <c r="M3164">
        <f t="shared" si="297"/>
        <v>35.5</v>
      </c>
      <c r="N3164">
        <f t="shared" si="299"/>
        <v>10</v>
      </c>
      <c r="O3164" t="s">
        <v>111</v>
      </c>
      <c r="P3164" t="s">
        <v>114</v>
      </c>
      <c r="Q3164" t="str">
        <f>TEXT(Table357[[#This Row],[order_date]],"yyyy")</f>
        <v>2016</v>
      </c>
    </row>
    <row r="3165" spans="1:17" x14ac:dyDescent="0.3">
      <c r="A3165">
        <f t="shared" si="298"/>
        <v>7777898564</v>
      </c>
      <c r="B3165" s="1">
        <v>42564</v>
      </c>
      <c r="C3165" t="str">
        <f t="shared" si="294"/>
        <v>Wednesday</v>
      </c>
      <c r="D3165" t="str">
        <f t="shared" si="295"/>
        <v>July</v>
      </c>
      <c r="E3165">
        <v>12</v>
      </c>
      <c r="F3165" t="s">
        <v>27</v>
      </c>
      <c r="G3165" t="s">
        <v>8</v>
      </c>
      <c r="H3165">
        <f t="shared" si="296"/>
        <v>15</v>
      </c>
      <c r="I3165">
        <v>3</v>
      </c>
      <c r="J3165" t="s">
        <v>11</v>
      </c>
      <c r="K3165" t="s">
        <v>12</v>
      </c>
      <c r="L3165">
        <f>Table357[[#This Row],[unit_price]]*Table357[[#This Row],[quantity]]</f>
        <v>36</v>
      </c>
      <c r="M3165">
        <f t="shared" si="297"/>
        <v>45</v>
      </c>
      <c r="N3165">
        <f t="shared" si="299"/>
        <v>9</v>
      </c>
      <c r="O3165" t="s">
        <v>111</v>
      </c>
      <c r="P3165" t="s">
        <v>114</v>
      </c>
      <c r="Q3165" t="str">
        <f>TEXT(Table357[[#This Row],[order_date]],"yyyy")</f>
        <v>2016</v>
      </c>
    </row>
    <row r="3166" spans="1:17" x14ac:dyDescent="0.3">
      <c r="A3166">
        <f t="shared" si="298"/>
        <v>7777898565</v>
      </c>
      <c r="B3166" s="1">
        <v>42564</v>
      </c>
      <c r="C3166" t="str">
        <f t="shared" si="294"/>
        <v>Wednesday</v>
      </c>
      <c r="D3166" t="str">
        <f t="shared" si="295"/>
        <v>July</v>
      </c>
      <c r="E3166">
        <v>10.5</v>
      </c>
      <c r="F3166" t="s">
        <v>27</v>
      </c>
      <c r="G3166" t="s">
        <v>8</v>
      </c>
      <c r="H3166">
        <f t="shared" si="296"/>
        <v>13.5</v>
      </c>
      <c r="I3166">
        <v>3</v>
      </c>
      <c r="J3166" t="s">
        <v>9</v>
      </c>
      <c r="K3166" t="s">
        <v>10</v>
      </c>
      <c r="L3166">
        <f>Table357[[#This Row],[unit_price]]*Table357[[#This Row],[quantity]]</f>
        <v>31.5</v>
      </c>
      <c r="M3166">
        <f t="shared" si="297"/>
        <v>40.5</v>
      </c>
      <c r="N3166">
        <f t="shared" si="299"/>
        <v>9</v>
      </c>
      <c r="O3166" t="s">
        <v>112</v>
      </c>
      <c r="P3166" t="s">
        <v>115</v>
      </c>
      <c r="Q3166" t="str">
        <f>TEXT(Table357[[#This Row],[order_date]],"yyyy")</f>
        <v>2016</v>
      </c>
    </row>
    <row r="3167" spans="1:17" x14ac:dyDescent="0.3">
      <c r="A3167">
        <f t="shared" si="298"/>
        <v>7777898566</v>
      </c>
      <c r="B3167" s="1">
        <v>42564</v>
      </c>
      <c r="C3167" t="str">
        <f t="shared" si="294"/>
        <v>Wednesday</v>
      </c>
      <c r="D3167" t="str">
        <f t="shared" si="295"/>
        <v>July</v>
      </c>
      <c r="E3167">
        <v>12.5</v>
      </c>
      <c r="F3167" t="s">
        <v>27</v>
      </c>
      <c r="G3167" t="s">
        <v>17</v>
      </c>
      <c r="H3167">
        <f t="shared" si="296"/>
        <v>19.5</v>
      </c>
      <c r="I3167">
        <v>8</v>
      </c>
      <c r="J3167" t="s">
        <v>54</v>
      </c>
      <c r="K3167" t="s">
        <v>55</v>
      </c>
      <c r="L3167">
        <f>Table357[[#This Row],[unit_price]]*Table357[[#This Row],[quantity]]</f>
        <v>100</v>
      </c>
      <c r="M3167">
        <f t="shared" si="297"/>
        <v>156</v>
      </c>
      <c r="N3167">
        <f t="shared" si="299"/>
        <v>56</v>
      </c>
      <c r="O3167" t="s">
        <v>112</v>
      </c>
      <c r="P3167" t="s">
        <v>114</v>
      </c>
      <c r="Q3167" t="str">
        <f>TEXT(Table357[[#This Row],[order_date]],"yyyy")</f>
        <v>2016</v>
      </c>
    </row>
    <row r="3168" spans="1:17" x14ac:dyDescent="0.3">
      <c r="A3168">
        <f t="shared" si="298"/>
        <v>7777898567</v>
      </c>
      <c r="B3168" s="1">
        <v>42564</v>
      </c>
      <c r="C3168" t="str">
        <f t="shared" si="294"/>
        <v>Wednesday</v>
      </c>
      <c r="D3168" t="str">
        <f t="shared" si="295"/>
        <v>July</v>
      </c>
      <c r="E3168">
        <v>12</v>
      </c>
      <c r="F3168" t="s">
        <v>27</v>
      </c>
      <c r="G3168" t="s">
        <v>14</v>
      </c>
      <c r="H3168">
        <f t="shared" si="296"/>
        <v>16</v>
      </c>
      <c r="I3168">
        <v>4</v>
      </c>
      <c r="J3168" t="s">
        <v>20</v>
      </c>
      <c r="K3168" t="s">
        <v>21</v>
      </c>
      <c r="L3168">
        <f>Table357[[#This Row],[unit_price]]*Table357[[#This Row],[quantity]]</f>
        <v>48</v>
      </c>
      <c r="M3168">
        <f t="shared" si="297"/>
        <v>64</v>
      </c>
      <c r="N3168">
        <f t="shared" si="299"/>
        <v>16</v>
      </c>
      <c r="O3168" t="s">
        <v>111</v>
      </c>
      <c r="P3168" t="s">
        <v>114</v>
      </c>
      <c r="Q3168" t="str">
        <f>TEXT(Table357[[#This Row],[order_date]],"yyyy")</f>
        <v>2016</v>
      </c>
    </row>
    <row r="3169" spans="1:17" x14ac:dyDescent="0.3">
      <c r="A3169">
        <f t="shared" si="298"/>
        <v>7777898568</v>
      </c>
      <c r="B3169" s="1">
        <v>42564</v>
      </c>
      <c r="C3169" t="str">
        <f t="shared" si="294"/>
        <v>Wednesday</v>
      </c>
      <c r="D3169" t="str">
        <f t="shared" si="295"/>
        <v>July</v>
      </c>
      <c r="E3169">
        <v>16</v>
      </c>
      <c r="F3169" t="s">
        <v>7</v>
      </c>
      <c r="G3169" t="s">
        <v>14</v>
      </c>
      <c r="H3169">
        <f t="shared" si="296"/>
        <v>21.5</v>
      </c>
      <c r="I3169">
        <v>10</v>
      </c>
      <c r="J3169" t="s">
        <v>34</v>
      </c>
      <c r="K3169" t="s">
        <v>35</v>
      </c>
      <c r="L3169">
        <f>Table357[[#This Row],[unit_price]]*Table357[[#This Row],[quantity]]</f>
        <v>160</v>
      </c>
      <c r="M3169">
        <f t="shared" si="297"/>
        <v>215</v>
      </c>
      <c r="N3169">
        <f t="shared" si="299"/>
        <v>55</v>
      </c>
      <c r="O3169" t="s">
        <v>112</v>
      </c>
      <c r="P3169" t="s">
        <v>114</v>
      </c>
      <c r="Q3169" t="str">
        <f>TEXT(Table357[[#This Row],[order_date]],"yyyy")</f>
        <v>2016</v>
      </c>
    </row>
    <row r="3170" spans="1:17" x14ac:dyDescent="0.3">
      <c r="A3170">
        <f t="shared" si="298"/>
        <v>7777898569</v>
      </c>
      <c r="B3170" s="1">
        <v>42564</v>
      </c>
      <c r="C3170" t="str">
        <f t="shared" si="294"/>
        <v>Wednesday</v>
      </c>
      <c r="D3170" t="str">
        <f t="shared" si="295"/>
        <v>July</v>
      </c>
      <c r="E3170">
        <v>16.5</v>
      </c>
      <c r="F3170" t="s">
        <v>7</v>
      </c>
      <c r="G3170" t="s">
        <v>17</v>
      </c>
      <c r="H3170">
        <f t="shared" si="296"/>
        <v>25</v>
      </c>
      <c r="I3170">
        <v>3</v>
      </c>
      <c r="J3170" t="s">
        <v>66</v>
      </c>
      <c r="K3170" t="s">
        <v>67</v>
      </c>
      <c r="L3170">
        <f>Table357[[#This Row],[unit_price]]*Table357[[#This Row],[quantity]]</f>
        <v>49.5</v>
      </c>
      <c r="M3170">
        <f t="shared" si="297"/>
        <v>75</v>
      </c>
      <c r="N3170">
        <f t="shared" si="299"/>
        <v>25.5</v>
      </c>
      <c r="O3170" t="s">
        <v>112</v>
      </c>
      <c r="P3170" t="s">
        <v>115</v>
      </c>
      <c r="Q3170" t="str">
        <f>TEXT(Table357[[#This Row],[order_date]],"yyyy")</f>
        <v>2016</v>
      </c>
    </row>
    <row r="3171" spans="1:17" x14ac:dyDescent="0.3">
      <c r="A3171">
        <f t="shared" si="298"/>
        <v>7777898570</v>
      </c>
      <c r="B3171" s="1">
        <v>42565</v>
      </c>
      <c r="C3171" t="str">
        <f t="shared" si="294"/>
        <v>Thursday</v>
      </c>
      <c r="D3171" t="str">
        <f t="shared" si="295"/>
        <v>July</v>
      </c>
      <c r="E3171">
        <v>12.75</v>
      </c>
      <c r="F3171" t="s">
        <v>27</v>
      </c>
      <c r="G3171" t="s">
        <v>22</v>
      </c>
      <c r="H3171">
        <f t="shared" si="296"/>
        <v>17.75</v>
      </c>
      <c r="I3171">
        <v>4</v>
      </c>
      <c r="J3171" t="s">
        <v>28</v>
      </c>
      <c r="K3171" t="s">
        <v>29</v>
      </c>
      <c r="L3171">
        <f>Table357[[#This Row],[unit_price]]*Table357[[#This Row],[quantity]]</f>
        <v>51</v>
      </c>
      <c r="M3171">
        <f t="shared" si="297"/>
        <v>71</v>
      </c>
      <c r="N3171">
        <f t="shared" si="299"/>
        <v>20</v>
      </c>
      <c r="O3171" t="s">
        <v>112</v>
      </c>
      <c r="P3171" t="s">
        <v>115</v>
      </c>
      <c r="Q3171" t="str">
        <f>TEXT(Table357[[#This Row],[order_date]],"yyyy")</f>
        <v>2016</v>
      </c>
    </row>
    <row r="3172" spans="1:17" x14ac:dyDescent="0.3">
      <c r="A3172">
        <f t="shared" si="298"/>
        <v>7777898571</v>
      </c>
      <c r="B3172" s="1">
        <v>42565</v>
      </c>
      <c r="C3172" t="str">
        <f t="shared" si="294"/>
        <v>Thursday</v>
      </c>
      <c r="D3172" t="str">
        <f t="shared" si="295"/>
        <v>July</v>
      </c>
      <c r="E3172">
        <v>12.75</v>
      </c>
      <c r="F3172" t="s">
        <v>27</v>
      </c>
      <c r="G3172" t="s">
        <v>22</v>
      </c>
      <c r="H3172">
        <f t="shared" si="296"/>
        <v>17.75</v>
      </c>
      <c r="I3172">
        <v>6</v>
      </c>
      <c r="J3172" t="s">
        <v>46</v>
      </c>
      <c r="K3172" t="s">
        <v>47</v>
      </c>
      <c r="L3172">
        <f>Table357[[#This Row],[unit_price]]*Table357[[#This Row],[quantity]]</f>
        <v>76.5</v>
      </c>
      <c r="M3172">
        <f t="shared" si="297"/>
        <v>106.5</v>
      </c>
      <c r="N3172">
        <f t="shared" si="299"/>
        <v>30</v>
      </c>
      <c r="O3172" t="s">
        <v>112</v>
      </c>
      <c r="P3172" t="s">
        <v>114</v>
      </c>
      <c r="Q3172" t="str">
        <f>TEXT(Table357[[#This Row],[order_date]],"yyyy")</f>
        <v>2016</v>
      </c>
    </row>
    <row r="3173" spans="1:17" x14ac:dyDescent="0.3">
      <c r="A3173">
        <f t="shared" si="298"/>
        <v>7777898572</v>
      </c>
      <c r="B3173" s="1">
        <v>42566</v>
      </c>
      <c r="C3173" t="str">
        <f t="shared" si="294"/>
        <v>Friday</v>
      </c>
      <c r="D3173" t="str">
        <f t="shared" si="295"/>
        <v>July</v>
      </c>
      <c r="E3173">
        <v>20.25</v>
      </c>
      <c r="F3173" t="s">
        <v>13</v>
      </c>
      <c r="G3173" t="s">
        <v>17</v>
      </c>
      <c r="H3173">
        <f t="shared" si="296"/>
        <v>30.25</v>
      </c>
      <c r="I3173">
        <v>3</v>
      </c>
      <c r="J3173" t="s">
        <v>70</v>
      </c>
      <c r="K3173" t="s">
        <v>71</v>
      </c>
      <c r="L3173">
        <f>Table357[[#This Row],[unit_price]]*Table357[[#This Row],[quantity]]</f>
        <v>60.75</v>
      </c>
      <c r="M3173">
        <f t="shared" si="297"/>
        <v>90.75</v>
      </c>
      <c r="N3173">
        <f t="shared" si="299"/>
        <v>30</v>
      </c>
      <c r="O3173" t="s">
        <v>111</v>
      </c>
      <c r="P3173" t="s">
        <v>114</v>
      </c>
      <c r="Q3173" t="str">
        <f>TEXT(Table357[[#This Row],[order_date]],"yyyy")</f>
        <v>2016</v>
      </c>
    </row>
    <row r="3174" spans="1:17" x14ac:dyDescent="0.3">
      <c r="A3174">
        <f t="shared" si="298"/>
        <v>7777898573</v>
      </c>
      <c r="B3174" s="1">
        <v>42566</v>
      </c>
      <c r="C3174" t="str">
        <f t="shared" si="294"/>
        <v>Friday</v>
      </c>
      <c r="D3174" t="str">
        <f t="shared" si="295"/>
        <v>July</v>
      </c>
      <c r="E3174">
        <v>12</v>
      </c>
      <c r="F3174" t="s">
        <v>27</v>
      </c>
      <c r="G3174" t="s">
        <v>8</v>
      </c>
      <c r="H3174">
        <f t="shared" si="296"/>
        <v>15</v>
      </c>
      <c r="I3174">
        <v>10</v>
      </c>
      <c r="J3174" t="s">
        <v>11</v>
      </c>
      <c r="K3174" t="s">
        <v>12</v>
      </c>
      <c r="L3174">
        <f>Table357[[#This Row],[unit_price]]*Table357[[#This Row],[quantity]]</f>
        <v>120</v>
      </c>
      <c r="M3174">
        <f t="shared" si="297"/>
        <v>150</v>
      </c>
      <c r="N3174">
        <f t="shared" si="299"/>
        <v>30</v>
      </c>
      <c r="O3174" t="s">
        <v>111</v>
      </c>
      <c r="P3174" t="s">
        <v>114</v>
      </c>
      <c r="Q3174" t="str">
        <f>TEXT(Table357[[#This Row],[order_date]],"yyyy")</f>
        <v>2016</v>
      </c>
    </row>
    <row r="3175" spans="1:17" x14ac:dyDescent="0.3">
      <c r="A3175">
        <f t="shared" si="298"/>
        <v>7777898574</v>
      </c>
      <c r="B3175" s="1">
        <v>42566</v>
      </c>
      <c r="C3175" t="str">
        <f t="shared" si="294"/>
        <v>Friday</v>
      </c>
      <c r="D3175" t="str">
        <f t="shared" si="295"/>
        <v>July</v>
      </c>
      <c r="E3175">
        <v>12</v>
      </c>
      <c r="F3175" t="s">
        <v>27</v>
      </c>
      <c r="G3175" t="s">
        <v>14</v>
      </c>
      <c r="H3175">
        <f t="shared" si="296"/>
        <v>16</v>
      </c>
      <c r="I3175">
        <v>1</v>
      </c>
      <c r="J3175" t="s">
        <v>20</v>
      </c>
      <c r="K3175" t="s">
        <v>21</v>
      </c>
      <c r="L3175">
        <f>Table357[[#This Row],[unit_price]]*Table357[[#This Row],[quantity]]</f>
        <v>12</v>
      </c>
      <c r="M3175">
        <f t="shared" si="297"/>
        <v>16</v>
      </c>
      <c r="N3175">
        <f t="shared" si="299"/>
        <v>4</v>
      </c>
      <c r="O3175" t="s">
        <v>112</v>
      </c>
      <c r="P3175" t="s">
        <v>115</v>
      </c>
      <c r="Q3175" t="str">
        <f>TEXT(Table357[[#This Row],[order_date]],"yyyy")</f>
        <v>2016</v>
      </c>
    </row>
    <row r="3176" spans="1:17" x14ac:dyDescent="0.3">
      <c r="A3176">
        <f t="shared" si="298"/>
        <v>7777898575</v>
      </c>
      <c r="B3176" s="1">
        <v>42566</v>
      </c>
      <c r="C3176" t="str">
        <f t="shared" si="294"/>
        <v>Friday</v>
      </c>
      <c r="D3176" t="str">
        <f t="shared" si="295"/>
        <v>July</v>
      </c>
      <c r="E3176">
        <v>11</v>
      </c>
      <c r="F3176" t="s">
        <v>27</v>
      </c>
      <c r="G3176" t="s">
        <v>8</v>
      </c>
      <c r="H3176">
        <f t="shared" si="296"/>
        <v>14</v>
      </c>
      <c r="I3176">
        <v>12</v>
      </c>
      <c r="J3176" t="s">
        <v>74</v>
      </c>
      <c r="K3176" t="s">
        <v>75</v>
      </c>
      <c r="L3176">
        <f>Table357[[#This Row],[unit_price]]*Table357[[#This Row],[quantity]]</f>
        <v>132</v>
      </c>
      <c r="M3176">
        <f t="shared" si="297"/>
        <v>168</v>
      </c>
      <c r="N3176">
        <f t="shared" si="299"/>
        <v>36</v>
      </c>
      <c r="O3176" t="s">
        <v>111</v>
      </c>
      <c r="P3176" t="s">
        <v>115</v>
      </c>
      <c r="Q3176" t="str">
        <f>TEXT(Table357[[#This Row],[order_date]],"yyyy")</f>
        <v>2016</v>
      </c>
    </row>
    <row r="3177" spans="1:17" x14ac:dyDescent="0.3">
      <c r="A3177">
        <f t="shared" si="298"/>
        <v>7777898576</v>
      </c>
      <c r="B3177" s="1">
        <v>42566</v>
      </c>
      <c r="C3177" t="str">
        <f t="shared" si="294"/>
        <v>Friday</v>
      </c>
      <c r="D3177" t="str">
        <f t="shared" si="295"/>
        <v>July</v>
      </c>
      <c r="E3177">
        <v>12.5</v>
      </c>
      <c r="F3177" t="s">
        <v>27</v>
      </c>
      <c r="G3177" t="s">
        <v>17</v>
      </c>
      <c r="H3177">
        <f t="shared" si="296"/>
        <v>19.5</v>
      </c>
      <c r="I3177">
        <v>5</v>
      </c>
      <c r="J3177" t="s">
        <v>32</v>
      </c>
      <c r="K3177" t="s">
        <v>33</v>
      </c>
      <c r="L3177">
        <f>Table357[[#This Row],[unit_price]]*Table357[[#This Row],[quantity]]</f>
        <v>62.5</v>
      </c>
      <c r="M3177">
        <f t="shared" si="297"/>
        <v>97.5</v>
      </c>
      <c r="N3177">
        <f t="shared" si="299"/>
        <v>35</v>
      </c>
      <c r="O3177" t="s">
        <v>112</v>
      </c>
      <c r="P3177" t="s">
        <v>114</v>
      </c>
      <c r="Q3177" t="str">
        <f>TEXT(Table357[[#This Row],[order_date]],"yyyy")</f>
        <v>2016</v>
      </c>
    </row>
    <row r="3178" spans="1:17" x14ac:dyDescent="0.3">
      <c r="A3178">
        <f t="shared" si="298"/>
        <v>7777898577</v>
      </c>
      <c r="B3178" s="1">
        <v>42567</v>
      </c>
      <c r="C3178" t="str">
        <f t="shared" si="294"/>
        <v>Saturday</v>
      </c>
      <c r="D3178" t="str">
        <f t="shared" si="295"/>
        <v>July</v>
      </c>
      <c r="E3178">
        <v>12.5</v>
      </c>
      <c r="F3178" t="s">
        <v>27</v>
      </c>
      <c r="G3178" t="s">
        <v>17</v>
      </c>
      <c r="H3178">
        <f t="shared" si="296"/>
        <v>19.5</v>
      </c>
      <c r="I3178">
        <v>9</v>
      </c>
      <c r="J3178" t="s">
        <v>25</v>
      </c>
      <c r="K3178" t="s">
        <v>26</v>
      </c>
      <c r="L3178">
        <f>Table357[[#This Row],[unit_price]]*Table357[[#This Row],[quantity]]</f>
        <v>112.5</v>
      </c>
      <c r="M3178">
        <f t="shared" si="297"/>
        <v>175.5</v>
      </c>
      <c r="N3178">
        <f t="shared" si="299"/>
        <v>63</v>
      </c>
      <c r="O3178" t="s">
        <v>112</v>
      </c>
      <c r="P3178" t="s">
        <v>115</v>
      </c>
      <c r="Q3178" t="str">
        <f>TEXT(Table357[[#This Row],[order_date]],"yyyy")</f>
        <v>2016</v>
      </c>
    </row>
    <row r="3179" spans="1:17" x14ac:dyDescent="0.3">
      <c r="A3179">
        <f t="shared" si="298"/>
        <v>7777898578</v>
      </c>
      <c r="B3179" s="1">
        <v>42567</v>
      </c>
      <c r="C3179" t="str">
        <f t="shared" si="294"/>
        <v>Saturday</v>
      </c>
      <c r="D3179" t="str">
        <f t="shared" si="295"/>
        <v>July</v>
      </c>
      <c r="E3179">
        <v>12</v>
      </c>
      <c r="F3179" t="s">
        <v>27</v>
      </c>
      <c r="G3179" t="s">
        <v>8</v>
      </c>
      <c r="H3179">
        <f t="shared" si="296"/>
        <v>15</v>
      </c>
      <c r="I3179">
        <v>10</v>
      </c>
      <c r="J3179" t="s">
        <v>52</v>
      </c>
      <c r="K3179" t="s">
        <v>53</v>
      </c>
      <c r="L3179">
        <f>Table357[[#This Row],[unit_price]]*Table357[[#This Row],[quantity]]</f>
        <v>120</v>
      </c>
      <c r="M3179">
        <f t="shared" si="297"/>
        <v>150</v>
      </c>
      <c r="N3179">
        <f t="shared" si="299"/>
        <v>30</v>
      </c>
      <c r="O3179" t="s">
        <v>112</v>
      </c>
      <c r="P3179" t="s">
        <v>114</v>
      </c>
      <c r="Q3179" t="str">
        <f>TEXT(Table357[[#This Row],[order_date]],"yyyy")</f>
        <v>2016</v>
      </c>
    </row>
    <row r="3180" spans="1:17" x14ac:dyDescent="0.3">
      <c r="A3180">
        <f t="shared" si="298"/>
        <v>7777898579</v>
      </c>
      <c r="B3180" s="1">
        <v>42567</v>
      </c>
      <c r="C3180" t="str">
        <f t="shared" si="294"/>
        <v>Saturday</v>
      </c>
      <c r="D3180" t="str">
        <f t="shared" si="295"/>
        <v>July</v>
      </c>
      <c r="E3180">
        <v>12.75</v>
      </c>
      <c r="F3180" t="s">
        <v>27</v>
      </c>
      <c r="G3180" t="s">
        <v>14</v>
      </c>
      <c r="H3180">
        <f t="shared" si="296"/>
        <v>16.75</v>
      </c>
      <c r="I3180">
        <v>8</v>
      </c>
      <c r="J3180" t="s">
        <v>62</v>
      </c>
      <c r="K3180" t="s">
        <v>63</v>
      </c>
      <c r="L3180">
        <f>Table357[[#This Row],[unit_price]]*Table357[[#This Row],[quantity]]</f>
        <v>102</v>
      </c>
      <c r="M3180">
        <f t="shared" si="297"/>
        <v>134</v>
      </c>
      <c r="N3180">
        <f t="shared" si="299"/>
        <v>32</v>
      </c>
      <c r="O3180" t="s">
        <v>111</v>
      </c>
      <c r="P3180" t="s">
        <v>114</v>
      </c>
      <c r="Q3180" t="str">
        <f>TEXT(Table357[[#This Row],[order_date]],"yyyy")</f>
        <v>2016</v>
      </c>
    </row>
    <row r="3181" spans="1:17" x14ac:dyDescent="0.3">
      <c r="A3181">
        <f t="shared" si="298"/>
        <v>7777898580</v>
      </c>
      <c r="B3181" s="1">
        <v>42567</v>
      </c>
      <c r="C3181" t="str">
        <f t="shared" si="294"/>
        <v>Saturday</v>
      </c>
      <c r="D3181" t="str">
        <f t="shared" si="295"/>
        <v>July</v>
      </c>
      <c r="E3181">
        <v>12.25</v>
      </c>
      <c r="F3181" t="s">
        <v>27</v>
      </c>
      <c r="G3181" t="s">
        <v>17</v>
      </c>
      <c r="H3181">
        <f t="shared" si="296"/>
        <v>19.25</v>
      </c>
      <c r="I3181">
        <v>9</v>
      </c>
      <c r="J3181" t="s">
        <v>70</v>
      </c>
      <c r="K3181" t="s">
        <v>71</v>
      </c>
      <c r="L3181">
        <f>Table357[[#This Row],[unit_price]]*Table357[[#This Row],[quantity]]</f>
        <v>110.25</v>
      </c>
      <c r="M3181">
        <f t="shared" si="297"/>
        <v>173.25</v>
      </c>
      <c r="N3181">
        <f t="shared" si="299"/>
        <v>63</v>
      </c>
      <c r="O3181" t="s">
        <v>112</v>
      </c>
      <c r="P3181" t="s">
        <v>114</v>
      </c>
      <c r="Q3181" t="str">
        <f>TEXT(Table357[[#This Row],[order_date]],"yyyy")</f>
        <v>2016</v>
      </c>
    </row>
    <row r="3182" spans="1:17" x14ac:dyDescent="0.3">
      <c r="A3182">
        <f t="shared" si="298"/>
        <v>7777898581</v>
      </c>
      <c r="B3182" s="1">
        <v>42567</v>
      </c>
      <c r="C3182" t="str">
        <f t="shared" si="294"/>
        <v>Saturday</v>
      </c>
      <c r="D3182" t="str">
        <f t="shared" si="295"/>
        <v>July</v>
      </c>
      <c r="E3182">
        <v>9.75</v>
      </c>
      <c r="F3182" t="s">
        <v>27</v>
      </c>
      <c r="G3182" t="s">
        <v>8</v>
      </c>
      <c r="H3182">
        <f t="shared" si="296"/>
        <v>12.75</v>
      </c>
      <c r="I3182">
        <v>7</v>
      </c>
      <c r="J3182" t="s">
        <v>48</v>
      </c>
      <c r="K3182" t="s">
        <v>49</v>
      </c>
      <c r="L3182">
        <f>Table357[[#This Row],[unit_price]]*Table357[[#This Row],[quantity]]</f>
        <v>68.25</v>
      </c>
      <c r="M3182">
        <f t="shared" si="297"/>
        <v>89.25</v>
      </c>
      <c r="N3182">
        <f t="shared" si="299"/>
        <v>21</v>
      </c>
      <c r="O3182" t="s">
        <v>112</v>
      </c>
      <c r="P3182" t="s">
        <v>115</v>
      </c>
      <c r="Q3182" t="str">
        <f>TEXT(Table357[[#This Row],[order_date]],"yyyy")</f>
        <v>2016</v>
      </c>
    </row>
    <row r="3183" spans="1:17" x14ac:dyDescent="0.3">
      <c r="A3183">
        <f t="shared" si="298"/>
        <v>7777898582</v>
      </c>
      <c r="B3183" s="1">
        <v>42568</v>
      </c>
      <c r="C3183" t="str">
        <f t="shared" si="294"/>
        <v>Sunday</v>
      </c>
      <c r="D3183" t="str">
        <f t="shared" si="295"/>
        <v>July</v>
      </c>
      <c r="E3183">
        <v>16.5</v>
      </c>
      <c r="F3183" t="s">
        <v>7</v>
      </c>
      <c r="G3183" t="s">
        <v>14</v>
      </c>
      <c r="H3183">
        <f t="shared" si="296"/>
        <v>22</v>
      </c>
      <c r="I3183">
        <v>7</v>
      </c>
      <c r="J3183" t="s">
        <v>40</v>
      </c>
      <c r="K3183" t="s">
        <v>41</v>
      </c>
      <c r="L3183">
        <f>Table357[[#This Row],[unit_price]]*Table357[[#This Row],[quantity]]</f>
        <v>115.5</v>
      </c>
      <c r="M3183">
        <f t="shared" si="297"/>
        <v>154</v>
      </c>
      <c r="N3183">
        <f t="shared" si="299"/>
        <v>38.5</v>
      </c>
      <c r="O3183" t="s">
        <v>111</v>
      </c>
      <c r="P3183" t="s">
        <v>115</v>
      </c>
      <c r="Q3183" t="str">
        <f>TEXT(Table357[[#This Row],[order_date]],"yyyy")</f>
        <v>2016</v>
      </c>
    </row>
    <row r="3184" spans="1:17" x14ac:dyDescent="0.3">
      <c r="A3184">
        <f t="shared" si="298"/>
        <v>7777898583</v>
      </c>
      <c r="B3184" s="1">
        <v>42568</v>
      </c>
      <c r="C3184" t="str">
        <f t="shared" si="294"/>
        <v>Sunday</v>
      </c>
      <c r="D3184" t="str">
        <f t="shared" si="295"/>
        <v>July</v>
      </c>
      <c r="E3184">
        <v>12.5</v>
      </c>
      <c r="F3184" t="s">
        <v>27</v>
      </c>
      <c r="G3184" t="s">
        <v>17</v>
      </c>
      <c r="H3184">
        <f t="shared" si="296"/>
        <v>19.5</v>
      </c>
      <c r="I3184">
        <v>8</v>
      </c>
      <c r="J3184" t="s">
        <v>32</v>
      </c>
      <c r="K3184" t="s">
        <v>33</v>
      </c>
      <c r="L3184">
        <f>Table357[[#This Row],[unit_price]]*Table357[[#This Row],[quantity]]</f>
        <v>100</v>
      </c>
      <c r="M3184">
        <f t="shared" si="297"/>
        <v>156</v>
      </c>
      <c r="N3184">
        <f t="shared" si="299"/>
        <v>56</v>
      </c>
      <c r="O3184" t="s">
        <v>112</v>
      </c>
      <c r="P3184" t="s">
        <v>114</v>
      </c>
      <c r="Q3184" t="str">
        <f>TEXT(Table357[[#This Row],[order_date]],"yyyy")</f>
        <v>2016</v>
      </c>
    </row>
    <row r="3185" spans="1:17" x14ac:dyDescent="0.3">
      <c r="A3185">
        <f t="shared" si="298"/>
        <v>7777898584</v>
      </c>
      <c r="B3185" s="1">
        <v>42569</v>
      </c>
      <c r="C3185" t="str">
        <f t="shared" si="294"/>
        <v>Monday</v>
      </c>
      <c r="D3185" t="str">
        <f t="shared" si="295"/>
        <v>July</v>
      </c>
      <c r="E3185">
        <v>18.5</v>
      </c>
      <c r="F3185" t="s">
        <v>13</v>
      </c>
      <c r="G3185" t="s">
        <v>14</v>
      </c>
      <c r="H3185">
        <f t="shared" si="296"/>
        <v>25.5</v>
      </c>
      <c r="I3185">
        <v>10</v>
      </c>
      <c r="J3185" t="s">
        <v>15</v>
      </c>
      <c r="K3185" t="s">
        <v>16</v>
      </c>
      <c r="L3185">
        <f>Table357[[#This Row],[unit_price]]*Table357[[#This Row],[quantity]]</f>
        <v>185</v>
      </c>
      <c r="M3185">
        <f t="shared" si="297"/>
        <v>255</v>
      </c>
      <c r="N3185">
        <f t="shared" si="299"/>
        <v>70</v>
      </c>
      <c r="O3185" t="s">
        <v>111</v>
      </c>
      <c r="P3185" t="s">
        <v>115</v>
      </c>
      <c r="Q3185" t="str">
        <f>TEXT(Table357[[#This Row],[order_date]],"yyyy")</f>
        <v>2016</v>
      </c>
    </row>
    <row r="3186" spans="1:17" x14ac:dyDescent="0.3">
      <c r="A3186">
        <f t="shared" si="298"/>
        <v>7777898585</v>
      </c>
      <c r="B3186" s="1">
        <v>42569</v>
      </c>
      <c r="C3186" t="str">
        <f t="shared" si="294"/>
        <v>Monday</v>
      </c>
      <c r="D3186" t="str">
        <f t="shared" si="295"/>
        <v>July</v>
      </c>
      <c r="E3186">
        <v>20.25</v>
      </c>
      <c r="F3186" t="s">
        <v>13</v>
      </c>
      <c r="G3186" t="s">
        <v>14</v>
      </c>
      <c r="H3186">
        <f t="shared" si="296"/>
        <v>27.25</v>
      </c>
      <c r="I3186">
        <v>2</v>
      </c>
      <c r="J3186" t="s">
        <v>68</v>
      </c>
      <c r="K3186" t="s">
        <v>69</v>
      </c>
      <c r="L3186">
        <f>Table357[[#This Row],[unit_price]]*Table357[[#This Row],[quantity]]</f>
        <v>40.5</v>
      </c>
      <c r="M3186">
        <f t="shared" si="297"/>
        <v>54.5</v>
      </c>
      <c r="N3186">
        <f t="shared" si="299"/>
        <v>14</v>
      </c>
      <c r="O3186" t="s">
        <v>112</v>
      </c>
      <c r="P3186" t="s">
        <v>114</v>
      </c>
      <c r="Q3186" t="str">
        <f>TEXT(Table357[[#This Row],[order_date]],"yyyy")</f>
        <v>2016</v>
      </c>
    </row>
    <row r="3187" spans="1:17" x14ac:dyDescent="0.3">
      <c r="A3187">
        <f t="shared" si="298"/>
        <v>7777898586</v>
      </c>
      <c r="B3187" s="1">
        <v>42569</v>
      </c>
      <c r="C3187" t="str">
        <f t="shared" si="294"/>
        <v>Monday</v>
      </c>
      <c r="D3187" t="str">
        <f t="shared" si="295"/>
        <v>July</v>
      </c>
      <c r="E3187">
        <v>10.5</v>
      </c>
      <c r="F3187" t="s">
        <v>27</v>
      </c>
      <c r="G3187" t="s">
        <v>8</v>
      </c>
      <c r="H3187">
        <f t="shared" si="296"/>
        <v>13.5</v>
      </c>
      <c r="I3187">
        <v>1</v>
      </c>
      <c r="J3187" t="s">
        <v>9</v>
      </c>
      <c r="K3187" t="s">
        <v>10</v>
      </c>
      <c r="L3187">
        <f>Table357[[#This Row],[unit_price]]*Table357[[#This Row],[quantity]]</f>
        <v>10.5</v>
      </c>
      <c r="M3187">
        <f t="shared" si="297"/>
        <v>13.5</v>
      </c>
      <c r="N3187">
        <f t="shared" si="299"/>
        <v>3</v>
      </c>
      <c r="O3187" t="s">
        <v>112</v>
      </c>
      <c r="P3187" t="s">
        <v>115</v>
      </c>
      <c r="Q3187" t="str">
        <f>TEXT(Table357[[#This Row],[order_date]],"yyyy")</f>
        <v>2016</v>
      </c>
    </row>
    <row r="3188" spans="1:17" x14ac:dyDescent="0.3">
      <c r="A3188">
        <f t="shared" si="298"/>
        <v>7777898587</v>
      </c>
      <c r="B3188" s="1">
        <v>42569</v>
      </c>
      <c r="C3188" t="str">
        <f t="shared" si="294"/>
        <v>Monday</v>
      </c>
      <c r="D3188" t="str">
        <f t="shared" si="295"/>
        <v>July</v>
      </c>
      <c r="E3188">
        <v>12.5</v>
      </c>
      <c r="F3188" t="s">
        <v>27</v>
      </c>
      <c r="G3188" t="s">
        <v>17</v>
      </c>
      <c r="H3188">
        <f t="shared" si="296"/>
        <v>19.5</v>
      </c>
      <c r="I3188">
        <v>7</v>
      </c>
      <c r="J3188" t="s">
        <v>18</v>
      </c>
      <c r="K3188" t="s">
        <v>19</v>
      </c>
      <c r="L3188">
        <f>Table357[[#This Row],[unit_price]]*Table357[[#This Row],[quantity]]</f>
        <v>87.5</v>
      </c>
      <c r="M3188">
        <f t="shared" si="297"/>
        <v>136.5</v>
      </c>
      <c r="N3188">
        <f t="shared" si="299"/>
        <v>49</v>
      </c>
      <c r="O3188" t="s">
        <v>111</v>
      </c>
      <c r="P3188" t="s">
        <v>115</v>
      </c>
      <c r="Q3188" t="str">
        <f>TEXT(Table357[[#This Row],[order_date]],"yyyy")</f>
        <v>2016</v>
      </c>
    </row>
    <row r="3189" spans="1:17" x14ac:dyDescent="0.3">
      <c r="A3189">
        <f t="shared" si="298"/>
        <v>7777898588</v>
      </c>
      <c r="B3189" s="1">
        <v>42570</v>
      </c>
      <c r="C3189" t="str">
        <f t="shared" si="294"/>
        <v>Tuesday</v>
      </c>
      <c r="D3189" t="str">
        <f t="shared" si="295"/>
        <v>July</v>
      </c>
      <c r="E3189">
        <v>16.5</v>
      </c>
      <c r="F3189" t="s">
        <v>7</v>
      </c>
      <c r="G3189" t="s">
        <v>17</v>
      </c>
      <c r="H3189">
        <f t="shared" si="296"/>
        <v>25</v>
      </c>
      <c r="I3189">
        <v>11</v>
      </c>
      <c r="J3189" t="s">
        <v>25</v>
      </c>
      <c r="K3189" t="s">
        <v>26</v>
      </c>
      <c r="L3189">
        <f>Table357[[#This Row],[unit_price]]*Table357[[#This Row],[quantity]]</f>
        <v>181.5</v>
      </c>
      <c r="M3189">
        <f t="shared" si="297"/>
        <v>275</v>
      </c>
      <c r="N3189">
        <f t="shared" si="299"/>
        <v>93.5</v>
      </c>
      <c r="O3189" t="s">
        <v>112</v>
      </c>
      <c r="P3189" t="s">
        <v>115</v>
      </c>
      <c r="Q3189" t="str">
        <f>TEXT(Table357[[#This Row],[order_date]],"yyyy")</f>
        <v>2016</v>
      </c>
    </row>
    <row r="3190" spans="1:17" x14ac:dyDescent="0.3">
      <c r="A3190">
        <f t="shared" si="298"/>
        <v>7777898589</v>
      </c>
      <c r="B3190" s="1">
        <v>42570</v>
      </c>
      <c r="C3190" t="str">
        <f t="shared" si="294"/>
        <v>Tuesday</v>
      </c>
      <c r="D3190" t="str">
        <f t="shared" si="295"/>
        <v>July</v>
      </c>
      <c r="E3190">
        <v>16.25</v>
      </c>
      <c r="F3190" t="s">
        <v>7</v>
      </c>
      <c r="G3190" t="s">
        <v>17</v>
      </c>
      <c r="H3190">
        <f t="shared" si="296"/>
        <v>24.75</v>
      </c>
      <c r="I3190">
        <v>3</v>
      </c>
      <c r="J3190" t="s">
        <v>70</v>
      </c>
      <c r="K3190" t="s">
        <v>71</v>
      </c>
      <c r="L3190">
        <f>Table357[[#This Row],[unit_price]]*Table357[[#This Row],[quantity]]</f>
        <v>48.75</v>
      </c>
      <c r="M3190">
        <f t="shared" si="297"/>
        <v>74.25</v>
      </c>
      <c r="N3190">
        <f t="shared" si="299"/>
        <v>25.5</v>
      </c>
      <c r="O3190" t="s">
        <v>111</v>
      </c>
      <c r="P3190" t="s">
        <v>115</v>
      </c>
      <c r="Q3190" t="str">
        <f>TEXT(Table357[[#This Row],[order_date]],"yyyy")</f>
        <v>2016</v>
      </c>
    </row>
    <row r="3191" spans="1:17" x14ac:dyDescent="0.3">
      <c r="A3191">
        <f t="shared" si="298"/>
        <v>7777898590</v>
      </c>
      <c r="B3191" s="1">
        <v>42570</v>
      </c>
      <c r="C3191" t="str">
        <f t="shared" si="294"/>
        <v>Tuesday</v>
      </c>
      <c r="D3191" t="str">
        <f t="shared" si="295"/>
        <v>July</v>
      </c>
      <c r="E3191">
        <v>12.25</v>
      </c>
      <c r="F3191" t="s">
        <v>27</v>
      </c>
      <c r="G3191" t="s">
        <v>17</v>
      </c>
      <c r="H3191">
        <f t="shared" si="296"/>
        <v>19.25</v>
      </c>
      <c r="I3191">
        <v>10</v>
      </c>
      <c r="J3191" t="s">
        <v>70</v>
      </c>
      <c r="K3191" t="s">
        <v>71</v>
      </c>
      <c r="L3191">
        <f>Table357[[#This Row],[unit_price]]*Table357[[#This Row],[quantity]]</f>
        <v>122.5</v>
      </c>
      <c r="M3191">
        <f t="shared" si="297"/>
        <v>192.5</v>
      </c>
      <c r="N3191">
        <f t="shared" si="299"/>
        <v>70</v>
      </c>
      <c r="O3191" t="s">
        <v>112</v>
      </c>
      <c r="P3191" t="s">
        <v>115</v>
      </c>
      <c r="Q3191" t="str">
        <f>TEXT(Table357[[#This Row],[order_date]],"yyyy")</f>
        <v>2016</v>
      </c>
    </row>
    <row r="3192" spans="1:17" x14ac:dyDescent="0.3">
      <c r="A3192">
        <f t="shared" si="298"/>
        <v>7777898591</v>
      </c>
      <c r="B3192" s="1">
        <v>42570</v>
      </c>
      <c r="C3192" t="str">
        <f t="shared" si="294"/>
        <v>Tuesday</v>
      </c>
      <c r="D3192" t="str">
        <f t="shared" si="295"/>
        <v>July</v>
      </c>
      <c r="E3192">
        <v>20.25</v>
      </c>
      <c r="F3192" t="s">
        <v>13</v>
      </c>
      <c r="G3192" t="s">
        <v>14</v>
      </c>
      <c r="H3192">
        <f t="shared" si="296"/>
        <v>27.25</v>
      </c>
      <c r="I3192">
        <v>1</v>
      </c>
      <c r="J3192" t="s">
        <v>20</v>
      </c>
      <c r="K3192" t="s">
        <v>21</v>
      </c>
      <c r="L3192">
        <f>Table357[[#This Row],[unit_price]]*Table357[[#This Row],[quantity]]</f>
        <v>20.25</v>
      </c>
      <c r="M3192">
        <f t="shared" si="297"/>
        <v>27.25</v>
      </c>
      <c r="N3192">
        <f t="shared" si="299"/>
        <v>7</v>
      </c>
      <c r="O3192" t="s">
        <v>111</v>
      </c>
      <c r="P3192" t="s">
        <v>115</v>
      </c>
      <c r="Q3192" t="str">
        <f>TEXT(Table357[[#This Row],[order_date]],"yyyy")</f>
        <v>2016</v>
      </c>
    </row>
    <row r="3193" spans="1:17" x14ac:dyDescent="0.3">
      <c r="A3193">
        <f t="shared" si="298"/>
        <v>7777898592</v>
      </c>
      <c r="B3193" s="1">
        <v>42570</v>
      </c>
      <c r="C3193" t="str">
        <f t="shared" si="294"/>
        <v>Tuesday</v>
      </c>
      <c r="D3193" t="str">
        <f t="shared" si="295"/>
        <v>July</v>
      </c>
      <c r="E3193">
        <v>16.75</v>
      </c>
      <c r="F3193" t="s">
        <v>7</v>
      </c>
      <c r="G3193" t="s">
        <v>22</v>
      </c>
      <c r="H3193">
        <f t="shared" si="296"/>
        <v>23.25</v>
      </c>
      <c r="I3193">
        <v>8</v>
      </c>
      <c r="J3193" t="s">
        <v>46</v>
      </c>
      <c r="K3193" t="s">
        <v>47</v>
      </c>
      <c r="L3193">
        <f>Table357[[#This Row],[unit_price]]*Table357[[#This Row],[quantity]]</f>
        <v>134</v>
      </c>
      <c r="M3193">
        <f t="shared" si="297"/>
        <v>186</v>
      </c>
      <c r="N3193">
        <f t="shared" si="299"/>
        <v>52</v>
      </c>
      <c r="O3193" t="s">
        <v>112</v>
      </c>
      <c r="P3193" t="s">
        <v>114</v>
      </c>
      <c r="Q3193" t="str">
        <f>TEXT(Table357[[#This Row],[order_date]],"yyyy")</f>
        <v>2016</v>
      </c>
    </row>
    <row r="3194" spans="1:17" x14ac:dyDescent="0.3">
      <c r="A3194">
        <f t="shared" si="298"/>
        <v>7777898593</v>
      </c>
      <c r="B3194" s="1">
        <v>42570</v>
      </c>
      <c r="C3194" t="str">
        <f t="shared" si="294"/>
        <v>Tuesday</v>
      </c>
      <c r="D3194" t="str">
        <f t="shared" si="295"/>
        <v>July</v>
      </c>
      <c r="E3194">
        <v>20.75</v>
      </c>
      <c r="F3194" t="s">
        <v>13</v>
      </c>
      <c r="G3194" t="s">
        <v>17</v>
      </c>
      <c r="H3194">
        <f t="shared" si="296"/>
        <v>30.75</v>
      </c>
      <c r="I3194">
        <v>7</v>
      </c>
      <c r="J3194" t="s">
        <v>66</v>
      </c>
      <c r="K3194" t="s">
        <v>67</v>
      </c>
      <c r="L3194">
        <f>Table357[[#This Row],[unit_price]]*Table357[[#This Row],[quantity]]</f>
        <v>145.25</v>
      </c>
      <c r="M3194">
        <f t="shared" si="297"/>
        <v>215.25</v>
      </c>
      <c r="N3194">
        <f t="shared" si="299"/>
        <v>70</v>
      </c>
      <c r="O3194" t="s">
        <v>112</v>
      </c>
      <c r="P3194" t="s">
        <v>115</v>
      </c>
      <c r="Q3194" t="str">
        <f>TEXT(Table357[[#This Row],[order_date]],"yyyy")</f>
        <v>2016</v>
      </c>
    </row>
    <row r="3195" spans="1:17" x14ac:dyDescent="0.3">
      <c r="A3195">
        <f t="shared" si="298"/>
        <v>7777898594</v>
      </c>
      <c r="B3195" s="1">
        <v>42570</v>
      </c>
      <c r="C3195" t="str">
        <f t="shared" si="294"/>
        <v>Tuesday</v>
      </c>
      <c r="D3195" t="str">
        <f t="shared" si="295"/>
        <v>July</v>
      </c>
      <c r="E3195">
        <v>20.75</v>
      </c>
      <c r="F3195" t="s">
        <v>13</v>
      </c>
      <c r="G3195" t="s">
        <v>17</v>
      </c>
      <c r="H3195">
        <f t="shared" si="296"/>
        <v>30.75</v>
      </c>
      <c r="I3195">
        <v>12</v>
      </c>
      <c r="J3195" t="s">
        <v>25</v>
      </c>
      <c r="K3195" t="s">
        <v>26</v>
      </c>
      <c r="L3195">
        <f>Table357[[#This Row],[unit_price]]*Table357[[#This Row],[quantity]]</f>
        <v>249</v>
      </c>
      <c r="M3195">
        <f t="shared" si="297"/>
        <v>369</v>
      </c>
      <c r="N3195">
        <f t="shared" si="299"/>
        <v>120</v>
      </c>
      <c r="O3195" t="s">
        <v>111</v>
      </c>
      <c r="P3195" t="s">
        <v>115</v>
      </c>
      <c r="Q3195" t="str">
        <f>TEXT(Table357[[#This Row],[order_date]],"yyyy")</f>
        <v>2016</v>
      </c>
    </row>
    <row r="3196" spans="1:17" x14ac:dyDescent="0.3">
      <c r="A3196">
        <f t="shared" si="298"/>
        <v>7777898595</v>
      </c>
      <c r="B3196" s="1">
        <v>42571</v>
      </c>
      <c r="C3196" t="str">
        <f t="shared" si="294"/>
        <v>Wednesday</v>
      </c>
      <c r="D3196" t="str">
        <f t="shared" si="295"/>
        <v>July</v>
      </c>
      <c r="E3196">
        <v>16.5</v>
      </c>
      <c r="F3196" t="s">
        <v>7</v>
      </c>
      <c r="G3196" t="s">
        <v>17</v>
      </c>
      <c r="H3196">
        <f t="shared" si="296"/>
        <v>25</v>
      </c>
      <c r="I3196">
        <v>5</v>
      </c>
      <c r="J3196" t="s">
        <v>54</v>
      </c>
      <c r="K3196" t="s">
        <v>55</v>
      </c>
      <c r="L3196">
        <f>Table357[[#This Row],[unit_price]]*Table357[[#This Row],[quantity]]</f>
        <v>82.5</v>
      </c>
      <c r="M3196">
        <f t="shared" si="297"/>
        <v>125</v>
      </c>
      <c r="N3196">
        <f t="shared" si="299"/>
        <v>42.5</v>
      </c>
      <c r="O3196" t="s">
        <v>111</v>
      </c>
      <c r="P3196" t="s">
        <v>115</v>
      </c>
      <c r="Q3196" t="str">
        <f>TEXT(Table357[[#This Row],[order_date]],"yyyy")</f>
        <v>2016</v>
      </c>
    </row>
    <row r="3197" spans="1:17" x14ac:dyDescent="0.3">
      <c r="A3197">
        <f t="shared" si="298"/>
        <v>7777898596</v>
      </c>
      <c r="B3197" s="1">
        <v>42571</v>
      </c>
      <c r="C3197" t="str">
        <f t="shared" si="294"/>
        <v>Wednesday</v>
      </c>
      <c r="D3197" t="str">
        <f t="shared" si="295"/>
        <v>July</v>
      </c>
      <c r="E3197">
        <v>12</v>
      </c>
      <c r="F3197" t="s">
        <v>27</v>
      </c>
      <c r="G3197" t="s">
        <v>8</v>
      </c>
      <c r="H3197">
        <f t="shared" si="296"/>
        <v>15</v>
      </c>
      <c r="I3197">
        <v>8</v>
      </c>
      <c r="J3197" t="s">
        <v>36</v>
      </c>
      <c r="K3197" t="s">
        <v>37</v>
      </c>
      <c r="L3197">
        <f>Table357[[#This Row],[unit_price]]*Table357[[#This Row],[quantity]]</f>
        <v>96</v>
      </c>
      <c r="M3197">
        <f t="shared" si="297"/>
        <v>120</v>
      </c>
      <c r="N3197">
        <f t="shared" si="299"/>
        <v>24</v>
      </c>
      <c r="O3197" t="s">
        <v>112</v>
      </c>
      <c r="P3197" t="s">
        <v>115</v>
      </c>
      <c r="Q3197" t="str">
        <f>TEXT(Table357[[#This Row],[order_date]],"yyyy")</f>
        <v>2016</v>
      </c>
    </row>
    <row r="3198" spans="1:17" x14ac:dyDescent="0.3">
      <c r="A3198">
        <f t="shared" si="298"/>
        <v>7777898597</v>
      </c>
      <c r="B3198" s="1">
        <v>42571</v>
      </c>
      <c r="C3198" t="str">
        <f t="shared" si="294"/>
        <v>Wednesday</v>
      </c>
      <c r="D3198" t="str">
        <f t="shared" si="295"/>
        <v>July</v>
      </c>
      <c r="E3198">
        <v>16.5</v>
      </c>
      <c r="F3198" t="s">
        <v>7</v>
      </c>
      <c r="G3198" t="s">
        <v>17</v>
      </c>
      <c r="H3198">
        <f t="shared" si="296"/>
        <v>25</v>
      </c>
      <c r="I3198">
        <v>10</v>
      </c>
      <c r="J3198" t="s">
        <v>18</v>
      </c>
      <c r="K3198" t="s">
        <v>19</v>
      </c>
      <c r="L3198">
        <f>Table357[[#This Row],[unit_price]]*Table357[[#This Row],[quantity]]</f>
        <v>165</v>
      </c>
      <c r="M3198">
        <f t="shared" si="297"/>
        <v>250</v>
      </c>
      <c r="N3198">
        <f t="shared" si="299"/>
        <v>85</v>
      </c>
      <c r="O3198" t="s">
        <v>112</v>
      </c>
      <c r="P3198" t="s">
        <v>115</v>
      </c>
      <c r="Q3198" t="str">
        <f>TEXT(Table357[[#This Row],[order_date]],"yyyy")</f>
        <v>2016</v>
      </c>
    </row>
    <row r="3199" spans="1:17" x14ac:dyDescent="0.3">
      <c r="A3199">
        <f t="shared" si="298"/>
        <v>7777898598</v>
      </c>
      <c r="B3199" s="1">
        <v>42571</v>
      </c>
      <c r="C3199" t="str">
        <f t="shared" si="294"/>
        <v>Wednesday</v>
      </c>
      <c r="D3199" t="str">
        <f t="shared" si="295"/>
        <v>July</v>
      </c>
      <c r="E3199">
        <v>20.25</v>
      </c>
      <c r="F3199" t="s">
        <v>13</v>
      </c>
      <c r="G3199" t="s">
        <v>14</v>
      </c>
      <c r="H3199">
        <f t="shared" si="296"/>
        <v>27.25</v>
      </c>
      <c r="I3199">
        <v>8</v>
      </c>
      <c r="J3199" t="s">
        <v>20</v>
      </c>
      <c r="K3199" t="s">
        <v>21</v>
      </c>
      <c r="L3199">
        <f>Table357[[#This Row],[unit_price]]*Table357[[#This Row],[quantity]]</f>
        <v>162</v>
      </c>
      <c r="M3199">
        <f t="shared" si="297"/>
        <v>218</v>
      </c>
      <c r="N3199">
        <f t="shared" si="299"/>
        <v>56</v>
      </c>
      <c r="O3199" t="s">
        <v>112</v>
      </c>
      <c r="P3199" t="s">
        <v>114</v>
      </c>
      <c r="Q3199" t="str">
        <f>TEXT(Table357[[#This Row],[order_date]],"yyyy")</f>
        <v>2016</v>
      </c>
    </row>
    <row r="3200" spans="1:17" x14ac:dyDescent="0.3">
      <c r="A3200">
        <f t="shared" si="298"/>
        <v>7777898599</v>
      </c>
      <c r="B3200" s="1">
        <v>42572</v>
      </c>
      <c r="C3200" t="str">
        <f t="shared" si="294"/>
        <v>Thursday</v>
      </c>
      <c r="D3200" t="str">
        <f t="shared" si="295"/>
        <v>July</v>
      </c>
      <c r="E3200">
        <v>16</v>
      </c>
      <c r="F3200" t="s">
        <v>7</v>
      </c>
      <c r="G3200" t="s">
        <v>8</v>
      </c>
      <c r="H3200">
        <f t="shared" si="296"/>
        <v>20.5</v>
      </c>
      <c r="I3200">
        <v>6</v>
      </c>
      <c r="J3200" t="s">
        <v>58</v>
      </c>
      <c r="K3200" t="s">
        <v>59</v>
      </c>
      <c r="L3200">
        <f>Table357[[#This Row],[unit_price]]*Table357[[#This Row],[quantity]]</f>
        <v>96</v>
      </c>
      <c r="M3200">
        <f t="shared" si="297"/>
        <v>123</v>
      </c>
      <c r="N3200">
        <f t="shared" si="299"/>
        <v>27</v>
      </c>
      <c r="O3200" t="s">
        <v>112</v>
      </c>
      <c r="P3200" t="s">
        <v>114</v>
      </c>
      <c r="Q3200" t="str">
        <f>TEXT(Table357[[#This Row],[order_date]],"yyyy")</f>
        <v>2016</v>
      </c>
    </row>
    <row r="3201" spans="1:17" x14ac:dyDescent="0.3">
      <c r="A3201">
        <f t="shared" si="298"/>
        <v>7777898600</v>
      </c>
      <c r="B3201" s="1">
        <v>42572</v>
      </c>
      <c r="C3201" t="str">
        <f t="shared" si="294"/>
        <v>Thursday</v>
      </c>
      <c r="D3201" t="str">
        <f t="shared" si="295"/>
        <v>July</v>
      </c>
      <c r="E3201">
        <v>12.25</v>
      </c>
      <c r="F3201" t="s">
        <v>27</v>
      </c>
      <c r="G3201" t="s">
        <v>17</v>
      </c>
      <c r="H3201">
        <f t="shared" si="296"/>
        <v>19.25</v>
      </c>
      <c r="I3201">
        <v>3</v>
      </c>
      <c r="J3201" t="s">
        <v>70</v>
      </c>
      <c r="K3201" t="s">
        <v>71</v>
      </c>
      <c r="L3201">
        <f>Table357[[#This Row],[unit_price]]*Table357[[#This Row],[quantity]]</f>
        <v>36.75</v>
      </c>
      <c r="M3201">
        <f t="shared" si="297"/>
        <v>57.75</v>
      </c>
      <c r="N3201">
        <f t="shared" si="299"/>
        <v>21</v>
      </c>
      <c r="O3201" t="s">
        <v>112</v>
      </c>
      <c r="P3201" t="s">
        <v>114</v>
      </c>
      <c r="Q3201" t="str">
        <f>TEXT(Table357[[#This Row],[order_date]],"yyyy")</f>
        <v>2016</v>
      </c>
    </row>
    <row r="3202" spans="1:17" x14ac:dyDescent="0.3">
      <c r="A3202">
        <f t="shared" si="298"/>
        <v>7777898601</v>
      </c>
      <c r="B3202" s="1">
        <v>42572</v>
      </c>
      <c r="C3202" t="str">
        <f t="shared" ref="C3202:C3265" si="300">TEXT(B3202,"dddd")</f>
        <v>Thursday</v>
      </c>
      <c r="D3202" t="str">
        <f t="shared" si="295"/>
        <v>July</v>
      </c>
      <c r="E3202">
        <v>20.5</v>
      </c>
      <c r="F3202" t="s">
        <v>13</v>
      </c>
      <c r="G3202" t="s">
        <v>8</v>
      </c>
      <c r="H3202">
        <f t="shared" si="296"/>
        <v>26.5</v>
      </c>
      <c r="I3202">
        <v>9</v>
      </c>
      <c r="J3202" t="s">
        <v>58</v>
      </c>
      <c r="K3202" t="s">
        <v>59</v>
      </c>
      <c r="L3202">
        <f>Table357[[#This Row],[unit_price]]*Table357[[#This Row],[quantity]]</f>
        <v>184.5</v>
      </c>
      <c r="M3202">
        <f t="shared" si="297"/>
        <v>238.5</v>
      </c>
      <c r="N3202">
        <f t="shared" si="299"/>
        <v>54</v>
      </c>
      <c r="O3202" t="s">
        <v>111</v>
      </c>
      <c r="P3202" t="s">
        <v>114</v>
      </c>
      <c r="Q3202" t="str">
        <f>TEXT(Table357[[#This Row],[order_date]],"yyyy")</f>
        <v>2016</v>
      </c>
    </row>
    <row r="3203" spans="1:17" x14ac:dyDescent="0.3">
      <c r="A3203">
        <f t="shared" si="298"/>
        <v>7777898602</v>
      </c>
      <c r="B3203" s="1">
        <v>42572</v>
      </c>
      <c r="C3203" t="str">
        <f t="shared" si="300"/>
        <v>Thursday</v>
      </c>
      <c r="D3203" t="str">
        <f t="shared" ref="D3203:D3266" si="301">TEXT(B3203,"mmmm")</f>
        <v>July</v>
      </c>
      <c r="E3203">
        <v>20.25</v>
      </c>
      <c r="F3203" t="s">
        <v>13</v>
      </c>
      <c r="G3203" t="s">
        <v>14</v>
      </c>
      <c r="H3203">
        <f t="shared" ref="H3203:H3266" si="302">E3203 +   IF(F3203="S", 2, IF(F3203="M", 3.5, IF(F3203="L", 5, 0))) +  IF(G3203="Classic", 1, IF(G3203="Veggie", 2, IF(G3203="Chicken", 3, IF(G3203="Supreme",5,0))))</f>
        <v>27.25</v>
      </c>
      <c r="I3203">
        <v>2</v>
      </c>
      <c r="J3203" t="s">
        <v>42</v>
      </c>
      <c r="K3203" t="s">
        <v>43</v>
      </c>
      <c r="L3203">
        <f>Table357[[#This Row],[unit_price]]*Table357[[#This Row],[quantity]]</f>
        <v>40.5</v>
      </c>
      <c r="M3203">
        <f t="shared" ref="M3203:M3266" si="303">H3203*I3203</f>
        <v>54.5</v>
      </c>
      <c r="N3203">
        <f t="shared" si="299"/>
        <v>14</v>
      </c>
      <c r="O3203" t="s">
        <v>112</v>
      </c>
      <c r="P3203" t="s">
        <v>115</v>
      </c>
      <c r="Q3203" t="str">
        <f>TEXT(Table357[[#This Row],[order_date]],"yyyy")</f>
        <v>2016</v>
      </c>
    </row>
    <row r="3204" spans="1:17" x14ac:dyDescent="0.3">
      <c r="A3204">
        <f t="shared" ref="A3204:A3267" si="304">A3203+1</f>
        <v>7777898603</v>
      </c>
      <c r="B3204" s="1">
        <v>42572</v>
      </c>
      <c r="C3204" t="str">
        <f t="shared" si="300"/>
        <v>Thursday</v>
      </c>
      <c r="D3204" t="str">
        <f t="shared" si="301"/>
        <v>July</v>
      </c>
      <c r="E3204">
        <v>23.65</v>
      </c>
      <c r="F3204" t="s">
        <v>27</v>
      </c>
      <c r="G3204" t="s">
        <v>17</v>
      </c>
      <c r="H3204">
        <f t="shared" si="302"/>
        <v>30.65</v>
      </c>
      <c r="I3204">
        <v>3</v>
      </c>
      <c r="J3204" t="s">
        <v>77</v>
      </c>
      <c r="K3204" t="s">
        <v>78</v>
      </c>
      <c r="L3204">
        <f>Table357[[#This Row],[unit_price]]*Table357[[#This Row],[quantity]]</f>
        <v>70.949999999999989</v>
      </c>
      <c r="M3204">
        <f t="shared" si="303"/>
        <v>91.949999999999989</v>
      </c>
      <c r="N3204">
        <f t="shared" si="299"/>
        <v>21</v>
      </c>
      <c r="O3204" t="s">
        <v>111</v>
      </c>
      <c r="P3204" t="s">
        <v>114</v>
      </c>
      <c r="Q3204" t="str">
        <f>TEXT(Table357[[#This Row],[order_date]],"yyyy")</f>
        <v>2016</v>
      </c>
    </row>
    <row r="3205" spans="1:17" x14ac:dyDescent="0.3">
      <c r="A3205">
        <f t="shared" si="304"/>
        <v>7777898604</v>
      </c>
      <c r="B3205" s="1">
        <v>42572</v>
      </c>
      <c r="C3205" t="str">
        <f t="shared" si="300"/>
        <v>Thursday</v>
      </c>
      <c r="D3205" t="str">
        <f t="shared" si="301"/>
        <v>July</v>
      </c>
      <c r="E3205">
        <v>20.25</v>
      </c>
      <c r="F3205" t="s">
        <v>13</v>
      </c>
      <c r="G3205" t="s">
        <v>17</v>
      </c>
      <c r="H3205">
        <f t="shared" si="302"/>
        <v>30.25</v>
      </c>
      <c r="I3205">
        <v>9</v>
      </c>
      <c r="J3205" t="s">
        <v>60</v>
      </c>
      <c r="K3205" t="s">
        <v>61</v>
      </c>
      <c r="L3205">
        <f>Table357[[#This Row],[unit_price]]*Table357[[#This Row],[quantity]]</f>
        <v>182.25</v>
      </c>
      <c r="M3205">
        <f t="shared" si="303"/>
        <v>272.25</v>
      </c>
      <c r="N3205">
        <f t="shared" ref="N3205:N3268" si="305">(H3205-E3205)*I3205</f>
        <v>90</v>
      </c>
      <c r="O3205" t="s">
        <v>111</v>
      </c>
      <c r="P3205" t="s">
        <v>115</v>
      </c>
      <c r="Q3205" t="str">
        <f>TEXT(Table357[[#This Row],[order_date]],"yyyy")</f>
        <v>2016</v>
      </c>
    </row>
    <row r="3206" spans="1:17" x14ac:dyDescent="0.3">
      <c r="A3206">
        <f t="shared" si="304"/>
        <v>7777898605</v>
      </c>
      <c r="B3206" s="1">
        <v>42572</v>
      </c>
      <c r="C3206" t="str">
        <f t="shared" si="300"/>
        <v>Thursday</v>
      </c>
      <c r="D3206" t="str">
        <f t="shared" si="301"/>
        <v>July</v>
      </c>
      <c r="E3206">
        <v>12.5</v>
      </c>
      <c r="F3206" t="s">
        <v>27</v>
      </c>
      <c r="G3206" t="s">
        <v>14</v>
      </c>
      <c r="H3206">
        <f t="shared" si="302"/>
        <v>16.5</v>
      </c>
      <c r="I3206">
        <v>6</v>
      </c>
      <c r="J3206" t="s">
        <v>40</v>
      </c>
      <c r="K3206" t="s">
        <v>41</v>
      </c>
      <c r="L3206">
        <f>Table357[[#This Row],[unit_price]]*Table357[[#This Row],[quantity]]</f>
        <v>75</v>
      </c>
      <c r="M3206">
        <f t="shared" si="303"/>
        <v>99</v>
      </c>
      <c r="N3206">
        <f t="shared" si="305"/>
        <v>24</v>
      </c>
      <c r="O3206" t="s">
        <v>111</v>
      </c>
      <c r="P3206" t="s">
        <v>115</v>
      </c>
      <c r="Q3206" t="str">
        <f>TEXT(Table357[[#This Row],[order_date]],"yyyy")</f>
        <v>2016</v>
      </c>
    </row>
    <row r="3207" spans="1:17" x14ac:dyDescent="0.3">
      <c r="A3207">
        <f t="shared" si="304"/>
        <v>7777898606</v>
      </c>
      <c r="B3207" s="1">
        <v>42572</v>
      </c>
      <c r="C3207" t="str">
        <f t="shared" si="300"/>
        <v>Thursday</v>
      </c>
      <c r="D3207" t="str">
        <f t="shared" si="301"/>
        <v>July</v>
      </c>
      <c r="E3207">
        <v>20.75</v>
      </c>
      <c r="F3207" t="s">
        <v>13</v>
      </c>
      <c r="G3207" t="s">
        <v>17</v>
      </c>
      <c r="H3207">
        <f t="shared" si="302"/>
        <v>30.75</v>
      </c>
      <c r="I3207">
        <v>2</v>
      </c>
      <c r="J3207" t="s">
        <v>38</v>
      </c>
      <c r="K3207" t="s">
        <v>39</v>
      </c>
      <c r="L3207">
        <f>Table357[[#This Row],[unit_price]]*Table357[[#This Row],[quantity]]</f>
        <v>41.5</v>
      </c>
      <c r="M3207">
        <f t="shared" si="303"/>
        <v>61.5</v>
      </c>
      <c r="N3207">
        <f t="shared" si="305"/>
        <v>20</v>
      </c>
      <c r="O3207" t="s">
        <v>111</v>
      </c>
      <c r="P3207" t="s">
        <v>114</v>
      </c>
      <c r="Q3207" t="str">
        <f>TEXT(Table357[[#This Row],[order_date]],"yyyy")</f>
        <v>2016</v>
      </c>
    </row>
    <row r="3208" spans="1:17" x14ac:dyDescent="0.3">
      <c r="A3208">
        <f t="shared" si="304"/>
        <v>7777898607</v>
      </c>
      <c r="B3208" s="1">
        <v>42573</v>
      </c>
      <c r="C3208" t="str">
        <f t="shared" si="300"/>
        <v>Friday</v>
      </c>
      <c r="D3208" t="str">
        <f t="shared" si="301"/>
        <v>July</v>
      </c>
      <c r="E3208">
        <v>20.25</v>
      </c>
      <c r="F3208" t="s">
        <v>13</v>
      </c>
      <c r="G3208" t="s">
        <v>14</v>
      </c>
      <c r="H3208">
        <f t="shared" si="302"/>
        <v>27.25</v>
      </c>
      <c r="I3208">
        <v>1</v>
      </c>
      <c r="J3208" t="s">
        <v>20</v>
      </c>
      <c r="K3208" t="s">
        <v>21</v>
      </c>
      <c r="L3208">
        <f>Table357[[#This Row],[unit_price]]*Table357[[#This Row],[quantity]]</f>
        <v>20.25</v>
      </c>
      <c r="M3208">
        <f t="shared" si="303"/>
        <v>27.25</v>
      </c>
      <c r="N3208">
        <f t="shared" si="305"/>
        <v>7</v>
      </c>
      <c r="O3208" t="s">
        <v>111</v>
      </c>
      <c r="P3208" t="s">
        <v>115</v>
      </c>
      <c r="Q3208" t="str">
        <f>TEXT(Table357[[#This Row],[order_date]],"yyyy")</f>
        <v>2016</v>
      </c>
    </row>
    <row r="3209" spans="1:17" x14ac:dyDescent="0.3">
      <c r="A3209">
        <f t="shared" si="304"/>
        <v>7777898608</v>
      </c>
      <c r="B3209" s="1">
        <v>42573</v>
      </c>
      <c r="C3209" t="str">
        <f t="shared" si="300"/>
        <v>Friday</v>
      </c>
      <c r="D3209" t="str">
        <f t="shared" si="301"/>
        <v>July</v>
      </c>
      <c r="E3209">
        <v>20.75</v>
      </c>
      <c r="F3209" t="s">
        <v>13</v>
      </c>
      <c r="G3209" t="s">
        <v>22</v>
      </c>
      <c r="H3209">
        <f t="shared" si="302"/>
        <v>28.75</v>
      </c>
      <c r="I3209">
        <v>7</v>
      </c>
      <c r="J3209" t="s">
        <v>23</v>
      </c>
      <c r="K3209" t="s">
        <v>24</v>
      </c>
      <c r="L3209">
        <f>Table357[[#This Row],[unit_price]]*Table357[[#This Row],[quantity]]</f>
        <v>145.25</v>
      </c>
      <c r="M3209">
        <f t="shared" si="303"/>
        <v>201.25</v>
      </c>
      <c r="N3209">
        <f t="shared" si="305"/>
        <v>56</v>
      </c>
      <c r="O3209" t="s">
        <v>112</v>
      </c>
      <c r="P3209" t="s">
        <v>115</v>
      </c>
      <c r="Q3209" t="str">
        <f>TEXT(Table357[[#This Row],[order_date]],"yyyy")</f>
        <v>2016</v>
      </c>
    </row>
    <row r="3210" spans="1:17" x14ac:dyDescent="0.3">
      <c r="A3210">
        <f t="shared" si="304"/>
        <v>7777898609</v>
      </c>
      <c r="B3210" s="1">
        <v>42573</v>
      </c>
      <c r="C3210" t="str">
        <f t="shared" si="300"/>
        <v>Friday</v>
      </c>
      <c r="D3210" t="str">
        <f t="shared" si="301"/>
        <v>July</v>
      </c>
      <c r="E3210">
        <v>12</v>
      </c>
      <c r="F3210" t="s">
        <v>27</v>
      </c>
      <c r="G3210" t="s">
        <v>8</v>
      </c>
      <c r="H3210">
        <f t="shared" si="302"/>
        <v>15</v>
      </c>
      <c r="I3210">
        <v>12</v>
      </c>
      <c r="J3210" t="s">
        <v>52</v>
      </c>
      <c r="K3210" t="s">
        <v>53</v>
      </c>
      <c r="L3210">
        <f>Table357[[#This Row],[unit_price]]*Table357[[#This Row],[quantity]]</f>
        <v>144</v>
      </c>
      <c r="M3210">
        <f t="shared" si="303"/>
        <v>180</v>
      </c>
      <c r="N3210">
        <f t="shared" si="305"/>
        <v>36</v>
      </c>
      <c r="O3210" t="s">
        <v>112</v>
      </c>
      <c r="P3210" t="s">
        <v>114</v>
      </c>
      <c r="Q3210" t="str">
        <f>TEXT(Table357[[#This Row],[order_date]],"yyyy")</f>
        <v>2016</v>
      </c>
    </row>
    <row r="3211" spans="1:17" x14ac:dyDescent="0.3">
      <c r="A3211">
        <f t="shared" si="304"/>
        <v>7777898610</v>
      </c>
      <c r="B3211" s="1">
        <v>42573</v>
      </c>
      <c r="C3211" t="str">
        <f t="shared" si="300"/>
        <v>Friday</v>
      </c>
      <c r="D3211" t="str">
        <f t="shared" si="301"/>
        <v>July</v>
      </c>
      <c r="E3211">
        <v>16</v>
      </c>
      <c r="F3211" t="s">
        <v>7</v>
      </c>
      <c r="G3211" t="s">
        <v>8</v>
      </c>
      <c r="H3211">
        <f t="shared" si="302"/>
        <v>20.5</v>
      </c>
      <c r="I3211">
        <v>5</v>
      </c>
      <c r="J3211" t="s">
        <v>11</v>
      </c>
      <c r="K3211" t="s">
        <v>12</v>
      </c>
      <c r="L3211">
        <f>Table357[[#This Row],[unit_price]]*Table357[[#This Row],[quantity]]</f>
        <v>80</v>
      </c>
      <c r="M3211">
        <f t="shared" si="303"/>
        <v>102.5</v>
      </c>
      <c r="N3211">
        <f t="shared" si="305"/>
        <v>22.5</v>
      </c>
      <c r="O3211" t="s">
        <v>112</v>
      </c>
      <c r="P3211" t="s">
        <v>115</v>
      </c>
      <c r="Q3211" t="str">
        <f>TEXT(Table357[[#This Row],[order_date]],"yyyy")</f>
        <v>2016</v>
      </c>
    </row>
    <row r="3212" spans="1:17" x14ac:dyDescent="0.3">
      <c r="A3212">
        <f t="shared" si="304"/>
        <v>7777898611</v>
      </c>
      <c r="B3212" s="1">
        <v>42573</v>
      </c>
      <c r="C3212" t="str">
        <f t="shared" si="300"/>
        <v>Friday</v>
      </c>
      <c r="D3212" t="str">
        <f t="shared" si="301"/>
        <v>July</v>
      </c>
      <c r="E3212">
        <v>12.5</v>
      </c>
      <c r="F3212" t="s">
        <v>27</v>
      </c>
      <c r="G3212" t="s">
        <v>17</v>
      </c>
      <c r="H3212">
        <f t="shared" si="302"/>
        <v>19.5</v>
      </c>
      <c r="I3212">
        <v>4</v>
      </c>
      <c r="J3212" t="s">
        <v>25</v>
      </c>
      <c r="K3212" t="s">
        <v>26</v>
      </c>
      <c r="L3212">
        <f>Table357[[#This Row],[unit_price]]*Table357[[#This Row],[quantity]]</f>
        <v>50</v>
      </c>
      <c r="M3212">
        <f t="shared" si="303"/>
        <v>78</v>
      </c>
      <c r="N3212">
        <f t="shared" si="305"/>
        <v>28</v>
      </c>
      <c r="O3212" t="s">
        <v>112</v>
      </c>
      <c r="P3212" t="s">
        <v>115</v>
      </c>
      <c r="Q3212" t="str">
        <f>TEXT(Table357[[#This Row],[order_date]],"yyyy")</f>
        <v>2016</v>
      </c>
    </row>
    <row r="3213" spans="1:17" x14ac:dyDescent="0.3">
      <c r="A3213">
        <f t="shared" si="304"/>
        <v>7777898612</v>
      </c>
      <c r="B3213" s="1">
        <v>42573</v>
      </c>
      <c r="C3213" t="str">
        <f t="shared" si="300"/>
        <v>Friday</v>
      </c>
      <c r="D3213" t="str">
        <f t="shared" si="301"/>
        <v>July</v>
      </c>
      <c r="E3213">
        <v>20.75</v>
      </c>
      <c r="F3213" t="s">
        <v>13</v>
      </c>
      <c r="G3213" t="s">
        <v>17</v>
      </c>
      <c r="H3213">
        <f t="shared" si="302"/>
        <v>30.75</v>
      </c>
      <c r="I3213">
        <v>7</v>
      </c>
      <c r="J3213" t="s">
        <v>66</v>
      </c>
      <c r="K3213" t="s">
        <v>67</v>
      </c>
      <c r="L3213">
        <f>Table357[[#This Row],[unit_price]]*Table357[[#This Row],[quantity]]</f>
        <v>145.25</v>
      </c>
      <c r="M3213">
        <f t="shared" si="303"/>
        <v>215.25</v>
      </c>
      <c r="N3213">
        <f t="shared" si="305"/>
        <v>70</v>
      </c>
      <c r="O3213" t="s">
        <v>111</v>
      </c>
      <c r="P3213" t="s">
        <v>114</v>
      </c>
      <c r="Q3213" t="str">
        <f>TEXT(Table357[[#This Row],[order_date]],"yyyy")</f>
        <v>2016</v>
      </c>
    </row>
    <row r="3214" spans="1:17" x14ac:dyDescent="0.3">
      <c r="A3214">
        <f t="shared" si="304"/>
        <v>7777898613</v>
      </c>
      <c r="B3214" s="1">
        <v>42573</v>
      </c>
      <c r="C3214" t="str">
        <f t="shared" si="300"/>
        <v>Friday</v>
      </c>
      <c r="D3214" t="str">
        <f t="shared" si="301"/>
        <v>July</v>
      </c>
      <c r="E3214">
        <v>16</v>
      </c>
      <c r="F3214" t="s">
        <v>7</v>
      </c>
      <c r="G3214" t="s">
        <v>14</v>
      </c>
      <c r="H3214">
        <f t="shared" si="302"/>
        <v>21.5</v>
      </c>
      <c r="I3214">
        <v>4</v>
      </c>
      <c r="J3214" t="s">
        <v>42</v>
      </c>
      <c r="K3214" t="s">
        <v>43</v>
      </c>
      <c r="L3214">
        <f>Table357[[#This Row],[unit_price]]*Table357[[#This Row],[quantity]]</f>
        <v>64</v>
      </c>
      <c r="M3214">
        <f t="shared" si="303"/>
        <v>86</v>
      </c>
      <c r="N3214">
        <f t="shared" si="305"/>
        <v>22</v>
      </c>
      <c r="O3214" t="s">
        <v>111</v>
      </c>
      <c r="P3214" t="s">
        <v>115</v>
      </c>
      <c r="Q3214" t="str">
        <f>TEXT(Table357[[#This Row],[order_date]],"yyyy")</f>
        <v>2016</v>
      </c>
    </row>
    <row r="3215" spans="1:17" x14ac:dyDescent="0.3">
      <c r="A3215">
        <f t="shared" si="304"/>
        <v>7777898614</v>
      </c>
      <c r="B3215" s="1">
        <v>42573</v>
      </c>
      <c r="C3215" t="str">
        <f t="shared" si="300"/>
        <v>Friday</v>
      </c>
      <c r="D3215" t="str">
        <f t="shared" si="301"/>
        <v>July</v>
      </c>
      <c r="E3215">
        <v>16.75</v>
      </c>
      <c r="F3215" t="s">
        <v>7</v>
      </c>
      <c r="G3215" t="s">
        <v>22</v>
      </c>
      <c r="H3215">
        <f t="shared" si="302"/>
        <v>23.25</v>
      </c>
      <c r="I3215">
        <v>9</v>
      </c>
      <c r="J3215" t="s">
        <v>46</v>
      </c>
      <c r="K3215" t="s">
        <v>47</v>
      </c>
      <c r="L3215">
        <f>Table357[[#This Row],[unit_price]]*Table357[[#This Row],[quantity]]</f>
        <v>150.75</v>
      </c>
      <c r="M3215">
        <f t="shared" si="303"/>
        <v>209.25</v>
      </c>
      <c r="N3215">
        <f t="shared" si="305"/>
        <v>58.5</v>
      </c>
      <c r="O3215" t="s">
        <v>111</v>
      </c>
      <c r="P3215" t="s">
        <v>114</v>
      </c>
      <c r="Q3215" t="str">
        <f>TEXT(Table357[[#This Row],[order_date]],"yyyy")</f>
        <v>2016</v>
      </c>
    </row>
    <row r="3216" spans="1:17" x14ac:dyDescent="0.3">
      <c r="A3216">
        <f t="shared" si="304"/>
        <v>7777898615</v>
      </c>
      <c r="B3216" s="1">
        <v>42574</v>
      </c>
      <c r="C3216" t="str">
        <f t="shared" si="300"/>
        <v>Saturday</v>
      </c>
      <c r="D3216" t="str">
        <f t="shared" si="301"/>
        <v>July</v>
      </c>
      <c r="E3216">
        <v>20.25</v>
      </c>
      <c r="F3216" t="s">
        <v>13</v>
      </c>
      <c r="G3216" t="s">
        <v>14</v>
      </c>
      <c r="H3216">
        <f t="shared" si="302"/>
        <v>27.25</v>
      </c>
      <c r="I3216">
        <v>8</v>
      </c>
      <c r="J3216" t="s">
        <v>64</v>
      </c>
      <c r="K3216" t="s">
        <v>65</v>
      </c>
      <c r="L3216">
        <f>Table357[[#This Row],[unit_price]]*Table357[[#This Row],[quantity]]</f>
        <v>162</v>
      </c>
      <c r="M3216">
        <f t="shared" si="303"/>
        <v>218</v>
      </c>
      <c r="N3216">
        <f t="shared" si="305"/>
        <v>56</v>
      </c>
      <c r="O3216" t="s">
        <v>111</v>
      </c>
      <c r="P3216" t="s">
        <v>115</v>
      </c>
      <c r="Q3216" t="str">
        <f>TEXT(Table357[[#This Row],[order_date]],"yyyy")</f>
        <v>2016</v>
      </c>
    </row>
    <row r="3217" spans="1:17" x14ac:dyDescent="0.3">
      <c r="A3217">
        <f t="shared" si="304"/>
        <v>7777898616</v>
      </c>
      <c r="B3217" s="1">
        <v>42574</v>
      </c>
      <c r="C3217" t="str">
        <f t="shared" si="300"/>
        <v>Saturday</v>
      </c>
      <c r="D3217" t="str">
        <f t="shared" si="301"/>
        <v>July</v>
      </c>
      <c r="E3217">
        <v>20.75</v>
      </c>
      <c r="F3217" t="s">
        <v>13</v>
      </c>
      <c r="G3217" t="s">
        <v>22</v>
      </c>
      <c r="H3217">
        <f t="shared" si="302"/>
        <v>28.75</v>
      </c>
      <c r="I3217">
        <v>4</v>
      </c>
      <c r="J3217" t="s">
        <v>23</v>
      </c>
      <c r="K3217" t="s">
        <v>24</v>
      </c>
      <c r="L3217">
        <f>Table357[[#This Row],[unit_price]]*Table357[[#This Row],[quantity]]</f>
        <v>83</v>
      </c>
      <c r="M3217">
        <f t="shared" si="303"/>
        <v>115</v>
      </c>
      <c r="N3217">
        <f t="shared" si="305"/>
        <v>32</v>
      </c>
      <c r="O3217" t="s">
        <v>112</v>
      </c>
      <c r="P3217" t="s">
        <v>115</v>
      </c>
      <c r="Q3217" t="str">
        <f>TEXT(Table357[[#This Row],[order_date]],"yyyy")</f>
        <v>2016</v>
      </c>
    </row>
    <row r="3218" spans="1:17" x14ac:dyDescent="0.3">
      <c r="A3218">
        <f t="shared" si="304"/>
        <v>7777898617</v>
      </c>
      <c r="B3218" s="1">
        <v>42574</v>
      </c>
      <c r="C3218" t="str">
        <f t="shared" si="300"/>
        <v>Saturday</v>
      </c>
      <c r="D3218" t="str">
        <f t="shared" si="301"/>
        <v>July</v>
      </c>
      <c r="E3218">
        <v>20.75</v>
      </c>
      <c r="F3218" t="s">
        <v>13</v>
      </c>
      <c r="G3218" t="s">
        <v>17</v>
      </c>
      <c r="H3218">
        <f t="shared" si="302"/>
        <v>30.75</v>
      </c>
      <c r="I3218">
        <v>7</v>
      </c>
      <c r="J3218" t="s">
        <v>66</v>
      </c>
      <c r="K3218" t="s">
        <v>67</v>
      </c>
      <c r="L3218">
        <f>Table357[[#This Row],[unit_price]]*Table357[[#This Row],[quantity]]</f>
        <v>145.25</v>
      </c>
      <c r="M3218">
        <f t="shared" si="303"/>
        <v>215.25</v>
      </c>
      <c r="N3218">
        <f t="shared" si="305"/>
        <v>70</v>
      </c>
      <c r="O3218" t="s">
        <v>111</v>
      </c>
      <c r="P3218" t="s">
        <v>115</v>
      </c>
      <c r="Q3218" t="str">
        <f>TEXT(Table357[[#This Row],[order_date]],"yyyy")</f>
        <v>2016</v>
      </c>
    </row>
    <row r="3219" spans="1:17" x14ac:dyDescent="0.3">
      <c r="A3219">
        <f t="shared" si="304"/>
        <v>7777898618</v>
      </c>
      <c r="B3219" s="1">
        <v>42574</v>
      </c>
      <c r="C3219" t="str">
        <f t="shared" si="300"/>
        <v>Saturday</v>
      </c>
      <c r="D3219" t="str">
        <f t="shared" si="301"/>
        <v>July</v>
      </c>
      <c r="E3219">
        <v>18.5</v>
      </c>
      <c r="F3219" t="s">
        <v>13</v>
      </c>
      <c r="G3219" t="s">
        <v>14</v>
      </c>
      <c r="H3219">
        <f t="shared" si="302"/>
        <v>25.5</v>
      </c>
      <c r="I3219">
        <v>1</v>
      </c>
      <c r="J3219" t="s">
        <v>15</v>
      </c>
      <c r="K3219" t="s">
        <v>16</v>
      </c>
      <c r="L3219">
        <f>Table357[[#This Row],[unit_price]]*Table357[[#This Row],[quantity]]</f>
        <v>18.5</v>
      </c>
      <c r="M3219">
        <f t="shared" si="303"/>
        <v>25.5</v>
      </c>
      <c r="N3219">
        <f t="shared" si="305"/>
        <v>7</v>
      </c>
      <c r="O3219" t="s">
        <v>111</v>
      </c>
      <c r="P3219" t="s">
        <v>114</v>
      </c>
      <c r="Q3219" t="str">
        <f>TEXT(Table357[[#This Row],[order_date]],"yyyy")</f>
        <v>2016</v>
      </c>
    </row>
    <row r="3220" spans="1:17" x14ac:dyDescent="0.3">
      <c r="A3220">
        <f t="shared" si="304"/>
        <v>7777898619</v>
      </c>
      <c r="B3220" s="1">
        <v>42574</v>
      </c>
      <c r="C3220" t="str">
        <f t="shared" si="300"/>
        <v>Saturday</v>
      </c>
      <c r="D3220" t="str">
        <f t="shared" si="301"/>
        <v>July</v>
      </c>
      <c r="E3220">
        <v>16.5</v>
      </c>
      <c r="F3220" t="s">
        <v>7</v>
      </c>
      <c r="G3220" t="s">
        <v>17</v>
      </c>
      <c r="H3220">
        <f t="shared" si="302"/>
        <v>25</v>
      </c>
      <c r="I3220">
        <v>5</v>
      </c>
      <c r="J3220" t="s">
        <v>18</v>
      </c>
      <c r="K3220" t="s">
        <v>19</v>
      </c>
      <c r="L3220">
        <f>Table357[[#This Row],[unit_price]]*Table357[[#This Row],[quantity]]</f>
        <v>82.5</v>
      </c>
      <c r="M3220">
        <f t="shared" si="303"/>
        <v>125</v>
      </c>
      <c r="N3220">
        <f t="shared" si="305"/>
        <v>42.5</v>
      </c>
      <c r="O3220" t="s">
        <v>111</v>
      </c>
      <c r="P3220" t="s">
        <v>114</v>
      </c>
      <c r="Q3220" t="str">
        <f>TEXT(Table357[[#This Row],[order_date]],"yyyy")</f>
        <v>2016</v>
      </c>
    </row>
    <row r="3221" spans="1:17" x14ac:dyDescent="0.3">
      <c r="A3221">
        <f t="shared" si="304"/>
        <v>7777898620</v>
      </c>
      <c r="B3221" s="1">
        <v>42574</v>
      </c>
      <c r="C3221" t="str">
        <f t="shared" si="300"/>
        <v>Saturday</v>
      </c>
      <c r="D3221" t="str">
        <f t="shared" si="301"/>
        <v>July</v>
      </c>
      <c r="E3221">
        <v>20.75</v>
      </c>
      <c r="F3221" t="s">
        <v>13</v>
      </c>
      <c r="G3221" t="s">
        <v>17</v>
      </c>
      <c r="H3221">
        <f t="shared" si="302"/>
        <v>30.75</v>
      </c>
      <c r="I3221">
        <v>5</v>
      </c>
      <c r="J3221" t="s">
        <v>25</v>
      </c>
      <c r="K3221" t="s">
        <v>26</v>
      </c>
      <c r="L3221">
        <f>Table357[[#This Row],[unit_price]]*Table357[[#This Row],[quantity]]</f>
        <v>103.75</v>
      </c>
      <c r="M3221">
        <f t="shared" si="303"/>
        <v>153.75</v>
      </c>
      <c r="N3221">
        <f t="shared" si="305"/>
        <v>50</v>
      </c>
      <c r="O3221" t="s">
        <v>111</v>
      </c>
      <c r="P3221" t="s">
        <v>114</v>
      </c>
      <c r="Q3221" t="str">
        <f>TEXT(Table357[[#This Row],[order_date]],"yyyy")</f>
        <v>2016</v>
      </c>
    </row>
    <row r="3222" spans="1:17" x14ac:dyDescent="0.3">
      <c r="A3222">
        <f t="shared" si="304"/>
        <v>7777898621</v>
      </c>
      <c r="B3222" s="1">
        <v>42575</v>
      </c>
      <c r="C3222" t="str">
        <f t="shared" si="300"/>
        <v>Sunday</v>
      </c>
      <c r="D3222" t="str">
        <f t="shared" si="301"/>
        <v>July</v>
      </c>
      <c r="E3222">
        <v>20.75</v>
      </c>
      <c r="F3222" t="s">
        <v>13</v>
      </c>
      <c r="G3222" t="s">
        <v>22</v>
      </c>
      <c r="H3222">
        <f t="shared" si="302"/>
        <v>28.75</v>
      </c>
      <c r="I3222">
        <v>5</v>
      </c>
      <c r="J3222" t="s">
        <v>50</v>
      </c>
      <c r="K3222" t="s">
        <v>51</v>
      </c>
      <c r="L3222">
        <f>Table357[[#This Row],[unit_price]]*Table357[[#This Row],[quantity]]</f>
        <v>103.75</v>
      </c>
      <c r="M3222">
        <f t="shared" si="303"/>
        <v>143.75</v>
      </c>
      <c r="N3222">
        <f t="shared" si="305"/>
        <v>40</v>
      </c>
      <c r="O3222" t="s">
        <v>112</v>
      </c>
      <c r="P3222" t="s">
        <v>114</v>
      </c>
      <c r="Q3222" t="str">
        <f>TEXT(Table357[[#This Row],[order_date]],"yyyy")</f>
        <v>2016</v>
      </c>
    </row>
    <row r="3223" spans="1:17" x14ac:dyDescent="0.3">
      <c r="A3223">
        <f t="shared" si="304"/>
        <v>7777898622</v>
      </c>
      <c r="B3223" s="1">
        <v>42575</v>
      </c>
      <c r="C3223" t="str">
        <f t="shared" si="300"/>
        <v>Sunday</v>
      </c>
      <c r="D3223" t="str">
        <f t="shared" si="301"/>
        <v>July</v>
      </c>
      <c r="E3223">
        <v>12</v>
      </c>
      <c r="F3223" t="s">
        <v>27</v>
      </c>
      <c r="G3223" t="s">
        <v>14</v>
      </c>
      <c r="H3223">
        <f t="shared" si="302"/>
        <v>16</v>
      </c>
      <c r="I3223">
        <v>11</v>
      </c>
      <c r="J3223" t="s">
        <v>42</v>
      </c>
      <c r="K3223" t="s">
        <v>43</v>
      </c>
      <c r="L3223">
        <f>Table357[[#This Row],[unit_price]]*Table357[[#This Row],[quantity]]</f>
        <v>132</v>
      </c>
      <c r="M3223">
        <f t="shared" si="303"/>
        <v>176</v>
      </c>
      <c r="N3223">
        <f t="shared" si="305"/>
        <v>44</v>
      </c>
      <c r="O3223" t="s">
        <v>111</v>
      </c>
      <c r="P3223" t="s">
        <v>114</v>
      </c>
      <c r="Q3223" t="str">
        <f>TEXT(Table357[[#This Row],[order_date]],"yyyy")</f>
        <v>2016</v>
      </c>
    </row>
    <row r="3224" spans="1:17" x14ac:dyDescent="0.3">
      <c r="A3224">
        <f t="shared" si="304"/>
        <v>7777898623</v>
      </c>
      <c r="B3224" s="1">
        <v>42575</v>
      </c>
      <c r="C3224" t="str">
        <f t="shared" si="300"/>
        <v>Sunday</v>
      </c>
      <c r="D3224" t="str">
        <f t="shared" si="301"/>
        <v>July</v>
      </c>
      <c r="E3224">
        <v>20.5</v>
      </c>
      <c r="F3224" t="s">
        <v>13</v>
      </c>
      <c r="G3224" t="s">
        <v>8</v>
      </c>
      <c r="H3224">
        <f t="shared" si="302"/>
        <v>26.5</v>
      </c>
      <c r="I3224">
        <v>3</v>
      </c>
      <c r="J3224" t="s">
        <v>11</v>
      </c>
      <c r="K3224" t="s">
        <v>12</v>
      </c>
      <c r="L3224">
        <f>Table357[[#This Row],[unit_price]]*Table357[[#This Row],[quantity]]</f>
        <v>61.5</v>
      </c>
      <c r="M3224">
        <f t="shared" si="303"/>
        <v>79.5</v>
      </c>
      <c r="N3224">
        <f t="shared" si="305"/>
        <v>18</v>
      </c>
      <c r="O3224" t="s">
        <v>112</v>
      </c>
      <c r="P3224" t="s">
        <v>114</v>
      </c>
      <c r="Q3224" t="str">
        <f>TEXT(Table357[[#This Row],[order_date]],"yyyy")</f>
        <v>2016</v>
      </c>
    </row>
    <row r="3225" spans="1:17" x14ac:dyDescent="0.3">
      <c r="A3225">
        <f t="shared" si="304"/>
        <v>7777898624</v>
      </c>
      <c r="B3225" s="1">
        <v>42576</v>
      </c>
      <c r="C3225" t="str">
        <f t="shared" si="300"/>
        <v>Monday</v>
      </c>
      <c r="D3225" t="str">
        <f t="shared" si="301"/>
        <v>July</v>
      </c>
      <c r="E3225">
        <v>18.5</v>
      </c>
      <c r="F3225" t="s">
        <v>13</v>
      </c>
      <c r="G3225" t="s">
        <v>14</v>
      </c>
      <c r="H3225">
        <f t="shared" si="302"/>
        <v>25.5</v>
      </c>
      <c r="I3225">
        <v>8</v>
      </c>
      <c r="J3225" t="s">
        <v>15</v>
      </c>
      <c r="K3225" t="s">
        <v>16</v>
      </c>
      <c r="L3225">
        <f>Table357[[#This Row],[unit_price]]*Table357[[#This Row],[quantity]]</f>
        <v>148</v>
      </c>
      <c r="M3225">
        <f t="shared" si="303"/>
        <v>204</v>
      </c>
      <c r="N3225">
        <f t="shared" si="305"/>
        <v>56</v>
      </c>
      <c r="O3225" t="s">
        <v>111</v>
      </c>
      <c r="P3225" t="s">
        <v>115</v>
      </c>
      <c r="Q3225" t="str">
        <f>TEXT(Table357[[#This Row],[order_date]],"yyyy")</f>
        <v>2016</v>
      </c>
    </row>
    <row r="3226" spans="1:17" x14ac:dyDescent="0.3">
      <c r="A3226">
        <f t="shared" si="304"/>
        <v>7777898625</v>
      </c>
      <c r="B3226" s="1">
        <v>42576</v>
      </c>
      <c r="C3226" t="str">
        <f t="shared" si="300"/>
        <v>Monday</v>
      </c>
      <c r="D3226" t="str">
        <f t="shared" si="301"/>
        <v>July</v>
      </c>
      <c r="E3226">
        <v>17.5</v>
      </c>
      <c r="F3226" t="s">
        <v>13</v>
      </c>
      <c r="G3226" t="s">
        <v>8</v>
      </c>
      <c r="H3226">
        <f t="shared" si="302"/>
        <v>23.5</v>
      </c>
      <c r="I3226">
        <v>12</v>
      </c>
      <c r="J3226" t="s">
        <v>74</v>
      </c>
      <c r="K3226" t="s">
        <v>75</v>
      </c>
      <c r="L3226">
        <f>Table357[[#This Row],[unit_price]]*Table357[[#This Row],[quantity]]</f>
        <v>210</v>
      </c>
      <c r="M3226">
        <f t="shared" si="303"/>
        <v>282</v>
      </c>
      <c r="N3226">
        <f t="shared" si="305"/>
        <v>72</v>
      </c>
      <c r="O3226" t="s">
        <v>112</v>
      </c>
      <c r="P3226" t="s">
        <v>114</v>
      </c>
      <c r="Q3226" t="str">
        <f>TEXT(Table357[[#This Row],[order_date]],"yyyy")</f>
        <v>2016</v>
      </c>
    </row>
    <row r="3227" spans="1:17" x14ac:dyDescent="0.3">
      <c r="A3227">
        <f t="shared" si="304"/>
        <v>7777898626</v>
      </c>
      <c r="B3227" s="1">
        <v>42576</v>
      </c>
      <c r="C3227" t="str">
        <f t="shared" si="300"/>
        <v>Monday</v>
      </c>
      <c r="D3227" t="str">
        <f t="shared" si="301"/>
        <v>July</v>
      </c>
      <c r="E3227">
        <v>16.5</v>
      </c>
      <c r="F3227" t="s">
        <v>7</v>
      </c>
      <c r="G3227" t="s">
        <v>17</v>
      </c>
      <c r="H3227">
        <f t="shared" si="302"/>
        <v>25</v>
      </c>
      <c r="I3227">
        <v>7</v>
      </c>
      <c r="J3227" t="s">
        <v>66</v>
      </c>
      <c r="K3227" t="s">
        <v>67</v>
      </c>
      <c r="L3227">
        <f>Table357[[#This Row],[unit_price]]*Table357[[#This Row],[quantity]]</f>
        <v>115.5</v>
      </c>
      <c r="M3227">
        <f t="shared" si="303"/>
        <v>175</v>
      </c>
      <c r="N3227">
        <f t="shared" si="305"/>
        <v>59.5</v>
      </c>
      <c r="O3227" t="s">
        <v>111</v>
      </c>
      <c r="P3227" t="s">
        <v>114</v>
      </c>
      <c r="Q3227" t="str">
        <f>TEXT(Table357[[#This Row],[order_date]],"yyyy")</f>
        <v>2016</v>
      </c>
    </row>
    <row r="3228" spans="1:17" x14ac:dyDescent="0.3">
      <c r="A3228">
        <f t="shared" si="304"/>
        <v>7777898627</v>
      </c>
      <c r="B3228" s="1">
        <v>42576</v>
      </c>
      <c r="C3228" t="str">
        <f t="shared" si="300"/>
        <v>Monday</v>
      </c>
      <c r="D3228" t="str">
        <f t="shared" si="301"/>
        <v>July</v>
      </c>
      <c r="E3228">
        <v>16.75</v>
      </c>
      <c r="F3228" t="s">
        <v>7</v>
      </c>
      <c r="G3228" t="s">
        <v>22</v>
      </c>
      <c r="H3228">
        <f t="shared" si="302"/>
        <v>23.25</v>
      </c>
      <c r="I3228">
        <v>10</v>
      </c>
      <c r="J3228" t="s">
        <v>46</v>
      </c>
      <c r="K3228" t="s">
        <v>47</v>
      </c>
      <c r="L3228">
        <f>Table357[[#This Row],[unit_price]]*Table357[[#This Row],[quantity]]</f>
        <v>167.5</v>
      </c>
      <c r="M3228">
        <f t="shared" si="303"/>
        <v>232.5</v>
      </c>
      <c r="N3228">
        <f t="shared" si="305"/>
        <v>65</v>
      </c>
      <c r="O3228" t="s">
        <v>111</v>
      </c>
      <c r="P3228" t="s">
        <v>114</v>
      </c>
      <c r="Q3228" t="str">
        <f>TEXT(Table357[[#This Row],[order_date]],"yyyy")</f>
        <v>2016</v>
      </c>
    </row>
    <row r="3229" spans="1:17" x14ac:dyDescent="0.3">
      <c r="A3229">
        <f t="shared" si="304"/>
        <v>7777898628</v>
      </c>
      <c r="B3229" s="1">
        <v>42577</v>
      </c>
      <c r="C3229" t="str">
        <f t="shared" si="300"/>
        <v>Tuesday</v>
      </c>
      <c r="D3229" t="str">
        <f t="shared" si="301"/>
        <v>July</v>
      </c>
      <c r="E3229">
        <v>21</v>
      </c>
      <c r="F3229" t="s">
        <v>13</v>
      </c>
      <c r="G3229" t="s">
        <v>14</v>
      </c>
      <c r="H3229">
        <f t="shared" si="302"/>
        <v>28</v>
      </c>
      <c r="I3229">
        <v>7</v>
      </c>
      <c r="J3229" t="s">
        <v>62</v>
      </c>
      <c r="K3229" t="s">
        <v>63</v>
      </c>
      <c r="L3229">
        <f>Table357[[#This Row],[unit_price]]*Table357[[#This Row],[quantity]]</f>
        <v>147</v>
      </c>
      <c r="M3229">
        <f t="shared" si="303"/>
        <v>196</v>
      </c>
      <c r="N3229">
        <f t="shared" si="305"/>
        <v>49</v>
      </c>
      <c r="O3229" t="s">
        <v>112</v>
      </c>
      <c r="P3229" t="s">
        <v>115</v>
      </c>
      <c r="Q3229" t="str">
        <f>TEXT(Table357[[#This Row],[order_date]],"yyyy")</f>
        <v>2016</v>
      </c>
    </row>
    <row r="3230" spans="1:17" x14ac:dyDescent="0.3">
      <c r="A3230">
        <f t="shared" si="304"/>
        <v>7777898629</v>
      </c>
      <c r="B3230" s="1">
        <v>42577</v>
      </c>
      <c r="C3230" t="str">
        <f t="shared" si="300"/>
        <v>Tuesday</v>
      </c>
      <c r="D3230" t="str">
        <f t="shared" si="301"/>
        <v>July</v>
      </c>
      <c r="E3230">
        <v>25.5</v>
      </c>
      <c r="F3230" t="s">
        <v>76</v>
      </c>
      <c r="G3230" t="s">
        <v>8</v>
      </c>
      <c r="H3230">
        <f t="shared" si="302"/>
        <v>26.5</v>
      </c>
      <c r="I3230">
        <v>3</v>
      </c>
      <c r="J3230" t="s">
        <v>30</v>
      </c>
      <c r="K3230" t="s">
        <v>31</v>
      </c>
      <c r="L3230">
        <f>Table357[[#This Row],[unit_price]]*Table357[[#This Row],[quantity]]</f>
        <v>76.5</v>
      </c>
      <c r="M3230">
        <f t="shared" si="303"/>
        <v>79.5</v>
      </c>
      <c r="N3230">
        <f t="shared" si="305"/>
        <v>3</v>
      </c>
      <c r="O3230" t="s">
        <v>111</v>
      </c>
      <c r="P3230" t="s">
        <v>114</v>
      </c>
      <c r="Q3230" t="str">
        <f>TEXT(Table357[[#This Row],[order_date]],"yyyy")</f>
        <v>2016</v>
      </c>
    </row>
    <row r="3231" spans="1:17" x14ac:dyDescent="0.3">
      <c r="A3231">
        <f t="shared" si="304"/>
        <v>7777898630</v>
      </c>
      <c r="B3231" s="1">
        <v>42577</v>
      </c>
      <c r="C3231" t="str">
        <f t="shared" si="300"/>
        <v>Tuesday</v>
      </c>
      <c r="D3231" t="str">
        <f t="shared" si="301"/>
        <v>July</v>
      </c>
      <c r="E3231">
        <v>16</v>
      </c>
      <c r="F3231" t="s">
        <v>7</v>
      </c>
      <c r="G3231" t="s">
        <v>14</v>
      </c>
      <c r="H3231">
        <f t="shared" si="302"/>
        <v>21.5</v>
      </c>
      <c r="I3231">
        <v>11</v>
      </c>
      <c r="J3231" t="s">
        <v>20</v>
      </c>
      <c r="K3231" t="s">
        <v>21</v>
      </c>
      <c r="L3231">
        <f>Table357[[#This Row],[unit_price]]*Table357[[#This Row],[quantity]]</f>
        <v>176</v>
      </c>
      <c r="M3231">
        <f t="shared" si="303"/>
        <v>236.5</v>
      </c>
      <c r="N3231">
        <f t="shared" si="305"/>
        <v>60.5</v>
      </c>
      <c r="O3231" t="s">
        <v>112</v>
      </c>
      <c r="P3231" t="s">
        <v>114</v>
      </c>
      <c r="Q3231" t="str">
        <f>TEXT(Table357[[#This Row],[order_date]],"yyyy")</f>
        <v>2016</v>
      </c>
    </row>
    <row r="3232" spans="1:17" x14ac:dyDescent="0.3">
      <c r="A3232">
        <f t="shared" si="304"/>
        <v>7777898631</v>
      </c>
      <c r="B3232" s="1">
        <v>42577</v>
      </c>
      <c r="C3232" t="str">
        <f t="shared" si="300"/>
        <v>Tuesday</v>
      </c>
      <c r="D3232" t="str">
        <f t="shared" si="301"/>
        <v>July</v>
      </c>
      <c r="E3232">
        <v>16.75</v>
      </c>
      <c r="F3232" t="s">
        <v>7</v>
      </c>
      <c r="G3232" t="s">
        <v>22</v>
      </c>
      <c r="H3232">
        <f t="shared" si="302"/>
        <v>23.25</v>
      </c>
      <c r="I3232">
        <v>10</v>
      </c>
      <c r="J3232" t="s">
        <v>46</v>
      </c>
      <c r="K3232" t="s">
        <v>47</v>
      </c>
      <c r="L3232">
        <f>Table357[[#This Row],[unit_price]]*Table357[[#This Row],[quantity]]</f>
        <v>167.5</v>
      </c>
      <c r="M3232">
        <f t="shared" si="303"/>
        <v>232.5</v>
      </c>
      <c r="N3232">
        <f t="shared" si="305"/>
        <v>65</v>
      </c>
      <c r="O3232" t="s">
        <v>111</v>
      </c>
      <c r="P3232" t="s">
        <v>114</v>
      </c>
      <c r="Q3232" t="str">
        <f>TEXT(Table357[[#This Row],[order_date]],"yyyy")</f>
        <v>2016</v>
      </c>
    </row>
    <row r="3233" spans="1:17" x14ac:dyDescent="0.3">
      <c r="A3233">
        <f t="shared" si="304"/>
        <v>7777898632</v>
      </c>
      <c r="B3233" s="1">
        <v>42577</v>
      </c>
      <c r="C3233" t="str">
        <f t="shared" si="300"/>
        <v>Tuesday</v>
      </c>
      <c r="D3233" t="str">
        <f t="shared" si="301"/>
        <v>July</v>
      </c>
      <c r="E3233">
        <v>20.75</v>
      </c>
      <c r="F3233" t="s">
        <v>13</v>
      </c>
      <c r="G3233" t="s">
        <v>17</v>
      </c>
      <c r="H3233">
        <f t="shared" si="302"/>
        <v>30.75</v>
      </c>
      <c r="I3233">
        <v>10</v>
      </c>
      <c r="J3233" t="s">
        <v>18</v>
      </c>
      <c r="K3233" t="s">
        <v>19</v>
      </c>
      <c r="L3233">
        <f>Table357[[#This Row],[unit_price]]*Table357[[#This Row],[quantity]]</f>
        <v>207.5</v>
      </c>
      <c r="M3233">
        <f t="shared" si="303"/>
        <v>307.5</v>
      </c>
      <c r="N3233">
        <f t="shared" si="305"/>
        <v>100</v>
      </c>
      <c r="O3233" t="s">
        <v>111</v>
      </c>
      <c r="P3233" t="s">
        <v>115</v>
      </c>
      <c r="Q3233" t="str">
        <f>TEXT(Table357[[#This Row],[order_date]],"yyyy")</f>
        <v>2016</v>
      </c>
    </row>
    <row r="3234" spans="1:17" x14ac:dyDescent="0.3">
      <c r="A3234">
        <f t="shared" si="304"/>
        <v>7777898633</v>
      </c>
      <c r="B3234" s="1">
        <v>42577</v>
      </c>
      <c r="C3234" t="str">
        <f t="shared" si="300"/>
        <v>Tuesday</v>
      </c>
      <c r="D3234" t="str">
        <f t="shared" si="301"/>
        <v>July</v>
      </c>
      <c r="E3234">
        <v>16.75</v>
      </c>
      <c r="F3234" t="s">
        <v>7</v>
      </c>
      <c r="G3234" t="s">
        <v>14</v>
      </c>
      <c r="H3234">
        <f t="shared" si="302"/>
        <v>22.25</v>
      </c>
      <c r="I3234">
        <v>11</v>
      </c>
      <c r="J3234" t="s">
        <v>62</v>
      </c>
      <c r="K3234" t="s">
        <v>63</v>
      </c>
      <c r="L3234">
        <f>Table357[[#This Row],[unit_price]]*Table357[[#This Row],[quantity]]</f>
        <v>184.25</v>
      </c>
      <c r="M3234">
        <f t="shared" si="303"/>
        <v>244.75</v>
      </c>
      <c r="N3234">
        <f t="shared" si="305"/>
        <v>60.5</v>
      </c>
      <c r="O3234" t="s">
        <v>111</v>
      </c>
      <c r="P3234" t="s">
        <v>114</v>
      </c>
      <c r="Q3234" t="str">
        <f>TEXT(Table357[[#This Row],[order_date]],"yyyy")</f>
        <v>2016</v>
      </c>
    </row>
    <row r="3235" spans="1:17" x14ac:dyDescent="0.3">
      <c r="A3235">
        <f t="shared" si="304"/>
        <v>7777898634</v>
      </c>
      <c r="B3235" s="1">
        <v>42577</v>
      </c>
      <c r="C3235" t="str">
        <f t="shared" si="300"/>
        <v>Tuesday</v>
      </c>
      <c r="D3235" t="str">
        <f t="shared" si="301"/>
        <v>July</v>
      </c>
      <c r="E3235">
        <v>12</v>
      </c>
      <c r="F3235" t="s">
        <v>27</v>
      </c>
      <c r="G3235" t="s">
        <v>8</v>
      </c>
      <c r="H3235">
        <f t="shared" si="302"/>
        <v>15</v>
      </c>
      <c r="I3235">
        <v>5</v>
      </c>
      <c r="J3235" t="s">
        <v>36</v>
      </c>
      <c r="K3235" t="s">
        <v>37</v>
      </c>
      <c r="L3235">
        <f>Table357[[#This Row],[unit_price]]*Table357[[#This Row],[quantity]]</f>
        <v>60</v>
      </c>
      <c r="M3235">
        <f t="shared" si="303"/>
        <v>75</v>
      </c>
      <c r="N3235">
        <f t="shared" si="305"/>
        <v>15</v>
      </c>
      <c r="O3235" t="s">
        <v>111</v>
      </c>
      <c r="P3235" t="s">
        <v>114</v>
      </c>
      <c r="Q3235" t="str">
        <f>TEXT(Table357[[#This Row],[order_date]],"yyyy")</f>
        <v>2016</v>
      </c>
    </row>
    <row r="3236" spans="1:17" x14ac:dyDescent="0.3">
      <c r="A3236">
        <f t="shared" si="304"/>
        <v>7777898635</v>
      </c>
      <c r="B3236" s="1">
        <v>42578</v>
      </c>
      <c r="C3236" t="str">
        <f t="shared" si="300"/>
        <v>Wednesday</v>
      </c>
      <c r="D3236" t="str">
        <f t="shared" si="301"/>
        <v>July</v>
      </c>
      <c r="E3236">
        <v>12.5</v>
      </c>
      <c r="F3236" t="s">
        <v>27</v>
      </c>
      <c r="G3236" t="s">
        <v>17</v>
      </c>
      <c r="H3236">
        <f t="shared" si="302"/>
        <v>19.5</v>
      </c>
      <c r="I3236">
        <v>6</v>
      </c>
      <c r="J3236" t="s">
        <v>25</v>
      </c>
      <c r="K3236" t="s">
        <v>26</v>
      </c>
      <c r="L3236">
        <f>Table357[[#This Row],[unit_price]]*Table357[[#This Row],[quantity]]</f>
        <v>75</v>
      </c>
      <c r="M3236">
        <f t="shared" si="303"/>
        <v>117</v>
      </c>
      <c r="N3236">
        <f t="shared" si="305"/>
        <v>42</v>
      </c>
      <c r="O3236" t="s">
        <v>112</v>
      </c>
      <c r="P3236" t="s">
        <v>115</v>
      </c>
      <c r="Q3236" t="str">
        <f>TEXT(Table357[[#This Row],[order_date]],"yyyy")</f>
        <v>2016</v>
      </c>
    </row>
    <row r="3237" spans="1:17" x14ac:dyDescent="0.3">
      <c r="A3237">
        <f t="shared" si="304"/>
        <v>7777898636</v>
      </c>
      <c r="B3237" s="1">
        <v>42578</v>
      </c>
      <c r="C3237" t="str">
        <f t="shared" si="300"/>
        <v>Wednesday</v>
      </c>
      <c r="D3237" t="str">
        <f t="shared" si="301"/>
        <v>July</v>
      </c>
      <c r="E3237">
        <v>23.65</v>
      </c>
      <c r="F3237" t="s">
        <v>27</v>
      </c>
      <c r="G3237" t="s">
        <v>17</v>
      </c>
      <c r="H3237">
        <f t="shared" si="302"/>
        <v>30.65</v>
      </c>
      <c r="I3237">
        <v>11</v>
      </c>
      <c r="J3237" t="s">
        <v>77</v>
      </c>
      <c r="K3237" t="s">
        <v>78</v>
      </c>
      <c r="L3237">
        <f>Table357[[#This Row],[unit_price]]*Table357[[#This Row],[quantity]]</f>
        <v>260.14999999999998</v>
      </c>
      <c r="M3237">
        <f t="shared" si="303"/>
        <v>337.15</v>
      </c>
      <c r="N3237">
        <f t="shared" si="305"/>
        <v>77</v>
      </c>
      <c r="O3237" t="s">
        <v>112</v>
      </c>
      <c r="P3237" t="s">
        <v>115</v>
      </c>
      <c r="Q3237" t="str">
        <f>TEXT(Table357[[#This Row],[order_date]],"yyyy")</f>
        <v>2016</v>
      </c>
    </row>
    <row r="3238" spans="1:17" x14ac:dyDescent="0.3">
      <c r="A3238">
        <f t="shared" si="304"/>
        <v>7777898637</v>
      </c>
      <c r="B3238" s="1">
        <v>42578</v>
      </c>
      <c r="C3238" t="str">
        <f t="shared" si="300"/>
        <v>Wednesday</v>
      </c>
      <c r="D3238" t="str">
        <f t="shared" si="301"/>
        <v>July</v>
      </c>
      <c r="E3238">
        <v>20.25</v>
      </c>
      <c r="F3238" t="s">
        <v>13</v>
      </c>
      <c r="G3238" t="s">
        <v>14</v>
      </c>
      <c r="H3238">
        <f t="shared" si="302"/>
        <v>27.25</v>
      </c>
      <c r="I3238">
        <v>12</v>
      </c>
      <c r="J3238" t="s">
        <v>20</v>
      </c>
      <c r="K3238" t="s">
        <v>21</v>
      </c>
      <c r="L3238">
        <f>Table357[[#This Row],[unit_price]]*Table357[[#This Row],[quantity]]</f>
        <v>243</v>
      </c>
      <c r="M3238">
        <f t="shared" si="303"/>
        <v>327</v>
      </c>
      <c r="N3238">
        <f t="shared" si="305"/>
        <v>84</v>
      </c>
      <c r="O3238" t="s">
        <v>111</v>
      </c>
      <c r="P3238" t="s">
        <v>114</v>
      </c>
      <c r="Q3238" t="str">
        <f>TEXT(Table357[[#This Row],[order_date]],"yyyy")</f>
        <v>2016</v>
      </c>
    </row>
    <row r="3239" spans="1:17" x14ac:dyDescent="0.3">
      <c r="A3239">
        <f t="shared" si="304"/>
        <v>7777898638</v>
      </c>
      <c r="B3239" s="1">
        <v>42578</v>
      </c>
      <c r="C3239" t="str">
        <f t="shared" si="300"/>
        <v>Wednesday</v>
      </c>
      <c r="D3239" t="str">
        <f t="shared" si="301"/>
        <v>July</v>
      </c>
      <c r="E3239">
        <v>20.75</v>
      </c>
      <c r="F3239" t="s">
        <v>13</v>
      </c>
      <c r="G3239" t="s">
        <v>17</v>
      </c>
      <c r="H3239">
        <f t="shared" si="302"/>
        <v>30.75</v>
      </c>
      <c r="I3239">
        <v>3</v>
      </c>
      <c r="J3239" t="s">
        <v>18</v>
      </c>
      <c r="K3239" t="s">
        <v>19</v>
      </c>
      <c r="L3239">
        <f>Table357[[#This Row],[unit_price]]*Table357[[#This Row],[quantity]]</f>
        <v>62.25</v>
      </c>
      <c r="M3239">
        <f t="shared" si="303"/>
        <v>92.25</v>
      </c>
      <c r="N3239">
        <f t="shared" si="305"/>
        <v>30</v>
      </c>
      <c r="O3239" t="s">
        <v>111</v>
      </c>
      <c r="P3239" t="s">
        <v>115</v>
      </c>
      <c r="Q3239" t="str">
        <f>TEXT(Table357[[#This Row],[order_date]],"yyyy")</f>
        <v>2016</v>
      </c>
    </row>
    <row r="3240" spans="1:17" x14ac:dyDescent="0.3">
      <c r="A3240">
        <f t="shared" si="304"/>
        <v>7777898639</v>
      </c>
      <c r="B3240" s="1">
        <v>42579</v>
      </c>
      <c r="C3240" t="str">
        <f t="shared" si="300"/>
        <v>Thursday</v>
      </c>
      <c r="D3240" t="str">
        <f t="shared" si="301"/>
        <v>July</v>
      </c>
      <c r="E3240">
        <v>16.5</v>
      </c>
      <c r="F3240" t="s">
        <v>7</v>
      </c>
      <c r="G3240" t="s">
        <v>17</v>
      </c>
      <c r="H3240">
        <f t="shared" si="302"/>
        <v>25</v>
      </c>
      <c r="I3240">
        <v>10</v>
      </c>
      <c r="J3240" t="s">
        <v>25</v>
      </c>
      <c r="K3240" t="s">
        <v>26</v>
      </c>
      <c r="L3240">
        <f>Table357[[#This Row],[unit_price]]*Table357[[#This Row],[quantity]]</f>
        <v>165</v>
      </c>
      <c r="M3240">
        <f t="shared" si="303"/>
        <v>250</v>
      </c>
      <c r="N3240">
        <f t="shared" si="305"/>
        <v>85</v>
      </c>
      <c r="O3240" t="s">
        <v>111</v>
      </c>
      <c r="P3240" t="s">
        <v>115</v>
      </c>
      <c r="Q3240" t="str">
        <f>TEXT(Table357[[#This Row],[order_date]],"yyyy")</f>
        <v>2016</v>
      </c>
    </row>
    <row r="3241" spans="1:17" x14ac:dyDescent="0.3">
      <c r="A3241">
        <f t="shared" si="304"/>
        <v>7777898640</v>
      </c>
      <c r="B3241" s="1">
        <v>42579</v>
      </c>
      <c r="C3241" t="str">
        <f t="shared" si="300"/>
        <v>Thursday</v>
      </c>
      <c r="D3241" t="str">
        <f t="shared" si="301"/>
        <v>July</v>
      </c>
      <c r="E3241">
        <v>12.25</v>
      </c>
      <c r="F3241" t="s">
        <v>27</v>
      </c>
      <c r="G3241" t="s">
        <v>17</v>
      </c>
      <c r="H3241">
        <f t="shared" si="302"/>
        <v>19.25</v>
      </c>
      <c r="I3241">
        <v>8</v>
      </c>
      <c r="J3241" t="s">
        <v>70</v>
      </c>
      <c r="K3241" t="s">
        <v>71</v>
      </c>
      <c r="L3241">
        <f>Table357[[#This Row],[unit_price]]*Table357[[#This Row],[quantity]]</f>
        <v>98</v>
      </c>
      <c r="M3241">
        <f t="shared" si="303"/>
        <v>154</v>
      </c>
      <c r="N3241">
        <f t="shared" si="305"/>
        <v>56</v>
      </c>
      <c r="O3241" t="s">
        <v>112</v>
      </c>
      <c r="P3241" t="s">
        <v>115</v>
      </c>
      <c r="Q3241" t="str">
        <f>TEXT(Table357[[#This Row],[order_date]],"yyyy")</f>
        <v>2016</v>
      </c>
    </row>
    <row r="3242" spans="1:17" x14ac:dyDescent="0.3">
      <c r="A3242">
        <f t="shared" si="304"/>
        <v>7777898641</v>
      </c>
      <c r="B3242" s="1">
        <v>42579</v>
      </c>
      <c r="C3242" t="str">
        <f t="shared" si="300"/>
        <v>Thursday</v>
      </c>
      <c r="D3242" t="str">
        <f t="shared" si="301"/>
        <v>July</v>
      </c>
      <c r="E3242">
        <v>12</v>
      </c>
      <c r="F3242" t="s">
        <v>27</v>
      </c>
      <c r="G3242" t="s">
        <v>8</v>
      </c>
      <c r="H3242">
        <f t="shared" si="302"/>
        <v>15</v>
      </c>
      <c r="I3242">
        <v>1</v>
      </c>
      <c r="J3242" t="s">
        <v>30</v>
      </c>
      <c r="K3242" t="s">
        <v>31</v>
      </c>
      <c r="L3242">
        <f>Table357[[#This Row],[unit_price]]*Table357[[#This Row],[quantity]]</f>
        <v>12</v>
      </c>
      <c r="M3242">
        <f t="shared" si="303"/>
        <v>15</v>
      </c>
      <c r="N3242">
        <f t="shared" si="305"/>
        <v>3</v>
      </c>
      <c r="O3242" t="s">
        <v>112</v>
      </c>
      <c r="P3242" t="s">
        <v>115</v>
      </c>
      <c r="Q3242" t="str">
        <f>TEXT(Table357[[#This Row],[order_date]],"yyyy")</f>
        <v>2016</v>
      </c>
    </row>
    <row r="3243" spans="1:17" x14ac:dyDescent="0.3">
      <c r="A3243">
        <f t="shared" si="304"/>
        <v>7777898642</v>
      </c>
      <c r="B3243" s="1">
        <v>42579</v>
      </c>
      <c r="C3243" t="str">
        <f t="shared" si="300"/>
        <v>Thursday</v>
      </c>
      <c r="D3243" t="str">
        <f t="shared" si="301"/>
        <v>July</v>
      </c>
      <c r="E3243">
        <v>16</v>
      </c>
      <c r="F3243" t="s">
        <v>7</v>
      </c>
      <c r="G3243" t="s">
        <v>14</v>
      </c>
      <c r="H3243">
        <f t="shared" si="302"/>
        <v>21.5</v>
      </c>
      <c r="I3243">
        <v>2</v>
      </c>
      <c r="J3243" t="s">
        <v>34</v>
      </c>
      <c r="K3243" t="s">
        <v>35</v>
      </c>
      <c r="L3243">
        <f>Table357[[#This Row],[unit_price]]*Table357[[#This Row],[quantity]]</f>
        <v>32</v>
      </c>
      <c r="M3243">
        <f t="shared" si="303"/>
        <v>43</v>
      </c>
      <c r="N3243">
        <f t="shared" si="305"/>
        <v>11</v>
      </c>
      <c r="O3243" t="s">
        <v>111</v>
      </c>
      <c r="P3243" t="s">
        <v>114</v>
      </c>
      <c r="Q3243" t="str">
        <f>TEXT(Table357[[#This Row],[order_date]],"yyyy")</f>
        <v>2016</v>
      </c>
    </row>
    <row r="3244" spans="1:17" x14ac:dyDescent="0.3">
      <c r="A3244">
        <f t="shared" si="304"/>
        <v>7777898643</v>
      </c>
      <c r="B3244" s="1">
        <v>42580</v>
      </c>
      <c r="C3244" t="str">
        <f t="shared" si="300"/>
        <v>Friday</v>
      </c>
      <c r="D3244" t="str">
        <f t="shared" si="301"/>
        <v>July</v>
      </c>
      <c r="E3244">
        <v>12.5</v>
      </c>
      <c r="F3244" t="s">
        <v>27</v>
      </c>
      <c r="G3244" t="s">
        <v>14</v>
      </c>
      <c r="H3244">
        <f t="shared" si="302"/>
        <v>16.5</v>
      </c>
      <c r="I3244">
        <v>4</v>
      </c>
      <c r="J3244" t="s">
        <v>40</v>
      </c>
      <c r="K3244" t="s">
        <v>41</v>
      </c>
      <c r="L3244">
        <f>Table357[[#This Row],[unit_price]]*Table357[[#This Row],[quantity]]</f>
        <v>50</v>
      </c>
      <c r="M3244">
        <f t="shared" si="303"/>
        <v>66</v>
      </c>
      <c r="N3244">
        <f t="shared" si="305"/>
        <v>16</v>
      </c>
      <c r="O3244" t="s">
        <v>112</v>
      </c>
      <c r="P3244" t="s">
        <v>114</v>
      </c>
      <c r="Q3244" t="str">
        <f>TEXT(Table357[[#This Row],[order_date]],"yyyy")</f>
        <v>2016</v>
      </c>
    </row>
    <row r="3245" spans="1:17" x14ac:dyDescent="0.3">
      <c r="A3245">
        <f t="shared" si="304"/>
        <v>7777898644</v>
      </c>
      <c r="B3245" s="1">
        <v>42580</v>
      </c>
      <c r="C3245" t="str">
        <f t="shared" si="300"/>
        <v>Friday</v>
      </c>
      <c r="D3245" t="str">
        <f t="shared" si="301"/>
        <v>July</v>
      </c>
      <c r="E3245">
        <v>12</v>
      </c>
      <c r="F3245" t="s">
        <v>27</v>
      </c>
      <c r="G3245" t="s">
        <v>8</v>
      </c>
      <c r="H3245">
        <f t="shared" si="302"/>
        <v>15</v>
      </c>
      <c r="I3245">
        <v>5</v>
      </c>
      <c r="J3245" t="s">
        <v>30</v>
      </c>
      <c r="K3245" t="s">
        <v>31</v>
      </c>
      <c r="L3245">
        <f>Table357[[#This Row],[unit_price]]*Table357[[#This Row],[quantity]]</f>
        <v>60</v>
      </c>
      <c r="M3245">
        <f t="shared" si="303"/>
        <v>75</v>
      </c>
      <c r="N3245">
        <f t="shared" si="305"/>
        <v>15</v>
      </c>
      <c r="O3245" t="s">
        <v>111</v>
      </c>
      <c r="P3245" t="s">
        <v>115</v>
      </c>
      <c r="Q3245" t="str">
        <f>TEXT(Table357[[#This Row],[order_date]],"yyyy")</f>
        <v>2016</v>
      </c>
    </row>
    <row r="3246" spans="1:17" x14ac:dyDescent="0.3">
      <c r="A3246">
        <f t="shared" si="304"/>
        <v>7777898645</v>
      </c>
      <c r="B3246" s="1">
        <v>42580</v>
      </c>
      <c r="C3246" t="str">
        <f t="shared" si="300"/>
        <v>Friday</v>
      </c>
      <c r="D3246" t="str">
        <f t="shared" si="301"/>
        <v>July</v>
      </c>
      <c r="E3246">
        <v>12.75</v>
      </c>
      <c r="F3246" t="s">
        <v>27</v>
      </c>
      <c r="G3246" t="s">
        <v>22</v>
      </c>
      <c r="H3246">
        <f t="shared" si="302"/>
        <v>17.75</v>
      </c>
      <c r="I3246">
        <v>1</v>
      </c>
      <c r="J3246" t="s">
        <v>28</v>
      </c>
      <c r="K3246" t="s">
        <v>29</v>
      </c>
      <c r="L3246">
        <f>Table357[[#This Row],[unit_price]]*Table357[[#This Row],[quantity]]</f>
        <v>12.75</v>
      </c>
      <c r="M3246">
        <f t="shared" si="303"/>
        <v>17.75</v>
      </c>
      <c r="N3246">
        <f t="shared" si="305"/>
        <v>5</v>
      </c>
      <c r="O3246" t="s">
        <v>112</v>
      </c>
      <c r="P3246" t="s">
        <v>115</v>
      </c>
      <c r="Q3246" t="str">
        <f>TEXT(Table357[[#This Row],[order_date]],"yyyy")</f>
        <v>2016</v>
      </c>
    </row>
    <row r="3247" spans="1:17" x14ac:dyDescent="0.3">
      <c r="A3247">
        <f t="shared" si="304"/>
        <v>7777898646</v>
      </c>
      <c r="B3247" s="1">
        <v>42580</v>
      </c>
      <c r="C3247" t="str">
        <f t="shared" si="300"/>
        <v>Friday</v>
      </c>
      <c r="D3247" t="str">
        <f t="shared" si="301"/>
        <v>July</v>
      </c>
      <c r="E3247">
        <v>16</v>
      </c>
      <c r="F3247" t="s">
        <v>7</v>
      </c>
      <c r="G3247" t="s">
        <v>14</v>
      </c>
      <c r="H3247">
        <f t="shared" si="302"/>
        <v>21.5</v>
      </c>
      <c r="I3247">
        <v>10</v>
      </c>
      <c r="J3247" t="s">
        <v>34</v>
      </c>
      <c r="K3247" t="s">
        <v>35</v>
      </c>
      <c r="L3247">
        <f>Table357[[#This Row],[unit_price]]*Table357[[#This Row],[quantity]]</f>
        <v>160</v>
      </c>
      <c r="M3247">
        <f t="shared" si="303"/>
        <v>215</v>
      </c>
      <c r="N3247">
        <f t="shared" si="305"/>
        <v>55</v>
      </c>
      <c r="O3247" t="s">
        <v>111</v>
      </c>
      <c r="P3247" t="s">
        <v>115</v>
      </c>
      <c r="Q3247" t="str">
        <f>TEXT(Table357[[#This Row],[order_date]],"yyyy")</f>
        <v>2016</v>
      </c>
    </row>
    <row r="3248" spans="1:17" x14ac:dyDescent="0.3">
      <c r="A3248">
        <f t="shared" si="304"/>
        <v>7777898647</v>
      </c>
      <c r="B3248" s="1">
        <v>42580</v>
      </c>
      <c r="C3248" t="str">
        <f t="shared" si="300"/>
        <v>Friday</v>
      </c>
      <c r="D3248" t="str">
        <f t="shared" si="301"/>
        <v>July</v>
      </c>
      <c r="E3248">
        <v>16.5</v>
      </c>
      <c r="F3248" t="s">
        <v>7</v>
      </c>
      <c r="G3248" t="s">
        <v>17</v>
      </c>
      <c r="H3248">
        <f t="shared" si="302"/>
        <v>25</v>
      </c>
      <c r="I3248">
        <v>7</v>
      </c>
      <c r="J3248" t="s">
        <v>18</v>
      </c>
      <c r="K3248" t="s">
        <v>19</v>
      </c>
      <c r="L3248">
        <f>Table357[[#This Row],[unit_price]]*Table357[[#This Row],[quantity]]</f>
        <v>115.5</v>
      </c>
      <c r="M3248">
        <f t="shared" si="303"/>
        <v>175</v>
      </c>
      <c r="N3248">
        <f t="shared" si="305"/>
        <v>59.5</v>
      </c>
      <c r="O3248" t="s">
        <v>111</v>
      </c>
      <c r="P3248" t="s">
        <v>115</v>
      </c>
      <c r="Q3248" t="str">
        <f>TEXT(Table357[[#This Row],[order_date]],"yyyy")</f>
        <v>2016</v>
      </c>
    </row>
    <row r="3249" spans="1:17" x14ac:dyDescent="0.3">
      <c r="A3249">
        <f t="shared" si="304"/>
        <v>7777898648</v>
      </c>
      <c r="B3249" s="1">
        <v>42580</v>
      </c>
      <c r="C3249" t="str">
        <f t="shared" si="300"/>
        <v>Friday</v>
      </c>
      <c r="D3249" t="str">
        <f t="shared" si="301"/>
        <v>July</v>
      </c>
      <c r="E3249">
        <v>20.75</v>
      </c>
      <c r="F3249" t="s">
        <v>13</v>
      </c>
      <c r="G3249" t="s">
        <v>17</v>
      </c>
      <c r="H3249">
        <f t="shared" si="302"/>
        <v>30.75</v>
      </c>
      <c r="I3249">
        <v>5</v>
      </c>
      <c r="J3249" t="s">
        <v>66</v>
      </c>
      <c r="K3249" t="s">
        <v>67</v>
      </c>
      <c r="L3249">
        <f>Table357[[#This Row],[unit_price]]*Table357[[#This Row],[quantity]]</f>
        <v>103.75</v>
      </c>
      <c r="M3249">
        <f t="shared" si="303"/>
        <v>153.75</v>
      </c>
      <c r="N3249">
        <f t="shared" si="305"/>
        <v>50</v>
      </c>
      <c r="O3249" t="s">
        <v>111</v>
      </c>
      <c r="P3249" t="s">
        <v>115</v>
      </c>
      <c r="Q3249" t="str">
        <f>TEXT(Table357[[#This Row],[order_date]],"yyyy")</f>
        <v>2016</v>
      </c>
    </row>
    <row r="3250" spans="1:17" x14ac:dyDescent="0.3">
      <c r="A3250">
        <f t="shared" si="304"/>
        <v>7777898649</v>
      </c>
      <c r="B3250" s="1">
        <v>42581</v>
      </c>
      <c r="C3250" t="str">
        <f t="shared" si="300"/>
        <v>Saturday</v>
      </c>
      <c r="D3250" t="str">
        <f t="shared" si="301"/>
        <v>July</v>
      </c>
      <c r="E3250">
        <v>12</v>
      </c>
      <c r="F3250" t="s">
        <v>27</v>
      </c>
      <c r="G3250" t="s">
        <v>14</v>
      </c>
      <c r="H3250">
        <f t="shared" si="302"/>
        <v>16</v>
      </c>
      <c r="I3250">
        <v>1</v>
      </c>
      <c r="J3250" t="s">
        <v>42</v>
      </c>
      <c r="K3250" t="s">
        <v>43</v>
      </c>
      <c r="L3250">
        <f>Table357[[#This Row],[unit_price]]*Table357[[#This Row],[quantity]]</f>
        <v>12</v>
      </c>
      <c r="M3250">
        <f t="shared" si="303"/>
        <v>16</v>
      </c>
      <c r="N3250">
        <f t="shared" si="305"/>
        <v>4</v>
      </c>
      <c r="O3250" t="s">
        <v>112</v>
      </c>
      <c r="P3250" t="s">
        <v>115</v>
      </c>
      <c r="Q3250" t="str">
        <f>TEXT(Table357[[#This Row],[order_date]],"yyyy")</f>
        <v>2016</v>
      </c>
    </row>
    <row r="3251" spans="1:17" x14ac:dyDescent="0.3">
      <c r="A3251">
        <f t="shared" si="304"/>
        <v>7777898650</v>
      </c>
      <c r="B3251" s="1">
        <v>42581</v>
      </c>
      <c r="C3251" t="str">
        <f t="shared" si="300"/>
        <v>Saturday</v>
      </c>
      <c r="D3251" t="str">
        <f t="shared" si="301"/>
        <v>July</v>
      </c>
      <c r="E3251">
        <v>20.5</v>
      </c>
      <c r="F3251" t="s">
        <v>13</v>
      </c>
      <c r="G3251" t="s">
        <v>8</v>
      </c>
      <c r="H3251">
        <f t="shared" si="302"/>
        <v>26.5</v>
      </c>
      <c r="I3251">
        <v>8</v>
      </c>
      <c r="J3251" t="s">
        <v>11</v>
      </c>
      <c r="K3251" t="s">
        <v>12</v>
      </c>
      <c r="L3251">
        <f>Table357[[#This Row],[unit_price]]*Table357[[#This Row],[quantity]]</f>
        <v>164</v>
      </c>
      <c r="M3251">
        <f t="shared" si="303"/>
        <v>212</v>
      </c>
      <c r="N3251">
        <f t="shared" si="305"/>
        <v>48</v>
      </c>
      <c r="O3251" t="s">
        <v>112</v>
      </c>
      <c r="P3251" t="s">
        <v>115</v>
      </c>
      <c r="Q3251" t="str">
        <f>TEXT(Table357[[#This Row],[order_date]],"yyyy")</f>
        <v>2016</v>
      </c>
    </row>
    <row r="3252" spans="1:17" x14ac:dyDescent="0.3">
      <c r="A3252">
        <f t="shared" si="304"/>
        <v>7777898651</v>
      </c>
      <c r="B3252" s="1">
        <v>42581</v>
      </c>
      <c r="C3252" t="str">
        <f t="shared" si="300"/>
        <v>Saturday</v>
      </c>
      <c r="D3252" t="str">
        <f t="shared" si="301"/>
        <v>July</v>
      </c>
      <c r="E3252">
        <v>12.5</v>
      </c>
      <c r="F3252" t="s">
        <v>27</v>
      </c>
      <c r="G3252" t="s">
        <v>17</v>
      </c>
      <c r="H3252">
        <f t="shared" si="302"/>
        <v>19.5</v>
      </c>
      <c r="I3252">
        <v>7</v>
      </c>
      <c r="J3252" t="s">
        <v>18</v>
      </c>
      <c r="K3252" t="s">
        <v>19</v>
      </c>
      <c r="L3252">
        <f>Table357[[#This Row],[unit_price]]*Table357[[#This Row],[quantity]]</f>
        <v>87.5</v>
      </c>
      <c r="M3252">
        <f t="shared" si="303"/>
        <v>136.5</v>
      </c>
      <c r="N3252">
        <f t="shared" si="305"/>
        <v>49</v>
      </c>
      <c r="O3252" t="s">
        <v>112</v>
      </c>
      <c r="P3252" t="s">
        <v>114</v>
      </c>
      <c r="Q3252" t="str">
        <f>TEXT(Table357[[#This Row],[order_date]],"yyyy")</f>
        <v>2016</v>
      </c>
    </row>
    <row r="3253" spans="1:17" x14ac:dyDescent="0.3">
      <c r="A3253">
        <f t="shared" si="304"/>
        <v>7777898652</v>
      </c>
      <c r="B3253" s="1">
        <v>42581</v>
      </c>
      <c r="C3253" t="str">
        <f t="shared" si="300"/>
        <v>Saturday</v>
      </c>
      <c r="D3253" t="str">
        <f t="shared" si="301"/>
        <v>July</v>
      </c>
      <c r="E3253">
        <v>20.75</v>
      </c>
      <c r="F3253" t="s">
        <v>13</v>
      </c>
      <c r="G3253" t="s">
        <v>22</v>
      </c>
      <c r="H3253">
        <f t="shared" si="302"/>
        <v>28.75</v>
      </c>
      <c r="I3253">
        <v>2</v>
      </c>
      <c r="J3253" t="s">
        <v>44</v>
      </c>
      <c r="K3253" t="s">
        <v>45</v>
      </c>
      <c r="L3253">
        <f>Table357[[#This Row],[unit_price]]*Table357[[#This Row],[quantity]]</f>
        <v>41.5</v>
      </c>
      <c r="M3253">
        <f t="shared" si="303"/>
        <v>57.5</v>
      </c>
      <c r="N3253">
        <f t="shared" si="305"/>
        <v>16</v>
      </c>
      <c r="O3253" t="s">
        <v>111</v>
      </c>
      <c r="P3253" t="s">
        <v>114</v>
      </c>
      <c r="Q3253" t="str">
        <f>TEXT(Table357[[#This Row],[order_date]],"yyyy")</f>
        <v>2016</v>
      </c>
    </row>
    <row r="3254" spans="1:17" x14ac:dyDescent="0.3">
      <c r="A3254">
        <f t="shared" si="304"/>
        <v>7777898653</v>
      </c>
      <c r="B3254" s="1">
        <v>42581</v>
      </c>
      <c r="C3254" t="str">
        <f t="shared" si="300"/>
        <v>Saturday</v>
      </c>
      <c r="D3254" t="str">
        <f t="shared" si="301"/>
        <v>July</v>
      </c>
      <c r="E3254">
        <v>16.75</v>
      </c>
      <c r="F3254" t="s">
        <v>7</v>
      </c>
      <c r="G3254" t="s">
        <v>22</v>
      </c>
      <c r="H3254">
        <f t="shared" si="302"/>
        <v>23.25</v>
      </c>
      <c r="I3254">
        <v>7</v>
      </c>
      <c r="J3254" t="s">
        <v>72</v>
      </c>
      <c r="K3254" t="s">
        <v>73</v>
      </c>
      <c r="L3254">
        <f>Table357[[#This Row],[unit_price]]*Table357[[#This Row],[quantity]]</f>
        <v>117.25</v>
      </c>
      <c r="M3254">
        <f t="shared" si="303"/>
        <v>162.75</v>
      </c>
      <c r="N3254">
        <f t="shared" si="305"/>
        <v>45.5</v>
      </c>
      <c r="O3254" t="s">
        <v>111</v>
      </c>
      <c r="P3254" t="s">
        <v>115</v>
      </c>
      <c r="Q3254" t="str">
        <f>TEXT(Table357[[#This Row],[order_date]],"yyyy")</f>
        <v>2016</v>
      </c>
    </row>
    <row r="3255" spans="1:17" x14ac:dyDescent="0.3">
      <c r="A3255">
        <f t="shared" si="304"/>
        <v>7777898654</v>
      </c>
      <c r="B3255" s="1">
        <v>42581</v>
      </c>
      <c r="C3255" t="str">
        <f t="shared" si="300"/>
        <v>Saturday</v>
      </c>
      <c r="D3255" t="str">
        <f t="shared" si="301"/>
        <v>July</v>
      </c>
      <c r="E3255">
        <v>16</v>
      </c>
      <c r="F3255" t="s">
        <v>7</v>
      </c>
      <c r="G3255" t="s">
        <v>14</v>
      </c>
      <c r="H3255">
        <f t="shared" si="302"/>
        <v>21.5</v>
      </c>
      <c r="I3255">
        <v>7</v>
      </c>
      <c r="J3255" t="s">
        <v>68</v>
      </c>
      <c r="K3255" t="s">
        <v>69</v>
      </c>
      <c r="L3255">
        <f>Table357[[#This Row],[unit_price]]*Table357[[#This Row],[quantity]]</f>
        <v>112</v>
      </c>
      <c r="M3255">
        <f t="shared" si="303"/>
        <v>150.5</v>
      </c>
      <c r="N3255">
        <f t="shared" si="305"/>
        <v>38.5</v>
      </c>
      <c r="O3255" t="s">
        <v>112</v>
      </c>
      <c r="P3255" t="s">
        <v>114</v>
      </c>
      <c r="Q3255" t="str">
        <f>TEXT(Table357[[#This Row],[order_date]],"yyyy")</f>
        <v>2016</v>
      </c>
    </row>
    <row r="3256" spans="1:17" x14ac:dyDescent="0.3">
      <c r="A3256">
        <f t="shared" si="304"/>
        <v>7777898655</v>
      </c>
      <c r="B3256" s="1">
        <v>42582</v>
      </c>
      <c r="C3256" t="str">
        <f t="shared" si="300"/>
        <v>Sunday</v>
      </c>
      <c r="D3256" t="str">
        <f t="shared" si="301"/>
        <v>July</v>
      </c>
      <c r="E3256">
        <v>12</v>
      </c>
      <c r="F3256" t="s">
        <v>27</v>
      </c>
      <c r="G3256" t="s">
        <v>14</v>
      </c>
      <c r="H3256">
        <f t="shared" si="302"/>
        <v>16</v>
      </c>
      <c r="I3256">
        <v>2</v>
      </c>
      <c r="J3256" t="s">
        <v>68</v>
      </c>
      <c r="K3256" t="s">
        <v>69</v>
      </c>
      <c r="L3256">
        <f>Table357[[#This Row],[unit_price]]*Table357[[#This Row],[quantity]]</f>
        <v>24</v>
      </c>
      <c r="M3256">
        <f t="shared" si="303"/>
        <v>32</v>
      </c>
      <c r="N3256">
        <f t="shared" si="305"/>
        <v>8</v>
      </c>
      <c r="O3256" t="s">
        <v>111</v>
      </c>
      <c r="P3256" t="s">
        <v>115</v>
      </c>
      <c r="Q3256" t="str">
        <f>TEXT(Table357[[#This Row],[order_date]],"yyyy")</f>
        <v>2016</v>
      </c>
    </row>
    <row r="3257" spans="1:17" x14ac:dyDescent="0.3">
      <c r="A3257">
        <f t="shared" si="304"/>
        <v>7777898656</v>
      </c>
      <c r="B3257" s="1">
        <v>42582</v>
      </c>
      <c r="C3257" t="str">
        <f t="shared" si="300"/>
        <v>Sunday</v>
      </c>
      <c r="D3257" t="str">
        <f t="shared" si="301"/>
        <v>July</v>
      </c>
      <c r="E3257">
        <v>12</v>
      </c>
      <c r="F3257" t="s">
        <v>27</v>
      </c>
      <c r="G3257" t="s">
        <v>14</v>
      </c>
      <c r="H3257">
        <f t="shared" si="302"/>
        <v>16</v>
      </c>
      <c r="I3257">
        <v>12</v>
      </c>
      <c r="J3257" t="s">
        <v>42</v>
      </c>
      <c r="K3257" t="s">
        <v>43</v>
      </c>
      <c r="L3257">
        <f>Table357[[#This Row],[unit_price]]*Table357[[#This Row],[quantity]]</f>
        <v>144</v>
      </c>
      <c r="M3257">
        <f t="shared" si="303"/>
        <v>192</v>
      </c>
      <c r="N3257">
        <f t="shared" si="305"/>
        <v>48</v>
      </c>
      <c r="O3257" t="s">
        <v>112</v>
      </c>
      <c r="P3257" t="s">
        <v>115</v>
      </c>
      <c r="Q3257" t="str">
        <f>TEXT(Table357[[#This Row],[order_date]],"yyyy")</f>
        <v>2016</v>
      </c>
    </row>
    <row r="3258" spans="1:17" x14ac:dyDescent="0.3">
      <c r="A3258">
        <f t="shared" si="304"/>
        <v>7777898657</v>
      </c>
      <c r="B3258" s="1">
        <v>42583</v>
      </c>
      <c r="C3258" t="str">
        <f t="shared" si="300"/>
        <v>Monday</v>
      </c>
      <c r="D3258" t="str">
        <f t="shared" si="301"/>
        <v>August</v>
      </c>
      <c r="E3258">
        <v>16</v>
      </c>
      <c r="F3258" t="s">
        <v>7</v>
      </c>
      <c r="G3258" t="s">
        <v>8</v>
      </c>
      <c r="H3258">
        <f t="shared" si="302"/>
        <v>20.5</v>
      </c>
      <c r="I3258">
        <v>4</v>
      </c>
      <c r="J3258" t="s">
        <v>11</v>
      </c>
      <c r="K3258" t="s">
        <v>12</v>
      </c>
      <c r="L3258">
        <f>Table357[[#This Row],[unit_price]]*Table357[[#This Row],[quantity]]</f>
        <v>64</v>
      </c>
      <c r="M3258">
        <f t="shared" si="303"/>
        <v>82</v>
      </c>
      <c r="N3258">
        <f t="shared" si="305"/>
        <v>18</v>
      </c>
      <c r="O3258" t="s">
        <v>111</v>
      </c>
      <c r="P3258" t="s">
        <v>114</v>
      </c>
      <c r="Q3258" t="str">
        <f>TEXT(Table357[[#This Row],[order_date]],"yyyy")</f>
        <v>2016</v>
      </c>
    </row>
    <row r="3259" spans="1:17" x14ac:dyDescent="0.3">
      <c r="A3259">
        <f t="shared" si="304"/>
        <v>7777898658</v>
      </c>
      <c r="B3259" s="1">
        <v>42583</v>
      </c>
      <c r="C3259" t="str">
        <f t="shared" si="300"/>
        <v>Monday</v>
      </c>
      <c r="D3259" t="str">
        <f t="shared" si="301"/>
        <v>August</v>
      </c>
      <c r="E3259">
        <v>9.75</v>
      </c>
      <c r="F3259" t="s">
        <v>27</v>
      </c>
      <c r="G3259" t="s">
        <v>8</v>
      </c>
      <c r="H3259">
        <f t="shared" si="302"/>
        <v>12.75</v>
      </c>
      <c r="I3259">
        <v>3</v>
      </c>
      <c r="J3259" t="s">
        <v>48</v>
      </c>
      <c r="K3259" t="s">
        <v>49</v>
      </c>
      <c r="L3259">
        <f>Table357[[#This Row],[unit_price]]*Table357[[#This Row],[quantity]]</f>
        <v>29.25</v>
      </c>
      <c r="M3259">
        <f t="shared" si="303"/>
        <v>38.25</v>
      </c>
      <c r="N3259">
        <f t="shared" si="305"/>
        <v>9</v>
      </c>
      <c r="O3259" t="s">
        <v>112</v>
      </c>
      <c r="P3259" t="s">
        <v>114</v>
      </c>
      <c r="Q3259" t="str">
        <f>TEXT(Table357[[#This Row],[order_date]],"yyyy")</f>
        <v>2016</v>
      </c>
    </row>
    <row r="3260" spans="1:17" x14ac:dyDescent="0.3">
      <c r="A3260">
        <f t="shared" si="304"/>
        <v>7777898659</v>
      </c>
      <c r="B3260" s="1">
        <v>42583</v>
      </c>
      <c r="C3260" t="str">
        <f t="shared" si="300"/>
        <v>Monday</v>
      </c>
      <c r="D3260" t="str">
        <f t="shared" si="301"/>
        <v>August</v>
      </c>
      <c r="E3260">
        <v>20.5</v>
      </c>
      <c r="F3260" t="s">
        <v>13</v>
      </c>
      <c r="G3260" t="s">
        <v>8</v>
      </c>
      <c r="H3260">
        <f t="shared" si="302"/>
        <v>26.5</v>
      </c>
      <c r="I3260">
        <v>5</v>
      </c>
      <c r="J3260" t="s">
        <v>36</v>
      </c>
      <c r="K3260" t="s">
        <v>37</v>
      </c>
      <c r="L3260">
        <f>Table357[[#This Row],[unit_price]]*Table357[[#This Row],[quantity]]</f>
        <v>102.5</v>
      </c>
      <c r="M3260">
        <f t="shared" si="303"/>
        <v>132.5</v>
      </c>
      <c r="N3260">
        <f t="shared" si="305"/>
        <v>30</v>
      </c>
      <c r="O3260" t="s">
        <v>112</v>
      </c>
      <c r="P3260" t="s">
        <v>114</v>
      </c>
      <c r="Q3260" t="str">
        <f>TEXT(Table357[[#This Row],[order_date]],"yyyy")</f>
        <v>2016</v>
      </c>
    </row>
    <row r="3261" spans="1:17" x14ac:dyDescent="0.3">
      <c r="A3261">
        <f t="shared" si="304"/>
        <v>7777898660</v>
      </c>
      <c r="B3261" s="1">
        <v>42583</v>
      </c>
      <c r="C3261" t="str">
        <f t="shared" si="300"/>
        <v>Monday</v>
      </c>
      <c r="D3261" t="str">
        <f t="shared" si="301"/>
        <v>August</v>
      </c>
      <c r="E3261">
        <v>12</v>
      </c>
      <c r="F3261" t="s">
        <v>27</v>
      </c>
      <c r="G3261" t="s">
        <v>8</v>
      </c>
      <c r="H3261">
        <f t="shared" si="302"/>
        <v>15</v>
      </c>
      <c r="I3261">
        <v>7</v>
      </c>
      <c r="J3261" t="s">
        <v>52</v>
      </c>
      <c r="K3261" t="s">
        <v>53</v>
      </c>
      <c r="L3261">
        <f>Table357[[#This Row],[unit_price]]*Table357[[#This Row],[quantity]]</f>
        <v>84</v>
      </c>
      <c r="M3261">
        <f t="shared" si="303"/>
        <v>105</v>
      </c>
      <c r="N3261">
        <f t="shared" si="305"/>
        <v>21</v>
      </c>
      <c r="O3261" t="s">
        <v>112</v>
      </c>
      <c r="P3261" t="s">
        <v>115</v>
      </c>
      <c r="Q3261" t="str">
        <f>TEXT(Table357[[#This Row],[order_date]],"yyyy")</f>
        <v>2016</v>
      </c>
    </row>
    <row r="3262" spans="1:17" x14ac:dyDescent="0.3">
      <c r="A3262">
        <f t="shared" si="304"/>
        <v>7777898661</v>
      </c>
      <c r="B3262" s="1">
        <v>42583</v>
      </c>
      <c r="C3262" t="str">
        <f t="shared" si="300"/>
        <v>Monday</v>
      </c>
      <c r="D3262" t="str">
        <f t="shared" si="301"/>
        <v>August</v>
      </c>
      <c r="E3262">
        <v>16.25</v>
      </c>
      <c r="F3262" t="s">
        <v>7</v>
      </c>
      <c r="G3262" t="s">
        <v>17</v>
      </c>
      <c r="H3262">
        <f t="shared" si="302"/>
        <v>24.75</v>
      </c>
      <c r="I3262">
        <v>9</v>
      </c>
      <c r="J3262" t="s">
        <v>60</v>
      </c>
      <c r="K3262" t="s">
        <v>61</v>
      </c>
      <c r="L3262">
        <f>Table357[[#This Row],[unit_price]]*Table357[[#This Row],[quantity]]</f>
        <v>146.25</v>
      </c>
      <c r="M3262">
        <f t="shared" si="303"/>
        <v>222.75</v>
      </c>
      <c r="N3262">
        <f t="shared" si="305"/>
        <v>76.5</v>
      </c>
      <c r="O3262" t="s">
        <v>111</v>
      </c>
      <c r="P3262" t="s">
        <v>114</v>
      </c>
      <c r="Q3262" t="str">
        <f>TEXT(Table357[[#This Row],[order_date]],"yyyy")</f>
        <v>2016</v>
      </c>
    </row>
    <row r="3263" spans="1:17" x14ac:dyDescent="0.3">
      <c r="A3263">
        <f t="shared" si="304"/>
        <v>7777898662</v>
      </c>
      <c r="B3263" s="1">
        <v>42583</v>
      </c>
      <c r="C3263" t="str">
        <f t="shared" si="300"/>
        <v>Monday</v>
      </c>
      <c r="D3263" t="str">
        <f t="shared" si="301"/>
        <v>August</v>
      </c>
      <c r="E3263">
        <v>16.75</v>
      </c>
      <c r="F3263" t="s">
        <v>7</v>
      </c>
      <c r="G3263" t="s">
        <v>22</v>
      </c>
      <c r="H3263">
        <f t="shared" si="302"/>
        <v>23.25</v>
      </c>
      <c r="I3263">
        <v>2</v>
      </c>
      <c r="J3263" t="s">
        <v>46</v>
      </c>
      <c r="K3263" t="s">
        <v>47</v>
      </c>
      <c r="L3263">
        <f>Table357[[#This Row],[unit_price]]*Table357[[#This Row],[quantity]]</f>
        <v>33.5</v>
      </c>
      <c r="M3263">
        <f t="shared" si="303"/>
        <v>46.5</v>
      </c>
      <c r="N3263">
        <f t="shared" si="305"/>
        <v>13</v>
      </c>
      <c r="O3263" t="s">
        <v>112</v>
      </c>
      <c r="P3263" t="s">
        <v>115</v>
      </c>
      <c r="Q3263" t="str">
        <f>TEXT(Table357[[#This Row],[order_date]],"yyyy")</f>
        <v>2016</v>
      </c>
    </row>
    <row r="3264" spans="1:17" x14ac:dyDescent="0.3">
      <c r="A3264">
        <f t="shared" si="304"/>
        <v>7777898663</v>
      </c>
      <c r="B3264" s="1">
        <v>42583</v>
      </c>
      <c r="C3264" t="str">
        <f t="shared" si="300"/>
        <v>Monday</v>
      </c>
      <c r="D3264" t="str">
        <f t="shared" si="301"/>
        <v>August</v>
      </c>
      <c r="E3264">
        <v>20.75</v>
      </c>
      <c r="F3264" t="s">
        <v>13</v>
      </c>
      <c r="G3264" t="s">
        <v>22</v>
      </c>
      <c r="H3264">
        <f t="shared" si="302"/>
        <v>28.75</v>
      </c>
      <c r="I3264">
        <v>10</v>
      </c>
      <c r="J3264" t="s">
        <v>23</v>
      </c>
      <c r="K3264" t="s">
        <v>24</v>
      </c>
      <c r="L3264">
        <f>Table357[[#This Row],[unit_price]]*Table357[[#This Row],[quantity]]</f>
        <v>207.5</v>
      </c>
      <c r="M3264">
        <f t="shared" si="303"/>
        <v>287.5</v>
      </c>
      <c r="N3264">
        <f t="shared" si="305"/>
        <v>80</v>
      </c>
      <c r="O3264" t="s">
        <v>111</v>
      </c>
      <c r="P3264" t="s">
        <v>114</v>
      </c>
      <c r="Q3264" t="str">
        <f>TEXT(Table357[[#This Row],[order_date]],"yyyy")</f>
        <v>2016</v>
      </c>
    </row>
    <row r="3265" spans="1:17" x14ac:dyDescent="0.3">
      <c r="A3265">
        <f t="shared" si="304"/>
        <v>7777898664</v>
      </c>
      <c r="B3265" s="1">
        <v>42583</v>
      </c>
      <c r="C3265" t="str">
        <f t="shared" si="300"/>
        <v>Monday</v>
      </c>
      <c r="D3265" t="str">
        <f t="shared" si="301"/>
        <v>August</v>
      </c>
      <c r="E3265">
        <v>20.75</v>
      </c>
      <c r="F3265" t="s">
        <v>13</v>
      </c>
      <c r="G3265" t="s">
        <v>22</v>
      </c>
      <c r="H3265">
        <f t="shared" si="302"/>
        <v>28.75</v>
      </c>
      <c r="I3265">
        <v>6</v>
      </c>
      <c r="J3265" t="s">
        <v>72</v>
      </c>
      <c r="K3265" t="s">
        <v>73</v>
      </c>
      <c r="L3265">
        <f>Table357[[#This Row],[unit_price]]*Table357[[#This Row],[quantity]]</f>
        <v>124.5</v>
      </c>
      <c r="M3265">
        <f t="shared" si="303"/>
        <v>172.5</v>
      </c>
      <c r="N3265">
        <f t="shared" si="305"/>
        <v>48</v>
      </c>
      <c r="O3265" t="s">
        <v>112</v>
      </c>
      <c r="P3265" t="s">
        <v>115</v>
      </c>
      <c r="Q3265" t="str">
        <f>TEXT(Table357[[#This Row],[order_date]],"yyyy")</f>
        <v>2016</v>
      </c>
    </row>
    <row r="3266" spans="1:17" x14ac:dyDescent="0.3">
      <c r="A3266">
        <f t="shared" si="304"/>
        <v>7777898665</v>
      </c>
      <c r="B3266" s="1">
        <v>42583</v>
      </c>
      <c r="C3266" t="str">
        <f t="shared" ref="C3266:C3329" si="306">TEXT(B3266,"dddd")</f>
        <v>Monday</v>
      </c>
      <c r="D3266" t="str">
        <f t="shared" si="301"/>
        <v>August</v>
      </c>
      <c r="E3266">
        <v>20.5</v>
      </c>
      <c r="F3266" t="s">
        <v>13</v>
      </c>
      <c r="G3266" t="s">
        <v>8</v>
      </c>
      <c r="H3266">
        <f t="shared" si="302"/>
        <v>26.5</v>
      </c>
      <c r="I3266">
        <v>4</v>
      </c>
      <c r="J3266" t="s">
        <v>58</v>
      </c>
      <c r="K3266" t="s">
        <v>59</v>
      </c>
      <c r="L3266">
        <f>Table357[[#This Row],[unit_price]]*Table357[[#This Row],[quantity]]</f>
        <v>82</v>
      </c>
      <c r="M3266">
        <f t="shared" si="303"/>
        <v>106</v>
      </c>
      <c r="N3266">
        <f t="shared" si="305"/>
        <v>24</v>
      </c>
      <c r="O3266" t="s">
        <v>111</v>
      </c>
      <c r="P3266" t="s">
        <v>115</v>
      </c>
      <c r="Q3266" t="str">
        <f>TEXT(Table357[[#This Row],[order_date]],"yyyy")</f>
        <v>2016</v>
      </c>
    </row>
    <row r="3267" spans="1:17" x14ac:dyDescent="0.3">
      <c r="A3267">
        <f t="shared" si="304"/>
        <v>7777898666</v>
      </c>
      <c r="B3267" s="1">
        <v>42583</v>
      </c>
      <c r="C3267" t="str">
        <f t="shared" si="306"/>
        <v>Monday</v>
      </c>
      <c r="D3267" t="str">
        <f t="shared" ref="D3267:D3330" si="307">TEXT(B3267,"mmmm")</f>
        <v>August</v>
      </c>
      <c r="E3267">
        <v>14.75</v>
      </c>
      <c r="F3267" t="s">
        <v>7</v>
      </c>
      <c r="G3267" t="s">
        <v>14</v>
      </c>
      <c r="H3267">
        <f t="shared" ref="H3267:H3330" si="308">E3267 +   IF(F3267="S", 2, IF(F3267="M", 3.5, IF(F3267="L", 5, 0))) +  IF(G3267="Classic", 1, IF(G3267="Veggie", 2, IF(G3267="Chicken", 3, IF(G3267="Supreme",5,0))))</f>
        <v>20.25</v>
      </c>
      <c r="I3267">
        <v>9</v>
      </c>
      <c r="J3267" t="s">
        <v>56</v>
      </c>
      <c r="K3267" t="s">
        <v>57</v>
      </c>
      <c r="L3267">
        <f>Table357[[#This Row],[unit_price]]*Table357[[#This Row],[quantity]]</f>
        <v>132.75</v>
      </c>
      <c r="M3267">
        <f t="shared" ref="M3267:M3330" si="309">H3267*I3267</f>
        <v>182.25</v>
      </c>
      <c r="N3267">
        <f t="shared" si="305"/>
        <v>49.5</v>
      </c>
      <c r="O3267" t="s">
        <v>112</v>
      </c>
      <c r="P3267" t="s">
        <v>114</v>
      </c>
      <c r="Q3267" t="str">
        <f>TEXT(Table357[[#This Row],[order_date]],"yyyy")</f>
        <v>2016</v>
      </c>
    </row>
    <row r="3268" spans="1:17" x14ac:dyDescent="0.3">
      <c r="A3268">
        <f t="shared" ref="A3268:A3331" si="310">A3267+1</f>
        <v>7777898667</v>
      </c>
      <c r="B3268" s="1">
        <v>42584</v>
      </c>
      <c r="C3268" t="str">
        <f t="shared" si="306"/>
        <v>Tuesday</v>
      </c>
      <c r="D3268" t="str">
        <f t="shared" si="307"/>
        <v>August</v>
      </c>
      <c r="E3268">
        <v>12.5</v>
      </c>
      <c r="F3268" t="s">
        <v>27</v>
      </c>
      <c r="G3268" t="s">
        <v>17</v>
      </c>
      <c r="H3268">
        <f t="shared" si="308"/>
        <v>19.5</v>
      </c>
      <c r="I3268">
        <v>8</v>
      </c>
      <c r="J3268" t="s">
        <v>25</v>
      </c>
      <c r="K3268" t="s">
        <v>26</v>
      </c>
      <c r="L3268">
        <f>Table357[[#This Row],[unit_price]]*Table357[[#This Row],[quantity]]</f>
        <v>100</v>
      </c>
      <c r="M3268">
        <f t="shared" si="309"/>
        <v>156</v>
      </c>
      <c r="N3268">
        <f t="shared" si="305"/>
        <v>56</v>
      </c>
      <c r="O3268" t="s">
        <v>111</v>
      </c>
      <c r="P3268" t="s">
        <v>114</v>
      </c>
      <c r="Q3268" t="str">
        <f>TEXT(Table357[[#This Row],[order_date]],"yyyy")</f>
        <v>2016</v>
      </c>
    </row>
    <row r="3269" spans="1:17" x14ac:dyDescent="0.3">
      <c r="A3269">
        <f t="shared" si="310"/>
        <v>7777898668</v>
      </c>
      <c r="B3269" s="1">
        <v>42584</v>
      </c>
      <c r="C3269" t="str">
        <f t="shared" si="306"/>
        <v>Tuesday</v>
      </c>
      <c r="D3269" t="str">
        <f t="shared" si="307"/>
        <v>August</v>
      </c>
      <c r="E3269">
        <v>16.5</v>
      </c>
      <c r="F3269" t="s">
        <v>7</v>
      </c>
      <c r="G3269" t="s">
        <v>17</v>
      </c>
      <c r="H3269">
        <f t="shared" si="308"/>
        <v>25</v>
      </c>
      <c r="I3269">
        <v>3</v>
      </c>
      <c r="J3269" t="s">
        <v>18</v>
      </c>
      <c r="K3269" t="s">
        <v>19</v>
      </c>
      <c r="L3269">
        <f>Table357[[#This Row],[unit_price]]*Table357[[#This Row],[quantity]]</f>
        <v>49.5</v>
      </c>
      <c r="M3269">
        <f t="shared" si="309"/>
        <v>75</v>
      </c>
      <c r="N3269">
        <f t="shared" ref="N3269:N3332" si="311">(H3269-E3269)*I3269</f>
        <v>25.5</v>
      </c>
      <c r="O3269" t="s">
        <v>111</v>
      </c>
      <c r="P3269" t="s">
        <v>114</v>
      </c>
      <c r="Q3269" t="str">
        <f>TEXT(Table357[[#This Row],[order_date]],"yyyy")</f>
        <v>2016</v>
      </c>
    </row>
    <row r="3270" spans="1:17" x14ac:dyDescent="0.3">
      <c r="A3270">
        <f t="shared" si="310"/>
        <v>7777898669</v>
      </c>
      <c r="B3270" s="1">
        <v>42584</v>
      </c>
      <c r="C3270" t="str">
        <f t="shared" si="306"/>
        <v>Tuesday</v>
      </c>
      <c r="D3270" t="str">
        <f t="shared" si="307"/>
        <v>August</v>
      </c>
      <c r="E3270">
        <v>20.75</v>
      </c>
      <c r="F3270" t="s">
        <v>13</v>
      </c>
      <c r="G3270" t="s">
        <v>22</v>
      </c>
      <c r="H3270">
        <f t="shared" si="308"/>
        <v>28.75</v>
      </c>
      <c r="I3270">
        <v>6</v>
      </c>
      <c r="J3270" t="s">
        <v>44</v>
      </c>
      <c r="K3270" t="s">
        <v>45</v>
      </c>
      <c r="L3270">
        <f>Table357[[#This Row],[unit_price]]*Table357[[#This Row],[quantity]]</f>
        <v>124.5</v>
      </c>
      <c r="M3270">
        <f t="shared" si="309"/>
        <v>172.5</v>
      </c>
      <c r="N3270">
        <f t="shared" si="311"/>
        <v>48</v>
      </c>
      <c r="O3270" t="s">
        <v>112</v>
      </c>
      <c r="P3270" t="s">
        <v>114</v>
      </c>
      <c r="Q3270" t="str">
        <f>TEXT(Table357[[#This Row],[order_date]],"yyyy")</f>
        <v>2016</v>
      </c>
    </row>
    <row r="3271" spans="1:17" x14ac:dyDescent="0.3">
      <c r="A3271">
        <f t="shared" si="310"/>
        <v>7777898670</v>
      </c>
      <c r="B3271" s="1">
        <v>42584</v>
      </c>
      <c r="C3271" t="str">
        <f t="shared" si="306"/>
        <v>Tuesday</v>
      </c>
      <c r="D3271" t="str">
        <f t="shared" si="307"/>
        <v>August</v>
      </c>
      <c r="E3271">
        <v>12.5</v>
      </c>
      <c r="F3271" t="s">
        <v>27</v>
      </c>
      <c r="G3271" t="s">
        <v>17</v>
      </c>
      <c r="H3271">
        <f t="shared" si="308"/>
        <v>19.5</v>
      </c>
      <c r="I3271">
        <v>7</v>
      </c>
      <c r="J3271" t="s">
        <v>38</v>
      </c>
      <c r="K3271" t="s">
        <v>39</v>
      </c>
      <c r="L3271">
        <f>Table357[[#This Row],[unit_price]]*Table357[[#This Row],[quantity]]</f>
        <v>87.5</v>
      </c>
      <c r="M3271">
        <f t="shared" si="309"/>
        <v>136.5</v>
      </c>
      <c r="N3271">
        <f t="shared" si="311"/>
        <v>49</v>
      </c>
      <c r="O3271" t="s">
        <v>112</v>
      </c>
      <c r="P3271" t="s">
        <v>114</v>
      </c>
      <c r="Q3271" t="str">
        <f>TEXT(Table357[[#This Row],[order_date]],"yyyy")</f>
        <v>2016</v>
      </c>
    </row>
    <row r="3272" spans="1:17" x14ac:dyDescent="0.3">
      <c r="A3272">
        <f t="shared" si="310"/>
        <v>7777898671</v>
      </c>
      <c r="B3272" s="1">
        <v>42584</v>
      </c>
      <c r="C3272" t="str">
        <f t="shared" si="306"/>
        <v>Tuesday</v>
      </c>
      <c r="D3272" t="str">
        <f t="shared" si="307"/>
        <v>August</v>
      </c>
      <c r="E3272">
        <v>20.75</v>
      </c>
      <c r="F3272" t="s">
        <v>13</v>
      </c>
      <c r="G3272" t="s">
        <v>22</v>
      </c>
      <c r="H3272">
        <f t="shared" si="308"/>
        <v>28.75</v>
      </c>
      <c r="I3272">
        <v>11</v>
      </c>
      <c r="J3272" t="s">
        <v>28</v>
      </c>
      <c r="K3272" t="s">
        <v>29</v>
      </c>
      <c r="L3272">
        <f>Table357[[#This Row],[unit_price]]*Table357[[#This Row],[quantity]]</f>
        <v>228.25</v>
      </c>
      <c r="M3272">
        <f t="shared" si="309"/>
        <v>316.25</v>
      </c>
      <c r="N3272">
        <f t="shared" si="311"/>
        <v>88</v>
      </c>
      <c r="O3272" t="s">
        <v>112</v>
      </c>
      <c r="P3272" t="s">
        <v>115</v>
      </c>
      <c r="Q3272" t="str">
        <f>TEXT(Table357[[#This Row],[order_date]],"yyyy")</f>
        <v>2016</v>
      </c>
    </row>
    <row r="3273" spans="1:17" x14ac:dyDescent="0.3">
      <c r="A3273">
        <f t="shared" si="310"/>
        <v>7777898672</v>
      </c>
      <c r="B3273" s="1">
        <v>42584</v>
      </c>
      <c r="C3273" t="str">
        <f t="shared" si="306"/>
        <v>Tuesday</v>
      </c>
      <c r="D3273" t="str">
        <f t="shared" si="307"/>
        <v>August</v>
      </c>
      <c r="E3273">
        <v>16.75</v>
      </c>
      <c r="F3273" t="s">
        <v>7</v>
      </c>
      <c r="G3273" t="s">
        <v>22</v>
      </c>
      <c r="H3273">
        <f t="shared" si="308"/>
        <v>23.25</v>
      </c>
      <c r="I3273">
        <v>11</v>
      </c>
      <c r="J3273" t="s">
        <v>28</v>
      </c>
      <c r="K3273" t="s">
        <v>29</v>
      </c>
      <c r="L3273">
        <f>Table357[[#This Row],[unit_price]]*Table357[[#This Row],[quantity]]</f>
        <v>184.25</v>
      </c>
      <c r="M3273">
        <f t="shared" si="309"/>
        <v>255.75</v>
      </c>
      <c r="N3273">
        <f t="shared" si="311"/>
        <v>71.5</v>
      </c>
      <c r="O3273" t="s">
        <v>112</v>
      </c>
      <c r="P3273" t="s">
        <v>115</v>
      </c>
      <c r="Q3273" t="str">
        <f>TEXT(Table357[[#This Row],[order_date]],"yyyy")</f>
        <v>2016</v>
      </c>
    </row>
    <row r="3274" spans="1:17" x14ac:dyDescent="0.3">
      <c r="A3274">
        <f t="shared" si="310"/>
        <v>7777898673</v>
      </c>
      <c r="B3274" s="1">
        <v>42584</v>
      </c>
      <c r="C3274" t="str">
        <f t="shared" si="306"/>
        <v>Tuesday</v>
      </c>
      <c r="D3274" t="str">
        <f t="shared" si="307"/>
        <v>August</v>
      </c>
      <c r="E3274">
        <v>18.5</v>
      </c>
      <c r="F3274" t="s">
        <v>13</v>
      </c>
      <c r="G3274" t="s">
        <v>14</v>
      </c>
      <c r="H3274">
        <f t="shared" si="308"/>
        <v>25.5</v>
      </c>
      <c r="I3274">
        <v>7</v>
      </c>
      <c r="J3274" t="s">
        <v>15</v>
      </c>
      <c r="K3274" t="s">
        <v>16</v>
      </c>
      <c r="L3274">
        <f>Table357[[#This Row],[unit_price]]*Table357[[#This Row],[quantity]]</f>
        <v>129.5</v>
      </c>
      <c r="M3274">
        <f t="shared" si="309"/>
        <v>178.5</v>
      </c>
      <c r="N3274">
        <f t="shared" si="311"/>
        <v>49</v>
      </c>
      <c r="O3274" t="s">
        <v>111</v>
      </c>
      <c r="P3274" t="s">
        <v>114</v>
      </c>
      <c r="Q3274" t="str">
        <f>TEXT(Table357[[#This Row],[order_date]],"yyyy")</f>
        <v>2016</v>
      </c>
    </row>
    <row r="3275" spans="1:17" x14ac:dyDescent="0.3">
      <c r="A3275">
        <f t="shared" si="310"/>
        <v>7777898674</v>
      </c>
      <c r="B3275" s="1">
        <v>42585</v>
      </c>
      <c r="C3275" t="str">
        <f t="shared" si="306"/>
        <v>Wednesday</v>
      </c>
      <c r="D3275" t="str">
        <f t="shared" si="307"/>
        <v>August</v>
      </c>
      <c r="E3275">
        <v>15.25</v>
      </c>
      <c r="F3275" t="s">
        <v>13</v>
      </c>
      <c r="G3275" t="s">
        <v>8</v>
      </c>
      <c r="H3275">
        <f t="shared" si="308"/>
        <v>21.25</v>
      </c>
      <c r="I3275">
        <v>10</v>
      </c>
      <c r="J3275" t="s">
        <v>48</v>
      </c>
      <c r="K3275" t="s">
        <v>49</v>
      </c>
      <c r="L3275">
        <f>Table357[[#This Row],[unit_price]]*Table357[[#This Row],[quantity]]</f>
        <v>152.5</v>
      </c>
      <c r="M3275">
        <f t="shared" si="309"/>
        <v>212.5</v>
      </c>
      <c r="N3275">
        <f t="shared" si="311"/>
        <v>60</v>
      </c>
      <c r="O3275" t="s">
        <v>112</v>
      </c>
      <c r="P3275" t="s">
        <v>115</v>
      </c>
      <c r="Q3275" t="str">
        <f>TEXT(Table357[[#This Row],[order_date]],"yyyy")</f>
        <v>2016</v>
      </c>
    </row>
    <row r="3276" spans="1:17" x14ac:dyDescent="0.3">
      <c r="A3276">
        <f t="shared" si="310"/>
        <v>7777898675</v>
      </c>
      <c r="B3276" s="1">
        <v>42585</v>
      </c>
      <c r="C3276" t="str">
        <f t="shared" si="306"/>
        <v>Wednesday</v>
      </c>
      <c r="D3276" t="str">
        <f t="shared" si="307"/>
        <v>August</v>
      </c>
      <c r="E3276">
        <v>18.5</v>
      </c>
      <c r="F3276" t="s">
        <v>13</v>
      </c>
      <c r="G3276" t="s">
        <v>14</v>
      </c>
      <c r="H3276">
        <f t="shared" si="308"/>
        <v>25.5</v>
      </c>
      <c r="I3276">
        <v>9</v>
      </c>
      <c r="J3276" t="s">
        <v>15</v>
      </c>
      <c r="K3276" t="s">
        <v>16</v>
      </c>
      <c r="L3276">
        <f>Table357[[#This Row],[unit_price]]*Table357[[#This Row],[quantity]]</f>
        <v>166.5</v>
      </c>
      <c r="M3276">
        <f t="shared" si="309"/>
        <v>229.5</v>
      </c>
      <c r="N3276">
        <f t="shared" si="311"/>
        <v>63</v>
      </c>
      <c r="O3276" t="s">
        <v>112</v>
      </c>
      <c r="P3276" t="s">
        <v>114</v>
      </c>
      <c r="Q3276" t="str">
        <f>TEXT(Table357[[#This Row],[order_date]],"yyyy")</f>
        <v>2016</v>
      </c>
    </row>
    <row r="3277" spans="1:17" x14ac:dyDescent="0.3">
      <c r="A3277">
        <f t="shared" si="310"/>
        <v>7777898676</v>
      </c>
      <c r="B3277" s="1">
        <v>42585</v>
      </c>
      <c r="C3277" t="str">
        <f t="shared" si="306"/>
        <v>Wednesday</v>
      </c>
      <c r="D3277" t="str">
        <f t="shared" si="307"/>
        <v>August</v>
      </c>
      <c r="E3277">
        <v>17.95</v>
      </c>
      <c r="F3277" t="s">
        <v>13</v>
      </c>
      <c r="G3277" t="s">
        <v>14</v>
      </c>
      <c r="H3277">
        <f t="shared" si="308"/>
        <v>24.95</v>
      </c>
      <c r="I3277">
        <v>9</v>
      </c>
      <c r="J3277" t="s">
        <v>56</v>
      </c>
      <c r="K3277" t="s">
        <v>57</v>
      </c>
      <c r="L3277">
        <f>Table357[[#This Row],[unit_price]]*Table357[[#This Row],[quantity]]</f>
        <v>161.54999999999998</v>
      </c>
      <c r="M3277">
        <f t="shared" si="309"/>
        <v>224.54999999999998</v>
      </c>
      <c r="N3277">
        <f t="shared" si="311"/>
        <v>63</v>
      </c>
      <c r="O3277" t="s">
        <v>112</v>
      </c>
      <c r="P3277" t="s">
        <v>115</v>
      </c>
      <c r="Q3277" t="str">
        <f>TEXT(Table357[[#This Row],[order_date]],"yyyy")</f>
        <v>2016</v>
      </c>
    </row>
    <row r="3278" spans="1:17" x14ac:dyDescent="0.3">
      <c r="A3278">
        <f t="shared" si="310"/>
        <v>7777898677</v>
      </c>
      <c r="B3278" s="1">
        <v>42585</v>
      </c>
      <c r="C3278" t="str">
        <f t="shared" si="306"/>
        <v>Wednesday</v>
      </c>
      <c r="D3278" t="str">
        <f t="shared" si="307"/>
        <v>August</v>
      </c>
      <c r="E3278">
        <v>10.5</v>
      </c>
      <c r="F3278" t="s">
        <v>27</v>
      </c>
      <c r="G3278" t="s">
        <v>8</v>
      </c>
      <c r="H3278">
        <f t="shared" si="308"/>
        <v>13.5</v>
      </c>
      <c r="I3278">
        <v>7</v>
      </c>
      <c r="J3278" t="s">
        <v>9</v>
      </c>
      <c r="K3278" t="s">
        <v>10</v>
      </c>
      <c r="L3278">
        <f>Table357[[#This Row],[unit_price]]*Table357[[#This Row],[quantity]]</f>
        <v>73.5</v>
      </c>
      <c r="M3278">
        <f t="shared" si="309"/>
        <v>94.5</v>
      </c>
      <c r="N3278">
        <f t="shared" si="311"/>
        <v>21</v>
      </c>
      <c r="O3278" t="s">
        <v>112</v>
      </c>
      <c r="P3278" t="s">
        <v>114</v>
      </c>
      <c r="Q3278" t="str">
        <f>TEXT(Table357[[#This Row],[order_date]],"yyyy")</f>
        <v>2016</v>
      </c>
    </row>
    <row r="3279" spans="1:17" x14ac:dyDescent="0.3">
      <c r="A3279">
        <f t="shared" si="310"/>
        <v>7777898678</v>
      </c>
      <c r="B3279" s="1">
        <v>42585</v>
      </c>
      <c r="C3279" t="str">
        <f t="shared" si="306"/>
        <v>Wednesday</v>
      </c>
      <c r="D3279" t="str">
        <f t="shared" si="307"/>
        <v>August</v>
      </c>
      <c r="E3279">
        <v>14.5</v>
      </c>
      <c r="F3279" t="s">
        <v>7</v>
      </c>
      <c r="G3279" t="s">
        <v>8</v>
      </c>
      <c r="H3279">
        <f t="shared" si="308"/>
        <v>19</v>
      </c>
      <c r="I3279">
        <v>12</v>
      </c>
      <c r="J3279" t="s">
        <v>74</v>
      </c>
      <c r="K3279" t="s">
        <v>75</v>
      </c>
      <c r="L3279">
        <f>Table357[[#This Row],[unit_price]]*Table357[[#This Row],[quantity]]</f>
        <v>174</v>
      </c>
      <c r="M3279">
        <f t="shared" si="309"/>
        <v>228</v>
      </c>
      <c r="N3279">
        <f t="shared" si="311"/>
        <v>54</v>
      </c>
      <c r="O3279" t="s">
        <v>112</v>
      </c>
      <c r="P3279" t="s">
        <v>114</v>
      </c>
      <c r="Q3279" t="str">
        <f>TEXT(Table357[[#This Row],[order_date]],"yyyy")</f>
        <v>2016</v>
      </c>
    </row>
    <row r="3280" spans="1:17" x14ac:dyDescent="0.3">
      <c r="A3280">
        <f t="shared" si="310"/>
        <v>7777898679</v>
      </c>
      <c r="B3280" s="1">
        <v>42585</v>
      </c>
      <c r="C3280" t="str">
        <f t="shared" si="306"/>
        <v>Wednesday</v>
      </c>
      <c r="D3280" t="str">
        <f t="shared" si="307"/>
        <v>August</v>
      </c>
      <c r="E3280">
        <v>12</v>
      </c>
      <c r="F3280" t="s">
        <v>27</v>
      </c>
      <c r="G3280" t="s">
        <v>14</v>
      </c>
      <c r="H3280">
        <f t="shared" si="308"/>
        <v>16</v>
      </c>
      <c r="I3280">
        <v>11</v>
      </c>
      <c r="J3280" t="s">
        <v>64</v>
      </c>
      <c r="K3280" t="s">
        <v>65</v>
      </c>
      <c r="L3280">
        <f>Table357[[#This Row],[unit_price]]*Table357[[#This Row],[quantity]]</f>
        <v>132</v>
      </c>
      <c r="M3280">
        <f t="shared" si="309"/>
        <v>176</v>
      </c>
      <c r="N3280">
        <f t="shared" si="311"/>
        <v>44</v>
      </c>
      <c r="O3280" t="s">
        <v>111</v>
      </c>
      <c r="P3280" t="s">
        <v>114</v>
      </c>
      <c r="Q3280" t="str">
        <f>TEXT(Table357[[#This Row],[order_date]],"yyyy")</f>
        <v>2016</v>
      </c>
    </row>
    <row r="3281" spans="1:17" x14ac:dyDescent="0.3">
      <c r="A3281">
        <f t="shared" si="310"/>
        <v>7777898680</v>
      </c>
      <c r="B3281" s="1">
        <v>42586</v>
      </c>
      <c r="C3281" t="str">
        <f t="shared" si="306"/>
        <v>Thursday</v>
      </c>
      <c r="D3281" t="str">
        <f t="shared" si="307"/>
        <v>August</v>
      </c>
      <c r="E3281">
        <v>12.5</v>
      </c>
      <c r="F3281" t="s">
        <v>27</v>
      </c>
      <c r="G3281" t="s">
        <v>17</v>
      </c>
      <c r="H3281">
        <f t="shared" si="308"/>
        <v>19.5</v>
      </c>
      <c r="I3281">
        <v>9</v>
      </c>
      <c r="J3281" t="s">
        <v>25</v>
      </c>
      <c r="K3281" t="s">
        <v>26</v>
      </c>
      <c r="L3281">
        <f>Table357[[#This Row],[unit_price]]*Table357[[#This Row],[quantity]]</f>
        <v>112.5</v>
      </c>
      <c r="M3281">
        <f t="shared" si="309"/>
        <v>175.5</v>
      </c>
      <c r="N3281">
        <f t="shared" si="311"/>
        <v>63</v>
      </c>
      <c r="O3281" t="s">
        <v>112</v>
      </c>
      <c r="P3281" t="s">
        <v>115</v>
      </c>
      <c r="Q3281" t="str">
        <f>TEXT(Table357[[#This Row],[order_date]],"yyyy")</f>
        <v>2016</v>
      </c>
    </row>
    <row r="3282" spans="1:17" x14ac:dyDescent="0.3">
      <c r="A3282">
        <f t="shared" si="310"/>
        <v>7777898681</v>
      </c>
      <c r="B3282" s="1">
        <v>42587</v>
      </c>
      <c r="C3282" t="str">
        <f t="shared" si="306"/>
        <v>Friday</v>
      </c>
      <c r="D3282" t="str">
        <f t="shared" si="307"/>
        <v>August</v>
      </c>
      <c r="E3282">
        <v>16.25</v>
      </c>
      <c r="F3282" t="s">
        <v>7</v>
      </c>
      <c r="G3282" t="s">
        <v>17</v>
      </c>
      <c r="H3282">
        <f t="shared" si="308"/>
        <v>24.75</v>
      </c>
      <c r="I3282">
        <v>2</v>
      </c>
      <c r="J3282" t="s">
        <v>60</v>
      </c>
      <c r="K3282" t="s">
        <v>61</v>
      </c>
      <c r="L3282">
        <f>Table357[[#This Row],[unit_price]]*Table357[[#This Row],[quantity]]</f>
        <v>32.5</v>
      </c>
      <c r="M3282">
        <f t="shared" si="309"/>
        <v>49.5</v>
      </c>
      <c r="N3282">
        <f t="shared" si="311"/>
        <v>17</v>
      </c>
      <c r="O3282" t="s">
        <v>111</v>
      </c>
      <c r="P3282" t="s">
        <v>114</v>
      </c>
      <c r="Q3282" t="str">
        <f>TEXT(Table357[[#This Row],[order_date]],"yyyy")</f>
        <v>2016</v>
      </c>
    </row>
    <row r="3283" spans="1:17" x14ac:dyDescent="0.3">
      <c r="A3283">
        <f t="shared" si="310"/>
        <v>7777898682</v>
      </c>
      <c r="B3283" s="1">
        <v>42587</v>
      </c>
      <c r="C3283" t="str">
        <f t="shared" si="306"/>
        <v>Friday</v>
      </c>
      <c r="D3283" t="str">
        <f t="shared" si="307"/>
        <v>August</v>
      </c>
      <c r="E3283">
        <v>12.5</v>
      </c>
      <c r="F3283" t="s">
        <v>27</v>
      </c>
      <c r="G3283" t="s">
        <v>17</v>
      </c>
      <c r="H3283">
        <f t="shared" si="308"/>
        <v>19.5</v>
      </c>
      <c r="I3283">
        <v>12</v>
      </c>
      <c r="J3283" t="s">
        <v>54</v>
      </c>
      <c r="K3283" t="s">
        <v>55</v>
      </c>
      <c r="L3283">
        <f>Table357[[#This Row],[unit_price]]*Table357[[#This Row],[quantity]]</f>
        <v>150</v>
      </c>
      <c r="M3283">
        <f t="shared" si="309"/>
        <v>234</v>
      </c>
      <c r="N3283">
        <f t="shared" si="311"/>
        <v>84</v>
      </c>
      <c r="O3283" t="s">
        <v>111</v>
      </c>
      <c r="P3283" t="s">
        <v>115</v>
      </c>
      <c r="Q3283" t="str">
        <f>TEXT(Table357[[#This Row],[order_date]],"yyyy")</f>
        <v>2016</v>
      </c>
    </row>
    <row r="3284" spans="1:17" x14ac:dyDescent="0.3">
      <c r="A3284">
        <f t="shared" si="310"/>
        <v>7777898683</v>
      </c>
      <c r="B3284" s="1">
        <v>42588</v>
      </c>
      <c r="C3284" t="str">
        <f t="shared" si="306"/>
        <v>Saturday</v>
      </c>
      <c r="D3284" t="str">
        <f t="shared" si="307"/>
        <v>August</v>
      </c>
      <c r="E3284">
        <v>20.75</v>
      </c>
      <c r="F3284" t="s">
        <v>13</v>
      </c>
      <c r="G3284" t="s">
        <v>22</v>
      </c>
      <c r="H3284">
        <f t="shared" si="308"/>
        <v>28.75</v>
      </c>
      <c r="I3284">
        <v>2</v>
      </c>
      <c r="J3284" t="s">
        <v>44</v>
      </c>
      <c r="K3284" t="s">
        <v>45</v>
      </c>
      <c r="L3284">
        <f>Table357[[#This Row],[unit_price]]*Table357[[#This Row],[quantity]]</f>
        <v>41.5</v>
      </c>
      <c r="M3284">
        <f t="shared" si="309"/>
        <v>57.5</v>
      </c>
      <c r="N3284">
        <f t="shared" si="311"/>
        <v>16</v>
      </c>
      <c r="O3284" t="s">
        <v>111</v>
      </c>
      <c r="P3284" t="s">
        <v>114</v>
      </c>
      <c r="Q3284" t="str">
        <f>TEXT(Table357[[#This Row],[order_date]],"yyyy")</f>
        <v>2016</v>
      </c>
    </row>
    <row r="3285" spans="1:17" x14ac:dyDescent="0.3">
      <c r="A3285">
        <f t="shared" si="310"/>
        <v>7777898684</v>
      </c>
      <c r="B3285" s="1">
        <v>42588</v>
      </c>
      <c r="C3285" t="str">
        <f t="shared" si="306"/>
        <v>Saturday</v>
      </c>
      <c r="D3285" t="str">
        <f t="shared" si="307"/>
        <v>August</v>
      </c>
      <c r="E3285">
        <v>12.75</v>
      </c>
      <c r="F3285" t="s">
        <v>27</v>
      </c>
      <c r="G3285" t="s">
        <v>22</v>
      </c>
      <c r="H3285">
        <f t="shared" si="308"/>
        <v>17.75</v>
      </c>
      <c r="I3285">
        <v>9</v>
      </c>
      <c r="J3285" t="s">
        <v>23</v>
      </c>
      <c r="K3285" t="s">
        <v>24</v>
      </c>
      <c r="L3285">
        <f>Table357[[#This Row],[unit_price]]*Table357[[#This Row],[quantity]]</f>
        <v>114.75</v>
      </c>
      <c r="M3285">
        <f t="shared" si="309"/>
        <v>159.75</v>
      </c>
      <c r="N3285">
        <f t="shared" si="311"/>
        <v>45</v>
      </c>
      <c r="O3285" t="s">
        <v>111</v>
      </c>
      <c r="P3285" t="s">
        <v>115</v>
      </c>
      <c r="Q3285" t="str">
        <f>TEXT(Table357[[#This Row],[order_date]],"yyyy")</f>
        <v>2016</v>
      </c>
    </row>
    <row r="3286" spans="1:17" x14ac:dyDescent="0.3">
      <c r="A3286">
        <f t="shared" si="310"/>
        <v>7777898685</v>
      </c>
      <c r="B3286" s="1">
        <v>42588</v>
      </c>
      <c r="C3286" t="str">
        <f t="shared" si="306"/>
        <v>Saturday</v>
      </c>
      <c r="D3286" t="str">
        <f t="shared" si="307"/>
        <v>August</v>
      </c>
      <c r="E3286">
        <v>10.5</v>
      </c>
      <c r="F3286" t="s">
        <v>27</v>
      </c>
      <c r="G3286" t="s">
        <v>8</v>
      </c>
      <c r="H3286">
        <f t="shared" si="308"/>
        <v>13.5</v>
      </c>
      <c r="I3286">
        <v>8</v>
      </c>
      <c r="J3286" t="s">
        <v>9</v>
      </c>
      <c r="K3286" t="s">
        <v>10</v>
      </c>
      <c r="L3286">
        <f>Table357[[#This Row],[unit_price]]*Table357[[#This Row],[quantity]]</f>
        <v>84</v>
      </c>
      <c r="M3286">
        <f t="shared" si="309"/>
        <v>108</v>
      </c>
      <c r="N3286">
        <f t="shared" si="311"/>
        <v>24</v>
      </c>
      <c r="O3286" t="s">
        <v>112</v>
      </c>
      <c r="P3286" t="s">
        <v>115</v>
      </c>
      <c r="Q3286" t="str">
        <f>TEXT(Table357[[#This Row],[order_date]],"yyyy")</f>
        <v>2016</v>
      </c>
    </row>
    <row r="3287" spans="1:17" x14ac:dyDescent="0.3">
      <c r="A3287">
        <f t="shared" si="310"/>
        <v>7777898686</v>
      </c>
      <c r="B3287" s="1">
        <v>42588</v>
      </c>
      <c r="C3287" t="str">
        <f t="shared" si="306"/>
        <v>Saturday</v>
      </c>
      <c r="D3287" t="str">
        <f t="shared" si="307"/>
        <v>August</v>
      </c>
      <c r="E3287">
        <v>16</v>
      </c>
      <c r="F3287" t="s">
        <v>7</v>
      </c>
      <c r="G3287" t="s">
        <v>8</v>
      </c>
      <c r="H3287">
        <f t="shared" si="308"/>
        <v>20.5</v>
      </c>
      <c r="I3287">
        <v>1</v>
      </c>
      <c r="J3287" t="s">
        <v>30</v>
      </c>
      <c r="K3287" t="s">
        <v>31</v>
      </c>
      <c r="L3287">
        <f>Table357[[#This Row],[unit_price]]*Table357[[#This Row],[quantity]]</f>
        <v>16</v>
      </c>
      <c r="M3287">
        <f t="shared" si="309"/>
        <v>20.5</v>
      </c>
      <c r="N3287">
        <f t="shared" si="311"/>
        <v>4.5</v>
      </c>
      <c r="O3287" t="s">
        <v>112</v>
      </c>
      <c r="P3287" t="s">
        <v>115</v>
      </c>
      <c r="Q3287" t="str">
        <f>TEXT(Table357[[#This Row],[order_date]],"yyyy")</f>
        <v>2016</v>
      </c>
    </row>
    <row r="3288" spans="1:17" x14ac:dyDescent="0.3">
      <c r="A3288">
        <f t="shared" si="310"/>
        <v>7777898687</v>
      </c>
      <c r="B3288" s="1">
        <v>42589</v>
      </c>
      <c r="C3288" t="str">
        <f t="shared" si="306"/>
        <v>Sunday</v>
      </c>
      <c r="D3288" t="str">
        <f t="shared" si="307"/>
        <v>August</v>
      </c>
      <c r="E3288">
        <v>10.5</v>
      </c>
      <c r="F3288" t="s">
        <v>27</v>
      </c>
      <c r="G3288" t="s">
        <v>8</v>
      </c>
      <c r="H3288">
        <f t="shared" si="308"/>
        <v>13.5</v>
      </c>
      <c r="I3288">
        <v>11</v>
      </c>
      <c r="J3288" t="s">
        <v>9</v>
      </c>
      <c r="K3288" t="s">
        <v>10</v>
      </c>
      <c r="L3288">
        <f>Table357[[#This Row],[unit_price]]*Table357[[#This Row],[quantity]]</f>
        <v>115.5</v>
      </c>
      <c r="M3288">
        <f t="shared" si="309"/>
        <v>148.5</v>
      </c>
      <c r="N3288">
        <f t="shared" si="311"/>
        <v>33</v>
      </c>
      <c r="O3288" t="s">
        <v>112</v>
      </c>
      <c r="P3288" t="s">
        <v>115</v>
      </c>
      <c r="Q3288" t="str">
        <f>TEXT(Table357[[#This Row],[order_date]],"yyyy")</f>
        <v>2016</v>
      </c>
    </row>
    <row r="3289" spans="1:17" x14ac:dyDescent="0.3">
      <c r="A3289">
        <f t="shared" si="310"/>
        <v>7777898688</v>
      </c>
      <c r="B3289" s="1">
        <v>42589</v>
      </c>
      <c r="C3289" t="str">
        <f t="shared" si="306"/>
        <v>Sunday</v>
      </c>
      <c r="D3289" t="str">
        <f t="shared" si="307"/>
        <v>August</v>
      </c>
      <c r="E3289">
        <v>20.75</v>
      </c>
      <c r="F3289" t="s">
        <v>13</v>
      </c>
      <c r="G3289" t="s">
        <v>22</v>
      </c>
      <c r="H3289">
        <f t="shared" si="308"/>
        <v>28.75</v>
      </c>
      <c r="I3289">
        <v>12</v>
      </c>
      <c r="J3289" t="s">
        <v>28</v>
      </c>
      <c r="K3289" t="s">
        <v>29</v>
      </c>
      <c r="L3289">
        <f>Table357[[#This Row],[unit_price]]*Table357[[#This Row],[quantity]]</f>
        <v>249</v>
      </c>
      <c r="M3289">
        <f t="shared" si="309"/>
        <v>345</v>
      </c>
      <c r="N3289">
        <f t="shared" si="311"/>
        <v>96</v>
      </c>
      <c r="O3289" t="s">
        <v>112</v>
      </c>
      <c r="P3289" t="s">
        <v>114</v>
      </c>
      <c r="Q3289" t="str">
        <f>TEXT(Table357[[#This Row],[order_date]],"yyyy")</f>
        <v>2016</v>
      </c>
    </row>
    <row r="3290" spans="1:17" x14ac:dyDescent="0.3">
      <c r="A3290">
        <f t="shared" si="310"/>
        <v>7777898689</v>
      </c>
      <c r="B3290" s="1">
        <v>42589</v>
      </c>
      <c r="C3290" t="str">
        <f t="shared" si="306"/>
        <v>Sunday</v>
      </c>
      <c r="D3290" t="str">
        <f t="shared" si="307"/>
        <v>August</v>
      </c>
      <c r="E3290">
        <v>12.75</v>
      </c>
      <c r="F3290" t="s">
        <v>27</v>
      </c>
      <c r="G3290" t="s">
        <v>22</v>
      </c>
      <c r="H3290">
        <f t="shared" si="308"/>
        <v>17.75</v>
      </c>
      <c r="I3290">
        <v>12</v>
      </c>
      <c r="J3290" t="s">
        <v>28</v>
      </c>
      <c r="K3290" t="s">
        <v>29</v>
      </c>
      <c r="L3290">
        <f>Table357[[#This Row],[unit_price]]*Table357[[#This Row],[quantity]]</f>
        <v>153</v>
      </c>
      <c r="M3290">
        <f t="shared" si="309"/>
        <v>213</v>
      </c>
      <c r="N3290">
        <f t="shared" si="311"/>
        <v>60</v>
      </c>
      <c r="O3290" t="s">
        <v>112</v>
      </c>
      <c r="P3290" t="s">
        <v>114</v>
      </c>
      <c r="Q3290" t="str">
        <f>TEXT(Table357[[#This Row],[order_date]],"yyyy")</f>
        <v>2016</v>
      </c>
    </row>
    <row r="3291" spans="1:17" x14ac:dyDescent="0.3">
      <c r="A3291">
        <f t="shared" si="310"/>
        <v>7777898690</v>
      </c>
      <c r="B3291" s="1">
        <v>42589</v>
      </c>
      <c r="C3291" t="str">
        <f t="shared" si="306"/>
        <v>Sunday</v>
      </c>
      <c r="D3291" t="str">
        <f t="shared" si="307"/>
        <v>August</v>
      </c>
      <c r="E3291">
        <v>12</v>
      </c>
      <c r="F3291" t="s">
        <v>27</v>
      </c>
      <c r="G3291" t="s">
        <v>8</v>
      </c>
      <c r="H3291">
        <f t="shared" si="308"/>
        <v>15</v>
      </c>
      <c r="I3291">
        <v>9</v>
      </c>
      <c r="J3291" t="s">
        <v>52</v>
      </c>
      <c r="K3291" t="s">
        <v>53</v>
      </c>
      <c r="L3291">
        <f>Table357[[#This Row],[unit_price]]*Table357[[#This Row],[quantity]]</f>
        <v>108</v>
      </c>
      <c r="M3291">
        <f t="shared" si="309"/>
        <v>135</v>
      </c>
      <c r="N3291">
        <f t="shared" si="311"/>
        <v>27</v>
      </c>
      <c r="O3291" t="s">
        <v>112</v>
      </c>
      <c r="P3291" t="s">
        <v>115</v>
      </c>
      <c r="Q3291" t="str">
        <f>TEXT(Table357[[#This Row],[order_date]],"yyyy")</f>
        <v>2016</v>
      </c>
    </row>
    <row r="3292" spans="1:17" x14ac:dyDescent="0.3">
      <c r="A3292">
        <f t="shared" si="310"/>
        <v>7777898691</v>
      </c>
      <c r="B3292" s="1">
        <v>42590</v>
      </c>
      <c r="C3292" t="str">
        <f t="shared" si="306"/>
        <v>Monday</v>
      </c>
      <c r="D3292" t="str">
        <f t="shared" si="307"/>
        <v>August</v>
      </c>
      <c r="E3292">
        <v>23.65</v>
      </c>
      <c r="F3292" t="s">
        <v>27</v>
      </c>
      <c r="G3292" t="s">
        <v>17</v>
      </c>
      <c r="H3292">
        <f t="shared" si="308"/>
        <v>30.65</v>
      </c>
      <c r="I3292">
        <v>1</v>
      </c>
      <c r="J3292" t="s">
        <v>77</v>
      </c>
      <c r="K3292" t="s">
        <v>78</v>
      </c>
      <c r="L3292">
        <f>Table357[[#This Row],[unit_price]]*Table357[[#This Row],[quantity]]</f>
        <v>23.65</v>
      </c>
      <c r="M3292">
        <f t="shared" si="309"/>
        <v>30.65</v>
      </c>
      <c r="N3292">
        <f t="shared" si="311"/>
        <v>7</v>
      </c>
      <c r="O3292" t="s">
        <v>112</v>
      </c>
      <c r="P3292" t="s">
        <v>114</v>
      </c>
      <c r="Q3292" t="str">
        <f>TEXT(Table357[[#This Row],[order_date]],"yyyy")</f>
        <v>2016</v>
      </c>
    </row>
    <row r="3293" spans="1:17" x14ac:dyDescent="0.3">
      <c r="A3293">
        <f t="shared" si="310"/>
        <v>7777898692</v>
      </c>
      <c r="B3293" s="1">
        <v>42590</v>
      </c>
      <c r="C3293" t="str">
        <f t="shared" si="306"/>
        <v>Monday</v>
      </c>
      <c r="D3293" t="str">
        <f t="shared" si="307"/>
        <v>August</v>
      </c>
      <c r="E3293">
        <v>16</v>
      </c>
      <c r="F3293" t="s">
        <v>7</v>
      </c>
      <c r="G3293" t="s">
        <v>8</v>
      </c>
      <c r="H3293">
        <f t="shared" si="308"/>
        <v>20.5</v>
      </c>
      <c r="I3293">
        <v>9</v>
      </c>
      <c r="J3293" t="s">
        <v>11</v>
      </c>
      <c r="K3293" t="s">
        <v>12</v>
      </c>
      <c r="L3293">
        <f>Table357[[#This Row],[unit_price]]*Table357[[#This Row],[quantity]]</f>
        <v>144</v>
      </c>
      <c r="M3293">
        <f t="shared" si="309"/>
        <v>184.5</v>
      </c>
      <c r="N3293">
        <f t="shared" si="311"/>
        <v>40.5</v>
      </c>
      <c r="O3293" t="s">
        <v>111</v>
      </c>
      <c r="P3293" t="s">
        <v>115</v>
      </c>
      <c r="Q3293" t="str">
        <f>TEXT(Table357[[#This Row],[order_date]],"yyyy")</f>
        <v>2016</v>
      </c>
    </row>
    <row r="3294" spans="1:17" x14ac:dyDescent="0.3">
      <c r="A3294">
        <f t="shared" si="310"/>
        <v>7777898693</v>
      </c>
      <c r="B3294" s="1">
        <v>42590</v>
      </c>
      <c r="C3294" t="str">
        <f t="shared" si="306"/>
        <v>Monday</v>
      </c>
      <c r="D3294" t="str">
        <f t="shared" si="307"/>
        <v>August</v>
      </c>
      <c r="E3294">
        <v>18.5</v>
      </c>
      <c r="F3294" t="s">
        <v>13</v>
      </c>
      <c r="G3294" t="s">
        <v>14</v>
      </c>
      <c r="H3294">
        <f t="shared" si="308"/>
        <v>25.5</v>
      </c>
      <c r="I3294">
        <v>6</v>
      </c>
      <c r="J3294" t="s">
        <v>15</v>
      </c>
      <c r="K3294" t="s">
        <v>16</v>
      </c>
      <c r="L3294">
        <f>Table357[[#This Row],[unit_price]]*Table357[[#This Row],[quantity]]</f>
        <v>111</v>
      </c>
      <c r="M3294">
        <f t="shared" si="309"/>
        <v>153</v>
      </c>
      <c r="N3294">
        <f t="shared" si="311"/>
        <v>42</v>
      </c>
      <c r="O3294" t="s">
        <v>111</v>
      </c>
      <c r="P3294" t="s">
        <v>115</v>
      </c>
      <c r="Q3294" t="str">
        <f>TEXT(Table357[[#This Row],[order_date]],"yyyy")</f>
        <v>2016</v>
      </c>
    </row>
    <row r="3295" spans="1:17" x14ac:dyDescent="0.3">
      <c r="A3295">
        <f t="shared" si="310"/>
        <v>7777898694</v>
      </c>
      <c r="B3295" s="1">
        <v>42590</v>
      </c>
      <c r="C3295" t="str">
        <f t="shared" si="306"/>
        <v>Monday</v>
      </c>
      <c r="D3295" t="str">
        <f t="shared" si="307"/>
        <v>August</v>
      </c>
      <c r="E3295">
        <v>14.5</v>
      </c>
      <c r="F3295" t="s">
        <v>7</v>
      </c>
      <c r="G3295" t="s">
        <v>8</v>
      </c>
      <c r="H3295">
        <f t="shared" si="308"/>
        <v>19</v>
      </c>
      <c r="I3295">
        <v>3</v>
      </c>
      <c r="J3295" t="s">
        <v>74</v>
      </c>
      <c r="K3295" t="s">
        <v>75</v>
      </c>
      <c r="L3295">
        <f>Table357[[#This Row],[unit_price]]*Table357[[#This Row],[quantity]]</f>
        <v>43.5</v>
      </c>
      <c r="M3295">
        <f t="shared" si="309"/>
        <v>57</v>
      </c>
      <c r="N3295">
        <f t="shared" si="311"/>
        <v>13.5</v>
      </c>
      <c r="O3295" t="s">
        <v>112</v>
      </c>
      <c r="P3295" t="s">
        <v>115</v>
      </c>
      <c r="Q3295" t="str">
        <f>TEXT(Table357[[#This Row],[order_date]],"yyyy")</f>
        <v>2016</v>
      </c>
    </row>
    <row r="3296" spans="1:17" x14ac:dyDescent="0.3">
      <c r="A3296">
        <f t="shared" si="310"/>
        <v>7777898695</v>
      </c>
      <c r="B3296" s="1">
        <v>42591</v>
      </c>
      <c r="C3296" t="str">
        <f t="shared" si="306"/>
        <v>Tuesday</v>
      </c>
      <c r="D3296" t="str">
        <f t="shared" si="307"/>
        <v>August</v>
      </c>
      <c r="E3296">
        <v>20.75</v>
      </c>
      <c r="F3296" t="s">
        <v>13</v>
      </c>
      <c r="G3296" t="s">
        <v>22</v>
      </c>
      <c r="H3296">
        <f t="shared" si="308"/>
        <v>28.75</v>
      </c>
      <c r="I3296">
        <v>4</v>
      </c>
      <c r="J3296" t="s">
        <v>44</v>
      </c>
      <c r="K3296" t="s">
        <v>45</v>
      </c>
      <c r="L3296">
        <f>Table357[[#This Row],[unit_price]]*Table357[[#This Row],[quantity]]</f>
        <v>83</v>
      </c>
      <c r="M3296">
        <f t="shared" si="309"/>
        <v>115</v>
      </c>
      <c r="N3296">
        <f t="shared" si="311"/>
        <v>32</v>
      </c>
      <c r="O3296" t="s">
        <v>112</v>
      </c>
      <c r="P3296" t="s">
        <v>114</v>
      </c>
      <c r="Q3296" t="str">
        <f>TEXT(Table357[[#This Row],[order_date]],"yyyy")</f>
        <v>2016</v>
      </c>
    </row>
    <row r="3297" spans="1:17" x14ac:dyDescent="0.3">
      <c r="A3297">
        <f t="shared" si="310"/>
        <v>7777898696</v>
      </c>
      <c r="B3297" s="1">
        <v>42591</v>
      </c>
      <c r="C3297" t="str">
        <f t="shared" si="306"/>
        <v>Tuesday</v>
      </c>
      <c r="D3297" t="str">
        <f t="shared" si="307"/>
        <v>August</v>
      </c>
      <c r="E3297">
        <v>12.5</v>
      </c>
      <c r="F3297" t="s">
        <v>27</v>
      </c>
      <c r="G3297" t="s">
        <v>17</v>
      </c>
      <c r="H3297">
        <f t="shared" si="308"/>
        <v>19.5</v>
      </c>
      <c r="I3297">
        <v>7</v>
      </c>
      <c r="J3297" t="s">
        <v>38</v>
      </c>
      <c r="K3297" t="s">
        <v>39</v>
      </c>
      <c r="L3297">
        <f>Table357[[#This Row],[unit_price]]*Table357[[#This Row],[quantity]]</f>
        <v>87.5</v>
      </c>
      <c r="M3297">
        <f t="shared" si="309"/>
        <v>136.5</v>
      </c>
      <c r="N3297">
        <f t="shared" si="311"/>
        <v>49</v>
      </c>
      <c r="O3297" t="s">
        <v>111</v>
      </c>
      <c r="P3297" t="s">
        <v>114</v>
      </c>
      <c r="Q3297" t="str">
        <f>TEXT(Table357[[#This Row],[order_date]],"yyyy")</f>
        <v>2016</v>
      </c>
    </row>
    <row r="3298" spans="1:17" x14ac:dyDescent="0.3">
      <c r="A3298">
        <f t="shared" si="310"/>
        <v>7777898697</v>
      </c>
      <c r="B3298" s="1">
        <v>42591</v>
      </c>
      <c r="C3298" t="str">
        <f t="shared" si="306"/>
        <v>Tuesday</v>
      </c>
      <c r="D3298" t="str">
        <f t="shared" si="307"/>
        <v>August</v>
      </c>
      <c r="E3298">
        <v>20.75</v>
      </c>
      <c r="F3298" t="s">
        <v>13</v>
      </c>
      <c r="G3298" t="s">
        <v>22</v>
      </c>
      <c r="H3298">
        <f t="shared" si="308"/>
        <v>28.75</v>
      </c>
      <c r="I3298">
        <v>7</v>
      </c>
      <c r="J3298" t="s">
        <v>23</v>
      </c>
      <c r="K3298" t="s">
        <v>24</v>
      </c>
      <c r="L3298">
        <f>Table357[[#This Row],[unit_price]]*Table357[[#This Row],[quantity]]</f>
        <v>145.25</v>
      </c>
      <c r="M3298">
        <f t="shared" si="309"/>
        <v>201.25</v>
      </c>
      <c r="N3298">
        <f t="shared" si="311"/>
        <v>56</v>
      </c>
      <c r="O3298" t="s">
        <v>112</v>
      </c>
      <c r="P3298" t="s">
        <v>114</v>
      </c>
      <c r="Q3298" t="str">
        <f>TEXT(Table357[[#This Row],[order_date]],"yyyy")</f>
        <v>2016</v>
      </c>
    </row>
    <row r="3299" spans="1:17" x14ac:dyDescent="0.3">
      <c r="A3299">
        <f t="shared" si="310"/>
        <v>7777898698</v>
      </c>
      <c r="B3299" s="1">
        <v>42591</v>
      </c>
      <c r="C3299" t="str">
        <f t="shared" si="306"/>
        <v>Tuesday</v>
      </c>
      <c r="D3299" t="str">
        <f t="shared" si="307"/>
        <v>August</v>
      </c>
      <c r="E3299">
        <v>16</v>
      </c>
      <c r="F3299" t="s">
        <v>7</v>
      </c>
      <c r="G3299" t="s">
        <v>14</v>
      </c>
      <c r="H3299">
        <f t="shared" si="308"/>
        <v>21.5</v>
      </c>
      <c r="I3299">
        <v>1</v>
      </c>
      <c r="J3299" t="s">
        <v>42</v>
      </c>
      <c r="K3299" t="s">
        <v>43</v>
      </c>
      <c r="L3299">
        <f>Table357[[#This Row],[unit_price]]*Table357[[#This Row],[quantity]]</f>
        <v>16</v>
      </c>
      <c r="M3299">
        <f t="shared" si="309"/>
        <v>21.5</v>
      </c>
      <c r="N3299">
        <f t="shared" si="311"/>
        <v>5.5</v>
      </c>
      <c r="O3299" t="s">
        <v>111</v>
      </c>
      <c r="P3299" t="s">
        <v>114</v>
      </c>
      <c r="Q3299" t="str">
        <f>TEXT(Table357[[#This Row],[order_date]],"yyyy")</f>
        <v>2016</v>
      </c>
    </row>
    <row r="3300" spans="1:17" x14ac:dyDescent="0.3">
      <c r="A3300">
        <f t="shared" si="310"/>
        <v>7777898699</v>
      </c>
      <c r="B3300" s="1">
        <v>42592</v>
      </c>
      <c r="C3300" t="str">
        <f t="shared" si="306"/>
        <v>Wednesday</v>
      </c>
      <c r="D3300" t="str">
        <f t="shared" si="307"/>
        <v>August</v>
      </c>
      <c r="E3300">
        <v>16.75</v>
      </c>
      <c r="F3300" t="s">
        <v>7</v>
      </c>
      <c r="G3300" t="s">
        <v>22</v>
      </c>
      <c r="H3300">
        <f t="shared" si="308"/>
        <v>23.25</v>
      </c>
      <c r="I3300">
        <v>4</v>
      </c>
      <c r="J3300" t="s">
        <v>46</v>
      </c>
      <c r="K3300" t="s">
        <v>47</v>
      </c>
      <c r="L3300">
        <f>Table357[[#This Row],[unit_price]]*Table357[[#This Row],[quantity]]</f>
        <v>67</v>
      </c>
      <c r="M3300">
        <f t="shared" si="309"/>
        <v>93</v>
      </c>
      <c r="N3300">
        <f t="shared" si="311"/>
        <v>26</v>
      </c>
      <c r="O3300" t="s">
        <v>111</v>
      </c>
      <c r="P3300" t="s">
        <v>114</v>
      </c>
      <c r="Q3300" t="str">
        <f>TEXT(Table357[[#This Row],[order_date]],"yyyy")</f>
        <v>2016</v>
      </c>
    </row>
    <row r="3301" spans="1:17" x14ac:dyDescent="0.3">
      <c r="A3301">
        <f t="shared" si="310"/>
        <v>7777898700</v>
      </c>
      <c r="B3301" s="1">
        <v>42592</v>
      </c>
      <c r="C3301" t="str">
        <f t="shared" si="306"/>
        <v>Wednesday</v>
      </c>
      <c r="D3301" t="str">
        <f t="shared" si="307"/>
        <v>August</v>
      </c>
      <c r="E3301">
        <v>16</v>
      </c>
      <c r="F3301" t="s">
        <v>7</v>
      </c>
      <c r="G3301" t="s">
        <v>8</v>
      </c>
      <c r="H3301">
        <f t="shared" si="308"/>
        <v>20.5</v>
      </c>
      <c r="I3301">
        <v>5</v>
      </c>
      <c r="J3301" t="s">
        <v>36</v>
      </c>
      <c r="K3301" t="s">
        <v>37</v>
      </c>
      <c r="L3301">
        <f>Table357[[#This Row],[unit_price]]*Table357[[#This Row],[quantity]]</f>
        <v>80</v>
      </c>
      <c r="M3301">
        <f t="shared" si="309"/>
        <v>102.5</v>
      </c>
      <c r="N3301">
        <f t="shared" si="311"/>
        <v>22.5</v>
      </c>
      <c r="O3301" t="s">
        <v>112</v>
      </c>
      <c r="P3301" t="s">
        <v>114</v>
      </c>
      <c r="Q3301" t="str">
        <f>TEXT(Table357[[#This Row],[order_date]],"yyyy")</f>
        <v>2016</v>
      </c>
    </row>
    <row r="3302" spans="1:17" x14ac:dyDescent="0.3">
      <c r="A3302">
        <f t="shared" si="310"/>
        <v>7777898701</v>
      </c>
      <c r="B3302" s="1">
        <v>42592</v>
      </c>
      <c r="C3302" t="str">
        <f t="shared" si="306"/>
        <v>Wednesday</v>
      </c>
      <c r="D3302" t="str">
        <f t="shared" si="307"/>
        <v>August</v>
      </c>
      <c r="E3302">
        <v>16</v>
      </c>
      <c r="F3302" t="s">
        <v>7</v>
      </c>
      <c r="G3302" t="s">
        <v>8</v>
      </c>
      <c r="H3302">
        <f t="shared" si="308"/>
        <v>20.5</v>
      </c>
      <c r="I3302">
        <v>8</v>
      </c>
      <c r="J3302" t="s">
        <v>58</v>
      </c>
      <c r="K3302" t="s">
        <v>59</v>
      </c>
      <c r="L3302">
        <f>Table357[[#This Row],[unit_price]]*Table357[[#This Row],[quantity]]</f>
        <v>128</v>
      </c>
      <c r="M3302">
        <f t="shared" si="309"/>
        <v>164</v>
      </c>
      <c r="N3302">
        <f t="shared" si="311"/>
        <v>36</v>
      </c>
      <c r="O3302" t="s">
        <v>111</v>
      </c>
      <c r="P3302" t="s">
        <v>115</v>
      </c>
      <c r="Q3302" t="str">
        <f>TEXT(Table357[[#This Row],[order_date]],"yyyy")</f>
        <v>2016</v>
      </c>
    </row>
    <row r="3303" spans="1:17" x14ac:dyDescent="0.3">
      <c r="A3303">
        <f t="shared" si="310"/>
        <v>7777898702</v>
      </c>
      <c r="B3303" s="1">
        <v>42592</v>
      </c>
      <c r="C3303" t="str">
        <f t="shared" si="306"/>
        <v>Wednesday</v>
      </c>
      <c r="D3303" t="str">
        <f t="shared" si="307"/>
        <v>August</v>
      </c>
      <c r="E3303">
        <v>12.5</v>
      </c>
      <c r="F3303" t="s">
        <v>27</v>
      </c>
      <c r="G3303" t="s">
        <v>17</v>
      </c>
      <c r="H3303">
        <f t="shared" si="308"/>
        <v>19.5</v>
      </c>
      <c r="I3303">
        <v>5</v>
      </c>
      <c r="J3303" t="s">
        <v>25</v>
      </c>
      <c r="K3303" t="s">
        <v>26</v>
      </c>
      <c r="L3303">
        <f>Table357[[#This Row],[unit_price]]*Table357[[#This Row],[quantity]]</f>
        <v>62.5</v>
      </c>
      <c r="M3303">
        <f t="shared" si="309"/>
        <v>97.5</v>
      </c>
      <c r="N3303">
        <f t="shared" si="311"/>
        <v>35</v>
      </c>
      <c r="O3303" t="s">
        <v>111</v>
      </c>
      <c r="P3303" t="s">
        <v>115</v>
      </c>
      <c r="Q3303" t="str">
        <f>TEXT(Table357[[#This Row],[order_date]],"yyyy")</f>
        <v>2016</v>
      </c>
    </row>
    <row r="3304" spans="1:17" x14ac:dyDescent="0.3">
      <c r="A3304">
        <f t="shared" si="310"/>
        <v>7777898703</v>
      </c>
      <c r="B3304" s="1">
        <v>42592</v>
      </c>
      <c r="C3304" t="str">
        <f t="shared" si="306"/>
        <v>Wednesday</v>
      </c>
      <c r="D3304" t="str">
        <f t="shared" si="307"/>
        <v>August</v>
      </c>
      <c r="E3304">
        <v>16</v>
      </c>
      <c r="F3304" t="s">
        <v>7</v>
      </c>
      <c r="G3304" t="s">
        <v>14</v>
      </c>
      <c r="H3304">
        <f t="shared" si="308"/>
        <v>21.5</v>
      </c>
      <c r="I3304">
        <v>7</v>
      </c>
      <c r="J3304" t="s">
        <v>64</v>
      </c>
      <c r="K3304" t="s">
        <v>65</v>
      </c>
      <c r="L3304">
        <f>Table357[[#This Row],[unit_price]]*Table357[[#This Row],[quantity]]</f>
        <v>112</v>
      </c>
      <c r="M3304">
        <f t="shared" si="309"/>
        <v>150.5</v>
      </c>
      <c r="N3304">
        <f t="shared" si="311"/>
        <v>38.5</v>
      </c>
      <c r="O3304" t="s">
        <v>111</v>
      </c>
      <c r="P3304" t="s">
        <v>115</v>
      </c>
      <c r="Q3304" t="str">
        <f>TEXT(Table357[[#This Row],[order_date]],"yyyy")</f>
        <v>2016</v>
      </c>
    </row>
    <row r="3305" spans="1:17" x14ac:dyDescent="0.3">
      <c r="A3305">
        <f t="shared" si="310"/>
        <v>7777898704</v>
      </c>
      <c r="B3305" s="1">
        <v>42593</v>
      </c>
      <c r="C3305" t="str">
        <f t="shared" si="306"/>
        <v>Thursday</v>
      </c>
      <c r="D3305" t="str">
        <f t="shared" si="307"/>
        <v>August</v>
      </c>
      <c r="E3305">
        <v>12</v>
      </c>
      <c r="F3305" t="s">
        <v>27</v>
      </c>
      <c r="G3305" t="s">
        <v>14</v>
      </c>
      <c r="H3305">
        <f t="shared" si="308"/>
        <v>16</v>
      </c>
      <c r="I3305">
        <v>7</v>
      </c>
      <c r="J3305" t="s">
        <v>20</v>
      </c>
      <c r="K3305" t="s">
        <v>21</v>
      </c>
      <c r="L3305">
        <f>Table357[[#This Row],[unit_price]]*Table357[[#This Row],[quantity]]</f>
        <v>84</v>
      </c>
      <c r="M3305">
        <f t="shared" si="309"/>
        <v>112</v>
      </c>
      <c r="N3305">
        <f t="shared" si="311"/>
        <v>28</v>
      </c>
      <c r="O3305" t="s">
        <v>111</v>
      </c>
      <c r="P3305" t="s">
        <v>114</v>
      </c>
      <c r="Q3305" t="str">
        <f>TEXT(Table357[[#This Row],[order_date]],"yyyy")</f>
        <v>2016</v>
      </c>
    </row>
    <row r="3306" spans="1:17" x14ac:dyDescent="0.3">
      <c r="A3306">
        <f t="shared" si="310"/>
        <v>7777898705</v>
      </c>
      <c r="B3306" s="1">
        <v>42593</v>
      </c>
      <c r="C3306" t="str">
        <f t="shared" si="306"/>
        <v>Thursday</v>
      </c>
      <c r="D3306" t="str">
        <f t="shared" si="307"/>
        <v>August</v>
      </c>
      <c r="E3306">
        <v>16.5</v>
      </c>
      <c r="F3306" t="s">
        <v>7</v>
      </c>
      <c r="G3306" t="s">
        <v>17</v>
      </c>
      <c r="H3306">
        <f t="shared" si="308"/>
        <v>25</v>
      </c>
      <c r="I3306">
        <v>12</v>
      </c>
      <c r="J3306" t="s">
        <v>32</v>
      </c>
      <c r="K3306" t="s">
        <v>33</v>
      </c>
      <c r="L3306">
        <f>Table357[[#This Row],[unit_price]]*Table357[[#This Row],[quantity]]</f>
        <v>198</v>
      </c>
      <c r="M3306">
        <f t="shared" si="309"/>
        <v>300</v>
      </c>
      <c r="N3306">
        <f t="shared" si="311"/>
        <v>102</v>
      </c>
      <c r="O3306" t="s">
        <v>112</v>
      </c>
      <c r="P3306" t="s">
        <v>115</v>
      </c>
      <c r="Q3306" t="str">
        <f>TEXT(Table357[[#This Row],[order_date]],"yyyy")</f>
        <v>2016</v>
      </c>
    </row>
    <row r="3307" spans="1:17" x14ac:dyDescent="0.3">
      <c r="A3307">
        <f t="shared" si="310"/>
        <v>7777898706</v>
      </c>
      <c r="B3307" s="1">
        <v>42593</v>
      </c>
      <c r="C3307" t="str">
        <f t="shared" si="306"/>
        <v>Thursday</v>
      </c>
      <c r="D3307" t="str">
        <f t="shared" si="307"/>
        <v>August</v>
      </c>
      <c r="E3307">
        <v>12</v>
      </c>
      <c r="F3307" t="s">
        <v>27</v>
      </c>
      <c r="G3307" t="s">
        <v>8</v>
      </c>
      <c r="H3307">
        <f t="shared" si="308"/>
        <v>15</v>
      </c>
      <c r="I3307">
        <v>7</v>
      </c>
      <c r="J3307" t="s">
        <v>11</v>
      </c>
      <c r="K3307" t="s">
        <v>12</v>
      </c>
      <c r="L3307">
        <f>Table357[[#This Row],[unit_price]]*Table357[[#This Row],[quantity]]</f>
        <v>84</v>
      </c>
      <c r="M3307">
        <f t="shared" si="309"/>
        <v>105</v>
      </c>
      <c r="N3307">
        <f t="shared" si="311"/>
        <v>21</v>
      </c>
      <c r="O3307" t="s">
        <v>111</v>
      </c>
      <c r="P3307" t="s">
        <v>114</v>
      </c>
      <c r="Q3307" t="str">
        <f>TEXT(Table357[[#This Row],[order_date]],"yyyy")</f>
        <v>2016</v>
      </c>
    </row>
    <row r="3308" spans="1:17" x14ac:dyDescent="0.3">
      <c r="A3308">
        <f t="shared" si="310"/>
        <v>7777898707</v>
      </c>
      <c r="B3308" s="1">
        <v>42593</v>
      </c>
      <c r="C3308" t="str">
        <f t="shared" si="306"/>
        <v>Thursday</v>
      </c>
      <c r="D3308" t="str">
        <f t="shared" si="307"/>
        <v>August</v>
      </c>
      <c r="E3308">
        <v>17.95</v>
      </c>
      <c r="F3308" t="s">
        <v>13</v>
      </c>
      <c r="G3308" t="s">
        <v>14</v>
      </c>
      <c r="H3308">
        <f t="shared" si="308"/>
        <v>24.95</v>
      </c>
      <c r="I3308">
        <v>7</v>
      </c>
      <c r="J3308" t="s">
        <v>56</v>
      </c>
      <c r="K3308" t="s">
        <v>57</v>
      </c>
      <c r="L3308">
        <f>Table357[[#This Row],[unit_price]]*Table357[[#This Row],[quantity]]</f>
        <v>125.64999999999999</v>
      </c>
      <c r="M3308">
        <f t="shared" si="309"/>
        <v>174.65</v>
      </c>
      <c r="N3308">
        <f t="shared" si="311"/>
        <v>49</v>
      </c>
      <c r="O3308" t="s">
        <v>112</v>
      </c>
      <c r="P3308" t="s">
        <v>114</v>
      </c>
      <c r="Q3308" t="str">
        <f>TEXT(Table357[[#This Row],[order_date]],"yyyy")</f>
        <v>2016</v>
      </c>
    </row>
    <row r="3309" spans="1:17" x14ac:dyDescent="0.3">
      <c r="A3309">
        <f t="shared" si="310"/>
        <v>7777898708</v>
      </c>
      <c r="B3309" s="1">
        <v>42593</v>
      </c>
      <c r="C3309" t="str">
        <f t="shared" si="306"/>
        <v>Thursday</v>
      </c>
      <c r="D3309" t="str">
        <f t="shared" si="307"/>
        <v>August</v>
      </c>
      <c r="E3309">
        <v>20.25</v>
      </c>
      <c r="F3309" t="s">
        <v>13</v>
      </c>
      <c r="G3309" t="s">
        <v>14</v>
      </c>
      <c r="H3309">
        <f t="shared" si="308"/>
        <v>27.25</v>
      </c>
      <c r="I3309">
        <v>5</v>
      </c>
      <c r="J3309" t="s">
        <v>64</v>
      </c>
      <c r="K3309" t="s">
        <v>65</v>
      </c>
      <c r="L3309">
        <f>Table357[[#This Row],[unit_price]]*Table357[[#This Row],[quantity]]</f>
        <v>101.25</v>
      </c>
      <c r="M3309">
        <f t="shared" si="309"/>
        <v>136.25</v>
      </c>
      <c r="N3309">
        <f t="shared" si="311"/>
        <v>35</v>
      </c>
      <c r="O3309" t="s">
        <v>112</v>
      </c>
      <c r="P3309" t="s">
        <v>114</v>
      </c>
      <c r="Q3309" t="str">
        <f>TEXT(Table357[[#This Row],[order_date]],"yyyy")</f>
        <v>2016</v>
      </c>
    </row>
    <row r="3310" spans="1:17" x14ac:dyDescent="0.3">
      <c r="A3310">
        <f t="shared" si="310"/>
        <v>7777898709</v>
      </c>
      <c r="B3310" s="1">
        <v>42594</v>
      </c>
      <c r="C3310" t="str">
        <f t="shared" si="306"/>
        <v>Friday</v>
      </c>
      <c r="D3310" t="str">
        <f t="shared" si="307"/>
        <v>August</v>
      </c>
      <c r="E3310">
        <v>20.5</v>
      </c>
      <c r="F3310" t="s">
        <v>13</v>
      </c>
      <c r="G3310" t="s">
        <v>8</v>
      </c>
      <c r="H3310">
        <f t="shared" si="308"/>
        <v>26.5</v>
      </c>
      <c r="I3310">
        <v>12</v>
      </c>
      <c r="J3310" t="s">
        <v>58</v>
      </c>
      <c r="K3310" t="s">
        <v>59</v>
      </c>
      <c r="L3310">
        <f>Table357[[#This Row],[unit_price]]*Table357[[#This Row],[quantity]]</f>
        <v>246</v>
      </c>
      <c r="M3310">
        <f t="shared" si="309"/>
        <v>318</v>
      </c>
      <c r="N3310">
        <f t="shared" si="311"/>
        <v>72</v>
      </c>
      <c r="O3310" t="s">
        <v>111</v>
      </c>
      <c r="P3310" t="s">
        <v>115</v>
      </c>
      <c r="Q3310" t="str">
        <f>TEXT(Table357[[#This Row],[order_date]],"yyyy")</f>
        <v>2016</v>
      </c>
    </row>
    <row r="3311" spans="1:17" x14ac:dyDescent="0.3">
      <c r="A3311">
        <f t="shared" si="310"/>
        <v>7777898710</v>
      </c>
      <c r="B3311" s="1">
        <v>42594</v>
      </c>
      <c r="C3311" t="str">
        <f t="shared" si="306"/>
        <v>Friday</v>
      </c>
      <c r="D3311" t="str">
        <f t="shared" si="307"/>
        <v>August</v>
      </c>
      <c r="E3311">
        <v>20.25</v>
      </c>
      <c r="F3311" t="s">
        <v>13</v>
      </c>
      <c r="G3311" t="s">
        <v>14</v>
      </c>
      <c r="H3311">
        <f t="shared" si="308"/>
        <v>27.25</v>
      </c>
      <c r="I3311">
        <v>10</v>
      </c>
      <c r="J3311" t="s">
        <v>68</v>
      </c>
      <c r="K3311" t="s">
        <v>69</v>
      </c>
      <c r="L3311">
        <f>Table357[[#This Row],[unit_price]]*Table357[[#This Row],[quantity]]</f>
        <v>202.5</v>
      </c>
      <c r="M3311">
        <f t="shared" si="309"/>
        <v>272.5</v>
      </c>
      <c r="N3311">
        <f t="shared" si="311"/>
        <v>70</v>
      </c>
      <c r="O3311" t="s">
        <v>111</v>
      </c>
      <c r="P3311" t="s">
        <v>115</v>
      </c>
      <c r="Q3311" t="str">
        <f>TEXT(Table357[[#This Row],[order_date]],"yyyy")</f>
        <v>2016</v>
      </c>
    </row>
    <row r="3312" spans="1:17" x14ac:dyDescent="0.3">
      <c r="A3312">
        <f t="shared" si="310"/>
        <v>7777898711</v>
      </c>
      <c r="B3312" s="1">
        <v>42594</v>
      </c>
      <c r="C3312" t="str">
        <f t="shared" si="306"/>
        <v>Friday</v>
      </c>
      <c r="D3312" t="str">
        <f t="shared" si="307"/>
        <v>August</v>
      </c>
      <c r="E3312">
        <v>12</v>
      </c>
      <c r="F3312" t="s">
        <v>27</v>
      </c>
      <c r="G3312" t="s">
        <v>14</v>
      </c>
      <c r="H3312">
        <f t="shared" si="308"/>
        <v>16</v>
      </c>
      <c r="I3312">
        <v>1</v>
      </c>
      <c r="J3312" t="s">
        <v>68</v>
      </c>
      <c r="K3312" t="s">
        <v>69</v>
      </c>
      <c r="L3312">
        <f>Table357[[#This Row],[unit_price]]*Table357[[#This Row],[quantity]]</f>
        <v>12</v>
      </c>
      <c r="M3312">
        <f t="shared" si="309"/>
        <v>16</v>
      </c>
      <c r="N3312">
        <f t="shared" si="311"/>
        <v>4</v>
      </c>
      <c r="O3312" t="s">
        <v>111</v>
      </c>
      <c r="P3312" t="s">
        <v>115</v>
      </c>
      <c r="Q3312" t="str">
        <f>TEXT(Table357[[#This Row],[order_date]],"yyyy")</f>
        <v>2016</v>
      </c>
    </row>
    <row r="3313" spans="1:17" x14ac:dyDescent="0.3">
      <c r="A3313">
        <f t="shared" si="310"/>
        <v>7777898712</v>
      </c>
      <c r="B3313" s="1">
        <v>42594</v>
      </c>
      <c r="C3313" t="str">
        <f t="shared" si="306"/>
        <v>Friday</v>
      </c>
      <c r="D3313" t="str">
        <f t="shared" si="307"/>
        <v>August</v>
      </c>
      <c r="E3313">
        <v>12</v>
      </c>
      <c r="F3313" t="s">
        <v>27</v>
      </c>
      <c r="G3313" t="s">
        <v>14</v>
      </c>
      <c r="H3313">
        <f t="shared" si="308"/>
        <v>16</v>
      </c>
      <c r="I3313">
        <v>6</v>
      </c>
      <c r="J3313" t="s">
        <v>20</v>
      </c>
      <c r="K3313" t="s">
        <v>21</v>
      </c>
      <c r="L3313">
        <f>Table357[[#This Row],[unit_price]]*Table357[[#This Row],[quantity]]</f>
        <v>72</v>
      </c>
      <c r="M3313">
        <f t="shared" si="309"/>
        <v>96</v>
      </c>
      <c r="N3313">
        <f t="shared" si="311"/>
        <v>24</v>
      </c>
      <c r="O3313" t="s">
        <v>112</v>
      </c>
      <c r="P3313" t="s">
        <v>115</v>
      </c>
      <c r="Q3313" t="str">
        <f>TEXT(Table357[[#This Row],[order_date]],"yyyy")</f>
        <v>2016</v>
      </c>
    </row>
    <row r="3314" spans="1:17" x14ac:dyDescent="0.3">
      <c r="A3314">
        <f t="shared" si="310"/>
        <v>7777898713</v>
      </c>
      <c r="B3314" s="1">
        <v>42594</v>
      </c>
      <c r="C3314" t="str">
        <f t="shared" si="306"/>
        <v>Friday</v>
      </c>
      <c r="D3314" t="str">
        <f t="shared" si="307"/>
        <v>August</v>
      </c>
      <c r="E3314">
        <v>20.75</v>
      </c>
      <c r="F3314" t="s">
        <v>13</v>
      </c>
      <c r="G3314" t="s">
        <v>22</v>
      </c>
      <c r="H3314">
        <f t="shared" si="308"/>
        <v>28.75</v>
      </c>
      <c r="I3314">
        <v>11</v>
      </c>
      <c r="J3314" t="s">
        <v>28</v>
      </c>
      <c r="K3314" t="s">
        <v>29</v>
      </c>
      <c r="L3314">
        <f>Table357[[#This Row],[unit_price]]*Table357[[#This Row],[quantity]]</f>
        <v>228.25</v>
      </c>
      <c r="M3314">
        <f t="shared" si="309"/>
        <v>316.25</v>
      </c>
      <c r="N3314">
        <f t="shared" si="311"/>
        <v>88</v>
      </c>
      <c r="O3314" t="s">
        <v>112</v>
      </c>
      <c r="P3314" t="s">
        <v>115</v>
      </c>
      <c r="Q3314" t="str">
        <f>TEXT(Table357[[#This Row],[order_date]],"yyyy")</f>
        <v>2016</v>
      </c>
    </row>
    <row r="3315" spans="1:17" x14ac:dyDescent="0.3">
      <c r="A3315">
        <f t="shared" si="310"/>
        <v>7777898714</v>
      </c>
      <c r="B3315" s="1">
        <v>42594</v>
      </c>
      <c r="C3315" t="str">
        <f t="shared" si="306"/>
        <v>Friday</v>
      </c>
      <c r="D3315" t="str">
        <f t="shared" si="307"/>
        <v>August</v>
      </c>
      <c r="E3315">
        <v>10.5</v>
      </c>
      <c r="F3315" t="s">
        <v>27</v>
      </c>
      <c r="G3315" t="s">
        <v>8</v>
      </c>
      <c r="H3315">
        <f t="shared" si="308"/>
        <v>13.5</v>
      </c>
      <c r="I3315">
        <v>3</v>
      </c>
      <c r="J3315" t="s">
        <v>9</v>
      </c>
      <c r="K3315" t="s">
        <v>10</v>
      </c>
      <c r="L3315">
        <f>Table357[[#This Row],[unit_price]]*Table357[[#This Row],[quantity]]</f>
        <v>31.5</v>
      </c>
      <c r="M3315">
        <f t="shared" si="309"/>
        <v>40.5</v>
      </c>
      <c r="N3315">
        <f t="shared" si="311"/>
        <v>9</v>
      </c>
      <c r="O3315" t="s">
        <v>112</v>
      </c>
      <c r="P3315" t="s">
        <v>115</v>
      </c>
      <c r="Q3315" t="str">
        <f>TEXT(Table357[[#This Row],[order_date]],"yyyy")</f>
        <v>2016</v>
      </c>
    </row>
    <row r="3316" spans="1:17" x14ac:dyDescent="0.3">
      <c r="A3316">
        <f t="shared" si="310"/>
        <v>7777898715</v>
      </c>
      <c r="B3316" s="1">
        <v>42594</v>
      </c>
      <c r="C3316" t="str">
        <f t="shared" si="306"/>
        <v>Friday</v>
      </c>
      <c r="D3316" t="str">
        <f t="shared" si="307"/>
        <v>August</v>
      </c>
      <c r="E3316">
        <v>20.75</v>
      </c>
      <c r="F3316" t="s">
        <v>13</v>
      </c>
      <c r="G3316" t="s">
        <v>17</v>
      </c>
      <c r="H3316">
        <f t="shared" si="308"/>
        <v>30.75</v>
      </c>
      <c r="I3316">
        <v>4</v>
      </c>
      <c r="J3316" t="s">
        <v>66</v>
      </c>
      <c r="K3316" t="s">
        <v>67</v>
      </c>
      <c r="L3316">
        <f>Table357[[#This Row],[unit_price]]*Table357[[#This Row],[quantity]]</f>
        <v>83</v>
      </c>
      <c r="M3316">
        <f t="shared" si="309"/>
        <v>123</v>
      </c>
      <c r="N3316">
        <f t="shared" si="311"/>
        <v>40</v>
      </c>
      <c r="O3316" t="s">
        <v>111</v>
      </c>
      <c r="P3316" t="s">
        <v>114</v>
      </c>
      <c r="Q3316" t="str">
        <f>TEXT(Table357[[#This Row],[order_date]],"yyyy")</f>
        <v>2016</v>
      </c>
    </row>
    <row r="3317" spans="1:17" x14ac:dyDescent="0.3">
      <c r="A3317">
        <f t="shared" si="310"/>
        <v>7777898716</v>
      </c>
      <c r="B3317" s="1">
        <v>42594</v>
      </c>
      <c r="C3317" t="str">
        <f t="shared" si="306"/>
        <v>Friday</v>
      </c>
      <c r="D3317" t="str">
        <f t="shared" si="307"/>
        <v>August</v>
      </c>
      <c r="E3317">
        <v>9.75</v>
      </c>
      <c r="F3317" t="s">
        <v>27</v>
      </c>
      <c r="G3317" t="s">
        <v>8</v>
      </c>
      <c r="H3317">
        <f t="shared" si="308"/>
        <v>12.75</v>
      </c>
      <c r="I3317">
        <v>10</v>
      </c>
      <c r="J3317" t="s">
        <v>48</v>
      </c>
      <c r="K3317" t="s">
        <v>49</v>
      </c>
      <c r="L3317">
        <f>Table357[[#This Row],[unit_price]]*Table357[[#This Row],[quantity]]</f>
        <v>97.5</v>
      </c>
      <c r="M3317">
        <f t="shared" si="309"/>
        <v>127.5</v>
      </c>
      <c r="N3317">
        <f t="shared" si="311"/>
        <v>30</v>
      </c>
      <c r="O3317" t="s">
        <v>111</v>
      </c>
      <c r="P3317" t="s">
        <v>114</v>
      </c>
      <c r="Q3317" t="str">
        <f>TEXT(Table357[[#This Row],[order_date]],"yyyy")</f>
        <v>2016</v>
      </c>
    </row>
    <row r="3318" spans="1:17" x14ac:dyDescent="0.3">
      <c r="A3318">
        <f t="shared" si="310"/>
        <v>7777898717</v>
      </c>
      <c r="B3318" s="1">
        <v>42594</v>
      </c>
      <c r="C3318" t="str">
        <f t="shared" si="306"/>
        <v>Friday</v>
      </c>
      <c r="D3318" t="str">
        <f t="shared" si="307"/>
        <v>August</v>
      </c>
      <c r="E3318">
        <v>12.75</v>
      </c>
      <c r="F3318" t="s">
        <v>27</v>
      </c>
      <c r="G3318" t="s">
        <v>22</v>
      </c>
      <c r="H3318">
        <f t="shared" si="308"/>
        <v>17.75</v>
      </c>
      <c r="I3318">
        <v>5</v>
      </c>
      <c r="J3318" t="s">
        <v>23</v>
      </c>
      <c r="K3318" t="s">
        <v>24</v>
      </c>
      <c r="L3318">
        <f>Table357[[#This Row],[unit_price]]*Table357[[#This Row],[quantity]]</f>
        <v>63.75</v>
      </c>
      <c r="M3318">
        <f t="shared" si="309"/>
        <v>88.75</v>
      </c>
      <c r="N3318">
        <f t="shared" si="311"/>
        <v>25</v>
      </c>
      <c r="O3318" t="s">
        <v>111</v>
      </c>
      <c r="P3318" t="s">
        <v>115</v>
      </c>
      <c r="Q3318" t="str">
        <f>TEXT(Table357[[#This Row],[order_date]],"yyyy")</f>
        <v>2016</v>
      </c>
    </row>
    <row r="3319" spans="1:17" x14ac:dyDescent="0.3">
      <c r="A3319">
        <f t="shared" si="310"/>
        <v>7777898718</v>
      </c>
      <c r="B3319" s="1">
        <v>42594</v>
      </c>
      <c r="C3319" t="str">
        <f t="shared" si="306"/>
        <v>Friday</v>
      </c>
      <c r="D3319" t="str">
        <f t="shared" si="307"/>
        <v>August</v>
      </c>
      <c r="E3319">
        <v>20.75</v>
      </c>
      <c r="F3319" t="s">
        <v>13</v>
      </c>
      <c r="G3319" t="s">
        <v>22</v>
      </c>
      <c r="H3319">
        <f t="shared" si="308"/>
        <v>28.75</v>
      </c>
      <c r="I3319">
        <v>12</v>
      </c>
      <c r="J3319" t="s">
        <v>28</v>
      </c>
      <c r="K3319" t="s">
        <v>29</v>
      </c>
      <c r="L3319">
        <f>Table357[[#This Row],[unit_price]]*Table357[[#This Row],[quantity]]</f>
        <v>249</v>
      </c>
      <c r="M3319">
        <f t="shared" si="309"/>
        <v>345</v>
      </c>
      <c r="N3319">
        <f t="shared" si="311"/>
        <v>96</v>
      </c>
      <c r="O3319" t="s">
        <v>112</v>
      </c>
      <c r="P3319" t="s">
        <v>115</v>
      </c>
      <c r="Q3319" t="str">
        <f>TEXT(Table357[[#This Row],[order_date]],"yyyy")</f>
        <v>2016</v>
      </c>
    </row>
    <row r="3320" spans="1:17" x14ac:dyDescent="0.3">
      <c r="A3320">
        <f t="shared" si="310"/>
        <v>7777898719</v>
      </c>
      <c r="B3320" s="1">
        <v>42594</v>
      </c>
      <c r="C3320" t="str">
        <f t="shared" si="306"/>
        <v>Friday</v>
      </c>
      <c r="D3320" t="str">
        <f t="shared" si="307"/>
        <v>August</v>
      </c>
      <c r="E3320">
        <v>16.75</v>
      </c>
      <c r="F3320" t="s">
        <v>7</v>
      </c>
      <c r="G3320" t="s">
        <v>22</v>
      </c>
      <c r="H3320">
        <f t="shared" si="308"/>
        <v>23.25</v>
      </c>
      <c r="I3320">
        <v>7</v>
      </c>
      <c r="J3320" t="s">
        <v>28</v>
      </c>
      <c r="K3320" t="s">
        <v>29</v>
      </c>
      <c r="L3320">
        <f>Table357[[#This Row],[unit_price]]*Table357[[#This Row],[quantity]]</f>
        <v>117.25</v>
      </c>
      <c r="M3320">
        <f t="shared" si="309"/>
        <v>162.75</v>
      </c>
      <c r="N3320">
        <f t="shared" si="311"/>
        <v>45.5</v>
      </c>
      <c r="O3320" t="s">
        <v>112</v>
      </c>
      <c r="P3320" t="s">
        <v>115</v>
      </c>
      <c r="Q3320" t="str">
        <f>TEXT(Table357[[#This Row],[order_date]],"yyyy")</f>
        <v>2016</v>
      </c>
    </row>
    <row r="3321" spans="1:17" x14ac:dyDescent="0.3">
      <c r="A3321">
        <f t="shared" si="310"/>
        <v>7777898720</v>
      </c>
      <c r="B3321" s="1">
        <v>42595</v>
      </c>
      <c r="C3321" t="str">
        <f t="shared" si="306"/>
        <v>Saturday</v>
      </c>
      <c r="D3321" t="str">
        <f t="shared" si="307"/>
        <v>August</v>
      </c>
      <c r="E3321">
        <v>20.75</v>
      </c>
      <c r="F3321" t="s">
        <v>13</v>
      </c>
      <c r="G3321" t="s">
        <v>17</v>
      </c>
      <c r="H3321">
        <f t="shared" si="308"/>
        <v>30.75</v>
      </c>
      <c r="I3321">
        <v>5</v>
      </c>
      <c r="J3321" t="s">
        <v>66</v>
      </c>
      <c r="K3321" t="s">
        <v>67</v>
      </c>
      <c r="L3321">
        <f>Table357[[#This Row],[unit_price]]*Table357[[#This Row],[quantity]]</f>
        <v>103.75</v>
      </c>
      <c r="M3321">
        <f t="shared" si="309"/>
        <v>153.75</v>
      </c>
      <c r="N3321">
        <f t="shared" si="311"/>
        <v>50</v>
      </c>
      <c r="O3321" t="s">
        <v>112</v>
      </c>
      <c r="P3321" t="s">
        <v>115</v>
      </c>
      <c r="Q3321" t="str">
        <f>TEXT(Table357[[#This Row],[order_date]],"yyyy")</f>
        <v>2016</v>
      </c>
    </row>
    <row r="3322" spans="1:17" x14ac:dyDescent="0.3">
      <c r="A3322">
        <f t="shared" si="310"/>
        <v>7777898721</v>
      </c>
      <c r="B3322" s="1">
        <v>42595</v>
      </c>
      <c r="C3322" t="str">
        <f t="shared" si="306"/>
        <v>Saturday</v>
      </c>
      <c r="D3322" t="str">
        <f t="shared" si="307"/>
        <v>August</v>
      </c>
      <c r="E3322">
        <v>12.25</v>
      </c>
      <c r="F3322" t="s">
        <v>27</v>
      </c>
      <c r="G3322" t="s">
        <v>17</v>
      </c>
      <c r="H3322">
        <f t="shared" si="308"/>
        <v>19.25</v>
      </c>
      <c r="I3322">
        <v>1</v>
      </c>
      <c r="J3322" t="s">
        <v>60</v>
      </c>
      <c r="K3322" t="s">
        <v>61</v>
      </c>
      <c r="L3322">
        <f>Table357[[#This Row],[unit_price]]*Table357[[#This Row],[quantity]]</f>
        <v>12.25</v>
      </c>
      <c r="M3322">
        <f t="shared" si="309"/>
        <v>19.25</v>
      </c>
      <c r="N3322">
        <f t="shared" si="311"/>
        <v>7</v>
      </c>
      <c r="O3322" t="s">
        <v>112</v>
      </c>
      <c r="P3322" t="s">
        <v>115</v>
      </c>
      <c r="Q3322" t="str">
        <f>TEXT(Table357[[#This Row],[order_date]],"yyyy")</f>
        <v>2016</v>
      </c>
    </row>
    <row r="3323" spans="1:17" x14ac:dyDescent="0.3">
      <c r="A3323">
        <f t="shared" si="310"/>
        <v>7777898722</v>
      </c>
      <c r="B3323" s="1">
        <v>42595</v>
      </c>
      <c r="C3323" t="str">
        <f t="shared" si="306"/>
        <v>Saturday</v>
      </c>
      <c r="D3323" t="str">
        <f t="shared" si="307"/>
        <v>August</v>
      </c>
      <c r="E3323">
        <v>16.5</v>
      </c>
      <c r="F3323" t="s">
        <v>7</v>
      </c>
      <c r="G3323" t="s">
        <v>17</v>
      </c>
      <c r="H3323">
        <f t="shared" si="308"/>
        <v>25</v>
      </c>
      <c r="I3323">
        <v>6</v>
      </c>
      <c r="J3323" t="s">
        <v>25</v>
      </c>
      <c r="K3323" t="s">
        <v>26</v>
      </c>
      <c r="L3323">
        <f>Table357[[#This Row],[unit_price]]*Table357[[#This Row],[quantity]]</f>
        <v>99</v>
      </c>
      <c r="M3323">
        <f t="shared" si="309"/>
        <v>150</v>
      </c>
      <c r="N3323">
        <f t="shared" si="311"/>
        <v>51</v>
      </c>
      <c r="O3323" t="s">
        <v>111</v>
      </c>
      <c r="P3323" t="s">
        <v>114</v>
      </c>
      <c r="Q3323" t="str">
        <f>TEXT(Table357[[#This Row],[order_date]],"yyyy")</f>
        <v>2016</v>
      </c>
    </row>
    <row r="3324" spans="1:17" x14ac:dyDescent="0.3">
      <c r="A3324">
        <f t="shared" si="310"/>
        <v>7777898723</v>
      </c>
      <c r="B3324" s="1">
        <v>42595</v>
      </c>
      <c r="C3324" t="str">
        <f t="shared" si="306"/>
        <v>Saturday</v>
      </c>
      <c r="D3324" t="str">
        <f t="shared" si="307"/>
        <v>August</v>
      </c>
      <c r="E3324">
        <v>20.75</v>
      </c>
      <c r="F3324" t="s">
        <v>13</v>
      </c>
      <c r="G3324" t="s">
        <v>22</v>
      </c>
      <c r="H3324">
        <f t="shared" si="308"/>
        <v>28.75</v>
      </c>
      <c r="I3324">
        <v>9</v>
      </c>
      <c r="J3324" t="s">
        <v>28</v>
      </c>
      <c r="K3324" t="s">
        <v>29</v>
      </c>
      <c r="L3324">
        <f>Table357[[#This Row],[unit_price]]*Table357[[#This Row],[quantity]]</f>
        <v>186.75</v>
      </c>
      <c r="M3324">
        <f t="shared" si="309"/>
        <v>258.75</v>
      </c>
      <c r="N3324">
        <f t="shared" si="311"/>
        <v>72</v>
      </c>
      <c r="O3324" t="s">
        <v>112</v>
      </c>
      <c r="P3324" t="s">
        <v>114</v>
      </c>
      <c r="Q3324" t="str">
        <f>TEXT(Table357[[#This Row],[order_date]],"yyyy")</f>
        <v>2016</v>
      </c>
    </row>
    <row r="3325" spans="1:17" x14ac:dyDescent="0.3">
      <c r="A3325">
        <f t="shared" si="310"/>
        <v>7777898724</v>
      </c>
      <c r="B3325" s="1">
        <v>42595</v>
      </c>
      <c r="C3325" t="str">
        <f t="shared" si="306"/>
        <v>Saturday</v>
      </c>
      <c r="D3325" t="str">
        <f t="shared" si="307"/>
        <v>August</v>
      </c>
      <c r="E3325">
        <v>12.25</v>
      </c>
      <c r="F3325" t="s">
        <v>27</v>
      </c>
      <c r="G3325" t="s">
        <v>17</v>
      </c>
      <c r="H3325">
        <f t="shared" si="308"/>
        <v>19.25</v>
      </c>
      <c r="I3325">
        <v>6</v>
      </c>
      <c r="J3325" t="s">
        <v>70</v>
      </c>
      <c r="K3325" t="s">
        <v>71</v>
      </c>
      <c r="L3325">
        <f>Table357[[#This Row],[unit_price]]*Table357[[#This Row],[quantity]]</f>
        <v>73.5</v>
      </c>
      <c r="M3325">
        <f t="shared" si="309"/>
        <v>115.5</v>
      </c>
      <c r="N3325">
        <f t="shared" si="311"/>
        <v>42</v>
      </c>
      <c r="O3325" t="s">
        <v>111</v>
      </c>
      <c r="P3325" t="s">
        <v>114</v>
      </c>
      <c r="Q3325" t="str">
        <f>TEXT(Table357[[#This Row],[order_date]],"yyyy")</f>
        <v>2016</v>
      </c>
    </row>
    <row r="3326" spans="1:17" x14ac:dyDescent="0.3">
      <c r="A3326">
        <f t="shared" si="310"/>
        <v>7777898725</v>
      </c>
      <c r="B3326" s="1">
        <v>42595</v>
      </c>
      <c r="C3326" t="str">
        <f t="shared" si="306"/>
        <v>Saturday</v>
      </c>
      <c r="D3326" t="str">
        <f t="shared" si="307"/>
        <v>August</v>
      </c>
      <c r="E3326">
        <v>12</v>
      </c>
      <c r="F3326" t="s">
        <v>27</v>
      </c>
      <c r="G3326" t="s">
        <v>8</v>
      </c>
      <c r="H3326">
        <f t="shared" si="308"/>
        <v>15</v>
      </c>
      <c r="I3326">
        <v>1</v>
      </c>
      <c r="J3326" t="s">
        <v>52</v>
      </c>
      <c r="K3326" t="s">
        <v>53</v>
      </c>
      <c r="L3326">
        <f>Table357[[#This Row],[unit_price]]*Table357[[#This Row],[quantity]]</f>
        <v>12</v>
      </c>
      <c r="M3326">
        <f t="shared" si="309"/>
        <v>15</v>
      </c>
      <c r="N3326">
        <f t="shared" si="311"/>
        <v>3</v>
      </c>
      <c r="O3326" t="s">
        <v>111</v>
      </c>
      <c r="P3326" t="s">
        <v>114</v>
      </c>
      <c r="Q3326" t="str">
        <f>TEXT(Table357[[#This Row],[order_date]],"yyyy")</f>
        <v>2016</v>
      </c>
    </row>
    <row r="3327" spans="1:17" x14ac:dyDescent="0.3">
      <c r="A3327">
        <f t="shared" si="310"/>
        <v>7777898726</v>
      </c>
      <c r="B3327" s="1">
        <v>42595</v>
      </c>
      <c r="C3327" t="str">
        <f t="shared" si="306"/>
        <v>Saturday</v>
      </c>
      <c r="D3327" t="str">
        <f t="shared" si="307"/>
        <v>August</v>
      </c>
      <c r="E3327">
        <v>20.25</v>
      </c>
      <c r="F3327" t="s">
        <v>13</v>
      </c>
      <c r="G3327" t="s">
        <v>17</v>
      </c>
      <c r="H3327">
        <f t="shared" si="308"/>
        <v>30.25</v>
      </c>
      <c r="I3327">
        <v>12</v>
      </c>
      <c r="J3327" t="s">
        <v>60</v>
      </c>
      <c r="K3327" t="s">
        <v>61</v>
      </c>
      <c r="L3327">
        <f>Table357[[#This Row],[unit_price]]*Table357[[#This Row],[quantity]]</f>
        <v>243</v>
      </c>
      <c r="M3327">
        <f t="shared" si="309"/>
        <v>363</v>
      </c>
      <c r="N3327">
        <f t="shared" si="311"/>
        <v>120</v>
      </c>
      <c r="O3327" t="s">
        <v>112</v>
      </c>
      <c r="P3327" t="s">
        <v>115</v>
      </c>
      <c r="Q3327" t="str">
        <f>TEXT(Table357[[#This Row],[order_date]],"yyyy")</f>
        <v>2016</v>
      </c>
    </row>
    <row r="3328" spans="1:17" x14ac:dyDescent="0.3">
      <c r="A3328">
        <f t="shared" si="310"/>
        <v>7777898727</v>
      </c>
      <c r="B3328" s="1">
        <v>42595</v>
      </c>
      <c r="C3328" t="str">
        <f t="shared" si="306"/>
        <v>Saturday</v>
      </c>
      <c r="D3328" t="str">
        <f t="shared" si="307"/>
        <v>August</v>
      </c>
      <c r="E3328">
        <v>16.75</v>
      </c>
      <c r="F3328" t="s">
        <v>7</v>
      </c>
      <c r="G3328" t="s">
        <v>22</v>
      </c>
      <c r="H3328">
        <f t="shared" si="308"/>
        <v>23.25</v>
      </c>
      <c r="I3328">
        <v>2</v>
      </c>
      <c r="J3328" t="s">
        <v>46</v>
      </c>
      <c r="K3328" t="s">
        <v>47</v>
      </c>
      <c r="L3328">
        <f>Table357[[#This Row],[unit_price]]*Table357[[#This Row],[quantity]]</f>
        <v>33.5</v>
      </c>
      <c r="M3328">
        <f t="shared" si="309"/>
        <v>46.5</v>
      </c>
      <c r="N3328">
        <f t="shared" si="311"/>
        <v>13</v>
      </c>
      <c r="O3328" t="s">
        <v>112</v>
      </c>
      <c r="P3328" t="s">
        <v>115</v>
      </c>
      <c r="Q3328" t="str">
        <f>TEXT(Table357[[#This Row],[order_date]],"yyyy")</f>
        <v>2016</v>
      </c>
    </row>
    <row r="3329" spans="1:17" x14ac:dyDescent="0.3">
      <c r="A3329">
        <f t="shared" si="310"/>
        <v>7777898728</v>
      </c>
      <c r="B3329" s="1">
        <v>42595</v>
      </c>
      <c r="C3329" t="str">
        <f t="shared" si="306"/>
        <v>Saturday</v>
      </c>
      <c r="D3329" t="str">
        <f t="shared" si="307"/>
        <v>August</v>
      </c>
      <c r="E3329">
        <v>17.95</v>
      </c>
      <c r="F3329" t="s">
        <v>13</v>
      </c>
      <c r="G3329" t="s">
        <v>14</v>
      </c>
      <c r="H3329">
        <f t="shared" si="308"/>
        <v>24.95</v>
      </c>
      <c r="I3329">
        <v>1</v>
      </c>
      <c r="J3329" t="s">
        <v>56</v>
      </c>
      <c r="K3329" t="s">
        <v>57</v>
      </c>
      <c r="L3329">
        <f>Table357[[#This Row],[unit_price]]*Table357[[#This Row],[quantity]]</f>
        <v>17.95</v>
      </c>
      <c r="M3329">
        <f t="shared" si="309"/>
        <v>24.95</v>
      </c>
      <c r="N3329">
        <f t="shared" si="311"/>
        <v>7</v>
      </c>
      <c r="O3329" t="s">
        <v>112</v>
      </c>
      <c r="P3329" t="s">
        <v>114</v>
      </c>
      <c r="Q3329" t="str">
        <f>TEXT(Table357[[#This Row],[order_date]],"yyyy")</f>
        <v>2016</v>
      </c>
    </row>
    <row r="3330" spans="1:17" x14ac:dyDescent="0.3">
      <c r="A3330">
        <f t="shared" si="310"/>
        <v>7777898729</v>
      </c>
      <c r="B3330" s="1">
        <v>42596</v>
      </c>
      <c r="C3330" t="str">
        <f t="shared" ref="C3330:C3393" si="312">TEXT(B3330,"dddd")</f>
        <v>Sunday</v>
      </c>
      <c r="D3330" t="str">
        <f t="shared" si="307"/>
        <v>August</v>
      </c>
      <c r="E3330">
        <v>16</v>
      </c>
      <c r="F3330" t="s">
        <v>7</v>
      </c>
      <c r="G3330" t="s">
        <v>14</v>
      </c>
      <c r="H3330">
        <f t="shared" si="308"/>
        <v>21.5</v>
      </c>
      <c r="I3330">
        <v>9</v>
      </c>
      <c r="J3330" t="s">
        <v>20</v>
      </c>
      <c r="K3330" t="s">
        <v>21</v>
      </c>
      <c r="L3330">
        <f>Table357[[#This Row],[unit_price]]*Table357[[#This Row],[quantity]]</f>
        <v>144</v>
      </c>
      <c r="M3330">
        <f t="shared" si="309"/>
        <v>193.5</v>
      </c>
      <c r="N3330">
        <f t="shared" si="311"/>
        <v>49.5</v>
      </c>
      <c r="O3330" t="s">
        <v>111</v>
      </c>
      <c r="P3330" t="s">
        <v>114</v>
      </c>
      <c r="Q3330" t="str">
        <f>TEXT(Table357[[#This Row],[order_date]],"yyyy")</f>
        <v>2016</v>
      </c>
    </row>
    <row r="3331" spans="1:17" x14ac:dyDescent="0.3">
      <c r="A3331">
        <f t="shared" si="310"/>
        <v>7777898730</v>
      </c>
      <c r="B3331" s="1">
        <v>42596</v>
      </c>
      <c r="C3331" t="str">
        <f t="shared" si="312"/>
        <v>Sunday</v>
      </c>
      <c r="D3331" t="str">
        <f t="shared" ref="D3331:D3394" si="313">TEXT(B3331,"mmmm")</f>
        <v>August</v>
      </c>
      <c r="E3331">
        <v>20.25</v>
      </c>
      <c r="F3331" t="s">
        <v>13</v>
      </c>
      <c r="G3331" t="s">
        <v>14</v>
      </c>
      <c r="H3331">
        <f t="shared" ref="H3331:H3394" si="314">E3331 +   IF(F3331="S", 2, IF(F3331="M", 3.5, IF(F3331="L", 5, 0))) +  IF(G3331="Classic", 1, IF(G3331="Veggie", 2, IF(G3331="Chicken", 3, IF(G3331="Supreme",5,0))))</f>
        <v>27.25</v>
      </c>
      <c r="I3331">
        <v>1</v>
      </c>
      <c r="J3331" t="s">
        <v>42</v>
      </c>
      <c r="K3331" t="s">
        <v>43</v>
      </c>
      <c r="L3331">
        <f>Table357[[#This Row],[unit_price]]*Table357[[#This Row],[quantity]]</f>
        <v>20.25</v>
      </c>
      <c r="M3331">
        <f t="shared" ref="M3331:M3394" si="315">H3331*I3331</f>
        <v>27.25</v>
      </c>
      <c r="N3331">
        <f t="shared" si="311"/>
        <v>7</v>
      </c>
      <c r="O3331" t="s">
        <v>112</v>
      </c>
      <c r="P3331" t="s">
        <v>114</v>
      </c>
      <c r="Q3331" t="str">
        <f>TEXT(Table357[[#This Row],[order_date]],"yyyy")</f>
        <v>2016</v>
      </c>
    </row>
    <row r="3332" spans="1:17" x14ac:dyDescent="0.3">
      <c r="A3332">
        <f t="shared" ref="A3332:A3395" si="316">A3331+1</f>
        <v>7777898731</v>
      </c>
      <c r="B3332" s="1">
        <v>42596</v>
      </c>
      <c r="C3332" t="str">
        <f t="shared" si="312"/>
        <v>Sunday</v>
      </c>
      <c r="D3332" t="str">
        <f t="shared" si="313"/>
        <v>August</v>
      </c>
      <c r="E3332">
        <v>16.5</v>
      </c>
      <c r="F3332" t="s">
        <v>7</v>
      </c>
      <c r="G3332" t="s">
        <v>17</v>
      </c>
      <c r="H3332">
        <f t="shared" si="314"/>
        <v>25</v>
      </c>
      <c r="I3332">
        <v>3</v>
      </c>
      <c r="J3332" t="s">
        <v>25</v>
      </c>
      <c r="K3332" t="s">
        <v>26</v>
      </c>
      <c r="L3332">
        <f>Table357[[#This Row],[unit_price]]*Table357[[#This Row],[quantity]]</f>
        <v>49.5</v>
      </c>
      <c r="M3332">
        <f t="shared" si="315"/>
        <v>75</v>
      </c>
      <c r="N3332">
        <f t="shared" si="311"/>
        <v>25.5</v>
      </c>
      <c r="O3332" t="s">
        <v>112</v>
      </c>
      <c r="P3332" t="s">
        <v>114</v>
      </c>
      <c r="Q3332" t="str">
        <f>TEXT(Table357[[#This Row],[order_date]],"yyyy")</f>
        <v>2016</v>
      </c>
    </row>
    <row r="3333" spans="1:17" x14ac:dyDescent="0.3">
      <c r="A3333">
        <f t="shared" si="316"/>
        <v>7777898732</v>
      </c>
      <c r="B3333" s="1">
        <v>42596</v>
      </c>
      <c r="C3333" t="str">
        <f t="shared" si="312"/>
        <v>Sunday</v>
      </c>
      <c r="D3333" t="str">
        <f t="shared" si="313"/>
        <v>August</v>
      </c>
      <c r="E3333">
        <v>12.5</v>
      </c>
      <c r="F3333" t="s">
        <v>27</v>
      </c>
      <c r="G3333" t="s">
        <v>17</v>
      </c>
      <c r="H3333">
        <f t="shared" si="314"/>
        <v>19.5</v>
      </c>
      <c r="I3333">
        <v>8</v>
      </c>
      <c r="J3333" t="s">
        <v>25</v>
      </c>
      <c r="K3333" t="s">
        <v>26</v>
      </c>
      <c r="L3333">
        <f>Table357[[#This Row],[unit_price]]*Table357[[#This Row],[quantity]]</f>
        <v>100</v>
      </c>
      <c r="M3333">
        <f t="shared" si="315"/>
        <v>156</v>
      </c>
      <c r="N3333">
        <f t="shared" ref="N3333:N3396" si="317">(H3333-E3333)*I3333</f>
        <v>56</v>
      </c>
      <c r="O3333" t="s">
        <v>111</v>
      </c>
      <c r="P3333" t="s">
        <v>115</v>
      </c>
      <c r="Q3333" t="str">
        <f>TEXT(Table357[[#This Row],[order_date]],"yyyy")</f>
        <v>2016</v>
      </c>
    </row>
    <row r="3334" spans="1:17" x14ac:dyDescent="0.3">
      <c r="A3334">
        <f t="shared" si="316"/>
        <v>7777898733</v>
      </c>
      <c r="B3334" s="1">
        <v>42596</v>
      </c>
      <c r="C3334" t="str">
        <f t="shared" si="312"/>
        <v>Sunday</v>
      </c>
      <c r="D3334" t="str">
        <f t="shared" si="313"/>
        <v>August</v>
      </c>
      <c r="E3334">
        <v>12</v>
      </c>
      <c r="F3334" t="s">
        <v>27</v>
      </c>
      <c r="G3334" t="s">
        <v>8</v>
      </c>
      <c r="H3334">
        <f t="shared" si="314"/>
        <v>15</v>
      </c>
      <c r="I3334">
        <v>3</v>
      </c>
      <c r="J3334" t="s">
        <v>52</v>
      </c>
      <c r="K3334" t="s">
        <v>53</v>
      </c>
      <c r="L3334">
        <f>Table357[[#This Row],[unit_price]]*Table357[[#This Row],[quantity]]</f>
        <v>36</v>
      </c>
      <c r="M3334">
        <f t="shared" si="315"/>
        <v>45</v>
      </c>
      <c r="N3334">
        <f t="shared" si="317"/>
        <v>9</v>
      </c>
      <c r="O3334" t="s">
        <v>111</v>
      </c>
      <c r="P3334" t="s">
        <v>114</v>
      </c>
      <c r="Q3334" t="str">
        <f>TEXT(Table357[[#This Row],[order_date]],"yyyy")</f>
        <v>2016</v>
      </c>
    </row>
    <row r="3335" spans="1:17" x14ac:dyDescent="0.3">
      <c r="A3335">
        <f t="shared" si="316"/>
        <v>7777898734</v>
      </c>
      <c r="B3335" s="1">
        <v>42596</v>
      </c>
      <c r="C3335" t="str">
        <f t="shared" si="312"/>
        <v>Sunday</v>
      </c>
      <c r="D3335" t="str">
        <f t="shared" si="313"/>
        <v>August</v>
      </c>
      <c r="E3335">
        <v>12.5</v>
      </c>
      <c r="F3335" t="s">
        <v>27</v>
      </c>
      <c r="G3335" t="s">
        <v>17</v>
      </c>
      <c r="H3335">
        <f t="shared" si="314"/>
        <v>19.5</v>
      </c>
      <c r="I3335">
        <v>4</v>
      </c>
      <c r="J3335" t="s">
        <v>54</v>
      </c>
      <c r="K3335" t="s">
        <v>55</v>
      </c>
      <c r="L3335">
        <f>Table357[[#This Row],[unit_price]]*Table357[[#This Row],[quantity]]</f>
        <v>50</v>
      </c>
      <c r="M3335">
        <f t="shared" si="315"/>
        <v>78</v>
      </c>
      <c r="N3335">
        <f t="shared" si="317"/>
        <v>28</v>
      </c>
      <c r="O3335" t="s">
        <v>111</v>
      </c>
      <c r="P3335" t="s">
        <v>115</v>
      </c>
      <c r="Q3335" t="str">
        <f>TEXT(Table357[[#This Row],[order_date]],"yyyy")</f>
        <v>2016</v>
      </c>
    </row>
    <row r="3336" spans="1:17" x14ac:dyDescent="0.3">
      <c r="A3336">
        <f t="shared" si="316"/>
        <v>7777898735</v>
      </c>
      <c r="B3336" s="1">
        <v>42596</v>
      </c>
      <c r="C3336" t="str">
        <f t="shared" si="312"/>
        <v>Sunday</v>
      </c>
      <c r="D3336" t="str">
        <f t="shared" si="313"/>
        <v>August</v>
      </c>
      <c r="E3336">
        <v>14.75</v>
      </c>
      <c r="F3336" t="s">
        <v>7</v>
      </c>
      <c r="G3336" t="s">
        <v>14</v>
      </c>
      <c r="H3336">
        <f t="shared" si="314"/>
        <v>20.25</v>
      </c>
      <c r="I3336">
        <v>4</v>
      </c>
      <c r="J3336" t="s">
        <v>56</v>
      </c>
      <c r="K3336" t="s">
        <v>57</v>
      </c>
      <c r="L3336">
        <f>Table357[[#This Row],[unit_price]]*Table357[[#This Row],[quantity]]</f>
        <v>59</v>
      </c>
      <c r="M3336">
        <f t="shared" si="315"/>
        <v>81</v>
      </c>
      <c r="N3336">
        <f t="shared" si="317"/>
        <v>22</v>
      </c>
      <c r="O3336" t="s">
        <v>112</v>
      </c>
      <c r="P3336" t="s">
        <v>115</v>
      </c>
      <c r="Q3336" t="str">
        <f>TEXT(Table357[[#This Row],[order_date]],"yyyy")</f>
        <v>2016</v>
      </c>
    </row>
    <row r="3337" spans="1:17" x14ac:dyDescent="0.3">
      <c r="A3337">
        <f t="shared" si="316"/>
        <v>7777898736</v>
      </c>
      <c r="B3337" s="1">
        <v>42596</v>
      </c>
      <c r="C3337" t="str">
        <f t="shared" si="312"/>
        <v>Sunday</v>
      </c>
      <c r="D3337" t="str">
        <f t="shared" si="313"/>
        <v>August</v>
      </c>
      <c r="E3337">
        <v>9.75</v>
      </c>
      <c r="F3337" t="s">
        <v>27</v>
      </c>
      <c r="G3337" t="s">
        <v>8</v>
      </c>
      <c r="H3337">
        <f t="shared" si="314"/>
        <v>12.75</v>
      </c>
      <c r="I3337">
        <v>6</v>
      </c>
      <c r="J3337" t="s">
        <v>48</v>
      </c>
      <c r="K3337" t="s">
        <v>49</v>
      </c>
      <c r="L3337">
        <f>Table357[[#This Row],[unit_price]]*Table357[[#This Row],[quantity]]</f>
        <v>58.5</v>
      </c>
      <c r="M3337">
        <f t="shared" si="315"/>
        <v>76.5</v>
      </c>
      <c r="N3337">
        <f t="shared" si="317"/>
        <v>18</v>
      </c>
      <c r="O3337" t="s">
        <v>111</v>
      </c>
      <c r="P3337" t="s">
        <v>115</v>
      </c>
      <c r="Q3337" t="str">
        <f>TEXT(Table357[[#This Row],[order_date]],"yyyy")</f>
        <v>2016</v>
      </c>
    </row>
    <row r="3338" spans="1:17" x14ac:dyDescent="0.3">
      <c r="A3338">
        <f t="shared" si="316"/>
        <v>7777898737</v>
      </c>
      <c r="B3338" s="1">
        <v>42597</v>
      </c>
      <c r="C3338" t="str">
        <f t="shared" si="312"/>
        <v>Monday</v>
      </c>
      <c r="D3338" t="str">
        <f t="shared" si="313"/>
        <v>August</v>
      </c>
      <c r="E3338">
        <v>16.5</v>
      </c>
      <c r="F3338" t="s">
        <v>7</v>
      </c>
      <c r="G3338" t="s">
        <v>17</v>
      </c>
      <c r="H3338">
        <f t="shared" si="314"/>
        <v>25</v>
      </c>
      <c r="I3338">
        <v>10</v>
      </c>
      <c r="J3338" t="s">
        <v>25</v>
      </c>
      <c r="K3338" t="s">
        <v>26</v>
      </c>
      <c r="L3338">
        <f>Table357[[#This Row],[unit_price]]*Table357[[#This Row],[quantity]]</f>
        <v>165</v>
      </c>
      <c r="M3338">
        <f t="shared" si="315"/>
        <v>250</v>
      </c>
      <c r="N3338">
        <f t="shared" si="317"/>
        <v>85</v>
      </c>
      <c r="O3338" t="s">
        <v>112</v>
      </c>
      <c r="P3338" t="s">
        <v>115</v>
      </c>
      <c r="Q3338" t="str">
        <f>TEXT(Table357[[#This Row],[order_date]],"yyyy")</f>
        <v>2016</v>
      </c>
    </row>
    <row r="3339" spans="1:17" x14ac:dyDescent="0.3">
      <c r="A3339">
        <f t="shared" si="316"/>
        <v>7777898738</v>
      </c>
      <c r="B3339" s="1">
        <v>42597</v>
      </c>
      <c r="C3339" t="str">
        <f t="shared" si="312"/>
        <v>Monday</v>
      </c>
      <c r="D3339" t="str">
        <f t="shared" si="313"/>
        <v>August</v>
      </c>
      <c r="E3339">
        <v>16.5</v>
      </c>
      <c r="F3339" t="s">
        <v>7</v>
      </c>
      <c r="G3339" t="s">
        <v>14</v>
      </c>
      <c r="H3339">
        <f t="shared" si="314"/>
        <v>22</v>
      </c>
      <c r="I3339">
        <v>7</v>
      </c>
      <c r="J3339" t="s">
        <v>40</v>
      </c>
      <c r="K3339" t="s">
        <v>41</v>
      </c>
      <c r="L3339">
        <f>Table357[[#This Row],[unit_price]]*Table357[[#This Row],[quantity]]</f>
        <v>115.5</v>
      </c>
      <c r="M3339">
        <f t="shared" si="315"/>
        <v>154</v>
      </c>
      <c r="N3339">
        <f t="shared" si="317"/>
        <v>38.5</v>
      </c>
      <c r="O3339" t="s">
        <v>112</v>
      </c>
      <c r="P3339" t="s">
        <v>114</v>
      </c>
      <c r="Q3339" t="str">
        <f>TEXT(Table357[[#This Row],[order_date]],"yyyy")</f>
        <v>2016</v>
      </c>
    </row>
    <row r="3340" spans="1:17" x14ac:dyDescent="0.3">
      <c r="A3340">
        <f t="shared" si="316"/>
        <v>7777898739</v>
      </c>
      <c r="B3340" s="1">
        <v>42597</v>
      </c>
      <c r="C3340" t="str">
        <f t="shared" si="312"/>
        <v>Monday</v>
      </c>
      <c r="D3340" t="str">
        <f t="shared" si="313"/>
        <v>August</v>
      </c>
      <c r="E3340">
        <v>16.75</v>
      </c>
      <c r="F3340" t="s">
        <v>7</v>
      </c>
      <c r="G3340" t="s">
        <v>22</v>
      </c>
      <c r="H3340">
        <f t="shared" si="314"/>
        <v>23.25</v>
      </c>
      <c r="I3340">
        <v>2</v>
      </c>
      <c r="J3340" t="s">
        <v>28</v>
      </c>
      <c r="K3340" t="s">
        <v>29</v>
      </c>
      <c r="L3340">
        <f>Table357[[#This Row],[unit_price]]*Table357[[#This Row],[quantity]]</f>
        <v>33.5</v>
      </c>
      <c r="M3340">
        <f t="shared" si="315"/>
        <v>46.5</v>
      </c>
      <c r="N3340">
        <f t="shared" si="317"/>
        <v>13</v>
      </c>
      <c r="O3340" t="s">
        <v>112</v>
      </c>
      <c r="P3340" t="s">
        <v>115</v>
      </c>
      <c r="Q3340" t="str">
        <f>TEXT(Table357[[#This Row],[order_date]],"yyyy")</f>
        <v>2016</v>
      </c>
    </row>
    <row r="3341" spans="1:17" x14ac:dyDescent="0.3">
      <c r="A3341">
        <f t="shared" si="316"/>
        <v>7777898740</v>
      </c>
      <c r="B3341" s="1">
        <v>42597</v>
      </c>
      <c r="C3341" t="str">
        <f t="shared" si="312"/>
        <v>Monday</v>
      </c>
      <c r="D3341" t="str">
        <f t="shared" si="313"/>
        <v>August</v>
      </c>
      <c r="E3341">
        <v>12</v>
      </c>
      <c r="F3341" t="s">
        <v>27</v>
      </c>
      <c r="G3341" t="s">
        <v>14</v>
      </c>
      <c r="H3341">
        <f t="shared" si="314"/>
        <v>16</v>
      </c>
      <c r="I3341">
        <v>2</v>
      </c>
      <c r="J3341" t="s">
        <v>68</v>
      </c>
      <c r="K3341" t="s">
        <v>69</v>
      </c>
      <c r="L3341">
        <f>Table357[[#This Row],[unit_price]]*Table357[[#This Row],[quantity]]</f>
        <v>24</v>
      </c>
      <c r="M3341">
        <f t="shared" si="315"/>
        <v>32</v>
      </c>
      <c r="N3341">
        <f t="shared" si="317"/>
        <v>8</v>
      </c>
      <c r="O3341" t="s">
        <v>112</v>
      </c>
      <c r="P3341" t="s">
        <v>114</v>
      </c>
      <c r="Q3341" t="str">
        <f>TEXT(Table357[[#This Row],[order_date]],"yyyy")</f>
        <v>2016</v>
      </c>
    </row>
    <row r="3342" spans="1:17" x14ac:dyDescent="0.3">
      <c r="A3342">
        <f t="shared" si="316"/>
        <v>7777898741</v>
      </c>
      <c r="B3342" s="1">
        <v>42597</v>
      </c>
      <c r="C3342" t="str">
        <f t="shared" si="312"/>
        <v>Monday</v>
      </c>
      <c r="D3342" t="str">
        <f t="shared" si="313"/>
        <v>August</v>
      </c>
      <c r="E3342">
        <v>12.75</v>
      </c>
      <c r="F3342" t="s">
        <v>27</v>
      </c>
      <c r="G3342" t="s">
        <v>22</v>
      </c>
      <c r="H3342">
        <f t="shared" si="314"/>
        <v>17.75</v>
      </c>
      <c r="I3342">
        <v>1</v>
      </c>
      <c r="J3342" t="s">
        <v>50</v>
      </c>
      <c r="K3342" t="s">
        <v>51</v>
      </c>
      <c r="L3342">
        <f>Table357[[#This Row],[unit_price]]*Table357[[#This Row],[quantity]]</f>
        <v>12.75</v>
      </c>
      <c r="M3342">
        <f t="shared" si="315"/>
        <v>17.75</v>
      </c>
      <c r="N3342">
        <f t="shared" si="317"/>
        <v>5</v>
      </c>
      <c r="O3342" t="s">
        <v>111</v>
      </c>
      <c r="P3342" t="s">
        <v>114</v>
      </c>
      <c r="Q3342" t="str">
        <f>TEXT(Table357[[#This Row],[order_date]],"yyyy")</f>
        <v>2016</v>
      </c>
    </row>
    <row r="3343" spans="1:17" x14ac:dyDescent="0.3">
      <c r="A3343">
        <f t="shared" si="316"/>
        <v>7777898742</v>
      </c>
      <c r="B3343" s="1">
        <v>42597</v>
      </c>
      <c r="C3343" t="str">
        <f t="shared" si="312"/>
        <v>Monday</v>
      </c>
      <c r="D3343" t="str">
        <f t="shared" si="313"/>
        <v>August</v>
      </c>
      <c r="E3343">
        <v>15.25</v>
      </c>
      <c r="F3343" t="s">
        <v>13</v>
      </c>
      <c r="G3343" t="s">
        <v>8</v>
      </c>
      <c r="H3343">
        <f t="shared" si="314"/>
        <v>21.25</v>
      </c>
      <c r="I3343">
        <v>8</v>
      </c>
      <c r="J3343" t="s">
        <v>48</v>
      </c>
      <c r="K3343" t="s">
        <v>49</v>
      </c>
      <c r="L3343">
        <f>Table357[[#This Row],[unit_price]]*Table357[[#This Row],[quantity]]</f>
        <v>122</v>
      </c>
      <c r="M3343">
        <f t="shared" si="315"/>
        <v>170</v>
      </c>
      <c r="N3343">
        <f t="shared" si="317"/>
        <v>48</v>
      </c>
      <c r="O3343" t="s">
        <v>112</v>
      </c>
      <c r="P3343" t="s">
        <v>115</v>
      </c>
      <c r="Q3343" t="str">
        <f>TEXT(Table357[[#This Row],[order_date]],"yyyy")</f>
        <v>2016</v>
      </c>
    </row>
    <row r="3344" spans="1:17" x14ac:dyDescent="0.3">
      <c r="A3344">
        <f t="shared" si="316"/>
        <v>7777898743</v>
      </c>
      <c r="B3344" s="1">
        <v>42598</v>
      </c>
      <c r="C3344" t="str">
        <f t="shared" si="312"/>
        <v>Tuesday</v>
      </c>
      <c r="D3344" t="str">
        <f t="shared" si="313"/>
        <v>August</v>
      </c>
      <c r="E3344">
        <v>20.75</v>
      </c>
      <c r="F3344" t="s">
        <v>13</v>
      </c>
      <c r="G3344" t="s">
        <v>17</v>
      </c>
      <c r="H3344">
        <f t="shared" si="314"/>
        <v>30.75</v>
      </c>
      <c r="I3344">
        <v>12</v>
      </c>
      <c r="J3344" t="s">
        <v>25</v>
      </c>
      <c r="K3344" t="s">
        <v>26</v>
      </c>
      <c r="L3344">
        <f>Table357[[#This Row],[unit_price]]*Table357[[#This Row],[quantity]]</f>
        <v>249</v>
      </c>
      <c r="M3344">
        <f t="shared" si="315"/>
        <v>369</v>
      </c>
      <c r="N3344">
        <f t="shared" si="317"/>
        <v>120</v>
      </c>
      <c r="O3344" t="s">
        <v>112</v>
      </c>
      <c r="P3344" t="s">
        <v>115</v>
      </c>
      <c r="Q3344" t="str">
        <f>TEXT(Table357[[#This Row],[order_date]],"yyyy")</f>
        <v>2016</v>
      </c>
    </row>
    <row r="3345" spans="1:17" x14ac:dyDescent="0.3">
      <c r="A3345">
        <f t="shared" si="316"/>
        <v>7777898744</v>
      </c>
      <c r="B3345" s="1">
        <v>42598</v>
      </c>
      <c r="C3345" t="str">
        <f t="shared" si="312"/>
        <v>Tuesday</v>
      </c>
      <c r="D3345" t="str">
        <f t="shared" si="313"/>
        <v>August</v>
      </c>
      <c r="E3345">
        <v>12</v>
      </c>
      <c r="F3345" t="s">
        <v>27</v>
      </c>
      <c r="G3345" t="s">
        <v>8</v>
      </c>
      <c r="H3345">
        <f t="shared" si="314"/>
        <v>15</v>
      </c>
      <c r="I3345">
        <v>9</v>
      </c>
      <c r="J3345" t="s">
        <v>30</v>
      </c>
      <c r="K3345" t="s">
        <v>31</v>
      </c>
      <c r="L3345">
        <f>Table357[[#This Row],[unit_price]]*Table357[[#This Row],[quantity]]</f>
        <v>108</v>
      </c>
      <c r="M3345">
        <f t="shared" si="315"/>
        <v>135</v>
      </c>
      <c r="N3345">
        <f t="shared" si="317"/>
        <v>27</v>
      </c>
      <c r="O3345" t="s">
        <v>112</v>
      </c>
      <c r="P3345" t="s">
        <v>114</v>
      </c>
      <c r="Q3345" t="str">
        <f>TEXT(Table357[[#This Row],[order_date]],"yyyy")</f>
        <v>2016</v>
      </c>
    </row>
    <row r="3346" spans="1:17" x14ac:dyDescent="0.3">
      <c r="A3346">
        <f t="shared" si="316"/>
        <v>7777898745</v>
      </c>
      <c r="B3346" s="1">
        <v>42598</v>
      </c>
      <c r="C3346" t="str">
        <f t="shared" si="312"/>
        <v>Tuesday</v>
      </c>
      <c r="D3346" t="str">
        <f t="shared" si="313"/>
        <v>August</v>
      </c>
      <c r="E3346">
        <v>23.65</v>
      </c>
      <c r="F3346" t="s">
        <v>27</v>
      </c>
      <c r="G3346" t="s">
        <v>17</v>
      </c>
      <c r="H3346">
        <f t="shared" si="314"/>
        <v>30.65</v>
      </c>
      <c r="I3346">
        <v>10</v>
      </c>
      <c r="J3346" t="s">
        <v>77</v>
      </c>
      <c r="K3346" t="s">
        <v>78</v>
      </c>
      <c r="L3346">
        <f>Table357[[#This Row],[unit_price]]*Table357[[#This Row],[quantity]]</f>
        <v>236.5</v>
      </c>
      <c r="M3346">
        <f t="shared" si="315"/>
        <v>306.5</v>
      </c>
      <c r="N3346">
        <f t="shared" si="317"/>
        <v>70</v>
      </c>
      <c r="O3346" t="s">
        <v>112</v>
      </c>
      <c r="P3346" t="s">
        <v>114</v>
      </c>
      <c r="Q3346" t="str">
        <f>TEXT(Table357[[#This Row],[order_date]],"yyyy")</f>
        <v>2016</v>
      </c>
    </row>
    <row r="3347" spans="1:17" x14ac:dyDescent="0.3">
      <c r="A3347">
        <f t="shared" si="316"/>
        <v>7777898746</v>
      </c>
      <c r="B3347" s="1">
        <v>42598</v>
      </c>
      <c r="C3347" t="str">
        <f t="shared" si="312"/>
        <v>Tuesday</v>
      </c>
      <c r="D3347" t="str">
        <f t="shared" si="313"/>
        <v>August</v>
      </c>
      <c r="E3347">
        <v>20.25</v>
      </c>
      <c r="F3347" t="s">
        <v>13</v>
      </c>
      <c r="G3347" t="s">
        <v>17</v>
      </c>
      <c r="H3347">
        <f t="shared" si="314"/>
        <v>30.25</v>
      </c>
      <c r="I3347">
        <v>6</v>
      </c>
      <c r="J3347" t="s">
        <v>70</v>
      </c>
      <c r="K3347" t="s">
        <v>71</v>
      </c>
      <c r="L3347">
        <f>Table357[[#This Row],[unit_price]]*Table357[[#This Row],[quantity]]</f>
        <v>121.5</v>
      </c>
      <c r="M3347">
        <f t="shared" si="315"/>
        <v>181.5</v>
      </c>
      <c r="N3347">
        <f t="shared" si="317"/>
        <v>60</v>
      </c>
      <c r="O3347" t="s">
        <v>112</v>
      </c>
      <c r="P3347" t="s">
        <v>114</v>
      </c>
      <c r="Q3347" t="str">
        <f>TEXT(Table357[[#This Row],[order_date]],"yyyy")</f>
        <v>2016</v>
      </c>
    </row>
    <row r="3348" spans="1:17" x14ac:dyDescent="0.3">
      <c r="A3348">
        <f t="shared" si="316"/>
        <v>7777898747</v>
      </c>
      <c r="B3348" s="1">
        <v>42599</v>
      </c>
      <c r="C3348" t="str">
        <f t="shared" si="312"/>
        <v>Wednesday</v>
      </c>
      <c r="D3348" t="str">
        <f t="shared" si="313"/>
        <v>August</v>
      </c>
      <c r="E3348">
        <v>17.95</v>
      </c>
      <c r="F3348" t="s">
        <v>13</v>
      </c>
      <c r="G3348" t="s">
        <v>14</v>
      </c>
      <c r="H3348">
        <f t="shared" si="314"/>
        <v>24.95</v>
      </c>
      <c r="I3348">
        <v>7</v>
      </c>
      <c r="J3348" t="s">
        <v>56</v>
      </c>
      <c r="K3348" t="s">
        <v>57</v>
      </c>
      <c r="L3348">
        <f>Table357[[#This Row],[unit_price]]*Table357[[#This Row],[quantity]]</f>
        <v>125.64999999999999</v>
      </c>
      <c r="M3348">
        <f t="shared" si="315"/>
        <v>174.65</v>
      </c>
      <c r="N3348">
        <f t="shared" si="317"/>
        <v>49</v>
      </c>
      <c r="O3348" t="s">
        <v>112</v>
      </c>
      <c r="P3348" t="s">
        <v>114</v>
      </c>
      <c r="Q3348" t="str">
        <f>TEXT(Table357[[#This Row],[order_date]],"yyyy")</f>
        <v>2016</v>
      </c>
    </row>
    <row r="3349" spans="1:17" x14ac:dyDescent="0.3">
      <c r="A3349">
        <f t="shared" si="316"/>
        <v>7777898748</v>
      </c>
      <c r="B3349" s="1">
        <v>42599</v>
      </c>
      <c r="C3349" t="str">
        <f t="shared" si="312"/>
        <v>Wednesday</v>
      </c>
      <c r="D3349" t="str">
        <f t="shared" si="313"/>
        <v>August</v>
      </c>
      <c r="E3349">
        <v>16</v>
      </c>
      <c r="F3349" t="s">
        <v>7</v>
      </c>
      <c r="G3349" t="s">
        <v>8</v>
      </c>
      <c r="H3349">
        <f t="shared" si="314"/>
        <v>20.5</v>
      </c>
      <c r="I3349">
        <v>12</v>
      </c>
      <c r="J3349" t="s">
        <v>58</v>
      </c>
      <c r="K3349" t="s">
        <v>59</v>
      </c>
      <c r="L3349">
        <f>Table357[[#This Row],[unit_price]]*Table357[[#This Row],[quantity]]</f>
        <v>192</v>
      </c>
      <c r="M3349">
        <f t="shared" si="315"/>
        <v>246</v>
      </c>
      <c r="N3349">
        <f t="shared" si="317"/>
        <v>54</v>
      </c>
      <c r="O3349" t="s">
        <v>111</v>
      </c>
      <c r="P3349" t="s">
        <v>114</v>
      </c>
      <c r="Q3349" t="str">
        <f>TEXT(Table357[[#This Row],[order_date]],"yyyy")</f>
        <v>2016</v>
      </c>
    </row>
    <row r="3350" spans="1:17" x14ac:dyDescent="0.3">
      <c r="A3350">
        <f t="shared" si="316"/>
        <v>7777898749</v>
      </c>
      <c r="B3350" s="1">
        <v>42599</v>
      </c>
      <c r="C3350" t="str">
        <f t="shared" si="312"/>
        <v>Wednesday</v>
      </c>
      <c r="D3350" t="str">
        <f t="shared" si="313"/>
        <v>August</v>
      </c>
      <c r="E3350">
        <v>20.75</v>
      </c>
      <c r="F3350" t="s">
        <v>13</v>
      </c>
      <c r="G3350" t="s">
        <v>22</v>
      </c>
      <c r="H3350">
        <f t="shared" si="314"/>
        <v>28.75</v>
      </c>
      <c r="I3350">
        <v>8</v>
      </c>
      <c r="J3350" t="s">
        <v>72</v>
      </c>
      <c r="K3350" t="s">
        <v>73</v>
      </c>
      <c r="L3350">
        <f>Table357[[#This Row],[unit_price]]*Table357[[#This Row],[quantity]]</f>
        <v>166</v>
      </c>
      <c r="M3350">
        <f t="shared" si="315"/>
        <v>230</v>
      </c>
      <c r="N3350">
        <f t="shared" si="317"/>
        <v>64</v>
      </c>
      <c r="O3350" t="s">
        <v>112</v>
      </c>
      <c r="P3350" t="s">
        <v>115</v>
      </c>
      <c r="Q3350" t="str">
        <f>TEXT(Table357[[#This Row],[order_date]],"yyyy")</f>
        <v>2016</v>
      </c>
    </row>
    <row r="3351" spans="1:17" x14ac:dyDescent="0.3">
      <c r="A3351">
        <f t="shared" si="316"/>
        <v>7777898750</v>
      </c>
      <c r="B3351" s="1">
        <v>42599</v>
      </c>
      <c r="C3351" t="str">
        <f t="shared" si="312"/>
        <v>Wednesday</v>
      </c>
      <c r="D3351" t="str">
        <f t="shared" si="313"/>
        <v>August</v>
      </c>
      <c r="E3351">
        <v>20.75</v>
      </c>
      <c r="F3351" t="s">
        <v>13</v>
      </c>
      <c r="G3351" t="s">
        <v>22</v>
      </c>
      <c r="H3351">
        <f t="shared" si="314"/>
        <v>28.75</v>
      </c>
      <c r="I3351">
        <v>8</v>
      </c>
      <c r="J3351" t="s">
        <v>44</v>
      </c>
      <c r="K3351" t="s">
        <v>45</v>
      </c>
      <c r="L3351">
        <f>Table357[[#This Row],[unit_price]]*Table357[[#This Row],[quantity]]</f>
        <v>166</v>
      </c>
      <c r="M3351">
        <f t="shared" si="315"/>
        <v>230</v>
      </c>
      <c r="N3351">
        <f t="shared" si="317"/>
        <v>64</v>
      </c>
      <c r="O3351" t="s">
        <v>111</v>
      </c>
      <c r="P3351" t="s">
        <v>115</v>
      </c>
      <c r="Q3351" t="str">
        <f>TEXT(Table357[[#This Row],[order_date]],"yyyy")</f>
        <v>2016</v>
      </c>
    </row>
    <row r="3352" spans="1:17" x14ac:dyDescent="0.3">
      <c r="A3352">
        <f t="shared" si="316"/>
        <v>7777898751</v>
      </c>
      <c r="B3352" s="1">
        <v>42599</v>
      </c>
      <c r="C3352" t="str">
        <f t="shared" si="312"/>
        <v>Wednesday</v>
      </c>
      <c r="D3352" t="str">
        <f t="shared" si="313"/>
        <v>August</v>
      </c>
      <c r="E3352">
        <v>16</v>
      </c>
      <c r="F3352" t="s">
        <v>7</v>
      </c>
      <c r="G3352" t="s">
        <v>14</v>
      </c>
      <c r="H3352">
        <f t="shared" si="314"/>
        <v>21.5</v>
      </c>
      <c r="I3352">
        <v>2</v>
      </c>
      <c r="J3352" t="s">
        <v>20</v>
      </c>
      <c r="K3352" t="s">
        <v>21</v>
      </c>
      <c r="L3352">
        <f>Table357[[#This Row],[unit_price]]*Table357[[#This Row],[quantity]]</f>
        <v>32</v>
      </c>
      <c r="M3352">
        <f t="shared" si="315"/>
        <v>43</v>
      </c>
      <c r="N3352">
        <f t="shared" si="317"/>
        <v>11</v>
      </c>
      <c r="O3352" t="s">
        <v>112</v>
      </c>
      <c r="P3352" t="s">
        <v>114</v>
      </c>
      <c r="Q3352" t="str">
        <f>TEXT(Table357[[#This Row],[order_date]],"yyyy")</f>
        <v>2016</v>
      </c>
    </row>
    <row r="3353" spans="1:17" x14ac:dyDescent="0.3">
      <c r="A3353">
        <f t="shared" si="316"/>
        <v>7777898752</v>
      </c>
      <c r="B3353" s="1">
        <v>42600</v>
      </c>
      <c r="C3353" t="str">
        <f t="shared" si="312"/>
        <v>Thursday</v>
      </c>
      <c r="D3353" t="str">
        <f t="shared" si="313"/>
        <v>August</v>
      </c>
      <c r="E3353">
        <v>12</v>
      </c>
      <c r="F3353" t="s">
        <v>27</v>
      </c>
      <c r="G3353" t="s">
        <v>8</v>
      </c>
      <c r="H3353">
        <f t="shared" si="314"/>
        <v>15</v>
      </c>
      <c r="I3353">
        <v>7</v>
      </c>
      <c r="J3353" t="s">
        <v>52</v>
      </c>
      <c r="K3353" t="s">
        <v>53</v>
      </c>
      <c r="L3353">
        <f>Table357[[#This Row],[unit_price]]*Table357[[#This Row],[quantity]]</f>
        <v>84</v>
      </c>
      <c r="M3353">
        <f t="shared" si="315"/>
        <v>105</v>
      </c>
      <c r="N3353">
        <f t="shared" si="317"/>
        <v>21</v>
      </c>
      <c r="O3353" t="s">
        <v>111</v>
      </c>
      <c r="P3353" t="s">
        <v>115</v>
      </c>
      <c r="Q3353" t="str">
        <f>TEXT(Table357[[#This Row],[order_date]],"yyyy")</f>
        <v>2016</v>
      </c>
    </row>
    <row r="3354" spans="1:17" x14ac:dyDescent="0.3">
      <c r="A3354">
        <f t="shared" si="316"/>
        <v>7777898753</v>
      </c>
      <c r="B3354" s="1">
        <v>42600</v>
      </c>
      <c r="C3354" t="str">
        <f t="shared" si="312"/>
        <v>Thursday</v>
      </c>
      <c r="D3354" t="str">
        <f t="shared" si="313"/>
        <v>August</v>
      </c>
      <c r="E3354">
        <v>16.75</v>
      </c>
      <c r="F3354" t="s">
        <v>7</v>
      </c>
      <c r="G3354" t="s">
        <v>22</v>
      </c>
      <c r="H3354">
        <f t="shared" si="314"/>
        <v>23.25</v>
      </c>
      <c r="I3354">
        <v>8</v>
      </c>
      <c r="J3354" t="s">
        <v>72</v>
      </c>
      <c r="K3354" t="s">
        <v>73</v>
      </c>
      <c r="L3354">
        <f>Table357[[#This Row],[unit_price]]*Table357[[#This Row],[quantity]]</f>
        <v>134</v>
      </c>
      <c r="M3354">
        <f t="shared" si="315"/>
        <v>186</v>
      </c>
      <c r="N3354">
        <f t="shared" si="317"/>
        <v>52</v>
      </c>
      <c r="O3354" t="s">
        <v>112</v>
      </c>
      <c r="P3354" t="s">
        <v>115</v>
      </c>
      <c r="Q3354" t="str">
        <f>TEXT(Table357[[#This Row],[order_date]],"yyyy")</f>
        <v>2016</v>
      </c>
    </row>
    <row r="3355" spans="1:17" x14ac:dyDescent="0.3">
      <c r="A3355">
        <f t="shared" si="316"/>
        <v>7777898754</v>
      </c>
      <c r="B3355" s="1">
        <v>42601</v>
      </c>
      <c r="C3355" t="str">
        <f t="shared" si="312"/>
        <v>Friday</v>
      </c>
      <c r="D3355" t="str">
        <f t="shared" si="313"/>
        <v>August</v>
      </c>
      <c r="E3355">
        <v>16</v>
      </c>
      <c r="F3355" t="s">
        <v>7</v>
      </c>
      <c r="G3355" t="s">
        <v>14</v>
      </c>
      <c r="H3355">
        <f t="shared" si="314"/>
        <v>21.5</v>
      </c>
      <c r="I3355">
        <v>10</v>
      </c>
      <c r="J3355" t="s">
        <v>20</v>
      </c>
      <c r="K3355" t="s">
        <v>21</v>
      </c>
      <c r="L3355">
        <f>Table357[[#This Row],[unit_price]]*Table357[[#This Row],[quantity]]</f>
        <v>160</v>
      </c>
      <c r="M3355">
        <f t="shared" si="315"/>
        <v>215</v>
      </c>
      <c r="N3355">
        <f t="shared" si="317"/>
        <v>55</v>
      </c>
      <c r="O3355" t="s">
        <v>112</v>
      </c>
      <c r="P3355" t="s">
        <v>114</v>
      </c>
      <c r="Q3355" t="str">
        <f>TEXT(Table357[[#This Row],[order_date]],"yyyy")</f>
        <v>2016</v>
      </c>
    </row>
    <row r="3356" spans="1:17" x14ac:dyDescent="0.3">
      <c r="A3356">
        <f t="shared" si="316"/>
        <v>7777898755</v>
      </c>
      <c r="B3356" s="1">
        <v>42601</v>
      </c>
      <c r="C3356" t="str">
        <f t="shared" si="312"/>
        <v>Friday</v>
      </c>
      <c r="D3356" t="str">
        <f t="shared" si="313"/>
        <v>August</v>
      </c>
      <c r="E3356">
        <v>12</v>
      </c>
      <c r="F3356" t="s">
        <v>27</v>
      </c>
      <c r="G3356" t="s">
        <v>8</v>
      </c>
      <c r="H3356">
        <f t="shared" si="314"/>
        <v>15</v>
      </c>
      <c r="I3356">
        <v>11</v>
      </c>
      <c r="J3356" t="s">
        <v>52</v>
      </c>
      <c r="K3356" t="s">
        <v>53</v>
      </c>
      <c r="L3356">
        <f>Table357[[#This Row],[unit_price]]*Table357[[#This Row],[quantity]]</f>
        <v>132</v>
      </c>
      <c r="M3356">
        <f t="shared" si="315"/>
        <v>165</v>
      </c>
      <c r="N3356">
        <f t="shared" si="317"/>
        <v>33</v>
      </c>
      <c r="O3356" t="s">
        <v>112</v>
      </c>
      <c r="P3356" t="s">
        <v>114</v>
      </c>
      <c r="Q3356" t="str">
        <f>TEXT(Table357[[#This Row],[order_date]],"yyyy")</f>
        <v>2016</v>
      </c>
    </row>
    <row r="3357" spans="1:17" x14ac:dyDescent="0.3">
      <c r="A3357">
        <f t="shared" si="316"/>
        <v>7777898756</v>
      </c>
      <c r="B3357" s="1">
        <v>42601</v>
      </c>
      <c r="C3357" t="str">
        <f t="shared" si="312"/>
        <v>Friday</v>
      </c>
      <c r="D3357" t="str">
        <f t="shared" si="313"/>
        <v>August</v>
      </c>
      <c r="E3357">
        <v>16.75</v>
      </c>
      <c r="F3357" t="s">
        <v>7</v>
      </c>
      <c r="G3357" t="s">
        <v>22</v>
      </c>
      <c r="H3357">
        <f t="shared" si="314"/>
        <v>23.25</v>
      </c>
      <c r="I3357">
        <v>5</v>
      </c>
      <c r="J3357" t="s">
        <v>46</v>
      </c>
      <c r="K3357" t="s">
        <v>47</v>
      </c>
      <c r="L3357">
        <f>Table357[[#This Row],[unit_price]]*Table357[[#This Row],[quantity]]</f>
        <v>83.75</v>
      </c>
      <c r="M3357">
        <f t="shared" si="315"/>
        <v>116.25</v>
      </c>
      <c r="N3357">
        <f t="shared" si="317"/>
        <v>32.5</v>
      </c>
      <c r="O3357" t="s">
        <v>112</v>
      </c>
      <c r="P3357" t="s">
        <v>114</v>
      </c>
      <c r="Q3357" t="str">
        <f>TEXT(Table357[[#This Row],[order_date]],"yyyy")</f>
        <v>2016</v>
      </c>
    </row>
    <row r="3358" spans="1:17" x14ac:dyDescent="0.3">
      <c r="A3358">
        <f t="shared" si="316"/>
        <v>7777898757</v>
      </c>
      <c r="B3358" s="1">
        <v>42601</v>
      </c>
      <c r="C3358" t="str">
        <f t="shared" si="312"/>
        <v>Friday</v>
      </c>
      <c r="D3358" t="str">
        <f t="shared" si="313"/>
        <v>August</v>
      </c>
      <c r="E3358">
        <v>12.75</v>
      </c>
      <c r="F3358" t="s">
        <v>27</v>
      </c>
      <c r="G3358" t="s">
        <v>22</v>
      </c>
      <c r="H3358">
        <f t="shared" si="314"/>
        <v>17.75</v>
      </c>
      <c r="I3358">
        <v>8</v>
      </c>
      <c r="J3358" t="s">
        <v>23</v>
      </c>
      <c r="K3358" t="s">
        <v>24</v>
      </c>
      <c r="L3358">
        <f>Table357[[#This Row],[unit_price]]*Table357[[#This Row],[quantity]]</f>
        <v>102</v>
      </c>
      <c r="M3358">
        <f t="shared" si="315"/>
        <v>142</v>
      </c>
      <c r="N3358">
        <f t="shared" si="317"/>
        <v>40</v>
      </c>
      <c r="O3358" t="s">
        <v>111</v>
      </c>
      <c r="P3358" t="s">
        <v>114</v>
      </c>
      <c r="Q3358" t="str">
        <f>TEXT(Table357[[#This Row],[order_date]],"yyyy")</f>
        <v>2016</v>
      </c>
    </row>
    <row r="3359" spans="1:17" x14ac:dyDescent="0.3">
      <c r="A3359">
        <f t="shared" si="316"/>
        <v>7777898758</v>
      </c>
      <c r="B3359" s="1">
        <v>42601</v>
      </c>
      <c r="C3359" t="str">
        <f t="shared" si="312"/>
        <v>Friday</v>
      </c>
      <c r="D3359" t="str">
        <f t="shared" si="313"/>
        <v>August</v>
      </c>
      <c r="E3359">
        <v>23.65</v>
      </c>
      <c r="F3359" t="s">
        <v>27</v>
      </c>
      <c r="G3359" t="s">
        <v>17</v>
      </c>
      <c r="H3359">
        <f t="shared" si="314"/>
        <v>30.65</v>
      </c>
      <c r="I3359">
        <v>6</v>
      </c>
      <c r="J3359" t="s">
        <v>77</v>
      </c>
      <c r="K3359" t="s">
        <v>78</v>
      </c>
      <c r="L3359">
        <f>Table357[[#This Row],[unit_price]]*Table357[[#This Row],[quantity]]</f>
        <v>141.89999999999998</v>
      </c>
      <c r="M3359">
        <f t="shared" si="315"/>
        <v>183.89999999999998</v>
      </c>
      <c r="N3359">
        <f t="shared" si="317"/>
        <v>42</v>
      </c>
      <c r="O3359" t="s">
        <v>112</v>
      </c>
      <c r="P3359" t="s">
        <v>115</v>
      </c>
      <c r="Q3359" t="str">
        <f>TEXT(Table357[[#This Row],[order_date]],"yyyy")</f>
        <v>2016</v>
      </c>
    </row>
    <row r="3360" spans="1:17" x14ac:dyDescent="0.3">
      <c r="A3360">
        <f t="shared" si="316"/>
        <v>7777898759</v>
      </c>
      <c r="B3360" s="1">
        <v>42602</v>
      </c>
      <c r="C3360" t="str">
        <f t="shared" si="312"/>
        <v>Saturday</v>
      </c>
      <c r="D3360" t="str">
        <f t="shared" si="313"/>
        <v>August</v>
      </c>
      <c r="E3360">
        <v>16</v>
      </c>
      <c r="F3360" t="s">
        <v>7</v>
      </c>
      <c r="G3360" t="s">
        <v>14</v>
      </c>
      <c r="H3360">
        <f t="shared" si="314"/>
        <v>21.5</v>
      </c>
      <c r="I3360">
        <v>4</v>
      </c>
      <c r="J3360" t="s">
        <v>68</v>
      </c>
      <c r="K3360" t="s">
        <v>69</v>
      </c>
      <c r="L3360">
        <f>Table357[[#This Row],[unit_price]]*Table357[[#This Row],[quantity]]</f>
        <v>64</v>
      </c>
      <c r="M3360">
        <f t="shared" si="315"/>
        <v>86</v>
      </c>
      <c r="N3360">
        <f t="shared" si="317"/>
        <v>22</v>
      </c>
      <c r="O3360" t="s">
        <v>112</v>
      </c>
      <c r="P3360" t="s">
        <v>114</v>
      </c>
      <c r="Q3360" t="str">
        <f>TEXT(Table357[[#This Row],[order_date]],"yyyy")</f>
        <v>2016</v>
      </c>
    </row>
    <row r="3361" spans="1:17" x14ac:dyDescent="0.3">
      <c r="A3361">
        <f t="shared" si="316"/>
        <v>7777898760</v>
      </c>
      <c r="B3361" s="1">
        <v>42602</v>
      </c>
      <c r="C3361" t="str">
        <f t="shared" si="312"/>
        <v>Saturday</v>
      </c>
      <c r="D3361" t="str">
        <f t="shared" si="313"/>
        <v>August</v>
      </c>
      <c r="E3361">
        <v>16.75</v>
      </c>
      <c r="F3361" t="s">
        <v>7</v>
      </c>
      <c r="G3361" t="s">
        <v>14</v>
      </c>
      <c r="H3361">
        <f t="shared" si="314"/>
        <v>22.25</v>
      </c>
      <c r="I3361">
        <v>12</v>
      </c>
      <c r="J3361" t="s">
        <v>62</v>
      </c>
      <c r="K3361" t="s">
        <v>63</v>
      </c>
      <c r="L3361">
        <f>Table357[[#This Row],[unit_price]]*Table357[[#This Row],[quantity]]</f>
        <v>201</v>
      </c>
      <c r="M3361">
        <f t="shared" si="315"/>
        <v>267</v>
      </c>
      <c r="N3361">
        <f t="shared" si="317"/>
        <v>66</v>
      </c>
      <c r="O3361" t="s">
        <v>111</v>
      </c>
      <c r="P3361" t="s">
        <v>114</v>
      </c>
      <c r="Q3361" t="str">
        <f>TEXT(Table357[[#This Row],[order_date]],"yyyy")</f>
        <v>2016</v>
      </c>
    </row>
    <row r="3362" spans="1:17" x14ac:dyDescent="0.3">
      <c r="A3362">
        <f t="shared" si="316"/>
        <v>7777898761</v>
      </c>
      <c r="B3362" s="1">
        <v>42602</v>
      </c>
      <c r="C3362" t="str">
        <f t="shared" si="312"/>
        <v>Saturday</v>
      </c>
      <c r="D3362" t="str">
        <f t="shared" si="313"/>
        <v>August</v>
      </c>
      <c r="E3362">
        <v>12.5</v>
      </c>
      <c r="F3362" t="s">
        <v>27</v>
      </c>
      <c r="G3362" t="s">
        <v>17</v>
      </c>
      <c r="H3362">
        <f t="shared" si="314"/>
        <v>19.5</v>
      </c>
      <c r="I3362">
        <v>10</v>
      </c>
      <c r="J3362" t="s">
        <v>66</v>
      </c>
      <c r="K3362" t="s">
        <v>67</v>
      </c>
      <c r="L3362">
        <f>Table357[[#This Row],[unit_price]]*Table357[[#This Row],[quantity]]</f>
        <v>125</v>
      </c>
      <c r="M3362">
        <f t="shared" si="315"/>
        <v>195</v>
      </c>
      <c r="N3362">
        <f t="shared" si="317"/>
        <v>70</v>
      </c>
      <c r="O3362" t="s">
        <v>111</v>
      </c>
      <c r="P3362" t="s">
        <v>115</v>
      </c>
      <c r="Q3362" t="str">
        <f>TEXT(Table357[[#This Row],[order_date]],"yyyy")</f>
        <v>2016</v>
      </c>
    </row>
    <row r="3363" spans="1:17" x14ac:dyDescent="0.3">
      <c r="A3363">
        <f t="shared" si="316"/>
        <v>7777898762</v>
      </c>
      <c r="B3363" s="1">
        <v>42602</v>
      </c>
      <c r="C3363" t="str">
        <f t="shared" si="312"/>
        <v>Saturday</v>
      </c>
      <c r="D3363" t="str">
        <f t="shared" si="313"/>
        <v>August</v>
      </c>
      <c r="E3363">
        <v>11</v>
      </c>
      <c r="F3363" t="s">
        <v>27</v>
      </c>
      <c r="G3363" t="s">
        <v>8</v>
      </c>
      <c r="H3363">
        <f t="shared" si="314"/>
        <v>14</v>
      </c>
      <c r="I3363">
        <v>2</v>
      </c>
      <c r="J3363" t="s">
        <v>74</v>
      </c>
      <c r="K3363" t="s">
        <v>75</v>
      </c>
      <c r="L3363">
        <f>Table357[[#This Row],[unit_price]]*Table357[[#This Row],[quantity]]</f>
        <v>22</v>
      </c>
      <c r="M3363">
        <f t="shared" si="315"/>
        <v>28</v>
      </c>
      <c r="N3363">
        <f t="shared" si="317"/>
        <v>6</v>
      </c>
      <c r="O3363" t="s">
        <v>111</v>
      </c>
      <c r="P3363" t="s">
        <v>114</v>
      </c>
      <c r="Q3363" t="str">
        <f>TEXT(Table357[[#This Row],[order_date]],"yyyy")</f>
        <v>2016</v>
      </c>
    </row>
    <row r="3364" spans="1:17" x14ac:dyDescent="0.3">
      <c r="A3364">
        <f t="shared" si="316"/>
        <v>7777898763</v>
      </c>
      <c r="B3364" s="1">
        <v>42602</v>
      </c>
      <c r="C3364" t="str">
        <f t="shared" si="312"/>
        <v>Saturday</v>
      </c>
      <c r="D3364" t="str">
        <f t="shared" si="313"/>
        <v>August</v>
      </c>
      <c r="E3364">
        <v>20.25</v>
      </c>
      <c r="F3364" t="s">
        <v>13</v>
      </c>
      <c r="G3364" t="s">
        <v>14</v>
      </c>
      <c r="H3364">
        <f t="shared" si="314"/>
        <v>27.25</v>
      </c>
      <c r="I3364">
        <v>9</v>
      </c>
      <c r="J3364" t="s">
        <v>68</v>
      </c>
      <c r="K3364" t="s">
        <v>69</v>
      </c>
      <c r="L3364">
        <f>Table357[[#This Row],[unit_price]]*Table357[[#This Row],[quantity]]</f>
        <v>182.25</v>
      </c>
      <c r="M3364">
        <f t="shared" si="315"/>
        <v>245.25</v>
      </c>
      <c r="N3364">
        <f t="shared" si="317"/>
        <v>63</v>
      </c>
      <c r="O3364" t="s">
        <v>112</v>
      </c>
      <c r="P3364" t="s">
        <v>114</v>
      </c>
      <c r="Q3364" t="str">
        <f>TEXT(Table357[[#This Row],[order_date]],"yyyy")</f>
        <v>2016</v>
      </c>
    </row>
    <row r="3365" spans="1:17" x14ac:dyDescent="0.3">
      <c r="A3365">
        <f t="shared" si="316"/>
        <v>7777898764</v>
      </c>
      <c r="B3365" s="1">
        <v>42603</v>
      </c>
      <c r="C3365" t="str">
        <f t="shared" si="312"/>
        <v>Sunday</v>
      </c>
      <c r="D3365" t="str">
        <f t="shared" si="313"/>
        <v>August</v>
      </c>
      <c r="E3365">
        <v>9.75</v>
      </c>
      <c r="F3365" t="s">
        <v>27</v>
      </c>
      <c r="G3365" t="s">
        <v>8</v>
      </c>
      <c r="H3365">
        <f t="shared" si="314"/>
        <v>12.75</v>
      </c>
      <c r="I3365">
        <v>8</v>
      </c>
      <c r="J3365" t="s">
        <v>48</v>
      </c>
      <c r="K3365" t="s">
        <v>49</v>
      </c>
      <c r="L3365">
        <f>Table357[[#This Row],[unit_price]]*Table357[[#This Row],[quantity]]</f>
        <v>78</v>
      </c>
      <c r="M3365">
        <f t="shared" si="315"/>
        <v>102</v>
      </c>
      <c r="N3365">
        <f t="shared" si="317"/>
        <v>24</v>
      </c>
      <c r="O3365" t="s">
        <v>112</v>
      </c>
      <c r="P3365" t="s">
        <v>115</v>
      </c>
      <c r="Q3365" t="str">
        <f>TEXT(Table357[[#This Row],[order_date]],"yyyy")</f>
        <v>2016</v>
      </c>
    </row>
    <row r="3366" spans="1:17" x14ac:dyDescent="0.3">
      <c r="A3366">
        <f t="shared" si="316"/>
        <v>7777898765</v>
      </c>
      <c r="B3366" s="1">
        <v>42603</v>
      </c>
      <c r="C3366" t="str">
        <f t="shared" si="312"/>
        <v>Sunday</v>
      </c>
      <c r="D3366" t="str">
        <f t="shared" si="313"/>
        <v>August</v>
      </c>
      <c r="E3366">
        <v>14.75</v>
      </c>
      <c r="F3366" t="s">
        <v>7</v>
      </c>
      <c r="G3366" t="s">
        <v>14</v>
      </c>
      <c r="H3366">
        <f t="shared" si="314"/>
        <v>20.25</v>
      </c>
      <c r="I3366">
        <v>9</v>
      </c>
      <c r="J3366" t="s">
        <v>56</v>
      </c>
      <c r="K3366" t="s">
        <v>57</v>
      </c>
      <c r="L3366">
        <f>Table357[[#This Row],[unit_price]]*Table357[[#This Row],[quantity]]</f>
        <v>132.75</v>
      </c>
      <c r="M3366">
        <f t="shared" si="315"/>
        <v>182.25</v>
      </c>
      <c r="N3366">
        <f t="shared" si="317"/>
        <v>49.5</v>
      </c>
      <c r="O3366" t="s">
        <v>112</v>
      </c>
      <c r="P3366" t="s">
        <v>115</v>
      </c>
      <c r="Q3366" t="str">
        <f>TEXT(Table357[[#This Row],[order_date]],"yyyy")</f>
        <v>2016</v>
      </c>
    </row>
    <row r="3367" spans="1:17" x14ac:dyDescent="0.3">
      <c r="A3367">
        <f t="shared" si="316"/>
        <v>7777898766</v>
      </c>
      <c r="B3367" s="1">
        <v>42603</v>
      </c>
      <c r="C3367" t="str">
        <f t="shared" si="312"/>
        <v>Sunday</v>
      </c>
      <c r="D3367" t="str">
        <f t="shared" si="313"/>
        <v>August</v>
      </c>
      <c r="E3367">
        <v>20.25</v>
      </c>
      <c r="F3367" t="s">
        <v>13</v>
      </c>
      <c r="G3367" t="s">
        <v>14</v>
      </c>
      <c r="H3367">
        <f t="shared" si="314"/>
        <v>27.25</v>
      </c>
      <c r="I3367">
        <v>1</v>
      </c>
      <c r="J3367" t="s">
        <v>64</v>
      </c>
      <c r="K3367" t="s">
        <v>65</v>
      </c>
      <c r="L3367">
        <f>Table357[[#This Row],[unit_price]]*Table357[[#This Row],[quantity]]</f>
        <v>20.25</v>
      </c>
      <c r="M3367">
        <f t="shared" si="315"/>
        <v>27.25</v>
      </c>
      <c r="N3367">
        <f t="shared" si="317"/>
        <v>7</v>
      </c>
      <c r="O3367" t="s">
        <v>111</v>
      </c>
      <c r="P3367" t="s">
        <v>114</v>
      </c>
      <c r="Q3367" t="str">
        <f>TEXT(Table357[[#This Row],[order_date]],"yyyy")</f>
        <v>2016</v>
      </c>
    </row>
    <row r="3368" spans="1:17" x14ac:dyDescent="0.3">
      <c r="A3368">
        <f t="shared" si="316"/>
        <v>7777898767</v>
      </c>
      <c r="B3368" s="1">
        <v>42603</v>
      </c>
      <c r="C3368" t="str">
        <f t="shared" si="312"/>
        <v>Sunday</v>
      </c>
      <c r="D3368" t="str">
        <f t="shared" si="313"/>
        <v>August</v>
      </c>
      <c r="E3368">
        <v>12</v>
      </c>
      <c r="F3368" t="s">
        <v>27</v>
      </c>
      <c r="G3368" t="s">
        <v>8</v>
      </c>
      <c r="H3368">
        <f t="shared" si="314"/>
        <v>15</v>
      </c>
      <c r="I3368">
        <v>8</v>
      </c>
      <c r="J3368" t="s">
        <v>30</v>
      </c>
      <c r="K3368" t="s">
        <v>31</v>
      </c>
      <c r="L3368">
        <f>Table357[[#This Row],[unit_price]]*Table357[[#This Row],[quantity]]</f>
        <v>96</v>
      </c>
      <c r="M3368">
        <f t="shared" si="315"/>
        <v>120</v>
      </c>
      <c r="N3368">
        <f t="shared" si="317"/>
        <v>24</v>
      </c>
      <c r="O3368" t="s">
        <v>111</v>
      </c>
      <c r="P3368" t="s">
        <v>114</v>
      </c>
      <c r="Q3368" t="str">
        <f>TEXT(Table357[[#This Row],[order_date]],"yyyy")</f>
        <v>2016</v>
      </c>
    </row>
    <row r="3369" spans="1:17" x14ac:dyDescent="0.3">
      <c r="A3369">
        <f t="shared" si="316"/>
        <v>7777898768</v>
      </c>
      <c r="B3369" s="1">
        <v>42603</v>
      </c>
      <c r="C3369" t="str">
        <f t="shared" si="312"/>
        <v>Sunday</v>
      </c>
      <c r="D3369" t="str">
        <f t="shared" si="313"/>
        <v>August</v>
      </c>
      <c r="E3369">
        <v>16</v>
      </c>
      <c r="F3369" t="s">
        <v>7</v>
      </c>
      <c r="G3369" t="s">
        <v>14</v>
      </c>
      <c r="H3369">
        <f t="shared" si="314"/>
        <v>21.5</v>
      </c>
      <c r="I3369">
        <v>10</v>
      </c>
      <c r="J3369" t="s">
        <v>42</v>
      </c>
      <c r="K3369" t="s">
        <v>43</v>
      </c>
      <c r="L3369">
        <f>Table357[[#This Row],[unit_price]]*Table357[[#This Row],[quantity]]</f>
        <v>160</v>
      </c>
      <c r="M3369">
        <f t="shared" si="315"/>
        <v>215</v>
      </c>
      <c r="N3369">
        <f t="shared" si="317"/>
        <v>55</v>
      </c>
      <c r="O3369" t="s">
        <v>112</v>
      </c>
      <c r="P3369" t="s">
        <v>114</v>
      </c>
      <c r="Q3369" t="str">
        <f>TEXT(Table357[[#This Row],[order_date]],"yyyy")</f>
        <v>2016</v>
      </c>
    </row>
    <row r="3370" spans="1:17" x14ac:dyDescent="0.3">
      <c r="A3370">
        <f t="shared" si="316"/>
        <v>7777898769</v>
      </c>
      <c r="B3370" s="1">
        <v>42604</v>
      </c>
      <c r="C3370" t="str">
        <f t="shared" si="312"/>
        <v>Monday</v>
      </c>
      <c r="D3370" t="str">
        <f t="shared" si="313"/>
        <v>August</v>
      </c>
      <c r="E3370">
        <v>12</v>
      </c>
      <c r="F3370" t="s">
        <v>27</v>
      </c>
      <c r="G3370" t="s">
        <v>8</v>
      </c>
      <c r="H3370">
        <f t="shared" si="314"/>
        <v>15</v>
      </c>
      <c r="I3370">
        <v>7</v>
      </c>
      <c r="J3370" t="s">
        <v>52</v>
      </c>
      <c r="K3370" t="s">
        <v>53</v>
      </c>
      <c r="L3370">
        <f>Table357[[#This Row],[unit_price]]*Table357[[#This Row],[quantity]]</f>
        <v>84</v>
      </c>
      <c r="M3370">
        <f t="shared" si="315"/>
        <v>105</v>
      </c>
      <c r="N3370">
        <f t="shared" si="317"/>
        <v>21</v>
      </c>
      <c r="O3370" t="s">
        <v>112</v>
      </c>
      <c r="P3370" t="s">
        <v>115</v>
      </c>
      <c r="Q3370" t="str">
        <f>TEXT(Table357[[#This Row],[order_date]],"yyyy")</f>
        <v>2016</v>
      </c>
    </row>
    <row r="3371" spans="1:17" x14ac:dyDescent="0.3">
      <c r="A3371">
        <f t="shared" si="316"/>
        <v>7777898770</v>
      </c>
      <c r="B3371" s="1">
        <v>42604</v>
      </c>
      <c r="C3371" t="str">
        <f t="shared" si="312"/>
        <v>Monday</v>
      </c>
      <c r="D3371" t="str">
        <f t="shared" si="313"/>
        <v>August</v>
      </c>
      <c r="E3371">
        <v>20.75</v>
      </c>
      <c r="F3371" t="s">
        <v>13</v>
      </c>
      <c r="G3371" t="s">
        <v>22</v>
      </c>
      <c r="H3371">
        <f t="shared" si="314"/>
        <v>28.75</v>
      </c>
      <c r="I3371">
        <v>4</v>
      </c>
      <c r="J3371" t="s">
        <v>28</v>
      </c>
      <c r="K3371" t="s">
        <v>29</v>
      </c>
      <c r="L3371">
        <f>Table357[[#This Row],[unit_price]]*Table357[[#This Row],[quantity]]</f>
        <v>83</v>
      </c>
      <c r="M3371">
        <f t="shared" si="315"/>
        <v>115</v>
      </c>
      <c r="N3371">
        <f t="shared" si="317"/>
        <v>32</v>
      </c>
      <c r="O3371" t="s">
        <v>111</v>
      </c>
      <c r="P3371" t="s">
        <v>115</v>
      </c>
      <c r="Q3371" t="str">
        <f>TEXT(Table357[[#This Row],[order_date]],"yyyy")</f>
        <v>2016</v>
      </c>
    </row>
    <row r="3372" spans="1:17" x14ac:dyDescent="0.3">
      <c r="A3372">
        <f t="shared" si="316"/>
        <v>7777898771</v>
      </c>
      <c r="B3372" s="1">
        <v>42604</v>
      </c>
      <c r="C3372" t="str">
        <f t="shared" si="312"/>
        <v>Monday</v>
      </c>
      <c r="D3372" t="str">
        <f t="shared" si="313"/>
        <v>August</v>
      </c>
      <c r="E3372">
        <v>16.5</v>
      </c>
      <c r="F3372" t="s">
        <v>13</v>
      </c>
      <c r="G3372" t="s">
        <v>8</v>
      </c>
      <c r="H3372">
        <f t="shared" si="314"/>
        <v>22.5</v>
      </c>
      <c r="I3372">
        <v>12</v>
      </c>
      <c r="J3372" t="s">
        <v>9</v>
      </c>
      <c r="K3372" t="s">
        <v>10</v>
      </c>
      <c r="L3372">
        <f>Table357[[#This Row],[unit_price]]*Table357[[#This Row],[quantity]]</f>
        <v>198</v>
      </c>
      <c r="M3372">
        <f t="shared" si="315"/>
        <v>270</v>
      </c>
      <c r="N3372">
        <f t="shared" si="317"/>
        <v>72</v>
      </c>
      <c r="O3372" t="s">
        <v>112</v>
      </c>
      <c r="P3372" t="s">
        <v>114</v>
      </c>
      <c r="Q3372" t="str">
        <f>TEXT(Table357[[#This Row],[order_date]],"yyyy")</f>
        <v>2016</v>
      </c>
    </row>
    <row r="3373" spans="1:17" x14ac:dyDescent="0.3">
      <c r="A3373">
        <f t="shared" si="316"/>
        <v>7777898772</v>
      </c>
      <c r="B3373" s="1">
        <v>42605</v>
      </c>
      <c r="C3373" t="str">
        <f t="shared" si="312"/>
        <v>Tuesday</v>
      </c>
      <c r="D3373" t="str">
        <f t="shared" si="313"/>
        <v>August</v>
      </c>
      <c r="E3373">
        <v>16</v>
      </c>
      <c r="F3373" t="s">
        <v>7</v>
      </c>
      <c r="G3373" t="s">
        <v>8</v>
      </c>
      <c r="H3373">
        <f t="shared" si="314"/>
        <v>20.5</v>
      </c>
      <c r="I3373">
        <v>11</v>
      </c>
      <c r="J3373" t="s">
        <v>58</v>
      </c>
      <c r="K3373" t="s">
        <v>59</v>
      </c>
      <c r="L3373">
        <f>Table357[[#This Row],[unit_price]]*Table357[[#This Row],[quantity]]</f>
        <v>176</v>
      </c>
      <c r="M3373">
        <f t="shared" si="315"/>
        <v>225.5</v>
      </c>
      <c r="N3373">
        <f t="shared" si="317"/>
        <v>49.5</v>
      </c>
      <c r="O3373" t="s">
        <v>111</v>
      </c>
      <c r="P3373" t="s">
        <v>114</v>
      </c>
      <c r="Q3373" t="str">
        <f>TEXT(Table357[[#This Row],[order_date]],"yyyy")</f>
        <v>2016</v>
      </c>
    </row>
    <row r="3374" spans="1:17" x14ac:dyDescent="0.3">
      <c r="A3374">
        <f t="shared" si="316"/>
        <v>7777898773</v>
      </c>
      <c r="B3374" s="1">
        <v>42605</v>
      </c>
      <c r="C3374" t="str">
        <f t="shared" si="312"/>
        <v>Tuesday</v>
      </c>
      <c r="D3374" t="str">
        <f t="shared" si="313"/>
        <v>August</v>
      </c>
      <c r="E3374">
        <v>9.75</v>
      </c>
      <c r="F3374" t="s">
        <v>27</v>
      </c>
      <c r="G3374" t="s">
        <v>8</v>
      </c>
      <c r="H3374">
        <f t="shared" si="314"/>
        <v>12.75</v>
      </c>
      <c r="I3374">
        <v>9</v>
      </c>
      <c r="J3374" t="s">
        <v>48</v>
      </c>
      <c r="K3374" t="s">
        <v>49</v>
      </c>
      <c r="L3374">
        <f>Table357[[#This Row],[unit_price]]*Table357[[#This Row],[quantity]]</f>
        <v>87.75</v>
      </c>
      <c r="M3374">
        <f t="shared" si="315"/>
        <v>114.75</v>
      </c>
      <c r="N3374">
        <f t="shared" si="317"/>
        <v>27</v>
      </c>
      <c r="O3374" t="s">
        <v>112</v>
      </c>
      <c r="P3374" t="s">
        <v>115</v>
      </c>
      <c r="Q3374" t="str">
        <f>TEXT(Table357[[#This Row],[order_date]],"yyyy")</f>
        <v>2016</v>
      </c>
    </row>
    <row r="3375" spans="1:17" x14ac:dyDescent="0.3">
      <c r="A3375">
        <f t="shared" si="316"/>
        <v>7777898774</v>
      </c>
      <c r="B3375" s="1">
        <v>42605</v>
      </c>
      <c r="C3375" t="str">
        <f t="shared" si="312"/>
        <v>Tuesday</v>
      </c>
      <c r="D3375" t="str">
        <f t="shared" si="313"/>
        <v>August</v>
      </c>
      <c r="E3375">
        <v>14.75</v>
      </c>
      <c r="F3375" t="s">
        <v>7</v>
      </c>
      <c r="G3375" t="s">
        <v>14</v>
      </c>
      <c r="H3375">
        <f t="shared" si="314"/>
        <v>20.25</v>
      </c>
      <c r="I3375">
        <v>5</v>
      </c>
      <c r="J3375" t="s">
        <v>56</v>
      </c>
      <c r="K3375" t="s">
        <v>57</v>
      </c>
      <c r="L3375">
        <f>Table357[[#This Row],[unit_price]]*Table357[[#This Row],[quantity]]</f>
        <v>73.75</v>
      </c>
      <c r="M3375">
        <f t="shared" si="315"/>
        <v>101.25</v>
      </c>
      <c r="N3375">
        <f t="shared" si="317"/>
        <v>27.5</v>
      </c>
      <c r="O3375" t="s">
        <v>112</v>
      </c>
      <c r="P3375" t="s">
        <v>114</v>
      </c>
      <c r="Q3375" t="str">
        <f>TEXT(Table357[[#This Row],[order_date]],"yyyy")</f>
        <v>2016</v>
      </c>
    </row>
    <row r="3376" spans="1:17" x14ac:dyDescent="0.3">
      <c r="A3376">
        <f t="shared" si="316"/>
        <v>7777898775</v>
      </c>
      <c r="B3376" s="1">
        <v>42605</v>
      </c>
      <c r="C3376" t="str">
        <f t="shared" si="312"/>
        <v>Tuesday</v>
      </c>
      <c r="D3376" t="str">
        <f t="shared" si="313"/>
        <v>August</v>
      </c>
      <c r="E3376">
        <v>20.5</v>
      </c>
      <c r="F3376" t="s">
        <v>13</v>
      </c>
      <c r="G3376" t="s">
        <v>8</v>
      </c>
      <c r="H3376">
        <f t="shared" si="314"/>
        <v>26.5</v>
      </c>
      <c r="I3376">
        <v>5</v>
      </c>
      <c r="J3376" t="s">
        <v>58</v>
      </c>
      <c r="K3376" t="s">
        <v>59</v>
      </c>
      <c r="L3376">
        <f>Table357[[#This Row],[unit_price]]*Table357[[#This Row],[quantity]]</f>
        <v>102.5</v>
      </c>
      <c r="M3376">
        <f t="shared" si="315"/>
        <v>132.5</v>
      </c>
      <c r="N3376">
        <f t="shared" si="317"/>
        <v>30</v>
      </c>
      <c r="O3376" t="s">
        <v>111</v>
      </c>
      <c r="P3376" t="s">
        <v>115</v>
      </c>
      <c r="Q3376" t="str">
        <f>TEXT(Table357[[#This Row],[order_date]],"yyyy")</f>
        <v>2016</v>
      </c>
    </row>
    <row r="3377" spans="1:17" x14ac:dyDescent="0.3">
      <c r="A3377">
        <f t="shared" si="316"/>
        <v>7777898776</v>
      </c>
      <c r="B3377" s="1">
        <v>42605</v>
      </c>
      <c r="C3377" t="str">
        <f t="shared" si="312"/>
        <v>Tuesday</v>
      </c>
      <c r="D3377" t="str">
        <f t="shared" si="313"/>
        <v>August</v>
      </c>
      <c r="E3377">
        <v>16.25</v>
      </c>
      <c r="F3377" t="s">
        <v>7</v>
      </c>
      <c r="G3377" t="s">
        <v>17</v>
      </c>
      <c r="H3377">
        <f t="shared" si="314"/>
        <v>24.75</v>
      </c>
      <c r="I3377">
        <v>12</v>
      </c>
      <c r="J3377" t="s">
        <v>70</v>
      </c>
      <c r="K3377" t="s">
        <v>71</v>
      </c>
      <c r="L3377">
        <f>Table357[[#This Row],[unit_price]]*Table357[[#This Row],[quantity]]</f>
        <v>195</v>
      </c>
      <c r="M3377">
        <f t="shared" si="315"/>
        <v>297</v>
      </c>
      <c r="N3377">
        <f t="shared" si="317"/>
        <v>102</v>
      </c>
      <c r="O3377" t="s">
        <v>111</v>
      </c>
      <c r="P3377" t="s">
        <v>115</v>
      </c>
      <c r="Q3377" t="str">
        <f>TEXT(Table357[[#This Row],[order_date]],"yyyy")</f>
        <v>2016</v>
      </c>
    </row>
    <row r="3378" spans="1:17" x14ac:dyDescent="0.3">
      <c r="A3378">
        <f t="shared" si="316"/>
        <v>7777898777</v>
      </c>
      <c r="B3378" s="1">
        <v>42606</v>
      </c>
      <c r="C3378" t="str">
        <f t="shared" si="312"/>
        <v>Wednesday</v>
      </c>
      <c r="D3378" t="str">
        <f t="shared" si="313"/>
        <v>August</v>
      </c>
      <c r="E3378">
        <v>20.25</v>
      </c>
      <c r="F3378" t="s">
        <v>13</v>
      </c>
      <c r="G3378" t="s">
        <v>14</v>
      </c>
      <c r="H3378">
        <f t="shared" si="314"/>
        <v>27.25</v>
      </c>
      <c r="I3378">
        <v>7</v>
      </c>
      <c r="J3378" t="s">
        <v>42</v>
      </c>
      <c r="K3378" t="s">
        <v>43</v>
      </c>
      <c r="L3378">
        <f>Table357[[#This Row],[unit_price]]*Table357[[#This Row],[quantity]]</f>
        <v>141.75</v>
      </c>
      <c r="M3378">
        <f t="shared" si="315"/>
        <v>190.75</v>
      </c>
      <c r="N3378">
        <f t="shared" si="317"/>
        <v>49</v>
      </c>
      <c r="O3378" t="s">
        <v>112</v>
      </c>
      <c r="P3378" t="s">
        <v>114</v>
      </c>
      <c r="Q3378" t="str">
        <f>TEXT(Table357[[#This Row],[order_date]],"yyyy")</f>
        <v>2016</v>
      </c>
    </row>
    <row r="3379" spans="1:17" x14ac:dyDescent="0.3">
      <c r="A3379">
        <f t="shared" si="316"/>
        <v>7777898778</v>
      </c>
      <c r="B3379" s="1">
        <v>42606</v>
      </c>
      <c r="C3379" t="str">
        <f t="shared" si="312"/>
        <v>Wednesday</v>
      </c>
      <c r="D3379" t="str">
        <f t="shared" si="313"/>
        <v>August</v>
      </c>
      <c r="E3379">
        <v>12</v>
      </c>
      <c r="F3379" t="s">
        <v>27</v>
      </c>
      <c r="G3379" t="s">
        <v>14</v>
      </c>
      <c r="H3379">
        <f t="shared" si="314"/>
        <v>16</v>
      </c>
      <c r="I3379">
        <v>3</v>
      </c>
      <c r="J3379" t="s">
        <v>20</v>
      </c>
      <c r="K3379" t="s">
        <v>21</v>
      </c>
      <c r="L3379">
        <f>Table357[[#This Row],[unit_price]]*Table357[[#This Row],[quantity]]</f>
        <v>36</v>
      </c>
      <c r="M3379">
        <f t="shared" si="315"/>
        <v>48</v>
      </c>
      <c r="N3379">
        <f t="shared" si="317"/>
        <v>12</v>
      </c>
      <c r="O3379" t="s">
        <v>111</v>
      </c>
      <c r="P3379" t="s">
        <v>115</v>
      </c>
      <c r="Q3379" t="str">
        <f>TEXT(Table357[[#This Row],[order_date]],"yyyy")</f>
        <v>2016</v>
      </c>
    </row>
    <row r="3380" spans="1:17" x14ac:dyDescent="0.3">
      <c r="A3380">
        <f t="shared" si="316"/>
        <v>7777898779</v>
      </c>
      <c r="B3380" s="1">
        <v>42606</v>
      </c>
      <c r="C3380" t="str">
        <f t="shared" si="312"/>
        <v>Wednesday</v>
      </c>
      <c r="D3380" t="str">
        <f t="shared" si="313"/>
        <v>August</v>
      </c>
      <c r="E3380">
        <v>12.5</v>
      </c>
      <c r="F3380" t="s">
        <v>27</v>
      </c>
      <c r="G3380" t="s">
        <v>17</v>
      </c>
      <c r="H3380">
        <f t="shared" si="314"/>
        <v>19.5</v>
      </c>
      <c r="I3380">
        <v>5</v>
      </c>
      <c r="J3380" t="s">
        <v>38</v>
      </c>
      <c r="K3380" t="s">
        <v>39</v>
      </c>
      <c r="L3380">
        <f>Table357[[#This Row],[unit_price]]*Table357[[#This Row],[quantity]]</f>
        <v>62.5</v>
      </c>
      <c r="M3380">
        <f t="shared" si="315"/>
        <v>97.5</v>
      </c>
      <c r="N3380">
        <f t="shared" si="317"/>
        <v>35</v>
      </c>
      <c r="O3380" t="s">
        <v>112</v>
      </c>
      <c r="P3380" t="s">
        <v>114</v>
      </c>
      <c r="Q3380" t="str">
        <f>TEXT(Table357[[#This Row],[order_date]],"yyyy")</f>
        <v>2016</v>
      </c>
    </row>
    <row r="3381" spans="1:17" x14ac:dyDescent="0.3">
      <c r="A3381">
        <f t="shared" si="316"/>
        <v>7777898780</v>
      </c>
      <c r="B3381" s="1">
        <v>42606</v>
      </c>
      <c r="C3381" t="str">
        <f t="shared" si="312"/>
        <v>Wednesday</v>
      </c>
      <c r="D3381" t="str">
        <f t="shared" si="313"/>
        <v>August</v>
      </c>
      <c r="E3381">
        <v>12.5</v>
      </c>
      <c r="F3381" t="s">
        <v>27</v>
      </c>
      <c r="G3381" t="s">
        <v>14</v>
      </c>
      <c r="H3381">
        <f t="shared" si="314"/>
        <v>16.5</v>
      </c>
      <c r="I3381">
        <v>5</v>
      </c>
      <c r="J3381" t="s">
        <v>40</v>
      </c>
      <c r="K3381" t="s">
        <v>41</v>
      </c>
      <c r="L3381">
        <f>Table357[[#This Row],[unit_price]]*Table357[[#This Row],[quantity]]</f>
        <v>62.5</v>
      </c>
      <c r="M3381">
        <f t="shared" si="315"/>
        <v>82.5</v>
      </c>
      <c r="N3381">
        <f t="shared" si="317"/>
        <v>20</v>
      </c>
      <c r="O3381" t="s">
        <v>112</v>
      </c>
      <c r="P3381" t="s">
        <v>114</v>
      </c>
      <c r="Q3381" t="str">
        <f>TEXT(Table357[[#This Row],[order_date]],"yyyy")</f>
        <v>2016</v>
      </c>
    </row>
    <row r="3382" spans="1:17" x14ac:dyDescent="0.3">
      <c r="A3382">
        <f t="shared" si="316"/>
        <v>7777898781</v>
      </c>
      <c r="B3382" s="1">
        <v>42607</v>
      </c>
      <c r="C3382" t="str">
        <f t="shared" si="312"/>
        <v>Thursday</v>
      </c>
      <c r="D3382" t="str">
        <f t="shared" si="313"/>
        <v>August</v>
      </c>
      <c r="E3382">
        <v>20.5</v>
      </c>
      <c r="F3382" t="s">
        <v>13</v>
      </c>
      <c r="G3382" t="s">
        <v>8</v>
      </c>
      <c r="H3382">
        <f t="shared" si="314"/>
        <v>26.5</v>
      </c>
      <c r="I3382">
        <v>10</v>
      </c>
      <c r="J3382" t="s">
        <v>58</v>
      </c>
      <c r="K3382" t="s">
        <v>59</v>
      </c>
      <c r="L3382">
        <f>Table357[[#This Row],[unit_price]]*Table357[[#This Row],[quantity]]</f>
        <v>205</v>
      </c>
      <c r="M3382">
        <f t="shared" si="315"/>
        <v>265</v>
      </c>
      <c r="N3382">
        <f t="shared" si="317"/>
        <v>60</v>
      </c>
      <c r="O3382" t="s">
        <v>112</v>
      </c>
      <c r="P3382" t="s">
        <v>115</v>
      </c>
      <c r="Q3382" t="str">
        <f>TEXT(Table357[[#This Row],[order_date]],"yyyy")</f>
        <v>2016</v>
      </c>
    </row>
    <row r="3383" spans="1:17" x14ac:dyDescent="0.3">
      <c r="A3383">
        <f t="shared" si="316"/>
        <v>7777898782</v>
      </c>
      <c r="B3383" s="1">
        <v>42607</v>
      </c>
      <c r="C3383" t="str">
        <f t="shared" si="312"/>
        <v>Thursday</v>
      </c>
      <c r="D3383" t="str">
        <f t="shared" si="313"/>
        <v>August</v>
      </c>
      <c r="E3383">
        <v>12</v>
      </c>
      <c r="F3383" t="s">
        <v>27</v>
      </c>
      <c r="G3383" t="s">
        <v>8</v>
      </c>
      <c r="H3383">
        <f t="shared" si="314"/>
        <v>15</v>
      </c>
      <c r="I3383">
        <v>1</v>
      </c>
      <c r="J3383" t="s">
        <v>52</v>
      </c>
      <c r="K3383" t="s">
        <v>53</v>
      </c>
      <c r="L3383">
        <f>Table357[[#This Row],[unit_price]]*Table357[[#This Row],[quantity]]</f>
        <v>12</v>
      </c>
      <c r="M3383">
        <f t="shared" si="315"/>
        <v>15</v>
      </c>
      <c r="N3383">
        <f t="shared" si="317"/>
        <v>3</v>
      </c>
      <c r="O3383" t="s">
        <v>112</v>
      </c>
      <c r="P3383" t="s">
        <v>115</v>
      </c>
      <c r="Q3383" t="str">
        <f>TEXT(Table357[[#This Row],[order_date]],"yyyy")</f>
        <v>2016</v>
      </c>
    </row>
    <row r="3384" spans="1:17" x14ac:dyDescent="0.3">
      <c r="A3384">
        <f t="shared" si="316"/>
        <v>7777898783</v>
      </c>
      <c r="B3384" s="1">
        <v>42607</v>
      </c>
      <c r="C3384" t="str">
        <f t="shared" si="312"/>
        <v>Thursday</v>
      </c>
      <c r="D3384" t="str">
        <f t="shared" si="313"/>
        <v>August</v>
      </c>
      <c r="E3384">
        <v>20.25</v>
      </c>
      <c r="F3384" t="s">
        <v>13</v>
      </c>
      <c r="G3384" t="s">
        <v>17</v>
      </c>
      <c r="H3384">
        <f t="shared" si="314"/>
        <v>30.25</v>
      </c>
      <c r="I3384">
        <v>12</v>
      </c>
      <c r="J3384" t="s">
        <v>60</v>
      </c>
      <c r="K3384" t="s">
        <v>61</v>
      </c>
      <c r="L3384">
        <f>Table357[[#This Row],[unit_price]]*Table357[[#This Row],[quantity]]</f>
        <v>243</v>
      </c>
      <c r="M3384">
        <f t="shared" si="315"/>
        <v>363</v>
      </c>
      <c r="N3384">
        <f t="shared" si="317"/>
        <v>120</v>
      </c>
      <c r="O3384" t="s">
        <v>111</v>
      </c>
      <c r="P3384" t="s">
        <v>115</v>
      </c>
      <c r="Q3384" t="str">
        <f>TEXT(Table357[[#This Row],[order_date]],"yyyy")</f>
        <v>2016</v>
      </c>
    </row>
    <row r="3385" spans="1:17" x14ac:dyDescent="0.3">
      <c r="A3385">
        <f t="shared" si="316"/>
        <v>7777898784</v>
      </c>
      <c r="B3385" s="1">
        <v>42607</v>
      </c>
      <c r="C3385" t="str">
        <f t="shared" si="312"/>
        <v>Thursday</v>
      </c>
      <c r="D3385" t="str">
        <f t="shared" si="313"/>
        <v>August</v>
      </c>
      <c r="E3385">
        <v>16.5</v>
      </c>
      <c r="F3385" t="s">
        <v>7</v>
      </c>
      <c r="G3385" t="s">
        <v>17</v>
      </c>
      <c r="H3385">
        <f t="shared" si="314"/>
        <v>25</v>
      </c>
      <c r="I3385">
        <v>3</v>
      </c>
      <c r="J3385" t="s">
        <v>18</v>
      </c>
      <c r="K3385" t="s">
        <v>19</v>
      </c>
      <c r="L3385">
        <f>Table357[[#This Row],[unit_price]]*Table357[[#This Row],[quantity]]</f>
        <v>49.5</v>
      </c>
      <c r="M3385">
        <f t="shared" si="315"/>
        <v>75</v>
      </c>
      <c r="N3385">
        <f t="shared" si="317"/>
        <v>25.5</v>
      </c>
      <c r="O3385" t="s">
        <v>112</v>
      </c>
      <c r="P3385" t="s">
        <v>114</v>
      </c>
      <c r="Q3385" t="str">
        <f>TEXT(Table357[[#This Row],[order_date]],"yyyy")</f>
        <v>2016</v>
      </c>
    </row>
    <row r="3386" spans="1:17" x14ac:dyDescent="0.3">
      <c r="A3386">
        <f t="shared" si="316"/>
        <v>7777898785</v>
      </c>
      <c r="B3386" s="1">
        <v>42607</v>
      </c>
      <c r="C3386" t="str">
        <f t="shared" si="312"/>
        <v>Thursday</v>
      </c>
      <c r="D3386" t="str">
        <f t="shared" si="313"/>
        <v>August</v>
      </c>
      <c r="E3386">
        <v>20.75</v>
      </c>
      <c r="F3386" t="s">
        <v>13</v>
      </c>
      <c r="G3386" t="s">
        <v>22</v>
      </c>
      <c r="H3386">
        <f t="shared" si="314"/>
        <v>28.75</v>
      </c>
      <c r="I3386">
        <v>8</v>
      </c>
      <c r="J3386" t="s">
        <v>23</v>
      </c>
      <c r="K3386" t="s">
        <v>24</v>
      </c>
      <c r="L3386">
        <f>Table357[[#This Row],[unit_price]]*Table357[[#This Row],[quantity]]</f>
        <v>166</v>
      </c>
      <c r="M3386">
        <f t="shared" si="315"/>
        <v>230</v>
      </c>
      <c r="N3386">
        <f t="shared" si="317"/>
        <v>64</v>
      </c>
      <c r="O3386" t="s">
        <v>112</v>
      </c>
      <c r="P3386" t="s">
        <v>114</v>
      </c>
      <c r="Q3386" t="str">
        <f>TEXT(Table357[[#This Row],[order_date]],"yyyy")</f>
        <v>2016</v>
      </c>
    </row>
    <row r="3387" spans="1:17" x14ac:dyDescent="0.3">
      <c r="A3387">
        <f t="shared" si="316"/>
        <v>7777898786</v>
      </c>
      <c r="B3387" s="1">
        <v>42608</v>
      </c>
      <c r="C3387" t="str">
        <f t="shared" si="312"/>
        <v>Friday</v>
      </c>
      <c r="D3387" t="str">
        <f t="shared" si="313"/>
        <v>August</v>
      </c>
      <c r="E3387">
        <v>16.5</v>
      </c>
      <c r="F3387" t="s">
        <v>13</v>
      </c>
      <c r="G3387" t="s">
        <v>8</v>
      </c>
      <c r="H3387">
        <f t="shared" si="314"/>
        <v>22.5</v>
      </c>
      <c r="I3387">
        <v>5</v>
      </c>
      <c r="J3387" t="s">
        <v>9</v>
      </c>
      <c r="K3387" t="s">
        <v>10</v>
      </c>
      <c r="L3387">
        <f>Table357[[#This Row],[unit_price]]*Table357[[#This Row],[quantity]]</f>
        <v>82.5</v>
      </c>
      <c r="M3387">
        <f t="shared" si="315"/>
        <v>112.5</v>
      </c>
      <c r="N3387">
        <f t="shared" si="317"/>
        <v>30</v>
      </c>
      <c r="O3387" t="s">
        <v>111</v>
      </c>
      <c r="P3387" t="s">
        <v>114</v>
      </c>
      <c r="Q3387" t="str">
        <f>TEXT(Table357[[#This Row],[order_date]],"yyyy")</f>
        <v>2016</v>
      </c>
    </row>
    <row r="3388" spans="1:17" x14ac:dyDescent="0.3">
      <c r="A3388">
        <f t="shared" si="316"/>
        <v>7777898787</v>
      </c>
      <c r="B3388" s="1">
        <v>42608</v>
      </c>
      <c r="C3388" t="str">
        <f t="shared" si="312"/>
        <v>Friday</v>
      </c>
      <c r="D3388" t="str">
        <f t="shared" si="313"/>
        <v>August</v>
      </c>
      <c r="E3388">
        <v>16</v>
      </c>
      <c r="F3388" t="s">
        <v>7</v>
      </c>
      <c r="G3388" t="s">
        <v>8</v>
      </c>
      <c r="H3388">
        <f t="shared" si="314"/>
        <v>20.5</v>
      </c>
      <c r="I3388">
        <v>4</v>
      </c>
      <c r="J3388" t="s">
        <v>11</v>
      </c>
      <c r="K3388" t="s">
        <v>12</v>
      </c>
      <c r="L3388">
        <f>Table357[[#This Row],[unit_price]]*Table357[[#This Row],[quantity]]</f>
        <v>64</v>
      </c>
      <c r="M3388">
        <f t="shared" si="315"/>
        <v>82</v>
      </c>
      <c r="N3388">
        <f t="shared" si="317"/>
        <v>18</v>
      </c>
      <c r="O3388" t="s">
        <v>111</v>
      </c>
      <c r="P3388" t="s">
        <v>115</v>
      </c>
      <c r="Q3388" t="str">
        <f>TEXT(Table357[[#This Row],[order_date]],"yyyy")</f>
        <v>2016</v>
      </c>
    </row>
    <row r="3389" spans="1:17" x14ac:dyDescent="0.3">
      <c r="A3389">
        <f t="shared" si="316"/>
        <v>7777898788</v>
      </c>
      <c r="B3389" s="1">
        <v>42608</v>
      </c>
      <c r="C3389" t="str">
        <f t="shared" si="312"/>
        <v>Friday</v>
      </c>
      <c r="D3389" t="str">
        <f t="shared" si="313"/>
        <v>August</v>
      </c>
      <c r="E3389">
        <v>20.5</v>
      </c>
      <c r="F3389" t="s">
        <v>13</v>
      </c>
      <c r="G3389" t="s">
        <v>8</v>
      </c>
      <c r="H3389">
        <f t="shared" si="314"/>
        <v>26.5</v>
      </c>
      <c r="I3389">
        <v>10</v>
      </c>
      <c r="J3389" t="s">
        <v>58</v>
      </c>
      <c r="K3389" t="s">
        <v>59</v>
      </c>
      <c r="L3389">
        <f>Table357[[#This Row],[unit_price]]*Table357[[#This Row],[quantity]]</f>
        <v>205</v>
      </c>
      <c r="M3389">
        <f t="shared" si="315"/>
        <v>265</v>
      </c>
      <c r="N3389">
        <f t="shared" si="317"/>
        <v>60</v>
      </c>
      <c r="O3389" t="s">
        <v>111</v>
      </c>
      <c r="P3389" t="s">
        <v>114</v>
      </c>
      <c r="Q3389" t="str">
        <f>TEXT(Table357[[#This Row],[order_date]],"yyyy")</f>
        <v>2016</v>
      </c>
    </row>
    <row r="3390" spans="1:17" x14ac:dyDescent="0.3">
      <c r="A3390">
        <f t="shared" si="316"/>
        <v>7777898789</v>
      </c>
      <c r="B3390" s="1">
        <v>42608</v>
      </c>
      <c r="C3390" t="str">
        <f t="shared" si="312"/>
        <v>Friday</v>
      </c>
      <c r="D3390" t="str">
        <f t="shared" si="313"/>
        <v>August</v>
      </c>
      <c r="E3390">
        <v>20.25</v>
      </c>
      <c r="F3390" t="s">
        <v>13</v>
      </c>
      <c r="G3390" t="s">
        <v>17</v>
      </c>
      <c r="H3390">
        <f t="shared" si="314"/>
        <v>30.25</v>
      </c>
      <c r="I3390">
        <v>1</v>
      </c>
      <c r="J3390" t="s">
        <v>70</v>
      </c>
      <c r="K3390" t="s">
        <v>71</v>
      </c>
      <c r="L3390">
        <f>Table357[[#This Row],[unit_price]]*Table357[[#This Row],[quantity]]</f>
        <v>20.25</v>
      </c>
      <c r="M3390">
        <f t="shared" si="315"/>
        <v>30.25</v>
      </c>
      <c r="N3390">
        <f t="shared" si="317"/>
        <v>10</v>
      </c>
      <c r="O3390" t="s">
        <v>111</v>
      </c>
      <c r="P3390" t="s">
        <v>114</v>
      </c>
      <c r="Q3390" t="str">
        <f>TEXT(Table357[[#This Row],[order_date]],"yyyy")</f>
        <v>2016</v>
      </c>
    </row>
    <row r="3391" spans="1:17" x14ac:dyDescent="0.3">
      <c r="A3391">
        <f t="shared" si="316"/>
        <v>7777898790</v>
      </c>
      <c r="B3391" s="1">
        <v>42609</v>
      </c>
      <c r="C3391" t="str">
        <f t="shared" si="312"/>
        <v>Saturday</v>
      </c>
      <c r="D3391" t="str">
        <f t="shared" si="313"/>
        <v>August</v>
      </c>
      <c r="E3391">
        <v>20.75</v>
      </c>
      <c r="F3391" t="s">
        <v>13</v>
      </c>
      <c r="G3391" t="s">
        <v>17</v>
      </c>
      <c r="H3391">
        <f t="shared" si="314"/>
        <v>30.75</v>
      </c>
      <c r="I3391">
        <v>10</v>
      </c>
      <c r="J3391" t="s">
        <v>38</v>
      </c>
      <c r="K3391" t="s">
        <v>39</v>
      </c>
      <c r="L3391">
        <f>Table357[[#This Row],[unit_price]]*Table357[[#This Row],[quantity]]</f>
        <v>207.5</v>
      </c>
      <c r="M3391">
        <f t="shared" si="315"/>
        <v>307.5</v>
      </c>
      <c r="N3391">
        <f t="shared" si="317"/>
        <v>100</v>
      </c>
      <c r="O3391" t="s">
        <v>112</v>
      </c>
      <c r="P3391" t="s">
        <v>114</v>
      </c>
      <c r="Q3391" t="str">
        <f>TEXT(Table357[[#This Row],[order_date]],"yyyy")</f>
        <v>2016</v>
      </c>
    </row>
    <row r="3392" spans="1:17" x14ac:dyDescent="0.3">
      <c r="A3392">
        <f t="shared" si="316"/>
        <v>7777898791</v>
      </c>
      <c r="B3392" s="1">
        <v>42609</v>
      </c>
      <c r="C3392" t="str">
        <f t="shared" si="312"/>
        <v>Saturday</v>
      </c>
      <c r="D3392" t="str">
        <f t="shared" si="313"/>
        <v>August</v>
      </c>
      <c r="E3392">
        <v>16.75</v>
      </c>
      <c r="F3392" t="s">
        <v>7</v>
      </c>
      <c r="G3392" t="s">
        <v>22</v>
      </c>
      <c r="H3392">
        <f t="shared" si="314"/>
        <v>23.25</v>
      </c>
      <c r="I3392">
        <v>8</v>
      </c>
      <c r="J3392" t="s">
        <v>46</v>
      </c>
      <c r="K3392" t="s">
        <v>47</v>
      </c>
      <c r="L3392">
        <f>Table357[[#This Row],[unit_price]]*Table357[[#This Row],[quantity]]</f>
        <v>134</v>
      </c>
      <c r="M3392">
        <f t="shared" si="315"/>
        <v>186</v>
      </c>
      <c r="N3392">
        <f t="shared" si="317"/>
        <v>52</v>
      </c>
      <c r="O3392" t="s">
        <v>112</v>
      </c>
      <c r="P3392" t="s">
        <v>114</v>
      </c>
      <c r="Q3392" t="str">
        <f>TEXT(Table357[[#This Row],[order_date]],"yyyy")</f>
        <v>2016</v>
      </c>
    </row>
    <row r="3393" spans="1:17" x14ac:dyDescent="0.3">
      <c r="A3393">
        <f t="shared" si="316"/>
        <v>7777898792</v>
      </c>
      <c r="B3393" s="1">
        <v>42609</v>
      </c>
      <c r="C3393" t="str">
        <f t="shared" si="312"/>
        <v>Saturday</v>
      </c>
      <c r="D3393" t="str">
        <f t="shared" si="313"/>
        <v>August</v>
      </c>
      <c r="E3393">
        <v>14.75</v>
      </c>
      <c r="F3393" t="s">
        <v>7</v>
      </c>
      <c r="G3393" t="s">
        <v>14</v>
      </c>
      <c r="H3393">
        <f t="shared" si="314"/>
        <v>20.25</v>
      </c>
      <c r="I3393">
        <v>5</v>
      </c>
      <c r="J3393" t="s">
        <v>56</v>
      </c>
      <c r="K3393" t="s">
        <v>57</v>
      </c>
      <c r="L3393">
        <f>Table357[[#This Row],[unit_price]]*Table357[[#This Row],[quantity]]</f>
        <v>73.75</v>
      </c>
      <c r="M3393">
        <f t="shared" si="315"/>
        <v>101.25</v>
      </c>
      <c r="N3393">
        <f t="shared" si="317"/>
        <v>27.5</v>
      </c>
      <c r="O3393" t="s">
        <v>111</v>
      </c>
      <c r="P3393" t="s">
        <v>114</v>
      </c>
      <c r="Q3393" t="str">
        <f>TEXT(Table357[[#This Row],[order_date]],"yyyy")</f>
        <v>2016</v>
      </c>
    </row>
    <row r="3394" spans="1:17" x14ac:dyDescent="0.3">
      <c r="A3394">
        <f t="shared" si="316"/>
        <v>7777898793</v>
      </c>
      <c r="B3394" s="1">
        <v>42609</v>
      </c>
      <c r="C3394" t="str">
        <f t="shared" ref="C3394:C3457" si="318">TEXT(B3394,"dddd")</f>
        <v>Saturday</v>
      </c>
      <c r="D3394" t="str">
        <f t="shared" si="313"/>
        <v>August</v>
      </c>
      <c r="E3394">
        <v>12.5</v>
      </c>
      <c r="F3394" t="s">
        <v>7</v>
      </c>
      <c r="G3394" t="s">
        <v>8</v>
      </c>
      <c r="H3394">
        <f t="shared" si="314"/>
        <v>17</v>
      </c>
      <c r="I3394">
        <v>10</v>
      </c>
      <c r="J3394" t="s">
        <v>48</v>
      </c>
      <c r="K3394" t="s">
        <v>49</v>
      </c>
      <c r="L3394">
        <f>Table357[[#This Row],[unit_price]]*Table357[[#This Row],[quantity]]</f>
        <v>125</v>
      </c>
      <c r="M3394">
        <f t="shared" si="315"/>
        <v>170</v>
      </c>
      <c r="N3394">
        <f t="shared" si="317"/>
        <v>45</v>
      </c>
      <c r="O3394" t="s">
        <v>112</v>
      </c>
      <c r="P3394" t="s">
        <v>114</v>
      </c>
      <c r="Q3394" t="str">
        <f>TEXT(Table357[[#This Row],[order_date]],"yyyy")</f>
        <v>2016</v>
      </c>
    </row>
    <row r="3395" spans="1:17" x14ac:dyDescent="0.3">
      <c r="A3395">
        <f t="shared" si="316"/>
        <v>7777898794</v>
      </c>
      <c r="B3395" s="1">
        <v>42610</v>
      </c>
      <c r="C3395" t="str">
        <f t="shared" si="318"/>
        <v>Sunday</v>
      </c>
      <c r="D3395" t="str">
        <f t="shared" ref="D3395:D3458" si="319">TEXT(B3395,"mmmm")</f>
        <v>August</v>
      </c>
      <c r="E3395">
        <v>20.75</v>
      </c>
      <c r="F3395" t="s">
        <v>13</v>
      </c>
      <c r="G3395" t="s">
        <v>17</v>
      </c>
      <c r="H3395">
        <f t="shared" ref="H3395:H3458" si="320">E3395 +   IF(F3395="S", 2, IF(F3395="M", 3.5, IF(F3395="L", 5, 0))) +  IF(G3395="Classic", 1, IF(G3395="Veggie", 2, IF(G3395="Chicken", 3, IF(G3395="Supreme",5,0))))</f>
        <v>30.75</v>
      </c>
      <c r="I3395">
        <v>2</v>
      </c>
      <c r="J3395" t="s">
        <v>38</v>
      </c>
      <c r="K3395" t="s">
        <v>39</v>
      </c>
      <c r="L3395">
        <f>Table357[[#This Row],[unit_price]]*Table357[[#This Row],[quantity]]</f>
        <v>41.5</v>
      </c>
      <c r="M3395">
        <f t="shared" ref="M3395:M3458" si="321">H3395*I3395</f>
        <v>61.5</v>
      </c>
      <c r="N3395">
        <f t="shared" si="317"/>
        <v>20</v>
      </c>
      <c r="O3395" t="s">
        <v>112</v>
      </c>
      <c r="P3395" t="s">
        <v>114</v>
      </c>
      <c r="Q3395" t="str">
        <f>TEXT(Table357[[#This Row],[order_date]],"yyyy")</f>
        <v>2016</v>
      </c>
    </row>
    <row r="3396" spans="1:17" x14ac:dyDescent="0.3">
      <c r="A3396">
        <f t="shared" ref="A3396:A3459" si="322">A3395+1</f>
        <v>7777898795</v>
      </c>
      <c r="B3396" s="1">
        <v>42610</v>
      </c>
      <c r="C3396" t="str">
        <f t="shared" si="318"/>
        <v>Sunday</v>
      </c>
      <c r="D3396" t="str">
        <f t="shared" si="319"/>
        <v>August</v>
      </c>
      <c r="E3396">
        <v>17.95</v>
      </c>
      <c r="F3396" t="s">
        <v>13</v>
      </c>
      <c r="G3396" t="s">
        <v>14</v>
      </c>
      <c r="H3396">
        <f t="shared" si="320"/>
        <v>24.95</v>
      </c>
      <c r="I3396">
        <v>11</v>
      </c>
      <c r="J3396" t="s">
        <v>56</v>
      </c>
      <c r="K3396" t="s">
        <v>57</v>
      </c>
      <c r="L3396">
        <f>Table357[[#This Row],[unit_price]]*Table357[[#This Row],[quantity]]</f>
        <v>197.45</v>
      </c>
      <c r="M3396">
        <f t="shared" si="321"/>
        <v>274.45</v>
      </c>
      <c r="N3396">
        <f t="shared" si="317"/>
        <v>77</v>
      </c>
      <c r="O3396" t="s">
        <v>111</v>
      </c>
      <c r="P3396" t="s">
        <v>115</v>
      </c>
      <c r="Q3396" t="str">
        <f>TEXT(Table357[[#This Row],[order_date]],"yyyy")</f>
        <v>2016</v>
      </c>
    </row>
    <row r="3397" spans="1:17" x14ac:dyDescent="0.3">
      <c r="A3397">
        <f t="shared" si="322"/>
        <v>7777898796</v>
      </c>
      <c r="B3397" s="1">
        <v>42610</v>
      </c>
      <c r="C3397" t="str">
        <f t="shared" si="318"/>
        <v>Sunday</v>
      </c>
      <c r="D3397" t="str">
        <f t="shared" si="319"/>
        <v>August</v>
      </c>
      <c r="E3397">
        <v>25.5</v>
      </c>
      <c r="F3397" t="s">
        <v>76</v>
      </c>
      <c r="G3397" t="s">
        <v>8</v>
      </c>
      <c r="H3397">
        <f t="shared" si="320"/>
        <v>26.5</v>
      </c>
      <c r="I3397">
        <v>9</v>
      </c>
      <c r="J3397" t="s">
        <v>30</v>
      </c>
      <c r="K3397" t="s">
        <v>31</v>
      </c>
      <c r="L3397">
        <f>Table357[[#This Row],[unit_price]]*Table357[[#This Row],[quantity]]</f>
        <v>229.5</v>
      </c>
      <c r="M3397">
        <f t="shared" si="321"/>
        <v>238.5</v>
      </c>
      <c r="N3397">
        <f t="shared" ref="N3397:N3460" si="323">(H3397-E3397)*I3397</f>
        <v>9</v>
      </c>
      <c r="O3397" t="s">
        <v>112</v>
      </c>
      <c r="P3397" t="s">
        <v>114</v>
      </c>
      <c r="Q3397" t="str">
        <f>TEXT(Table357[[#This Row],[order_date]],"yyyy")</f>
        <v>2016</v>
      </c>
    </row>
    <row r="3398" spans="1:17" x14ac:dyDescent="0.3">
      <c r="A3398">
        <f t="shared" si="322"/>
        <v>7777898797</v>
      </c>
      <c r="B3398" s="1">
        <v>42610</v>
      </c>
      <c r="C3398" t="str">
        <f t="shared" si="318"/>
        <v>Sunday</v>
      </c>
      <c r="D3398" t="str">
        <f t="shared" si="319"/>
        <v>August</v>
      </c>
      <c r="E3398">
        <v>20.75</v>
      </c>
      <c r="F3398" t="s">
        <v>13</v>
      </c>
      <c r="G3398" t="s">
        <v>17</v>
      </c>
      <c r="H3398">
        <f t="shared" si="320"/>
        <v>30.75</v>
      </c>
      <c r="I3398">
        <v>12</v>
      </c>
      <c r="J3398" t="s">
        <v>18</v>
      </c>
      <c r="K3398" t="s">
        <v>19</v>
      </c>
      <c r="L3398">
        <f>Table357[[#This Row],[unit_price]]*Table357[[#This Row],[quantity]]</f>
        <v>249</v>
      </c>
      <c r="M3398">
        <f t="shared" si="321"/>
        <v>369</v>
      </c>
      <c r="N3398">
        <f t="shared" si="323"/>
        <v>120</v>
      </c>
      <c r="O3398" t="s">
        <v>111</v>
      </c>
      <c r="P3398" t="s">
        <v>115</v>
      </c>
      <c r="Q3398" t="str">
        <f>TEXT(Table357[[#This Row],[order_date]],"yyyy")</f>
        <v>2016</v>
      </c>
    </row>
    <row r="3399" spans="1:17" x14ac:dyDescent="0.3">
      <c r="A3399">
        <f t="shared" si="322"/>
        <v>7777898798</v>
      </c>
      <c r="B3399" s="1">
        <v>42610</v>
      </c>
      <c r="C3399" t="str">
        <f t="shared" si="318"/>
        <v>Sunday</v>
      </c>
      <c r="D3399" t="str">
        <f t="shared" si="319"/>
        <v>August</v>
      </c>
      <c r="E3399">
        <v>12</v>
      </c>
      <c r="F3399" t="s">
        <v>27</v>
      </c>
      <c r="G3399" t="s">
        <v>8</v>
      </c>
      <c r="H3399">
        <f t="shared" si="320"/>
        <v>15</v>
      </c>
      <c r="I3399">
        <v>2</v>
      </c>
      <c r="J3399" t="s">
        <v>52</v>
      </c>
      <c r="K3399" t="s">
        <v>53</v>
      </c>
      <c r="L3399">
        <f>Table357[[#This Row],[unit_price]]*Table357[[#This Row],[quantity]]</f>
        <v>24</v>
      </c>
      <c r="M3399">
        <f t="shared" si="321"/>
        <v>30</v>
      </c>
      <c r="N3399">
        <f t="shared" si="323"/>
        <v>6</v>
      </c>
      <c r="O3399" t="s">
        <v>111</v>
      </c>
      <c r="P3399" t="s">
        <v>114</v>
      </c>
      <c r="Q3399" t="str">
        <f>TEXT(Table357[[#This Row],[order_date]],"yyyy")</f>
        <v>2016</v>
      </c>
    </row>
    <row r="3400" spans="1:17" x14ac:dyDescent="0.3">
      <c r="A3400">
        <f t="shared" si="322"/>
        <v>7777898799</v>
      </c>
      <c r="B3400" s="1">
        <v>42611</v>
      </c>
      <c r="C3400" t="str">
        <f t="shared" si="318"/>
        <v>Monday</v>
      </c>
      <c r="D3400" t="str">
        <f t="shared" si="319"/>
        <v>August</v>
      </c>
      <c r="E3400">
        <v>20.75</v>
      </c>
      <c r="F3400" t="s">
        <v>13</v>
      </c>
      <c r="G3400" t="s">
        <v>22</v>
      </c>
      <c r="H3400">
        <f t="shared" si="320"/>
        <v>28.75</v>
      </c>
      <c r="I3400">
        <v>1</v>
      </c>
      <c r="J3400" t="s">
        <v>46</v>
      </c>
      <c r="K3400" t="s">
        <v>47</v>
      </c>
      <c r="L3400">
        <f>Table357[[#This Row],[unit_price]]*Table357[[#This Row],[quantity]]</f>
        <v>20.75</v>
      </c>
      <c r="M3400">
        <f t="shared" si="321"/>
        <v>28.75</v>
      </c>
      <c r="N3400">
        <f t="shared" si="323"/>
        <v>8</v>
      </c>
      <c r="O3400" t="s">
        <v>111</v>
      </c>
      <c r="P3400" t="s">
        <v>115</v>
      </c>
      <c r="Q3400" t="str">
        <f>TEXT(Table357[[#This Row],[order_date]],"yyyy")</f>
        <v>2016</v>
      </c>
    </row>
    <row r="3401" spans="1:17" x14ac:dyDescent="0.3">
      <c r="A3401">
        <f t="shared" si="322"/>
        <v>7777898800</v>
      </c>
      <c r="B3401" s="1">
        <v>42611</v>
      </c>
      <c r="C3401" t="str">
        <f t="shared" si="318"/>
        <v>Monday</v>
      </c>
      <c r="D3401" t="str">
        <f t="shared" si="319"/>
        <v>August</v>
      </c>
      <c r="E3401">
        <v>12.75</v>
      </c>
      <c r="F3401" t="s">
        <v>27</v>
      </c>
      <c r="G3401" t="s">
        <v>22</v>
      </c>
      <c r="H3401">
        <f t="shared" si="320"/>
        <v>17.75</v>
      </c>
      <c r="I3401">
        <v>1</v>
      </c>
      <c r="J3401" t="s">
        <v>46</v>
      </c>
      <c r="K3401" t="s">
        <v>47</v>
      </c>
      <c r="L3401">
        <f>Table357[[#This Row],[unit_price]]*Table357[[#This Row],[quantity]]</f>
        <v>12.75</v>
      </c>
      <c r="M3401">
        <f t="shared" si="321"/>
        <v>17.75</v>
      </c>
      <c r="N3401">
        <f t="shared" si="323"/>
        <v>5</v>
      </c>
      <c r="O3401" t="s">
        <v>111</v>
      </c>
      <c r="P3401" t="s">
        <v>115</v>
      </c>
      <c r="Q3401" t="str">
        <f>TEXT(Table357[[#This Row],[order_date]],"yyyy")</f>
        <v>2016</v>
      </c>
    </row>
    <row r="3402" spans="1:17" x14ac:dyDescent="0.3">
      <c r="A3402">
        <f t="shared" si="322"/>
        <v>7777898801</v>
      </c>
      <c r="B3402" s="1">
        <v>42611</v>
      </c>
      <c r="C3402" t="str">
        <f t="shared" si="318"/>
        <v>Monday</v>
      </c>
      <c r="D3402" t="str">
        <f t="shared" si="319"/>
        <v>August</v>
      </c>
      <c r="E3402">
        <v>16</v>
      </c>
      <c r="F3402" t="s">
        <v>7</v>
      </c>
      <c r="G3402" t="s">
        <v>14</v>
      </c>
      <c r="H3402">
        <f t="shared" si="320"/>
        <v>21.5</v>
      </c>
      <c r="I3402">
        <v>10</v>
      </c>
      <c r="J3402" t="s">
        <v>34</v>
      </c>
      <c r="K3402" t="s">
        <v>35</v>
      </c>
      <c r="L3402">
        <f>Table357[[#This Row],[unit_price]]*Table357[[#This Row],[quantity]]</f>
        <v>160</v>
      </c>
      <c r="M3402">
        <f t="shared" si="321"/>
        <v>215</v>
      </c>
      <c r="N3402">
        <f t="shared" si="323"/>
        <v>55</v>
      </c>
      <c r="O3402" t="s">
        <v>111</v>
      </c>
      <c r="P3402" t="s">
        <v>115</v>
      </c>
      <c r="Q3402" t="str">
        <f>TEXT(Table357[[#This Row],[order_date]],"yyyy")</f>
        <v>2016</v>
      </c>
    </row>
    <row r="3403" spans="1:17" x14ac:dyDescent="0.3">
      <c r="A3403">
        <f t="shared" si="322"/>
        <v>7777898802</v>
      </c>
      <c r="B3403" s="1">
        <v>42611</v>
      </c>
      <c r="C3403" t="str">
        <f t="shared" si="318"/>
        <v>Monday</v>
      </c>
      <c r="D3403" t="str">
        <f t="shared" si="319"/>
        <v>August</v>
      </c>
      <c r="E3403">
        <v>20.25</v>
      </c>
      <c r="F3403" t="s">
        <v>13</v>
      </c>
      <c r="G3403" t="s">
        <v>14</v>
      </c>
      <c r="H3403">
        <f t="shared" si="320"/>
        <v>27.25</v>
      </c>
      <c r="I3403">
        <v>9</v>
      </c>
      <c r="J3403" t="s">
        <v>64</v>
      </c>
      <c r="K3403" t="s">
        <v>65</v>
      </c>
      <c r="L3403">
        <f>Table357[[#This Row],[unit_price]]*Table357[[#This Row],[quantity]]</f>
        <v>182.25</v>
      </c>
      <c r="M3403">
        <f t="shared" si="321"/>
        <v>245.25</v>
      </c>
      <c r="N3403">
        <f t="shared" si="323"/>
        <v>63</v>
      </c>
      <c r="O3403" t="s">
        <v>112</v>
      </c>
      <c r="P3403" t="s">
        <v>114</v>
      </c>
      <c r="Q3403" t="str">
        <f>TEXT(Table357[[#This Row],[order_date]],"yyyy")</f>
        <v>2016</v>
      </c>
    </row>
    <row r="3404" spans="1:17" x14ac:dyDescent="0.3">
      <c r="A3404">
        <f t="shared" si="322"/>
        <v>7777898803</v>
      </c>
      <c r="B3404" s="1">
        <v>42611</v>
      </c>
      <c r="C3404" t="str">
        <f t="shared" si="318"/>
        <v>Monday</v>
      </c>
      <c r="D3404" t="str">
        <f t="shared" si="319"/>
        <v>August</v>
      </c>
      <c r="E3404">
        <v>15.25</v>
      </c>
      <c r="F3404" t="s">
        <v>13</v>
      </c>
      <c r="G3404" t="s">
        <v>8</v>
      </c>
      <c r="H3404">
        <f t="shared" si="320"/>
        <v>21.25</v>
      </c>
      <c r="I3404">
        <v>8</v>
      </c>
      <c r="J3404" t="s">
        <v>48</v>
      </c>
      <c r="K3404" t="s">
        <v>49</v>
      </c>
      <c r="L3404">
        <f>Table357[[#This Row],[unit_price]]*Table357[[#This Row],[quantity]]</f>
        <v>122</v>
      </c>
      <c r="M3404">
        <f t="shared" si="321"/>
        <v>170</v>
      </c>
      <c r="N3404">
        <f t="shared" si="323"/>
        <v>48</v>
      </c>
      <c r="O3404" t="s">
        <v>112</v>
      </c>
      <c r="P3404" t="s">
        <v>114</v>
      </c>
      <c r="Q3404" t="str">
        <f>TEXT(Table357[[#This Row],[order_date]],"yyyy")</f>
        <v>2016</v>
      </c>
    </row>
    <row r="3405" spans="1:17" x14ac:dyDescent="0.3">
      <c r="A3405">
        <f t="shared" si="322"/>
        <v>7777898804</v>
      </c>
      <c r="B3405" s="1">
        <v>42611</v>
      </c>
      <c r="C3405" t="str">
        <f t="shared" si="318"/>
        <v>Monday</v>
      </c>
      <c r="D3405" t="str">
        <f t="shared" si="319"/>
        <v>August</v>
      </c>
      <c r="E3405">
        <v>12.5</v>
      </c>
      <c r="F3405" t="s">
        <v>7</v>
      </c>
      <c r="G3405" t="s">
        <v>8</v>
      </c>
      <c r="H3405">
        <f t="shared" si="320"/>
        <v>17</v>
      </c>
      <c r="I3405">
        <v>12</v>
      </c>
      <c r="J3405" t="s">
        <v>48</v>
      </c>
      <c r="K3405" t="s">
        <v>49</v>
      </c>
      <c r="L3405">
        <f>Table357[[#This Row],[unit_price]]*Table357[[#This Row],[quantity]]</f>
        <v>150</v>
      </c>
      <c r="M3405">
        <f t="shared" si="321"/>
        <v>204</v>
      </c>
      <c r="N3405">
        <f t="shared" si="323"/>
        <v>54</v>
      </c>
      <c r="O3405" t="s">
        <v>112</v>
      </c>
      <c r="P3405" t="s">
        <v>114</v>
      </c>
      <c r="Q3405" t="str">
        <f>TEXT(Table357[[#This Row],[order_date]],"yyyy")</f>
        <v>2016</v>
      </c>
    </row>
    <row r="3406" spans="1:17" x14ac:dyDescent="0.3">
      <c r="A3406">
        <f t="shared" si="322"/>
        <v>7777898805</v>
      </c>
      <c r="B3406" s="1">
        <v>42611</v>
      </c>
      <c r="C3406" t="str">
        <f t="shared" si="318"/>
        <v>Monday</v>
      </c>
      <c r="D3406" t="str">
        <f t="shared" si="319"/>
        <v>August</v>
      </c>
      <c r="E3406">
        <v>20.75</v>
      </c>
      <c r="F3406" t="s">
        <v>13</v>
      </c>
      <c r="G3406" t="s">
        <v>22</v>
      </c>
      <c r="H3406">
        <f t="shared" si="320"/>
        <v>28.75</v>
      </c>
      <c r="I3406">
        <v>7</v>
      </c>
      <c r="J3406" t="s">
        <v>44</v>
      </c>
      <c r="K3406" t="s">
        <v>45</v>
      </c>
      <c r="L3406">
        <f>Table357[[#This Row],[unit_price]]*Table357[[#This Row],[quantity]]</f>
        <v>145.25</v>
      </c>
      <c r="M3406">
        <f t="shared" si="321"/>
        <v>201.25</v>
      </c>
      <c r="N3406">
        <f t="shared" si="323"/>
        <v>56</v>
      </c>
      <c r="O3406" t="s">
        <v>111</v>
      </c>
      <c r="P3406" t="s">
        <v>114</v>
      </c>
      <c r="Q3406" t="str">
        <f>TEXT(Table357[[#This Row],[order_date]],"yyyy")</f>
        <v>2016</v>
      </c>
    </row>
    <row r="3407" spans="1:17" x14ac:dyDescent="0.3">
      <c r="A3407">
        <f t="shared" si="322"/>
        <v>7777898806</v>
      </c>
      <c r="B3407" s="1">
        <v>42612</v>
      </c>
      <c r="C3407" t="str">
        <f t="shared" si="318"/>
        <v>Tuesday</v>
      </c>
      <c r="D3407" t="str">
        <f t="shared" si="319"/>
        <v>August</v>
      </c>
      <c r="E3407">
        <v>20.75</v>
      </c>
      <c r="F3407" t="s">
        <v>13</v>
      </c>
      <c r="G3407" t="s">
        <v>14</v>
      </c>
      <c r="H3407">
        <f t="shared" si="320"/>
        <v>27.75</v>
      </c>
      <c r="I3407">
        <v>10</v>
      </c>
      <c r="J3407" t="s">
        <v>40</v>
      </c>
      <c r="K3407" t="s">
        <v>41</v>
      </c>
      <c r="L3407">
        <f>Table357[[#This Row],[unit_price]]*Table357[[#This Row],[quantity]]</f>
        <v>207.5</v>
      </c>
      <c r="M3407">
        <f t="shared" si="321"/>
        <v>277.5</v>
      </c>
      <c r="N3407">
        <f t="shared" si="323"/>
        <v>70</v>
      </c>
      <c r="O3407" t="s">
        <v>112</v>
      </c>
      <c r="P3407" t="s">
        <v>114</v>
      </c>
      <c r="Q3407" t="str">
        <f>TEXT(Table357[[#This Row],[order_date]],"yyyy")</f>
        <v>2016</v>
      </c>
    </row>
    <row r="3408" spans="1:17" x14ac:dyDescent="0.3">
      <c r="A3408">
        <f t="shared" si="322"/>
        <v>7777898807</v>
      </c>
      <c r="B3408" s="1">
        <v>42612</v>
      </c>
      <c r="C3408" t="str">
        <f t="shared" si="318"/>
        <v>Tuesday</v>
      </c>
      <c r="D3408" t="str">
        <f t="shared" si="319"/>
        <v>August</v>
      </c>
      <c r="E3408">
        <v>20.75</v>
      </c>
      <c r="F3408" t="s">
        <v>13</v>
      </c>
      <c r="G3408" t="s">
        <v>22</v>
      </c>
      <c r="H3408">
        <f t="shared" si="320"/>
        <v>28.75</v>
      </c>
      <c r="I3408">
        <v>3</v>
      </c>
      <c r="J3408" t="s">
        <v>23</v>
      </c>
      <c r="K3408" t="s">
        <v>24</v>
      </c>
      <c r="L3408">
        <f>Table357[[#This Row],[unit_price]]*Table357[[#This Row],[quantity]]</f>
        <v>62.25</v>
      </c>
      <c r="M3408">
        <f t="shared" si="321"/>
        <v>86.25</v>
      </c>
      <c r="N3408">
        <f t="shared" si="323"/>
        <v>24</v>
      </c>
      <c r="O3408" t="s">
        <v>112</v>
      </c>
      <c r="P3408" t="s">
        <v>115</v>
      </c>
      <c r="Q3408" t="str">
        <f>TEXT(Table357[[#This Row],[order_date]],"yyyy")</f>
        <v>2016</v>
      </c>
    </row>
    <row r="3409" spans="1:17" x14ac:dyDescent="0.3">
      <c r="A3409">
        <f t="shared" si="322"/>
        <v>7777898808</v>
      </c>
      <c r="B3409" s="1">
        <v>42612</v>
      </c>
      <c r="C3409" t="str">
        <f t="shared" si="318"/>
        <v>Tuesday</v>
      </c>
      <c r="D3409" t="str">
        <f t="shared" si="319"/>
        <v>August</v>
      </c>
      <c r="E3409">
        <v>23.65</v>
      </c>
      <c r="F3409" t="s">
        <v>27</v>
      </c>
      <c r="G3409" t="s">
        <v>17</v>
      </c>
      <c r="H3409">
        <f t="shared" si="320"/>
        <v>30.65</v>
      </c>
      <c r="I3409">
        <v>5</v>
      </c>
      <c r="J3409" t="s">
        <v>77</v>
      </c>
      <c r="K3409" t="s">
        <v>78</v>
      </c>
      <c r="L3409">
        <f>Table357[[#This Row],[unit_price]]*Table357[[#This Row],[quantity]]</f>
        <v>118.25</v>
      </c>
      <c r="M3409">
        <f t="shared" si="321"/>
        <v>153.25</v>
      </c>
      <c r="N3409">
        <f t="shared" si="323"/>
        <v>35</v>
      </c>
      <c r="O3409" t="s">
        <v>112</v>
      </c>
      <c r="P3409" t="s">
        <v>115</v>
      </c>
      <c r="Q3409" t="str">
        <f>TEXT(Table357[[#This Row],[order_date]],"yyyy")</f>
        <v>2016</v>
      </c>
    </row>
    <row r="3410" spans="1:17" x14ac:dyDescent="0.3">
      <c r="A3410">
        <f t="shared" si="322"/>
        <v>7777898809</v>
      </c>
      <c r="B3410" s="1">
        <v>42612</v>
      </c>
      <c r="C3410" t="str">
        <f t="shared" si="318"/>
        <v>Tuesday</v>
      </c>
      <c r="D3410" t="str">
        <f t="shared" si="319"/>
        <v>August</v>
      </c>
      <c r="E3410">
        <v>20.75</v>
      </c>
      <c r="F3410" t="s">
        <v>13</v>
      </c>
      <c r="G3410" t="s">
        <v>22</v>
      </c>
      <c r="H3410">
        <f t="shared" si="320"/>
        <v>28.75</v>
      </c>
      <c r="I3410">
        <v>6</v>
      </c>
      <c r="J3410" t="s">
        <v>46</v>
      </c>
      <c r="K3410" t="s">
        <v>47</v>
      </c>
      <c r="L3410">
        <f>Table357[[#This Row],[unit_price]]*Table357[[#This Row],[quantity]]</f>
        <v>124.5</v>
      </c>
      <c r="M3410">
        <f t="shared" si="321"/>
        <v>172.5</v>
      </c>
      <c r="N3410">
        <f t="shared" si="323"/>
        <v>48</v>
      </c>
      <c r="O3410" t="s">
        <v>112</v>
      </c>
      <c r="P3410" t="s">
        <v>115</v>
      </c>
      <c r="Q3410" t="str">
        <f>TEXT(Table357[[#This Row],[order_date]],"yyyy")</f>
        <v>2016</v>
      </c>
    </row>
    <row r="3411" spans="1:17" x14ac:dyDescent="0.3">
      <c r="A3411">
        <f t="shared" si="322"/>
        <v>7777898810</v>
      </c>
      <c r="B3411" s="1">
        <v>42612</v>
      </c>
      <c r="C3411" t="str">
        <f t="shared" si="318"/>
        <v>Tuesday</v>
      </c>
      <c r="D3411" t="str">
        <f t="shared" si="319"/>
        <v>August</v>
      </c>
      <c r="E3411">
        <v>20.5</v>
      </c>
      <c r="F3411" t="s">
        <v>13</v>
      </c>
      <c r="G3411" t="s">
        <v>8</v>
      </c>
      <c r="H3411">
        <f t="shared" si="320"/>
        <v>26.5</v>
      </c>
      <c r="I3411">
        <v>8</v>
      </c>
      <c r="J3411" t="s">
        <v>11</v>
      </c>
      <c r="K3411" t="s">
        <v>12</v>
      </c>
      <c r="L3411">
        <f>Table357[[#This Row],[unit_price]]*Table357[[#This Row],[quantity]]</f>
        <v>164</v>
      </c>
      <c r="M3411">
        <f t="shared" si="321"/>
        <v>212</v>
      </c>
      <c r="N3411">
        <f t="shared" si="323"/>
        <v>48</v>
      </c>
      <c r="O3411" t="s">
        <v>111</v>
      </c>
      <c r="P3411" t="s">
        <v>115</v>
      </c>
      <c r="Q3411" t="str">
        <f>TEXT(Table357[[#This Row],[order_date]],"yyyy")</f>
        <v>2016</v>
      </c>
    </row>
    <row r="3412" spans="1:17" x14ac:dyDescent="0.3">
      <c r="A3412">
        <f t="shared" si="322"/>
        <v>7777898811</v>
      </c>
      <c r="B3412" s="1">
        <v>42612</v>
      </c>
      <c r="C3412" t="str">
        <f t="shared" si="318"/>
        <v>Tuesday</v>
      </c>
      <c r="D3412" t="str">
        <f t="shared" si="319"/>
        <v>August</v>
      </c>
      <c r="E3412">
        <v>16</v>
      </c>
      <c r="F3412" t="s">
        <v>7</v>
      </c>
      <c r="G3412" t="s">
        <v>14</v>
      </c>
      <c r="H3412">
        <f t="shared" si="320"/>
        <v>21.5</v>
      </c>
      <c r="I3412">
        <v>8</v>
      </c>
      <c r="J3412" t="s">
        <v>42</v>
      </c>
      <c r="K3412" t="s">
        <v>43</v>
      </c>
      <c r="L3412">
        <f>Table357[[#This Row],[unit_price]]*Table357[[#This Row],[quantity]]</f>
        <v>128</v>
      </c>
      <c r="M3412">
        <f t="shared" si="321"/>
        <v>172</v>
      </c>
      <c r="N3412">
        <f t="shared" si="323"/>
        <v>44</v>
      </c>
      <c r="O3412" t="s">
        <v>111</v>
      </c>
      <c r="P3412" t="s">
        <v>115</v>
      </c>
      <c r="Q3412" t="str">
        <f>TEXT(Table357[[#This Row],[order_date]],"yyyy")</f>
        <v>2016</v>
      </c>
    </row>
    <row r="3413" spans="1:17" x14ac:dyDescent="0.3">
      <c r="A3413">
        <f t="shared" si="322"/>
        <v>7777898812</v>
      </c>
      <c r="B3413" s="1">
        <v>42613</v>
      </c>
      <c r="C3413" t="str">
        <f t="shared" si="318"/>
        <v>Wednesday</v>
      </c>
      <c r="D3413" t="str">
        <f t="shared" si="319"/>
        <v>August</v>
      </c>
      <c r="E3413">
        <v>12</v>
      </c>
      <c r="F3413" t="s">
        <v>27</v>
      </c>
      <c r="G3413" t="s">
        <v>8</v>
      </c>
      <c r="H3413">
        <f t="shared" si="320"/>
        <v>15</v>
      </c>
      <c r="I3413">
        <v>4</v>
      </c>
      <c r="J3413" t="s">
        <v>30</v>
      </c>
      <c r="K3413" t="s">
        <v>31</v>
      </c>
      <c r="L3413">
        <f>Table357[[#This Row],[unit_price]]*Table357[[#This Row],[quantity]]</f>
        <v>48</v>
      </c>
      <c r="M3413">
        <f t="shared" si="321"/>
        <v>60</v>
      </c>
      <c r="N3413">
        <f t="shared" si="323"/>
        <v>12</v>
      </c>
      <c r="O3413" t="s">
        <v>111</v>
      </c>
      <c r="P3413" t="s">
        <v>115</v>
      </c>
      <c r="Q3413" t="str">
        <f>TEXT(Table357[[#This Row],[order_date]],"yyyy")</f>
        <v>2016</v>
      </c>
    </row>
    <row r="3414" spans="1:17" x14ac:dyDescent="0.3">
      <c r="A3414">
        <f t="shared" si="322"/>
        <v>7777898813</v>
      </c>
      <c r="B3414" s="1">
        <v>42613</v>
      </c>
      <c r="C3414" t="str">
        <f t="shared" si="318"/>
        <v>Wednesday</v>
      </c>
      <c r="D3414" t="str">
        <f t="shared" si="319"/>
        <v>August</v>
      </c>
      <c r="E3414">
        <v>12.5</v>
      </c>
      <c r="F3414" t="s">
        <v>27</v>
      </c>
      <c r="G3414" t="s">
        <v>17</v>
      </c>
      <c r="H3414">
        <f t="shared" si="320"/>
        <v>19.5</v>
      </c>
      <c r="I3414">
        <v>10</v>
      </c>
      <c r="J3414" t="s">
        <v>25</v>
      </c>
      <c r="K3414" t="s">
        <v>26</v>
      </c>
      <c r="L3414">
        <f>Table357[[#This Row],[unit_price]]*Table357[[#This Row],[quantity]]</f>
        <v>125</v>
      </c>
      <c r="M3414">
        <f t="shared" si="321"/>
        <v>195</v>
      </c>
      <c r="N3414">
        <f t="shared" si="323"/>
        <v>70</v>
      </c>
      <c r="O3414" t="s">
        <v>111</v>
      </c>
      <c r="P3414" t="s">
        <v>114</v>
      </c>
      <c r="Q3414" t="str">
        <f>TEXT(Table357[[#This Row],[order_date]],"yyyy")</f>
        <v>2016</v>
      </c>
    </row>
    <row r="3415" spans="1:17" x14ac:dyDescent="0.3">
      <c r="A3415">
        <f t="shared" si="322"/>
        <v>7777898814</v>
      </c>
      <c r="B3415" s="1">
        <v>42613</v>
      </c>
      <c r="C3415" t="str">
        <f t="shared" si="318"/>
        <v>Wednesday</v>
      </c>
      <c r="D3415" t="str">
        <f t="shared" si="319"/>
        <v>August</v>
      </c>
      <c r="E3415">
        <v>18.5</v>
      </c>
      <c r="F3415" t="s">
        <v>13</v>
      </c>
      <c r="G3415" t="s">
        <v>14</v>
      </c>
      <c r="H3415">
        <f t="shared" si="320"/>
        <v>25.5</v>
      </c>
      <c r="I3415">
        <v>4</v>
      </c>
      <c r="J3415" t="s">
        <v>15</v>
      </c>
      <c r="K3415" t="s">
        <v>16</v>
      </c>
      <c r="L3415">
        <f>Table357[[#This Row],[unit_price]]*Table357[[#This Row],[quantity]]</f>
        <v>74</v>
      </c>
      <c r="M3415">
        <f t="shared" si="321"/>
        <v>102</v>
      </c>
      <c r="N3415">
        <f t="shared" si="323"/>
        <v>28</v>
      </c>
      <c r="O3415" t="s">
        <v>112</v>
      </c>
      <c r="P3415" t="s">
        <v>114</v>
      </c>
      <c r="Q3415" t="str">
        <f>TEXT(Table357[[#This Row],[order_date]],"yyyy")</f>
        <v>2016</v>
      </c>
    </row>
    <row r="3416" spans="1:17" x14ac:dyDescent="0.3">
      <c r="A3416">
        <f t="shared" si="322"/>
        <v>7777898815</v>
      </c>
      <c r="B3416" s="1">
        <v>42613</v>
      </c>
      <c r="C3416" t="str">
        <f t="shared" si="318"/>
        <v>Wednesday</v>
      </c>
      <c r="D3416" t="str">
        <f t="shared" si="319"/>
        <v>August</v>
      </c>
      <c r="E3416">
        <v>12.75</v>
      </c>
      <c r="F3416" t="s">
        <v>27</v>
      </c>
      <c r="G3416" t="s">
        <v>22</v>
      </c>
      <c r="H3416">
        <f t="shared" si="320"/>
        <v>17.75</v>
      </c>
      <c r="I3416">
        <v>3</v>
      </c>
      <c r="J3416" t="s">
        <v>46</v>
      </c>
      <c r="K3416" t="s">
        <v>47</v>
      </c>
      <c r="L3416">
        <f>Table357[[#This Row],[unit_price]]*Table357[[#This Row],[quantity]]</f>
        <v>38.25</v>
      </c>
      <c r="M3416">
        <f t="shared" si="321"/>
        <v>53.25</v>
      </c>
      <c r="N3416">
        <f t="shared" si="323"/>
        <v>15</v>
      </c>
      <c r="O3416" t="s">
        <v>111</v>
      </c>
      <c r="P3416" t="s">
        <v>114</v>
      </c>
      <c r="Q3416" t="str">
        <f>TEXT(Table357[[#This Row],[order_date]],"yyyy")</f>
        <v>2016</v>
      </c>
    </row>
    <row r="3417" spans="1:17" x14ac:dyDescent="0.3">
      <c r="A3417">
        <f t="shared" si="322"/>
        <v>7777898816</v>
      </c>
      <c r="B3417" s="1">
        <v>42613</v>
      </c>
      <c r="C3417" t="str">
        <f t="shared" si="318"/>
        <v>Wednesday</v>
      </c>
      <c r="D3417" t="str">
        <f t="shared" si="319"/>
        <v>August</v>
      </c>
      <c r="E3417">
        <v>12</v>
      </c>
      <c r="F3417" t="s">
        <v>27</v>
      </c>
      <c r="G3417" t="s">
        <v>14</v>
      </c>
      <c r="H3417">
        <f t="shared" si="320"/>
        <v>16</v>
      </c>
      <c r="I3417">
        <v>11</v>
      </c>
      <c r="J3417" t="s">
        <v>34</v>
      </c>
      <c r="K3417" t="s">
        <v>35</v>
      </c>
      <c r="L3417">
        <f>Table357[[#This Row],[unit_price]]*Table357[[#This Row],[quantity]]</f>
        <v>132</v>
      </c>
      <c r="M3417">
        <f t="shared" si="321"/>
        <v>176</v>
      </c>
      <c r="N3417">
        <f t="shared" si="323"/>
        <v>44</v>
      </c>
      <c r="O3417" t="s">
        <v>111</v>
      </c>
      <c r="P3417" t="s">
        <v>115</v>
      </c>
      <c r="Q3417" t="str">
        <f>TEXT(Table357[[#This Row],[order_date]],"yyyy")</f>
        <v>2016</v>
      </c>
    </row>
    <row r="3418" spans="1:17" x14ac:dyDescent="0.3">
      <c r="A3418">
        <f t="shared" si="322"/>
        <v>7777898817</v>
      </c>
      <c r="B3418" s="1">
        <v>42613</v>
      </c>
      <c r="C3418" t="str">
        <f t="shared" si="318"/>
        <v>Wednesday</v>
      </c>
      <c r="D3418" t="str">
        <f t="shared" si="319"/>
        <v>August</v>
      </c>
      <c r="E3418">
        <v>12.75</v>
      </c>
      <c r="F3418" t="s">
        <v>27</v>
      </c>
      <c r="G3418" t="s">
        <v>14</v>
      </c>
      <c r="H3418">
        <f t="shared" si="320"/>
        <v>16.75</v>
      </c>
      <c r="I3418">
        <v>3</v>
      </c>
      <c r="J3418" t="s">
        <v>62</v>
      </c>
      <c r="K3418" t="s">
        <v>63</v>
      </c>
      <c r="L3418">
        <f>Table357[[#This Row],[unit_price]]*Table357[[#This Row],[quantity]]</f>
        <v>38.25</v>
      </c>
      <c r="M3418">
        <f t="shared" si="321"/>
        <v>50.25</v>
      </c>
      <c r="N3418">
        <f t="shared" si="323"/>
        <v>12</v>
      </c>
      <c r="O3418" t="s">
        <v>111</v>
      </c>
      <c r="P3418" t="s">
        <v>114</v>
      </c>
      <c r="Q3418" t="str">
        <f>TEXT(Table357[[#This Row],[order_date]],"yyyy")</f>
        <v>2016</v>
      </c>
    </row>
    <row r="3419" spans="1:17" x14ac:dyDescent="0.3">
      <c r="A3419">
        <f t="shared" si="322"/>
        <v>7777898818</v>
      </c>
      <c r="B3419" s="1">
        <v>42614</v>
      </c>
      <c r="C3419" t="str">
        <f t="shared" si="318"/>
        <v>Thursday</v>
      </c>
      <c r="D3419" t="str">
        <f t="shared" si="319"/>
        <v>September</v>
      </c>
      <c r="E3419">
        <v>11</v>
      </c>
      <c r="F3419" t="s">
        <v>27</v>
      </c>
      <c r="G3419" t="s">
        <v>8</v>
      </c>
      <c r="H3419">
        <f t="shared" si="320"/>
        <v>14</v>
      </c>
      <c r="I3419">
        <v>9</v>
      </c>
      <c r="J3419" t="s">
        <v>74</v>
      </c>
      <c r="K3419" t="s">
        <v>75</v>
      </c>
      <c r="L3419">
        <f>Table357[[#This Row],[unit_price]]*Table357[[#This Row],[quantity]]</f>
        <v>99</v>
      </c>
      <c r="M3419">
        <f t="shared" si="321"/>
        <v>126</v>
      </c>
      <c r="N3419">
        <f t="shared" si="323"/>
        <v>27</v>
      </c>
      <c r="O3419" t="s">
        <v>112</v>
      </c>
      <c r="P3419" t="s">
        <v>115</v>
      </c>
      <c r="Q3419" t="str">
        <f>TEXT(Table357[[#This Row],[order_date]],"yyyy")</f>
        <v>2016</v>
      </c>
    </row>
    <row r="3420" spans="1:17" x14ac:dyDescent="0.3">
      <c r="A3420">
        <f t="shared" si="322"/>
        <v>7777898819</v>
      </c>
      <c r="B3420" s="1">
        <v>42614</v>
      </c>
      <c r="C3420" t="str">
        <f t="shared" si="318"/>
        <v>Thursday</v>
      </c>
      <c r="D3420" t="str">
        <f t="shared" si="319"/>
        <v>September</v>
      </c>
      <c r="E3420">
        <v>12.25</v>
      </c>
      <c r="F3420" t="s">
        <v>27</v>
      </c>
      <c r="G3420" t="s">
        <v>17</v>
      </c>
      <c r="H3420">
        <f t="shared" si="320"/>
        <v>19.25</v>
      </c>
      <c r="I3420">
        <v>3</v>
      </c>
      <c r="J3420" t="s">
        <v>70</v>
      </c>
      <c r="K3420" t="s">
        <v>71</v>
      </c>
      <c r="L3420">
        <f>Table357[[#This Row],[unit_price]]*Table357[[#This Row],[quantity]]</f>
        <v>36.75</v>
      </c>
      <c r="M3420">
        <f t="shared" si="321"/>
        <v>57.75</v>
      </c>
      <c r="N3420">
        <f t="shared" si="323"/>
        <v>21</v>
      </c>
      <c r="O3420" t="s">
        <v>112</v>
      </c>
      <c r="P3420" t="s">
        <v>115</v>
      </c>
      <c r="Q3420" t="str">
        <f>TEXT(Table357[[#This Row],[order_date]],"yyyy")</f>
        <v>2016</v>
      </c>
    </row>
    <row r="3421" spans="1:17" x14ac:dyDescent="0.3">
      <c r="A3421">
        <f t="shared" si="322"/>
        <v>7777898820</v>
      </c>
      <c r="B3421" s="1">
        <v>42614</v>
      </c>
      <c r="C3421" t="str">
        <f t="shared" si="318"/>
        <v>Thursday</v>
      </c>
      <c r="D3421" t="str">
        <f t="shared" si="319"/>
        <v>September</v>
      </c>
      <c r="E3421">
        <v>17.95</v>
      </c>
      <c r="F3421" t="s">
        <v>13</v>
      </c>
      <c r="G3421" t="s">
        <v>14</v>
      </c>
      <c r="H3421">
        <f t="shared" si="320"/>
        <v>24.95</v>
      </c>
      <c r="I3421">
        <v>12</v>
      </c>
      <c r="J3421" t="s">
        <v>56</v>
      </c>
      <c r="K3421" t="s">
        <v>57</v>
      </c>
      <c r="L3421">
        <f>Table357[[#This Row],[unit_price]]*Table357[[#This Row],[quantity]]</f>
        <v>215.39999999999998</v>
      </c>
      <c r="M3421">
        <f t="shared" si="321"/>
        <v>299.39999999999998</v>
      </c>
      <c r="N3421">
        <f t="shared" si="323"/>
        <v>84</v>
      </c>
      <c r="O3421" t="s">
        <v>112</v>
      </c>
      <c r="P3421" t="s">
        <v>114</v>
      </c>
      <c r="Q3421" t="str">
        <f>TEXT(Table357[[#This Row],[order_date]],"yyyy")</f>
        <v>2016</v>
      </c>
    </row>
    <row r="3422" spans="1:17" x14ac:dyDescent="0.3">
      <c r="A3422">
        <f t="shared" si="322"/>
        <v>7777898821</v>
      </c>
      <c r="B3422" s="1">
        <v>42614</v>
      </c>
      <c r="C3422" t="str">
        <f t="shared" si="318"/>
        <v>Thursday</v>
      </c>
      <c r="D3422" t="str">
        <f t="shared" si="319"/>
        <v>September</v>
      </c>
      <c r="E3422">
        <v>18.5</v>
      </c>
      <c r="F3422" t="s">
        <v>13</v>
      </c>
      <c r="G3422" t="s">
        <v>14</v>
      </c>
      <c r="H3422">
        <f t="shared" si="320"/>
        <v>25.5</v>
      </c>
      <c r="I3422">
        <v>2</v>
      </c>
      <c r="J3422" t="s">
        <v>15</v>
      </c>
      <c r="K3422" t="s">
        <v>16</v>
      </c>
      <c r="L3422">
        <f>Table357[[#This Row],[unit_price]]*Table357[[#This Row],[quantity]]</f>
        <v>37</v>
      </c>
      <c r="M3422">
        <f t="shared" si="321"/>
        <v>51</v>
      </c>
      <c r="N3422">
        <f t="shared" si="323"/>
        <v>14</v>
      </c>
      <c r="O3422" t="s">
        <v>112</v>
      </c>
      <c r="P3422" t="s">
        <v>115</v>
      </c>
      <c r="Q3422" t="str">
        <f>TEXT(Table357[[#This Row],[order_date]],"yyyy")</f>
        <v>2016</v>
      </c>
    </row>
    <row r="3423" spans="1:17" x14ac:dyDescent="0.3">
      <c r="A3423">
        <f t="shared" si="322"/>
        <v>7777898822</v>
      </c>
      <c r="B3423" s="1">
        <v>42614</v>
      </c>
      <c r="C3423" t="str">
        <f t="shared" si="318"/>
        <v>Thursday</v>
      </c>
      <c r="D3423" t="str">
        <f t="shared" si="319"/>
        <v>September</v>
      </c>
      <c r="E3423">
        <v>16.5</v>
      </c>
      <c r="F3423" t="s">
        <v>7</v>
      </c>
      <c r="G3423" t="s">
        <v>17</v>
      </c>
      <c r="H3423">
        <f t="shared" si="320"/>
        <v>25</v>
      </c>
      <c r="I3423">
        <v>8</v>
      </c>
      <c r="J3423" t="s">
        <v>25</v>
      </c>
      <c r="K3423" t="s">
        <v>26</v>
      </c>
      <c r="L3423">
        <f>Table357[[#This Row],[unit_price]]*Table357[[#This Row],[quantity]]</f>
        <v>132</v>
      </c>
      <c r="M3423">
        <f t="shared" si="321"/>
        <v>200</v>
      </c>
      <c r="N3423">
        <f t="shared" si="323"/>
        <v>68</v>
      </c>
      <c r="O3423" t="s">
        <v>112</v>
      </c>
      <c r="P3423" t="s">
        <v>115</v>
      </c>
      <c r="Q3423" t="str">
        <f>TEXT(Table357[[#This Row],[order_date]],"yyyy")</f>
        <v>2016</v>
      </c>
    </row>
    <row r="3424" spans="1:17" x14ac:dyDescent="0.3">
      <c r="A3424">
        <f t="shared" si="322"/>
        <v>7777898823</v>
      </c>
      <c r="B3424" s="1">
        <v>42614</v>
      </c>
      <c r="C3424" t="str">
        <f t="shared" si="318"/>
        <v>Thursday</v>
      </c>
      <c r="D3424" t="str">
        <f t="shared" si="319"/>
        <v>September</v>
      </c>
      <c r="E3424">
        <v>12.5</v>
      </c>
      <c r="F3424" t="s">
        <v>7</v>
      </c>
      <c r="G3424" t="s">
        <v>8</v>
      </c>
      <c r="H3424">
        <f t="shared" si="320"/>
        <v>17</v>
      </c>
      <c r="I3424">
        <v>10</v>
      </c>
      <c r="J3424" t="s">
        <v>48</v>
      </c>
      <c r="K3424" t="s">
        <v>49</v>
      </c>
      <c r="L3424">
        <f>Table357[[#This Row],[unit_price]]*Table357[[#This Row],[quantity]]</f>
        <v>125</v>
      </c>
      <c r="M3424">
        <f t="shared" si="321"/>
        <v>170</v>
      </c>
      <c r="N3424">
        <f t="shared" si="323"/>
        <v>45</v>
      </c>
      <c r="O3424" t="s">
        <v>111</v>
      </c>
      <c r="P3424" t="s">
        <v>115</v>
      </c>
      <c r="Q3424" t="str">
        <f>TEXT(Table357[[#This Row],[order_date]],"yyyy")</f>
        <v>2016</v>
      </c>
    </row>
    <row r="3425" spans="1:17" x14ac:dyDescent="0.3">
      <c r="A3425">
        <f t="shared" si="322"/>
        <v>7777898824</v>
      </c>
      <c r="B3425" s="1">
        <v>42615</v>
      </c>
      <c r="C3425" t="str">
        <f t="shared" si="318"/>
        <v>Friday</v>
      </c>
      <c r="D3425" t="str">
        <f t="shared" si="319"/>
        <v>September</v>
      </c>
      <c r="E3425">
        <v>9.75</v>
      </c>
      <c r="F3425" t="s">
        <v>27</v>
      </c>
      <c r="G3425" t="s">
        <v>8</v>
      </c>
      <c r="H3425">
        <f t="shared" si="320"/>
        <v>12.75</v>
      </c>
      <c r="I3425">
        <v>3</v>
      </c>
      <c r="J3425" t="s">
        <v>48</v>
      </c>
      <c r="K3425" t="s">
        <v>49</v>
      </c>
      <c r="L3425">
        <f>Table357[[#This Row],[unit_price]]*Table357[[#This Row],[quantity]]</f>
        <v>29.25</v>
      </c>
      <c r="M3425">
        <f t="shared" si="321"/>
        <v>38.25</v>
      </c>
      <c r="N3425">
        <f t="shared" si="323"/>
        <v>9</v>
      </c>
      <c r="O3425" t="s">
        <v>112</v>
      </c>
      <c r="P3425" t="s">
        <v>115</v>
      </c>
      <c r="Q3425" t="str">
        <f>TEXT(Table357[[#This Row],[order_date]],"yyyy")</f>
        <v>2016</v>
      </c>
    </row>
    <row r="3426" spans="1:17" x14ac:dyDescent="0.3">
      <c r="A3426">
        <f t="shared" si="322"/>
        <v>7777898825</v>
      </c>
      <c r="B3426" s="1">
        <v>42615</v>
      </c>
      <c r="C3426" t="str">
        <f t="shared" si="318"/>
        <v>Friday</v>
      </c>
      <c r="D3426" t="str">
        <f t="shared" si="319"/>
        <v>September</v>
      </c>
      <c r="E3426">
        <v>12</v>
      </c>
      <c r="F3426" t="s">
        <v>27</v>
      </c>
      <c r="G3426" t="s">
        <v>8</v>
      </c>
      <c r="H3426">
        <f t="shared" si="320"/>
        <v>15</v>
      </c>
      <c r="I3426">
        <v>3</v>
      </c>
      <c r="J3426" t="s">
        <v>52</v>
      </c>
      <c r="K3426" t="s">
        <v>53</v>
      </c>
      <c r="L3426">
        <f>Table357[[#This Row],[unit_price]]*Table357[[#This Row],[quantity]]</f>
        <v>36</v>
      </c>
      <c r="M3426">
        <f t="shared" si="321"/>
        <v>45</v>
      </c>
      <c r="N3426">
        <f t="shared" si="323"/>
        <v>9</v>
      </c>
      <c r="O3426" t="s">
        <v>112</v>
      </c>
      <c r="P3426" t="s">
        <v>114</v>
      </c>
      <c r="Q3426" t="str">
        <f>TEXT(Table357[[#This Row],[order_date]],"yyyy")</f>
        <v>2016</v>
      </c>
    </row>
    <row r="3427" spans="1:17" x14ac:dyDescent="0.3">
      <c r="A3427">
        <f t="shared" si="322"/>
        <v>7777898826</v>
      </c>
      <c r="B3427" s="1">
        <v>42615</v>
      </c>
      <c r="C3427" t="str">
        <f t="shared" si="318"/>
        <v>Friday</v>
      </c>
      <c r="D3427" t="str">
        <f t="shared" si="319"/>
        <v>September</v>
      </c>
      <c r="E3427">
        <v>16.25</v>
      </c>
      <c r="F3427" t="s">
        <v>7</v>
      </c>
      <c r="G3427" t="s">
        <v>17</v>
      </c>
      <c r="H3427">
        <f t="shared" si="320"/>
        <v>24.75</v>
      </c>
      <c r="I3427">
        <v>2</v>
      </c>
      <c r="J3427" t="s">
        <v>70</v>
      </c>
      <c r="K3427" t="s">
        <v>71</v>
      </c>
      <c r="L3427">
        <f>Table357[[#This Row],[unit_price]]*Table357[[#This Row],[quantity]]</f>
        <v>32.5</v>
      </c>
      <c r="M3427">
        <f t="shared" si="321"/>
        <v>49.5</v>
      </c>
      <c r="N3427">
        <f t="shared" si="323"/>
        <v>17</v>
      </c>
      <c r="O3427" t="s">
        <v>111</v>
      </c>
      <c r="P3427" t="s">
        <v>115</v>
      </c>
      <c r="Q3427" t="str">
        <f>TEXT(Table357[[#This Row],[order_date]],"yyyy")</f>
        <v>2016</v>
      </c>
    </row>
    <row r="3428" spans="1:17" x14ac:dyDescent="0.3">
      <c r="A3428">
        <f t="shared" si="322"/>
        <v>7777898827</v>
      </c>
      <c r="B3428" s="1">
        <v>42615</v>
      </c>
      <c r="C3428" t="str">
        <f t="shared" si="318"/>
        <v>Friday</v>
      </c>
      <c r="D3428" t="str">
        <f t="shared" si="319"/>
        <v>September</v>
      </c>
      <c r="E3428">
        <v>16</v>
      </c>
      <c r="F3428" t="s">
        <v>7</v>
      </c>
      <c r="G3428" t="s">
        <v>14</v>
      </c>
      <c r="H3428">
        <f t="shared" si="320"/>
        <v>21.5</v>
      </c>
      <c r="I3428">
        <v>12</v>
      </c>
      <c r="J3428" t="s">
        <v>20</v>
      </c>
      <c r="K3428" t="s">
        <v>21</v>
      </c>
      <c r="L3428">
        <f>Table357[[#This Row],[unit_price]]*Table357[[#This Row],[quantity]]</f>
        <v>192</v>
      </c>
      <c r="M3428">
        <f t="shared" si="321"/>
        <v>258</v>
      </c>
      <c r="N3428">
        <f t="shared" si="323"/>
        <v>66</v>
      </c>
      <c r="O3428" t="s">
        <v>111</v>
      </c>
      <c r="P3428" t="s">
        <v>115</v>
      </c>
      <c r="Q3428" t="str">
        <f>TEXT(Table357[[#This Row],[order_date]],"yyyy")</f>
        <v>2016</v>
      </c>
    </row>
    <row r="3429" spans="1:17" x14ac:dyDescent="0.3">
      <c r="A3429">
        <f t="shared" si="322"/>
        <v>7777898828</v>
      </c>
      <c r="B3429" s="1">
        <v>42615</v>
      </c>
      <c r="C3429" t="str">
        <f t="shared" si="318"/>
        <v>Friday</v>
      </c>
      <c r="D3429" t="str">
        <f t="shared" si="319"/>
        <v>September</v>
      </c>
      <c r="E3429">
        <v>9.75</v>
      </c>
      <c r="F3429" t="s">
        <v>27</v>
      </c>
      <c r="G3429" t="s">
        <v>8</v>
      </c>
      <c r="H3429">
        <f t="shared" si="320"/>
        <v>12.75</v>
      </c>
      <c r="I3429">
        <v>3</v>
      </c>
      <c r="J3429" t="s">
        <v>48</v>
      </c>
      <c r="K3429" t="s">
        <v>49</v>
      </c>
      <c r="L3429">
        <f>Table357[[#This Row],[unit_price]]*Table357[[#This Row],[quantity]]</f>
        <v>29.25</v>
      </c>
      <c r="M3429">
        <f t="shared" si="321"/>
        <v>38.25</v>
      </c>
      <c r="N3429">
        <f t="shared" si="323"/>
        <v>9</v>
      </c>
      <c r="O3429" t="s">
        <v>112</v>
      </c>
      <c r="P3429" t="s">
        <v>114</v>
      </c>
      <c r="Q3429" t="str">
        <f>TEXT(Table357[[#This Row],[order_date]],"yyyy")</f>
        <v>2016</v>
      </c>
    </row>
    <row r="3430" spans="1:17" x14ac:dyDescent="0.3">
      <c r="A3430">
        <f t="shared" si="322"/>
        <v>7777898829</v>
      </c>
      <c r="B3430" s="1">
        <v>42615</v>
      </c>
      <c r="C3430" t="str">
        <f t="shared" si="318"/>
        <v>Friday</v>
      </c>
      <c r="D3430" t="str">
        <f t="shared" si="319"/>
        <v>September</v>
      </c>
      <c r="E3430">
        <v>20.25</v>
      </c>
      <c r="F3430" t="s">
        <v>13</v>
      </c>
      <c r="G3430" t="s">
        <v>17</v>
      </c>
      <c r="H3430">
        <f t="shared" si="320"/>
        <v>30.25</v>
      </c>
      <c r="I3430">
        <v>11</v>
      </c>
      <c r="J3430" t="s">
        <v>70</v>
      </c>
      <c r="K3430" t="s">
        <v>71</v>
      </c>
      <c r="L3430">
        <f>Table357[[#This Row],[unit_price]]*Table357[[#This Row],[quantity]]</f>
        <v>222.75</v>
      </c>
      <c r="M3430">
        <f t="shared" si="321"/>
        <v>332.75</v>
      </c>
      <c r="N3430">
        <f t="shared" si="323"/>
        <v>110</v>
      </c>
      <c r="O3430" t="s">
        <v>111</v>
      </c>
      <c r="P3430" t="s">
        <v>115</v>
      </c>
      <c r="Q3430" t="str">
        <f>TEXT(Table357[[#This Row],[order_date]],"yyyy")</f>
        <v>2016</v>
      </c>
    </row>
    <row r="3431" spans="1:17" x14ac:dyDescent="0.3">
      <c r="A3431">
        <f t="shared" si="322"/>
        <v>7777898830</v>
      </c>
      <c r="B3431" s="1">
        <v>42615</v>
      </c>
      <c r="C3431" t="str">
        <f t="shared" si="318"/>
        <v>Friday</v>
      </c>
      <c r="D3431" t="str">
        <f t="shared" si="319"/>
        <v>September</v>
      </c>
      <c r="E3431">
        <v>20.75</v>
      </c>
      <c r="F3431" t="s">
        <v>13</v>
      </c>
      <c r="G3431" t="s">
        <v>22</v>
      </c>
      <c r="H3431">
        <f t="shared" si="320"/>
        <v>28.75</v>
      </c>
      <c r="I3431">
        <v>1</v>
      </c>
      <c r="J3431" t="s">
        <v>44</v>
      </c>
      <c r="K3431" t="s">
        <v>45</v>
      </c>
      <c r="L3431">
        <f>Table357[[#This Row],[unit_price]]*Table357[[#This Row],[quantity]]</f>
        <v>20.75</v>
      </c>
      <c r="M3431">
        <f t="shared" si="321"/>
        <v>28.75</v>
      </c>
      <c r="N3431">
        <f t="shared" si="323"/>
        <v>8</v>
      </c>
      <c r="O3431" t="s">
        <v>112</v>
      </c>
      <c r="P3431" t="s">
        <v>114</v>
      </c>
      <c r="Q3431" t="str">
        <f>TEXT(Table357[[#This Row],[order_date]],"yyyy")</f>
        <v>2016</v>
      </c>
    </row>
    <row r="3432" spans="1:17" x14ac:dyDescent="0.3">
      <c r="A3432">
        <f t="shared" si="322"/>
        <v>7777898831</v>
      </c>
      <c r="B3432" s="1">
        <v>42616</v>
      </c>
      <c r="C3432" t="str">
        <f t="shared" si="318"/>
        <v>Saturday</v>
      </c>
      <c r="D3432" t="str">
        <f t="shared" si="319"/>
        <v>September</v>
      </c>
      <c r="E3432">
        <v>20.75</v>
      </c>
      <c r="F3432" t="s">
        <v>13</v>
      </c>
      <c r="G3432" t="s">
        <v>17</v>
      </c>
      <c r="H3432">
        <f t="shared" si="320"/>
        <v>30.75</v>
      </c>
      <c r="I3432">
        <v>8</v>
      </c>
      <c r="J3432" t="s">
        <v>18</v>
      </c>
      <c r="K3432" t="s">
        <v>19</v>
      </c>
      <c r="L3432">
        <f>Table357[[#This Row],[unit_price]]*Table357[[#This Row],[quantity]]</f>
        <v>166</v>
      </c>
      <c r="M3432">
        <f t="shared" si="321"/>
        <v>246</v>
      </c>
      <c r="N3432">
        <f t="shared" si="323"/>
        <v>80</v>
      </c>
      <c r="O3432" t="s">
        <v>112</v>
      </c>
      <c r="P3432" t="s">
        <v>115</v>
      </c>
      <c r="Q3432" t="str">
        <f>TEXT(Table357[[#This Row],[order_date]],"yyyy")</f>
        <v>2016</v>
      </c>
    </row>
    <row r="3433" spans="1:17" x14ac:dyDescent="0.3">
      <c r="A3433">
        <f t="shared" si="322"/>
        <v>7777898832</v>
      </c>
      <c r="B3433" s="1">
        <v>42616</v>
      </c>
      <c r="C3433" t="str">
        <f t="shared" si="318"/>
        <v>Saturday</v>
      </c>
      <c r="D3433" t="str">
        <f t="shared" si="319"/>
        <v>September</v>
      </c>
      <c r="E3433">
        <v>16</v>
      </c>
      <c r="F3433" t="s">
        <v>7</v>
      </c>
      <c r="G3433" t="s">
        <v>8</v>
      </c>
      <c r="H3433">
        <f t="shared" si="320"/>
        <v>20.5</v>
      </c>
      <c r="I3433">
        <v>3</v>
      </c>
      <c r="J3433" t="s">
        <v>30</v>
      </c>
      <c r="K3433" t="s">
        <v>31</v>
      </c>
      <c r="L3433">
        <f>Table357[[#This Row],[unit_price]]*Table357[[#This Row],[quantity]]</f>
        <v>48</v>
      </c>
      <c r="M3433">
        <f t="shared" si="321"/>
        <v>61.5</v>
      </c>
      <c r="N3433">
        <f t="shared" si="323"/>
        <v>13.5</v>
      </c>
      <c r="O3433" t="s">
        <v>112</v>
      </c>
      <c r="P3433" t="s">
        <v>114</v>
      </c>
      <c r="Q3433" t="str">
        <f>TEXT(Table357[[#This Row],[order_date]],"yyyy")</f>
        <v>2016</v>
      </c>
    </row>
    <row r="3434" spans="1:17" x14ac:dyDescent="0.3">
      <c r="A3434">
        <f t="shared" si="322"/>
        <v>7777898833</v>
      </c>
      <c r="B3434" s="1">
        <v>42616</v>
      </c>
      <c r="C3434" t="str">
        <f t="shared" si="318"/>
        <v>Saturday</v>
      </c>
      <c r="D3434" t="str">
        <f t="shared" si="319"/>
        <v>September</v>
      </c>
      <c r="E3434">
        <v>20.75</v>
      </c>
      <c r="F3434" t="s">
        <v>13</v>
      </c>
      <c r="G3434" t="s">
        <v>22</v>
      </c>
      <c r="H3434">
        <f t="shared" si="320"/>
        <v>28.75</v>
      </c>
      <c r="I3434">
        <v>3</v>
      </c>
      <c r="J3434" t="s">
        <v>46</v>
      </c>
      <c r="K3434" t="s">
        <v>47</v>
      </c>
      <c r="L3434">
        <f>Table357[[#This Row],[unit_price]]*Table357[[#This Row],[quantity]]</f>
        <v>62.25</v>
      </c>
      <c r="M3434">
        <f t="shared" si="321"/>
        <v>86.25</v>
      </c>
      <c r="N3434">
        <f t="shared" si="323"/>
        <v>24</v>
      </c>
      <c r="O3434" t="s">
        <v>112</v>
      </c>
      <c r="P3434" t="s">
        <v>114</v>
      </c>
      <c r="Q3434" t="str">
        <f>TEXT(Table357[[#This Row],[order_date]],"yyyy")</f>
        <v>2016</v>
      </c>
    </row>
    <row r="3435" spans="1:17" x14ac:dyDescent="0.3">
      <c r="A3435">
        <f t="shared" si="322"/>
        <v>7777898834</v>
      </c>
      <c r="B3435" s="1">
        <v>42617</v>
      </c>
      <c r="C3435" t="str">
        <f t="shared" si="318"/>
        <v>Sunday</v>
      </c>
      <c r="D3435" t="str">
        <f t="shared" si="319"/>
        <v>September</v>
      </c>
      <c r="E3435">
        <v>16.75</v>
      </c>
      <c r="F3435" t="s">
        <v>7</v>
      </c>
      <c r="G3435" t="s">
        <v>22</v>
      </c>
      <c r="H3435">
        <f t="shared" si="320"/>
        <v>23.25</v>
      </c>
      <c r="I3435">
        <v>9</v>
      </c>
      <c r="J3435" t="s">
        <v>72</v>
      </c>
      <c r="K3435" t="s">
        <v>73</v>
      </c>
      <c r="L3435">
        <f>Table357[[#This Row],[unit_price]]*Table357[[#This Row],[quantity]]</f>
        <v>150.75</v>
      </c>
      <c r="M3435">
        <f t="shared" si="321"/>
        <v>209.25</v>
      </c>
      <c r="N3435">
        <f t="shared" si="323"/>
        <v>58.5</v>
      </c>
      <c r="O3435" t="s">
        <v>111</v>
      </c>
      <c r="P3435" t="s">
        <v>114</v>
      </c>
      <c r="Q3435" t="str">
        <f>TEXT(Table357[[#This Row],[order_date]],"yyyy")</f>
        <v>2016</v>
      </c>
    </row>
    <row r="3436" spans="1:17" x14ac:dyDescent="0.3">
      <c r="A3436">
        <f t="shared" si="322"/>
        <v>7777898835</v>
      </c>
      <c r="B3436" s="1">
        <v>42617</v>
      </c>
      <c r="C3436" t="str">
        <f t="shared" si="318"/>
        <v>Sunday</v>
      </c>
      <c r="D3436" t="str">
        <f t="shared" si="319"/>
        <v>September</v>
      </c>
      <c r="E3436">
        <v>16.5</v>
      </c>
      <c r="F3436" t="s">
        <v>13</v>
      </c>
      <c r="G3436" t="s">
        <v>8</v>
      </c>
      <c r="H3436">
        <f t="shared" si="320"/>
        <v>22.5</v>
      </c>
      <c r="I3436">
        <v>7</v>
      </c>
      <c r="J3436" t="s">
        <v>9</v>
      </c>
      <c r="K3436" t="s">
        <v>10</v>
      </c>
      <c r="L3436">
        <f>Table357[[#This Row],[unit_price]]*Table357[[#This Row],[quantity]]</f>
        <v>115.5</v>
      </c>
      <c r="M3436">
        <f t="shared" si="321"/>
        <v>157.5</v>
      </c>
      <c r="N3436">
        <f t="shared" si="323"/>
        <v>42</v>
      </c>
      <c r="O3436" t="s">
        <v>111</v>
      </c>
      <c r="P3436" t="s">
        <v>115</v>
      </c>
      <c r="Q3436" t="str">
        <f>TEXT(Table357[[#This Row],[order_date]],"yyyy")</f>
        <v>2016</v>
      </c>
    </row>
    <row r="3437" spans="1:17" x14ac:dyDescent="0.3">
      <c r="A3437">
        <f t="shared" si="322"/>
        <v>7777898836</v>
      </c>
      <c r="B3437" s="1">
        <v>42617</v>
      </c>
      <c r="C3437" t="str">
        <f t="shared" si="318"/>
        <v>Sunday</v>
      </c>
      <c r="D3437" t="str">
        <f t="shared" si="319"/>
        <v>September</v>
      </c>
      <c r="E3437">
        <v>20.25</v>
      </c>
      <c r="F3437" t="s">
        <v>13</v>
      </c>
      <c r="G3437" t="s">
        <v>17</v>
      </c>
      <c r="H3437">
        <f t="shared" si="320"/>
        <v>30.25</v>
      </c>
      <c r="I3437">
        <v>9</v>
      </c>
      <c r="J3437" t="s">
        <v>70</v>
      </c>
      <c r="K3437" t="s">
        <v>71</v>
      </c>
      <c r="L3437">
        <f>Table357[[#This Row],[unit_price]]*Table357[[#This Row],[quantity]]</f>
        <v>182.25</v>
      </c>
      <c r="M3437">
        <f t="shared" si="321"/>
        <v>272.25</v>
      </c>
      <c r="N3437">
        <f t="shared" si="323"/>
        <v>90</v>
      </c>
      <c r="O3437" t="s">
        <v>111</v>
      </c>
      <c r="P3437" t="s">
        <v>114</v>
      </c>
      <c r="Q3437" t="str">
        <f>TEXT(Table357[[#This Row],[order_date]],"yyyy")</f>
        <v>2016</v>
      </c>
    </row>
    <row r="3438" spans="1:17" x14ac:dyDescent="0.3">
      <c r="A3438">
        <f t="shared" si="322"/>
        <v>7777898837</v>
      </c>
      <c r="B3438" s="1">
        <v>42618</v>
      </c>
      <c r="C3438" t="str">
        <f t="shared" si="318"/>
        <v>Monday</v>
      </c>
      <c r="D3438" t="str">
        <f t="shared" si="319"/>
        <v>September</v>
      </c>
      <c r="E3438">
        <v>12</v>
      </c>
      <c r="F3438" t="s">
        <v>27</v>
      </c>
      <c r="G3438" t="s">
        <v>8</v>
      </c>
      <c r="H3438">
        <f t="shared" si="320"/>
        <v>15</v>
      </c>
      <c r="I3438">
        <v>3</v>
      </c>
      <c r="J3438" t="s">
        <v>52</v>
      </c>
      <c r="K3438" t="s">
        <v>53</v>
      </c>
      <c r="L3438">
        <f>Table357[[#This Row],[unit_price]]*Table357[[#This Row],[quantity]]</f>
        <v>36</v>
      </c>
      <c r="M3438">
        <f t="shared" si="321"/>
        <v>45</v>
      </c>
      <c r="N3438">
        <f t="shared" si="323"/>
        <v>9</v>
      </c>
      <c r="O3438" t="s">
        <v>112</v>
      </c>
      <c r="P3438" t="s">
        <v>115</v>
      </c>
      <c r="Q3438" t="str">
        <f>TEXT(Table357[[#This Row],[order_date]],"yyyy")</f>
        <v>2016</v>
      </c>
    </row>
    <row r="3439" spans="1:17" x14ac:dyDescent="0.3">
      <c r="A3439">
        <f t="shared" si="322"/>
        <v>7777898838</v>
      </c>
      <c r="B3439" s="1">
        <v>42618</v>
      </c>
      <c r="C3439" t="str">
        <f t="shared" si="318"/>
        <v>Monday</v>
      </c>
      <c r="D3439" t="str">
        <f t="shared" si="319"/>
        <v>September</v>
      </c>
      <c r="E3439">
        <v>16</v>
      </c>
      <c r="F3439" t="s">
        <v>7</v>
      </c>
      <c r="G3439" t="s">
        <v>8</v>
      </c>
      <c r="H3439">
        <f t="shared" si="320"/>
        <v>20.5</v>
      </c>
      <c r="I3439">
        <v>8</v>
      </c>
      <c r="J3439" t="s">
        <v>11</v>
      </c>
      <c r="K3439" t="s">
        <v>12</v>
      </c>
      <c r="L3439">
        <f>Table357[[#This Row],[unit_price]]*Table357[[#This Row],[quantity]]</f>
        <v>128</v>
      </c>
      <c r="M3439">
        <f t="shared" si="321"/>
        <v>164</v>
      </c>
      <c r="N3439">
        <f t="shared" si="323"/>
        <v>36</v>
      </c>
      <c r="O3439" t="s">
        <v>111</v>
      </c>
      <c r="P3439" t="s">
        <v>114</v>
      </c>
      <c r="Q3439" t="str">
        <f>TEXT(Table357[[#This Row],[order_date]],"yyyy")</f>
        <v>2016</v>
      </c>
    </row>
    <row r="3440" spans="1:17" x14ac:dyDescent="0.3">
      <c r="A3440">
        <f t="shared" si="322"/>
        <v>7777898839</v>
      </c>
      <c r="B3440" s="1">
        <v>42618</v>
      </c>
      <c r="C3440" t="str">
        <f t="shared" si="318"/>
        <v>Monday</v>
      </c>
      <c r="D3440" t="str">
        <f t="shared" si="319"/>
        <v>September</v>
      </c>
      <c r="E3440">
        <v>12</v>
      </c>
      <c r="F3440" t="s">
        <v>27</v>
      </c>
      <c r="G3440" t="s">
        <v>8</v>
      </c>
      <c r="H3440">
        <f t="shared" si="320"/>
        <v>15</v>
      </c>
      <c r="I3440">
        <v>7</v>
      </c>
      <c r="J3440" t="s">
        <v>11</v>
      </c>
      <c r="K3440" t="s">
        <v>12</v>
      </c>
      <c r="L3440">
        <f>Table357[[#This Row],[unit_price]]*Table357[[#This Row],[quantity]]</f>
        <v>84</v>
      </c>
      <c r="M3440">
        <f t="shared" si="321"/>
        <v>105</v>
      </c>
      <c r="N3440">
        <f t="shared" si="323"/>
        <v>21</v>
      </c>
      <c r="O3440" t="s">
        <v>111</v>
      </c>
      <c r="P3440" t="s">
        <v>115</v>
      </c>
      <c r="Q3440" t="str">
        <f>TEXT(Table357[[#This Row],[order_date]],"yyyy")</f>
        <v>2016</v>
      </c>
    </row>
    <row r="3441" spans="1:17" x14ac:dyDescent="0.3">
      <c r="A3441">
        <f t="shared" si="322"/>
        <v>7777898840</v>
      </c>
      <c r="B3441" s="1">
        <v>42618</v>
      </c>
      <c r="C3441" t="str">
        <f t="shared" si="318"/>
        <v>Monday</v>
      </c>
      <c r="D3441" t="str">
        <f t="shared" si="319"/>
        <v>September</v>
      </c>
      <c r="E3441">
        <v>12.5</v>
      </c>
      <c r="F3441" t="s">
        <v>27</v>
      </c>
      <c r="G3441" t="s">
        <v>17</v>
      </c>
      <c r="H3441">
        <f t="shared" si="320"/>
        <v>19.5</v>
      </c>
      <c r="I3441">
        <v>3</v>
      </c>
      <c r="J3441" t="s">
        <v>18</v>
      </c>
      <c r="K3441" t="s">
        <v>19</v>
      </c>
      <c r="L3441">
        <f>Table357[[#This Row],[unit_price]]*Table357[[#This Row],[quantity]]</f>
        <v>37.5</v>
      </c>
      <c r="M3441">
        <f t="shared" si="321"/>
        <v>58.5</v>
      </c>
      <c r="N3441">
        <f t="shared" si="323"/>
        <v>21</v>
      </c>
      <c r="O3441" t="s">
        <v>112</v>
      </c>
      <c r="P3441" t="s">
        <v>115</v>
      </c>
      <c r="Q3441" t="str">
        <f>TEXT(Table357[[#This Row],[order_date]],"yyyy")</f>
        <v>2016</v>
      </c>
    </row>
    <row r="3442" spans="1:17" x14ac:dyDescent="0.3">
      <c r="A3442">
        <f t="shared" si="322"/>
        <v>7777898841</v>
      </c>
      <c r="B3442" s="1">
        <v>42618</v>
      </c>
      <c r="C3442" t="str">
        <f t="shared" si="318"/>
        <v>Monday</v>
      </c>
      <c r="D3442" t="str">
        <f t="shared" si="319"/>
        <v>September</v>
      </c>
      <c r="E3442">
        <v>20.75</v>
      </c>
      <c r="F3442" t="s">
        <v>13</v>
      </c>
      <c r="G3442" t="s">
        <v>17</v>
      </c>
      <c r="H3442">
        <f t="shared" si="320"/>
        <v>30.75</v>
      </c>
      <c r="I3442">
        <v>10</v>
      </c>
      <c r="J3442" t="s">
        <v>25</v>
      </c>
      <c r="K3442" t="s">
        <v>26</v>
      </c>
      <c r="L3442">
        <f>Table357[[#This Row],[unit_price]]*Table357[[#This Row],[quantity]]</f>
        <v>207.5</v>
      </c>
      <c r="M3442">
        <f t="shared" si="321"/>
        <v>307.5</v>
      </c>
      <c r="N3442">
        <f t="shared" si="323"/>
        <v>100</v>
      </c>
      <c r="O3442" t="s">
        <v>111</v>
      </c>
      <c r="P3442" t="s">
        <v>115</v>
      </c>
      <c r="Q3442" t="str">
        <f>TEXT(Table357[[#This Row],[order_date]],"yyyy")</f>
        <v>2016</v>
      </c>
    </row>
    <row r="3443" spans="1:17" x14ac:dyDescent="0.3">
      <c r="A3443">
        <f t="shared" si="322"/>
        <v>7777898842</v>
      </c>
      <c r="B3443" s="1">
        <v>42618</v>
      </c>
      <c r="C3443" t="str">
        <f t="shared" si="318"/>
        <v>Monday</v>
      </c>
      <c r="D3443" t="str">
        <f t="shared" si="319"/>
        <v>September</v>
      </c>
      <c r="E3443">
        <v>16</v>
      </c>
      <c r="F3443" t="s">
        <v>7</v>
      </c>
      <c r="G3443" t="s">
        <v>14</v>
      </c>
      <c r="H3443">
        <f t="shared" si="320"/>
        <v>21.5</v>
      </c>
      <c r="I3443">
        <v>8</v>
      </c>
      <c r="J3443" t="s">
        <v>42</v>
      </c>
      <c r="K3443" t="s">
        <v>43</v>
      </c>
      <c r="L3443">
        <f>Table357[[#This Row],[unit_price]]*Table357[[#This Row],[quantity]]</f>
        <v>128</v>
      </c>
      <c r="M3443">
        <f t="shared" si="321"/>
        <v>172</v>
      </c>
      <c r="N3443">
        <f t="shared" si="323"/>
        <v>44</v>
      </c>
      <c r="O3443" t="s">
        <v>111</v>
      </c>
      <c r="P3443" t="s">
        <v>114</v>
      </c>
      <c r="Q3443" t="str">
        <f>TEXT(Table357[[#This Row],[order_date]],"yyyy")</f>
        <v>2016</v>
      </c>
    </row>
    <row r="3444" spans="1:17" x14ac:dyDescent="0.3">
      <c r="A3444">
        <f t="shared" si="322"/>
        <v>7777898843</v>
      </c>
      <c r="B3444" s="1">
        <v>42618</v>
      </c>
      <c r="C3444" t="str">
        <f t="shared" si="318"/>
        <v>Monday</v>
      </c>
      <c r="D3444" t="str">
        <f t="shared" si="319"/>
        <v>September</v>
      </c>
      <c r="E3444">
        <v>20.75</v>
      </c>
      <c r="F3444" t="s">
        <v>13</v>
      </c>
      <c r="G3444" t="s">
        <v>17</v>
      </c>
      <c r="H3444">
        <f t="shared" si="320"/>
        <v>30.75</v>
      </c>
      <c r="I3444">
        <v>12</v>
      </c>
      <c r="J3444" t="s">
        <v>66</v>
      </c>
      <c r="K3444" t="s">
        <v>67</v>
      </c>
      <c r="L3444">
        <f>Table357[[#This Row],[unit_price]]*Table357[[#This Row],[quantity]]</f>
        <v>249</v>
      </c>
      <c r="M3444">
        <f t="shared" si="321"/>
        <v>369</v>
      </c>
      <c r="N3444">
        <f t="shared" si="323"/>
        <v>120</v>
      </c>
      <c r="O3444" t="s">
        <v>112</v>
      </c>
      <c r="P3444" t="s">
        <v>114</v>
      </c>
      <c r="Q3444" t="str">
        <f>TEXT(Table357[[#This Row],[order_date]],"yyyy")</f>
        <v>2016</v>
      </c>
    </row>
    <row r="3445" spans="1:17" x14ac:dyDescent="0.3">
      <c r="A3445">
        <f t="shared" si="322"/>
        <v>7777898844</v>
      </c>
      <c r="B3445" s="1">
        <v>42619</v>
      </c>
      <c r="C3445" t="str">
        <f t="shared" si="318"/>
        <v>Tuesday</v>
      </c>
      <c r="D3445" t="str">
        <f t="shared" si="319"/>
        <v>September</v>
      </c>
      <c r="E3445">
        <v>20.75</v>
      </c>
      <c r="F3445" t="s">
        <v>13</v>
      </c>
      <c r="G3445" t="s">
        <v>22</v>
      </c>
      <c r="H3445">
        <f t="shared" si="320"/>
        <v>28.75</v>
      </c>
      <c r="I3445">
        <v>5</v>
      </c>
      <c r="J3445" t="s">
        <v>23</v>
      </c>
      <c r="K3445" t="s">
        <v>24</v>
      </c>
      <c r="L3445">
        <f>Table357[[#This Row],[unit_price]]*Table357[[#This Row],[quantity]]</f>
        <v>103.75</v>
      </c>
      <c r="M3445">
        <f t="shared" si="321"/>
        <v>143.75</v>
      </c>
      <c r="N3445">
        <f t="shared" si="323"/>
        <v>40</v>
      </c>
      <c r="O3445" t="s">
        <v>111</v>
      </c>
      <c r="P3445" t="s">
        <v>115</v>
      </c>
      <c r="Q3445" t="str">
        <f>TEXT(Table357[[#This Row],[order_date]],"yyyy")</f>
        <v>2016</v>
      </c>
    </row>
    <row r="3446" spans="1:17" x14ac:dyDescent="0.3">
      <c r="A3446">
        <f t="shared" si="322"/>
        <v>7777898845</v>
      </c>
      <c r="B3446" s="1">
        <v>42619</v>
      </c>
      <c r="C3446" t="str">
        <f t="shared" si="318"/>
        <v>Tuesday</v>
      </c>
      <c r="D3446" t="str">
        <f t="shared" si="319"/>
        <v>September</v>
      </c>
      <c r="E3446">
        <v>16.25</v>
      </c>
      <c r="F3446" t="s">
        <v>7</v>
      </c>
      <c r="G3446" t="s">
        <v>17</v>
      </c>
      <c r="H3446">
        <f t="shared" si="320"/>
        <v>24.75</v>
      </c>
      <c r="I3446">
        <v>10</v>
      </c>
      <c r="J3446" t="s">
        <v>60</v>
      </c>
      <c r="K3446" t="s">
        <v>61</v>
      </c>
      <c r="L3446">
        <f>Table357[[#This Row],[unit_price]]*Table357[[#This Row],[quantity]]</f>
        <v>162.5</v>
      </c>
      <c r="M3446">
        <f t="shared" si="321"/>
        <v>247.5</v>
      </c>
      <c r="N3446">
        <f t="shared" si="323"/>
        <v>85</v>
      </c>
      <c r="O3446" t="s">
        <v>111</v>
      </c>
      <c r="P3446" t="s">
        <v>114</v>
      </c>
      <c r="Q3446" t="str">
        <f>TEXT(Table357[[#This Row],[order_date]],"yyyy")</f>
        <v>2016</v>
      </c>
    </row>
    <row r="3447" spans="1:17" x14ac:dyDescent="0.3">
      <c r="A3447">
        <f t="shared" si="322"/>
        <v>7777898846</v>
      </c>
      <c r="B3447" s="1">
        <v>42619</v>
      </c>
      <c r="C3447" t="str">
        <f t="shared" si="318"/>
        <v>Tuesday</v>
      </c>
      <c r="D3447" t="str">
        <f t="shared" si="319"/>
        <v>September</v>
      </c>
      <c r="E3447">
        <v>16</v>
      </c>
      <c r="F3447" t="s">
        <v>7</v>
      </c>
      <c r="G3447" t="s">
        <v>14</v>
      </c>
      <c r="H3447">
        <f t="shared" si="320"/>
        <v>21.5</v>
      </c>
      <c r="I3447">
        <v>4</v>
      </c>
      <c r="J3447" t="s">
        <v>34</v>
      </c>
      <c r="K3447" t="s">
        <v>35</v>
      </c>
      <c r="L3447">
        <f>Table357[[#This Row],[unit_price]]*Table357[[#This Row],[quantity]]</f>
        <v>64</v>
      </c>
      <c r="M3447">
        <f t="shared" si="321"/>
        <v>86</v>
      </c>
      <c r="N3447">
        <f t="shared" si="323"/>
        <v>22</v>
      </c>
      <c r="O3447" t="s">
        <v>112</v>
      </c>
      <c r="P3447" t="s">
        <v>114</v>
      </c>
      <c r="Q3447" t="str">
        <f>TEXT(Table357[[#This Row],[order_date]],"yyyy")</f>
        <v>2016</v>
      </c>
    </row>
    <row r="3448" spans="1:17" x14ac:dyDescent="0.3">
      <c r="A3448">
        <f t="shared" si="322"/>
        <v>7777898847</v>
      </c>
      <c r="B3448" s="1">
        <v>42619</v>
      </c>
      <c r="C3448" t="str">
        <f t="shared" si="318"/>
        <v>Tuesday</v>
      </c>
      <c r="D3448" t="str">
        <f t="shared" si="319"/>
        <v>September</v>
      </c>
      <c r="E3448">
        <v>35.950000000000003</v>
      </c>
      <c r="F3448" t="s">
        <v>84</v>
      </c>
      <c r="G3448" t="s">
        <v>8</v>
      </c>
      <c r="H3448">
        <f t="shared" si="320"/>
        <v>36.950000000000003</v>
      </c>
      <c r="I3448">
        <v>8</v>
      </c>
      <c r="J3448" t="s">
        <v>30</v>
      </c>
      <c r="K3448" t="s">
        <v>31</v>
      </c>
      <c r="L3448">
        <f>Table357[[#This Row],[unit_price]]*Table357[[#This Row],[quantity]]</f>
        <v>287.60000000000002</v>
      </c>
      <c r="M3448">
        <f t="shared" si="321"/>
        <v>295.60000000000002</v>
      </c>
      <c r="N3448">
        <f t="shared" si="323"/>
        <v>8</v>
      </c>
      <c r="O3448" t="s">
        <v>111</v>
      </c>
      <c r="P3448" t="s">
        <v>114</v>
      </c>
      <c r="Q3448" t="str">
        <f>TEXT(Table357[[#This Row],[order_date]],"yyyy")</f>
        <v>2016</v>
      </c>
    </row>
    <row r="3449" spans="1:17" x14ac:dyDescent="0.3">
      <c r="A3449">
        <f t="shared" si="322"/>
        <v>7777898848</v>
      </c>
      <c r="B3449" s="1">
        <v>42619</v>
      </c>
      <c r="C3449" t="str">
        <f t="shared" si="318"/>
        <v>Tuesday</v>
      </c>
      <c r="D3449" t="str">
        <f t="shared" si="319"/>
        <v>September</v>
      </c>
      <c r="E3449">
        <v>20.75</v>
      </c>
      <c r="F3449" t="s">
        <v>13</v>
      </c>
      <c r="G3449" t="s">
        <v>17</v>
      </c>
      <c r="H3449">
        <f t="shared" si="320"/>
        <v>30.75</v>
      </c>
      <c r="I3449">
        <v>5</v>
      </c>
      <c r="J3449" t="s">
        <v>66</v>
      </c>
      <c r="K3449" t="s">
        <v>67</v>
      </c>
      <c r="L3449">
        <f>Table357[[#This Row],[unit_price]]*Table357[[#This Row],[quantity]]</f>
        <v>103.75</v>
      </c>
      <c r="M3449">
        <f t="shared" si="321"/>
        <v>153.75</v>
      </c>
      <c r="N3449">
        <f t="shared" si="323"/>
        <v>50</v>
      </c>
      <c r="O3449" t="s">
        <v>112</v>
      </c>
      <c r="P3449" t="s">
        <v>114</v>
      </c>
      <c r="Q3449" t="str">
        <f>TEXT(Table357[[#This Row],[order_date]],"yyyy")</f>
        <v>2016</v>
      </c>
    </row>
    <row r="3450" spans="1:17" x14ac:dyDescent="0.3">
      <c r="A3450">
        <f t="shared" si="322"/>
        <v>7777898849</v>
      </c>
      <c r="B3450" s="1">
        <v>42619</v>
      </c>
      <c r="C3450" t="str">
        <f t="shared" si="318"/>
        <v>Tuesday</v>
      </c>
      <c r="D3450" t="str">
        <f t="shared" si="319"/>
        <v>September</v>
      </c>
      <c r="E3450">
        <v>12</v>
      </c>
      <c r="F3450" t="s">
        <v>27</v>
      </c>
      <c r="G3450" t="s">
        <v>8</v>
      </c>
      <c r="H3450">
        <f t="shared" si="320"/>
        <v>15</v>
      </c>
      <c r="I3450">
        <v>10</v>
      </c>
      <c r="J3450" t="s">
        <v>30</v>
      </c>
      <c r="K3450" t="s">
        <v>31</v>
      </c>
      <c r="L3450">
        <f>Table357[[#This Row],[unit_price]]*Table357[[#This Row],[quantity]]</f>
        <v>120</v>
      </c>
      <c r="M3450">
        <f t="shared" si="321"/>
        <v>150</v>
      </c>
      <c r="N3450">
        <f t="shared" si="323"/>
        <v>30</v>
      </c>
      <c r="O3450" t="s">
        <v>112</v>
      </c>
      <c r="P3450" t="s">
        <v>114</v>
      </c>
      <c r="Q3450" t="str">
        <f>TEXT(Table357[[#This Row],[order_date]],"yyyy")</f>
        <v>2016</v>
      </c>
    </row>
    <row r="3451" spans="1:17" x14ac:dyDescent="0.3">
      <c r="A3451">
        <f t="shared" si="322"/>
        <v>7777898850</v>
      </c>
      <c r="B3451" s="1">
        <v>42619</v>
      </c>
      <c r="C3451" t="str">
        <f t="shared" si="318"/>
        <v>Tuesday</v>
      </c>
      <c r="D3451" t="str">
        <f t="shared" si="319"/>
        <v>September</v>
      </c>
      <c r="E3451">
        <v>17.95</v>
      </c>
      <c r="F3451" t="s">
        <v>13</v>
      </c>
      <c r="G3451" t="s">
        <v>14</v>
      </c>
      <c r="H3451">
        <f t="shared" si="320"/>
        <v>24.95</v>
      </c>
      <c r="I3451">
        <v>2</v>
      </c>
      <c r="J3451" t="s">
        <v>56</v>
      </c>
      <c r="K3451" t="s">
        <v>57</v>
      </c>
      <c r="L3451">
        <f>Table357[[#This Row],[unit_price]]*Table357[[#This Row],[quantity]]</f>
        <v>35.9</v>
      </c>
      <c r="M3451">
        <f t="shared" si="321"/>
        <v>49.9</v>
      </c>
      <c r="N3451">
        <f t="shared" si="323"/>
        <v>14</v>
      </c>
      <c r="O3451" t="s">
        <v>111</v>
      </c>
      <c r="P3451" t="s">
        <v>114</v>
      </c>
      <c r="Q3451" t="str">
        <f>TEXT(Table357[[#This Row],[order_date]],"yyyy")</f>
        <v>2016</v>
      </c>
    </row>
    <row r="3452" spans="1:17" x14ac:dyDescent="0.3">
      <c r="A3452">
        <f t="shared" si="322"/>
        <v>7777898851</v>
      </c>
      <c r="B3452" s="1">
        <v>42619</v>
      </c>
      <c r="C3452" t="str">
        <f t="shared" si="318"/>
        <v>Tuesday</v>
      </c>
      <c r="D3452" t="str">
        <f t="shared" si="319"/>
        <v>September</v>
      </c>
      <c r="E3452">
        <v>12</v>
      </c>
      <c r="F3452" t="s">
        <v>27</v>
      </c>
      <c r="G3452" t="s">
        <v>14</v>
      </c>
      <c r="H3452">
        <f t="shared" si="320"/>
        <v>16</v>
      </c>
      <c r="I3452">
        <v>5</v>
      </c>
      <c r="J3452" t="s">
        <v>64</v>
      </c>
      <c r="K3452" t="s">
        <v>65</v>
      </c>
      <c r="L3452">
        <f>Table357[[#This Row],[unit_price]]*Table357[[#This Row],[quantity]]</f>
        <v>60</v>
      </c>
      <c r="M3452">
        <f t="shared" si="321"/>
        <v>80</v>
      </c>
      <c r="N3452">
        <f t="shared" si="323"/>
        <v>20</v>
      </c>
      <c r="O3452" t="s">
        <v>112</v>
      </c>
      <c r="P3452" t="s">
        <v>114</v>
      </c>
      <c r="Q3452" t="str">
        <f>TEXT(Table357[[#This Row],[order_date]],"yyyy")</f>
        <v>2016</v>
      </c>
    </row>
    <row r="3453" spans="1:17" x14ac:dyDescent="0.3">
      <c r="A3453">
        <f t="shared" si="322"/>
        <v>7777898852</v>
      </c>
      <c r="B3453" s="1">
        <v>42619</v>
      </c>
      <c r="C3453" t="str">
        <f t="shared" si="318"/>
        <v>Tuesday</v>
      </c>
      <c r="D3453" t="str">
        <f t="shared" si="319"/>
        <v>September</v>
      </c>
      <c r="E3453">
        <v>10.5</v>
      </c>
      <c r="F3453" t="s">
        <v>27</v>
      </c>
      <c r="G3453" t="s">
        <v>8</v>
      </c>
      <c r="H3453">
        <f t="shared" si="320"/>
        <v>13.5</v>
      </c>
      <c r="I3453">
        <v>7</v>
      </c>
      <c r="J3453" t="s">
        <v>9</v>
      </c>
      <c r="K3453" t="s">
        <v>10</v>
      </c>
      <c r="L3453">
        <f>Table357[[#This Row],[unit_price]]*Table357[[#This Row],[quantity]]</f>
        <v>73.5</v>
      </c>
      <c r="M3453">
        <f t="shared" si="321"/>
        <v>94.5</v>
      </c>
      <c r="N3453">
        <f t="shared" si="323"/>
        <v>21</v>
      </c>
      <c r="O3453" t="s">
        <v>111</v>
      </c>
      <c r="P3453" t="s">
        <v>115</v>
      </c>
      <c r="Q3453" t="str">
        <f>TEXT(Table357[[#This Row],[order_date]],"yyyy")</f>
        <v>2016</v>
      </c>
    </row>
    <row r="3454" spans="1:17" x14ac:dyDescent="0.3">
      <c r="A3454">
        <f t="shared" si="322"/>
        <v>7777898853</v>
      </c>
      <c r="B3454" s="1">
        <v>42620</v>
      </c>
      <c r="C3454" t="str">
        <f t="shared" si="318"/>
        <v>Wednesday</v>
      </c>
      <c r="D3454" t="str">
        <f t="shared" si="319"/>
        <v>September</v>
      </c>
      <c r="E3454">
        <v>12</v>
      </c>
      <c r="F3454" t="s">
        <v>27</v>
      </c>
      <c r="G3454" t="s">
        <v>8</v>
      </c>
      <c r="H3454">
        <f t="shared" si="320"/>
        <v>15</v>
      </c>
      <c r="I3454">
        <v>4</v>
      </c>
      <c r="J3454" t="s">
        <v>52</v>
      </c>
      <c r="K3454" t="s">
        <v>53</v>
      </c>
      <c r="L3454">
        <f>Table357[[#This Row],[unit_price]]*Table357[[#This Row],[quantity]]</f>
        <v>48</v>
      </c>
      <c r="M3454">
        <f t="shared" si="321"/>
        <v>60</v>
      </c>
      <c r="N3454">
        <f t="shared" si="323"/>
        <v>12</v>
      </c>
      <c r="O3454" t="s">
        <v>112</v>
      </c>
      <c r="P3454" t="s">
        <v>114</v>
      </c>
      <c r="Q3454" t="str">
        <f>TEXT(Table357[[#This Row],[order_date]],"yyyy")</f>
        <v>2016</v>
      </c>
    </row>
    <row r="3455" spans="1:17" x14ac:dyDescent="0.3">
      <c r="A3455">
        <f t="shared" si="322"/>
        <v>7777898854</v>
      </c>
      <c r="B3455" s="1">
        <v>42620</v>
      </c>
      <c r="C3455" t="str">
        <f t="shared" si="318"/>
        <v>Wednesday</v>
      </c>
      <c r="D3455" t="str">
        <f t="shared" si="319"/>
        <v>September</v>
      </c>
      <c r="E3455">
        <v>9.75</v>
      </c>
      <c r="F3455" t="s">
        <v>27</v>
      </c>
      <c r="G3455" t="s">
        <v>8</v>
      </c>
      <c r="H3455">
        <f t="shared" si="320"/>
        <v>12.75</v>
      </c>
      <c r="I3455">
        <v>11</v>
      </c>
      <c r="J3455" t="s">
        <v>48</v>
      </c>
      <c r="K3455" t="s">
        <v>49</v>
      </c>
      <c r="L3455">
        <f>Table357[[#This Row],[unit_price]]*Table357[[#This Row],[quantity]]</f>
        <v>107.25</v>
      </c>
      <c r="M3455">
        <f t="shared" si="321"/>
        <v>140.25</v>
      </c>
      <c r="N3455">
        <f t="shared" si="323"/>
        <v>33</v>
      </c>
      <c r="O3455" t="s">
        <v>112</v>
      </c>
      <c r="P3455" t="s">
        <v>114</v>
      </c>
      <c r="Q3455" t="str">
        <f>TEXT(Table357[[#This Row],[order_date]],"yyyy")</f>
        <v>2016</v>
      </c>
    </row>
    <row r="3456" spans="1:17" x14ac:dyDescent="0.3">
      <c r="A3456">
        <f t="shared" si="322"/>
        <v>7777898855</v>
      </c>
      <c r="B3456" s="1">
        <v>42620</v>
      </c>
      <c r="C3456" t="str">
        <f t="shared" si="318"/>
        <v>Wednesday</v>
      </c>
      <c r="D3456" t="str">
        <f t="shared" si="319"/>
        <v>September</v>
      </c>
      <c r="E3456">
        <v>20.75</v>
      </c>
      <c r="F3456" t="s">
        <v>13</v>
      </c>
      <c r="G3456" t="s">
        <v>22</v>
      </c>
      <c r="H3456">
        <f t="shared" si="320"/>
        <v>28.75</v>
      </c>
      <c r="I3456">
        <v>6</v>
      </c>
      <c r="J3456" t="s">
        <v>28</v>
      </c>
      <c r="K3456" t="s">
        <v>29</v>
      </c>
      <c r="L3456">
        <f>Table357[[#This Row],[unit_price]]*Table357[[#This Row],[quantity]]</f>
        <v>124.5</v>
      </c>
      <c r="M3456">
        <f t="shared" si="321"/>
        <v>172.5</v>
      </c>
      <c r="N3456">
        <f t="shared" si="323"/>
        <v>48</v>
      </c>
      <c r="O3456" t="s">
        <v>112</v>
      </c>
      <c r="P3456" t="s">
        <v>115</v>
      </c>
      <c r="Q3456" t="str">
        <f>TEXT(Table357[[#This Row],[order_date]],"yyyy")</f>
        <v>2016</v>
      </c>
    </row>
    <row r="3457" spans="1:17" x14ac:dyDescent="0.3">
      <c r="A3457">
        <f t="shared" si="322"/>
        <v>7777898856</v>
      </c>
      <c r="B3457" s="1">
        <v>42620</v>
      </c>
      <c r="C3457" t="str">
        <f t="shared" si="318"/>
        <v>Wednesday</v>
      </c>
      <c r="D3457" t="str">
        <f t="shared" si="319"/>
        <v>September</v>
      </c>
      <c r="E3457">
        <v>14.5</v>
      </c>
      <c r="F3457" t="s">
        <v>7</v>
      </c>
      <c r="G3457" t="s">
        <v>8</v>
      </c>
      <c r="H3457">
        <f t="shared" si="320"/>
        <v>19</v>
      </c>
      <c r="I3457">
        <v>6</v>
      </c>
      <c r="J3457" t="s">
        <v>74</v>
      </c>
      <c r="K3457" t="s">
        <v>75</v>
      </c>
      <c r="L3457">
        <f>Table357[[#This Row],[unit_price]]*Table357[[#This Row],[quantity]]</f>
        <v>87</v>
      </c>
      <c r="M3457">
        <f t="shared" si="321"/>
        <v>114</v>
      </c>
      <c r="N3457">
        <f t="shared" si="323"/>
        <v>27</v>
      </c>
      <c r="O3457" t="s">
        <v>112</v>
      </c>
      <c r="P3457" t="s">
        <v>114</v>
      </c>
      <c r="Q3457" t="str">
        <f>TEXT(Table357[[#This Row],[order_date]],"yyyy")</f>
        <v>2016</v>
      </c>
    </row>
    <row r="3458" spans="1:17" x14ac:dyDescent="0.3">
      <c r="A3458">
        <f t="shared" si="322"/>
        <v>7777898857</v>
      </c>
      <c r="B3458" s="1">
        <v>42620</v>
      </c>
      <c r="C3458" t="str">
        <f t="shared" ref="C3458:C3521" si="324">TEXT(B3458,"dddd")</f>
        <v>Wednesday</v>
      </c>
      <c r="D3458" t="str">
        <f t="shared" si="319"/>
        <v>September</v>
      </c>
      <c r="E3458">
        <v>12</v>
      </c>
      <c r="F3458" t="s">
        <v>27</v>
      </c>
      <c r="G3458" t="s">
        <v>14</v>
      </c>
      <c r="H3458">
        <f t="shared" si="320"/>
        <v>16</v>
      </c>
      <c r="I3458">
        <v>10</v>
      </c>
      <c r="J3458" t="s">
        <v>64</v>
      </c>
      <c r="K3458" t="s">
        <v>65</v>
      </c>
      <c r="L3458">
        <f>Table357[[#This Row],[unit_price]]*Table357[[#This Row],[quantity]]</f>
        <v>120</v>
      </c>
      <c r="M3458">
        <f t="shared" si="321"/>
        <v>160</v>
      </c>
      <c r="N3458">
        <f t="shared" si="323"/>
        <v>40</v>
      </c>
      <c r="O3458" t="s">
        <v>111</v>
      </c>
      <c r="P3458" t="s">
        <v>114</v>
      </c>
      <c r="Q3458" t="str">
        <f>TEXT(Table357[[#This Row],[order_date]],"yyyy")</f>
        <v>2016</v>
      </c>
    </row>
    <row r="3459" spans="1:17" x14ac:dyDescent="0.3">
      <c r="A3459">
        <f t="shared" si="322"/>
        <v>7777898858</v>
      </c>
      <c r="B3459" s="1">
        <v>42620</v>
      </c>
      <c r="C3459" t="str">
        <f t="shared" si="324"/>
        <v>Wednesday</v>
      </c>
      <c r="D3459" t="str">
        <f t="shared" ref="D3459:D3522" si="325">TEXT(B3459,"mmmm")</f>
        <v>September</v>
      </c>
      <c r="E3459">
        <v>20.75</v>
      </c>
      <c r="F3459" t="s">
        <v>13</v>
      </c>
      <c r="G3459" t="s">
        <v>14</v>
      </c>
      <c r="H3459">
        <f t="shared" ref="H3459:H3522" si="326">E3459 +   IF(F3459="S", 2, IF(F3459="M", 3.5, IF(F3459="L", 5, 0))) +  IF(G3459="Classic", 1, IF(G3459="Veggie", 2, IF(G3459="Chicken", 3, IF(G3459="Supreme",5,0))))</f>
        <v>27.75</v>
      </c>
      <c r="I3459">
        <v>7</v>
      </c>
      <c r="J3459" t="s">
        <v>40</v>
      </c>
      <c r="K3459" t="s">
        <v>41</v>
      </c>
      <c r="L3459">
        <f>Table357[[#This Row],[unit_price]]*Table357[[#This Row],[quantity]]</f>
        <v>145.25</v>
      </c>
      <c r="M3459">
        <f t="shared" ref="M3459:M3522" si="327">H3459*I3459</f>
        <v>194.25</v>
      </c>
      <c r="N3459">
        <f t="shared" si="323"/>
        <v>49</v>
      </c>
      <c r="O3459" t="s">
        <v>112</v>
      </c>
      <c r="P3459" t="s">
        <v>115</v>
      </c>
      <c r="Q3459" t="str">
        <f>TEXT(Table357[[#This Row],[order_date]],"yyyy")</f>
        <v>2016</v>
      </c>
    </row>
    <row r="3460" spans="1:17" x14ac:dyDescent="0.3">
      <c r="A3460">
        <f t="shared" ref="A3460:A3523" si="328">A3459+1</f>
        <v>7777898859</v>
      </c>
      <c r="B3460" s="1">
        <v>42620</v>
      </c>
      <c r="C3460" t="str">
        <f t="shared" si="324"/>
        <v>Wednesday</v>
      </c>
      <c r="D3460" t="str">
        <f t="shared" si="325"/>
        <v>September</v>
      </c>
      <c r="E3460">
        <v>20.5</v>
      </c>
      <c r="F3460" t="s">
        <v>13</v>
      </c>
      <c r="G3460" t="s">
        <v>8</v>
      </c>
      <c r="H3460">
        <f t="shared" si="326"/>
        <v>26.5</v>
      </c>
      <c r="I3460">
        <v>2</v>
      </c>
      <c r="J3460" t="s">
        <v>30</v>
      </c>
      <c r="K3460" t="s">
        <v>31</v>
      </c>
      <c r="L3460">
        <f>Table357[[#This Row],[unit_price]]*Table357[[#This Row],[quantity]]</f>
        <v>41</v>
      </c>
      <c r="M3460">
        <f t="shared" si="327"/>
        <v>53</v>
      </c>
      <c r="N3460">
        <f t="shared" si="323"/>
        <v>12</v>
      </c>
      <c r="O3460" t="s">
        <v>111</v>
      </c>
      <c r="P3460" t="s">
        <v>115</v>
      </c>
      <c r="Q3460" t="str">
        <f>TEXT(Table357[[#This Row],[order_date]],"yyyy")</f>
        <v>2016</v>
      </c>
    </row>
    <row r="3461" spans="1:17" x14ac:dyDescent="0.3">
      <c r="A3461">
        <f t="shared" si="328"/>
        <v>7777898860</v>
      </c>
      <c r="B3461" s="1">
        <v>42621</v>
      </c>
      <c r="C3461" t="str">
        <f t="shared" si="324"/>
        <v>Thursday</v>
      </c>
      <c r="D3461" t="str">
        <f t="shared" si="325"/>
        <v>September</v>
      </c>
      <c r="E3461">
        <v>16.75</v>
      </c>
      <c r="F3461" t="s">
        <v>7</v>
      </c>
      <c r="G3461" t="s">
        <v>22</v>
      </c>
      <c r="H3461">
        <f t="shared" si="326"/>
        <v>23.25</v>
      </c>
      <c r="I3461">
        <v>9</v>
      </c>
      <c r="J3461" t="s">
        <v>28</v>
      </c>
      <c r="K3461" t="s">
        <v>29</v>
      </c>
      <c r="L3461">
        <f>Table357[[#This Row],[unit_price]]*Table357[[#This Row],[quantity]]</f>
        <v>150.75</v>
      </c>
      <c r="M3461">
        <f t="shared" si="327"/>
        <v>209.25</v>
      </c>
      <c r="N3461">
        <f t="shared" ref="N3461:N3524" si="329">(H3461-E3461)*I3461</f>
        <v>58.5</v>
      </c>
      <c r="O3461" t="s">
        <v>112</v>
      </c>
      <c r="P3461" t="s">
        <v>114</v>
      </c>
      <c r="Q3461" t="str">
        <f>TEXT(Table357[[#This Row],[order_date]],"yyyy")</f>
        <v>2016</v>
      </c>
    </row>
    <row r="3462" spans="1:17" x14ac:dyDescent="0.3">
      <c r="A3462">
        <f t="shared" si="328"/>
        <v>7777898861</v>
      </c>
      <c r="B3462" s="1">
        <v>42621</v>
      </c>
      <c r="C3462" t="str">
        <f t="shared" si="324"/>
        <v>Thursday</v>
      </c>
      <c r="D3462" t="str">
        <f t="shared" si="325"/>
        <v>September</v>
      </c>
      <c r="E3462">
        <v>17.95</v>
      </c>
      <c r="F3462" t="s">
        <v>13</v>
      </c>
      <c r="G3462" t="s">
        <v>14</v>
      </c>
      <c r="H3462">
        <f t="shared" si="326"/>
        <v>24.95</v>
      </c>
      <c r="I3462">
        <v>4</v>
      </c>
      <c r="J3462" t="s">
        <v>56</v>
      </c>
      <c r="K3462" t="s">
        <v>57</v>
      </c>
      <c r="L3462">
        <f>Table357[[#This Row],[unit_price]]*Table357[[#This Row],[quantity]]</f>
        <v>71.8</v>
      </c>
      <c r="M3462">
        <f t="shared" si="327"/>
        <v>99.8</v>
      </c>
      <c r="N3462">
        <f t="shared" si="329"/>
        <v>28</v>
      </c>
      <c r="O3462" t="s">
        <v>111</v>
      </c>
      <c r="P3462" t="s">
        <v>115</v>
      </c>
      <c r="Q3462" t="str">
        <f>TEXT(Table357[[#This Row],[order_date]],"yyyy")</f>
        <v>2016</v>
      </c>
    </row>
    <row r="3463" spans="1:17" x14ac:dyDescent="0.3">
      <c r="A3463">
        <f t="shared" si="328"/>
        <v>7777898862</v>
      </c>
      <c r="B3463" s="1">
        <v>42621</v>
      </c>
      <c r="C3463" t="str">
        <f t="shared" si="324"/>
        <v>Thursday</v>
      </c>
      <c r="D3463" t="str">
        <f t="shared" si="325"/>
        <v>September</v>
      </c>
      <c r="E3463">
        <v>16.75</v>
      </c>
      <c r="F3463" t="s">
        <v>7</v>
      </c>
      <c r="G3463" t="s">
        <v>14</v>
      </c>
      <c r="H3463">
        <f t="shared" si="326"/>
        <v>22.25</v>
      </c>
      <c r="I3463">
        <v>6</v>
      </c>
      <c r="J3463" t="s">
        <v>62</v>
      </c>
      <c r="K3463" t="s">
        <v>63</v>
      </c>
      <c r="L3463">
        <f>Table357[[#This Row],[unit_price]]*Table357[[#This Row],[quantity]]</f>
        <v>100.5</v>
      </c>
      <c r="M3463">
        <f t="shared" si="327"/>
        <v>133.5</v>
      </c>
      <c r="N3463">
        <f t="shared" si="329"/>
        <v>33</v>
      </c>
      <c r="O3463" t="s">
        <v>111</v>
      </c>
      <c r="P3463" t="s">
        <v>115</v>
      </c>
      <c r="Q3463" t="str">
        <f>TEXT(Table357[[#This Row],[order_date]],"yyyy")</f>
        <v>2016</v>
      </c>
    </row>
    <row r="3464" spans="1:17" x14ac:dyDescent="0.3">
      <c r="A3464">
        <f t="shared" si="328"/>
        <v>7777898863</v>
      </c>
      <c r="B3464" s="1">
        <v>42621</v>
      </c>
      <c r="C3464" t="str">
        <f t="shared" si="324"/>
        <v>Thursday</v>
      </c>
      <c r="D3464" t="str">
        <f t="shared" si="325"/>
        <v>September</v>
      </c>
      <c r="E3464">
        <v>20.25</v>
      </c>
      <c r="F3464" t="s">
        <v>13</v>
      </c>
      <c r="G3464" t="s">
        <v>14</v>
      </c>
      <c r="H3464">
        <f t="shared" si="326"/>
        <v>27.25</v>
      </c>
      <c r="I3464">
        <v>2</v>
      </c>
      <c r="J3464" t="s">
        <v>68</v>
      </c>
      <c r="K3464" t="s">
        <v>69</v>
      </c>
      <c r="L3464">
        <f>Table357[[#This Row],[unit_price]]*Table357[[#This Row],[quantity]]</f>
        <v>40.5</v>
      </c>
      <c r="M3464">
        <f t="shared" si="327"/>
        <v>54.5</v>
      </c>
      <c r="N3464">
        <f t="shared" si="329"/>
        <v>14</v>
      </c>
      <c r="O3464" t="s">
        <v>111</v>
      </c>
      <c r="P3464" t="s">
        <v>114</v>
      </c>
      <c r="Q3464" t="str">
        <f>TEXT(Table357[[#This Row],[order_date]],"yyyy")</f>
        <v>2016</v>
      </c>
    </row>
    <row r="3465" spans="1:17" x14ac:dyDescent="0.3">
      <c r="A3465">
        <f t="shared" si="328"/>
        <v>7777898864</v>
      </c>
      <c r="B3465" s="1">
        <v>42621</v>
      </c>
      <c r="C3465" t="str">
        <f t="shared" si="324"/>
        <v>Thursday</v>
      </c>
      <c r="D3465" t="str">
        <f t="shared" si="325"/>
        <v>September</v>
      </c>
      <c r="E3465">
        <v>16.25</v>
      </c>
      <c r="F3465" t="s">
        <v>7</v>
      </c>
      <c r="G3465" t="s">
        <v>17</v>
      </c>
      <c r="H3465">
        <f t="shared" si="326"/>
        <v>24.75</v>
      </c>
      <c r="I3465">
        <v>9</v>
      </c>
      <c r="J3465" t="s">
        <v>60</v>
      </c>
      <c r="K3465" t="s">
        <v>61</v>
      </c>
      <c r="L3465">
        <f>Table357[[#This Row],[unit_price]]*Table357[[#This Row],[quantity]]</f>
        <v>146.25</v>
      </c>
      <c r="M3465">
        <f t="shared" si="327"/>
        <v>222.75</v>
      </c>
      <c r="N3465">
        <f t="shared" si="329"/>
        <v>76.5</v>
      </c>
      <c r="O3465" t="s">
        <v>111</v>
      </c>
      <c r="P3465" t="s">
        <v>115</v>
      </c>
      <c r="Q3465" t="str">
        <f>TEXT(Table357[[#This Row],[order_date]],"yyyy")</f>
        <v>2016</v>
      </c>
    </row>
    <row r="3466" spans="1:17" x14ac:dyDescent="0.3">
      <c r="A3466">
        <f t="shared" si="328"/>
        <v>7777898865</v>
      </c>
      <c r="B3466" s="1">
        <v>42621</v>
      </c>
      <c r="C3466" t="str">
        <f t="shared" si="324"/>
        <v>Thursday</v>
      </c>
      <c r="D3466" t="str">
        <f t="shared" si="325"/>
        <v>September</v>
      </c>
      <c r="E3466">
        <v>9.75</v>
      </c>
      <c r="F3466" t="s">
        <v>27</v>
      </c>
      <c r="G3466" t="s">
        <v>8</v>
      </c>
      <c r="H3466">
        <f t="shared" si="326"/>
        <v>12.75</v>
      </c>
      <c r="I3466">
        <v>4</v>
      </c>
      <c r="J3466" t="s">
        <v>48</v>
      </c>
      <c r="K3466" t="s">
        <v>49</v>
      </c>
      <c r="L3466">
        <f>Table357[[#This Row],[unit_price]]*Table357[[#This Row],[quantity]]</f>
        <v>39</v>
      </c>
      <c r="M3466">
        <f t="shared" si="327"/>
        <v>51</v>
      </c>
      <c r="N3466">
        <f t="shared" si="329"/>
        <v>12</v>
      </c>
      <c r="O3466" t="s">
        <v>112</v>
      </c>
      <c r="P3466" t="s">
        <v>115</v>
      </c>
      <c r="Q3466" t="str">
        <f>TEXT(Table357[[#This Row],[order_date]],"yyyy")</f>
        <v>2016</v>
      </c>
    </row>
    <row r="3467" spans="1:17" x14ac:dyDescent="0.3">
      <c r="A3467">
        <f t="shared" si="328"/>
        <v>7777898866</v>
      </c>
      <c r="B3467" s="1">
        <v>42621</v>
      </c>
      <c r="C3467" t="str">
        <f t="shared" si="324"/>
        <v>Thursday</v>
      </c>
      <c r="D3467" t="str">
        <f t="shared" si="325"/>
        <v>September</v>
      </c>
      <c r="E3467">
        <v>12.25</v>
      </c>
      <c r="F3467" t="s">
        <v>27</v>
      </c>
      <c r="G3467" t="s">
        <v>17</v>
      </c>
      <c r="H3467">
        <f t="shared" si="326"/>
        <v>19.25</v>
      </c>
      <c r="I3467">
        <v>3</v>
      </c>
      <c r="J3467" t="s">
        <v>70</v>
      </c>
      <c r="K3467" t="s">
        <v>71</v>
      </c>
      <c r="L3467">
        <f>Table357[[#This Row],[unit_price]]*Table357[[#This Row],[quantity]]</f>
        <v>36.75</v>
      </c>
      <c r="M3467">
        <f t="shared" si="327"/>
        <v>57.75</v>
      </c>
      <c r="N3467">
        <f t="shared" si="329"/>
        <v>21</v>
      </c>
      <c r="O3467" t="s">
        <v>111</v>
      </c>
      <c r="P3467" t="s">
        <v>115</v>
      </c>
      <c r="Q3467" t="str">
        <f>TEXT(Table357[[#This Row],[order_date]],"yyyy")</f>
        <v>2016</v>
      </c>
    </row>
    <row r="3468" spans="1:17" x14ac:dyDescent="0.3">
      <c r="A3468">
        <f t="shared" si="328"/>
        <v>7777898867</v>
      </c>
      <c r="B3468" s="1">
        <v>42621</v>
      </c>
      <c r="C3468" t="str">
        <f t="shared" si="324"/>
        <v>Thursday</v>
      </c>
      <c r="D3468" t="str">
        <f t="shared" si="325"/>
        <v>September</v>
      </c>
      <c r="E3468">
        <v>20.75</v>
      </c>
      <c r="F3468" t="s">
        <v>13</v>
      </c>
      <c r="G3468" t="s">
        <v>22</v>
      </c>
      <c r="H3468">
        <f t="shared" si="326"/>
        <v>28.75</v>
      </c>
      <c r="I3468">
        <v>12</v>
      </c>
      <c r="J3468" t="s">
        <v>50</v>
      </c>
      <c r="K3468" t="s">
        <v>51</v>
      </c>
      <c r="L3468">
        <f>Table357[[#This Row],[unit_price]]*Table357[[#This Row],[quantity]]</f>
        <v>249</v>
      </c>
      <c r="M3468">
        <f t="shared" si="327"/>
        <v>345</v>
      </c>
      <c r="N3468">
        <f t="shared" si="329"/>
        <v>96</v>
      </c>
      <c r="O3468" t="s">
        <v>112</v>
      </c>
      <c r="P3468" t="s">
        <v>115</v>
      </c>
      <c r="Q3468" t="str">
        <f>TEXT(Table357[[#This Row],[order_date]],"yyyy")</f>
        <v>2016</v>
      </c>
    </row>
    <row r="3469" spans="1:17" x14ac:dyDescent="0.3">
      <c r="A3469">
        <f t="shared" si="328"/>
        <v>7777898868</v>
      </c>
      <c r="B3469" s="1">
        <v>42622</v>
      </c>
      <c r="C3469" t="str">
        <f t="shared" si="324"/>
        <v>Friday</v>
      </c>
      <c r="D3469" t="str">
        <f t="shared" si="325"/>
        <v>September</v>
      </c>
      <c r="E3469">
        <v>20.75</v>
      </c>
      <c r="F3469" t="s">
        <v>13</v>
      </c>
      <c r="G3469" t="s">
        <v>22</v>
      </c>
      <c r="H3469">
        <f t="shared" si="326"/>
        <v>28.75</v>
      </c>
      <c r="I3469">
        <v>10</v>
      </c>
      <c r="J3469" t="s">
        <v>72</v>
      </c>
      <c r="K3469" t="s">
        <v>73</v>
      </c>
      <c r="L3469">
        <f>Table357[[#This Row],[unit_price]]*Table357[[#This Row],[quantity]]</f>
        <v>207.5</v>
      </c>
      <c r="M3469">
        <f t="shared" si="327"/>
        <v>287.5</v>
      </c>
      <c r="N3469">
        <f t="shared" si="329"/>
        <v>80</v>
      </c>
      <c r="O3469" t="s">
        <v>112</v>
      </c>
      <c r="P3469" t="s">
        <v>114</v>
      </c>
      <c r="Q3469" t="str">
        <f>TEXT(Table357[[#This Row],[order_date]],"yyyy")</f>
        <v>2016</v>
      </c>
    </row>
    <row r="3470" spans="1:17" x14ac:dyDescent="0.3">
      <c r="A3470">
        <f t="shared" si="328"/>
        <v>7777898869</v>
      </c>
      <c r="B3470" s="1">
        <v>42622</v>
      </c>
      <c r="C3470" t="str">
        <f t="shared" si="324"/>
        <v>Friday</v>
      </c>
      <c r="D3470" t="str">
        <f t="shared" si="325"/>
        <v>September</v>
      </c>
      <c r="E3470">
        <v>12.5</v>
      </c>
      <c r="F3470" t="s">
        <v>27</v>
      </c>
      <c r="G3470" t="s">
        <v>14</v>
      </c>
      <c r="H3470">
        <f t="shared" si="326"/>
        <v>16.5</v>
      </c>
      <c r="I3470">
        <v>7</v>
      </c>
      <c r="J3470" t="s">
        <v>40</v>
      </c>
      <c r="K3470" t="s">
        <v>41</v>
      </c>
      <c r="L3470">
        <f>Table357[[#This Row],[unit_price]]*Table357[[#This Row],[quantity]]</f>
        <v>87.5</v>
      </c>
      <c r="M3470">
        <f t="shared" si="327"/>
        <v>115.5</v>
      </c>
      <c r="N3470">
        <f t="shared" si="329"/>
        <v>28</v>
      </c>
      <c r="O3470" t="s">
        <v>112</v>
      </c>
      <c r="P3470" t="s">
        <v>114</v>
      </c>
      <c r="Q3470" t="str">
        <f>TEXT(Table357[[#This Row],[order_date]],"yyyy")</f>
        <v>2016</v>
      </c>
    </row>
    <row r="3471" spans="1:17" x14ac:dyDescent="0.3">
      <c r="A3471">
        <f t="shared" si="328"/>
        <v>7777898870</v>
      </c>
      <c r="B3471" s="1">
        <v>42623</v>
      </c>
      <c r="C3471" t="str">
        <f t="shared" si="324"/>
        <v>Saturday</v>
      </c>
      <c r="D3471" t="str">
        <f t="shared" si="325"/>
        <v>September</v>
      </c>
      <c r="E3471">
        <v>12</v>
      </c>
      <c r="F3471" t="s">
        <v>27</v>
      </c>
      <c r="G3471" t="s">
        <v>14</v>
      </c>
      <c r="H3471">
        <f t="shared" si="326"/>
        <v>16</v>
      </c>
      <c r="I3471">
        <v>4</v>
      </c>
      <c r="J3471" t="s">
        <v>68</v>
      </c>
      <c r="K3471" t="s">
        <v>69</v>
      </c>
      <c r="L3471">
        <f>Table357[[#This Row],[unit_price]]*Table357[[#This Row],[quantity]]</f>
        <v>48</v>
      </c>
      <c r="M3471">
        <f t="shared" si="327"/>
        <v>64</v>
      </c>
      <c r="N3471">
        <f t="shared" si="329"/>
        <v>16</v>
      </c>
      <c r="O3471" t="s">
        <v>111</v>
      </c>
      <c r="P3471" t="s">
        <v>115</v>
      </c>
      <c r="Q3471" t="str">
        <f>TEXT(Table357[[#This Row],[order_date]],"yyyy")</f>
        <v>2016</v>
      </c>
    </row>
    <row r="3472" spans="1:17" x14ac:dyDescent="0.3">
      <c r="A3472">
        <f t="shared" si="328"/>
        <v>7777898871</v>
      </c>
      <c r="B3472" s="1">
        <v>42623</v>
      </c>
      <c r="C3472" t="str">
        <f t="shared" si="324"/>
        <v>Saturday</v>
      </c>
      <c r="D3472" t="str">
        <f t="shared" si="325"/>
        <v>September</v>
      </c>
      <c r="E3472">
        <v>18.5</v>
      </c>
      <c r="F3472" t="s">
        <v>13</v>
      </c>
      <c r="G3472" t="s">
        <v>14</v>
      </c>
      <c r="H3472">
        <f t="shared" si="326"/>
        <v>25.5</v>
      </c>
      <c r="I3472">
        <v>12</v>
      </c>
      <c r="J3472" t="s">
        <v>15</v>
      </c>
      <c r="K3472" t="s">
        <v>16</v>
      </c>
      <c r="L3472">
        <f>Table357[[#This Row],[unit_price]]*Table357[[#This Row],[quantity]]</f>
        <v>222</v>
      </c>
      <c r="M3472">
        <f t="shared" si="327"/>
        <v>306</v>
      </c>
      <c r="N3472">
        <f t="shared" si="329"/>
        <v>84</v>
      </c>
      <c r="O3472" t="s">
        <v>112</v>
      </c>
      <c r="P3472" t="s">
        <v>115</v>
      </c>
      <c r="Q3472" t="str">
        <f>TEXT(Table357[[#This Row],[order_date]],"yyyy")</f>
        <v>2016</v>
      </c>
    </row>
    <row r="3473" spans="1:17" x14ac:dyDescent="0.3">
      <c r="A3473">
        <f t="shared" si="328"/>
        <v>7777898872</v>
      </c>
      <c r="B3473" s="1">
        <v>42623</v>
      </c>
      <c r="C3473" t="str">
        <f t="shared" si="324"/>
        <v>Saturday</v>
      </c>
      <c r="D3473" t="str">
        <f t="shared" si="325"/>
        <v>September</v>
      </c>
      <c r="E3473">
        <v>16.5</v>
      </c>
      <c r="F3473" t="s">
        <v>7</v>
      </c>
      <c r="G3473" t="s">
        <v>17</v>
      </c>
      <c r="H3473">
        <f t="shared" si="326"/>
        <v>25</v>
      </c>
      <c r="I3473">
        <v>1</v>
      </c>
      <c r="J3473" t="s">
        <v>18</v>
      </c>
      <c r="K3473" t="s">
        <v>19</v>
      </c>
      <c r="L3473">
        <f>Table357[[#This Row],[unit_price]]*Table357[[#This Row],[quantity]]</f>
        <v>16.5</v>
      </c>
      <c r="M3473">
        <f t="shared" si="327"/>
        <v>25</v>
      </c>
      <c r="N3473">
        <f t="shared" si="329"/>
        <v>8.5</v>
      </c>
      <c r="O3473" t="s">
        <v>112</v>
      </c>
      <c r="P3473" t="s">
        <v>115</v>
      </c>
      <c r="Q3473" t="str">
        <f>TEXT(Table357[[#This Row],[order_date]],"yyyy")</f>
        <v>2016</v>
      </c>
    </row>
    <row r="3474" spans="1:17" x14ac:dyDescent="0.3">
      <c r="A3474">
        <f t="shared" si="328"/>
        <v>7777898873</v>
      </c>
      <c r="B3474" s="1">
        <v>42623</v>
      </c>
      <c r="C3474" t="str">
        <f t="shared" si="324"/>
        <v>Saturday</v>
      </c>
      <c r="D3474" t="str">
        <f t="shared" si="325"/>
        <v>September</v>
      </c>
      <c r="E3474">
        <v>20.75</v>
      </c>
      <c r="F3474" t="s">
        <v>13</v>
      </c>
      <c r="G3474" t="s">
        <v>22</v>
      </c>
      <c r="H3474">
        <f t="shared" si="326"/>
        <v>28.75</v>
      </c>
      <c r="I3474">
        <v>4</v>
      </c>
      <c r="J3474" t="s">
        <v>23</v>
      </c>
      <c r="K3474" t="s">
        <v>24</v>
      </c>
      <c r="L3474">
        <f>Table357[[#This Row],[unit_price]]*Table357[[#This Row],[quantity]]</f>
        <v>83</v>
      </c>
      <c r="M3474">
        <f t="shared" si="327"/>
        <v>115</v>
      </c>
      <c r="N3474">
        <f t="shared" si="329"/>
        <v>32</v>
      </c>
      <c r="O3474" t="s">
        <v>112</v>
      </c>
      <c r="P3474" t="s">
        <v>114</v>
      </c>
      <c r="Q3474" t="str">
        <f>TEXT(Table357[[#This Row],[order_date]],"yyyy")</f>
        <v>2016</v>
      </c>
    </row>
    <row r="3475" spans="1:17" x14ac:dyDescent="0.3">
      <c r="A3475">
        <f t="shared" si="328"/>
        <v>7777898874</v>
      </c>
      <c r="B3475" s="1">
        <v>42624</v>
      </c>
      <c r="C3475" t="str">
        <f t="shared" si="324"/>
        <v>Sunday</v>
      </c>
      <c r="D3475" t="str">
        <f t="shared" si="325"/>
        <v>September</v>
      </c>
      <c r="E3475">
        <v>21</v>
      </c>
      <c r="F3475" t="s">
        <v>13</v>
      </c>
      <c r="G3475" t="s">
        <v>14</v>
      </c>
      <c r="H3475">
        <f t="shared" si="326"/>
        <v>28</v>
      </c>
      <c r="I3475">
        <v>12</v>
      </c>
      <c r="J3475" t="s">
        <v>62</v>
      </c>
      <c r="K3475" t="s">
        <v>63</v>
      </c>
      <c r="L3475">
        <f>Table357[[#This Row],[unit_price]]*Table357[[#This Row],[quantity]]</f>
        <v>252</v>
      </c>
      <c r="M3475">
        <f t="shared" si="327"/>
        <v>336</v>
      </c>
      <c r="N3475">
        <f t="shared" si="329"/>
        <v>84</v>
      </c>
      <c r="O3475" t="s">
        <v>111</v>
      </c>
      <c r="P3475" t="s">
        <v>114</v>
      </c>
      <c r="Q3475" t="str">
        <f>TEXT(Table357[[#This Row],[order_date]],"yyyy")</f>
        <v>2016</v>
      </c>
    </row>
    <row r="3476" spans="1:17" x14ac:dyDescent="0.3">
      <c r="A3476">
        <f t="shared" si="328"/>
        <v>7777898875</v>
      </c>
      <c r="B3476" s="1">
        <v>42624</v>
      </c>
      <c r="C3476" t="str">
        <f t="shared" si="324"/>
        <v>Sunday</v>
      </c>
      <c r="D3476" t="str">
        <f t="shared" si="325"/>
        <v>September</v>
      </c>
      <c r="E3476">
        <v>12.5</v>
      </c>
      <c r="F3476" t="s">
        <v>27</v>
      </c>
      <c r="G3476" t="s">
        <v>17</v>
      </c>
      <c r="H3476">
        <f t="shared" si="326"/>
        <v>19.5</v>
      </c>
      <c r="I3476">
        <v>4</v>
      </c>
      <c r="J3476" t="s">
        <v>54</v>
      </c>
      <c r="K3476" t="s">
        <v>55</v>
      </c>
      <c r="L3476">
        <f>Table357[[#This Row],[unit_price]]*Table357[[#This Row],[quantity]]</f>
        <v>50</v>
      </c>
      <c r="M3476">
        <f t="shared" si="327"/>
        <v>78</v>
      </c>
      <c r="N3476">
        <f t="shared" si="329"/>
        <v>28</v>
      </c>
      <c r="O3476" t="s">
        <v>111</v>
      </c>
      <c r="P3476" t="s">
        <v>114</v>
      </c>
      <c r="Q3476" t="str">
        <f>TEXT(Table357[[#This Row],[order_date]],"yyyy")</f>
        <v>2016</v>
      </c>
    </row>
    <row r="3477" spans="1:17" x14ac:dyDescent="0.3">
      <c r="A3477">
        <f t="shared" si="328"/>
        <v>7777898876</v>
      </c>
      <c r="B3477" s="1">
        <v>42624</v>
      </c>
      <c r="C3477" t="str">
        <f t="shared" si="324"/>
        <v>Sunday</v>
      </c>
      <c r="D3477" t="str">
        <f t="shared" si="325"/>
        <v>September</v>
      </c>
      <c r="E3477">
        <v>16.75</v>
      </c>
      <c r="F3477" t="s">
        <v>7</v>
      </c>
      <c r="G3477" t="s">
        <v>22</v>
      </c>
      <c r="H3477">
        <f t="shared" si="326"/>
        <v>23.25</v>
      </c>
      <c r="I3477">
        <v>4</v>
      </c>
      <c r="J3477" t="s">
        <v>23</v>
      </c>
      <c r="K3477" t="s">
        <v>24</v>
      </c>
      <c r="L3477">
        <f>Table357[[#This Row],[unit_price]]*Table357[[#This Row],[quantity]]</f>
        <v>67</v>
      </c>
      <c r="M3477">
        <f t="shared" si="327"/>
        <v>93</v>
      </c>
      <c r="N3477">
        <f t="shared" si="329"/>
        <v>26</v>
      </c>
      <c r="O3477" t="s">
        <v>111</v>
      </c>
      <c r="P3477" t="s">
        <v>115</v>
      </c>
      <c r="Q3477" t="str">
        <f>TEXT(Table357[[#This Row],[order_date]],"yyyy")</f>
        <v>2016</v>
      </c>
    </row>
    <row r="3478" spans="1:17" x14ac:dyDescent="0.3">
      <c r="A3478">
        <f t="shared" si="328"/>
        <v>7777898877</v>
      </c>
      <c r="B3478" s="1">
        <v>42624</v>
      </c>
      <c r="C3478" t="str">
        <f t="shared" si="324"/>
        <v>Sunday</v>
      </c>
      <c r="D3478" t="str">
        <f t="shared" si="325"/>
        <v>September</v>
      </c>
      <c r="E3478">
        <v>20.25</v>
      </c>
      <c r="F3478" t="s">
        <v>13</v>
      </c>
      <c r="G3478" t="s">
        <v>17</v>
      </c>
      <c r="H3478">
        <f t="shared" si="326"/>
        <v>30.25</v>
      </c>
      <c r="I3478">
        <v>11</v>
      </c>
      <c r="J3478" t="s">
        <v>60</v>
      </c>
      <c r="K3478" t="s">
        <v>61</v>
      </c>
      <c r="L3478">
        <f>Table357[[#This Row],[unit_price]]*Table357[[#This Row],[quantity]]</f>
        <v>222.75</v>
      </c>
      <c r="M3478">
        <f t="shared" si="327"/>
        <v>332.75</v>
      </c>
      <c r="N3478">
        <f t="shared" si="329"/>
        <v>110</v>
      </c>
      <c r="O3478" t="s">
        <v>112</v>
      </c>
      <c r="P3478" t="s">
        <v>115</v>
      </c>
      <c r="Q3478" t="str">
        <f>TEXT(Table357[[#This Row],[order_date]],"yyyy")</f>
        <v>2016</v>
      </c>
    </row>
    <row r="3479" spans="1:17" x14ac:dyDescent="0.3">
      <c r="A3479">
        <f t="shared" si="328"/>
        <v>7777898878</v>
      </c>
      <c r="B3479" s="1">
        <v>42624</v>
      </c>
      <c r="C3479" t="str">
        <f t="shared" si="324"/>
        <v>Sunday</v>
      </c>
      <c r="D3479" t="str">
        <f t="shared" si="325"/>
        <v>September</v>
      </c>
      <c r="E3479">
        <v>12.5</v>
      </c>
      <c r="F3479" t="s">
        <v>27</v>
      </c>
      <c r="G3479" t="s">
        <v>14</v>
      </c>
      <c r="H3479">
        <f t="shared" si="326"/>
        <v>16.5</v>
      </c>
      <c r="I3479">
        <v>10</v>
      </c>
      <c r="J3479" t="s">
        <v>40</v>
      </c>
      <c r="K3479" t="s">
        <v>41</v>
      </c>
      <c r="L3479">
        <f>Table357[[#This Row],[unit_price]]*Table357[[#This Row],[quantity]]</f>
        <v>125</v>
      </c>
      <c r="M3479">
        <f t="shared" si="327"/>
        <v>165</v>
      </c>
      <c r="N3479">
        <f t="shared" si="329"/>
        <v>40</v>
      </c>
      <c r="O3479" t="s">
        <v>111</v>
      </c>
      <c r="P3479" t="s">
        <v>114</v>
      </c>
      <c r="Q3479" t="str">
        <f>TEXT(Table357[[#This Row],[order_date]],"yyyy")</f>
        <v>2016</v>
      </c>
    </row>
    <row r="3480" spans="1:17" x14ac:dyDescent="0.3">
      <c r="A3480">
        <f t="shared" si="328"/>
        <v>7777898879</v>
      </c>
      <c r="B3480" s="1">
        <v>42625</v>
      </c>
      <c r="C3480" t="str">
        <f t="shared" si="324"/>
        <v>Monday</v>
      </c>
      <c r="D3480" t="str">
        <f t="shared" si="325"/>
        <v>September</v>
      </c>
      <c r="E3480">
        <v>12.5</v>
      </c>
      <c r="F3480" t="s">
        <v>27</v>
      </c>
      <c r="G3480" t="s">
        <v>17</v>
      </c>
      <c r="H3480">
        <f t="shared" si="326"/>
        <v>19.5</v>
      </c>
      <c r="I3480">
        <v>6</v>
      </c>
      <c r="J3480" t="s">
        <v>32</v>
      </c>
      <c r="K3480" t="s">
        <v>33</v>
      </c>
      <c r="L3480">
        <f>Table357[[#This Row],[unit_price]]*Table357[[#This Row],[quantity]]</f>
        <v>75</v>
      </c>
      <c r="M3480">
        <f t="shared" si="327"/>
        <v>117</v>
      </c>
      <c r="N3480">
        <f t="shared" si="329"/>
        <v>42</v>
      </c>
      <c r="O3480" t="s">
        <v>112</v>
      </c>
      <c r="P3480" t="s">
        <v>115</v>
      </c>
      <c r="Q3480" t="str">
        <f>TEXT(Table357[[#This Row],[order_date]],"yyyy")</f>
        <v>2016</v>
      </c>
    </row>
    <row r="3481" spans="1:17" x14ac:dyDescent="0.3">
      <c r="A3481">
        <f t="shared" si="328"/>
        <v>7777898880</v>
      </c>
      <c r="B3481" s="1">
        <v>42625</v>
      </c>
      <c r="C3481" t="str">
        <f t="shared" si="324"/>
        <v>Monday</v>
      </c>
      <c r="D3481" t="str">
        <f t="shared" si="325"/>
        <v>September</v>
      </c>
      <c r="E3481">
        <v>16.75</v>
      </c>
      <c r="F3481" t="s">
        <v>7</v>
      </c>
      <c r="G3481" t="s">
        <v>22</v>
      </c>
      <c r="H3481">
        <f t="shared" si="326"/>
        <v>23.25</v>
      </c>
      <c r="I3481">
        <v>4</v>
      </c>
      <c r="J3481" t="s">
        <v>23</v>
      </c>
      <c r="K3481" t="s">
        <v>24</v>
      </c>
      <c r="L3481">
        <f>Table357[[#This Row],[unit_price]]*Table357[[#This Row],[quantity]]</f>
        <v>67</v>
      </c>
      <c r="M3481">
        <f t="shared" si="327"/>
        <v>93</v>
      </c>
      <c r="N3481">
        <f t="shared" si="329"/>
        <v>26</v>
      </c>
      <c r="O3481" t="s">
        <v>111</v>
      </c>
      <c r="P3481" t="s">
        <v>115</v>
      </c>
      <c r="Q3481" t="str">
        <f>TEXT(Table357[[#This Row],[order_date]],"yyyy")</f>
        <v>2016</v>
      </c>
    </row>
    <row r="3482" spans="1:17" x14ac:dyDescent="0.3">
      <c r="A3482">
        <f t="shared" si="328"/>
        <v>7777898881</v>
      </c>
      <c r="B3482" s="1">
        <v>42625</v>
      </c>
      <c r="C3482" t="str">
        <f t="shared" si="324"/>
        <v>Monday</v>
      </c>
      <c r="D3482" t="str">
        <f t="shared" si="325"/>
        <v>September</v>
      </c>
      <c r="E3482">
        <v>18.5</v>
      </c>
      <c r="F3482" t="s">
        <v>13</v>
      </c>
      <c r="G3482" t="s">
        <v>14</v>
      </c>
      <c r="H3482">
        <f t="shared" si="326"/>
        <v>25.5</v>
      </c>
      <c r="I3482">
        <v>2</v>
      </c>
      <c r="J3482" t="s">
        <v>15</v>
      </c>
      <c r="K3482" t="s">
        <v>16</v>
      </c>
      <c r="L3482">
        <f>Table357[[#This Row],[unit_price]]*Table357[[#This Row],[quantity]]</f>
        <v>37</v>
      </c>
      <c r="M3482">
        <f t="shared" si="327"/>
        <v>51</v>
      </c>
      <c r="N3482">
        <f t="shared" si="329"/>
        <v>14</v>
      </c>
      <c r="O3482" t="s">
        <v>111</v>
      </c>
      <c r="P3482" t="s">
        <v>115</v>
      </c>
      <c r="Q3482" t="str">
        <f>TEXT(Table357[[#This Row],[order_date]],"yyyy")</f>
        <v>2016</v>
      </c>
    </row>
    <row r="3483" spans="1:17" x14ac:dyDescent="0.3">
      <c r="A3483">
        <f t="shared" si="328"/>
        <v>7777898882</v>
      </c>
      <c r="B3483" s="1">
        <v>42626</v>
      </c>
      <c r="C3483" t="str">
        <f t="shared" si="324"/>
        <v>Tuesday</v>
      </c>
      <c r="D3483" t="str">
        <f t="shared" si="325"/>
        <v>September</v>
      </c>
      <c r="E3483">
        <v>20.75</v>
      </c>
      <c r="F3483" t="s">
        <v>13</v>
      </c>
      <c r="G3483" t="s">
        <v>22</v>
      </c>
      <c r="H3483">
        <f t="shared" si="326"/>
        <v>28.75</v>
      </c>
      <c r="I3483">
        <v>9</v>
      </c>
      <c r="J3483" t="s">
        <v>23</v>
      </c>
      <c r="K3483" t="s">
        <v>24</v>
      </c>
      <c r="L3483">
        <f>Table357[[#This Row],[unit_price]]*Table357[[#This Row],[quantity]]</f>
        <v>186.75</v>
      </c>
      <c r="M3483">
        <f t="shared" si="327"/>
        <v>258.75</v>
      </c>
      <c r="N3483">
        <f t="shared" si="329"/>
        <v>72</v>
      </c>
      <c r="O3483" t="s">
        <v>112</v>
      </c>
      <c r="P3483" t="s">
        <v>114</v>
      </c>
      <c r="Q3483" t="str">
        <f>TEXT(Table357[[#This Row],[order_date]],"yyyy")</f>
        <v>2016</v>
      </c>
    </row>
    <row r="3484" spans="1:17" x14ac:dyDescent="0.3">
      <c r="A3484">
        <f t="shared" si="328"/>
        <v>7777898883</v>
      </c>
      <c r="B3484" s="1">
        <v>42626</v>
      </c>
      <c r="C3484" t="str">
        <f t="shared" si="324"/>
        <v>Tuesday</v>
      </c>
      <c r="D3484" t="str">
        <f t="shared" si="325"/>
        <v>September</v>
      </c>
      <c r="E3484">
        <v>12</v>
      </c>
      <c r="F3484" t="s">
        <v>27</v>
      </c>
      <c r="G3484" t="s">
        <v>8</v>
      </c>
      <c r="H3484">
        <f t="shared" si="326"/>
        <v>15</v>
      </c>
      <c r="I3484">
        <v>8</v>
      </c>
      <c r="J3484" t="s">
        <v>58</v>
      </c>
      <c r="K3484" t="s">
        <v>59</v>
      </c>
      <c r="L3484">
        <f>Table357[[#This Row],[unit_price]]*Table357[[#This Row],[quantity]]</f>
        <v>96</v>
      </c>
      <c r="M3484">
        <f t="shared" si="327"/>
        <v>120</v>
      </c>
      <c r="N3484">
        <f t="shared" si="329"/>
        <v>24</v>
      </c>
      <c r="O3484" t="s">
        <v>112</v>
      </c>
      <c r="P3484" t="s">
        <v>114</v>
      </c>
      <c r="Q3484" t="str">
        <f>TEXT(Table357[[#This Row],[order_date]],"yyyy")</f>
        <v>2016</v>
      </c>
    </row>
    <row r="3485" spans="1:17" x14ac:dyDescent="0.3">
      <c r="A3485">
        <f t="shared" si="328"/>
        <v>7777898884</v>
      </c>
      <c r="B3485" s="1">
        <v>42626</v>
      </c>
      <c r="C3485" t="str">
        <f t="shared" si="324"/>
        <v>Tuesday</v>
      </c>
      <c r="D3485" t="str">
        <f t="shared" si="325"/>
        <v>September</v>
      </c>
      <c r="E3485">
        <v>16.5</v>
      </c>
      <c r="F3485" t="s">
        <v>7</v>
      </c>
      <c r="G3485" t="s">
        <v>17</v>
      </c>
      <c r="H3485">
        <f t="shared" si="326"/>
        <v>25</v>
      </c>
      <c r="I3485">
        <v>12</v>
      </c>
      <c r="J3485" t="s">
        <v>38</v>
      </c>
      <c r="K3485" t="s">
        <v>39</v>
      </c>
      <c r="L3485">
        <f>Table357[[#This Row],[unit_price]]*Table357[[#This Row],[quantity]]</f>
        <v>198</v>
      </c>
      <c r="M3485">
        <f t="shared" si="327"/>
        <v>300</v>
      </c>
      <c r="N3485">
        <f t="shared" si="329"/>
        <v>102</v>
      </c>
      <c r="O3485" t="s">
        <v>112</v>
      </c>
      <c r="P3485" t="s">
        <v>114</v>
      </c>
      <c r="Q3485" t="str">
        <f>TEXT(Table357[[#This Row],[order_date]],"yyyy")</f>
        <v>2016</v>
      </c>
    </row>
    <row r="3486" spans="1:17" x14ac:dyDescent="0.3">
      <c r="A3486">
        <f t="shared" si="328"/>
        <v>7777898885</v>
      </c>
      <c r="B3486" s="1">
        <v>42626</v>
      </c>
      <c r="C3486" t="str">
        <f t="shared" si="324"/>
        <v>Tuesday</v>
      </c>
      <c r="D3486" t="str">
        <f t="shared" si="325"/>
        <v>September</v>
      </c>
      <c r="E3486">
        <v>16.5</v>
      </c>
      <c r="F3486" t="s">
        <v>13</v>
      </c>
      <c r="G3486" t="s">
        <v>8</v>
      </c>
      <c r="H3486">
        <f t="shared" si="326"/>
        <v>22.5</v>
      </c>
      <c r="I3486">
        <v>9</v>
      </c>
      <c r="J3486" t="s">
        <v>9</v>
      </c>
      <c r="K3486" t="s">
        <v>10</v>
      </c>
      <c r="L3486">
        <f>Table357[[#This Row],[unit_price]]*Table357[[#This Row],[quantity]]</f>
        <v>148.5</v>
      </c>
      <c r="M3486">
        <f t="shared" si="327"/>
        <v>202.5</v>
      </c>
      <c r="N3486">
        <f t="shared" si="329"/>
        <v>54</v>
      </c>
      <c r="O3486" t="s">
        <v>111</v>
      </c>
      <c r="P3486" t="s">
        <v>115</v>
      </c>
      <c r="Q3486" t="str">
        <f>TEXT(Table357[[#This Row],[order_date]],"yyyy")</f>
        <v>2016</v>
      </c>
    </row>
    <row r="3487" spans="1:17" x14ac:dyDescent="0.3">
      <c r="A3487">
        <f t="shared" si="328"/>
        <v>7777898886</v>
      </c>
      <c r="B3487" s="1">
        <v>42626</v>
      </c>
      <c r="C3487" t="str">
        <f t="shared" si="324"/>
        <v>Tuesday</v>
      </c>
      <c r="D3487" t="str">
        <f t="shared" si="325"/>
        <v>September</v>
      </c>
      <c r="E3487">
        <v>16.75</v>
      </c>
      <c r="F3487" t="s">
        <v>7</v>
      </c>
      <c r="G3487" t="s">
        <v>22</v>
      </c>
      <c r="H3487">
        <f t="shared" si="326"/>
        <v>23.25</v>
      </c>
      <c r="I3487">
        <v>5</v>
      </c>
      <c r="J3487" t="s">
        <v>44</v>
      </c>
      <c r="K3487" t="s">
        <v>45</v>
      </c>
      <c r="L3487">
        <f>Table357[[#This Row],[unit_price]]*Table357[[#This Row],[quantity]]</f>
        <v>83.75</v>
      </c>
      <c r="M3487">
        <f t="shared" si="327"/>
        <v>116.25</v>
      </c>
      <c r="N3487">
        <f t="shared" si="329"/>
        <v>32.5</v>
      </c>
      <c r="O3487" t="s">
        <v>111</v>
      </c>
      <c r="P3487" t="s">
        <v>114</v>
      </c>
      <c r="Q3487" t="str">
        <f>TEXT(Table357[[#This Row],[order_date]],"yyyy")</f>
        <v>2016</v>
      </c>
    </row>
    <row r="3488" spans="1:17" x14ac:dyDescent="0.3">
      <c r="A3488">
        <f t="shared" si="328"/>
        <v>7777898887</v>
      </c>
      <c r="B3488" s="1">
        <v>42626</v>
      </c>
      <c r="C3488" t="str">
        <f t="shared" si="324"/>
        <v>Tuesday</v>
      </c>
      <c r="D3488" t="str">
        <f t="shared" si="325"/>
        <v>September</v>
      </c>
      <c r="E3488">
        <v>20.5</v>
      </c>
      <c r="F3488" t="s">
        <v>13</v>
      </c>
      <c r="G3488" t="s">
        <v>8</v>
      </c>
      <c r="H3488">
        <f t="shared" si="326"/>
        <v>26.5</v>
      </c>
      <c r="I3488">
        <v>9</v>
      </c>
      <c r="J3488" t="s">
        <v>36</v>
      </c>
      <c r="K3488" t="s">
        <v>37</v>
      </c>
      <c r="L3488">
        <f>Table357[[#This Row],[unit_price]]*Table357[[#This Row],[quantity]]</f>
        <v>184.5</v>
      </c>
      <c r="M3488">
        <f t="shared" si="327"/>
        <v>238.5</v>
      </c>
      <c r="N3488">
        <f t="shared" si="329"/>
        <v>54</v>
      </c>
      <c r="O3488" t="s">
        <v>112</v>
      </c>
      <c r="P3488" t="s">
        <v>115</v>
      </c>
      <c r="Q3488" t="str">
        <f>TEXT(Table357[[#This Row],[order_date]],"yyyy")</f>
        <v>2016</v>
      </c>
    </row>
    <row r="3489" spans="1:17" x14ac:dyDescent="0.3">
      <c r="A3489">
        <f t="shared" si="328"/>
        <v>7777898888</v>
      </c>
      <c r="B3489" s="1">
        <v>42626</v>
      </c>
      <c r="C3489" t="str">
        <f t="shared" si="324"/>
        <v>Tuesday</v>
      </c>
      <c r="D3489" t="str">
        <f t="shared" si="325"/>
        <v>September</v>
      </c>
      <c r="E3489">
        <v>16</v>
      </c>
      <c r="F3489" t="s">
        <v>7</v>
      </c>
      <c r="G3489" t="s">
        <v>14</v>
      </c>
      <c r="H3489">
        <f t="shared" si="326"/>
        <v>21.5</v>
      </c>
      <c r="I3489">
        <v>4</v>
      </c>
      <c r="J3489" t="s">
        <v>68</v>
      </c>
      <c r="K3489" t="s">
        <v>69</v>
      </c>
      <c r="L3489">
        <f>Table357[[#This Row],[unit_price]]*Table357[[#This Row],[quantity]]</f>
        <v>64</v>
      </c>
      <c r="M3489">
        <f t="shared" si="327"/>
        <v>86</v>
      </c>
      <c r="N3489">
        <f t="shared" si="329"/>
        <v>22</v>
      </c>
      <c r="O3489" t="s">
        <v>112</v>
      </c>
      <c r="P3489" t="s">
        <v>115</v>
      </c>
      <c r="Q3489" t="str">
        <f>TEXT(Table357[[#This Row],[order_date]],"yyyy")</f>
        <v>2016</v>
      </c>
    </row>
    <row r="3490" spans="1:17" x14ac:dyDescent="0.3">
      <c r="A3490">
        <f t="shared" si="328"/>
        <v>7777898889</v>
      </c>
      <c r="B3490" s="1">
        <v>42626</v>
      </c>
      <c r="C3490" t="str">
        <f t="shared" si="324"/>
        <v>Tuesday</v>
      </c>
      <c r="D3490" t="str">
        <f t="shared" si="325"/>
        <v>September</v>
      </c>
      <c r="E3490">
        <v>16</v>
      </c>
      <c r="F3490" t="s">
        <v>7</v>
      </c>
      <c r="G3490" t="s">
        <v>8</v>
      </c>
      <c r="H3490">
        <f t="shared" si="326"/>
        <v>20.5</v>
      </c>
      <c r="I3490">
        <v>3</v>
      </c>
      <c r="J3490" t="s">
        <v>36</v>
      </c>
      <c r="K3490" t="s">
        <v>37</v>
      </c>
      <c r="L3490">
        <f>Table357[[#This Row],[unit_price]]*Table357[[#This Row],[quantity]]</f>
        <v>48</v>
      </c>
      <c r="M3490">
        <f t="shared" si="327"/>
        <v>61.5</v>
      </c>
      <c r="N3490">
        <f t="shared" si="329"/>
        <v>13.5</v>
      </c>
      <c r="O3490" t="s">
        <v>112</v>
      </c>
      <c r="P3490" t="s">
        <v>115</v>
      </c>
      <c r="Q3490" t="str">
        <f>TEXT(Table357[[#This Row],[order_date]],"yyyy")</f>
        <v>2016</v>
      </c>
    </row>
    <row r="3491" spans="1:17" x14ac:dyDescent="0.3">
      <c r="A3491">
        <f t="shared" si="328"/>
        <v>7777898890</v>
      </c>
      <c r="B3491" s="1">
        <v>42626</v>
      </c>
      <c r="C3491" t="str">
        <f t="shared" si="324"/>
        <v>Tuesday</v>
      </c>
      <c r="D3491" t="str">
        <f t="shared" si="325"/>
        <v>September</v>
      </c>
      <c r="E3491">
        <v>16.75</v>
      </c>
      <c r="F3491" t="s">
        <v>7</v>
      </c>
      <c r="G3491" t="s">
        <v>22</v>
      </c>
      <c r="H3491">
        <f t="shared" si="326"/>
        <v>23.25</v>
      </c>
      <c r="I3491">
        <v>10</v>
      </c>
      <c r="J3491" t="s">
        <v>44</v>
      </c>
      <c r="K3491" t="s">
        <v>45</v>
      </c>
      <c r="L3491">
        <f>Table357[[#This Row],[unit_price]]*Table357[[#This Row],[quantity]]</f>
        <v>167.5</v>
      </c>
      <c r="M3491">
        <f t="shared" si="327"/>
        <v>232.5</v>
      </c>
      <c r="N3491">
        <f t="shared" si="329"/>
        <v>65</v>
      </c>
      <c r="O3491" t="s">
        <v>111</v>
      </c>
      <c r="P3491" t="s">
        <v>114</v>
      </c>
      <c r="Q3491" t="str">
        <f>TEXT(Table357[[#This Row],[order_date]],"yyyy")</f>
        <v>2016</v>
      </c>
    </row>
    <row r="3492" spans="1:17" x14ac:dyDescent="0.3">
      <c r="A3492">
        <f t="shared" si="328"/>
        <v>7777898891</v>
      </c>
      <c r="B3492" s="1">
        <v>42626</v>
      </c>
      <c r="C3492" t="str">
        <f t="shared" si="324"/>
        <v>Tuesday</v>
      </c>
      <c r="D3492" t="str">
        <f t="shared" si="325"/>
        <v>September</v>
      </c>
      <c r="E3492">
        <v>20.75</v>
      </c>
      <c r="F3492" t="s">
        <v>13</v>
      </c>
      <c r="G3492" t="s">
        <v>22</v>
      </c>
      <c r="H3492">
        <f t="shared" si="326"/>
        <v>28.75</v>
      </c>
      <c r="I3492">
        <v>12</v>
      </c>
      <c r="J3492" t="s">
        <v>44</v>
      </c>
      <c r="K3492" t="s">
        <v>45</v>
      </c>
      <c r="L3492">
        <f>Table357[[#This Row],[unit_price]]*Table357[[#This Row],[quantity]]</f>
        <v>249</v>
      </c>
      <c r="M3492">
        <f t="shared" si="327"/>
        <v>345</v>
      </c>
      <c r="N3492">
        <f t="shared" si="329"/>
        <v>96</v>
      </c>
      <c r="O3492" t="s">
        <v>112</v>
      </c>
      <c r="P3492" t="s">
        <v>114</v>
      </c>
      <c r="Q3492" t="str">
        <f>TEXT(Table357[[#This Row],[order_date]],"yyyy")</f>
        <v>2016</v>
      </c>
    </row>
    <row r="3493" spans="1:17" x14ac:dyDescent="0.3">
      <c r="A3493">
        <f t="shared" si="328"/>
        <v>7777898892</v>
      </c>
      <c r="B3493" s="1">
        <v>42626</v>
      </c>
      <c r="C3493" t="str">
        <f t="shared" si="324"/>
        <v>Tuesday</v>
      </c>
      <c r="D3493" t="str">
        <f t="shared" si="325"/>
        <v>September</v>
      </c>
      <c r="E3493">
        <v>12</v>
      </c>
      <c r="F3493" t="s">
        <v>27</v>
      </c>
      <c r="G3493" t="s">
        <v>8</v>
      </c>
      <c r="H3493">
        <f t="shared" si="326"/>
        <v>15</v>
      </c>
      <c r="I3493">
        <v>12</v>
      </c>
      <c r="J3493" t="s">
        <v>52</v>
      </c>
      <c r="K3493" t="s">
        <v>53</v>
      </c>
      <c r="L3493">
        <f>Table357[[#This Row],[unit_price]]*Table357[[#This Row],[quantity]]</f>
        <v>144</v>
      </c>
      <c r="M3493">
        <f t="shared" si="327"/>
        <v>180</v>
      </c>
      <c r="N3493">
        <f t="shared" si="329"/>
        <v>36</v>
      </c>
      <c r="O3493" t="s">
        <v>111</v>
      </c>
      <c r="P3493" t="s">
        <v>115</v>
      </c>
      <c r="Q3493" t="str">
        <f>TEXT(Table357[[#This Row],[order_date]],"yyyy")</f>
        <v>2016</v>
      </c>
    </row>
    <row r="3494" spans="1:17" x14ac:dyDescent="0.3">
      <c r="A3494">
        <f t="shared" si="328"/>
        <v>7777898893</v>
      </c>
      <c r="B3494" s="1">
        <v>42627</v>
      </c>
      <c r="C3494" t="str">
        <f t="shared" si="324"/>
        <v>Wednesday</v>
      </c>
      <c r="D3494" t="str">
        <f t="shared" si="325"/>
        <v>September</v>
      </c>
      <c r="E3494">
        <v>12.5</v>
      </c>
      <c r="F3494" t="s">
        <v>27</v>
      </c>
      <c r="G3494" t="s">
        <v>17</v>
      </c>
      <c r="H3494">
        <f t="shared" si="326"/>
        <v>19.5</v>
      </c>
      <c r="I3494">
        <v>3</v>
      </c>
      <c r="J3494" t="s">
        <v>66</v>
      </c>
      <c r="K3494" t="s">
        <v>67</v>
      </c>
      <c r="L3494">
        <f>Table357[[#This Row],[unit_price]]*Table357[[#This Row],[quantity]]</f>
        <v>37.5</v>
      </c>
      <c r="M3494">
        <f t="shared" si="327"/>
        <v>58.5</v>
      </c>
      <c r="N3494">
        <f t="shared" si="329"/>
        <v>21</v>
      </c>
      <c r="O3494" t="s">
        <v>111</v>
      </c>
      <c r="P3494" t="s">
        <v>114</v>
      </c>
      <c r="Q3494" t="str">
        <f>TEXT(Table357[[#This Row],[order_date]],"yyyy")</f>
        <v>2016</v>
      </c>
    </row>
    <row r="3495" spans="1:17" x14ac:dyDescent="0.3">
      <c r="A3495">
        <f t="shared" si="328"/>
        <v>7777898894</v>
      </c>
      <c r="B3495" s="1">
        <v>42627</v>
      </c>
      <c r="C3495" t="str">
        <f t="shared" si="324"/>
        <v>Wednesday</v>
      </c>
      <c r="D3495" t="str">
        <f t="shared" si="325"/>
        <v>September</v>
      </c>
      <c r="E3495">
        <v>12.5</v>
      </c>
      <c r="F3495" t="s">
        <v>27</v>
      </c>
      <c r="G3495" t="s">
        <v>14</v>
      </c>
      <c r="H3495">
        <f t="shared" si="326"/>
        <v>16.5</v>
      </c>
      <c r="I3495">
        <v>12</v>
      </c>
      <c r="J3495" t="s">
        <v>40</v>
      </c>
      <c r="K3495" t="s">
        <v>41</v>
      </c>
      <c r="L3495">
        <f>Table357[[#This Row],[unit_price]]*Table357[[#This Row],[quantity]]</f>
        <v>150</v>
      </c>
      <c r="M3495">
        <f t="shared" si="327"/>
        <v>198</v>
      </c>
      <c r="N3495">
        <f t="shared" si="329"/>
        <v>48</v>
      </c>
      <c r="O3495" t="s">
        <v>111</v>
      </c>
      <c r="P3495" t="s">
        <v>115</v>
      </c>
      <c r="Q3495" t="str">
        <f>TEXT(Table357[[#This Row],[order_date]],"yyyy")</f>
        <v>2016</v>
      </c>
    </row>
    <row r="3496" spans="1:17" x14ac:dyDescent="0.3">
      <c r="A3496">
        <f t="shared" si="328"/>
        <v>7777898895</v>
      </c>
      <c r="B3496" s="1">
        <v>42627</v>
      </c>
      <c r="C3496" t="str">
        <f t="shared" si="324"/>
        <v>Wednesday</v>
      </c>
      <c r="D3496" t="str">
        <f t="shared" si="325"/>
        <v>September</v>
      </c>
      <c r="E3496">
        <v>16</v>
      </c>
      <c r="F3496" t="s">
        <v>7</v>
      </c>
      <c r="G3496" t="s">
        <v>8</v>
      </c>
      <c r="H3496">
        <f t="shared" si="326"/>
        <v>20.5</v>
      </c>
      <c r="I3496">
        <v>2</v>
      </c>
      <c r="J3496" t="s">
        <v>36</v>
      </c>
      <c r="K3496" t="s">
        <v>37</v>
      </c>
      <c r="L3496">
        <f>Table357[[#This Row],[unit_price]]*Table357[[#This Row],[quantity]]</f>
        <v>32</v>
      </c>
      <c r="M3496">
        <f t="shared" si="327"/>
        <v>41</v>
      </c>
      <c r="N3496">
        <f t="shared" si="329"/>
        <v>9</v>
      </c>
      <c r="O3496" t="s">
        <v>111</v>
      </c>
      <c r="P3496" t="s">
        <v>114</v>
      </c>
      <c r="Q3496" t="str">
        <f>TEXT(Table357[[#This Row],[order_date]],"yyyy")</f>
        <v>2016</v>
      </c>
    </row>
    <row r="3497" spans="1:17" x14ac:dyDescent="0.3">
      <c r="A3497">
        <f t="shared" si="328"/>
        <v>7777898896</v>
      </c>
      <c r="B3497" s="1">
        <v>42627</v>
      </c>
      <c r="C3497" t="str">
        <f t="shared" si="324"/>
        <v>Wednesday</v>
      </c>
      <c r="D3497" t="str">
        <f t="shared" si="325"/>
        <v>September</v>
      </c>
      <c r="E3497">
        <v>16.25</v>
      </c>
      <c r="F3497" t="s">
        <v>7</v>
      </c>
      <c r="G3497" t="s">
        <v>17</v>
      </c>
      <c r="H3497">
        <f t="shared" si="326"/>
        <v>24.75</v>
      </c>
      <c r="I3497">
        <v>2</v>
      </c>
      <c r="J3497" t="s">
        <v>60</v>
      </c>
      <c r="K3497" t="s">
        <v>61</v>
      </c>
      <c r="L3497">
        <f>Table357[[#This Row],[unit_price]]*Table357[[#This Row],[quantity]]</f>
        <v>32.5</v>
      </c>
      <c r="M3497">
        <f t="shared" si="327"/>
        <v>49.5</v>
      </c>
      <c r="N3497">
        <f t="shared" si="329"/>
        <v>17</v>
      </c>
      <c r="O3497" t="s">
        <v>112</v>
      </c>
      <c r="P3497" t="s">
        <v>114</v>
      </c>
      <c r="Q3497" t="str">
        <f>TEXT(Table357[[#This Row],[order_date]],"yyyy")</f>
        <v>2016</v>
      </c>
    </row>
    <row r="3498" spans="1:17" x14ac:dyDescent="0.3">
      <c r="A3498">
        <f t="shared" si="328"/>
        <v>7777898897</v>
      </c>
      <c r="B3498" s="1">
        <v>42627</v>
      </c>
      <c r="C3498" t="str">
        <f t="shared" si="324"/>
        <v>Wednesday</v>
      </c>
      <c r="D3498" t="str">
        <f t="shared" si="325"/>
        <v>September</v>
      </c>
      <c r="E3498">
        <v>21</v>
      </c>
      <c r="F3498" t="s">
        <v>13</v>
      </c>
      <c r="G3498" t="s">
        <v>14</v>
      </c>
      <c r="H3498">
        <f t="shared" si="326"/>
        <v>28</v>
      </c>
      <c r="I3498">
        <v>2</v>
      </c>
      <c r="J3498" t="s">
        <v>62</v>
      </c>
      <c r="K3498" t="s">
        <v>63</v>
      </c>
      <c r="L3498">
        <f>Table357[[#This Row],[unit_price]]*Table357[[#This Row],[quantity]]</f>
        <v>42</v>
      </c>
      <c r="M3498">
        <f t="shared" si="327"/>
        <v>56</v>
      </c>
      <c r="N3498">
        <f t="shared" si="329"/>
        <v>14</v>
      </c>
      <c r="O3498" t="s">
        <v>112</v>
      </c>
      <c r="P3498" t="s">
        <v>115</v>
      </c>
      <c r="Q3498" t="str">
        <f>TEXT(Table357[[#This Row],[order_date]],"yyyy")</f>
        <v>2016</v>
      </c>
    </row>
    <row r="3499" spans="1:17" x14ac:dyDescent="0.3">
      <c r="A3499">
        <f t="shared" si="328"/>
        <v>7777898898</v>
      </c>
      <c r="B3499" s="1">
        <v>42627</v>
      </c>
      <c r="C3499" t="str">
        <f t="shared" si="324"/>
        <v>Wednesday</v>
      </c>
      <c r="D3499" t="str">
        <f t="shared" si="325"/>
        <v>September</v>
      </c>
      <c r="E3499">
        <v>20.75</v>
      </c>
      <c r="F3499" t="s">
        <v>13</v>
      </c>
      <c r="G3499" t="s">
        <v>17</v>
      </c>
      <c r="H3499">
        <f t="shared" si="326"/>
        <v>30.75</v>
      </c>
      <c r="I3499">
        <v>5</v>
      </c>
      <c r="J3499" t="s">
        <v>66</v>
      </c>
      <c r="K3499" t="s">
        <v>67</v>
      </c>
      <c r="L3499">
        <f>Table357[[#This Row],[unit_price]]*Table357[[#This Row],[quantity]]</f>
        <v>103.75</v>
      </c>
      <c r="M3499">
        <f t="shared" si="327"/>
        <v>153.75</v>
      </c>
      <c r="N3499">
        <f t="shared" si="329"/>
        <v>50</v>
      </c>
      <c r="O3499" t="s">
        <v>111</v>
      </c>
      <c r="P3499" t="s">
        <v>114</v>
      </c>
      <c r="Q3499" t="str">
        <f>TEXT(Table357[[#This Row],[order_date]],"yyyy")</f>
        <v>2016</v>
      </c>
    </row>
    <row r="3500" spans="1:17" x14ac:dyDescent="0.3">
      <c r="A3500">
        <f t="shared" si="328"/>
        <v>7777898899</v>
      </c>
      <c r="B3500" s="1">
        <v>42627</v>
      </c>
      <c r="C3500" t="str">
        <f t="shared" si="324"/>
        <v>Wednesday</v>
      </c>
      <c r="D3500" t="str">
        <f t="shared" si="325"/>
        <v>September</v>
      </c>
      <c r="E3500">
        <v>20.75</v>
      </c>
      <c r="F3500" t="s">
        <v>13</v>
      </c>
      <c r="G3500" t="s">
        <v>17</v>
      </c>
      <c r="H3500">
        <f t="shared" si="326"/>
        <v>30.75</v>
      </c>
      <c r="I3500">
        <v>9</v>
      </c>
      <c r="J3500" t="s">
        <v>25</v>
      </c>
      <c r="K3500" t="s">
        <v>26</v>
      </c>
      <c r="L3500">
        <f>Table357[[#This Row],[unit_price]]*Table357[[#This Row],[quantity]]</f>
        <v>186.75</v>
      </c>
      <c r="M3500">
        <f t="shared" si="327"/>
        <v>276.75</v>
      </c>
      <c r="N3500">
        <f t="shared" si="329"/>
        <v>90</v>
      </c>
      <c r="O3500" t="s">
        <v>111</v>
      </c>
      <c r="P3500" t="s">
        <v>115</v>
      </c>
      <c r="Q3500" t="str">
        <f>TEXT(Table357[[#This Row],[order_date]],"yyyy")</f>
        <v>2016</v>
      </c>
    </row>
    <row r="3501" spans="1:17" x14ac:dyDescent="0.3">
      <c r="A3501">
        <f t="shared" si="328"/>
        <v>7777898900</v>
      </c>
      <c r="B3501" s="1">
        <v>42627</v>
      </c>
      <c r="C3501" t="str">
        <f t="shared" si="324"/>
        <v>Wednesday</v>
      </c>
      <c r="D3501" t="str">
        <f t="shared" si="325"/>
        <v>September</v>
      </c>
      <c r="E3501">
        <v>20.25</v>
      </c>
      <c r="F3501" t="s">
        <v>13</v>
      </c>
      <c r="G3501" t="s">
        <v>14</v>
      </c>
      <c r="H3501">
        <f t="shared" si="326"/>
        <v>27.25</v>
      </c>
      <c r="I3501">
        <v>11</v>
      </c>
      <c r="J3501" t="s">
        <v>42</v>
      </c>
      <c r="K3501" t="s">
        <v>43</v>
      </c>
      <c r="L3501">
        <f>Table357[[#This Row],[unit_price]]*Table357[[#This Row],[quantity]]</f>
        <v>222.75</v>
      </c>
      <c r="M3501">
        <f t="shared" si="327"/>
        <v>299.75</v>
      </c>
      <c r="N3501">
        <f t="shared" si="329"/>
        <v>77</v>
      </c>
      <c r="O3501" t="s">
        <v>111</v>
      </c>
      <c r="P3501" t="s">
        <v>114</v>
      </c>
      <c r="Q3501" t="str">
        <f>TEXT(Table357[[#This Row],[order_date]],"yyyy")</f>
        <v>2016</v>
      </c>
    </row>
    <row r="3502" spans="1:17" x14ac:dyDescent="0.3">
      <c r="A3502">
        <f t="shared" si="328"/>
        <v>7777898901</v>
      </c>
      <c r="B3502" s="1">
        <v>42627</v>
      </c>
      <c r="C3502" t="str">
        <f t="shared" si="324"/>
        <v>Wednesday</v>
      </c>
      <c r="D3502" t="str">
        <f t="shared" si="325"/>
        <v>September</v>
      </c>
      <c r="E3502">
        <v>20.25</v>
      </c>
      <c r="F3502" t="s">
        <v>13</v>
      </c>
      <c r="G3502" t="s">
        <v>14</v>
      </c>
      <c r="H3502">
        <f t="shared" si="326"/>
        <v>27.25</v>
      </c>
      <c r="I3502">
        <v>3</v>
      </c>
      <c r="J3502" t="s">
        <v>20</v>
      </c>
      <c r="K3502" t="s">
        <v>21</v>
      </c>
      <c r="L3502">
        <f>Table357[[#This Row],[unit_price]]*Table357[[#This Row],[quantity]]</f>
        <v>60.75</v>
      </c>
      <c r="M3502">
        <f t="shared" si="327"/>
        <v>81.75</v>
      </c>
      <c r="N3502">
        <f t="shared" si="329"/>
        <v>21</v>
      </c>
      <c r="O3502" t="s">
        <v>111</v>
      </c>
      <c r="P3502" t="s">
        <v>114</v>
      </c>
      <c r="Q3502" t="str">
        <f>TEXT(Table357[[#This Row],[order_date]],"yyyy")</f>
        <v>2016</v>
      </c>
    </row>
    <row r="3503" spans="1:17" x14ac:dyDescent="0.3">
      <c r="A3503">
        <f t="shared" si="328"/>
        <v>7777898902</v>
      </c>
      <c r="B3503" s="1">
        <v>42628</v>
      </c>
      <c r="C3503" t="str">
        <f t="shared" si="324"/>
        <v>Thursday</v>
      </c>
      <c r="D3503" t="str">
        <f t="shared" si="325"/>
        <v>September</v>
      </c>
      <c r="E3503">
        <v>16.75</v>
      </c>
      <c r="F3503" t="s">
        <v>7</v>
      </c>
      <c r="G3503" t="s">
        <v>22</v>
      </c>
      <c r="H3503">
        <f t="shared" si="326"/>
        <v>23.25</v>
      </c>
      <c r="I3503">
        <v>7</v>
      </c>
      <c r="J3503" t="s">
        <v>44</v>
      </c>
      <c r="K3503" t="s">
        <v>45</v>
      </c>
      <c r="L3503">
        <f>Table357[[#This Row],[unit_price]]*Table357[[#This Row],[quantity]]</f>
        <v>117.25</v>
      </c>
      <c r="M3503">
        <f t="shared" si="327"/>
        <v>162.75</v>
      </c>
      <c r="N3503">
        <f t="shared" si="329"/>
        <v>45.5</v>
      </c>
      <c r="O3503" t="s">
        <v>111</v>
      </c>
      <c r="P3503" t="s">
        <v>115</v>
      </c>
      <c r="Q3503" t="str">
        <f>TEXT(Table357[[#This Row],[order_date]],"yyyy")</f>
        <v>2016</v>
      </c>
    </row>
    <row r="3504" spans="1:17" x14ac:dyDescent="0.3">
      <c r="A3504">
        <f t="shared" si="328"/>
        <v>7777898903</v>
      </c>
      <c r="B3504" s="1">
        <v>42628</v>
      </c>
      <c r="C3504" t="str">
        <f t="shared" si="324"/>
        <v>Thursday</v>
      </c>
      <c r="D3504" t="str">
        <f t="shared" si="325"/>
        <v>September</v>
      </c>
      <c r="E3504">
        <v>16.5</v>
      </c>
      <c r="F3504" t="s">
        <v>13</v>
      </c>
      <c r="G3504" t="s">
        <v>8</v>
      </c>
      <c r="H3504">
        <f t="shared" si="326"/>
        <v>22.5</v>
      </c>
      <c r="I3504">
        <v>10</v>
      </c>
      <c r="J3504" t="s">
        <v>9</v>
      </c>
      <c r="K3504" t="s">
        <v>10</v>
      </c>
      <c r="L3504">
        <f>Table357[[#This Row],[unit_price]]*Table357[[#This Row],[quantity]]</f>
        <v>165</v>
      </c>
      <c r="M3504">
        <f t="shared" si="327"/>
        <v>225</v>
      </c>
      <c r="N3504">
        <f t="shared" si="329"/>
        <v>60</v>
      </c>
      <c r="O3504" t="s">
        <v>111</v>
      </c>
      <c r="P3504" t="s">
        <v>115</v>
      </c>
      <c r="Q3504" t="str">
        <f>TEXT(Table357[[#This Row],[order_date]],"yyyy")</f>
        <v>2016</v>
      </c>
    </row>
    <row r="3505" spans="1:17" x14ac:dyDescent="0.3">
      <c r="A3505">
        <f t="shared" si="328"/>
        <v>7777898904</v>
      </c>
      <c r="B3505" s="1">
        <v>42628</v>
      </c>
      <c r="C3505" t="str">
        <f t="shared" si="324"/>
        <v>Thursday</v>
      </c>
      <c r="D3505" t="str">
        <f t="shared" si="325"/>
        <v>September</v>
      </c>
      <c r="E3505">
        <v>21</v>
      </c>
      <c r="F3505" t="s">
        <v>13</v>
      </c>
      <c r="G3505" t="s">
        <v>14</v>
      </c>
      <c r="H3505">
        <f t="shared" si="326"/>
        <v>28</v>
      </c>
      <c r="I3505">
        <v>4</v>
      </c>
      <c r="J3505" t="s">
        <v>62</v>
      </c>
      <c r="K3505" t="s">
        <v>63</v>
      </c>
      <c r="L3505">
        <f>Table357[[#This Row],[unit_price]]*Table357[[#This Row],[quantity]]</f>
        <v>84</v>
      </c>
      <c r="M3505">
        <f t="shared" si="327"/>
        <v>112</v>
      </c>
      <c r="N3505">
        <f t="shared" si="329"/>
        <v>28</v>
      </c>
      <c r="O3505" t="s">
        <v>111</v>
      </c>
      <c r="P3505" t="s">
        <v>114</v>
      </c>
      <c r="Q3505" t="str">
        <f>TEXT(Table357[[#This Row],[order_date]],"yyyy")</f>
        <v>2016</v>
      </c>
    </row>
    <row r="3506" spans="1:17" x14ac:dyDescent="0.3">
      <c r="A3506">
        <f t="shared" si="328"/>
        <v>7777898905</v>
      </c>
      <c r="B3506" s="1">
        <v>42628</v>
      </c>
      <c r="C3506" t="str">
        <f t="shared" si="324"/>
        <v>Thursday</v>
      </c>
      <c r="D3506" t="str">
        <f t="shared" si="325"/>
        <v>September</v>
      </c>
      <c r="E3506">
        <v>20.25</v>
      </c>
      <c r="F3506" t="s">
        <v>13</v>
      </c>
      <c r="G3506" t="s">
        <v>14</v>
      </c>
      <c r="H3506">
        <f t="shared" si="326"/>
        <v>27.25</v>
      </c>
      <c r="I3506">
        <v>5</v>
      </c>
      <c r="J3506" t="s">
        <v>42</v>
      </c>
      <c r="K3506" t="s">
        <v>43</v>
      </c>
      <c r="L3506">
        <f>Table357[[#This Row],[unit_price]]*Table357[[#This Row],[quantity]]</f>
        <v>101.25</v>
      </c>
      <c r="M3506">
        <f t="shared" si="327"/>
        <v>136.25</v>
      </c>
      <c r="N3506">
        <f t="shared" si="329"/>
        <v>35</v>
      </c>
      <c r="O3506" t="s">
        <v>111</v>
      </c>
      <c r="P3506" t="s">
        <v>114</v>
      </c>
      <c r="Q3506" t="str">
        <f>TEXT(Table357[[#This Row],[order_date]],"yyyy")</f>
        <v>2016</v>
      </c>
    </row>
    <row r="3507" spans="1:17" x14ac:dyDescent="0.3">
      <c r="A3507">
        <f t="shared" si="328"/>
        <v>7777898906</v>
      </c>
      <c r="B3507" s="1">
        <v>42628</v>
      </c>
      <c r="C3507" t="str">
        <f t="shared" si="324"/>
        <v>Thursday</v>
      </c>
      <c r="D3507" t="str">
        <f t="shared" si="325"/>
        <v>September</v>
      </c>
      <c r="E3507">
        <v>13.25</v>
      </c>
      <c r="F3507" t="s">
        <v>7</v>
      </c>
      <c r="G3507" t="s">
        <v>8</v>
      </c>
      <c r="H3507">
        <f t="shared" si="326"/>
        <v>17.75</v>
      </c>
      <c r="I3507">
        <v>6</v>
      </c>
      <c r="J3507" t="s">
        <v>9</v>
      </c>
      <c r="K3507" t="s">
        <v>10</v>
      </c>
      <c r="L3507">
        <f>Table357[[#This Row],[unit_price]]*Table357[[#This Row],[quantity]]</f>
        <v>79.5</v>
      </c>
      <c r="M3507">
        <f t="shared" si="327"/>
        <v>106.5</v>
      </c>
      <c r="N3507">
        <f t="shared" si="329"/>
        <v>27</v>
      </c>
      <c r="O3507" t="s">
        <v>112</v>
      </c>
      <c r="P3507" t="s">
        <v>115</v>
      </c>
      <c r="Q3507" t="str">
        <f>TEXT(Table357[[#This Row],[order_date]],"yyyy")</f>
        <v>2016</v>
      </c>
    </row>
    <row r="3508" spans="1:17" x14ac:dyDescent="0.3">
      <c r="A3508">
        <f t="shared" si="328"/>
        <v>7777898907</v>
      </c>
      <c r="B3508" s="1">
        <v>42629</v>
      </c>
      <c r="C3508" t="str">
        <f t="shared" si="324"/>
        <v>Friday</v>
      </c>
      <c r="D3508" t="str">
        <f t="shared" si="325"/>
        <v>September</v>
      </c>
      <c r="E3508">
        <v>20.75</v>
      </c>
      <c r="F3508" t="s">
        <v>13</v>
      </c>
      <c r="G3508" t="s">
        <v>17</v>
      </c>
      <c r="H3508">
        <f t="shared" si="326"/>
        <v>30.75</v>
      </c>
      <c r="I3508">
        <v>1</v>
      </c>
      <c r="J3508" t="s">
        <v>18</v>
      </c>
      <c r="K3508" t="s">
        <v>19</v>
      </c>
      <c r="L3508">
        <f>Table357[[#This Row],[unit_price]]*Table357[[#This Row],[quantity]]</f>
        <v>20.75</v>
      </c>
      <c r="M3508">
        <f t="shared" si="327"/>
        <v>30.75</v>
      </c>
      <c r="N3508">
        <f t="shared" si="329"/>
        <v>10</v>
      </c>
      <c r="O3508" t="s">
        <v>112</v>
      </c>
      <c r="P3508" t="s">
        <v>115</v>
      </c>
      <c r="Q3508" t="str">
        <f>TEXT(Table357[[#This Row],[order_date]],"yyyy")</f>
        <v>2016</v>
      </c>
    </row>
    <row r="3509" spans="1:17" x14ac:dyDescent="0.3">
      <c r="A3509">
        <f t="shared" si="328"/>
        <v>7777898908</v>
      </c>
      <c r="B3509" s="1">
        <v>42629</v>
      </c>
      <c r="C3509" t="str">
        <f t="shared" si="324"/>
        <v>Friday</v>
      </c>
      <c r="D3509" t="str">
        <f t="shared" si="325"/>
        <v>September</v>
      </c>
      <c r="E3509">
        <v>20.5</v>
      </c>
      <c r="F3509" t="s">
        <v>13</v>
      </c>
      <c r="G3509" t="s">
        <v>8</v>
      </c>
      <c r="H3509">
        <f t="shared" si="326"/>
        <v>26.5</v>
      </c>
      <c r="I3509">
        <v>10</v>
      </c>
      <c r="J3509" t="s">
        <v>58</v>
      </c>
      <c r="K3509" t="s">
        <v>59</v>
      </c>
      <c r="L3509">
        <f>Table357[[#This Row],[unit_price]]*Table357[[#This Row],[quantity]]</f>
        <v>205</v>
      </c>
      <c r="M3509">
        <f t="shared" si="327"/>
        <v>265</v>
      </c>
      <c r="N3509">
        <f t="shared" si="329"/>
        <v>60</v>
      </c>
      <c r="O3509" t="s">
        <v>111</v>
      </c>
      <c r="P3509" t="s">
        <v>114</v>
      </c>
      <c r="Q3509" t="str">
        <f>TEXT(Table357[[#This Row],[order_date]],"yyyy")</f>
        <v>2016</v>
      </c>
    </row>
    <row r="3510" spans="1:17" x14ac:dyDescent="0.3">
      <c r="A3510">
        <f t="shared" si="328"/>
        <v>7777898909</v>
      </c>
      <c r="B3510" s="1">
        <v>42629</v>
      </c>
      <c r="C3510" t="str">
        <f t="shared" si="324"/>
        <v>Friday</v>
      </c>
      <c r="D3510" t="str">
        <f t="shared" si="325"/>
        <v>September</v>
      </c>
      <c r="E3510">
        <v>20.75</v>
      </c>
      <c r="F3510" t="s">
        <v>13</v>
      </c>
      <c r="G3510" t="s">
        <v>22</v>
      </c>
      <c r="H3510">
        <f t="shared" si="326"/>
        <v>28.75</v>
      </c>
      <c r="I3510">
        <v>12</v>
      </c>
      <c r="J3510" t="s">
        <v>72</v>
      </c>
      <c r="K3510" t="s">
        <v>73</v>
      </c>
      <c r="L3510">
        <f>Table357[[#This Row],[unit_price]]*Table357[[#This Row],[quantity]]</f>
        <v>249</v>
      </c>
      <c r="M3510">
        <f t="shared" si="327"/>
        <v>345</v>
      </c>
      <c r="N3510">
        <f t="shared" si="329"/>
        <v>96</v>
      </c>
      <c r="O3510" t="s">
        <v>112</v>
      </c>
      <c r="P3510" t="s">
        <v>114</v>
      </c>
      <c r="Q3510" t="str">
        <f>TEXT(Table357[[#This Row],[order_date]],"yyyy")</f>
        <v>2016</v>
      </c>
    </row>
    <row r="3511" spans="1:17" x14ac:dyDescent="0.3">
      <c r="A3511">
        <f t="shared" si="328"/>
        <v>7777898910</v>
      </c>
      <c r="B3511" s="1">
        <v>42629</v>
      </c>
      <c r="C3511" t="str">
        <f t="shared" si="324"/>
        <v>Friday</v>
      </c>
      <c r="D3511" t="str">
        <f t="shared" si="325"/>
        <v>September</v>
      </c>
      <c r="E3511">
        <v>16</v>
      </c>
      <c r="F3511" t="s">
        <v>7</v>
      </c>
      <c r="G3511" t="s">
        <v>8</v>
      </c>
      <c r="H3511">
        <f t="shared" si="326"/>
        <v>20.5</v>
      </c>
      <c r="I3511">
        <v>7</v>
      </c>
      <c r="J3511" t="s">
        <v>11</v>
      </c>
      <c r="K3511" t="s">
        <v>12</v>
      </c>
      <c r="L3511">
        <f>Table357[[#This Row],[unit_price]]*Table357[[#This Row],[quantity]]</f>
        <v>112</v>
      </c>
      <c r="M3511">
        <f t="shared" si="327"/>
        <v>143.5</v>
      </c>
      <c r="N3511">
        <f t="shared" si="329"/>
        <v>31.5</v>
      </c>
      <c r="O3511" t="s">
        <v>111</v>
      </c>
      <c r="P3511" t="s">
        <v>114</v>
      </c>
      <c r="Q3511" t="str">
        <f>TEXT(Table357[[#This Row],[order_date]],"yyyy")</f>
        <v>2016</v>
      </c>
    </row>
    <row r="3512" spans="1:17" x14ac:dyDescent="0.3">
      <c r="A3512">
        <f t="shared" si="328"/>
        <v>7777898911</v>
      </c>
      <c r="B3512" s="1">
        <v>42629</v>
      </c>
      <c r="C3512" t="str">
        <f t="shared" si="324"/>
        <v>Friday</v>
      </c>
      <c r="D3512" t="str">
        <f t="shared" si="325"/>
        <v>September</v>
      </c>
      <c r="E3512">
        <v>20.5</v>
      </c>
      <c r="F3512" t="s">
        <v>13</v>
      </c>
      <c r="G3512" t="s">
        <v>8</v>
      </c>
      <c r="H3512">
        <f t="shared" si="326"/>
        <v>26.5</v>
      </c>
      <c r="I3512">
        <v>7</v>
      </c>
      <c r="J3512" t="s">
        <v>11</v>
      </c>
      <c r="K3512" t="s">
        <v>12</v>
      </c>
      <c r="L3512">
        <f>Table357[[#This Row],[unit_price]]*Table357[[#This Row],[quantity]]</f>
        <v>143.5</v>
      </c>
      <c r="M3512">
        <f t="shared" si="327"/>
        <v>185.5</v>
      </c>
      <c r="N3512">
        <f t="shared" si="329"/>
        <v>42</v>
      </c>
      <c r="O3512" t="s">
        <v>111</v>
      </c>
      <c r="P3512" t="s">
        <v>115</v>
      </c>
      <c r="Q3512" t="str">
        <f>TEXT(Table357[[#This Row],[order_date]],"yyyy")</f>
        <v>2016</v>
      </c>
    </row>
    <row r="3513" spans="1:17" x14ac:dyDescent="0.3">
      <c r="A3513">
        <f t="shared" si="328"/>
        <v>7777898912</v>
      </c>
      <c r="B3513" s="1">
        <v>42630</v>
      </c>
      <c r="C3513" t="str">
        <f t="shared" si="324"/>
        <v>Saturday</v>
      </c>
      <c r="D3513" t="str">
        <f t="shared" si="325"/>
        <v>September</v>
      </c>
      <c r="E3513">
        <v>12</v>
      </c>
      <c r="F3513" t="s">
        <v>27</v>
      </c>
      <c r="G3513" t="s">
        <v>8</v>
      </c>
      <c r="H3513">
        <f t="shared" si="326"/>
        <v>15</v>
      </c>
      <c r="I3513">
        <v>6</v>
      </c>
      <c r="J3513" t="s">
        <v>36</v>
      </c>
      <c r="K3513" t="s">
        <v>37</v>
      </c>
      <c r="L3513">
        <f>Table357[[#This Row],[unit_price]]*Table357[[#This Row],[quantity]]</f>
        <v>72</v>
      </c>
      <c r="M3513">
        <f t="shared" si="327"/>
        <v>90</v>
      </c>
      <c r="N3513">
        <f t="shared" si="329"/>
        <v>18</v>
      </c>
      <c r="O3513" t="s">
        <v>111</v>
      </c>
      <c r="P3513" t="s">
        <v>114</v>
      </c>
      <c r="Q3513" t="str">
        <f>TEXT(Table357[[#This Row],[order_date]],"yyyy")</f>
        <v>2016</v>
      </c>
    </row>
    <row r="3514" spans="1:17" x14ac:dyDescent="0.3">
      <c r="A3514">
        <f t="shared" si="328"/>
        <v>7777898913</v>
      </c>
      <c r="B3514" s="1">
        <v>42630</v>
      </c>
      <c r="C3514" t="str">
        <f t="shared" si="324"/>
        <v>Saturday</v>
      </c>
      <c r="D3514" t="str">
        <f t="shared" si="325"/>
        <v>September</v>
      </c>
      <c r="E3514">
        <v>18.5</v>
      </c>
      <c r="F3514" t="s">
        <v>13</v>
      </c>
      <c r="G3514" t="s">
        <v>14</v>
      </c>
      <c r="H3514">
        <f t="shared" si="326"/>
        <v>25.5</v>
      </c>
      <c r="I3514">
        <v>5</v>
      </c>
      <c r="J3514" t="s">
        <v>15</v>
      </c>
      <c r="K3514" t="s">
        <v>16</v>
      </c>
      <c r="L3514">
        <f>Table357[[#This Row],[unit_price]]*Table357[[#This Row],[quantity]]</f>
        <v>92.5</v>
      </c>
      <c r="M3514">
        <f t="shared" si="327"/>
        <v>127.5</v>
      </c>
      <c r="N3514">
        <f t="shared" si="329"/>
        <v>35</v>
      </c>
      <c r="O3514" t="s">
        <v>112</v>
      </c>
      <c r="P3514" t="s">
        <v>115</v>
      </c>
      <c r="Q3514" t="str">
        <f>TEXT(Table357[[#This Row],[order_date]],"yyyy")</f>
        <v>2016</v>
      </c>
    </row>
    <row r="3515" spans="1:17" x14ac:dyDescent="0.3">
      <c r="A3515">
        <f t="shared" si="328"/>
        <v>7777898914</v>
      </c>
      <c r="B3515" s="1">
        <v>42630</v>
      </c>
      <c r="C3515" t="str">
        <f t="shared" si="324"/>
        <v>Saturday</v>
      </c>
      <c r="D3515" t="str">
        <f t="shared" si="325"/>
        <v>September</v>
      </c>
      <c r="E3515">
        <v>16.5</v>
      </c>
      <c r="F3515" t="s">
        <v>13</v>
      </c>
      <c r="G3515" t="s">
        <v>8</v>
      </c>
      <c r="H3515">
        <f t="shared" si="326"/>
        <v>22.5</v>
      </c>
      <c r="I3515">
        <v>3</v>
      </c>
      <c r="J3515" t="s">
        <v>9</v>
      </c>
      <c r="K3515" t="s">
        <v>10</v>
      </c>
      <c r="L3515">
        <f>Table357[[#This Row],[unit_price]]*Table357[[#This Row],[quantity]]</f>
        <v>49.5</v>
      </c>
      <c r="M3515">
        <f t="shared" si="327"/>
        <v>67.5</v>
      </c>
      <c r="N3515">
        <f t="shared" si="329"/>
        <v>18</v>
      </c>
      <c r="O3515" t="s">
        <v>112</v>
      </c>
      <c r="P3515" t="s">
        <v>114</v>
      </c>
      <c r="Q3515" t="str">
        <f>TEXT(Table357[[#This Row],[order_date]],"yyyy")</f>
        <v>2016</v>
      </c>
    </row>
    <row r="3516" spans="1:17" x14ac:dyDescent="0.3">
      <c r="A3516">
        <f t="shared" si="328"/>
        <v>7777898915</v>
      </c>
      <c r="B3516" s="1">
        <v>42630</v>
      </c>
      <c r="C3516" t="str">
        <f t="shared" si="324"/>
        <v>Saturday</v>
      </c>
      <c r="D3516" t="str">
        <f t="shared" si="325"/>
        <v>September</v>
      </c>
      <c r="E3516">
        <v>20.25</v>
      </c>
      <c r="F3516" t="s">
        <v>13</v>
      </c>
      <c r="G3516" t="s">
        <v>14</v>
      </c>
      <c r="H3516">
        <f t="shared" si="326"/>
        <v>27.25</v>
      </c>
      <c r="I3516">
        <v>10</v>
      </c>
      <c r="J3516" t="s">
        <v>20</v>
      </c>
      <c r="K3516" t="s">
        <v>21</v>
      </c>
      <c r="L3516">
        <f>Table357[[#This Row],[unit_price]]*Table357[[#This Row],[quantity]]</f>
        <v>202.5</v>
      </c>
      <c r="M3516">
        <f t="shared" si="327"/>
        <v>272.5</v>
      </c>
      <c r="N3516">
        <f t="shared" si="329"/>
        <v>70</v>
      </c>
      <c r="O3516" t="s">
        <v>111</v>
      </c>
      <c r="P3516" t="s">
        <v>114</v>
      </c>
      <c r="Q3516" t="str">
        <f>TEXT(Table357[[#This Row],[order_date]],"yyyy")</f>
        <v>2016</v>
      </c>
    </row>
    <row r="3517" spans="1:17" x14ac:dyDescent="0.3">
      <c r="A3517">
        <f t="shared" si="328"/>
        <v>7777898916</v>
      </c>
      <c r="B3517" s="1">
        <v>42630</v>
      </c>
      <c r="C3517" t="str">
        <f t="shared" si="324"/>
        <v>Saturday</v>
      </c>
      <c r="D3517" t="str">
        <f t="shared" si="325"/>
        <v>September</v>
      </c>
      <c r="E3517">
        <v>15.25</v>
      </c>
      <c r="F3517" t="s">
        <v>13</v>
      </c>
      <c r="G3517" t="s">
        <v>8</v>
      </c>
      <c r="H3517">
        <f t="shared" si="326"/>
        <v>21.25</v>
      </c>
      <c r="I3517">
        <v>2</v>
      </c>
      <c r="J3517" t="s">
        <v>48</v>
      </c>
      <c r="K3517" t="s">
        <v>49</v>
      </c>
      <c r="L3517">
        <f>Table357[[#This Row],[unit_price]]*Table357[[#This Row],[quantity]]</f>
        <v>30.5</v>
      </c>
      <c r="M3517">
        <f t="shared" si="327"/>
        <v>42.5</v>
      </c>
      <c r="N3517">
        <f t="shared" si="329"/>
        <v>12</v>
      </c>
      <c r="O3517" t="s">
        <v>111</v>
      </c>
      <c r="P3517" t="s">
        <v>115</v>
      </c>
      <c r="Q3517" t="str">
        <f>TEXT(Table357[[#This Row],[order_date]],"yyyy")</f>
        <v>2016</v>
      </c>
    </row>
    <row r="3518" spans="1:17" x14ac:dyDescent="0.3">
      <c r="A3518">
        <f t="shared" si="328"/>
        <v>7777898917</v>
      </c>
      <c r="B3518" s="1">
        <v>42630</v>
      </c>
      <c r="C3518" t="str">
        <f t="shared" si="324"/>
        <v>Saturday</v>
      </c>
      <c r="D3518" t="str">
        <f t="shared" si="325"/>
        <v>September</v>
      </c>
      <c r="E3518">
        <v>20.75</v>
      </c>
      <c r="F3518" t="s">
        <v>13</v>
      </c>
      <c r="G3518" t="s">
        <v>22</v>
      </c>
      <c r="H3518">
        <f t="shared" si="326"/>
        <v>28.75</v>
      </c>
      <c r="I3518">
        <v>2</v>
      </c>
      <c r="J3518" t="s">
        <v>28</v>
      </c>
      <c r="K3518" t="s">
        <v>29</v>
      </c>
      <c r="L3518">
        <f>Table357[[#This Row],[unit_price]]*Table357[[#This Row],[quantity]]</f>
        <v>41.5</v>
      </c>
      <c r="M3518">
        <f t="shared" si="327"/>
        <v>57.5</v>
      </c>
      <c r="N3518">
        <f t="shared" si="329"/>
        <v>16</v>
      </c>
      <c r="O3518" t="s">
        <v>112</v>
      </c>
      <c r="P3518" t="s">
        <v>114</v>
      </c>
      <c r="Q3518" t="str">
        <f>TEXT(Table357[[#This Row],[order_date]],"yyyy")</f>
        <v>2016</v>
      </c>
    </row>
    <row r="3519" spans="1:17" x14ac:dyDescent="0.3">
      <c r="A3519">
        <f t="shared" si="328"/>
        <v>7777898918</v>
      </c>
      <c r="B3519" s="1">
        <v>42631</v>
      </c>
      <c r="C3519" t="str">
        <f t="shared" si="324"/>
        <v>Sunday</v>
      </c>
      <c r="D3519" t="str">
        <f t="shared" si="325"/>
        <v>September</v>
      </c>
      <c r="E3519">
        <v>12.75</v>
      </c>
      <c r="F3519" t="s">
        <v>27</v>
      </c>
      <c r="G3519" t="s">
        <v>22</v>
      </c>
      <c r="H3519">
        <f t="shared" si="326"/>
        <v>17.75</v>
      </c>
      <c r="I3519">
        <v>7</v>
      </c>
      <c r="J3519" t="s">
        <v>46</v>
      </c>
      <c r="K3519" t="s">
        <v>47</v>
      </c>
      <c r="L3519">
        <f>Table357[[#This Row],[unit_price]]*Table357[[#This Row],[quantity]]</f>
        <v>89.25</v>
      </c>
      <c r="M3519">
        <f t="shared" si="327"/>
        <v>124.25</v>
      </c>
      <c r="N3519">
        <f t="shared" si="329"/>
        <v>35</v>
      </c>
      <c r="O3519" t="s">
        <v>111</v>
      </c>
      <c r="P3519" t="s">
        <v>114</v>
      </c>
      <c r="Q3519" t="str">
        <f>TEXT(Table357[[#This Row],[order_date]],"yyyy")</f>
        <v>2016</v>
      </c>
    </row>
    <row r="3520" spans="1:17" x14ac:dyDescent="0.3">
      <c r="A3520">
        <f t="shared" si="328"/>
        <v>7777898919</v>
      </c>
      <c r="B3520" s="1">
        <v>42631</v>
      </c>
      <c r="C3520" t="str">
        <f t="shared" si="324"/>
        <v>Sunday</v>
      </c>
      <c r="D3520" t="str">
        <f t="shared" si="325"/>
        <v>September</v>
      </c>
      <c r="E3520">
        <v>16</v>
      </c>
      <c r="F3520" t="s">
        <v>7</v>
      </c>
      <c r="G3520" t="s">
        <v>8</v>
      </c>
      <c r="H3520">
        <f t="shared" si="326"/>
        <v>20.5</v>
      </c>
      <c r="I3520">
        <v>4</v>
      </c>
      <c r="J3520" t="s">
        <v>36</v>
      </c>
      <c r="K3520" t="s">
        <v>37</v>
      </c>
      <c r="L3520">
        <f>Table357[[#This Row],[unit_price]]*Table357[[#This Row],[quantity]]</f>
        <v>64</v>
      </c>
      <c r="M3520">
        <f t="shared" si="327"/>
        <v>82</v>
      </c>
      <c r="N3520">
        <f t="shared" si="329"/>
        <v>18</v>
      </c>
      <c r="O3520" t="s">
        <v>111</v>
      </c>
      <c r="P3520" t="s">
        <v>115</v>
      </c>
      <c r="Q3520" t="str">
        <f>TEXT(Table357[[#This Row],[order_date]],"yyyy")</f>
        <v>2016</v>
      </c>
    </row>
    <row r="3521" spans="1:17" x14ac:dyDescent="0.3">
      <c r="A3521">
        <f t="shared" si="328"/>
        <v>7777898920</v>
      </c>
      <c r="B3521" s="1">
        <v>42632</v>
      </c>
      <c r="C3521" t="str">
        <f t="shared" si="324"/>
        <v>Monday</v>
      </c>
      <c r="D3521" t="str">
        <f t="shared" si="325"/>
        <v>September</v>
      </c>
      <c r="E3521">
        <v>12</v>
      </c>
      <c r="F3521" t="s">
        <v>27</v>
      </c>
      <c r="G3521" t="s">
        <v>8</v>
      </c>
      <c r="H3521">
        <f t="shared" si="326"/>
        <v>15</v>
      </c>
      <c r="I3521">
        <v>2</v>
      </c>
      <c r="J3521" t="s">
        <v>36</v>
      </c>
      <c r="K3521" t="s">
        <v>37</v>
      </c>
      <c r="L3521">
        <f>Table357[[#This Row],[unit_price]]*Table357[[#This Row],[quantity]]</f>
        <v>24</v>
      </c>
      <c r="M3521">
        <f t="shared" si="327"/>
        <v>30</v>
      </c>
      <c r="N3521">
        <f t="shared" si="329"/>
        <v>6</v>
      </c>
      <c r="O3521" t="s">
        <v>111</v>
      </c>
      <c r="P3521" t="s">
        <v>115</v>
      </c>
      <c r="Q3521" t="str">
        <f>TEXT(Table357[[#This Row],[order_date]],"yyyy")</f>
        <v>2016</v>
      </c>
    </row>
    <row r="3522" spans="1:17" x14ac:dyDescent="0.3">
      <c r="A3522">
        <f t="shared" si="328"/>
        <v>7777898921</v>
      </c>
      <c r="B3522" s="1">
        <v>42632</v>
      </c>
      <c r="C3522" t="str">
        <f t="shared" ref="C3522:C3585" si="330">TEXT(B3522,"dddd")</f>
        <v>Monday</v>
      </c>
      <c r="D3522" t="str">
        <f t="shared" si="325"/>
        <v>September</v>
      </c>
      <c r="E3522">
        <v>20.25</v>
      </c>
      <c r="F3522" t="s">
        <v>13</v>
      </c>
      <c r="G3522" t="s">
        <v>14</v>
      </c>
      <c r="H3522">
        <f t="shared" si="326"/>
        <v>27.25</v>
      </c>
      <c r="I3522">
        <v>1</v>
      </c>
      <c r="J3522" t="s">
        <v>68</v>
      </c>
      <c r="K3522" t="s">
        <v>69</v>
      </c>
      <c r="L3522">
        <f>Table357[[#This Row],[unit_price]]*Table357[[#This Row],[quantity]]</f>
        <v>20.25</v>
      </c>
      <c r="M3522">
        <f t="shared" si="327"/>
        <v>27.25</v>
      </c>
      <c r="N3522">
        <f t="shared" si="329"/>
        <v>7</v>
      </c>
      <c r="O3522" t="s">
        <v>111</v>
      </c>
      <c r="P3522" t="s">
        <v>114</v>
      </c>
      <c r="Q3522" t="str">
        <f>TEXT(Table357[[#This Row],[order_date]],"yyyy")</f>
        <v>2016</v>
      </c>
    </row>
    <row r="3523" spans="1:17" x14ac:dyDescent="0.3">
      <c r="A3523">
        <f t="shared" si="328"/>
        <v>7777898922</v>
      </c>
      <c r="B3523" s="1">
        <v>42632</v>
      </c>
      <c r="C3523" t="str">
        <f t="shared" si="330"/>
        <v>Monday</v>
      </c>
      <c r="D3523" t="str">
        <f t="shared" ref="D3523:D3586" si="331">TEXT(B3523,"mmmm")</f>
        <v>September</v>
      </c>
      <c r="E3523">
        <v>10.5</v>
      </c>
      <c r="F3523" t="s">
        <v>27</v>
      </c>
      <c r="G3523" t="s">
        <v>8</v>
      </c>
      <c r="H3523">
        <f t="shared" ref="H3523:H3586" si="332">E3523 +   IF(F3523="S", 2, IF(F3523="M", 3.5, IF(F3523="L", 5, 0))) +  IF(G3523="Classic", 1, IF(G3523="Veggie", 2, IF(G3523="Chicken", 3, IF(G3523="Supreme",5,0))))</f>
        <v>13.5</v>
      </c>
      <c r="I3523">
        <v>3</v>
      </c>
      <c r="J3523" t="s">
        <v>9</v>
      </c>
      <c r="K3523" t="s">
        <v>10</v>
      </c>
      <c r="L3523">
        <f>Table357[[#This Row],[unit_price]]*Table357[[#This Row],[quantity]]</f>
        <v>31.5</v>
      </c>
      <c r="M3523">
        <f t="shared" ref="M3523:M3586" si="333">H3523*I3523</f>
        <v>40.5</v>
      </c>
      <c r="N3523">
        <f t="shared" si="329"/>
        <v>9</v>
      </c>
      <c r="O3523" t="s">
        <v>112</v>
      </c>
      <c r="P3523" t="s">
        <v>115</v>
      </c>
      <c r="Q3523" t="str">
        <f>TEXT(Table357[[#This Row],[order_date]],"yyyy")</f>
        <v>2016</v>
      </c>
    </row>
    <row r="3524" spans="1:17" x14ac:dyDescent="0.3">
      <c r="A3524">
        <f t="shared" ref="A3524:A3587" si="334">A3523+1</f>
        <v>7777898923</v>
      </c>
      <c r="B3524" s="1">
        <v>42632</v>
      </c>
      <c r="C3524" t="str">
        <f t="shared" si="330"/>
        <v>Monday</v>
      </c>
      <c r="D3524" t="str">
        <f t="shared" si="331"/>
        <v>September</v>
      </c>
      <c r="E3524">
        <v>20.25</v>
      </c>
      <c r="F3524" t="s">
        <v>13</v>
      </c>
      <c r="G3524" t="s">
        <v>14</v>
      </c>
      <c r="H3524">
        <f t="shared" si="332"/>
        <v>27.25</v>
      </c>
      <c r="I3524">
        <v>4</v>
      </c>
      <c r="J3524" t="s">
        <v>20</v>
      </c>
      <c r="K3524" t="s">
        <v>21</v>
      </c>
      <c r="L3524">
        <f>Table357[[#This Row],[unit_price]]*Table357[[#This Row],[quantity]]</f>
        <v>81</v>
      </c>
      <c r="M3524">
        <f t="shared" si="333"/>
        <v>109</v>
      </c>
      <c r="N3524">
        <f t="shared" si="329"/>
        <v>28</v>
      </c>
      <c r="O3524" t="s">
        <v>112</v>
      </c>
      <c r="P3524" t="s">
        <v>114</v>
      </c>
      <c r="Q3524" t="str">
        <f>TEXT(Table357[[#This Row],[order_date]],"yyyy")</f>
        <v>2016</v>
      </c>
    </row>
    <row r="3525" spans="1:17" x14ac:dyDescent="0.3">
      <c r="A3525">
        <f t="shared" si="334"/>
        <v>7777898924</v>
      </c>
      <c r="B3525" s="1">
        <v>42632</v>
      </c>
      <c r="C3525" t="str">
        <f t="shared" si="330"/>
        <v>Monday</v>
      </c>
      <c r="D3525" t="str">
        <f t="shared" si="331"/>
        <v>September</v>
      </c>
      <c r="E3525">
        <v>20.75</v>
      </c>
      <c r="F3525" t="s">
        <v>13</v>
      </c>
      <c r="G3525" t="s">
        <v>17</v>
      </c>
      <c r="H3525">
        <f t="shared" si="332"/>
        <v>30.75</v>
      </c>
      <c r="I3525">
        <v>2</v>
      </c>
      <c r="J3525" t="s">
        <v>25</v>
      </c>
      <c r="K3525" t="s">
        <v>26</v>
      </c>
      <c r="L3525">
        <f>Table357[[#This Row],[unit_price]]*Table357[[#This Row],[quantity]]</f>
        <v>41.5</v>
      </c>
      <c r="M3525">
        <f t="shared" si="333"/>
        <v>61.5</v>
      </c>
      <c r="N3525">
        <f t="shared" ref="N3525:N3588" si="335">(H3525-E3525)*I3525</f>
        <v>20</v>
      </c>
      <c r="O3525" t="s">
        <v>111</v>
      </c>
      <c r="P3525" t="s">
        <v>115</v>
      </c>
      <c r="Q3525" t="str">
        <f>TEXT(Table357[[#This Row],[order_date]],"yyyy")</f>
        <v>2016</v>
      </c>
    </row>
    <row r="3526" spans="1:17" x14ac:dyDescent="0.3">
      <c r="A3526">
        <f t="shared" si="334"/>
        <v>7777898925</v>
      </c>
      <c r="B3526" s="1">
        <v>42632</v>
      </c>
      <c r="C3526" t="str">
        <f t="shared" si="330"/>
        <v>Monday</v>
      </c>
      <c r="D3526" t="str">
        <f t="shared" si="331"/>
        <v>September</v>
      </c>
      <c r="E3526">
        <v>12.75</v>
      </c>
      <c r="F3526" t="s">
        <v>27</v>
      </c>
      <c r="G3526" t="s">
        <v>22</v>
      </c>
      <c r="H3526">
        <f t="shared" si="332"/>
        <v>17.75</v>
      </c>
      <c r="I3526">
        <v>6</v>
      </c>
      <c r="J3526" t="s">
        <v>46</v>
      </c>
      <c r="K3526" t="s">
        <v>47</v>
      </c>
      <c r="L3526">
        <f>Table357[[#This Row],[unit_price]]*Table357[[#This Row],[quantity]]</f>
        <v>76.5</v>
      </c>
      <c r="M3526">
        <f t="shared" si="333"/>
        <v>106.5</v>
      </c>
      <c r="N3526">
        <f t="shared" si="335"/>
        <v>30</v>
      </c>
      <c r="O3526" t="s">
        <v>112</v>
      </c>
      <c r="P3526" t="s">
        <v>114</v>
      </c>
      <c r="Q3526" t="str">
        <f>TEXT(Table357[[#This Row],[order_date]],"yyyy")</f>
        <v>2016</v>
      </c>
    </row>
    <row r="3527" spans="1:17" x14ac:dyDescent="0.3">
      <c r="A3527">
        <f t="shared" si="334"/>
        <v>7777898926</v>
      </c>
      <c r="B3527" s="1">
        <v>42632</v>
      </c>
      <c r="C3527" t="str">
        <f t="shared" si="330"/>
        <v>Monday</v>
      </c>
      <c r="D3527" t="str">
        <f t="shared" si="331"/>
        <v>September</v>
      </c>
      <c r="E3527">
        <v>16</v>
      </c>
      <c r="F3527" t="s">
        <v>7</v>
      </c>
      <c r="G3527" t="s">
        <v>8</v>
      </c>
      <c r="H3527">
        <f t="shared" si="332"/>
        <v>20.5</v>
      </c>
      <c r="I3527">
        <v>6</v>
      </c>
      <c r="J3527" t="s">
        <v>11</v>
      </c>
      <c r="K3527" t="s">
        <v>12</v>
      </c>
      <c r="L3527">
        <f>Table357[[#This Row],[unit_price]]*Table357[[#This Row],[quantity]]</f>
        <v>96</v>
      </c>
      <c r="M3527">
        <f t="shared" si="333"/>
        <v>123</v>
      </c>
      <c r="N3527">
        <f t="shared" si="335"/>
        <v>27</v>
      </c>
      <c r="O3527" t="s">
        <v>111</v>
      </c>
      <c r="P3527" t="s">
        <v>115</v>
      </c>
      <c r="Q3527" t="str">
        <f>TEXT(Table357[[#This Row],[order_date]],"yyyy")</f>
        <v>2016</v>
      </c>
    </row>
    <row r="3528" spans="1:17" x14ac:dyDescent="0.3">
      <c r="A3528">
        <f t="shared" si="334"/>
        <v>7777898927</v>
      </c>
      <c r="B3528" s="1">
        <v>42632</v>
      </c>
      <c r="C3528" t="str">
        <f t="shared" si="330"/>
        <v>Monday</v>
      </c>
      <c r="D3528" t="str">
        <f t="shared" si="331"/>
        <v>September</v>
      </c>
      <c r="E3528">
        <v>12.75</v>
      </c>
      <c r="F3528" t="s">
        <v>27</v>
      </c>
      <c r="G3528" t="s">
        <v>14</v>
      </c>
      <c r="H3528">
        <f t="shared" si="332"/>
        <v>16.75</v>
      </c>
      <c r="I3528">
        <v>11</v>
      </c>
      <c r="J3528" t="s">
        <v>62</v>
      </c>
      <c r="K3528" t="s">
        <v>63</v>
      </c>
      <c r="L3528">
        <f>Table357[[#This Row],[unit_price]]*Table357[[#This Row],[quantity]]</f>
        <v>140.25</v>
      </c>
      <c r="M3528">
        <f t="shared" si="333"/>
        <v>184.25</v>
      </c>
      <c r="N3528">
        <f t="shared" si="335"/>
        <v>44</v>
      </c>
      <c r="O3528" t="s">
        <v>112</v>
      </c>
      <c r="P3528" t="s">
        <v>114</v>
      </c>
      <c r="Q3528" t="str">
        <f>TEXT(Table357[[#This Row],[order_date]],"yyyy")</f>
        <v>2016</v>
      </c>
    </row>
    <row r="3529" spans="1:17" x14ac:dyDescent="0.3">
      <c r="A3529">
        <f t="shared" si="334"/>
        <v>7777898928</v>
      </c>
      <c r="B3529" s="1">
        <v>42633</v>
      </c>
      <c r="C3529" t="str">
        <f t="shared" si="330"/>
        <v>Tuesday</v>
      </c>
      <c r="D3529" t="str">
        <f t="shared" si="331"/>
        <v>September</v>
      </c>
      <c r="E3529">
        <v>20.25</v>
      </c>
      <c r="F3529" t="s">
        <v>13</v>
      </c>
      <c r="G3529" t="s">
        <v>14</v>
      </c>
      <c r="H3529">
        <f t="shared" si="332"/>
        <v>27.25</v>
      </c>
      <c r="I3529">
        <v>9</v>
      </c>
      <c r="J3529" t="s">
        <v>68</v>
      </c>
      <c r="K3529" t="s">
        <v>69</v>
      </c>
      <c r="L3529">
        <f>Table357[[#This Row],[unit_price]]*Table357[[#This Row],[quantity]]</f>
        <v>182.25</v>
      </c>
      <c r="M3529">
        <f t="shared" si="333"/>
        <v>245.25</v>
      </c>
      <c r="N3529">
        <f t="shared" si="335"/>
        <v>63</v>
      </c>
      <c r="O3529" t="s">
        <v>112</v>
      </c>
      <c r="P3529" t="s">
        <v>115</v>
      </c>
      <c r="Q3529" t="str">
        <f>TEXT(Table357[[#This Row],[order_date]],"yyyy")</f>
        <v>2016</v>
      </c>
    </row>
    <row r="3530" spans="1:17" x14ac:dyDescent="0.3">
      <c r="A3530">
        <f t="shared" si="334"/>
        <v>7777898929</v>
      </c>
      <c r="B3530" s="1">
        <v>42633</v>
      </c>
      <c r="C3530" t="str">
        <f t="shared" si="330"/>
        <v>Tuesday</v>
      </c>
      <c r="D3530" t="str">
        <f t="shared" si="331"/>
        <v>September</v>
      </c>
      <c r="E3530">
        <v>20.75</v>
      </c>
      <c r="F3530" t="s">
        <v>13</v>
      </c>
      <c r="G3530" t="s">
        <v>22</v>
      </c>
      <c r="H3530">
        <f t="shared" si="332"/>
        <v>28.75</v>
      </c>
      <c r="I3530">
        <v>6</v>
      </c>
      <c r="J3530" t="s">
        <v>28</v>
      </c>
      <c r="K3530" t="s">
        <v>29</v>
      </c>
      <c r="L3530">
        <f>Table357[[#This Row],[unit_price]]*Table357[[#This Row],[quantity]]</f>
        <v>124.5</v>
      </c>
      <c r="M3530">
        <f t="shared" si="333"/>
        <v>172.5</v>
      </c>
      <c r="N3530">
        <f t="shared" si="335"/>
        <v>48</v>
      </c>
      <c r="O3530" t="s">
        <v>112</v>
      </c>
      <c r="P3530" t="s">
        <v>114</v>
      </c>
      <c r="Q3530" t="str">
        <f>TEXT(Table357[[#This Row],[order_date]],"yyyy")</f>
        <v>2016</v>
      </c>
    </row>
    <row r="3531" spans="1:17" x14ac:dyDescent="0.3">
      <c r="A3531">
        <f t="shared" si="334"/>
        <v>7777898930</v>
      </c>
      <c r="B3531" s="1">
        <v>42633</v>
      </c>
      <c r="C3531" t="str">
        <f t="shared" si="330"/>
        <v>Tuesday</v>
      </c>
      <c r="D3531" t="str">
        <f t="shared" si="331"/>
        <v>September</v>
      </c>
      <c r="E3531">
        <v>23.65</v>
      </c>
      <c r="F3531" t="s">
        <v>27</v>
      </c>
      <c r="G3531" t="s">
        <v>17</v>
      </c>
      <c r="H3531">
        <f t="shared" si="332"/>
        <v>30.65</v>
      </c>
      <c r="I3531">
        <v>3</v>
      </c>
      <c r="J3531" t="s">
        <v>77</v>
      </c>
      <c r="K3531" t="s">
        <v>78</v>
      </c>
      <c r="L3531">
        <f>Table357[[#This Row],[unit_price]]*Table357[[#This Row],[quantity]]</f>
        <v>70.949999999999989</v>
      </c>
      <c r="M3531">
        <f t="shared" si="333"/>
        <v>91.949999999999989</v>
      </c>
      <c r="N3531">
        <f t="shared" si="335"/>
        <v>21</v>
      </c>
      <c r="O3531" t="s">
        <v>111</v>
      </c>
      <c r="P3531" t="s">
        <v>114</v>
      </c>
      <c r="Q3531" t="str">
        <f>TEXT(Table357[[#This Row],[order_date]],"yyyy")</f>
        <v>2016</v>
      </c>
    </row>
    <row r="3532" spans="1:17" x14ac:dyDescent="0.3">
      <c r="A3532">
        <f t="shared" si="334"/>
        <v>7777898931</v>
      </c>
      <c r="B3532" s="1">
        <v>42633</v>
      </c>
      <c r="C3532" t="str">
        <f t="shared" si="330"/>
        <v>Tuesday</v>
      </c>
      <c r="D3532" t="str">
        <f t="shared" si="331"/>
        <v>September</v>
      </c>
      <c r="E3532">
        <v>16.5</v>
      </c>
      <c r="F3532" t="s">
        <v>13</v>
      </c>
      <c r="G3532" t="s">
        <v>8</v>
      </c>
      <c r="H3532">
        <f t="shared" si="332"/>
        <v>22.5</v>
      </c>
      <c r="I3532">
        <v>5</v>
      </c>
      <c r="J3532" t="s">
        <v>9</v>
      </c>
      <c r="K3532" t="s">
        <v>10</v>
      </c>
      <c r="L3532">
        <f>Table357[[#This Row],[unit_price]]*Table357[[#This Row],[quantity]]</f>
        <v>82.5</v>
      </c>
      <c r="M3532">
        <f t="shared" si="333"/>
        <v>112.5</v>
      </c>
      <c r="N3532">
        <f t="shared" si="335"/>
        <v>30</v>
      </c>
      <c r="O3532" t="s">
        <v>111</v>
      </c>
      <c r="P3532" t="s">
        <v>115</v>
      </c>
      <c r="Q3532" t="str">
        <f>TEXT(Table357[[#This Row],[order_date]],"yyyy")</f>
        <v>2016</v>
      </c>
    </row>
    <row r="3533" spans="1:17" x14ac:dyDescent="0.3">
      <c r="A3533">
        <f t="shared" si="334"/>
        <v>7777898932</v>
      </c>
      <c r="B3533" s="1">
        <v>42634</v>
      </c>
      <c r="C3533" t="str">
        <f t="shared" si="330"/>
        <v>Wednesday</v>
      </c>
      <c r="D3533" t="str">
        <f t="shared" si="331"/>
        <v>September</v>
      </c>
      <c r="E3533">
        <v>16</v>
      </c>
      <c r="F3533" t="s">
        <v>7</v>
      </c>
      <c r="G3533" t="s">
        <v>8</v>
      </c>
      <c r="H3533">
        <f t="shared" si="332"/>
        <v>20.5</v>
      </c>
      <c r="I3533">
        <v>8</v>
      </c>
      <c r="J3533" t="s">
        <v>36</v>
      </c>
      <c r="K3533" t="s">
        <v>37</v>
      </c>
      <c r="L3533">
        <f>Table357[[#This Row],[unit_price]]*Table357[[#This Row],[quantity]]</f>
        <v>128</v>
      </c>
      <c r="M3533">
        <f t="shared" si="333"/>
        <v>164</v>
      </c>
      <c r="N3533">
        <f t="shared" si="335"/>
        <v>36</v>
      </c>
      <c r="O3533" t="s">
        <v>111</v>
      </c>
      <c r="P3533" t="s">
        <v>114</v>
      </c>
      <c r="Q3533" t="str">
        <f>TEXT(Table357[[#This Row],[order_date]],"yyyy")</f>
        <v>2016</v>
      </c>
    </row>
    <row r="3534" spans="1:17" x14ac:dyDescent="0.3">
      <c r="A3534">
        <f t="shared" si="334"/>
        <v>7777898933</v>
      </c>
      <c r="B3534" s="1">
        <v>42634</v>
      </c>
      <c r="C3534" t="str">
        <f t="shared" si="330"/>
        <v>Wednesday</v>
      </c>
      <c r="D3534" t="str">
        <f t="shared" si="331"/>
        <v>September</v>
      </c>
      <c r="E3534">
        <v>20.5</v>
      </c>
      <c r="F3534" t="s">
        <v>13</v>
      </c>
      <c r="G3534" t="s">
        <v>8</v>
      </c>
      <c r="H3534">
        <f t="shared" si="332"/>
        <v>26.5</v>
      </c>
      <c r="I3534">
        <v>4</v>
      </c>
      <c r="J3534" t="s">
        <v>58</v>
      </c>
      <c r="K3534" t="s">
        <v>59</v>
      </c>
      <c r="L3534">
        <f>Table357[[#This Row],[unit_price]]*Table357[[#This Row],[quantity]]</f>
        <v>82</v>
      </c>
      <c r="M3534">
        <f t="shared" si="333"/>
        <v>106</v>
      </c>
      <c r="N3534">
        <f t="shared" si="335"/>
        <v>24</v>
      </c>
      <c r="O3534" t="s">
        <v>112</v>
      </c>
      <c r="P3534" t="s">
        <v>115</v>
      </c>
      <c r="Q3534" t="str">
        <f>TEXT(Table357[[#This Row],[order_date]],"yyyy")</f>
        <v>2016</v>
      </c>
    </row>
    <row r="3535" spans="1:17" x14ac:dyDescent="0.3">
      <c r="A3535">
        <f t="shared" si="334"/>
        <v>7777898934</v>
      </c>
      <c r="B3535" s="1">
        <v>42634</v>
      </c>
      <c r="C3535" t="str">
        <f t="shared" si="330"/>
        <v>Wednesday</v>
      </c>
      <c r="D3535" t="str">
        <f t="shared" si="331"/>
        <v>September</v>
      </c>
      <c r="E3535">
        <v>12.5</v>
      </c>
      <c r="F3535" t="s">
        <v>7</v>
      </c>
      <c r="G3535" t="s">
        <v>8</v>
      </c>
      <c r="H3535">
        <f t="shared" si="332"/>
        <v>17</v>
      </c>
      <c r="I3535">
        <v>11</v>
      </c>
      <c r="J3535" t="s">
        <v>48</v>
      </c>
      <c r="K3535" t="s">
        <v>49</v>
      </c>
      <c r="L3535">
        <f>Table357[[#This Row],[unit_price]]*Table357[[#This Row],[quantity]]</f>
        <v>137.5</v>
      </c>
      <c r="M3535">
        <f t="shared" si="333"/>
        <v>187</v>
      </c>
      <c r="N3535">
        <f t="shared" si="335"/>
        <v>49.5</v>
      </c>
      <c r="O3535" t="s">
        <v>111</v>
      </c>
      <c r="P3535" t="s">
        <v>114</v>
      </c>
      <c r="Q3535" t="str">
        <f>TEXT(Table357[[#This Row],[order_date]],"yyyy")</f>
        <v>2016</v>
      </c>
    </row>
    <row r="3536" spans="1:17" x14ac:dyDescent="0.3">
      <c r="A3536">
        <f t="shared" si="334"/>
        <v>7777898935</v>
      </c>
      <c r="B3536" s="1">
        <v>42634</v>
      </c>
      <c r="C3536" t="str">
        <f t="shared" si="330"/>
        <v>Wednesday</v>
      </c>
      <c r="D3536" t="str">
        <f t="shared" si="331"/>
        <v>September</v>
      </c>
      <c r="E3536">
        <v>9.75</v>
      </c>
      <c r="F3536" t="s">
        <v>27</v>
      </c>
      <c r="G3536" t="s">
        <v>8</v>
      </c>
      <c r="H3536">
        <f t="shared" si="332"/>
        <v>12.75</v>
      </c>
      <c r="I3536">
        <v>2</v>
      </c>
      <c r="J3536" t="s">
        <v>48</v>
      </c>
      <c r="K3536" t="s">
        <v>49</v>
      </c>
      <c r="L3536">
        <f>Table357[[#This Row],[unit_price]]*Table357[[#This Row],[quantity]]</f>
        <v>19.5</v>
      </c>
      <c r="M3536">
        <f t="shared" si="333"/>
        <v>25.5</v>
      </c>
      <c r="N3536">
        <f t="shared" si="335"/>
        <v>6</v>
      </c>
      <c r="O3536" t="s">
        <v>111</v>
      </c>
      <c r="P3536" t="s">
        <v>115</v>
      </c>
      <c r="Q3536" t="str">
        <f>TEXT(Table357[[#This Row],[order_date]],"yyyy")</f>
        <v>2016</v>
      </c>
    </row>
    <row r="3537" spans="1:17" x14ac:dyDescent="0.3">
      <c r="A3537">
        <f t="shared" si="334"/>
        <v>7777898936</v>
      </c>
      <c r="B3537" s="1">
        <v>42634</v>
      </c>
      <c r="C3537" t="str">
        <f t="shared" si="330"/>
        <v>Wednesday</v>
      </c>
      <c r="D3537" t="str">
        <f t="shared" si="331"/>
        <v>September</v>
      </c>
      <c r="E3537">
        <v>20.75</v>
      </c>
      <c r="F3537" t="s">
        <v>13</v>
      </c>
      <c r="G3537" t="s">
        <v>17</v>
      </c>
      <c r="H3537">
        <f t="shared" si="332"/>
        <v>30.75</v>
      </c>
      <c r="I3537">
        <v>8</v>
      </c>
      <c r="J3537" t="s">
        <v>66</v>
      </c>
      <c r="K3537" t="s">
        <v>67</v>
      </c>
      <c r="L3537">
        <f>Table357[[#This Row],[unit_price]]*Table357[[#This Row],[quantity]]</f>
        <v>166</v>
      </c>
      <c r="M3537">
        <f t="shared" si="333"/>
        <v>246</v>
      </c>
      <c r="N3537">
        <f t="shared" si="335"/>
        <v>80</v>
      </c>
      <c r="O3537" t="s">
        <v>111</v>
      </c>
      <c r="P3537" t="s">
        <v>115</v>
      </c>
      <c r="Q3537" t="str">
        <f>TEXT(Table357[[#This Row],[order_date]],"yyyy")</f>
        <v>2016</v>
      </c>
    </row>
    <row r="3538" spans="1:17" x14ac:dyDescent="0.3">
      <c r="A3538">
        <f t="shared" si="334"/>
        <v>7777898937</v>
      </c>
      <c r="B3538" s="1">
        <v>42635</v>
      </c>
      <c r="C3538" t="str">
        <f t="shared" si="330"/>
        <v>Thursday</v>
      </c>
      <c r="D3538" t="str">
        <f t="shared" si="331"/>
        <v>September</v>
      </c>
      <c r="E3538">
        <v>12.5</v>
      </c>
      <c r="F3538" t="s">
        <v>27</v>
      </c>
      <c r="G3538" t="s">
        <v>17</v>
      </c>
      <c r="H3538">
        <f t="shared" si="332"/>
        <v>19.5</v>
      </c>
      <c r="I3538">
        <v>7</v>
      </c>
      <c r="J3538" t="s">
        <v>54</v>
      </c>
      <c r="K3538" t="s">
        <v>55</v>
      </c>
      <c r="L3538">
        <f>Table357[[#This Row],[unit_price]]*Table357[[#This Row],[quantity]]</f>
        <v>87.5</v>
      </c>
      <c r="M3538">
        <f t="shared" si="333"/>
        <v>136.5</v>
      </c>
      <c r="N3538">
        <f t="shared" si="335"/>
        <v>49</v>
      </c>
      <c r="O3538" t="s">
        <v>112</v>
      </c>
      <c r="P3538" t="s">
        <v>115</v>
      </c>
      <c r="Q3538" t="str">
        <f>TEXT(Table357[[#This Row],[order_date]],"yyyy")</f>
        <v>2016</v>
      </c>
    </row>
    <row r="3539" spans="1:17" x14ac:dyDescent="0.3">
      <c r="A3539">
        <f t="shared" si="334"/>
        <v>7777898938</v>
      </c>
      <c r="B3539" s="1">
        <v>42635</v>
      </c>
      <c r="C3539" t="str">
        <f t="shared" si="330"/>
        <v>Thursday</v>
      </c>
      <c r="D3539" t="str">
        <f t="shared" si="331"/>
        <v>September</v>
      </c>
      <c r="E3539">
        <v>12.75</v>
      </c>
      <c r="F3539" t="s">
        <v>27</v>
      </c>
      <c r="G3539" t="s">
        <v>22</v>
      </c>
      <c r="H3539">
        <f t="shared" si="332"/>
        <v>17.75</v>
      </c>
      <c r="I3539">
        <v>3</v>
      </c>
      <c r="J3539" t="s">
        <v>44</v>
      </c>
      <c r="K3539" t="s">
        <v>45</v>
      </c>
      <c r="L3539">
        <f>Table357[[#This Row],[unit_price]]*Table357[[#This Row],[quantity]]</f>
        <v>38.25</v>
      </c>
      <c r="M3539">
        <f t="shared" si="333"/>
        <v>53.25</v>
      </c>
      <c r="N3539">
        <f t="shared" si="335"/>
        <v>15</v>
      </c>
      <c r="O3539" t="s">
        <v>111</v>
      </c>
      <c r="P3539" t="s">
        <v>115</v>
      </c>
      <c r="Q3539" t="str">
        <f>TEXT(Table357[[#This Row],[order_date]],"yyyy")</f>
        <v>2016</v>
      </c>
    </row>
    <row r="3540" spans="1:17" x14ac:dyDescent="0.3">
      <c r="A3540">
        <f t="shared" si="334"/>
        <v>7777898939</v>
      </c>
      <c r="B3540" s="1">
        <v>42635</v>
      </c>
      <c r="C3540" t="str">
        <f t="shared" si="330"/>
        <v>Thursday</v>
      </c>
      <c r="D3540" t="str">
        <f t="shared" si="331"/>
        <v>September</v>
      </c>
      <c r="E3540">
        <v>12.5</v>
      </c>
      <c r="F3540" t="s">
        <v>27</v>
      </c>
      <c r="G3540" t="s">
        <v>17</v>
      </c>
      <c r="H3540">
        <f t="shared" si="332"/>
        <v>19.5</v>
      </c>
      <c r="I3540">
        <v>5</v>
      </c>
      <c r="J3540" t="s">
        <v>38</v>
      </c>
      <c r="K3540" t="s">
        <v>39</v>
      </c>
      <c r="L3540">
        <f>Table357[[#This Row],[unit_price]]*Table357[[#This Row],[quantity]]</f>
        <v>62.5</v>
      </c>
      <c r="M3540">
        <f t="shared" si="333"/>
        <v>97.5</v>
      </c>
      <c r="N3540">
        <f t="shared" si="335"/>
        <v>35</v>
      </c>
      <c r="O3540" t="s">
        <v>112</v>
      </c>
      <c r="P3540" t="s">
        <v>115</v>
      </c>
      <c r="Q3540" t="str">
        <f>TEXT(Table357[[#This Row],[order_date]],"yyyy")</f>
        <v>2016</v>
      </c>
    </row>
    <row r="3541" spans="1:17" x14ac:dyDescent="0.3">
      <c r="A3541">
        <f t="shared" si="334"/>
        <v>7777898940</v>
      </c>
      <c r="B3541" s="1">
        <v>42635</v>
      </c>
      <c r="C3541" t="str">
        <f t="shared" si="330"/>
        <v>Thursday</v>
      </c>
      <c r="D3541" t="str">
        <f t="shared" si="331"/>
        <v>September</v>
      </c>
      <c r="E3541">
        <v>12.5</v>
      </c>
      <c r="F3541" t="s">
        <v>27</v>
      </c>
      <c r="G3541" t="s">
        <v>17</v>
      </c>
      <c r="H3541">
        <f t="shared" si="332"/>
        <v>19.5</v>
      </c>
      <c r="I3541">
        <v>6</v>
      </c>
      <c r="J3541" t="s">
        <v>32</v>
      </c>
      <c r="K3541" t="s">
        <v>33</v>
      </c>
      <c r="L3541">
        <f>Table357[[#This Row],[unit_price]]*Table357[[#This Row],[quantity]]</f>
        <v>75</v>
      </c>
      <c r="M3541">
        <f t="shared" si="333"/>
        <v>117</v>
      </c>
      <c r="N3541">
        <f t="shared" si="335"/>
        <v>42</v>
      </c>
      <c r="O3541" t="s">
        <v>111</v>
      </c>
      <c r="P3541" t="s">
        <v>114</v>
      </c>
      <c r="Q3541" t="str">
        <f>TEXT(Table357[[#This Row],[order_date]],"yyyy")</f>
        <v>2016</v>
      </c>
    </row>
    <row r="3542" spans="1:17" x14ac:dyDescent="0.3">
      <c r="A3542">
        <f t="shared" si="334"/>
        <v>7777898941</v>
      </c>
      <c r="B3542" s="1">
        <v>42635</v>
      </c>
      <c r="C3542" t="str">
        <f t="shared" si="330"/>
        <v>Thursday</v>
      </c>
      <c r="D3542" t="str">
        <f t="shared" si="331"/>
        <v>September</v>
      </c>
      <c r="E3542">
        <v>20.75</v>
      </c>
      <c r="F3542" t="s">
        <v>13</v>
      </c>
      <c r="G3542" t="s">
        <v>22</v>
      </c>
      <c r="H3542">
        <f t="shared" si="332"/>
        <v>28.75</v>
      </c>
      <c r="I3542">
        <v>4</v>
      </c>
      <c r="J3542" t="s">
        <v>23</v>
      </c>
      <c r="K3542" t="s">
        <v>24</v>
      </c>
      <c r="L3542">
        <f>Table357[[#This Row],[unit_price]]*Table357[[#This Row],[quantity]]</f>
        <v>83</v>
      </c>
      <c r="M3542">
        <f t="shared" si="333"/>
        <v>115</v>
      </c>
      <c r="N3542">
        <f t="shared" si="335"/>
        <v>32</v>
      </c>
      <c r="O3542" t="s">
        <v>112</v>
      </c>
      <c r="P3542" t="s">
        <v>114</v>
      </c>
      <c r="Q3542" t="str">
        <f>TEXT(Table357[[#This Row],[order_date]],"yyyy")</f>
        <v>2016</v>
      </c>
    </row>
    <row r="3543" spans="1:17" x14ac:dyDescent="0.3">
      <c r="A3543">
        <f t="shared" si="334"/>
        <v>7777898942</v>
      </c>
      <c r="B3543" s="1">
        <v>42635</v>
      </c>
      <c r="C3543" t="str">
        <f t="shared" si="330"/>
        <v>Thursday</v>
      </c>
      <c r="D3543" t="str">
        <f t="shared" si="331"/>
        <v>September</v>
      </c>
      <c r="E3543">
        <v>16.75</v>
      </c>
      <c r="F3543" t="s">
        <v>7</v>
      </c>
      <c r="G3543" t="s">
        <v>22</v>
      </c>
      <c r="H3543">
        <f t="shared" si="332"/>
        <v>23.25</v>
      </c>
      <c r="I3543">
        <v>5</v>
      </c>
      <c r="J3543" t="s">
        <v>46</v>
      </c>
      <c r="K3543" t="s">
        <v>47</v>
      </c>
      <c r="L3543">
        <f>Table357[[#This Row],[unit_price]]*Table357[[#This Row],[quantity]]</f>
        <v>83.75</v>
      </c>
      <c r="M3543">
        <f t="shared" si="333"/>
        <v>116.25</v>
      </c>
      <c r="N3543">
        <f t="shared" si="335"/>
        <v>32.5</v>
      </c>
      <c r="O3543" t="s">
        <v>111</v>
      </c>
      <c r="P3543" t="s">
        <v>115</v>
      </c>
      <c r="Q3543" t="str">
        <f>TEXT(Table357[[#This Row],[order_date]],"yyyy")</f>
        <v>2016</v>
      </c>
    </row>
    <row r="3544" spans="1:17" x14ac:dyDescent="0.3">
      <c r="A3544">
        <f t="shared" si="334"/>
        <v>7777898943</v>
      </c>
      <c r="B3544" s="1">
        <v>42635</v>
      </c>
      <c r="C3544" t="str">
        <f t="shared" si="330"/>
        <v>Thursday</v>
      </c>
      <c r="D3544" t="str">
        <f t="shared" si="331"/>
        <v>September</v>
      </c>
      <c r="E3544">
        <v>16.75</v>
      </c>
      <c r="F3544" t="s">
        <v>7</v>
      </c>
      <c r="G3544" t="s">
        <v>22</v>
      </c>
      <c r="H3544">
        <f t="shared" si="332"/>
        <v>23.25</v>
      </c>
      <c r="I3544">
        <v>12</v>
      </c>
      <c r="J3544" t="s">
        <v>28</v>
      </c>
      <c r="K3544" t="s">
        <v>29</v>
      </c>
      <c r="L3544">
        <f>Table357[[#This Row],[unit_price]]*Table357[[#This Row],[quantity]]</f>
        <v>201</v>
      </c>
      <c r="M3544">
        <f t="shared" si="333"/>
        <v>279</v>
      </c>
      <c r="N3544">
        <f t="shared" si="335"/>
        <v>78</v>
      </c>
      <c r="O3544" t="s">
        <v>111</v>
      </c>
      <c r="P3544" t="s">
        <v>114</v>
      </c>
      <c r="Q3544" t="str">
        <f>TEXT(Table357[[#This Row],[order_date]],"yyyy")</f>
        <v>2016</v>
      </c>
    </row>
    <row r="3545" spans="1:17" x14ac:dyDescent="0.3">
      <c r="A3545">
        <f t="shared" si="334"/>
        <v>7777898944</v>
      </c>
      <c r="B3545" s="1">
        <v>42636</v>
      </c>
      <c r="C3545" t="str">
        <f t="shared" si="330"/>
        <v>Friday</v>
      </c>
      <c r="D3545" t="str">
        <f t="shared" si="331"/>
        <v>September</v>
      </c>
      <c r="E3545">
        <v>16.25</v>
      </c>
      <c r="F3545" t="s">
        <v>7</v>
      </c>
      <c r="G3545" t="s">
        <v>17</v>
      </c>
      <c r="H3545">
        <f t="shared" si="332"/>
        <v>24.75</v>
      </c>
      <c r="I3545">
        <v>3</v>
      </c>
      <c r="J3545" t="s">
        <v>70</v>
      </c>
      <c r="K3545" t="s">
        <v>71</v>
      </c>
      <c r="L3545">
        <f>Table357[[#This Row],[unit_price]]*Table357[[#This Row],[quantity]]</f>
        <v>48.75</v>
      </c>
      <c r="M3545">
        <f t="shared" si="333"/>
        <v>74.25</v>
      </c>
      <c r="N3545">
        <f t="shared" si="335"/>
        <v>25.5</v>
      </c>
      <c r="O3545" t="s">
        <v>112</v>
      </c>
      <c r="P3545" t="s">
        <v>115</v>
      </c>
      <c r="Q3545" t="str">
        <f>TEXT(Table357[[#This Row],[order_date]],"yyyy")</f>
        <v>2016</v>
      </c>
    </row>
    <row r="3546" spans="1:17" x14ac:dyDescent="0.3">
      <c r="A3546">
        <f t="shared" si="334"/>
        <v>7777898945</v>
      </c>
      <c r="B3546" s="1">
        <v>42636</v>
      </c>
      <c r="C3546" t="str">
        <f t="shared" si="330"/>
        <v>Friday</v>
      </c>
      <c r="D3546" t="str">
        <f t="shared" si="331"/>
        <v>September</v>
      </c>
      <c r="E3546">
        <v>12.5</v>
      </c>
      <c r="F3546" t="s">
        <v>27</v>
      </c>
      <c r="G3546" t="s">
        <v>17</v>
      </c>
      <c r="H3546">
        <f t="shared" si="332"/>
        <v>19.5</v>
      </c>
      <c r="I3546">
        <v>6</v>
      </c>
      <c r="J3546" t="s">
        <v>32</v>
      </c>
      <c r="K3546" t="s">
        <v>33</v>
      </c>
      <c r="L3546">
        <f>Table357[[#This Row],[unit_price]]*Table357[[#This Row],[quantity]]</f>
        <v>75</v>
      </c>
      <c r="M3546">
        <f t="shared" si="333"/>
        <v>117</v>
      </c>
      <c r="N3546">
        <f t="shared" si="335"/>
        <v>42</v>
      </c>
      <c r="O3546" t="s">
        <v>112</v>
      </c>
      <c r="P3546" t="s">
        <v>115</v>
      </c>
      <c r="Q3546" t="str">
        <f>TEXT(Table357[[#This Row],[order_date]],"yyyy")</f>
        <v>2016</v>
      </c>
    </row>
    <row r="3547" spans="1:17" x14ac:dyDescent="0.3">
      <c r="A3547">
        <f t="shared" si="334"/>
        <v>7777898946</v>
      </c>
      <c r="B3547" s="1">
        <v>42636</v>
      </c>
      <c r="C3547" t="str">
        <f t="shared" si="330"/>
        <v>Friday</v>
      </c>
      <c r="D3547" t="str">
        <f t="shared" si="331"/>
        <v>September</v>
      </c>
      <c r="E3547">
        <v>20.75</v>
      </c>
      <c r="F3547" t="s">
        <v>13</v>
      </c>
      <c r="G3547" t="s">
        <v>22</v>
      </c>
      <c r="H3547">
        <f t="shared" si="332"/>
        <v>28.75</v>
      </c>
      <c r="I3547">
        <v>1</v>
      </c>
      <c r="J3547" t="s">
        <v>23</v>
      </c>
      <c r="K3547" t="s">
        <v>24</v>
      </c>
      <c r="L3547">
        <f>Table357[[#This Row],[unit_price]]*Table357[[#This Row],[quantity]]</f>
        <v>20.75</v>
      </c>
      <c r="M3547">
        <f t="shared" si="333"/>
        <v>28.75</v>
      </c>
      <c r="N3547">
        <f t="shared" si="335"/>
        <v>8</v>
      </c>
      <c r="O3547" t="s">
        <v>111</v>
      </c>
      <c r="P3547" t="s">
        <v>114</v>
      </c>
      <c r="Q3547" t="str">
        <f>TEXT(Table357[[#This Row],[order_date]],"yyyy")</f>
        <v>2016</v>
      </c>
    </row>
    <row r="3548" spans="1:17" x14ac:dyDescent="0.3">
      <c r="A3548">
        <f t="shared" si="334"/>
        <v>7777898947</v>
      </c>
      <c r="B3548" s="1">
        <v>42636</v>
      </c>
      <c r="C3548" t="str">
        <f t="shared" si="330"/>
        <v>Friday</v>
      </c>
      <c r="D3548" t="str">
        <f t="shared" si="331"/>
        <v>September</v>
      </c>
      <c r="E3548">
        <v>16.75</v>
      </c>
      <c r="F3548" t="s">
        <v>7</v>
      </c>
      <c r="G3548" t="s">
        <v>22</v>
      </c>
      <c r="H3548">
        <f t="shared" si="332"/>
        <v>23.25</v>
      </c>
      <c r="I3548">
        <v>6</v>
      </c>
      <c r="J3548" t="s">
        <v>23</v>
      </c>
      <c r="K3548" t="s">
        <v>24</v>
      </c>
      <c r="L3548">
        <f>Table357[[#This Row],[unit_price]]*Table357[[#This Row],[quantity]]</f>
        <v>100.5</v>
      </c>
      <c r="M3548">
        <f t="shared" si="333"/>
        <v>139.5</v>
      </c>
      <c r="N3548">
        <f t="shared" si="335"/>
        <v>39</v>
      </c>
      <c r="O3548" t="s">
        <v>111</v>
      </c>
      <c r="P3548" t="s">
        <v>114</v>
      </c>
      <c r="Q3548" t="str">
        <f>TEXT(Table357[[#This Row],[order_date]],"yyyy")</f>
        <v>2016</v>
      </c>
    </row>
    <row r="3549" spans="1:17" x14ac:dyDescent="0.3">
      <c r="A3549">
        <f t="shared" si="334"/>
        <v>7777898948</v>
      </c>
      <c r="B3549" s="1">
        <v>42636</v>
      </c>
      <c r="C3549" t="str">
        <f t="shared" si="330"/>
        <v>Friday</v>
      </c>
      <c r="D3549" t="str">
        <f t="shared" si="331"/>
        <v>September</v>
      </c>
      <c r="E3549">
        <v>20.75</v>
      </c>
      <c r="F3549" t="s">
        <v>13</v>
      </c>
      <c r="G3549" t="s">
        <v>22</v>
      </c>
      <c r="H3549">
        <f t="shared" si="332"/>
        <v>28.75</v>
      </c>
      <c r="I3549">
        <v>4</v>
      </c>
      <c r="J3549" t="s">
        <v>28</v>
      </c>
      <c r="K3549" t="s">
        <v>29</v>
      </c>
      <c r="L3549">
        <f>Table357[[#This Row],[unit_price]]*Table357[[#This Row],[quantity]]</f>
        <v>83</v>
      </c>
      <c r="M3549">
        <f t="shared" si="333"/>
        <v>115</v>
      </c>
      <c r="N3549">
        <f t="shared" si="335"/>
        <v>32</v>
      </c>
      <c r="O3549" t="s">
        <v>112</v>
      </c>
      <c r="P3549" t="s">
        <v>115</v>
      </c>
      <c r="Q3549" t="str">
        <f>TEXT(Table357[[#This Row],[order_date]],"yyyy")</f>
        <v>2016</v>
      </c>
    </row>
    <row r="3550" spans="1:17" x14ac:dyDescent="0.3">
      <c r="A3550">
        <f t="shared" si="334"/>
        <v>7777898949</v>
      </c>
      <c r="B3550" s="1">
        <v>42637</v>
      </c>
      <c r="C3550" t="str">
        <f t="shared" si="330"/>
        <v>Saturday</v>
      </c>
      <c r="D3550" t="str">
        <f t="shared" si="331"/>
        <v>September</v>
      </c>
      <c r="E3550">
        <v>20.75</v>
      </c>
      <c r="F3550" t="s">
        <v>13</v>
      </c>
      <c r="G3550" t="s">
        <v>17</v>
      </c>
      <c r="H3550">
        <f t="shared" si="332"/>
        <v>30.75</v>
      </c>
      <c r="I3550">
        <v>10</v>
      </c>
      <c r="J3550" t="s">
        <v>66</v>
      </c>
      <c r="K3550" t="s">
        <v>67</v>
      </c>
      <c r="L3550">
        <f>Table357[[#This Row],[unit_price]]*Table357[[#This Row],[quantity]]</f>
        <v>207.5</v>
      </c>
      <c r="M3550">
        <f t="shared" si="333"/>
        <v>307.5</v>
      </c>
      <c r="N3550">
        <f t="shared" si="335"/>
        <v>100</v>
      </c>
      <c r="O3550" t="s">
        <v>112</v>
      </c>
      <c r="P3550" t="s">
        <v>114</v>
      </c>
      <c r="Q3550" t="str">
        <f>TEXT(Table357[[#This Row],[order_date]],"yyyy")</f>
        <v>2016</v>
      </c>
    </row>
    <row r="3551" spans="1:17" x14ac:dyDescent="0.3">
      <c r="A3551">
        <f t="shared" si="334"/>
        <v>7777898950</v>
      </c>
      <c r="B3551" s="1">
        <v>42637</v>
      </c>
      <c r="C3551" t="str">
        <f t="shared" si="330"/>
        <v>Saturday</v>
      </c>
      <c r="D3551" t="str">
        <f t="shared" si="331"/>
        <v>September</v>
      </c>
      <c r="E3551">
        <v>12</v>
      </c>
      <c r="F3551" t="s">
        <v>27</v>
      </c>
      <c r="G3551" t="s">
        <v>14</v>
      </c>
      <c r="H3551">
        <f t="shared" si="332"/>
        <v>16</v>
      </c>
      <c r="I3551">
        <v>5</v>
      </c>
      <c r="J3551" t="s">
        <v>68</v>
      </c>
      <c r="K3551" t="s">
        <v>69</v>
      </c>
      <c r="L3551">
        <f>Table357[[#This Row],[unit_price]]*Table357[[#This Row],[quantity]]</f>
        <v>60</v>
      </c>
      <c r="M3551">
        <f t="shared" si="333"/>
        <v>80</v>
      </c>
      <c r="N3551">
        <f t="shared" si="335"/>
        <v>20</v>
      </c>
      <c r="O3551" t="s">
        <v>111</v>
      </c>
      <c r="P3551" t="s">
        <v>115</v>
      </c>
      <c r="Q3551" t="str">
        <f>TEXT(Table357[[#This Row],[order_date]],"yyyy")</f>
        <v>2016</v>
      </c>
    </row>
    <row r="3552" spans="1:17" x14ac:dyDescent="0.3">
      <c r="A3552">
        <f t="shared" si="334"/>
        <v>7777898951</v>
      </c>
      <c r="B3552" s="1">
        <v>42638</v>
      </c>
      <c r="C3552" t="str">
        <f t="shared" si="330"/>
        <v>Sunday</v>
      </c>
      <c r="D3552" t="str">
        <f t="shared" si="331"/>
        <v>September</v>
      </c>
      <c r="E3552">
        <v>11</v>
      </c>
      <c r="F3552" t="s">
        <v>27</v>
      </c>
      <c r="G3552" t="s">
        <v>8</v>
      </c>
      <c r="H3552">
        <f t="shared" si="332"/>
        <v>14</v>
      </c>
      <c r="I3552">
        <v>12</v>
      </c>
      <c r="J3552" t="s">
        <v>74</v>
      </c>
      <c r="K3552" t="s">
        <v>75</v>
      </c>
      <c r="L3552">
        <f>Table357[[#This Row],[unit_price]]*Table357[[#This Row],[quantity]]</f>
        <v>132</v>
      </c>
      <c r="M3552">
        <f t="shared" si="333"/>
        <v>168</v>
      </c>
      <c r="N3552">
        <f t="shared" si="335"/>
        <v>36</v>
      </c>
      <c r="O3552" t="s">
        <v>111</v>
      </c>
      <c r="P3552" t="s">
        <v>115</v>
      </c>
      <c r="Q3552" t="str">
        <f>TEXT(Table357[[#This Row],[order_date]],"yyyy")</f>
        <v>2016</v>
      </c>
    </row>
    <row r="3553" spans="1:17" x14ac:dyDescent="0.3">
      <c r="A3553">
        <f t="shared" si="334"/>
        <v>7777898952</v>
      </c>
      <c r="B3553" s="1">
        <v>42638</v>
      </c>
      <c r="C3553" t="str">
        <f t="shared" si="330"/>
        <v>Sunday</v>
      </c>
      <c r="D3553" t="str">
        <f t="shared" si="331"/>
        <v>September</v>
      </c>
      <c r="E3553">
        <v>16.5</v>
      </c>
      <c r="F3553" t="s">
        <v>7</v>
      </c>
      <c r="G3553" t="s">
        <v>17</v>
      </c>
      <c r="H3553">
        <f t="shared" si="332"/>
        <v>25</v>
      </c>
      <c r="I3553">
        <v>4</v>
      </c>
      <c r="J3553" t="s">
        <v>54</v>
      </c>
      <c r="K3553" t="s">
        <v>55</v>
      </c>
      <c r="L3553">
        <f>Table357[[#This Row],[unit_price]]*Table357[[#This Row],[quantity]]</f>
        <v>66</v>
      </c>
      <c r="M3553">
        <f t="shared" si="333"/>
        <v>100</v>
      </c>
      <c r="N3553">
        <f t="shared" si="335"/>
        <v>34</v>
      </c>
      <c r="O3553" t="s">
        <v>111</v>
      </c>
      <c r="P3553" t="s">
        <v>115</v>
      </c>
      <c r="Q3553" t="str">
        <f>TEXT(Table357[[#This Row],[order_date]],"yyyy")</f>
        <v>2016</v>
      </c>
    </row>
    <row r="3554" spans="1:17" x14ac:dyDescent="0.3">
      <c r="A3554">
        <f t="shared" si="334"/>
        <v>7777898953</v>
      </c>
      <c r="B3554" s="1">
        <v>42638</v>
      </c>
      <c r="C3554" t="str">
        <f t="shared" si="330"/>
        <v>Sunday</v>
      </c>
      <c r="D3554" t="str">
        <f t="shared" si="331"/>
        <v>September</v>
      </c>
      <c r="E3554">
        <v>20.5</v>
      </c>
      <c r="F3554" t="s">
        <v>13</v>
      </c>
      <c r="G3554" t="s">
        <v>8</v>
      </c>
      <c r="H3554">
        <f t="shared" si="332"/>
        <v>26.5</v>
      </c>
      <c r="I3554">
        <v>8</v>
      </c>
      <c r="J3554" t="s">
        <v>30</v>
      </c>
      <c r="K3554" t="s">
        <v>31</v>
      </c>
      <c r="L3554">
        <f>Table357[[#This Row],[unit_price]]*Table357[[#This Row],[quantity]]</f>
        <v>164</v>
      </c>
      <c r="M3554">
        <f t="shared" si="333"/>
        <v>212</v>
      </c>
      <c r="N3554">
        <f t="shared" si="335"/>
        <v>48</v>
      </c>
      <c r="O3554" t="s">
        <v>111</v>
      </c>
      <c r="P3554" t="s">
        <v>115</v>
      </c>
      <c r="Q3554" t="str">
        <f>TEXT(Table357[[#This Row],[order_date]],"yyyy")</f>
        <v>2016</v>
      </c>
    </row>
    <row r="3555" spans="1:17" x14ac:dyDescent="0.3">
      <c r="A3555">
        <f t="shared" si="334"/>
        <v>7777898954</v>
      </c>
      <c r="B3555" s="1">
        <v>42638</v>
      </c>
      <c r="C3555" t="str">
        <f t="shared" si="330"/>
        <v>Sunday</v>
      </c>
      <c r="D3555" t="str">
        <f t="shared" si="331"/>
        <v>September</v>
      </c>
      <c r="E3555">
        <v>11</v>
      </c>
      <c r="F3555" t="s">
        <v>27</v>
      </c>
      <c r="G3555" t="s">
        <v>8</v>
      </c>
      <c r="H3555">
        <f t="shared" si="332"/>
        <v>14</v>
      </c>
      <c r="I3555">
        <v>6</v>
      </c>
      <c r="J3555" t="s">
        <v>74</v>
      </c>
      <c r="K3555" t="s">
        <v>75</v>
      </c>
      <c r="L3555">
        <f>Table357[[#This Row],[unit_price]]*Table357[[#This Row],[quantity]]</f>
        <v>66</v>
      </c>
      <c r="M3555">
        <f t="shared" si="333"/>
        <v>84</v>
      </c>
      <c r="N3555">
        <f t="shared" si="335"/>
        <v>18</v>
      </c>
      <c r="O3555" t="s">
        <v>112</v>
      </c>
      <c r="P3555" t="s">
        <v>115</v>
      </c>
      <c r="Q3555" t="str">
        <f>TEXT(Table357[[#This Row],[order_date]],"yyyy")</f>
        <v>2016</v>
      </c>
    </row>
    <row r="3556" spans="1:17" x14ac:dyDescent="0.3">
      <c r="A3556">
        <f t="shared" si="334"/>
        <v>7777898955</v>
      </c>
      <c r="B3556" s="1">
        <v>42638</v>
      </c>
      <c r="C3556" t="str">
        <f t="shared" si="330"/>
        <v>Sunday</v>
      </c>
      <c r="D3556" t="str">
        <f t="shared" si="331"/>
        <v>September</v>
      </c>
      <c r="E3556">
        <v>17.95</v>
      </c>
      <c r="F3556" t="s">
        <v>13</v>
      </c>
      <c r="G3556" t="s">
        <v>14</v>
      </c>
      <c r="H3556">
        <f t="shared" si="332"/>
        <v>24.95</v>
      </c>
      <c r="I3556">
        <v>11</v>
      </c>
      <c r="J3556" t="s">
        <v>56</v>
      </c>
      <c r="K3556" t="s">
        <v>57</v>
      </c>
      <c r="L3556">
        <f>Table357[[#This Row],[unit_price]]*Table357[[#This Row],[quantity]]</f>
        <v>197.45</v>
      </c>
      <c r="M3556">
        <f t="shared" si="333"/>
        <v>274.45</v>
      </c>
      <c r="N3556">
        <f t="shared" si="335"/>
        <v>77</v>
      </c>
      <c r="O3556" t="s">
        <v>111</v>
      </c>
      <c r="P3556" t="s">
        <v>115</v>
      </c>
      <c r="Q3556" t="str">
        <f>TEXT(Table357[[#This Row],[order_date]],"yyyy")</f>
        <v>2016</v>
      </c>
    </row>
    <row r="3557" spans="1:17" x14ac:dyDescent="0.3">
      <c r="A3557">
        <f t="shared" si="334"/>
        <v>7777898956</v>
      </c>
      <c r="B3557" s="1">
        <v>42638</v>
      </c>
      <c r="C3557" t="str">
        <f t="shared" si="330"/>
        <v>Sunday</v>
      </c>
      <c r="D3557" t="str">
        <f t="shared" si="331"/>
        <v>September</v>
      </c>
      <c r="E3557">
        <v>20.25</v>
      </c>
      <c r="F3557" t="s">
        <v>13</v>
      </c>
      <c r="G3557" t="s">
        <v>14</v>
      </c>
      <c r="H3557">
        <f t="shared" si="332"/>
        <v>27.25</v>
      </c>
      <c r="I3557">
        <v>7</v>
      </c>
      <c r="J3557" t="s">
        <v>20</v>
      </c>
      <c r="K3557" t="s">
        <v>21</v>
      </c>
      <c r="L3557">
        <f>Table357[[#This Row],[unit_price]]*Table357[[#This Row],[quantity]]</f>
        <v>141.75</v>
      </c>
      <c r="M3557">
        <f t="shared" si="333"/>
        <v>190.75</v>
      </c>
      <c r="N3557">
        <f t="shared" si="335"/>
        <v>49</v>
      </c>
      <c r="O3557" t="s">
        <v>112</v>
      </c>
      <c r="P3557" t="s">
        <v>114</v>
      </c>
      <c r="Q3557" t="str">
        <f>TEXT(Table357[[#This Row],[order_date]],"yyyy")</f>
        <v>2016</v>
      </c>
    </row>
    <row r="3558" spans="1:17" x14ac:dyDescent="0.3">
      <c r="A3558">
        <f t="shared" si="334"/>
        <v>7777898957</v>
      </c>
      <c r="B3558" s="1">
        <v>42638</v>
      </c>
      <c r="C3558" t="str">
        <f t="shared" si="330"/>
        <v>Sunday</v>
      </c>
      <c r="D3558" t="str">
        <f t="shared" si="331"/>
        <v>September</v>
      </c>
      <c r="E3558">
        <v>15.25</v>
      </c>
      <c r="F3558" t="s">
        <v>13</v>
      </c>
      <c r="G3558" t="s">
        <v>8</v>
      </c>
      <c r="H3558">
        <f t="shared" si="332"/>
        <v>21.25</v>
      </c>
      <c r="I3558">
        <v>5</v>
      </c>
      <c r="J3558" t="s">
        <v>48</v>
      </c>
      <c r="K3558" t="s">
        <v>49</v>
      </c>
      <c r="L3558">
        <f>Table357[[#This Row],[unit_price]]*Table357[[#This Row],[quantity]]</f>
        <v>76.25</v>
      </c>
      <c r="M3558">
        <f t="shared" si="333"/>
        <v>106.25</v>
      </c>
      <c r="N3558">
        <f t="shared" si="335"/>
        <v>30</v>
      </c>
      <c r="O3558" t="s">
        <v>111</v>
      </c>
      <c r="P3558" t="s">
        <v>114</v>
      </c>
      <c r="Q3558" t="str">
        <f>TEXT(Table357[[#This Row],[order_date]],"yyyy")</f>
        <v>2016</v>
      </c>
    </row>
    <row r="3559" spans="1:17" x14ac:dyDescent="0.3">
      <c r="A3559">
        <f t="shared" si="334"/>
        <v>7777898958</v>
      </c>
      <c r="B3559" s="1">
        <v>42638</v>
      </c>
      <c r="C3559" t="str">
        <f t="shared" si="330"/>
        <v>Sunday</v>
      </c>
      <c r="D3559" t="str">
        <f t="shared" si="331"/>
        <v>September</v>
      </c>
      <c r="E3559">
        <v>25.5</v>
      </c>
      <c r="F3559" t="s">
        <v>76</v>
      </c>
      <c r="G3559" t="s">
        <v>8</v>
      </c>
      <c r="H3559">
        <f t="shared" si="332"/>
        <v>26.5</v>
      </c>
      <c r="I3559">
        <v>4</v>
      </c>
      <c r="J3559" t="s">
        <v>30</v>
      </c>
      <c r="K3559" t="s">
        <v>31</v>
      </c>
      <c r="L3559">
        <f>Table357[[#This Row],[unit_price]]*Table357[[#This Row],[quantity]]</f>
        <v>102</v>
      </c>
      <c r="M3559">
        <f t="shared" si="333"/>
        <v>106</v>
      </c>
      <c r="N3559">
        <f t="shared" si="335"/>
        <v>4</v>
      </c>
      <c r="O3559" t="s">
        <v>111</v>
      </c>
      <c r="P3559" t="s">
        <v>114</v>
      </c>
      <c r="Q3559" t="str">
        <f>TEXT(Table357[[#This Row],[order_date]],"yyyy")</f>
        <v>2016</v>
      </c>
    </row>
    <row r="3560" spans="1:17" x14ac:dyDescent="0.3">
      <c r="A3560">
        <f t="shared" si="334"/>
        <v>7777898959</v>
      </c>
      <c r="B3560" s="1">
        <v>42638</v>
      </c>
      <c r="C3560" t="str">
        <f t="shared" si="330"/>
        <v>Sunday</v>
      </c>
      <c r="D3560" t="str">
        <f t="shared" si="331"/>
        <v>September</v>
      </c>
      <c r="E3560">
        <v>16</v>
      </c>
      <c r="F3560" t="s">
        <v>7</v>
      </c>
      <c r="G3560" t="s">
        <v>8</v>
      </c>
      <c r="H3560">
        <f t="shared" si="332"/>
        <v>20.5</v>
      </c>
      <c r="I3560">
        <v>9</v>
      </c>
      <c r="J3560" t="s">
        <v>11</v>
      </c>
      <c r="K3560" t="s">
        <v>12</v>
      </c>
      <c r="L3560">
        <f>Table357[[#This Row],[unit_price]]*Table357[[#This Row],[quantity]]</f>
        <v>144</v>
      </c>
      <c r="M3560">
        <f t="shared" si="333"/>
        <v>184.5</v>
      </c>
      <c r="N3560">
        <f t="shared" si="335"/>
        <v>40.5</v>
      </c>
      <c r="O3560" t="s">
        <v>112</v>
      </c>
      <c r="P3560" t="s">
        <v>115</v>
      </c>
      <c r="Q3560" t="str">
        <f>TEXT(Table357[[#This Row],[order_date]],"yyyy")</f>
        <v>2016</v>
      </c>
    </row>
    <row r="3561" spans="1:17" x14ac:dyDescent="0.3">
      <c r="A3561">
        <f t="shared" si="334"/>
        <v>7777898960</v>
      </c>
      <c r="B3561" s="1">
        <v>42639</v>
      </c>
      <c r="C3561" t="str">
        <f t="shared" si="330"/>
        <v>Monday</v>
      </c>
      <c r="D3561" t="str">
        <f t="shared" si="331"/>
        <v>September</v>
      </c>
      <c r="E3561">
        <v>20.75</v>
      </c>
      <c r="F3561" t="s">
        <v>13</v>
      </c>
      <c r="G3561" t="s">
        <v>17</v>
      </c>
      <c r="H3561">
        <f t="shared" si="332"/>
        <v>30.75</v>
      </c>
      <c r="I3561">
        <v>9</v>
      </c>
      <c r="J3561" t="s">
        <v>38</v>
      </c>
      <c r="K3561" t="s">
        <v>39</v>
      </c>
      <c r="L3561">
        <f>Table357[[#This Row],[unit_price]]*Table357[[#This Row],[quantity]]</f>
        <v>186.75</v>
      </c>
      <c r="M3561">
        <f t="shared" si="333"/>
        <v>276.75</v>
      </c>
      <c r="N3561">
        <f t="shared" si="335"/>
        <v>90</v>
      </c>
      <c r="O3561" t="s">
        <v>112</v>
      </c>
      <c r="P3561" t="s">
        <v>115</v>
      </c>
      <c r="Q3561" t="str">
        <f>TEXT(Table357[[#This Row],[order_date]],"yyyy")</f>
        <v>2016</v>
      </c>
    </row>
    <row r="3562" spans="1:17" x14ac:dyDescent="0.3">
      <c r="A3562">
        <f t="shared" si="334"/>
        <v>7777898961</v>
      </c>
      <c r="B3562" s="1">
        <v>42639</v>
      </c>
      <c r="C3562" t="str">
        <f t="shared" si="330"/>
        <v>Monday</v>
      </c>
      <c r="D3562" t="str">
        <f t="shared" si="331"/>
        <v>September</v>
      </c>
      <c r="E3562">
        <v>12</v>
      </c>
      <c r="F3562" t="s">
        <v>27</v>
      </c>
      <c r="G3562" t="s">
        <v>14</v>
      </c>
      <c r="H3562">
        <f t="shared" si="332"/>
        <v>16</v>
      </c>
      <c r="I3562">
        <v>11</v>
      </c>
      <c r="J3562" t="s">
        <v>34</v>
      </c>
      <c r="K3562" t="s">
        <v>35</v>
      </c>
      <c r="L3562">
        <f>Table357[[#This Row],[unit_price]]*Table357[[#This Row],[quantity]]</f>
        <v>132</v>
      </c>
      <c r="M3562">
        <f t="shared" si="333"/>
        <v>176</v>
      </c>
      <c r="N3562">
        <f t="shared" si="335"/>
        <v>44</v>
      </c>
      <c r="O3562" t="s">
        <v>111</v>
      </c>
      <c r="P3562" t="s">
        <v>115</v>
      </c>
      <c r="Q3562" t="str">
        <f>TEXT(Table357[[#This Row],[order_date]],"yyyy")</f>
        <v>2016</v>
      </c>
    </row>
    <row r="3563" spans="1:17" x14ac:dyDescent="0.3">
      <c r="A3563">
        <f t="shared" si="334"/>
        <v>7777898962</v>
      </c>
      <c r="B3563" s="1">
        <v>42640</v>
      </c>
      <c r="C3563" t="str">
        <f t="shared" si="330"/>
        <v>Tuesday</v>
      </c>
      <c r="D3563" t="str">
        <f t="shared" si="331"/>
        <v>September</v>
      </c>
      <c r="E3563">
        <v>20.25</v>
      </c>
      <c r="F3563" t="s">
        <v>13</v>
      </c>
      <c r="G3563" t="s">
        <v>14</v>
      </c>
      <c r="H3563">
        <f t="shared" si="332"/>
        <v>27.25</v>
      </c>
      <c r="I3563">
        <v>4</v>
      </c>
      <c r="J3563" t="s">
        <v>42</v>
      </c>
      <c r="K3563" t="s">
        <v>43</v>
      </c>
      <c r="L3563">
        <f>Table357[[#This Row],[unit_price]]*Table357[[#This Row],[quantity]]</f>
        <v>81</v>
      </c>
      <c r="M3563">
        <f t="shared" si="333"/>
        <v>109</v>
      </c>
      <c r="N3563">
        <f t="shared" si="335"/>
        <v>28</v>
      </c>
      <c r="O3563" t="s">
        <v>112</v>
      </c>
      <c r="P3563" t="s">
        <v>115</v>
      </c>
      <c r="Q3563" t="str">
        <f>TEXT(Table357[[#This Row],[order_date]],"yyyy")</f>
        <v>2016</v>
      </c>
    </row>
    <row r="3564" spans="1:17" x14ac:dyDescent="0.3">
      <c r="A3564">
        <f t="shared" si="334"/>
        <v>7777898963</v>
      </c>
      <c r="B3564" s="1">
        <v>42640</v>
      </c>
      <c r="C3564" t="str">
        <f t="shared" si="330"/>
        <v>Tuesday</v>
      </c>
      <c r="D3564" t="str">
        <f t="shared" si="331"/>
        <v>September</v>
      </c>
      <c r="E3564">
        <v>35.950000000000003</v>
      </c>
      <c r="F3564" t="s">
        <v>84</v>
      </c>
      <c r="G3564" t="s">
        <v>8</v>
      </c>
      <c r="H3564">
        <f t="shared" si="332"/>
        <v>36.950000000000003</v>
      </c>
      <c r="I3564">
        <v>8</v>
      </c>
      <c r="J3564" t="s">
        <v>30</v>
      </c>
      <c r="K3564" t="s">
        <v>31</v>
      </c>
      <c r="L3564">
        <f>Table357[[#This Row],[unit_price]]*Table357[[#This Row],[quantity]]</f>
        <v>287.60000000000002</v>
      </c>
      <c r="M3564">
        <f t="shared" si="333"/>
        <v>295.60000000000002</v>
      </c>
      <c r="N3564">
        <f t="shared" si="335"/>
        <v>8</v>
      </c>
      <c r="O3564" t="s">
        <v>112</v>
      </c>
      <c r="P3564" t="s">
        <v>114</v>
      </c>
      <c r="Q3564" t="str">
        <f>TEXT(Table357[[#This Row],[order_date]],"yyyy")</f>
        <v>2016</v>
      </c>
    </row>
    <row r="3565" spans="1:17" x14ac:dyDescent="0.3">
      <c r="A3565">
        <f t="shared" si="334"/>
        <v>7777898964</v>
      </c>
      <c r="B3565" s="1">
        <v>42640</v>
      </c>
      <c r="C3565" t="str">
        <f t="shared" si="330"/>
        <v>Tuesday</v>
      </c>
      <c r="D3565" t="str">
        <f t="shared" si="331"/>
        <v>September</v>
      </c>
      <c r="E3565">
        <v>20.75</v>
      </c>
      <c r="F3565" t="s">
        <v>13</v>
      </c>
      <c r="G3565" t="s">
        <v>22</v>
      </c>
      <c r="H3565">
        <f t="shared" si="332"/>
        <v>28.75</v>
      </c>
      <c r="I3565">
        <v>9</v>
      </c>
      <c r="J3565" t="s">
        <v>46</v>
      </c>
      <c r="K3565" t="s">
        <v>47</v>
      </c>
      <c r="L3565">
        <f>Table357[[#This Row],[unit_price]]*Table357[[#This Row],[quantity]]</f>
        <v>186.75</v>
      </c>
      <c r="M3565">
        <f t="shared" si="333"/>
        <v>258.75</v>
      </c>
      <c r="N3565">
        <f t="shared" si="335"/>
        <v>72</v>
      </c>
      <c r="O3565" t="s">
        <v>111</v>
      </c>
      <c r="P3565" t="s">
        <v>114</v>
      </c>
      <c r="Q3565" t="str">
        <f>TEXT(Table357[[#This Row],[order_date]],"yyyy")</f>
        <v>2016</v>
      </c>
    </row>
    <row r="3566" spans="1:17" x14ac:dyDescent="0.3">
      <c r="A3566">
        <f t="shared" si="334"/>
        <v>7777898965</v>
      </c>
      <c r="B3566" s="1">
        <v>42640</v>
      </c>
      <c r="C3566" t="str">
        <f t="shared" si="330"/>
        <v>Tuesday</v>
      </c>
      <c r="D3566" t="str">
        <f t="shared" si="331"/>
        <v>September</v>
      </c>
      <c r="E3566">
        <v>10.5</v>
      </c>
      <c r="F3566" t="s">
        <v>27</v>
      </c>
      <c r="G3566" t="s">
        <v>8</v>
      </c>
      <c r="H3566">
        <f t="shared" si="332"/>
        <v>13.5</v>
      </c>
      <c r="I3566">
        <v>8</v>
      </c>
      <c r="J3566" t="s">
        <v>9</v>
      </c>
      <c r="K3566" t="s">
        <v>10</v>
      </c>
      <c r="L3566">
        <f>Table357[[#This Row],[unit_price]]*Table357[[#This Row],[quantity]]</f>
        <v>84</v>
      </c>
      <c r="M3566">
        <f t="shared" si="333"/>
        <v>108</v>
      </c>
      <c r="N3566">
        <f t="shared" si="335"/>
        <v>24</v>
      </c>
      <c r="O3566" t="s">
        <v>111</v>
      </c>
      <c r="P3566" t="s">
        <v>115</v>
      </c>
      <c r="Q3566" t="str">
        <f>TEXT(Table357[[#This Row],[order_date]],"yyyy")</f>
        <v>2016</v>
      </c>
    </row>
    <row r="3567" spans="1:17" x14ac:dyDescent="0.3">
      <c r="A3567">
        <f t="shared" si="334"/>
        <v>7777898966</v>
      </c>
      <c r="B3567" s="1">
        <v>42640</v>
      </c>
      <c r="C3567" t="str">
        <f t="shared" si="330"/>
        <v>Tuesday</v>
      </c>
      <c r="D3567" t="str">
        <f t="shared" si="331"/>
        <v>September</v>
      </c>
      <c r="E3567">
        <v>20.75</v>
      </c>
      <c r="F3567" t="s">
        <v>13</v>
      </c>
      <c r="G3567" t="s">
        <v>17</v>
      </c>
      <c r="H3567">
        <f t="shared" si="332"/>
        <v>30.75</v>
      </c>
      <c r="I3567">
        <v>1</v>
      </c>
      <c r="J3567" t="s">
        <v>54</v>
      </c>
      <c r="K3567" t="s">
        <v>55</v>
      </c>
      <c r="L3567">
        <f>Table357[[#This Row],[unit_price]]*Table357[[#This Row],[quantity]]</f>
        <v>20.75</v>
      </c>
      <c r="M3567">
        <f t="shared" si="333"/>
        <v>30.75</v>
      </c>
      <c r="N3567">
        <f t="shared" si="335"/>
        <v>10</v>
      </c>
      <c r="O3567" t="s">
        <v>111</v>
      </c>
      <c r="P3567" t="s">
        <v>115</v>
      </c>
      <c r="Q3567" t="str">
        <f>TEXT(Table357[[#This Row],[order_date]],"yyyy")</f>
        <v>2016</v>
      </c>
    </row>
    <row r="3568" spans="1:17" x14ac:dyDescent="0.3">
      <c r="A3568">
        <f t="shared" si="334"/>
        <v>7777898967</v>
      </c>
      <c r="B3568" s="1">
        <v>42640</v>
      </c>
      <c r="C3568" t="str">
        <f t="shared" si="330"/>
        <v>Tuesday</v>
      </c>
      <c r="D3568" t="str">
        <f t="shared" si="331"/>
        <v>September</v>
      </c>
      <c r="E3568">
        <v>16.75</v>
      </c>
      <c r="F3568" t="s">
        <v>7</v>
      </c>
      <c r="G3568" t="s">
        <v>22</v>
      </c>
      <c r="H3568">
        <f t="shared" si="332"/>
        <v>23.25</v>
      </c>
      <c r="I3568">
        <v>10</v>
      </c>
      <c r="J3568" t="s">
        <v>23</v>
      </c>
      <c r="K3568" t="s">
        <v>24</v>
      </c>
      <c r="L3568">
        <f>Table357[[#This Row],[unit_price]]*Table357[[#This Row],[quantity]]</f>
        <v>167.5</v>
      </c>
      <c r="M3568">
        <f t="shared" si="333"/>
        <v>232.5</v>
      </c>
      <c r="N3568">
        <f t="shared" si="335"/>
        <v>65</v>
      </c>
      <c r="O3568" t="s">
        <v>111</v>
      </c>
      <c r="P3568" t="s">
        <v>115</v>
      </c>
      <c r="Q3568" t="str">
        <f>TEXT(Table357[[#This Row],[order_date]],"yyyy")</f>
        <v>2016</v>
      </c>
    </row>
    <row r="3569" spans="1:17" x14ac:dyDescent="0.3">
      <c r="A3569">
        <f t="shared" si="334"/>
        <v>7777898968</v>
      </c>
      <c r="B3569" s="1">
        <v>42640</v>
      </c>
      <c r="C3569" t="str">
        <f t="shared" si="330"/>
        <v>Tuesday</v>
      </c>
      <c r="D3569" t="str">
        <f t="shared" si="331"/>
        <v>September</v>
      </c>
      <c r="E3569">
        <v>16.75</v>
      </c>
      <c r="F3569" t="s">
        <v>7</v>
      </c>
      <c r="G3569" t="s">
        <v>22</v>
      </c>
      <c r="H3569">
        <f t="shared" si="332"/>
        <v>23.25</v>
      </c>
      <c r="I3569">
        <v>8</v>
      </c>
      <c r="J3569" t="s">
        <v>72</v>
      </c>
      <c r="K3569" t="s">
        <v>73</v>
      </c>
      <c r="L3569">
        <f>Table357[[#This Row],[unit_price]]*Table357[[#This Row],[quantity]]</f>
        <v>134</v>
      </c>
      <c r="M3569">
        <f t="shared" si="333"/>
        <v>186</v>
      </c>
      <c r="N3569">
        <f t="shared" si="335"/>
        <v>52</v>
      </c>
      <c r="O3569" t="s">
        <v>111</v>
      </c>
      <c r="P3569" t="s">
        <v>114</v>
      </c>
      <c r="Q3569" t="str">
        <f>TEXT(Table357[[#This Row],[order_date]],"yyyy")</f>
        <v>2016</v>
      </c>
    </row>
    <row r="3570" spans="1:17" x14ac:dyDescent="0.3">
      <c r="A3570">
        <f t="shared" si="334"/>
        <v>7777898969</v>
      </c>
      <c r="B3570" s="1">
        <v>42641</v>
      </c>
      <c r="C3570" t="str">
        <f t="shared" si="330"/>
        <v>Wednesday</v>
      </c>
      <c r="D3570" t="str">
        <f t="shared" si="331"/>
        <v>September</v>
      </c>
      <c r="E3570">
        <v>16.5</v>
      </c>
      <c r="F3570" t="s">
        <v>7</v>
      </c>
      <c r="G3570" t="s">
        <v>17</v>
      </c>
      <c r="H3570">
        <f t="shared" si="332"/>
        <v>25</v>
      </c>
      <c r="I3570">
        <v>8</v>
      </c>
      <c r="J3570" t="s">
        <v>54</v>
      </c>
      <c r="K3570" t="s">
        <v>55</v>
      </c>
      <c r="L3570">
        <f>Table357[[#This Row],[unit_price]]*Table357[[#This Row],[quantity]]</f>
        <v>132</v>
      </c>
      <c r="M3570">
        <f t="shared" si="333"/>
        <v>200</v>
      </c>
      <c r="N3570">
        <f t="shared" si="335"/>
        <v>68</v>
      </c>
      <c r="O3570" t="s">
        <v>112</v>
      </c>
      <c r="P3570" t="s">
        <v>115</v>
      </c>
      <c r="Q3570" t="str">
        <f>TEXT(Table357[[#This Row],[order_date]],"yyyy")</f>
        <v>2016</v>
      </c>
    </row>
    <row r="3571" spans="1:17" x14ac:dyDescent="0.3">
      <c r="A3571">
        <f t="shared" si="334"/>
        <v>7777898970</v>
      </c>
      <c r="B3571" s="1">
        <v>42641</v>
      </c>
      <c r="C3571" t="str">
        <f t="shared" si="330"/>
        <v>Wednesday</v>
      </c>
      <c r="D3571" t="str">
        <f t="shared" si="331"/>
        <v>September</v>
      </c>
      <c r="E3571">
        <v>14.5</v>
      </c>
      <c r="F3571" t="s">
        <v>7</v>
      </c>
      <c r="G3571" t="s">
        <v>8</v>
      </c>
      <c r="H3571">
        <f t="shared" si="332"/>
        <v>19</v>
      </c>
      <c r="I3571">
        <v>3</v>
      </c>
      <c r="J3571" t="s">
        <v>74</v>
      </c>
      <c r="K3571" t="s">
        <v>75</v>
      </c>
      <c r="L3571">
        <f>Table357[[#This Row],[unit_price]]*Table357[[#This Row],[quantity]]</f>
        <v>43.5</v>
      </c>
      <c r="M3571">
        <f t="shared" si="333"/>
        <v>57</v>
      </c>
      <c r="N3571">
        <f t="shared" si="335"/>
        <v>13.5</v>
      </c>
      <c r="O3571" t="s">
        <v>112</v>
      </c>
      <c r="P3571" t="s">
        <v>115</v>
      </c>
      <c r="Q3571" t="str">
        <f>TEXT(Table357[[#This Row],[order_date]],"yyyy")</f>
        <v>2016</v>
      </c>
    </row>
    <row r="3572" spans="1:17" x14ac:dyDescent="0.3">
      <c r="A3572">
        <f t="shared" si="334"/>
        <v>7777898971</v>
      </c>
      <c r="B3572" s="1">
        <v>42641</v>
      </c>
      <c r="C3572" t="str">
        <f t="shared" si="330"/>
        <v>Wednesday</v>
      </c>
      <c r="D3572" t="str">
        <f t="shared" si="331"/>
        <v>September</v>
      </c>
      <c r="E3572">
        <v>16.75</v>
      </c>
      <c r="F3572" t="s">
        <v>7</v>
      </c>
      <c r="G3572" t="s">
        <v>22</v>
      </c>
      <c r="H3572">
        <f t="shared" si="332"/>
        <v>23.25</v>
      </c>
      <c r="I3572">
        <v>11</v>
      </c>
      <c r="J3572" t="s">
        <v>44</v>
      </c>
      <c r="K3572" t="s">
        <v>45</v>
      </c>
      <c r="L3572">
        <f>Table357[[#This Row],[unit_price]]*Table357[[#This Row],[quantity]]</f>
        <v>184.25</v>
      </c>
      <c r="M3572">
        <f t="shared" si="333"/>
        <v>255.75</v>
      </c>
      <c r="N3572">
        <f t="shared" si="335"/>
        <v>71.5</v>
      </c>
      <c r="O3572" t="s">
        <v>112</v>
      </c>
      <c r="P3572" t="s">
        <v>115</v>
      </c>
      <c r="Q3572" t="str">
        <f>TEXT(Table357[[#This Row],[order_date]],"yyyy")</f>
        <v>2016</v>
      </c>
    </row>
    <row r="3573" spans="1:17" x14ac:dyDescent="0.3">
      <c r="A3573">
        <f t="shared" si="334"/>
        <v>7777898972</v>
      </c>
      <c r="B3573" s="1">
        <v>42641</v>
      </c>
      <c r="C3573" t="str">
        <f t="shared" si="330"/>
        <v>Wednesday</v>
      </c>
      <c r="D3573" t="str">
        <f t="shared" si="331"/>
        <v>September</v>
      </c>
      <c r="E3573">
        <v>12</v>
      </c>
      <c r="F3573" t="s">
        <v>27</v>
      </c>
      <c r="G3573" t="s">
        <v>8</v>
      </c>
      <c r="H3573">
        <f t="shared" si="332"/>
        <v>15</v>
      </c>
      <c r="I3573">
        <v>3</v>
      </c>
      <c r="J3573" t="s">
        <v>52</v>
      </c>
      <c r="K3573" t="s">
        <v>53</v>
      </c>
      <c r="L3573">
        <f>Table357[[#This Row],[unit_price]]*Table357[[#This Row],[quantity]]</f>
        <v>36</v>
      </c>
      <c r="M3573">
        <f t="shared" si="333"/>
        <v>45</v>
      </c>
      <c r="N3573">
        <f t="shared" si="335"/>
        <v>9</v>
      </c>
      <c r="O3573" t="s">
        <v>111</v>
      </c>
      <c r="P3573" t="s">
        <v>114</v>
      </c>
      <c r="Q3573" t="str">
        <f>TEXT(Table357[[#This Row],[order_date]],"yyyy")</f>
        <v>2016</v>
      </c>
    </row>
    <row r="3574" spans="1:17" x14ac:dyDescent="0.3">
      <c r="A3574">
        <f t="shared" si="334"/>
        <v>7777898973</v>
      </c>
      <c r="B3574" s="1">
        <v>42641</v>
      </c>
      <c r="C3574" t="str">
        <f t="shared" si="330"/>
        <v>Wednesday</v>
      </c>
      <c r="D3574" t="str">
        <f t="shared" si="331"/>
        <v>September</v>
      </c>
      <c r="E3574">
        <v>12</v>
      </c>
      <c r="F3574" t="s">
        <v>27</v>
      </c>
      <c r="G3574" t="s">
        <v>8</v>
      </c>
      <c r="H3574">
        <f t="shared" si="332"/>
        <v>15</v>
      </c>
      <c r="I3574">
        <v>4</v>
      </c>
      <c r="J3574" t="s">
        <v>36</v>
      </c>
      <c r="K3574" t="s">
        <v>37</v>
      </c>
      <c r="L3574">
        <f>Table357[[#This Row],[unit_price]]*Table357[[#This Row],[quantity]]</f>
        <v>48</v>
      </c>
      <c r="M3574">
        <f t="shared" si="333"/>
        <v>60</v>
      </c>
      <c r="N3574">
        <f t="shared" si="335"/>
        <v>12</v>
      </c>
      <c r="O3574" t="s">
        <v>112</v>
      </c>
      <c r="P3574" t="s">
        <v>115</v>
      </c>
      <c r="Q3574" t="str">
        <f>TEXT(Table357[[#This Row],[order_date]],"yyyy")</f>
        <v>2016</v>
      </c>
    </row>
    <row r="3575" spans="1:17" x14ac:dyDescent="0.3">
      <c r="A3575">
        <f t="shared" si="334"/>
        <v>7777898974</v>
      </c>
      <c r="B3575" s="1">
        <v>42641</v>
      </c>
      <c r="C3575" t="str">
        <f t="shared" si="330"/>
        <v>Wednesday</v>
      </c>
      <c r="D3575" t="str">
        <f t="shared" si="331"/>
        <v>September</v>
      </c>
      <c r="E3575">
        <v>12.5</v>
      </c>
      <c r="F3575" t="s">
        <v>27</v>
      </c>
      <c r="G3575" t="s">
        <v>17</v>
      </c>
      <c r="H3575">
        <f t="shared" si="332"/>
        <v>19.5</v>
      </c>
      <c r="I3575">
        <v>4</v>
      </c>
      <c r="J3575" t="s">
        <v>25</v>
      </c>
      <c r="K3575" t="s">
        <v>26</v>
      </c>
      <c r="L3575">
        <f>Table357[[#This Row],[unit_price]]*Table357[[#This Row],[quantity]]</f>
        <v>50</v>
      </c>
      <c r="M3575">
        <f t="shared" si="333"/>
        <v>78</v>
      </c>
      <c r="N3575">
        <f t="shared" si="335"/>
        <v>28</v>
      </c>
      <c r="O3575" t="s">
        <v>112</v>
      </c>
      <c r="P3575" t="s">
        <v>115</v>
      </c>
      <c r="Q3575" t="str">
        <f>TEXT(Table357[[#This Row],[order_date]],"yyyy")</f>
        <v>2016</v>
      </c>
    </row>
    <row r="3576" spans="1:17" x14ac:dyDescent="0.3">
      <c r="A3576">
        <f t="shared" si="334"/>
        <v>7777898975</v>
      </c>
      <c r="B3576" s="1">
        <v>42641</v>
      </c>
      <c r="C3576" t="str">
        <f t="shared" si="330"/>
        <v>Wednesday</v>
      </c>
      <c r="D3576" t="str">
        <f t="shared" si="331"/>
        <v>September</v>
      </c>
      <c r="E3576">
        <v>16</v>
      </c>
      <c r="F3576" t="s">
        <v>7</v>
      </c>
      <c r="G3576" t="s">
        <v>8</v>
      </c>
      <c r="H3576">
        <f t="shared" si="332"/>
        <v>20.5</v>
      </c>
      <c r="I3576">
        <v>12</v>
      </c>
      <c r="J3576" t="s">
        <v>36</v>
      </c>
      <c r="K3576" t="s">
        <v>37</v>
      </c>
      <c r="L3576">
        <f>Table357[[#This Row],[unit_price]]*Table357[[#This Row],[quantity]]</f>
        <v>192</v>
      </c>
      <c r="M3576">
        <f t="shared" si="333"/>
        <v>246</v>
      </c>
      <c r="N3576">
        <f t="shared" si="335"/>
        <v>54</v>
      </c>
      <c r="O3576" t="s">
        <v>112</v>
      </c>
      <c r="P3576" t="s">
        <v>114</v>
      </c>
      <c r="Q3576" t="str">
        <f>TEXT(Table357[[#This Row],[order_date]],"yyyy")</f>
        <v>2016</v>
      </c>
    </row>
    <row r="3577" spans="1:17" x14ac:dyDescent="0.3">
      <c r="A3577">
        <f t="shared" si="334"/>
        <v>7777898976</v>
      </c>
      <c r="B3577" s="1">
        <v>42641</v>
      </c>
      <c r="C3577" t="str">
        <f t="shared" si="330"/>
        <v>Wednesday</v>
      </c>
      <c r="D3577" t="str">
        <f t="shared" si="331"/>
        <v>September</v>
      </c>
      <c r="E3577">
        <v>20.75</v>
      </c>
      <c r="F3577" t="s">
        <v>13</v>
      </c>
      <c r="G3577" t="s">
        <v>22</v>
      </c>
      <c r="H3577">
        <f t="shared" si="332"/>
        <v>28.75</v>
      </c>
      <c r="I3577">
        <v>5</v>
      </c>
      <c r="J3577" t="s">
        <v>44</v>
      </c>
      <c r="K3577" t="s">
        <v>45</v>
      </c>
      <c r="L3577">
        <f>Table357[[#This Row],[unit_price]]*Table357[[#This Row],[quantity]]</f>
        <v>103.75</v>
      </c>
      <c r="M3577">
        <f t="shared" si="333"/>
        <v>143.75</v>
      </c>
      <c r="N3577">
        <f t="shared" si="335"/>
        <v>40</v>
      </c>
      <c r="O3577" t="s">
        <v>112</v>
      </c>
      <c r="P3577" t="s">
        <v>115</v>
      </c>
      <c r="Q3577" t="str">
        <f>TEXT(Table357[[#This Row],[order_date]],"yyyy")</f>
        <v>2016</v>
      </c>
    </row>
    <row r="3578" spans="1:17" x14ac:dyDescent="0.3">
      <c r="A3578">
        <f t="shared" si="334"/>
        <v>7777898977</v>
      </c>
      <c r="B3578" s="1">
        <v>42641</v>
      </c>
      <c r="C3578" t="str">
        <f t="shared" si="330"/>
        <v>Wednesday</v>
      </c>
      <c r="D3578" t="str">
        <f t="shared" si="331"/>
        <v>September</v>
      </c>
      <c r="E3578">
        <v>12</v>
      </c>
      <c r="F3578" t="s">
        <v>27</v>
      </c>
      <c r="G3578" t="s">
        <v>14</v>
      </c>
      <c r="H3578">
        <f t="shared" si="332"/>
        <v>16</v>
      </c>
      <c r="I3578">
        <v>6</v>
      </c>
      <c r="J3578" t="s">
        <v>68</v>
      </c>
      <c r="K3578" t="s">
        <v>69</v>
      </c>
      <c r="L3578">
        <f>Table357[[#This Row],[unit_price]]*Table357[[#This Row],[quantity]]</f>
        <v>72</v>
      </c>
      <c r="M3578">
        <f t="shared" si="333"/>
        <v>96</v>
      </c>
      <c r="N3578">
        <f t="shared" si="335"/>
        <v>24</v>
      </c>
      <c r="O3578" t="s">
        <v>112</v>
      </c>
      <c r="P3578" t="s">
        <v>114</v>
      </c>
      <c r="Q3578" t="str">
        <f>TEXT(Table357[[#This Row],[order_date]],"yyyy")</f>
        <v>2016</v>
      </c>
    </row>
    <row r="3579" spans="1:17" x14ac:dyDescent="0.3">
      <c r="A3579">
        <f t="shared" si="334"/>
        <v>7777898978</v>
      </c>
      <c r="B3579" s="1">
        <v>42641</v>
      </c>
      <c r="C3579" t="str">
        <f t="shared" si="330"/>
        <v>Wednesday</v>
      </c>
      <c r="D3579" t="str">
        <f t="shared" si="331"/>
        <v>September</v>
      </c>
      <c r="E3579">
        <v>15.25</v>
      </c>
      <c r="F3579" t="s">
        <v>13</v>
      </c>
      <c r="G3579" t="s">
        <v>8</v>
      </c>
      <c r="H3579">
        <f t="shared" si="332"/>
        <v>21.25</v>
      </c>
      <c r="I3579">
        <v>2</v>
      </c>
      <c r="J3579" t="s">
        <v>48</v>
      </c>
      <c r="K3579" t="s">
        <v>49</v>
      </c>
      <c r="L3579">
        <f>Table357[[#This Row],[unit_price]]*Table357[[#This Row],[quantity]]</f>
        <v>30.5</v>
      </c>
      <c r="M3579">
        <f t="shared" si="333"/>
        <v>42.5</v>
      </c>
      <c r="N3579">
        <f t="shared" si="335"/>
        <v>12</v>
      </c>
      <c r="O3579" t="s">
        <v>112</v>
      </c>
      <c r="P3579" t="s">
        <v>114</v>
      </c>
      <c r="Q3579" t="str">
        <f>TEXT(Table357[[#This Row],[order_date]],"yyyy")</f>
        <v>2016</v>
      </c>
    </row>
    <row r="3580" spans="1:17" x14ac:dyDescent="0.3">
      <c r="A3580">
        <f t="shared" si="334"/>
        <v>7777898979</v>
      </c>
      <c r="B3580" s="1">
        <v>42641</v>
      </c>
      <c r="C3580" t="str">
        <f t="shared" si="330"/>
        <v>Wednesday</v>
      </c>
      <c r="D3580" t="str">
        <f t="shared" si="331"/>
        <v>September</v>
      </c>
      <c r="E3580">
        <v>12</v>
      </c>
      <c r="F3580" t="s">
        <v>27</v>
      </c>
      <c r="G3580" t="s">
        <v>14</v>
      </c>
      <c r="H3580">
        <f t="shared" si="332"/>
        <v>16</v>
      </c>
      <c r="I3580">
        <v>1</v>
      </c>
      <c r="J3580" t="s">
        <v>68</v>
      </c>
      <c r="K3580" t="s">
        <v>69</v>
      </c>
      <c r="L3580">
        <f>Table357[[#This Row],[unit_price]]*Table357[[#This Row],[quantity]]</f>
        <v>12</v>
      </c>
      <c r="M3580">
        <f t="shared" si="333"/>
        <v>16</v>
      </c>
      <c r="N3580">
        <f t="shared" si="335"/>
        <v>4</v>
      </c>
      <c r="O3580" t="s">
        <v>112</v>
      </c>
      <c r="P3580" t="s">
        <v>115</v>
      </c>
      <c r="Q3580" t="str">
        <f>TEXT(Table357[[#This Row],[order_date]],"yyyy")</f>
        <v>2016</v>
      </c>
    </row>
    <row r="3581" spans="1:17" x14ac:dyDescent="0.3">
      <c r="A3581">
        <f t="shared" si="334"/>
        <v>7777898980</v>
      </c>
      <c r="B3581" s="1">
        <v>42642</v>
      </c>
      <c r="C3581" t="str">
        <f t="shared" si="330"/>
        <v>Thursday</v>
      </c>
      <c r="D3581" t="str">
        <f t="shared" si="331"/>
        <v>September</v>
      </c>
      <c r="E3581">
        <v>16.5</v>
      </c>
      <c r="F3581" t="s">
        <v>7</v>
      </c>
      <c r="G3581" t="s">
        <v>17</v>
      </c>
      <c r="H3581">
        <f t="shared" si="332"/>
        <v>25</v>
      </c>
      <c r="I3581">
        <v>8</v>
      </c>
      <c r="J3581" t="s">
        <v>32</v>
      </c>
      <c r="K3581" t="s">
        <v>33</v>
      </c>
      <c r="L3581">
        <f>Table357[[#This Row],[unit_price]]*Table357[[#This Row],[quantity]]</f>
        <v>132</v>
      </c>
      <c r="M3581">
        <f t="shared" si="333"/>
        <v>200</v>
      </c>
      <c r="N3581">
        <f t="shared" si="335"/>
        <v>68</v>
      </c>
      <c r="O3581" t="s">
        <v>112</v>
      </c>
      <c r="P3581" t="s">
        <v>114</v>
      </c>
      <c r="Q3581" t="str">
        <f>TEXT(Table357[[#This Row],[order_date]],"yyyy")</f>
        <v>2016</v>
      </c>
    </row>
    <row r="3582" spans="1:17" x14ac:dyDescent="0.3">
      <c r="A3582">
        <f t="shared" si="334"/>
        <v>7777898981</v>
      </c>
      <c r="B3582" s="1">
        <v>42642</v>
      </c>
      <c r="C3582" t="str">
        <f t="shared" si="330"/>
        <v>Thursday</v>
      </c>
      <c r="D3582" t="str">
        <f t="shared" si="331"/>
        <v>September</v>
      </c>
      <c r="E3582">
        <v>16</v>
      </c>
      <c r="F3582" t="s">
        <v>7</v>
      </c>
      <c r="G3582" t="s">
        <v>14</v>
      </c>
      <c r="H3582">
        <f t="shared" si="332"/>
        <v>21.5</v>
      </c>
      <c r="I3582">
        <v>5</v>
      </c>
      <c r="J3582" t="s">
        <v>64</v>
      </c>
      <c r="K3582" t="s">
        <v>65</v>
      </c>
      <c r="L3582">
        <f>Table357[[#This Row],[unit_price]]*Table357[[#This Row],[quantity]]</f>
        <v>80</v>
      </c>
      <c r="M3582">
        <f t="shared" si="333"/>
        <v>107.5</v>
      </c>
      <c r="N3582">
        <f t="shared" si="335"/>
        <v>27.5</v>
      </c>
      <c r="O3582" t="s">
        <v>111</v>
      </c>
      <c r="P3582" t="s">
        <v>115</v>
      </c>
      <c r="Q3582" t="str">
        <f>TEXT(Table357[[#This Row],[order_date]],"yyyy")</f>
        <v>2016</v>
      </c>
    </row>
    <row r="3583" spans="1:17" x14ac:dyDescent="0.3">
      <c r="A3583">
        <f t="shared" si="334"/>
        <v>7777898982</v>
      </c>
      <c r="B3583" s="1">
        <v>42642</v>
      </c>
      <c r="C3583" t="str">
        <f t="shared" si="330"/>
        <v>Thursday</v>
      </c>
      <c r="D3583" t="str">
        <f t="shared" si="331"/>
        <v>September</v>
      </c>
      <c r="E3583">
        <v>20.75</v>
      </c>
      <c r="F3583" t="s">
        <v>13</v>
      </c>
      <c r="G3583" t="s">
        <v>17</v>
      </c>
      <c r="H3583">
        <f t="shared" si="332"/>
        <v>30.75</v>
      </c>
      <c r="I3583">
        <v>4</v>
      </c>
      <c r="J3583" t="s">
        <v>54</v>
      </c>
      <c r="K3583" t="s">
        <v>55</v>
      </c>
      <c r="L3583">
        <f>Table357[[#This Row],[unit_price]]*Table357[[#This Row],[quantity]]</f>
        <v>83</v>
      </c>
      <c r="M3583">
        <f t="shared" si="333"/>
        <v>123</v>
      </c>
      <c r="N3583">
        <f t="shared" si="335"/>
        <v>40</v>
      </c>
      <c r="O3583" t="s">
        <v>111</v>
      </c>
      <c r="P3583" t="s">
        <v>114</v>
      </c>
      <c r="Q3583" t="str">
        <f>TEXT(Table357[[#This Row],[order_date]],"yyyy")</f>
        <v>2016</v>
      </c>
    </row>
    <row r="3584" spans="1:17" x14ac:dyDescent="0.3">
      <c r="A3584">
        <f t="shared" si="334"/>
        <v>7777898983</v>
      </c>
      <c r="B3584" s="1">
        <v>42642</v>
      </c>
      <c r="C3584" t="str">
        <f t="shared" si="330"/>
        <v>Thursday</v>
      </c>
      <c r="D3584" t="str">
        <f t="shared" si="331"/>
        <v>September</v>
      </c>
      <c r="E3584">
        <v>20.75</v>
      </c>
      <c r="F3584" t="s">
        <v>13</v>
      </c>
      <c r="G3584" t="s">
        <v>22</v>
      </c>
      <c r="H3584">
        <f t="shared" si="332"/>
        <v>28.75</v>
      </c>
      <c r="I3584">
        <v>9</v>
      </c>
      <c r="J3584" t="s">
        <v>44</v>
      </c>
      <c r="K3584" t="s">
        <v>45</v>
      </c>
      <c r="L3584">
        <f>Table357[[#This Row],[unit_price]]*Table357[[#This Row],[quantity]]</f>
        <v>186.75</v>
      </c>
      <c r="M3584">
        <f t="shared" si="333"/>
        <v>258.75</v>
      </c>
      <c r="N3584">
        <f t="shared" si="335"/>
        <v>72</v>
      </c>
      <c r="O3584" t="s">
        <v>111</v>
      </c>
      <c r="P3584" t="s">
        <v>114</v>
      </c>
      <c r="Q3584" t="str">
        <f>TEXT(Table357[[#This Row],[order_date]],"yyyy")</f>
        <v>2016</v>
      </c>
    </row>
    <row r="3585" spans="1:17" x14ac:dyDescent="0.3">
      <c r="A3585">
        <f t="shared" si="334"/>
        <v>7777898984</v>
      </c>
      <c r="B3585" s="1">
        <v>42643</v>
      </c>
      <c r="C3585" t="str">
        <f t="shared" si="330"/>
        <v>Friday</v>
      </c>
      <c r="D3585" t="str">
        <f t="shared" si="331"/>
        <v>September</v>
      </c>
      <c r="E3585">
        <v>16.75</v>
      </c>
      <c r="F3585" t="s">
        <v>7</v>
      </c>
      <c r="G3585" t="s">
        <v>22</v>
      </c>
      <c r="H3585">
        <f t="shared" si="332"/>
        <v>23.25</v>
      </c>
      <c r="I3585">
        <v>10</v>
      </c>
      <c r="J3585" t="s">
        <v>72</v>
      </c>
      <c r="K3585" t="s">
        <v>73</v>
      </c>
      <c r="L3585">
        <f>Table357[[#This Row],[unit_price]]*Table357[[#This Row],[quantity]]</f>
        <v>167.5</v>
      </c>
      <c r="M3585">
        <f t="shared" si="333"/>
        <v>232.5</v>
      </c>
      <c r="N3585">
        <f t="shared" si="335"/>
        <v>65</v>
      </c>
      <c r="O3585" t="s">
        <v>111</v>
      </c>
      <c r="P3585" t="s">
        <v>114</v>
      </c>
      <c r="Q3585" t="str">
        <f>TEXT(Table357[[#This Row],[order_date]],"yyyy")</f>
        <v>2016</v>
      </c>
    </row>
    <row r="3586" spans="1:17" x14ac:dyDescent="0.3">
      <c r="A3586">
        <f t="shared" si="334"/>
        <v>7777898985</v>
      </c>
      <c r="B3586" s="1">
        <v>42643</v>
      </c>
      <c r="C3586" t="str">
        <f t="shared" ref="C3586:C3649" si="336">TEXT(B3586,"dddd")</f>
        <v>Friday</v>
      </c>
      <c r="D3586" t="str">
        <f t="shared" si="331"/>
        <v>September</v>
      </c>
      <c r="E3586">
        <v>20.5</v>
      </c>
      <c r="F3586" t="s">
        <v>13</v>
      </c>
      <c r="G3586" t="s">
        <v>8</v>
      </c>
      <c r="H3586">
        <f t="shared" si="332"/>
        <v>26.5</v>
      </c>
      <c r="I3586">
        <v>6</v>
      </c>
      <c r="J3586" t="s">
        <v>58</v>
      </c>
      <c r="K3586" t="s">
        <v>59</v>
      </c>
      <c r="L3586">
        <f>Table357[[#This Row],[unit_price]]*Table357[[#This Row],[quantity]]</f>
        <v>123</v>
      </c>
      <c r="M3586">
        <f t="shared" si="333"/>
        <v>159</v>
      </c>
      <c r="N3586">
        <f t="shared" si="335"/>
        <v>36</v>
      </c>
      <c r="O3586" t="s">
        <v>112</v>
      </c>
      <c r="P3586" t="s">
        <v>115</v>
      </c>
      <c r="Q3586" t="str">
        <f>TEXT(Table357[[#This Row],[order_date]],"yyyy")</f>
        <v>2016</v>
      </c>
    </row>
    <row r="3587" spans="1:17" x14ac:dyDescent="0.3">
      <c r="A3587">
        <f t="shared" si="334"/>
        <v>7777898986</v>
      </c>
      <c r="B3587" s="1">
        <v>42643</v>
      </c>
      <c r="C3587" t="str">
        <f t="shared" si="336"/>
        <v>Friday</v>
      </c>
      <c r="D3587" t="str">
        <f t="shared" ref="D3587:D3650" si="337">TEXT(B3587,"mmmm")</f>
        <v>September</v>
      </c>
      <c r="E3587">
        <v>15.25</v>
      </c>
      <c r="F3587" t="s">
        <v>13</v>
      </c>
      <c r="G3587" t="s">
        <v>8</v>
      </c>
      <c r="H3587">
        <f t="shared" ref="H3587:H3650" si="338">E3587 +   IF(F3587="S", 2, IF(F3587="M", 3.5, IF(F3587="L", 5, 0))) +  IF(G3587="Classic", 1, IF(G3587="Veggie", 2, IF(G3587="Chicken", 3, IF(G3587="Supreme",5,0))))</f>
        <v>21.25</v>
      </c>
      <c r="I3587">
        <v>1</v>
      </c>
      <c r="J3587" t="s">
        <v>48</v>
      </c>
      <c r="K3587" t="s">
        <v>49</v>
      </c>
      <c r="L3587">
        <f>Table357[[#This Row],[unit_price]]*Table357[[#This Row],[quantity]]</f>
        <v>15.25</v>
      </c>
      <c r="M3587">
        <f t="shared" ref="M3587:M3650" si="339">H3587*I3587</f>
        <v>21.25</v>
      </c>
      <c r="N3587">
        <f t="shared" si="335"/>
        <v>6</v>
      </c>
      <c r="O3587" t="s">
        <v>112</v>
      </c>
      <c r="P3587" t="s">
        <v>115</v>
      </c>
      <c r="Q3587" t="str">
        <f>TEXT(Table357[[#This Row],[order_date]],"yyyy")</f>
        <v>2016</v>
      </c>
    </row>
    <row r="3588" spans="1:17" x14ac:dyDescent="0.3">
      <c r="A3588">
        <f t="shared" ref="A3588:A3651" si="340">A3587+1</f>
        <v>7777898987</v>
      </c>
      <c r="B3588" s="1">
        <v>42643</v>
      </c>
      <c r="C3588" t="str">
        <f t="shared" si="336"/>
        <v>Friday</v>
      </c>
      <c r="D3588" t="str">
        <f t="shared" si="337"/>
        <v>September</v>
      </c>
      <c r="E3588">
        <v>16.5</v>
      </c>
      <c r="F3588" t="s">
        <v>7</v>
      </c>
      <c r="G3588" t="s">
        <v>14</v>
      </c>
      <c r="H3588">
        <f t="shared" si="338"/>
        <v>22</v>
      </c>
      <c r="I3588">
        <v>5</v>
      </c>
      <c r="J3588" t="s">
        <v>40</v>
      </c>
      <c r="K3588" t="s">
        <v>41</v>
      </c>
      <c r="L3588">
        <f>Table357[[#This Row],[unit_price]]*Table357[[#This Row],[quantity]]</f>
        <v>82.5</v>
      </c>
      <c r="M3588">
        <f t="shared" si="339"/>
        <v>110</v>
      </c>
      <c r="N3588">
        <f t="shared" si="335"/>
        <v>27.5</v>
      </c>
      <c r="O3588" t="s">
        <v>111</v>
      </c>
      <c r="P3588" t="s">
        <v>115</v>
      </c>
      <c r="Q3588" t="str">
        <f>TEXT(Table357[[#This Row],[order_date]],"yyyy")</f>
        <v>2016</v>
      </c>
    </row>
    <row r="3589" spans="1:17" x14ac:dyDescent="0.3">
      <c r="A3589">
        <f t="shared" si="340"/>
        <v>7777898988</v>
      </c>
      <c r="B3589" s="1">
        <v>42643</v>
      </c>
      <c r="C3589" t="str">
        <f t="shared" si="336"/>
        <v>Friday</v>
      </c>
      <c r="D3589" t="str">
        <f t="shared" si="337"/>
        <v>September</v>
      </c>
      <c r="E3589">
        <v>12</v>
      </c>
      <c r="F3589" t="s">
        <v>27</v>
      </c>
      <c r="G3589" t="s">
        <v>8</v>
      </c>
      <c r="H3589">
        <f t="shared" si="338"/>
        <v>15</v>
      </c>
      <c r="I3589">
        <v>5</v>
      </c>
      <c r="J3589" t="s">
        <v>52</v>
      </c>
      <c r="K3589" t="s">
        <v>53</v>
      </c>
      <c r="L3589">
        <f>Table357[[#This Row],[unit_price]]*Table357[[#This Row],[quantity]]</f>
        <v>60</v>
      </c>
      <c r="M3589">
        <f t="shared" si="339"/>
        <v>75</v>
      </c>
      <c r="N3589">
        <f t="shared" ref="N3589:N3652" si="341">(H3589-E3589)*I3589</f>
        <v>15</v>
      </c>
      <c r="O3589" t="s">
        <v>111</v>
      </c>
      <c r="P3589" t="s">
        <v>114</v>
      </c>
      <c r="Q3589" t="str">
        <f>TEXT(Table357[[#This Row],[order_date]],"yyyy")</f>
        <v>2016</v>
      </c>
    </row>
    <row r="3590" spans="1:17" x14ac:dyDescent="0.3">
      <c r="A3590">
        <f t="shared" si="340"/>
        <v>7777898989</v>
      </c>
      <c r="B3590" s="1">
        <v>42643</v>
      </c>
      <c r="C3590" t="str">
        <f t="shared" si="336"/>
        <v>Friday</v>
      </c>
      <c r="D3590" t="str">
        <f t="shared" si="337"/>
        <v>September</v>
      </c>
      <c r="E3590">
        <v>16.75</v>
      </c>
      <c r="F3590" t="s">
        <v>7</v>
      </c>
      <c r="G3590" t="s">
        <v>22</v>
      </c>
      <c r="H3590">
        <f t="shared" si="338"/>
        <v>23.25</v>
      </c>
      <c r="I3590">
        <v>3</v>
      </c>
      <c r="J3590" t="s">
        <v>46</v>
      </c>
      <c r="K3590" t="s">
        <v>47</v>
      </c>
      <c r="L3590">
        <f>Table357[[#This Row],[unit_price]]*Table357[[#This Row],[quantity]]</f>
        <v>50.25</v>
      </c>
      <c r="M3590">
        <f t="shared" si="339"/>
        <v>69.75</v>
      </c>
      <c r="N3590">
        <f t="shared" si="341"/>
        <v>19.5</v>
      </c>
      <c r="O3590" t="s">
        <v>111</v>
      </c>
      <c r="P3590" t="s">
        <v>115</v>
      </c>
      <c r="Q3590" t="str">
        <f>TEXT(Table357[[#This Row],[order_date]],"yyyy")</f>
        <v>2016</v>
      </c>
    </row>
    <row r="3591" spans="1:17" x14ac:dyDescent="0.3">
      <c r="A3591">
        <f t="shared" si="340"/>
        <v>7777898990</v>
      </c>
      <c r="B3591" s="1">
        <v>42643</v>
      </c>
      <c r="C3591" t="str">
        <f t="shared" si="336"/>
        <v>Friday</v>
      </c>
      <c r="D3591" t="str">
        <f t="shared" si="337"/>
        <v>September</v>
      </c>
      <c r="E3591">
        <v>14.75</v>
      </c>
      <c r="F3591" t="s">
        <v>7</v>
      </c>
      <c r="G3591" t="s">
        <v>14</v>
      </c>
      <c r="H3591">
        <f t="shared" si="338"/>
        <v>20.25</v>
      </c>
      <c r="I3591">
        <v>1</v>
      </c>
      <c r="J3591" t="s">
        <v>56</v>
      </c>
      <c r="K3591" t="s">
        <v>57</v>
      </c>
      <c r="L3591">
        <f>Table357[[#This Row],[unit_price]]*Table357[[#This Row],[quantity]]</f>
        <v>14.75</v>
      </c>
      <c r="M3591">
        <f t="shared" si="339"/>
        <v>20.25</v>
      </c>
      <c r="N3591">
        <f t="shared" si="341"/>
        <v>5.5</v>
      </c>
      <c r="O3591" t="s">
        <v>111</v>
      </c>
      <c r="P3591" t="s">
        <v>114</v>
      </c>
      <c r="Q3591" t="str">
        <f>TEXT(Table357[[#This Row],[order_date]],"yyyy")</f>
        <v>2016</v>
      </c>
    </row>
    <row r="3592" spans="1:17" x14ac:dyDescent="0.3">
      <c r="A3592">
        <f t="shared" si="340"/>
        <v>7777898991</v>
      </c>
      <c r="B3592" s="1">
        <v>42644</v>
      </c>
      <c r="C3592" t="str">
        <f t="shared" si="336"/>
        <v>Saturday</v>
      </c>
      <c r="D3592" t="str">
        <f t="shared" si="337"/>
        <v>October</v>
      </c>
      <c r="E3592">
        <v>12.25</v>
      </c>
      <c r="F3592" t="s">
        <v>27</v>
      </c>
      <c r="G3592" t="s">
        <v>17</v>
      </c>
      <c r="H3592">
        <f t="shared" si="338"/>
        <v>19.25</v>
      </c>
      <c r="I3592">
        <v>6</v>
      </c>
      <c r="J3592" t="s">
        <v>70</v>
      </c>
      <c r="K3592" t="s">
        <v>71</v>
      </c>
      <c r="L3592">
        <f>Table357[[#This Row],[unit_price]]*Table357[[#This Row],[quantity]]</f>
        <v>73.5</v>
      </c>
      <c r="M3592">
        <f t="shared" si="339"/>
        <v>115.5</v>
      </c>
      <c r="N3592">
        <f t="shared" si="341"/>
        <v>42</v>
      </c>
      <c r="O3592" t="s">
        <v>111</v>
      </c>
      <c r="P3592" t="s">
        <v>115</v>
      </c>
      <c r="Q3592" t="str">
        <f>TEXT(Table357[[#This Row],[order_date]],"yyyy")</f>
        <v>2016</v>
      </c>
    </row>
    <row r="3593" spans="1:17" x14ac:dyDescent="0.3">
      <c r="A3593">
        <f t="shared" si="340"/>
        <v>7777898992</v>
      </c>
      <c r="B3593" s="1">
        <v>42644</v>
      </c>
      <c r="C3593" t="str">
        <f t="shared" si="336"/>
        <v>Saturday</v>
      </c>
      <c r="D3593" t="str">
        <f t="shared" si="337"/>
        <v>October</v>
      </c>
      <c r="E3593">
        <v>16.75</v>
      </c>
      <c r="F3593" t="s">
        <v>7</v>
      </c>
      <c r="G3593" t="s">
        <v>22</v>
      </c>
      <c r="H3593">
        <f t="shared" si="338"/>
        <v>23.25</v>
      </c>
      <c r="I3593">
        <v>7</v>
      </c>
      <c r="J3593" t="s">
        <v>50</v>
      </c>
      <c r="K3593" t="s">
        <v>51</v>
      </c>
      <c r="L3593">
        <f>Table357[[#This Row],[unit_price]]*Table357[[#This Row],[quantity]]</f>
        <v>117.25</v>
      </c>
      <c r="M3593">
        <f t="shared" si="339"/>
        <v>162.75</v>
      </c>
      <c r="N3593">
        <f t="shared" si="341"/>
        <v>45.5</v>
      </c>
      <c r="O3593" t="s">
        <v>111</v>
      </c>
      <c r="P3593" t="s">
        <v>114</v>
      </c>
      <c r="Q3593" t="str">
        <f>TEXT(Table357[[#This Row],[order_date]],"yyyy")</f>
        <v>2016</v>
      </c>
    </row>
    <row r="3594" spans="1:17" x14ac:dyDescent="0.3">
      <c r="A3594">
        <f t="shared" si="340"/>
        <v>7777898993</v>
      </c>
      <c r="B3594" s="1">
        <v>42644</v>
      </c>
      <c r="C3594" t="str">
        <f t="shared" si="336"/>
        <v>Saturday</v>
      </c>
      <c r="D3594" t="str">
        <f t="shared" si="337"/>
        <v>October</v>
      </c>
      <c r="E3594">
        <v>16.25</v>
      </c>
      <c r="F3594" t="s">
        <v>7</v>
      </c>
      <c r="G3594" t="s">
        <v>17</v>
      </c>
      <c r="H3594">
        <f t="shared" si="338"/>
        <v>24.75</v>
      </c>
      <c r="I3594">
        <v>5</v>
      </c>
      <c r="J3594" t="s">
        <v>60</v>
      </c>
      <c r="K3594" t="s">
        <v>61</v>
      </c>
      <c r="L3594">
        <f>Table357[[#This Row],[unit_price]]*Table357[[#This Row],[quantity]]</f>
        <v>81.25</v>
      </c>
      <c r="M3594">
        <f t="shared" si="339"/>
        <v>123.75</v>
      </c>
      <c r="N3594">
        <f t="shared" si="341"/>
        <v>42.5</v>
      </c>
      <c r="O3594" t="s">
        <v>112</v>
      </c>
      <c r="P3594" t="s">
        <v>114</v>
      </c>
      <c r="Q3594" t="str">
        <f>TEXT(Table357[[#This Row],[order_date]],"yyyy")</f>
        <v>2016</v>
      </c>
    </row>
    <row r="3595" spans="1:17" x14ac:dyDescent="0.3">
      <c r="A3595">
        <f t="shared" si="340"/>
        <v>7777898994</v>
      </c>
      <c r="B3595" s="1">
        <v>42644</v>
      </c>
      <c r="C3595" t="str">
        <f t="shared" si="336"/>
        <v>Saturday</v>
      </c>
      <c r="D3595" t="str">
        <f t="shared" si="337"/>
        <v>October</v>
      </c>
      <c r="E3595">
        <v>16.5</v>
      </c>
      <c r="F3595" t="s">
        <v>7</v>
      </c>
      <c r="G3595" t="s">
        <v>17</v>
      </c>
      <c r="H3595">
        <f t="shared" si="338"/>
        <v>25</v>
      </c>
      <c r="I3595">
        <v>11</v>
      </c>
      <c r="J3595" t="s">
        <v>25</v>
      </c>
      <c r="K3595" t="s">
        <v>26</v>
      </c>
      <c r="L3595">
        <f>Table357[[#This Row],[unit_price]]*Table357[[#This Row],[quantity]]</f>
        <v>181.5</v>
      </c>
      <c r="M3595">
        <f t="shared" si="339"/>
        <v>275</v>
      </c>
      <c r="N3595">
        <f t="shared" si="341"/>
        <v>93.5</v>
      </c>
      <c r="O3595" t="s">
        <v>112</v>
      </c>
      <c r="P3595" t="s">
        <v>114</v>
      </c>
      <c r="Q3595" t="str">
        <f>TEXT(Table357[[#This Row],[order_date]],"yyyy")</f>
        <v>2016</v>
      </c>
    </row>
    <row r="3596" spans="1:17" x14ac:dyDescent="0.3">
      <c r="A3596">
        <f t="shared" si="340"/>
        <v>7777898995</v>
      </c>
      <c r="B3596" s="1">
        <v>42645</v>
      </c>
      <c r="C3596" t="str">
        <f t="shared" si="336"/>
        <v>Sunday</v>
      </c>
      <c r="D3596" t="str">
        <f t="shared" si="337"/>
        <v>October</v>
      </c>
      <c r="E3596">
        <v>12.5</v>
      </c>
      <c r="F3596" t="s">
        <v>27</v>
      </c>
      <c r="G3596" t="s">
        <v>17</v>
      </c>
      <c r="H3596">
        <f t="shared" si="338"/>
        <v>19.5</v>
      </c>
      <c r="I3596">
        <v>2</v>
      </c>
      <c r="J3596" t="s">
        <v>38</v>
      </c>
      <c r="K3596" t="s">
        <v>39</v>
      </c>
      <c r="L3596">
        <f>Table357[[#This Row],[unit_price]]*Table357[[#This Row],[quantity]]</f>
        <v>25</v>
      </c>
      <c r="M3596">
        <f t="shared" si="339"/>
        <v>39</v>
      </c>
      <c r="N3596">
        <f t="shared" si="341"/>
        <v>14</v>
      </c>
      <c r="O3596" t="s">
        <v>112</v>
      </c>
      <c r="P3596" t="s">
        <v>114</v>
      </c>
      <c r="Q3596" t="str">
        <f>TEXT(Table357[[#This Row],[order_date]],"yyyy")</f>
        <v>2016</v>
      </c>
    </row>
    <row r="3597" spans="1:17" x14ac:dyDescent="0.3">
      <c r="A3597">
        <f t="shared" si="340"/>
        <v>7777898996</v>
      </c>
      <c r="B3597" s="1">
        <v>42645</v>
      </c>
      <c r="C3597" t="str">
        <f t="shared" si="336"/>
        <v>Sunday</v>
      </c>
      <c r="D3597" t="str">
        <f t="shared" si="337"/>
        <v>October</v>
      </c>
      <c r="E3597">
        <v>16</v>
      </c>
      <c r="F3597" t="s">
        <v>7</v>
      </c>
      <c r="G3597" t="s">
        <v>8</v>
      </c>
      <c r="H3597">
        <f t="shared" si="338"/>
        <v>20.5</v>
      </c>
      <c r="I3597">
        <v>5</v>
      </c>
      <c r="J3597" t="s">
        <v>30</v>
      </c>
      <c r="K3597" t="s">
        <v>31</v>
      </c>
      <c r="L3597">
        <f>Table357[[#This Row],[unit_price]]*Table357[[#This Row],[quantity]]</f>
        <v>80</v>
      </c>
      <c r="M3597">
        <f t="shared" si="339"/>
        <v>102.5</v>
      </c>
      <c r="N3597">
        <f t="shared" si="341"/>
        <v>22.5</v>
      </c>
      <c r="O3597" t="s">
        <v>112</v>
      </c>
      <c r="P3597" t="s">
        <v>114</v>
      </c>
      <c r="Q3597" t="str">
        <f>TEXT(Table357[[#This Row],[order_date]],"yyyy")</f>
        <v>2016</v>
      </c>
    </row>
    <row r="3598" spans="1:17" x14ac:dyDescent="0.3">
      <c r="A3598">
        <f t="shared" si="340"/>
        <v>7777898997</v>
      </c>
      <c r="B3598" s="1">
        <v>42645</v>
      </c>
      <c r="C3598" t="str">
        <f t="shared" si="336"/>
        <v>Sunday</v>
      </c>
      <c r="D3598" t="str">
        <f t="shared" si="337"/>
        <v>October</v>
      </c>
      <c r="E3598">
        <v>12.75</v>
      </c>
      <c r="F3598" t="s">
        <v>27</v>
      </c>
      <c r="G3598" t="s">
        <v>22</v>
      </c>
      <c r="H3598">
        <f t="shared" si="338"/>
        <v>17.75</v>
      </c>
      <c r="I3598">
        <v>7</v>
      </c>
      <c r="J3598" t="s">
        <v>50</v>
      </c>
      <c r="K3598" t="s">
        <v>51</v>
      </c>
      <c r="L3598">
        <f>Table357[[#This Row],[unit_price]]*Table357[[#This Row],[quantity]]</f>
        <v>89.25</v>
      </c>
      <c r="M3598">
        <f t="shared" si="339"/>
        <v>124.25</v>
      </c>
      <c r="N3598">
        <f t="shared" si="341"/>
        <v>35</v>
      </c>
      <c r="O3598" t="s">
        <v>111</v>
      </c>
      <c r="P3598" t="s">
        <v>114</v>
      </c>
      <c r="Q3598" t="str">
        <f>TEXT(Table357[[#This Row],[order_date]],"yyyy")</f>
        <v>2016</v>
      </c>
    </row>
    <row r="3599" spans="1:17" x14ac:dyDescent="0.3">
      <c r="A3599">
        <f t="shared" si="340"/>
        <v>7777898998</v>
      </c>
      <c r="B3599" s="1">
        <v>42645</v>
      </c>
      <c r="C3599" t="str">
        <f t="shared" si="336"/>
        <v>Sunday</v>
      </c>
      <c r="D3599" t="str">
        <f t="shared" si="337"/>
        <v>October</v>
      </c>
      <c r="E3599">
        <v>20.25</v>
      </c>
      <c r="F3599" t="s">
        <v>13</v>
      </c>
      <c r="G3599" t="s">
        <v>17</v>
      </c>
      <c r="H3599">
        <f t="shared" si="338"/>
        <v>30.25</v>
      </c>
      <c r="I3599">
        <v>4</v>
      </c>
      <c r="J3599" t="s">
        <v>70</v>
      </c>
      <c r="K3599" t="s">
        <v>71</v>
      </c>
      <c r="L3599">
        <f>Table357[[#This Row],[unit_price]]*Table357[[#This Row],[quantity]]</f>
        <v>81</v>
      </c>
      <c r="M3599">
        <f t="shared" si="339"/>
        <v>121</v>
      </c>
      <c r="N3599">
        <f t="shared" si="341"/>
        <v>40</v>
      </c>
      <c r="O3599" t="s">
        <v>111</v>
      </c>
      <c r="P3599" t="s">
        <v>115</v>
      </c>
      <c r="Q3599" t="str">
        <f>TEXT(Table357[[#This Row],[order_date]],"yyyy")</f>
        <v>2016</v>
      </c>
    </row>
    <row r="3600" spans="1:17" x14ac:dyDescent="0.3">
      <c r="A3600">
        <f t="shared" si="340"/>
        <v>7777898999</v>
      </c>
      <c r="B3600" s="1">
        <v>42645</v>
      </c>
      <c r="C3600" t="str">
        <f t="shared" si="336"/>
        <v>Sunday</v>
      </c>
      <c r="D3600" t="str">
        <f t="shared" si="337"/>
        <v>October</v>
      </c>
      <c r="E3600">
        <v>12</v>
      </c>
      <c r="F3600" t="s">
        <v>27</v>
      </c>
      <c r="G3600" t="s">
        <v>8</v>
      </c>
      <c r="H3600">
        <f t="shared" si="338"/>
        <v>15</v>
      </c>
      <c r="I3600">
        <v>3</v>
      </c>
      <c r="J3600" t="s">
        <v>30</v>
      </c>
      <c r="K3600" t="s">
        <v>31</v>
      </c>
      <c r="L3600">
        <f>Table357[[#This Row],[unit_price]]*Table357[[#This Row],[quantity]]</f>
        <v>36</v>
      </c>
      <c r="M3600">
        <f t="shared" si="339"/>
        <v>45</v>
      </c>
      <c r="N3600">
        <f t="shared" si="341"/>
        <v>9</v>
      </c>
      <c r="O3600" t="s">
        <v>111</v>
      </c>
      <c r="P3600" t="s">
        <v>115</v>
      </c>
      <c r="Q3600" t="str">
        <f>TEXT(Table357[[#This Row],[order_date]],"yyyy")</f>
        <v>2016</v>
      </c>
    </row>
    <row r="3601" spans="1:17" x14ac:dyDescent="0.3">
      <c r="A3601">
        <f t="shared" si="340"/>
        <v>7777899000</v>
      </c>
      <c r="B3601" s="1">
        <v>42646</v>
      </c>
      <c r="C3601" t="str">
        <f t="shared" si="336"/>
        <v>Monday</v>
      </c>
      <c r="D3601" t="str">
        <f t="shared" si="337"/>
        <v>October</v>
      </c>
      <c r="E3601">
        <v>12.5</v>
      </c>
      <c r="F3601" t="s">
        <v>27</v>
      </c>
      <c r="G3601" t="s">
        <v>17</v>
      </c>
      <c r="H3601">
        <f t="shared" si="338"/>
        <v>19.5</v>
      </c>
      <c r="I3601">
        <v>2</v>
      </c>
      <c r="J3601" t="s">
        <v>54</v>
      </c>
      <c r="K3601" t="s">
        <v>55</v>
      </c>
      <c r="L3601">
        <f>Table357[[#This Row],[unit_price]]*Table357[[#This Row],[quantity]]</f>
        <v>25</v>
      </c>
      <c r="M3601">
        <f t="shared" si="339"/>
        <v>39</v>
      </c>
      <c r="N3601">
        <f t="shared" si="341"/>
        <v>14</v>
      </c>
      <c r="O3601" t="s">
        <v>112</v>
      </c>
      <c r="P3601" t="s">
        <v>114</v>
      </c>
      <c r="Q3601" t="str">
        <f>TEXT(Table357[[#This Row],[order_date]],"yyyy")</f>
        <v>2016</v>
      </c>
    </row>
    <row r="3602" spans="1:17" x14ac:dyDescent="0.3">
      <c r="A3602">
        <f t="shared" si="340"/>
        <v>7777899001</v>
      </c>
      <c r="B3602" s="1">
        <v>42646</v>
      </c>
      <c r="C3602" t="str">
        <f t="shared" si="336"/>
        <v>Monday</v>
      </c>
      <c r="D3602" t="str">
        <f t="shared" si="337"/>
        <v>October</v>
      </c>
      <c r="E3602">
        <v>20.75</v>
      </c>
      <c r="F3602" t="s">
        <v>13</v>
      </c>
      <c r="G3602" t="s">
        <v>22</v>
      </c>
      <c r="H3602">
        <f t="shared" si="338"/>
        <v>28.75</v>
      </c>
      <c r="I3602">
        <v>7</v>
      </c>
      <c r="J3602" t="s">
        <v>23</v>
      </c>
      <c r="K3602" t="s">
        <v>24</v>
      </c>
      <c r="L3602">
        <f>Table357[[#This Row],[unit_price]]*Table357[[#This Row],[quantity]]</f>
        <v>145.25</v>
      </c>
      <c r="M3602">
        <f t="shared" si="339"/>
        <v>201.25</v>
      </c>
      <c r="N3602">
        <f t="shared" si="341"/>
        <v>56</v>
      </c>
      <c r="O3602" t="s">
        <v>111</v>
      </c>
      <c r="P3602" t="s">
        <v>114</v>
      </c>
      <c r="Q3602" t="str">
        <f>TEXT(Table357[[#This Row],[order_date]],"yyyy")</f>
        <v>2016</v>
      </c>
    </row>
    <row r="3603" spans="1:17" x14ac:dyDescent="0.3">
      <c r="A3603">
        <f t="shared" si="340"/>
        <v>7777899002</v>
      </c>
      <c r="B3603" s="1">
        <v>42647</v>
      </c>
      <c r="C3603" t="str">
        <f t="shared" si="336"/>
        <v>Tuesday</v>
      </c>
      <c r="D3603" t="str">
        <f t="shared" si="337"/>
        <v>October</v>
      </c>
      <c r="E3603">
        <v>20.75</v>
      </c>
      <c r="F3603" t="s">
        <v>13</v>
      </c>
      <c r="G3603" t="s">
        <v>22</v>
      </c>
      <c r="H3603">
        <f t="shared" si="338"/>
        <v>28.75</v>
      </c>
      <c r="I3603">
        <v>8</v>
      </c>
      <c r="J3603" t="s">
        <v>44</v>
      </c>
      <c r="K3603" t="s">
        <v>45</v>
      </c>
      <c r="L3603">
        <f>Table357[[#This Row],[unit_price]]*Table357[[#This Row],[quantity]]</f>
        <v>166</v>
      </c>
      <c r="M3603">
        <f t="shared" si="339"/>
        <v>230</v>
      </c>
      <c r="N3603">
        <f t="shared" si="341"/>
        <v>64</v>
      </c>
      <c r="O3603" t="s">
        <v>111</v>
      </c>
      <c r="P3603" t="s">
        <v>114</v>
      </c>
      <c r="Q3603" t="str">
        <f>TEXT(Table357[[#This Row],[order_date]],"yyyy")</f>
        <v>2016</v>
      </c>
    </row>
    <row r="3604" spans="1:17" x14ac:dyDescent="0.3">
      <c r="A3604">
        <f t="shared" si="340"/>
        <v>7777899003</v>
      </c>
      <c r="B3604" s="1">
        <v>42647</v>
      </c>
      <c r="C3604" t="str">
        <f t="shared" si="336"/>
        <v>Tuesday</v>
      </c>
      <c r="D3604" t="str">
        <f t="shared" si="337"/>
        <v>October</v>
      </c>
      <c r="E3604">
        <v>17.95</v>
      </c>
      <c r="F3604" t="s">
        <v>13</v>
      </c>
      <c r="G3604" t="s">
        <v>14</v>
      </c>
      <c r="H3604">
        <f t="shared" si="338"/>
        <v>24.95</v>
      </c>
      <c r="I3604">
        <v>8</v>
      </c>
      <c r="J3604" t="s">
        <v>56</v>
      </c>
      <c r="K3604" t="s">
        <v>57</v>
      </c>
      <c r="L3604">
        <f>Table357[[#This Row],[unit_price]]*Table357[[#This Row],[quantity]]</f>
        <v>143.6</v>
      </c>
      <c r="M3604">
        <f t="shared" si="339"/>
        <v>199.6</v>
      </c>
      <c r="N3604">
        <f t="shared" si="341"/>
        <v>56</v>
      </c>
      <c r="O3604" t="s">
        <v>112</v>
      </c>
      <c r="P3604" t="s">
        <v>115</v>
      </c>
      <c r="Q3604" t="str">
        <f>TEXT(Table357[[#This Row],[order_date]],"yyyy")</f>
        <v>2016</v>
      </c>
    </row>
    <row r="3605" spans="1:17" x14ac:dyDescent="0.3">
      <c r="A3605">
        <f t="shared" si="340"/>
        <v>7777899004</v>
      </c>
      <c r="B3605" s="1">
        <v>42647</v>
      </c>
      <c r="C3605" t="str">
        <f t="shared" si="336"/>
        <v>Tuesday</v>
      </c>
      <c r="D3605" t="str">
        <f t="shared" si="337"/>
        <v>October</v>
      </c>
      <c r="E3605">
        <v>20.75</v>
      </c>
      <c r="F3605" t="s">
        <v>13</v>
      </c>
      <c r="G3605" t="s">
        <v>17</v>
      </c>
      <c r="H3605">
        <f t="shared" si="338"/>
        <v>30.75</v>
      </c>
      <c r="I3605">
        <v>12</v>
      </c>
      <c r="J3605" t="s">
        <v>25</v>
      </c>
      <c r="K3605" t="s">
        <v>26</v>
      </c>
      <c r="L3605">
        <f>Table357[[#This Row],[unit_price]]*Table357[[#This Row],[quantity]]</f>
        <v>249</v>
      </c>
      <c r="M3605">
        <f t="shared" si="339"/>
        <v>369</v>
      </c>
      <c r="N3605">
        <f t="shared" si="341"/>
        <v>120</v>
      </c>
      <c r="O3605" t="s">
        <v>112</v>
      </c>
      <c r="P3605" t="s">
        <v>114</v>
      </c>
      <c r="Q3605" t="str">
        <f>TEXT(Table357[[#This Row],[order_date]],"yyyy")</f>
        <v>2016</v>
      </c>
    </row>
    <row r="3606" spans="1:17" x14ac:dyDescent="0.3">
      <c r="A3606">
        <f t="shared" si="340"/>
        <v>7777899005</v>
      </c>
      <c r="B3606" s="1">
        <v>42647</v>
      </c>
      <c r="C3606" t="str">
        <f t="shared" si="336"/>
        <v>Tuesday</v>
      </c>
      <c r="D3606" t="str">
        <f t="shared" si="337"/>
        <v>October</v>
      </c>
      <c r="E3606">
        <v>18.5</v>
      </c>
      <c r="F3606" t="s">
        <v>13</v>
      </c>
      <c r="G3606" t="s">
        <v>14</v>
      </c>
      <c r="H3606">
        <f t="shared" si="338"/>
        <v>25.5</v>
      </c>
      <c r="I3606">
        <v>6</v>
      </c>
      <c r="J3606" t="s">
        <v>15</v>
      </c>
      <c r="K3606" t="s">
        <v>16</v>
      </c>
      <c r="L3606">
        <f>Table357[[#This Row],[unit_price]]*Table357[[#This Row],[quantity]]</f>
        <v>111</v>
      </c>
      <c r="M3606">
        <f t="shared" si="339"/>
        <v>153</v>
      </c>
      <c r="N3606">
        <f t="shared" si="341"/>
        <v>42</v>
      </c>
      <c r="O3606" t="s">
        <v>112</v>
      </c>
      <c r="P3606" t="s">
        <v>114</v>
      </c>
      <c r="Q3606" t="str">
        <f>TEXT(Table357[[#This Row],[order_date]],"yyyy")</f>
        <v>2016</v>
      </c>
    </row>
    <row r="3607" spans="1:17" x14ac:dyDescent="0.3">
      <c r="A3607">
        <f t="shared" si="340"/>
        <v>7777899006</v>
      </c>
      <c r="B3607" s="1">
        <v>42647</v>
      </c>
      <c r="C3607" t="str">
        <f t="shared" si="336"/>
        <v>Tuesday</v>
      </c>
      <c r="D3607" t="str">
        <f t="shared" si="337"/>
        <v>October</v>
      </c>
      <c r="E3607">
        <v>12.5</v>
      </c>
      <c r="F3607" t="s">
        <v>27</v>
      </c>
      <c r="G3607" t="s">
        <v>17</v>
      </c>
      <c r="H3607">
        <f t="shared" si="338"/>
        <v>19.5</v>
      </c>
      <c r="I3607">
        <v>10</v>
      </c>
      <c r="J3607" t="s">
        <v>25</v>
      </c>
      <c r="K3607" t="s">
        <v>26</v>
      </c>
      <c r="L3607">
        <f>Table357[[#This Row],[unit_price]]*Table357[[#This Row],[quantity]]</f>
        <v>125</v>
      </c>
      <c r="M3607">
        <f t="shared" si="339"/>
        <v>195</v>
      </c>
      <c r="N3607">
        <f t="shared" si="341"/>
        <v>70</v>
      </c>
      <c r="O3607" t="s">
        <v>111</v>
      </c>
      <c r="P3607" t="s">
        <v>114</v>
      </c>
      <c r="Q3607" t="str">
        <f>TEXT(Table357[[#This Row],[order_date]],"yyyy")</f>
        <v>2016</v>
      </c>
    </row>
    <row r="3608" spans="1:17" x14ac:dyDescent="0.3">
      <c r="A3608">
        <f t="shared" si="340"/>
        <v>7777899007</v>
      </c>
      <c r="B3608" s="1">
        <v>42647</v>
      </c>
      <c r="C3608" t="str">
        <f t="shared" si="336"/>
        <v>Tuesday</v>
      </c>
      <c r="D3608" t="str">
        <f t="shared" si="337"/>
        <v>October</v>
      </c>
      <c r="E3608">
        <v>20.5</v>
      </c>
      <c r="F3608" t="s">
        <v>13</v>
      </c>
      <c r="G3608" t="s">
        <v>8</v>
      </c>
      <c r="H3608">
        <f t="shared" si="338"/>
        <v>26.5</v>
      </c>
      <c r="I3608">
        <v>12</v>
      </c>
      <c r="J3608" t="s">
        <v>58</v>
      </c>
      <c r="K3608" t="s">
        <v>59</v>
      </c>
      <c r="L3608">
        <f>Table357[[#This Row],[unit_price]]*Table357[[#This Row],[quantity]]</f>
        <v>246</v>
      </c>
      <c r="M3608">
        <f t="shared" si="339"/>
        <v>318</v>
      </c>
      <c r="N3608">
        <f t="shared" si="341"/>
        <v>72</v>
      </c>
      <c r="O3608" t="s">
        <v>112</v>
      </c>
      <c r="P3608" t="s">
        <v>115</v>
      </c>
      <c r="Q3608" t="str">
        <f>TEXT(Table357[[#This Row],[order_date]],"yyyy")</f>
        <v>2016</v>
      </c>
    </row>
    <row r="3609" spans="1:17" x14ac:dyDescent="0.3">
      <c r="A3609">
        <f t="shared" si="340"/>
        <v>7777899008</v>
      </c>
      <c r="B3609" s="1">
        <v>42647</v>
      </c>
      <c r="C3609" t="str">
        <f t="shared" si="336"/>
        <v>Tuesday</v>
      </c>
      <c r="D3609" t="str">
        <f t="shared" si="337"/>
        <v>October</v>
      </c>
      <c r="E3609">
        <v>17.5</v>
      </c>
      <c r="F3609" t="s">
        <v>13</v>
      </c>
      <c r="G3609" t="s">
        <v>8</v>
      </c>
      <c r="H3609">
        <f t="shared" si="338"/>
        <v>23.5</v>
      </c>
      <c r="I3609">
        <v>7</v>
      </c>
      <c r="J3609" t="s">
        <v>74</v>
      </c>
      <c r="K3609" t="s">
        <v>75</v>
      </c>
      <c r="L3609">
        <f>Table357[[#This Row],[unit_price]]*Table357[[#This Row],[quantity]]</f>
        <v>122.5</v>
      </c>
      <c r="M3609">
        <f t="shared" si="339"/>
        <v>164.5</v>
      </c>
      <c r="N3609">
        <f t="shared" si="341"/>
        <v>42</v>
      </c>
      <c r="O3609" t="s">
        <v>111</v>
      </c>
      <c r="P3609" t="s">
        <v>115</v>
      </c>
      <c r="Q3609" t="str">
        <f>TEXT(Table357[[#This Row],[order_date]],"yyyy")</f>
        <v>2016</v>
      </c>
    </row>
    <row r="3610" spans="1:17" x14ac:dyDescent="0.3">
      <c r="A3610">
        <f t="shared" si="340"/>
        <v>7777899009</v>
      </c>
      <c r="B3610" s="1">
        <v>42647</v>
      </c>
      <c r="C3610" t="str">
        <f t="shared" si="336"/>
        <v>Tuesday</v>
      </c>
      <c r="D3610" t="str">
        <f t="shared" si="337"/>
        <v>October</v>
      </c>
      <c r="E3610">
        <v>16</v>
      </c>
      <c r="F3610" t="s">
        <v>7</v>
      </c>
      <c r="G3610" t="s">
        <v>8</v>
      </c>
      <c r="H3610">
        <f t="shared" si="338"/>
        <v>20.5</v>
      </c>
      <c r="I3610">
        <v>10</v>
      </c>
      <c r="J3610" t="s">
        <v>36</v>
      </c>
      <c r="K3610" t="s">
        <v>37</v>
      </c>
      <c r="L3610">
        <f>Table357[[#This Row],[unit_price]]*Table357[[#This Row],[quantity]]</f>
        <v>160</v>
      </c>
      <c r="M3610">
        <f t="shared" si="339"/>
        <v>205</v>
      </c>
      <c r="N3610">
        <f t="shared" si="341"/>
        <v>45</v>
      </c>
      <c r="O3610" t="s">
        <v>112</v>
      </c>
      <c r="P3610" t="s">
        <v>115</v>
      </c>
      <c r="Q3610" t="str">
        <f>TEXT(Table357[[#This Row],[order_date]],"yyyy")</f>
        <v>2016</v>
      </c>
    </row>
    <row r="3611" spans="1:17" x14ac:dyDescent="0.3">
      <c r="A3611">
        <f t="shared" si="340"/>
        <v>7777899010</v>
      </c>
      <c r="B3611" s="1">
        <v>42648</v>
      </c>
      <c r="C3611" t="str">
        <f t="shared" si="336"/>
        <v>Wednesday</v>
      </c>
      <c r="D3611" t="str">
        <f t="shared" si="337"/>
        <v>October</v>
      </c>
      <c r="E3611">
        <v>12</v>
      </c>
      <c r="F3611" t="s">
        <v>27</v>
      </c>
      <c r="G3611" t="s">
        <v>8</v>
      </c>
      <c r="H3611">
        <f t="shared" si="338"/>
        <v>15</v>
      </c>
      <c r="I3611">
        <v>9</v>
      </c>
      <c r="J3611" t="s">
        <v>30</v>
      </c>
      <c r="K3611" t="s">
        <v>31</v>
      </c>
      <c r="L3611">
        <f>Table357[[#This Row],[unit_price]]*Table357[[#This Row],[quantity]]</f>
        <v>108</v>
      </c>
      <c r="M3611">
        <f t="shared" si="339"/>
        <v>135</v>
      </c>
      <c r="N3611">
        <f t="shared" si="341"/>
        <v>27</v>
      </c>
      <c r="O3611" t="s">
        <v>112</v>
      </c>
      <c r="P3611" t="s">
        <v>115</v>
      </c>
      <c r="Q3611" t="str">
        <f>TEXT(Table357[[#This Row],[order_date]],"yyyy")</f>
        <v>2016</v>
      </c>
    </row>
    <row r="3612" spans="1:17" x14ac:dyDescent="0.3">
      <c r="A3612">
        <f t="shared" si="340"/>
        <v>7777899011</v>
      </c>
      <c r="B3612" s="1">
        <v>42648</v>
      </c>
      <c r="C3612" t="str">
        <f t="shared" si="336"/>
        <v>Wednesday</v>
      </c>
      <c r="D3612" t="str">
        <f t="shared" si="337"/>
        <v>October</v>
      </c>
      <c r="E3612">
        <v>20.25</v>
      </c>
      <c r="F3612" t="s">
        <v>13</v>
      </c>
      <c r="G3612" t="s">
        <v>17</v>
      </c>
      <c r="H3612">
        <f t="shared" si="338"/>
        <v>30.25</v>
      </c>
      <c r="I3612">
        <v>10</v>
      </c>
      <c r="J3612" t="s">
        <v>60</v>
      </c>
      <c r="K3612" t="s">
        <v>61</v>
      </c>
      <c r="L3612">
        <f>Table357[[#This Row],[unit_price]]*Table357[[#This Row],[quantity]]</f>
        <v>202.5</v>
      </c>
      <c r="M3612">
        <f t="shared" si="339"/>
        <v>302.5</v>
      </c>
      <c r="N3612">
        <f t="shared" si="341"/>
        <v>100</v>
      </c>
      <c r="O3612" t="s">
        <v>111</v>
      </c>
      <c r="P3612" t="s">
        <v>115</v>
      </c>
      <c r="Q3612" t="str">
        <f>TEXT(Table357[[#This Row],[order_date]],"yyyy")</f>
        <v>2016</v>
      </c>
    </row>
    <row r="3613" spans="1:17" x14ac:dyDescent="0.3">
      <c r="A3613">
        <f t="shared" si="340"/>
        <v>7777899012</v>
      </c>
      <c r="B3613" s="1">
        <v>42649</v>
      </c>
      <c r="C3613" t="str">
        <f t="shared" si="336"/>
        <v>Thursday</v>
      </c>
      <c r="D3613" t="str">
        <f t="shared" si="337"/>
        <v>October</v>
      </c>
      <c r="E3613">
        <v>16.75</v>
      </c>
      <c r="F3613" t="s">
        <v>7</v>
      </c>
      <c r="G3613" t="s">
        <v>22</v>
      </c>
      <c r="H3613">
        <f t="shared" si="338"/>
        <v>23.25</v>
      </c>
      <c r="I3613">
        <v>9</v>
      </c>
      <c r="J3613" t="s">
        <v>23</v>
      </c>
      <c r="K3613" t="s">
        <v>24</v>
      </c>
      <c r="L3613">
        <f>Table357[[#This Row],[unit_price]]*Table357[[#This Row],[quantity]]</f>
        <v>150.75</v>
      </c>
      <c r="M3613">
        <f t="shared" si="339"/>
        <v>209.25</v>
      </c>
      <c r="N3613">
        <f t="shared" si="341"/>
        <v>58.5</v>
      </c>
      <c r="O3613" t="s">
        <v>112</v>
      </c>
      <c r="P3613" t="s">
        <v>114</v>
      </c>
      <c r="Q3613" t="str">
        <f>TEXT(Table357[[#This Row],[order_date]],"yyyy")</f>
        <v>2016</v>
      </c>
    </row>
    <row r="3614" spans="1:17" x14ac:dyDescent="0.3">
      <c r="A3614">
        <f t="shared" si="340"/>
        <v>7777899013</v>
      </c>
      <c r="B3614" s="1">
        <v>42649</v>
      </c>
      <c r="C3614" t="str">
        <f t="shared" si="336"/>
        <v>Thursday</v>
      </c>
      <c r="D3614" t="str">
        <f t="shared" si="337"/>
        <v>October</v>
      </c>
      <c r="E3614">
        <v>13.25</v>
      </c>
      <c r="F3614" t="s">
        <v>7</v>
      </c>
      <c r="G3614" t="s">
        <v>8</v>
      </c>
      <c r="H3614">
        <f t="shared" si="338"/>
        <v>17.75</v>
      </c>
      <c r="I3614">
        <v>1</v>
      </c>
      <c r="J3614" t="s">
        <v>9</v>
      </c>
      <c r="K3614" t="s">
        <v>10</v>
      </c>
      <c r="L3614">
        <f>Table357[[#This Row],[unit_price]]*Table357[[#This Row],[quantity]]</f>
        <v>13.25</v>
      </c>
      <c r="M3614">
        <f t="shared" si="339"/>
        <v>17.75</v>
      </c>
      <c r="N3614">
        <f t="shared" si="341"/>
        <v>4.5</v>
      </c>
      <c r="O3614" t="s">
        <v>111</v>
      </c>
      <c r="P3614" t="s">
        <v>115</v>
      </c>
      <c r="Q3614" t="str">
        <f>TEXT(Table357[[#This Row],[order_date]],"yyyy")</f>
        <v>2016</v>
      </c>
    </row>
    <row r="3615" spans="1:17" x14ac:dyDescent="0.3">
      <c r="A3615">
        <f t="shared" si="340"/>
        <v>7777899014</v>
      </c>
      <c r="B3615" s="1">
        <v>42649</v>
      </c>
      <c r="C3615" t="str">
        <f t="shared" si="336"/>
        <v>Thursday</v>
      </c>
      <c r="D3615" t="str">
        <f t="shared" si="337"/>
        <v>October</v>
      </c>
      <c r="E3615">
        <v>20.25</v>
      </c>
      <c r="F3615" t="s">
        <v>13</v>
      </c>
      <c r="G3615" t="s">
        <v>14</v>
      </c>
      <c r="H3615">
        <f t="shared" si="338"/>
        <v>27.25</v>
      </c>
      <c r="I3615">
        <v>5</v>
      </c>
      <c r="J3615" t="s">
        <v>20</v>
      </c>
      <c r="K3615" t="s">
        <v>21</v>
      </c>
      <c r="L3615">
        <f>Table357[[#This Row],[unit_price]]*Table357[[#This Row],[quantity]]</f>
        <v>101.25</v>
      </c>
      <c r="M3615">
        <f t="shared" si="339"/>
        <v>136.25</v>
      </c>
      <c r="N3615">
        <f t="shared" si="341"/>
        <v>35</v>
      </c>
      <c r="O3615" t="s">
        <v>111</v>
      </c>
      <c r="P3615" t="s">
        <v>114</v>
      </c>
      <c r="Q3615" t="str">
        <f>TEXT(Table357[[#This Row],[order_date]],"yyyy")</f>
        <v>2016</v>
      </c>
    </row>
    <row r="3616" spans="1:17" x14ac:dyDescent="0.3">
      <c r="A3616">
        <f t="shared" si="340"/>
        <v>7777899015</v>
      </c>
      <c r="B3616" s="1">
        <v>42649</v>
      </c>
      <c r="C3616" t="str">
        <f t="shared" si="336"/>
        <v>Thursday</v>
      </c>
      <c r="D3616" t="str">
        <f t="shared" si="337"/>
        <v>October</v>
      </c>
      <c r="E3616">
        <v>16</v>
      </c>
      <c r="F3616" t="s">
        <v>7</v>
      </c>
      <c r="G3616" t="s">
        <v>8</v>
      </c>
      <c r="H3616">
        <f t="shared" si="338"/>
        <v>20.5</v>
      </c>
      <c r="I3616">
        <v>2</v>
      </c>
      <c r="J3616" t="s">
        <v>58</v>
      </c>
      <c r="K3616" t="s">
        <v>59</v>
      </c>
      <c r="L3616">
        <f>Table357[[#This Row],[unit_price]]*Table357[[#This Row],[quantity]]</f>
        <v>32</v>
      </c>
      <c r="M3616">
        <f t="shared" si="339"/>
        <v>41</v>
      </c>
      <c r="N3616">
        <f t="shared" si="341"/>
        <v>9</v>
      </c>
      <c r="O3616" t="s">
        <v>111</v>
      </c>
      <c r="P3616" t="s">
        <v>114</v>
      </c>
      <c r="Q3616" t="str">
        <f>TEXT(Table357[[#This Row],[order_date]],"yyyy")</f>
        <v>2016</v>
      </c>
    </row>
    <row r="3617" spans="1:17" x14ac:dyDescent="0.3">
      <c r="A3617">
        <f t="shared" si="340"/>
        <v>7777899016</v>
      </c>
      <c r="B3617" s="1">
        <v>42650</v>
      </c>
      <c r="C3617" t="str">
        <f t="shared" si="336"/>
        <v>Friday</v>
      </c>
      <c r="D3617" t="str">
        <f t="shared" si="337"/>
        <v>October</v>
      </c>
      <c r="E3617">
        <v>12</v>
      </c>
      <c r="F3617" t="s">
        <v>27</v>
      </c>
      <c r="G3617" t="s">
        <v>8</v>
      </c>
      <c r="H3617">
        <f t="shared" si="338"/>
        <v>15</v>
      </c>
      <c r="I3617">
        <v>8</v>
      </c>
      <c r="J3617" t="s">
        <v>36</v>
      </c>
      <c r="K3617" t="s">
        <v>37</v>
      </c>
      <c r="L3617">
        <f>Table357[[#This Row],[unit_price]]*Table357[[#This Row],[quantity]]</f>
        <v>96</v>
      </c>
      <c r="M3617">
        <f t="shared" si="339"/>
        <v>120</v>
      </c>
      <c r="N3617">
        <f t="shared" si="341"/>
        <v>24</v>
      </c>
      <c r="O3617" t="s">
        <v>112</v>
      </c>
      <c r="P3617" t="s">
        <v>115</v>
      </c>
      <c r="Q3617" t="str">
        <f>TEXT(Table357[[#This Row],[order_date]],"yyyy")</f>
        <v>2016</v>
      </c>
    </row>
    <row r="3618" spans="1:17" x14ac:dyDescent="0.3">
      <c r="A3618">
        <f t="shared" si="340"/>
        <v>7777899017</v>
      </c>
      <c r="B3618" s="1">
        <v>42650</v>
      </c>
      <c r="C3618" t="str">
        <f t="shared" si="336"/>
        <v>Friday</v>
      </c>
      <c r="D3618" t="str">
        <f t="shared" si="337"/>
        <v>October</v>
      </c>
      <c r="E3618">
        <v>16.75</v>
      </c>
      <c r="F3618" t="s">
        <v>7</v>
      </c>
      <c r="G3618" t="s">
        <v>14</v>
      </c>
      <c r="H3618">
        <f t="shared" si="338"/>
        <v>22.25</v>
      </c>
      <c r="I3618">
        <v>2</v>
      </c>
      <c r="J3618" t="s">
        <v>62</v>
      </c>
      <c r="K3618" t="s">
        <v>63</v>
      </c>
      <c r="L3618">
        <f>Table357[[#This Row],[unit_price]]*Table357[[#This Row],[quantity]]</f>
        <v>33.5</v>
      </c>
      <c r="M3618">
        <f t="shared" si="339"/>
        <v>44.5</v>
      </c>
      <c r="N3618">
        <f t="shared" si="341"/>
        <v>11</v>
      </c>
      <c r="O3618" t="s">
        <v>112</v>
      </c>
      <c r="P3618" t="s">
        <v>114</v>
      </c>
      <c r="Q3618" t="str">
        <f>TEXT(Table357[[#This Row],[order_date]],"yyyy")</f>
        <v>2016</v>
      </c>
    </row>
    <row r="3619" spans="1:17" x14ac:dyDescent="0.3">
      <c r="A3619">
        <f t="shared" si="340"/>
        <v>7777899018</v>
      </c>
      <c r="B3619" s="1">
        <v>42650</v>
      </c>
      <c r="C3619" t="str">
        <f t="shared" si="336"/>
        <v>Friday</v>
      </c>
      <c r="D3619" t="str">
        <f t="shared" si="337"/>
        <v>October</v>
      </c>
      <c r="E3619">
        <v>16</v>
      </c>
      <c r="F3619" t="s">
        <v>7</v>
      </c>
      <c r="G3619" t="s">
        <v>14</v>
      </c>
      <c r="H3619">
        <f t="shared" si="338"/>
        <v>21.5</v>
      </c>
      <c r="I3619">
        <v>11</v>
      </c>
      <c r="J3619" t="s">
        <v>64</v>
      </c>
      <c r="K3619" t="s">
        <v>65</v>
      </c>
      <c r="L3619">
        <f>Table357[[#This Row],[unit_price]]*Table357[[#This Row],[quantity]]</f>
        <v>176</v>
      </c>
      <c r="M3619">
        <f t="shared" si="339"/>
        <v>236.5</v>
      </c>
      <c r="N3619">
        <f t="shared" si="341"/>
        <v>60.5</v>
      </c>
      <c r="O3619" t="s">
        <v>112</v>
      </c>
      <c r="P3619" t="s">
        <v>115</v>
      </c>
      <c r="Q3619" t="str">
        <f>TEXT(Table357[[#This Row],[order_date]],"yyyy")</f>
        <v>2016</v>
      </c>
    </row>
    <row r="3620" spans="1:17" x14ac:dyDescent="0.3">
      <c r="A3620">
        <f t="shared" si="340"/>
        <v>7777899019</v>
      </c>
      <c r="B3620" s="1">
        <v>42650</v>
      </c>
      <c r="C3620" t="str">
        <f t="shared" si="336"/>
        <v>Friday</v>
      </c>
      <c r="D3620" t="str">
        <f t="shared" si="337"/>
        <v>October</v>
      </c>
      <c r="E3620">
        <v>15.25</v>
      </c>
      <c r="F3620" t="s">
        <v>13</v>
      </c>
      <c r="G3620" t="s">
        <v>8</v>
      </c>
      <c r="H3620">
        <f t="shared" si="338"/>
        <v>21.25</v>
      </c>
      <c r="I3620">
        <v>10</v>
      </c>
      <c r="J3620" t="s">
        <v>48</v>
      </c>
      <c r="K3620" t="s">
        <v>49</v>
      </c>
      <c r="L3620">
        <f>Table357[[#This Row],[unit_price]]*Table357[[#This Row],[quantity]]</f>
        <v>152.5</v>
      </c>
      <c r="M3620">
        <f t="shared" si="339"/>
        <v>212.5</v>
      </c>
      <c r="N3620">
        <f t="shared" si="341"/>
        <v>60</v>
      </c>
      <c r="O3620" t="s">
        <v>112</v>
      </c>
      <c r="P3620" t="s">
        <v>114</v>
      </c>
      <c r="Q3620" t="str">
        <f>TEXT(Table357[[#This Row],[order_date]],"yyyy")</f>
        <v>2016</v>
      </c>
    </row>
    <row r="3621" spans="1:17" x14ac:dyDescent="0.3">
      <c r="A3621">
        <f t="shared" si="340"/>
        <v>7777899020</v>
      </c>
      <c r="B3621" s="1">
        <v>42650</v>
      </c>
      <c r="C3621" t="str">
        <f t="shared" si="336"/>
        <v>Friday</v>
      </c>
      <c r="D3621" t="str">
        <f t="shared" si="337"/>
        <v>October</v>
      </c>
      <c r="E3621">
        <v>23.65</v>
      </c>
      <c r="F3621" t="s">
        <v>27</v>
      </c>
      <c r="G3621" t="s">
        <v>17</v>
      </c>
      <c r="H3621">
        <f t="shared" si="338"/>
        <v>30.65</v>
      </c>
      <c r="I3621">
        <v>9</v>
      </c>
      <c r="J3621" t="s">
        <v>77</v>
      </c>
      <c r="K3621" t="s">
        <v>78</v>
      </c>
      <c r="L3621">
        <f>Table357[[#This Row],[unit_price]]*Table357[[#This Row],[quantity]]</f>
        <v>212.85</v>
      </c>
      <c r="M3621">
        <f t="shared" si="339"/>
        <v>275.84999999999997</v>
      </c>
      <c r="N3621">
        <f t="shared" si="341"/>
        <v>63</v>
      </c>
      <c r="O3621" t="s">
        <v>111</v>
      </c>
      <c r="P3621" t="s">
        <v>115</v>
      </c>
      <c r="Q3621" t="str">
        <f>TEXT(Table357[[#This Row],[order_date]],"yyyy")</f>
        <v>2016</v>
      </c>
    </row>
    <row r="3622" spans="1:17" x14ac:dyDescent="0.3">
      <c r="A3622">
        <f t="shared" si="340"/>
        <v>7777899021</v>
      </c>
      <c r="B3622" s="1">
        <v>42650</v>
      </c>
      <c r="C3622" t="str">
        <f t="shared" si="336"/>
        <v>Friday</v>
      </c>
      <c r="D3622" t="str">
        <f t="shared" si="337"/>
        <v>October</v>
      </c>
      <c r="E3622">
        <v>10.5</v>
      </c>
      <c r="F3622" t="s">
        <v>27</v>
      </c>
      <c r="G3622" t="s">
        <v>8</v>
      </c>
      <c r="H3622">
        <f t="shared" si="338"/>
        <v>13.5</v>
      </c>
      <c r="I3622">
        <v>12</v>
      </c>
      <c r="J3622" t="s">
        <v>9</v>
      </c>
      <c r="K3622" t="s">
        <v>10</v>
      </c>
      <c r="L3622">
        <f>Table357[[#This Row],[unit_price]]*Table357[[#This Row],[quantity]]</f>
        <v>126</v>
      </c>
      <c r="M3622">
        <f t="shared" si="339"/>
        <v>162</v>
      </c>
      <c r="N3622">
        <f t="shared" si="341"/>
        <v>36</v>
      </c>
      <c r="O3622" t="s">
        <v>111</v>
      </c>
      <c r="P3622" t="s">
        <v>114</v>
      </c>
      <c r="Q3622" t="str">
        <f>TEXT(Table357[[#This Row],[order_date]],"yyyy")</f>
        <v>2016</v>
      </c>
    </row>
    <row r="3623" spans="1:17" x14ac:dyDescent="0.3">
      <c r="A3623">
        <f t="shared" si="340"/>
        <v>7777899022</v>
      </c>
      <c r="B3623" s="1">
        <v>42650</v>
      </c>
      <c r="C3623" t="str">
        <f t="shared" si="336"/>
        <v>Friday</v>
      </c>
      <c r="D3623" t="str">
        <f t="shared" si="337"/>
        <v>October</v>
      </c>
      <c r="E3623">
        <v>16</v>
      </c>
      <c r="F3623" t="s">
        <v>7</v>
      </c>
      <c r="G3623" t="s">
        <v>8</v>
      </c>
      <c r="H3623">
        <f t="shared" si="338"/>
        <v>20.5</v>
      </c>
      <c r="I3623">
        <v>7</v>
      </c>
      <c r="J3623" t="s">
        <v>36</v>
      </c>
      <c r="K3623" t="s">
        <v>37</v>
      </c>
      <c r="L3623">
        <f>Table357[[#This Row],[unit_price]]*Table357[[#This Row],[quantity]]</f>
        <v>112</v>
      </c>
      <c r="M3623">
        <f t="shared" si="339"/>
        <v>143.5</v>
      </c>
      <c r="N3623">
        <f t="shared" si="341"/>
        <v>31.5</v>
      </c>
      <c r="O3623" t="s">
        <v>111</v>
      </c>
      <c r="P3623" t="s">
        <v>115</v>
      </c>
      <c r="Q3623" t="str">
        <f>TEXT(Table357[[#This Row],[order_date]],"yyyy")</f>
        <v>2016</v>
      </c>
    </row>
    <row r="3624" spans="1:17" x14ac:dyDescent="0.3">
      <c r="A3624">
        <f t="shared" si="340"/>
        <v>7777899023</v>
      </c>
      <c r="B3624" s="1">
        <v>42651</v>
      </c>
      <c r="C3624" t="str">
        <f t="shared" si="336"/>
        <v>Saturday</v>
      </c>
      <c r="D3624" t="str">
        <f t="shared" si="337"/>
        <v>October</v>
      </c>
      <c r="E3624">
        <v>12</v>
      </c>
      <c r="F3624" t="s">
        <v>27</v>
      </c>
      <c r="G3624" t="s">
        <v>14</v>
      </c>
      <c r="H3624">
        <f t="shared" si="338"/>
        <v>16</v>
      </c>
      <c r="I3624">
        <v>4</v>
      </c>
      <c r="J3624" t="s">
        <v>42</v>
      </c>
      <c r="K3624" t="s">
        <v>43</v>
      </c>
      <c r="L3624">
        <f>Table357[[#This Row],[unit_price]]*Table357[[#This Row],[quantity]]</f>
        <v>48</v>
      </c>
      <c r="M3624">
        <f t="shared" si="339"/>
        <v>64</v>
      </c>
      <c r="N3624">
        <f t="shared" si="341"/>
        <v>16</v>
      </c>
      <c r="O3624" t="s">
        <v>111</v>
      </c>
      <c r="P3624" t="s">
        <v>115</v>
      </c>
      <c r="Q3624" t="str">
        <f>TEXT(Table357[[#This Row],[order_date]],"yyyy")</f>
        <v>2016</v>
      </c>
    </row>
    <row r="3625" spans="1:17" x14ac:dyDescent="0.3">
      <c r="A3625">
        <f t="shared" si="340"/>
        <v>7777899024</v>
      </c>
      <c r="B3625" s="1">
        <v>42651</v>
      </c>
      <c r="C3625" t="str">
        <f t="shared" si="336"/>
        <v>Saturday</v>
      </c>
      <c r="D3625" t="str">
        <f t="shared" si="337"/>
        <v>October</v>
      </c>
      <c r="E3625">
        <v>16.5</v>
      </c>
      <c r="F3625" t="s">
        <v>13</v>
      </c>
      <c r="G3625" t="s">
        <v>8</v>
      </c>
      <c r="H3625">
        <f t="shared" si="338"/>
        <v>22.5</v>
      </c>
      <c r="I3625">
        <v>1</v>
      </c>
      <c r="J3625" t="s">
        <v>9</v>
      </c>
      <c r="K3625" t="s">
        <v>10</v>
      </c>
      <c r="L3625">
        <f>Table357[[#This Row],[unit_price]]*Table357[[#This Row],[quantity]]</f>
        <v>16.5</v>
      </c>
      <c r="M3625">
        <f t="shared" si="339"/>
        <v>22.5</v>
      </c>
      <c r="N3625">
        <f t="shared" si="341"/>
        <v>6</v>
      </c>
      <c r="O3625" t="s">
        <v>111</v>
      </c>
      <c r="P3625" t="s">
        <v>115</v>
      </c>
      <c r="Q3625" t="str">
        <f>TEXT(Table357[[#This Row],[order_date]],"yyyy")</f>
        <v>2016</v>
      </c>
    </row>
    <row r="3626" spans="1:17" x14ac:dyDescent="0.3">
      <c r="A3626">
        <f t="shared" si="340"/>
        <v>7777899025</v>
      </c>
      <c r="B3626" s="1">
        <v>42651</v>
      </c>
      <c r="C3626" t="str">
        <f t="shared" si="336"/>
        <v>Saturday</v>
      </c>
      <c r="D3626" t="str">
        <f t="shared" si="337"/>
        <v>October</v>
      </c>
      <c r="E3626">
        <v>20.25</v>
      </c>
      <c r="F3626" t="s">
        <v>13</v>
      </c>
      <c r="G3626" t="s">
        <v>14</v>
      </c>
      <c r="H3626">
        <f t="shared" si="338"/>
        <v>27.25</v>
      </c>
      <c r="I3626">
        <v>6</v>
      </c>
      <c r="J3626" t="s">
        <v>64</v>
      </c>
      <c r="K3626" t="s">
        <v>65</v>
      </c>
      <c r="L3626">
        <f>Table357[[#This Row],[unit_price]]*Table357[[#This Row],[quantity]]</f>
        <v>121.5</v>
      </c>
      <c r="M3626">
        <f t="shared" si="339"/>
        <v>163.5</v>
      </c>
      <c r="N3626">
        <f t="shared" si="341"/>
        <v>42</v>
      </c>
      <c r="O3626" t="s">
        <v>112</v>
      </c>
      <c r="P3626" t="s">
        <v>114</v>
      </c>
      <c r="Q3626" t="str">
        <f>TEXT(Table357[[#This Row],[order_date]],"yyyy")</f>
        <v>2016</v>
      </c>
    </row>
    <row r="3627" spans="1:17" x14ac:dyDescent="0.3">
      <c r="A3627">
        <f t="shared" si="340"/>
        <v>7777899026</v>
      </c>
      <c r="B3627" s="1">
        <v>42651</v>
      </c>
      <c r="C3627" t="str">
        <f t="shared" si="336"/>
        <v>Saturday</v>
      </c>
      <c r="D3627" t="str">
        <f t="shared" si="337"/>
        <v>October</v>
      </c>
      <c r="E3627">
        <v>20.75</v>
      </c>
      <c r="F3627" t="s">
        <v>13</v>
      </c>
      <c r="G3627" t="s">
        <v>17</v>
      </c>
      <c r="H3627">
        <f t="shared" si="338"/>
        <v>30.75</v>
      </c>
      <c r="I3627">
        <v>6</v>
      </c>
      <c r="J3627" t="s">
        <v>25</v>
      </c>
      <c r="K3627" t="s">
        <v>26</v>
      </c>
      <c r="L3627">
        <f>Table357[[#This Row],[unit_price]]*Table357[[#This Row],[quantity]]</f>
        <v>124.5</v>
      </c>
      <c r="M3627">
        <f t="shared" si="339"/>
        <v>184.5</v>
      </c>
      <c r="N3627">
        <f t="shared" si="341"/>
        <v>60</v>
      </c>
      <c r="O3627" t="s">
        <v>111</v>
      </c>
      <c r="P3627" t="s">
        <v>114</v>
      </c>
      <c r="Q3627" t="str">
        <f>TEXT(Table357[[#This Row],[order_date]],"yyyy")</f>
        <v>2016</v>
      </c>
    </row>
    <row r="3628" spans="1:17" x14ac:dyDescent="0.3">
      <c r="A3628">
        <f t="shared" si="340"/>
        <v>7777899027</v>
      </c>
      <c r="B3628" s="1">
        <v>42651</v>
      </c>
      <c r="C3628" t="str">
        <f t="shared" si="336"/>
        <v>Saturday</v>
      </c>
      <c r="D3628" t="str">
        <f t="shared" si="337"/>
        <v>October</v>
      </c>
      <c r="E3628">
        <v>12</v>
      </c>
      <c r="F3628" t="s">
        <v>27</v>
      </c>
      <c r="G3628" t="s">
        <v>8</v>
      </c>
      <c r="H3628">
        <f t="shared" si="338"/>
        <v>15</v>
      </c>
      <c r="I3628">
        <v>5</v>
      </c>
      <c r="J3628" t="s">
        <v>11</v>
      </c>
      <c r="K3628" t="s">
        <v>12</v>
      </c>
      <c r="L3628">
        <f>Table357[[#This Row],[unit_price]]*Table357[[#This Row],[quantity]]</f>
        <v>60</v>
      </c>
      <c r="M3628">
        <f t="shared" si="339"/>
        <v>75</v>
      </c>
      <c r="N3628">
        <f t="shared" si="341"/>
        <v>15</v>
      </c>
      <c r="O3628" t="s">
        <v>112</v>
      </c>
      <c r="P3628" t="s">
        <v>115</v>
      </c>
      <c r="Q3628" t="str">
        <f>TEXT(Table357[[#This Row],[order_date]],"yyyy")</f>
        <v>2016</v>
      </c>
    </row>
    <row r="3629" spans="1:17" x14ac:dyDescent="0.3">
      <c r="A3629">
        <f t="shared" si="340"/>
        <v>7777899028</v>
      </c>
      <c r="B3629" s="1">
        <v>42651</v>
      </c>
      <c r="C3629" t="str">
        <f t="shared" si="336"/>
        <v>Saturday</v>
      </c>
      <c r="D3629" t="str">
        <f t="shared" si="337"/>
        <v>October</v>
      </c>
      <c r="E3629">
        <v>14.5</v>
      </c>
      <c r="F3629" t="s">
        <v>7</v>
      </c>
      <c r="G3629" t="s">
        <v>8</v>
      </c>
      <c r="H3629">
        <f t="shared" si="338"/>
        <v>19</v>
      </c>
      <c r="I3629">
        <v>6</v>
      </c>
      <c r="J3629" t="s">
        <v>74</v>
      </c>
      <c r="K3629" t="s">
        <v>75</v>
      </c>
      <c r="L3629">
        <f>Table357[[#This Row],[unit_price]]*Table357[[#This Row],[quantity]]</f>
        <v>87</v>
      </c>
      <c r="M3629">
        <f t="shared" si="339"/>
        <v>114</v>
      </c>
      <c r="N3629">
        <f t="shared" si="341"/>
        <v>27</v>
      </c>
      <c r="O3629" t="s">
        <v>111</v>
      </c>
      <c r="P3629" t="s">
        <v>115</v>
      </c>
      <c r="Q3629" t="str">
        <f>TEXT(Table357[[#This Row],[order_date]],"yyyy")</f>
        <v>2016</v>
      </c>
    </row>
    <row r="3630" spans="1:17" x14ac:dyDescent="0.3">
      <c r="A3630">
        <f t="shared" si="340"/>
        <v>7777899029</v>
      </c>
      <c r="B3630" s="1">
        <v>42652</v>
      </c>
      <c r="C3630" t="str">
        <f t="shared" si="336"/>
        <v>Sunday</v>
      </c>
      <c r="D3630" t="str">
        <f t="shared" si="337"/>
        <v>October</v>
      </c>
      <c r="E3630">
        <v>9.75</v>
      </c>
      <c r="F3630" t="s">
        <v>27</v>
      </c>
      <c r="G3630" t="s">
        <v>8</v>
      </c>
      <c r="H3630">
        <f t="shared" si="338"/>
        <v>12.75</v>
      </c>
      <c r="I3630">
        <v>11</v>
      </c>
      <c r="J3630" t="s">
        <v>48</v>
      </c>
      <c r="K3630" t="s">
        <v>49</v>
      </c>
      <c r="L3630">
        <f>Table357[[#This Row],[unit_price]]*Table357[[#This Row],[quantity]]</f>
        <v>107.25</v>
      </c>
      <c r="M3630">
        <f t="shared" si="339"/>
        <v>140.25</v>
      </c>
      <c r="N3630">
        <f t="shared" si="341"/>
        <v>33</v>
      </c>
      <c r="O3630" t="s">
        <v>112</v>
      </c>
      <c r="P3630" t="s">
        <v>114</v>
      </c>
      <c r="Q3630" t="str">
        <f>TEXT(Table357[[#This Row],[order_date]],"yyyy")</f>
        <v>2016</v>
      </c>
    </row>
    <row r="3631" spans="1:17" x14ac:dyDescent="0.3">
      <c r="A3631">
        <f t="shared" si="340"/>
        <v>7777899030</v>
      </c>
      <c r="B3631" s="1">
        <v>42652</v>
      </c>
      <c r="C3631" t="str">
        <f t="shared" si="336"/>
        <v>Sunday</v>
      </c>
      <c r="D3631" t="str">
        <f t="shared" si="337"/>
        <v>October</v>
      </c>
      <c r="E3631">
        <v>20.75</v>
      </c>
      <c r="F3631" t="s">
        <v>13</v>
      </c>
      <c r="G3631" t="s">
        <v>17</v>
      </c>
      <c r="H3631">
        <f t="shared" si="338"/>
        <v>30.75</v>
      </c>
      <c r="I3631">
        <v>8</v>
      </c>
      <c r="J3631" t="s">
        <v>66</v>
      </c>
      <c r="K3631" t="s">
        <v>67</v>
      </c>
      <c r="L3631">
        <f>Table357[[#This Row],[unit_price]]*Table357[[#This Row],[quantity]]</f>
        <v>166</v>
      </c>
      <c r="M3631">
        <f t="shared" si="339"/>
        <v>246</v>
      </c>
      <c r="N3631">
        <f t="shared" si="341"/>
        <v>80</v>
      </c>
      <c r="O3631" t="s">
        <v>111</v>
      </c>
      <c r="P3631" t="s">
        <v>114</v>
      </c>
      <c r="Q3631" t="str">
        <f>TEXT(Table357[[#This Row],[order_date]],"yyyy")</f>
        <v>2016</v>
      </c>
    </row>
    <row r="3632" spans="1:17" x14ac:dyDescent="0.3">
      <c r="A3632">
        <f t="shared" si="340"/>
        <v>7777899031</v>
      </c>
      <c r="B3632" s="1">
        <v>42652</v>
      </c>
      <c r="C3632" t="str">
        <f t="shared" si="336"/>
        <v>Sunday</v>
      </c>
      <c r="D3632" t="str">
        <f t="shared" si="337"/>
        <v>October</v>
      </c>
      <c r="E3632">
        <v>20.75</v>
      </c>
      <c r="F3632" t="s">
        <v>13</v>
      </c>
      <c r="G3632" t="s">
        <v>17</v>
      </c>
      <c r="H3632">
        <f t="shared" si="338"/>
        <v>30.75</v>
      </c>
      <c r="I3632">
        <v>9</v>
      </c>
      <c r="J3632" t="s">
        <v>38</v>
      </c>
      <c r="K3632" t="s">
        <v>39</v>
      </c>
      <c r="L3632">
        <f>Table357[[#This Row],[unit_price]]*Table357[[#This Row],[quantity]]</f>
        <v>186.75</v>
      </c>
      <c r="M3632">
        <f t="shared" si="339"/>
        <v>276.75</v>
      </c>
      <c r="N3632">
        <f t="shared" si="341"/>
        <v>90</v>
      </c>
      <c r="O3632" t="s">
        <v>112</v>
      </c>
      <c r="P3632" t="s">
        <v>114</v>
      </c>
      <c r="Q3632" t="str">
        <f>TEXT(Table357[[#This Row],[order_date]],"yyyy")</f>
        <v>2016</v>
      </c>
    </row>
    <row r="3633" spans="1:17" x14ac:dyDescent="0.3">
      <c r="A3633">
        <f t="shared" si="340"/>
        <v>7777899032</v>
      </c>
      <c r="B3633" s="1">
        <v>42652</v>
      </c>
      <c r="C3633" t="str">
        <f t="shared" si="336"/>
        <v>Sunday</v>
      </c>
      <c r="D3633" t="str">
        <f t="shared" si="337"/>
        <v>October</v>
      </c>
      <c r="E3633">
        <v>16</v>
      </c>
      <c r="F3633" t="s">
        <v>7</v>
      </c>
      <c r="G3633" t="s">
        <v>8</v>
      </c>
      <c r="H3633">
        <f t="shared" si="338"/>
        <v>20.5</v>
      </c>
      <c r="I3633">
        <v>10</v>
      </c>
      <c r="J3633" t="s">
        <v>30</v>
      </c>
      <c r="K3633" t="s">
        <v>31</v>
      </c>
      <c r="L3633">
        <f>Table357[[#This Row],[unit_price]]*Table357[[#This Row],[quantity]]</f>
        <v>160</v>
      </c>
      <c r="M3633">
        <f t="shared" si="339"/>
        <v>205</v>
      </c>
      <c r="N3633">
        <f t="shared" si="341"/>
        <v>45</v>
      </c>
      <c r="O3633" t="s">
        <v>112</v>
      </c>
      <c r="P3633" t="s">
        <v>114</v>
      </c>
      <c r="Q3633" t="str">
        <f>TEXT(Table357[[#This Row],[order_date]],"yyyy")</f>
        <v>2016</v>
      </c>
    </row>
    <row r="3634" spans="1:17" x14ac:dyDescent="0.3">
      <c r="A3634">
        <f t="shared" si="340"/>
        <v>7777899033</v>
      </c>
      <c r="B3634" s="1">
        <v>42652</v>
      </c>
      <c r="C3634" t="str">
        <f t="shared" si="336"/>
        <v>Sunday</v>
      </c>
      <c r="D3634" t="str">
        <f t="shared" si="337"/>
        <v>October</v>
      </c>
      <c r="E3634">
        <v>17.95</v>
      </c>
      <c r="F3634" t="s">
        <v>13</v>
      </c>
      <c r="G3634" t="s">
        <v>14</v>
      </c>
      <c r="H3634">
        <f t="shared" si="338"/>
        <v>24.95</v>
      </c>
      <c r="I3634">
        <v>12</v>
      </c>
      <c r="J3634" t="s">
        <v>56</v>
      </c>
      <c r="K3634" t="s">
        <v>57</v>
      </c>
      <c r="L3634">
        <f>Table357[[#This Row],[unit_price]]*Table357[[#This Row],[quantity]]</f>
        <v>215.39999999999998</v>
      </c>
      <c r="M3634">
        <f t="shared" si="339"/>
        <v>299.39999999999998</v>
      </c>
      <c r="N3634">
        <f t="shared" si="341"/>
        <v>84</v>
      </c>
      <c r="O3634" t="s">
        <v>112</v>
      </c>
      <c r="P3634" t="s">
        <v>114</v>
      </c>
      <c r="Q3634" t="str">
        <f>TEXT(Table357[[#This Row],[order_date]],"yyyy")</f>
        <v>2016</v>
      </c>
    </row>
    <row r="3635" spans="1:17" x14ac:dyDescent="0.3">
      <c r="A3635">
        <f t="shared" si="340"/>
        <v>7777899034</v>
      </c>
      <c r="B3635" s="1">
        <v>42652</v>
      </c>
      <c r="C3635" t="str">
        <f t="shared" si="336"/>
        <v>Sunday</v>
      </c>
      <c r="D3635" t="str">
        <f t="shared" si="337"/>
        <v>October</v>
      </c>
      <c r="E3635">
        <v>16</v>
      </c>
      <c r="F3635" t="s">
        <v>7</v>
      </c>
      <c r="G3635" t="s">
        <v>8</v>
      </c>
      <c r="H3635">
        <f t="shared" si="338"/>
        <v>20.5</v>
      </c>
      <c r="I3635">
        <v>8</v>
      </c>
      <c r="J3635" t="s">
        <v>36</v>
      </c>
      <c r="K3635" t="s">
        <v>37</v>
      </c>
      <c r="L3635">
        <f>Table357[[#This Row],[unit_price]]*Table357[[#This Row],[quantity]]</f>
        <v>128</v>
      </c>
      <c r="M3635">
        <f t="shared" si="339"/>
        <v>164</v>
      </c>
      <c r="N3635">
        <f t="shared" si="341"/>
        <v>36</v>
      </c>
      <c r="O3635" t="s">
        <v>111</v>
      </c>
      <c r="P3635" t="s">
        <v>114</v>
      </c>
      <c r="Q3635" t="str">
        <f>TEXT(Table357[[#This Row],[order_date]],"yyyy")</f>
        <v>2016</v>
      </c>
    </row>
    <row r="3636" spans="1:17" x14ac:dyDescent="0.3">
      <c r="A3636">
        <f t="shared" si="340"/>
        <v>7777899035</v>
      </c>
      <c r="B3636" s="1">
        <v>42652</v>
      </c>
      <c r="C3636" t="str">
        <f t="shared" si="336"/>
        <v>Sunday</v>
      </c>
      <c r="D3636" t="str">
        <f t="shared" si="337"/>
        <v>October</v>
      </c>
      <c r="E3636">
        <v>16.75</v>
      </c>
      <c r="F3636" t="s">
        <v>7</v>
      </c>
      <c r="G3636" t="s">
        <v>22</v>
      </c>
      <c r="H3636">
        <f t="shared" si="338"/>
        <v>23.25</v>
      </c>
      <c r="I3636">
        <v>2</v>
      </c>
      <c r="J3636" t="s">
        <v>44</v>
      </c>
      <c r="K3636" t="s">
        <v>45</v>
      </c>
      <c r="L3636">
        <f>Table357[[#This Row],[unit_price]]*Table357[[#This Row],[quantity]]</f>
        <v>33.5</v>
      </c>
      <c r="M3636">
        <f t="shared" si="339"/>
        <v>46.5</v>
      </c>
      <c r="N3636">
        <f t="shared" si="341"/>
        <v>13</v>
      </c>
      <c r="O3636" t="s">
        <v>111</v>
      </c>
      <c r="P3636" t="s">
        <v>114</v>
      </c>
      <c r="Q3636" t="str">
        <f>TEXT(Table357[[#This Row],[order_date]],"yyyy")</f>
        <v>2016</v>
      </c>
    </row>
    <row r="3637" spans="1:17" x14ac:dyDescent="0.3">
      <c r="A3637">
        <f t="shared" si="340"/>
        <v>7777899036</v>
      </c>
      <c r="B3637" s="1">
        <v>42652</v>
      </c>
      <c r="C3637" t="str">
        <f t="shared" si="336"/>
        <v>Sunday</v>
      </c>
      <c r="D3637" t="str">
        <f t="shared" si="337"/>
        <v>October</v>
      </c>
      <c r="E3637">
        <v>12</v>
      </c>
      <c r="F3637" t="s">
        <v>27</v>
      </c>
      <c r="G3637" t="s">
        <v>14</v>
      </c>
      <c r="H3637">
        <f t="shared" si="338"/>
        <v>16</v>
      </c>
      <c r="I3637">
        <v>6</v>
      </c>
      <c r="J3637" t="s">
        <v>42</v>
      </c>
      <c r="K3637" t="s">
        <v>43</v>
      </c>
      <c r="L3637">
        <f>Table357[[#This Row],[unit_price]]*Table357[[#This Row],[quantity]]</f>
        <v>72</v>
      </c>
      <c r="M3637">
        <f t="shared" si="339"/>
        <v>96</v>
      </c>
      <c r="N3637">
        <f t="shared" si="341"/>
        <v>24</v>
      </c>
      <c r="O3637" t="s">
        <v>111</v>
      </c>
      <c r="P3637" t="s">
        <v>115</v>
      </c>
      <c r="Q3637" t="str">
        <f>TEXT(Table357[[#This Row],[order_date]],"yyyy")</f>
        <v>2016</v>
      </c>
    </row>
    <row r="3638" spans="1:17" x14ac:dyDescent="0.3">
      <c r="A3638">
        <f t="shared" si="340"/>
        <v>7777899037</v>
      </c>
      <c r="B3638" s="1">
        <v>42653</v>
      </c>
      <c r="C3638" t="str">
        <f t="shared" si="336"/>
        <v>Monday</v>
      </c>
      <c r="D3638" t="str">
        <f t="shared" si="337"/>
        <v>October</v>
      </c>
      <c r="E3638">
        <v>12</v>
      </c>
      <c r="F3638" t="s">
        <v>27</v>
      </c>
      <c r="G3638" t="s">
        <v>8</v>
      </c>
      <c r="H3638">
        <f t="shared" si="338"/>
        <v>15</v>
      </c>
      <c r="I3638">
        <v>11</v>
      </c>
      <c r="J3638" t="s">
        <v>52</v>
      </c>
      <c r="K3638" t="s">
        <v>53</v>
      </c>
      <c r="L3638">
        <f>Table357[[#This Row],[unit_price]]*Table357[[#This Row],[quantity]]</f>
        <v>132</v>
      </c>
      <c r="M3638">
        <f t="shared" si="339"/>
        <v>165</v>
      </c>
      <c r="N3638">
        <f t="shared" si="341"/>
        <v>33</v>
      </c>
      <c r="O3638" t="s">
        <v>112</v>
      </c>
      <c r="P3638" t="s">
        <v>114</v>
      </c>
      <c r="Q3638" t="str">
        <f>TEXT(Table357[[#This Row],[order_date]],"yyyy")</f>
        <v>2016</v>
      </c>
    </row>
    <row r="3639" spans="1:17" x14ac:dyDescent="0.3">
      <c r="A3639">
        <f t="shared" si="340"/>
        <v>7777899038</v>
      </c>
      <c r="B3639" s="1">
        <v>42653</v>
      </c>
      <c r="C3639" t="str">
        <f t="shared" si="336"/>
        <v>Monday</v>
      </c>
      <c r="D3639" t="str">
        <f t="shared" si="337"/>
        <v>October</v>
      </c>
      <c r="E3639">
        <v>16</v>
      </c>
      <c r="F3639" t="s">
        <v>7</v>
      </c>
      <c r="G3639" t="s">
        <v>8</v>
      </c>
      <c r="H3639">
        <f t="shared" si="338"/>
        <v>20.5</v>
      </c>
      <c r="I3639">
        <v>11</v>
      </c>
      <c r="J3639" t="s">
        <v>58</v>
      </c>
      <c r="K3639" t="s">
        <v>59</v>
      </c>
      <c r="L3639">
        <f>Table357[[#This Row],[unit_price]]*Table357[[#This Row],[quantity]]</f>
        <v>176</v>
      </c>
      <c r="M3639">
        <f t="shared" si="339"/>
        <v>225.5</v>
      </c>
      <c r="N3639">
        <f t="shared" si="341"/>
        <v>49.5</v>
      </c>
      <c r="O3639" t="s">
        <v>111</v>
      </c>
      <c r="P3639" t="s">
        <v>114</v>
      </c>
      <c r="Q3639" t="str">
        <f>TEXT(Table357[[#This Row],[order_date]],"yyyy")</f>
        <v>2016</v>
      </c>
    </row>
    <row r="3640" spans="1:17" x14ac:dyDescent="0.3">
      <c r="A3640">
        <f t="shared" si="340"/>
        <v>7777899039</v>
      </c>
      <c r="B3640" s="1">
        <v>42653</v>
      </c>
      <c r="C3640" t="str">
        <f t="shared" si="336"/>
        <v>Monday</v>
      </c>
      <c r="D3640" t="str">
        <f t="shared" si="337"/>
        <v>October</v>
      </c>
      <c r="E3640">
        <v>16</v>
      </c>
      <c r="F3640" t="s">
        <v>7</v>
      </c>
      <c r="G3640" t="s">
        <v>8</v>
      </c>
      <c r="H3640">
        <f t="shared" si="338"/>
        <v>20.5</v>
      </c>
      <c r="I3640">
        <v>4</v>
      </c>
      <c r="J3640" t="s">
        <v>58</v>
      </c>
      <c r="K3640" t="s">
        <v>59</v>
      </c>
      <c r="L3640">
        <f>Table357[[#This Row],[unit_price]]*Table357[[#This Row],[quantity]]</f>
        <v>64</v>
      </c>
      <c r="M3640">
        <f t="shared" si="339"/>
        <v>82</v>
      </c>
      <c r="N3640">
        <f t="shared" si="341"/>
        <v>18</v>
      </c>
      <c r="O3640" t="s">
        <v>112</v>
      </c>
      <c r="P3640" t="s">
        <v>115</v>
      </c>
      <c r="Q3640" t="str">
        <f>TEXT(Table357[[#This Row],[order_date]],"yyyy")</f>
        <v>2016</v>
      </c>
    </row>
    <row r="3641" spans="1:17" x14ac:dyDescent="0.3">
      <c r="A3641">
        <f t="shared" si="340"/>
        <v>7777899040</v>
      </c>
      <c r="B3641" s="1">
        <v>42653</v>
      </c>
      <c r="C3641" t="str">
        <f t="shared" si="336"/>
        <v>Monday</v>
      </c>
      <c r="D3641" t="str">
        <f t="shared" si="337"/>
        <v>October</v>
      </c>
      <c r="E3641">
        <v>9.75</v>
      </c>
      <c r="F3641" t="s">
        <v>27</v>
      </c>
      <c r="G3641" t="s">
        <v>8</v>
      </c>
      <c r="H3641">
        <f t="shared" si="338"/>
        <v>12.75</v>
      </c>
      <c r="I3641">
        <v>6</v>
      </c>
      <c r="J3641" t="s">
        <v>48</v>
      </c>
      <c r="K3641" t="s">
        <v>49</v>
      </c>
      <c r="L3641">
        <f>Table357[[#This Row],[unit_price]]*Table357[[#This Row],[quantity]]</f>
        <v>58.5</v>
      </c>
      <c r="M3641">
        <f t="shared" si="339"/>
        <v>76.5</v>
      </c>
      <c r="N3641">
        <f t="shared" si="341"/>
        <v>18</v>
      </c>
      <c r="O3641" t="s">
        <v>111</v>
      </c>
      <c r="P3641" t="s">
        <v>115</v>
      </c>
      <c r="Q3641" t="str">
        <f>TEXT(Table357[[#This Row],[order_date]],"yyyy")</f>
        <v>2016</v>
      </c>
    </row>
    <row r="3642" spans="1:17" x14ac:dyDescent="0.3">
      <c r="A3642">
        <f t="shared" si="340"/>
        <v>7777899041</v>
      </c>
      <c r="B3642" s="1">
        <v>42653</v>
      </c>
      <c r="C3642" t="str">
        <f t="shared" si="336"/>
        <v>Monday</v>
      </c>
      <c r="D3642" t="str">
        <f t="shared" si="337"/>
        <v>October</v>
      </c>
      <c r="E3642">
        <v>12.5</v>
      </c>
      <c r="F3642" t="s">
        <v>27</v>
      </c>
      <c r="G3642" t="s">
        <v>17</v>
      </c>
      <c r="H3642">
        <f t="shared" si="338"/>
        <v>19.5</v>
      </c>
      <c r="I3642">
        <v>4</v>
      </c>
      <c r="J3642" t="s">
        <v>32</v>
      </c>
      <c r="K3642" t="s">
        <v>33</v>
      </c>
      <c r="L3642">
        <f>Table357[[#This Row],[unit_price]]*Table357[[#This Row],[quantity]]</f>
        <v>50</v>
      </c>
      <c r="M3642">
        <f t="shared" si="339"/>
        <v>78</v>
      </c>
      <c r="N3642">
        <f t="shared" si="341"/>
        <v>28</v>
      </c>
      <c r="O3642" t="s">
        <v>111</v>
      </c>
      <c r="P3642" t="s">
        <v>114</v>
      </c>
      <c r="Q3642" t="str">
        <f>TEXT(Table357[[#This Row],[order_date]],"yyyy")</f>
        <v>2016</v>
      </c>
    </row>
    <row r="3643" spans="1:17" x14ac:dyDescent="0.3">
      <c r="A3643">
        <f t="shared" si="340"/>
        <v>7777899042</v>
      </c>
      <c r="B3643" s="1">
        <v>42653</v>
      </c>
      <c r="C3643" t="str">
        <f t="shared" si="336"/>
        <v>Monday</v>
      </c>
      <c r="D3643" t="str">
        <f t="shared" si="337"/>
        <v>October</v>
      </c>
      <c r="E3643">
        <v>17.95</v>
      </c>
      <c r="F3643" t="s">
        <v>13</v>
      </c>
      <c r="G3643" t="s">
        <v>14</v>
      </c>
      <c r="H3643">
        <f t="shared" si="338"/>
        <v>24.95</v>
      </c>
      <c r="I3643">
        <v>2</v>
      </c>
      <c r="J3643" t="s">
        <v>56</v>
      </c>
      <c r="K3643" t="s">
        <v>57</v>
      </c>
      <c r="L3643">
        <f>Table357[[#This Row],[unit_price]]*Table357[[#This Row],[quantity]]</f>
        <v>35.9</v>
      </c>
      <c r="M3643">
        <f t="shared" si="339"/>
        <v>49.9</v>
      </c>
      <c r="N3643">
        <f t="shared" si="341"/>
        <v>14</v>
      </c>
      <c r="O3643" t="s">
        <v>111</v>
      </c>
      <c r="P3643" t="s">
        <v>114</v>
      </c>
      <c r="Q3643" t="str">
        <f>TEXT(Table357[[#This Row],[order_date]],"yyyy")</f>
        <v>2016</v>
      </c>
    </row>
    <row r="3644" spans="1:17" x14ac:dyDescent="0.3">
      <c r="A3644">
        <f t="shared" si="340"/>
        <v>7777899043</v>
      </c>
      <c r="B3644" s="1">
        <v>42653</v>
      </c>
      <c r="C3644" t="str">
        <f t="shared" si="336"/>
        <v>Monday</v>
      </c>
      <c r="D3644" t="str">
        <f t="shared" si="337"/>
        <v>October</v>
      </c>
      <c r="E3644">
        <v>16.5</v>
      </c>
      <c r="F3644" t="s">
        <v>7</v>
      </c>
      <c r="G3644" t="s">
        <v>17</v>
      </c>
      <c r="H3644">
        <f t="shared" si="338"/>
        <v>25</v>
      </c>
      <c r="I3644">
        <v>6</v>
      </c>
      <c r="J3644" t="s">
        <v>66</v>
      </c>
      <c r="K3644" t="s">
        <v>67</v>
      </c>
      <c r="L3644">
        <f>Table357[[#This Row],[unit_price]]*Table357[[#This Row],[quantity]]</f>
        <v>99</v>
      </c>
      <c r="M3644">
        <f t="shared" si="339"/>
        <v>150</v>
      </c>
      <c r="N3644">
        <f t="shared" si="341"/>
        <v>51</v>
      </c>
      <c r="O3644" t="s">
        <v>111</v>
      </c>
      <c r="P3644" t="s">
        <v>115</v>
      </c>
      <c r="Q3644" t="str">
        <f>TEXT(Table357[[#This Row],[order_date]],"yyyy")</f>
        <v>2016</v>
      </c>
    </row>
    <row r="3645" spans="1:17" x14ac:dyDescent="0.3">
      <c r="A3645">
        <f t="shared" si="340"/>
        <v>7777899044</v>
      </c>
      <c r="B3645" s="1">
        <v>42653</v>
      </c>
      <c r="C3645" t="str">
        <f t="shared" si="336"/>
        <v>Monday</v>
      </c>
      <c r="D3645" t="str">
        <f t="shared" si="337"/>
        <v>October</v>
      </c>
      <c r="E3645">
        <v>12</v>
      </c>
      <c r="F3645" t="s">
        <v>27</v>
      </c>
      <c r="G3645" t="s">
        <v>8</v>
      </c>
      <c r="H3645">
        <f t="shared" si="338"/>
        <v>15</v>
      </c>
      <c r="I3645">
        <v>3</v>
      </c>
      <c r="J3645" t="s">
        <v>52</v>
      </c>
      <c r="K3645" t="s">
        <v>53</v>
      </c>
      <c r="L3645">
        <f>Table357[[#This Row],[unit_price]]*Table357[[#This Row],[quantity]]</f>
        <v>36</v>
      </c>
      <c r="M3645">
        <f t="shared" si="339"/>
        <v>45</v>
      </c>
      <c r="N3645">
        <f t="shared" si="341"/>
        <v>9</v>
      </c>
      <c r="O3645" t="s">
        <v>111</v>
      </c>
      <c r="P3645" t="s">
        <v>115</v>
      </c>
      <c r="Q3645" t="str">
        <f>TEXT(Table357[[#This Row],[order_date]],"yyyy")</f>
        <v>2016</v>
      </c>
    </row>
    <row r="3646" spans="1:17" x14ac:dyDescent="0.3">
      <c r="A3646">
        <f t="shared" si="340"/>
        <v>7777899045</v>
      </c>
      <c r="B3646" s="1">
        <v>42654</v>
      </c>
      <c r="C3646" t="str">
        <f t="shared" si="336"/>
        <v>Tuesday</v>
      </c>
      <c r="D3646" t="str">
        <f t="shared" si="337"/>
        <v>October</v>
      </c>
      <c r="E3646">
        <v>20.75</v>
      </c>
      <c r="F3646" t="s">
        <v>13</v>
      </c>
      <c r="G3646" t="s">
        <v>22</v>
      </c>
      <c r="H3646">
        <f t="shared" si="338"/>
        <v>28.75</v>
      </c>
      <c r="I3646">
        <v>4</v>
      </c>
      <c r="J3646" t="s">
        <v>50</v>
      </c>
      <c r="K3646" t="s">
        <v>51</v>
      </c>
      <c r="L3646">
        <f>Table357[[#This Row],[unit_price]]*Table357[[#This Row],[quantity]]</f>
        <v>83</v>
      </c>
      <c r="M3646">
        <f t="shared" si="339"/>
        <v>115</v>
      </c>
      <c r="N3646">
        <f t="shared" si="341"/>
        <v>32</v>
      </c>
      <c r="O3646" t="s">
        <v>112</v>
      </c>
      <c r="P3646" t="s">
        <v>114</v>
      </c>
      <c r="Q3646" t="str">
        <f>TEXT(Table357[[#This Row],[order_date]],"yyyy")</f>
        <v>2016</v>
      </c>
    </row>
    <row r="3647" spans="1:17" x14ac:dyDescent="0.3">
      <c r="A3647">
        <f t="shared" si="340"/>
        <v>7777899046</v>
      </c>
      <c r="B3647" s="1">
        <v>42654</v>
      </c>
      <c r="C3647" t="str">
        <f t="shared" si="336"/>
        <v>Tuesday</v>
      </c>
      <c r="D3647" t="str">
        <f t="shared" si="337"/>
        <v>October</v>
      </c>
      <c r="E3647">
        <v>12.5</v>
      </c>
      <c r="F3647" t="s">
        <v>7</v>
      </c>
      <c r="G3647" t="s">
        <v>8</v>
      </c>
      <c r="H3647">
        <f t="shared" si="338"/>
        <v>17</v>
      </c>
      <c r="I3647">
        <v>1</v>
      </c>
      <c r="J3647" t="s">
        <v>48</v>
      </c>
      <c r="K3647" t="s">
        <v>49</v>
      </c>
      <c r="L3647">
        <f>Table357[[#This Row],[unit_price]]*Table357[[#This Row],[quantity]]</f>
        <v>12.5</v>
      </c>
      <c r="M3647">
        <f t="shared" si="339"/>
        <v>17</v>
      </c>
      <c r="N3647">
        <f t="shared" si="341"/>
        <v>4.5</v>
      </c>
      <c r="O3647" t="s">
        <v>111</v>
      </c>
      <c r="P3647" t="s">
        <v>114</v>
      </c>
      <c r="Q3647" t="str">
        <f>TEXT(Table357[[#This Row],[order_date]],"yyyy")</f>
        <v>2016</v>
      </c>
    </row>
    <row r="3648" spans="1:17" x14ac:dyDescent="0.3">
      <c r="A3648">
        <f t="shared" si="340"/>
        <v>7777899047</v>
      </c>
      <c r="B3648" s="1">
        <v>42654</v>
      </c>
      <c r="C3648" t="str">
        <f t="shared" si="336"/>
        <v>Tuesday</v>
      </c>
      <c r="D3648" t="str">
        <f t="shared" si="337"/>
        <v>October</v>
      </c>
      <c r="E3648">
        <v>12.25</v>
      </c>
      <c r="F3648" t="s">
        <v>27</v>
      </c>
      <c r="G3648" t="s">
        <v>17</v>
      </c>
      <c r="H3648">
        <f t="shared" si="338"/>
        <v>19.25</v>
      </c>
      <c r="I3648">
        <v>5</v>
      </c>
      <c r="J3648" t="s">
        <v>70</v>
      </c>
      <c r="K3648" t="s">
        <v>71</v>
      </c>
      <c r="L3648">
        <f>Table357[[#This Row],[unit_price]]*Table357[[#This Row],[quantity]]</f>
        <v>61.25</v>
      </c>
      <c r="M3648">
        <f t="shared" si="339"/>
        <v>96.25</v>
      </c>
      <c r="N3648">
        <f t="shared" si="341"/>
        <v>35</v>
      </c>
      <c r="O3648" t="s">
        <v>112</v>
      </c>
      <c r="P3648" t="s">
        <v>114</v>
      </c>
      <c r="Q3648" t="str">
        <f>TEXT(Table357[[#This Row],[order_date]],"yyyy")</f>
        <v>2016</v>
      </c>
    </row>
    <row r="3649" spans="1:17" x14ac:dyDescent="0.3">
      <c r="A3649">
        <f t="shared" si="340"/>
        <v>7777899048</v>
      </c>
      <c r="B3649" s="1">
        <v>42654</v>
      </c>
      <c r="C3649" t="str">
        <f t="shared" si="336"/>
        <v>Tuesday</v>
      </c>
      <c r="D3649" t="str">
        <f t="shared" si="337"/>
        <v>October</v>
      </c>
      <c r="E3649">
        <v>20.75</v>
      </c>
      <c r="F3649" t="s">
        <v>13</v>
      </c>
      <c r="G3649" t="s">
        <v>22</v>
      </c>
      <c r="H3649">
        <f t="shared" si="338"/>
        <v>28.75</v>
      </c>
      <c r="I3649">
        <v>7</v>
      </c>
      <c r="J3649" t="s">
        <v>28</v>
      </c>
      <c r="K3649" t="s">
        <v>29</v>
      </c>
      <c r="L3649">
        <f>Table357[[#This Row],[unit_price]]*Table357[[#This Row],[quantity]]</f>
        <v>145.25</v>
      </c>
      <c r="M3649">
        <f t="shared" si="339"/>
        <v>201.25</v>
      </c>
      <c r="N3649">
        <f t="shared" si="341"/>
        <v>56</v>
      </c>
      <c r="O3649" t="s">
        <v>111</v>
      </c>
      <c r="P3649" t="s">
        <v>114</v>
      </c>
      <c r="Q3649" t="str">
        <f>TEXT(Table357[[#This Row],[order_date]],"yyyy")</f>
        <v>2016</v>
      </c>
    </row>
    <row r="3650" spans="1:17" x14ac:dyDescent="0.3">
      <c r="A3650">
        <f t="shared" si="340"/>
        <v>7777899049</v>
      </c>
      <c r="B3650" s="1">
        <v>42654</v>
      </c>
      <c r="C3650" t="str">
        <f t="shared" ref="C3650:C3713" si="342">TEXT(B3650,"dddd")</f>
        <v>Tuesday</v>
      </c>
      <c r="D3650" t="str">
        <f t="shared" si="337"/>
        <v>October</v>
      </c>
      <c r="E3650">
        <v>12</v>
      </c>
      <c r="F3650" t="s">
        <v>27</v>
      </c>
      <c r="G3650" t="s">
        <v>8</v>
      </c>
      <c r="H3650">
        <f t="shared" si="338"/>
        <v>15</v>
      </c>
      <c r="I3650">
        <v>10</v>
      </c>
      <c r="J3650" t="s">
        <v>11</v>
      </c>
      <c r="K3650" t="s">
        <v>12</v>
      </c>
      <c r="L3650">
        <f>Table357[[#This Row],[unit_price]]*Table357[[#This Row],[quantity]]</f>
        <v>120</v>
      </c>
      <c r="M3650">
        <f t="shared" si="339"/>
        <v>150</v>
      </c>
      <c r="N3650">
        <f t="shared" si="341"/>
        <v>30</v>
      </c>
      <c r="O3650" t="s">
        <v>112</v>
      </c>
      <c r="P3650" t="s">
        <v>114</v>
      </c>
      <c r="Q3650" t="str">
        <f>TEXT(Table357[[#This Row],[order_date]],"yyyy")</f>
        <v>2016</v>
      </c>
    </row>
    <row r="3651" spans="1:17" x14ac:dyDescent="0.3">
      <c r="A3651">
        <f t="shared" si="340"/>
        <v>7777899050</v>
      </c>
      <c r="B3651" s="1">
        <v>42655</v>
      </c>
      <c r="C3651" t="str">
        <f t="shared" si="342"/>
        <v>Wednesday</v>
      </c>
      <c r="D3651" t="str">
        <f t="shared" ref="D3651:D3714" si="343">TEXT(B3651,"mmmm")</f>
        <v>October</v>
      </c>
      <c r="E3651">
        <v>20.75</v>
      </c>
      <c r="F3651" t="s">
        <v>13</v>
      </c>
      <c r="G3651" t="s">
        <v>17</v>
      </c>
      <c r="H3651">
        <f t="shared" ref="H3651:H3714" si="344">E3651 +   IF(F3651="S", 2, IF(F3651="M", 3.5, IF(F3651="L", 5, 0))) +  IF(G3651="Classic", 1, IF(G3651="Veggie", 2, IF(G3651="Chicken", 3, IF(G3651="Supreme",5,0))))</f>
        <v>30.75</v>
      </c>
      <c r="I3651">
        <v>6</v>
      </c>
      <c r="J3651" t="s">
        <v>66</v>
      </c>
      <c r="K3651" t="s">
        <v>67</v>
      </c>
      <c r="L3651">
        <f>Table357[[#This Row],[unit_price]]*Table357[[#This Row],[quantity]]</f>
        <v>124.5</v>
      </c>
      <c r="M3651">
        <f t="shared" ref="M3651:M3714" si="345">H3651*I3651</f>
        <v>184.5</v>
      </c>
      <c r="N3651">
        <f t="shared" si="341"/>
        <v>60</v>
      </c>
      <c r="O3651" t="s">
        <v>111</v>
      </c>
      <c r="P3651" t="s">
        <v>115</v>
      </c>
      <c r="Q3651" t="str">
        <f>TEXT(Table357[[#This Row],[order_date]],"yyyy")</f>
        <v>2016</v>
      </c>
    </row>
    <row r="3652" spans="1:17" x14ac:dyDescent="0.3">
      <c r="A3652">
        <f t="shared" ref="A3652:A3715" si="346">A3651+1</f>
        <v>7777899051</v>
      </c>
      <c r="B3652" s="1">
        <v>42655</v>
      </c>
      <c r="C3652" t="str">
        <f t="shared" si="342"/>
        <v>Wednesday</v>
      </c>
      <c r="D3652" t="str">
        <f t="shared" si="343"/>
        <v>October</v>
      </c>
      <c r="E3652">
        <v>20.75</v>
      </c>
      <c r="F3652" t="s">
        <v>13</v>
      </c>
      <c r="G3652" t="s">
        <v>17</v>
      </c>
      <c r="H3652">
        <f t="shared" si="344"/>
        <v>30.75</v>
      </c>
      <c r="I3652">
        <v>7</v>
      </c>
      <c r="J3652" t="s">
        <v>38</v>
      </c>
      <c r="K3652" t="s">
        <v>39</v>
      </c>
      <c r="L3652">
        <f>Table357[[#This Row],[unit_price]]*Table357[[#This Row],[quantity]]</f>
        <v>145.25</v>
      </c>
      <c r="M3652">
        <f t="shared" si="345"/>
        <v>215.25</v>
      </c>
      <c r="N3652">
        <f t="shared" si="341"/>
        <v>70</v>
      </c>
      <c r="O3652" t="s">
        <v>111</v>
      </c>
      <c r="P3652" t="s">
        <v>115</v>
      </c>
      <c r="Q3652" t="str">
        <f>TEXT(Table357[[#This Row],[order_date]],"yyyy")</f>
        <v>2016</v>
      </c>
    </row>
    <row r="3653" spans="1:17" x14ac:dyDescent="0.3">
      <c r="A3653">
        <f t="shared" si="346"/>
        <v>7777899052</v>
      </c>
      <c r="B3653" s="1">
        <v>42655</v>
      </c>
      <c r="C3653" t="str">
        <f t="shared" si="342"/>
        <v>Wednesday</v>
      </c>
      <c r="D3653" t="str">
        <f t="shared" si="343"/>
        <v>October</v>
      </c>
      <c r="E3653">
        <v>12</v>
      </c>
      <c r="F3653" t="s">
        <v>27</v>
      </c>
      <c r="G3653" t="s">
        <v>8</v>
      </c>
      <c r="H3653">
        <f t="shared" si="344"/>
        <v>15</v>
      </c>
      <c r="I3653">
        <v>7</v>
      </c>
      <c r="J3653" t="s">
        <v>52</v>
      </c>
      <c r="K3653" t="s">
        <v>53</v>
      </c>
      <c r="L3653">
        <f>Table357[[#This Row],[unit_price]]*Table357[[#This Row],[quantity]]</f>
        <v>84</v>
      </c>
      <c r="M3653">
        <f t="shared" si="345"/>
        <v>105</v>
      </c>
      <c r="N3653">
        <f t="shared" ref="N3653:N3716" si="347">(H3653-E3653)*I3653</f>
        <v>21</v>
      </c>
      <c r="O3653" t="s">
        <v>112</v>
      </c>
      <c r="P3653" t="s">
        <v>114</v>
      </c>
      <c r="Q3653" t="str">
        <f>TEXT(Table357[[#This Row],[order_date]],"yyyy")</f>
        <v>2016</v>
      </c>
    </row>
    <row r="3654" spans="1:17" x14ac:dyDescent="0.3">
      <c r="A3654">
        <f t="shared" si="346"/>
        <v>7777899053</v>
      </c>
      <c r="B3654" s="1">
        <v>42655</v>
      </c>
      <c r="C3654" t="str">
        <f t="shared" si="342"/>
        <v>Wednesday</v>
      </c>
      <c r="D3654" t="str">
        <f t="shared" si="343"/>
        <v>October</v>
      </c>
      <c r="E3654">
        <v>23.65</v>
      </c>
      <c r="F3654" t="s">
        <v>27</v>
      </c>
      <c r="G3654" t="s">
        <v>17</v>
      </c>
      <c r="H3654">
        <f t="shared" si="344"/>
        <v>30.65</v>
      </c>
      <c r="I3654">
        <v>3</v>
      </c>
      <c r="J3654" t="s">
        <v>77</v>
      </c>
      <c r="K3654" t="s">
        <v>78</v>
      </c>
      <c r="L3654">
        <f>Table357[[#This Row],[unit_price]]*Table357[[#This Row],[quantity]]</f>
        <v>70.949999999999989</v>
      </c>
      <c r="M3654">
        <f t="shared" si="345"/>
        <v>91.949999999999989</v>
      </c>
      <c r="N3654">
        <f t="shared" si="347"/>
        <v>21</v>
      </c>
      <c r="O3654" t="s">
        <v>111</v>
      </c>
      <c r="P3654" t="s">
        <v>114</v>
      </c>
      <c r="Q3654" t="str">
        <f>TEXT(Table357[[#This Row],[order_date]],"yyyy")</f>
        <v>2016</v>
      </c>
    </row>
    <row r="3655" spans="1:17" x14ac:dyDescent="0.3">
      <c r="A3655">
        <f t="shared" si="346"/>
        <v>7777899054</v>
      </c>
      <c r="B3655" s="1">
        <v>42655</v>
      </c>
      <c r="C3655" t="str">
        <f t="shared" si="342"/>
        <v>Wednesday</v>
      </c>
      <c r="D3655" t="str">
        <f t="shared" si="343"/>
        <v>October</v>
      </c>
      <c r="E3655">
        <v>20.75</v>
      </c>
      <c r="F3655" t="s">
        <v>13</v>
      </c>
      <c r="G3655" t="s">
        <v>17</v>
      </c>
      <c r="H3655">
        <f t="shared" si="344"/>
        <v>30.75</v>
      </c>
      <c r="I3655">
        <v>11</v>
      </c>
      <c r="J3655" t="s">
        <v>38</v>
      </c>
      <c r="K3655" t="s">
        <v>39</v>
      </c>
      <c r="L3655">
        <f>Table357[[#This Row],[unit_price]]*Table357[[#This Row],[quantity]]</f>
        <v>228.25</v>
      </c>
      <c r="M3655">
        <f t="shared" si="345"/>
        <v>338.25</v>
      </c>
      <c r="N3655">
        <f t="shared" si="347"/>
        <v>110</v>
      </c>
      <c r="O3655" t="s">
        <v>111</v>
      </c>
      <c r="P3655" t="s">
        <v>114</v>
      </c>
      <c r="Q3655" t="str">
        <f>TEXT(Table357[[#This Row],[order_date]],"yyyy")</f>
        <v>2016</v>
      </c>
    </row>
    <row r="3656" spans="1:17" x14ac:dyDescent="0.3">
      <c r="A3656">
        <f t="shared" si="346"/>
        <v>7777899055</v>
      </c>
      <c r="B3656" s="1">
        <v>42655</v>
      </c>
      <c r="C3656" t="str">
        <f t="shared" si="342"/>
        <v>Wednesday</v>
      </c>
      <c r="D3656" t="str">
        <f t="shared" si="343"/>
        <v>October</v>
      </c>
      <c r="E3656">
        <v>16.5</v>
      </c>
      <c r="F3656" t="s">
        <v>7</v>
      </c>
      <c r="G3656" t="s">
        <v>17</v>
      </c>
      <c r="H3656">
        <f t="shared" si="344"/>
        <v>25</v>
      </c>
      <c r="I3656">
        <v>12</v>
      </c>
      <c r="J3656" t="s">
        <v>18</v>
      </c>
      <c r="K3656" t="s">
        <v>19</v>
      </c>
      <c r="L3656">
        <f>Table357[[#This Row],[unit_price]]*Table357[[#This Row],[quantity]]</f>
        <v>198</v>
      </c>
      <c r="M3656">
        <f t="shared" si="345"/>
        <v>300</v>
      </c>
      <c r="N3656">
        <f t="shared" si="347"/>
        <v>102</v>
      </c>
      <c r="O3656" t="s">
        <v>111</v>
      </c>
      <c r="P3656" t="s">
        <v>115</v>
      </c>
      <c r="Q3656" t="str">
        <f>TEXT(Table357[[#This Row],[order_date]],"yyyy")</f>
        <v>2016</v>
      </c>
    </row>
    <row r="3657" spans="1:17" x14ac:dyDescent="0.3">
      <c r="A3657">
        <f t="shared" si="346"/>
        <v>7777899056</v>
      </c>
      <c r="B3657" s="1">
        <v>42655</v>
      </c>
      <c r="C3657" t="str">
        <f t="shared" si="342"/>
        <v>Wednesday</v>
      </c>
      <c r="D3657" t="str">
        <f t="shared" si="343"/>
        <v>October</v>
      </c>
      <c r="E3657">
        <v>16.75</v>
      </c>
      <c r="F3657" t="s">
        <v>7</v>
      </c>
      <c r="G3657" t="s">
        <v>22</v>
      </c>
      <c r="H3657">
        <f t="shared" si="344"/>
        <v>23.25</v>
      </c>
      <c r="I3657">
        <v>1</v>
      </c>
      <c r="J3657" t="s">
        <v>46</v>
      </c>
      <c r="K3657" t="s">
        <v>47</v>
      </c>
      <c r="L3657">
        <f>Table357[[#This Row],[unit_price]]*Table357[[#This Row],[quantity]]</f>
        <v>16.75</v>
      </c>
      <c r="M3657">
        <f t="shared" si="345"/>
        <v>23.25</v>
      </c>
      <c r="N3657">
        <f t="shared" si="347"/>
        <v>6.5</v>
      </c>
      <c r="O3657" t="s">
        <v>112</v>
      </c>
      <c r="P3657" t="s">
        <v>114</v>
      </c>
      <c r="Q3657" t="str">
        <f>TEXT(Table357[[#This Row],[order_date]],"yyyy")</f>
        <v>2016</v>
      </c>
    </row>
    <row r="3658" spans="1:17" x14ac:dyDescent="0.3">
      <c r="A3658">
        <f t="shared" si="346"/>
        <v>7777899057</v>
      </c>
      <c r="B3658" s="1">
        <v>42655</v>
      </c>
      <c r="C3658" t="str">
        <f t="shared" si="342"/>
        <v>Wednesday</v>
      </c>
      <c r="D3658" t="str">
        <f t="shared" si="343"/>
        <v>October</v>
      </c>
      <c r="E3658">
        <v>20.75</v>
      </c>
      <c r="F3658" t="s">
        <v>13</v>
      </c>
      <c r="G3658" t="s">
        <v>17</v>
      </c>
      <c r="H3658">
        <f t="shared" si="344"/>
        <v>30.75</v>
      </c>
      <c r="I3658">
        <v>4</v>
      </c>
      <c r="J3658" t="s">
        <v>18</v>
      </c>
      <c r="K3658" t="s">
        <v>19</v>
      </c>
      <c r="L3658">
        <f>Table357[[#This Row],[unit_price]]*Table357[[#This Row],[quantity]]</f>
        <v>83</v>
      </c>
      <c r="M3658">
        <f t="shared" si="345"/>
        <v>123</v>
      </c>
      <c r="N3658">
        <f t="shared" si="347"/>
        <v>40</v>
      </c>
      <c r="O3658" t="s">
        <v>112</v>
      </c>
      <c r="P3658" t="s">
        <v>115</v>
      </c>
      <c r="Q3658" t="str">
        <f>TEXT(Table357[[#This Row],[order_date]],"yyyy")</f>
        <v>2016</v>
      </c>
    </row>
    <row r="3659" spans="1:17" x14ac:dyDescent="0.3">
      <c r="A3659">
        <f t="shared" si="346"/>
        <v>7777899058</v>
      </c>
      <c r="B3659" s="1">
        <v>42656</v>
      </c>
      <c r="C3659" t="str">
        <f t="shared" si="342"/>
        <v>Thursday</v>
      </c>
      <c r="D3659" t="str">
        <f t="shared" si="343"/>
        <v>October</v>
      </c>
      <c r="E3659">
        <v>10.5</v>
      </c>
      <c r="F3659" t="s">
        <v>27</v>
      </c>
      <c r="G3659" t="s">
        <v>8</v>
      </c>
      <c r="H3659">
        <f t="shared" si="344"/>
        <v>13.5</v>
      </c>
      <c r="I3659">
        <v>1</v>
      </c>
      <c r="J3659" t="s">
        <v>9</v>
      </c>
      <c r="K3659" t="s">
        <v>10</v>
      </c>
      <c r="L3659">
        <f>Table357[[#This Row],[unit_price]]*Table357[[#This Row],[quantity]]</f>
        <v>10.5</v>
      </c>
      <c r="M3659">
        <f t="shared" si="345"/>
        <v>13.5</v>
      </c>
      <c r="N3659">
        <f t="shared" si="347"/>
        <v>3</v>
      </c>
      <c r="O3659" t="s">
        <v>112</v>
      </c>
      <c r="P3659" t="s">
        <v>114</v>
      </c>
      <c r="Q3659" t="str">
        <f>TEXT(Table357[[#This Row],[order_date]],"yyyy")</f>
        <v>2016</v>
      </c>
    </row>
    <row r="3660" spans="1:17" x14ac:dyDescent="0.3">
      <c r="A3660">
        <f t="shared" si="346"/>
        <v>7777899059</v>
      </c>
      <c r="B3660" s="1">
        <v>42656</v>
      </c>
      <c r="C3660" t="str">
        <f t="shared" si="342"/>
        <v>Thursday</v>
      </c>
      <c r="D3660" t="str">
        <f t="shared" si="343"/>
        <v>October</v>
      </c>
      <c r="E3660">
        <v>20.75</v>
      </c>
      <c r="F3660" t="s">
        <v>13</v>
      </c>
      <c r="G3660" t="s">
        <v>22</v>
      </c>
      <c r="H3660">
        <f t="shared" si="344"/>
        <v>28.75</v>
      </c>
      <c r="I3660">
        <v>12</v>
      </c>
      <c r="J3660" t="s">
        <v>28</v>
      </c>
      <c r="K3660" t="s">
        <v>29</v>
      </c>
      <c r="L3660">
        <f>Table357[[#This Row],[unit_price]]*Table357[[#This Row],[quantity]]</f>
        <v>249</v>
      </c>
      <c r="M3660">
        <f t="shared" si="345"/>
        <v>345</v>
      </c>
      <c r="N3660">
        <f t="shared" si="347"/>
        <v>96</v>
      </c>
      <c r="O3660" t="s">
        <v>111</v>
      </c>
      <c r="P3660" t="s">
        <v>115</v>
      </c>
      <c r="Q3660" t="str">
        <f>TEXT(Table357[[#This Row],[order_date]],"yyyy")</f>
        <v>2016</v>
      </c>
    </row>
    <row r="3661" spans="1:17" x14ac:dyDescent="0.3">
      <c r="A3661">
        <f t="shared" si="346"/>
        <v>7777899060</v>
      </c>
      <c r="B3661" s="1">
        <v>42656</v>
      </c>
      <c r="C3661" t="str">
        <f t="shared" si="342"/>
        <v>Thursday</v>
      </c>
      <c r="D3661" t="str">
        <f t="shared" si="343"/>
        <v>October</v>
      </c>
      <c r="E3661">
        <v>23.65</v>
      </c>
      <c r="F3661" t="s">
        <v>27</v>
      </c>
      <c r="G3661" t="s">
        <v>17</v>
      </c>
      <c r="H3661">
        <f t="shared" si="344"/>
        <v>30.65</v>
      </c>
      <c r="I3661">
        <v>6</v>
      </c>
      <c r="J3661" t="s">
        <v>77</v>
      </c>
      <c r="K3661" t="s">
        <v>78</v>
      </c>
      <c r="L3661">
        <f>Table357[[#This Row],[unit_price]]*Table357[[#This Row],[quantity]]</f>
        <v>141.89999999999998</v>
      </c>
      <c r="M3661">
        <f t="shared" si="345"/>
        <v>183.89999999999998</v>
      </c>
      <c r="N3661">
        <f t="shared" si="347"/>
        <v>42</v>
      </c>
      <c r="O3661" t="s">
        <v>112</v>
      </c>
      <c r="P3661" t="s">
        <v>114</v>
      </c>
      <c r="Q3661" t="str">
        <f>TEXT(Table357[[#This Row],[order_date]],"yyyy")</f>
        <v>2016</v>
      </c>
    </row>
    <row r="3662" spans="1:17" x14ac:dyDescent="0.3">
      <c r="A3662">
        <f t="shared" si="346"/>
        <v>7777899061</v>
      </c>
      <c r="B3662" s="1">
        <v>42656</v>
      </c>
      <c r="C3662" t="str">
        <f t="shared" si="342"/>
        <v>Thursday</v>
      </c>
      <c r="D3662" t="str">
        <f t="shared" si="343"/>
        <v>October</v>
      </c>
      <c r="E3662">
        <v>17.95</v>
      </c>
      <c r="F3662" t="s">
        <v>13</v>
      </c>
      <c r="G3662" t="s">
        <v>14</v>
      </c>
      <c r="H3662">
        <f t="shared" si="344"/>
        <v>24.95</v>
      </c>
      <c r="I3662">
        <v>4</v>
      </c>
      <c r="J3662" t="s">
        <v>56</v>
      </c>
      <c r="K3662" t="s">
        <v>57</v>
      </c>
      <c r="L3662">
        <f>Table357[[#This Row],[unit_price]]*Table357[[#This Row],[quantity]]</f>
        <v>71.8</v>
      </c>
      <c r="M3662">
        <f t="shared" si="345"/>
        <v>99.8</v>
      </c>
      <c r="N3662">
        <f t="shared" si="347"/>
        <v>28</v>
      </c>
      <c r="O3662" t="s">
        <v>111</v>
      </c>
      <c r="P3662" t="s">
        <v>115</v>
      </c>
      <c r="Q3662" t="str">
        <f>TEXT(Table357[[#This Row],[order_date]],"yyyy")</f>
        <v>2016</v>
      </c>
    </row>
    <row r="3663" spans="1:17" x14ac:dyDescent="0.3">
      <c r="A3663">
        <f t="shared" si="346"/>
        <v>7777899062</v>
      </c>
      <c r="B3663" s="1">
        <v>42657</v>
      </c>
      <c r="C3663" t="str">
        <f t="shared" si="342"/>
        <v>Friday</v>
      </c>
      <c r="D3663" t="str">
        <f t="shared" si="343"/>
        <v>October</v>
      </c>
      <c r="E3663">
        <v>16</v>
      </c>
      <c r="F3663" t="s">
        <v>7</v>
      </c>
      <c r="G3663" t="s">
        <v>14</v>
      </c>
      <c r="H3663">
        <f t="shared" si="344"/>
        <v>21.5</v>
      </c>
      <c r="I3663">
        <v>2</v>
      </c>
      <c r="J3663" t="s">
        <v>68</v>
      </c>
      <c r="K3663" t="s">
        <v>69</v>
      </c>
      <c r="L3663">
        <f>Table357[[#This Row],[unit_price]]*Table357[[#This Row],[quantity]]</f>
        <v>32</v>
      </c>
      <c r="M3663">
        <f t="shared" si="345"/>
        <v>43</v>
      </c>
      <c r="N3663">
        <f t="shared" si="347"/>
        <v>11</v>
      </c>
      <c r="O3663" t="s">
        <v>112</v>
      </c>
      <c r="P3663" t="s">
        <v>115</v>
      </c>
      <c r="Q3663" t="str">
        <f>TEXT(Table357[[#This Row],[order_date]],"yyyy")</f>
        <v>2016</v>
      </c>
    </row>
    <row r="3664" spans="1:17" x14ac:dyDescent="0.3">
      <c r="A3664">
        <f t="shared" si="346"/>
        <v>7777899063</v>
      </c>
      <c r="B3664" s="1">
        <v>42657</v>
      </c>
      <c r="C3664" t="str">
        <f t="shared" si="342"/>
        <v>Friday</v>
      </c>
      <c r="D3664" t="str">
        <f t="shared" si="343"/>
        <v>October</v>
      </c>
      <c r="E3664">
        <v>12</v>
      </c>
      <c r="F3664" t="s">
        <v>27</v>
      </c>
      <c r="G3664" t="s">
        <v>8</v>
      </c>
      <c r="H3664">
        <f t="shared" si="344"/>
        <v>15</v>
      </c>
      <c r="I3664">
        <v>6</v>
      </c>
      <c r="J3664" t="s">
        <v>11</v>
      </c>
      <c r="K3664" t="s">
        <v>12</v>
      </c>
      <c r="L3664">
        <f>Table357[[#This Row],[unit_price]]*Table357[[#This Row],[quantity]]</f>
        <v>72</v>
      </c>
      <c r="M3664">
        <f t="shared" si="345"/>
        <v>90</v>
      </c>
      <c r="N3664">
        <f t="shared" si="347"/>
        <v>18</v>
      </c>
      <c r="O3664" t="s">
        <v>111</v>
      </c>
      <c r="P3664" t="s">
        <v>115</v>
      </c>
      <c r="Q3664" t="str">
        <f>TEXT(Table357[[#This Row],[order_date]],"yyyy")</f>
        <v>2016</v>
      </c>
    </row>
    <row r="3665" spans="1:17" x14ac:dyDescent="0.3">
      <c r="A3665">
        <f t="shared" si="346"/>
        <v>7777899064</v>
      </c>
      <c r="B3665" s="1">
        <v>42657</v>
      </c>
      <c r="C3665" t="str">
        <f t="shared" si="342"/>
        <v>Friday</v>
      </c>
      <c r="D3665" t="str">
        <f t="shared" si="343"/>
        <v>October</v>
      </c>
      <c r="E3665">
        <v>20.75</v>
      </c>
      <c r="F3665" t="s">
        <v>13</v>
      </c>
      <c r="G3665" t="s">
        <v>17</v>
      </c>
      <c r="H3665">
        <f t="shared" si="344"/>
        <v>30.75</v>
      </c>
      <c r="I3665">
        <v>4</v>
      </c>
      <c r="J3665" t="s">
        <v>66</v>
      </c>
      <c r="K3665" t="s">
        <v>67</v>
      </c>
      <c r="L3665">
        <f>Table357[[#This Row],[unit_price]]*Table357[[#This Row],[quantity]]</f>
        <v>83</v>
      </c>
      <c r="M3665">
        <f t="shared" si="345"/>
        <v>123</v>
      </c>
      <c r="N3665">
        <f t="shared" si="347"/>
        <v>40</v>
      </c>
      <c r="O3665" t="s">
        <v>111</v>
      </c>
      <c r="P3665" t="s">
        <v>114</v>
      </c>
      <c r="Q3665" t="str">
        <f>TEXT(Table357[[#This Row],[order_date]],"yyyy")</f>
        <v>2016</v>
      </c>
    </row>
    <row r="3666" spans="1:17" x14ac:dyDescent="0.3">
      <c r="A3666">
        <f t="shared" si="346"/>
        <v>7777899065</v>
      </c>
      <c r="B3666" s="1">
        <v>42657</v>
      </c>
      <c r="C3666" t="str">
        <f t="shared" si="342"/>
        <v>Friday</v>
      </c>
      <c r="D3666" t="str">
        <f t="shared" si="343"/>
        <v>October</v>
      </c>
      <c r="E3666">
        <v>20.75</v>
      </c>
      <c r="F3666" t="s">
        <v>13</v>
      </c>
      <c r="G3666" t="s">
        <v>22</v>
      </c>
      <c r="H3666">
        <f t="shared" si="344"/>
        <v>28.75</v>
      </c>
      <c r="I3666">
        <v>10</v>
      </c>
      <c r="J3666" t="s">
        <v>23</v>
      </c>
      <c r="K3666" t="s">
        <v>24</v>
      </c>
      <c r="L3666">
        <f>Table357[[#This Row],[unit_price]]*Table357[[#This Row],[quantity]]</f>
        <v>207.5</v>
      </c>
      <c r="M3666">
        <f t="shared" si="345"/>
        <v>287.5</v>
      </c>
      <c r="N3666">
        <f t="shared" si="347"/>
        <v>80</v>
      </c>
      <c r="O3666" t="s">
        <v>111</v>
      </c>
      <c r="P3666" t="s">
        <v>115</v>
      </c>
      <c r="Q3666" t="str">
        <f>TEXT(Table357[[#This Row],[order_date]],"yyyy")</f>
        <v>2016</v>
      </c>
    </row>
    <row r="3667" spans="1:17" x14ac:dyDescent="0.3">
      <c r="A3667">
        <f t="shared" si="346"/>
        <v>7777899066</v>
      </c>
      <c r="B3667" s="1">
        <v>42657</v>
      </c>
      <c r="C3667" t="str">
        <f t="shared" si="342"/>
        <v>Friday</v>
      </c>
      <c r="D3667" t="str">
        <f t="shared" si="343"/>
        <v>October</v>
      </c>
      <c r="E3667">
        <v>18.5</v>
      </c>
      <c r="F3667" t="s">
        <v>13</v>
      </c>
      <c r="G3667" t="s">
        <v>14</v>
      </c>
      <c r="H3667">
        <f t="shared" si="344"/>
        <v>25.5</v>
      </c>
      <c r="I3667">
        <v>8</v>
      </c>
      <c r="J3667" t="s">
        <v>15</v>
      </c>
      <c r="K3667" t="s">
        <v>16</v>
      </c>
      <c r="L3667">
        <f>Table357[[#This Row],[unit_price]]*Table357[[#This Row],[quantity]]</f>
        <v>148</v>
      </c>
      <c r="M3667">
        <f t="shared" si="345"/>
        <v>204</v>
      </c>
      <c r="N3667">
        <f t="shared" si="347"/>
        <v>56</v>
      </c>
      <c r="O3667" t="s">
        <v>111</v>
      </c>
      <c r="P3667" t="s">
        <v>114</v>
      </c>
      <c r="Q3667" t="str">
        <f>TEXT(Table357[[#This Row],[order_date]],"yyyy")</f>
        <v>2016</v>
      </c>
    </row>
    <row r="3668" spans="1:17" x14ac:dyDescent="0.3">
      <c r="A3668">
        <f t="shared" si="346"/>
        <v>7777899067</v>
      </c>
      <c r="B3668" s="1">
        <v>42658</v>
      </c>
      <c r="C3668" t="str">
        <f t="shared" si="342"/>
        <v>Saturday</v>
      </c>
      <c r="D3668" t="str">
        <f t="shared" si="343"/>
        <v>October</v>
      </c>
      <c r="E3668">
        <v>12</v>
      </c>
      <c r="F3668" t="s">
        <v>27</v>
      </c>
      <c r="G3668" t="s">
        <v>14</v>
      </c>
      <c r="H3668">
        <f t="shared" si="344"/>
        <v>16</v>
      </c>
      <c r="I3668">
        <v>5</v>
      </c>
      <c r="J3668" t="s">
        <v>34</v>
      </c>
      <c r="K3668" t="s">
        <v>35</v>
      </c>
      <c r="L3668">
        <f>Table357[[#This Row],[unit_price]]*Table357[[#This Row],[quantity]]</f>
        <v>60</v>
      </c>
      <c r="M3668">
        <f t="shared" si="345"/>
        <v>80</v>
      </c>
      <c r="N3668">
        <f t="shared" si="347"/>
        <v>20</v>
      </c>
      <c r="O3668" t="s">
        <v>111</v>
      </c>
      <c r="P3668" t="s">
        <v>114</v>
      </c>
      <c r="Q3668" t="str">
        <f>TEXT(Table357[[#This Row],[order_date]],"yyyy")</f>
        <v>2016</v>
      </c>
    </row>
    <row r="3669" spans="1:17" x14ac:dyDescent="0.3">
      <c r="A3669">
        <f t="shared" si="346"/>
        <v>7777899068</v>
      </c>
      <c r="B3669" s="1">
        <v>42658</v>
      </c>
      <c r="C3669" t="str">
        <f t="shared" si="342"/>
        <v>Saturday</v>
      </c>
      <c r="D3669" t="str">
        <f t="shared" si="343"/>
        <v>October</v>
      </c>
      <c r="E3669">
        <v>12.5</v>
      </c>
      <c r="F3669" t="s">
        <v>7</v>
      </c>
      <c r="G3669" t="s">
        <v>8</v>
      </c>
      <c r="H3669">
        <f t="shared" si="344"/>
        <v>17</v>
      </c>
      <c r="I3669">
        <v>7</v>
      </c>
      <c r="J3669" t="s">
        <v>48</v>
      </c>
      <c r="K3669" t="s">
        <v>49</v>
      </c>
      <c r="L3669">
        <f>Table357[[#This Row],[unit_price]]*Table357[[#This Row],[quantity]]</f>
        <v>87.5</v>
      </c>
      <c r="M3669">
        <f t="shared" si="345"/>
        <v>119</v>
      </c>
      <c r="N3669">
        <f t="shared" si="347"/>
        <v>31.5</v>
      </c>
      <c r="O3669" t="s">
        <v>112</v>
      </c>
      <c r="P3669" t="s">
        <v>115</v>
      </c>
      <c r="Q3669" t="str">
        <f>TEXT(Table357[[#This Row],[order_date]],"yyyy")</f>
        <v>2016</v>
      </c>
    </row>
    <row r="3670" spans="1:17" x14ac:dyDescent="0.3">
      <c r="A3670">
        <f t="shared" si="346"/>
        <v>7777899069</v>
      </c>
      <c r="B3670" s="1">
        <v>42658</v>
      </c>
      <c r="C3670" t="str">
        <f t="shared" si="342"/>
        <v>Saturday</v>
      </c>
      <c r="D3670" t="str">
        <f t="shared" si="343"/>
        <v>October</v>
      </c>
      <c r="E3670">
        <v>12</v>
      </c>
      <c r="F3670" t="s">
        <v>27</v>
      </c>
      <c r="G3670" t="s">
        <v>8</v>
      </c>
      <c r="H3670">
        <f t="shared" si="344"/>
        <v>15</v>
      </c>
      <c r="I3670">
        <v>12</v>
      </c>
      <c r="J3670" t="s">
        <v>11</v>
      </c>
      <c r="K3670" t="s">
        <v>12</v>
      </c>
      <c r="L3670">
        <f>Table357[[#This Row],[unit_price]]*Table357[[#This Row],[quantity]]</f>
        <v>144</v>
      </c>
      <c r="M3670">
        <f t="shared" si="345"/>
        <v>180</v>
      </c>
      <c r="N3670">
        <f t="shared" si="347"/>
        <v>36</v>
      </c>
      <c r="O3670" t="s">
        <v>111</v>
      </c>
      <c r="P3670" t="s">
        <v>115</v>
      </c>
      <c r="Q3670" t="str">
        <f>TEXT(Table357[[#This Row],[order_date]],"yyyy")</f>
        <v>2016</v>
      </c>
    </row>
    <row r="3671" spans="1:17" x14ac:dyDescent="0.3">
      <c r="A3671">
        <f t="shared" si="346"/>
        <v>7777899070</v>
      </c>
      <c r="B3671" s="1">
        <v>42658</v>
      </c>
      <c r="C3671" t="str">
        <f t="shared" si="342"/>
        <v>Saturday</v>
      </c>
      <c r="D3671" t="str">
        <f t="shared" si="343"/>
        <v>October</v>
      </c>
      <c r="E3671">
        <v>20.25</v>
      </c>
      <c r="F3671" t="s">
        <v>13</v>
      </c>
      <c r="G3671" t="s">
        <v>14</v>
      </c>
      <c r="H3671">
        <f t="shared" si="344"/>
        <v>27.25</v>
      </c>
      <c r="I3671">
        <v>6</v>
      </c>
      <c r="J3671" t="s">
        <v>42</v>
      </c>
      <c r="K3671" t="s">
        <v>43</v>
      </c>
      <c r="L3671">
        <f>Table357[[#This Row],[unit_price]]*Table357[[#This Row],[quantity]]</f>
        <v>121.5</v>
      </c>
      <c r="M3671">
        <f t="shared" si="345"/>
        <v>163.5</v>
      </c>
      <c r="N3671">
        <f t="shared" si="347"/>
        <v>42</v>
      </c>
      <c r="O3671" t="s">
        <v>111</v>
      </c>
      <c r="P3671" t="s">
        <v>115</v>
      </c>
      <c r="Q3671" t="str">
        <f>TEXT(Table357[[#This Row],[order_date]],"yyyy")</f>
        <v>2016</v>
      </c>
    </row>
    <row r="3672" spans="1:17" x14ac:dyDescent="0.3">
      <c r="A3672">
        <f t="shared" si="346"/>
        <v>7777899071</v>
      </c>
      <c r="B3672" s="1">
        <v>42659</v>
      </c>
      <c r="C3672" t="str">
        <f t="shared" si="342"/>
        <v>Sunday</v>
      </c>
      <c r="D3672" t="str">
        <f t="shared" si="343"/>
        <v>October</v>
      </c>
      <c r="E3672">
        <v>17.5</v>
      </c>
      <c r="F3672" t="s">
        <v>13</v>
      </c>
      <c r="G3672" t="s">
        <v>8</v>
      </c>
      <c r="H3672">
        <f t="shared" si="344"/>
        <v>23.5</v>
      </c>
      <c r="I3672">
        <v>11</v>
      </c>
      <c r="J3672" t="s">
        <v>74</v>
      </c>
      <c r="K3672" t="s">
        <v>75</v>
      </c>
      <c r="L3672">
        <f>Table357[[#This Row],[unit_price]]*Table357[[#This Row],[quantity]]</f>
        <v>192.5</v>
      </c>
      <c r="M3672">
        <f t="shared" si="345"/>
        <v>258.5</v>
      </c>
      <c r="N3672">
        <f t="shared" si="347"/>
        <v>66</v>
      </c>
      <c r="O3672" t="s">
        <v>112</v>
      </c>
      <c r="P3672" t="s">
        <v>115</v>
      </c>
      <c r="Q3672" t="str">
        <f>TEXT(Table357[[#This Row],[order_date]],"yyyy")</f>
        <v>2016</v>
      </c>
    </row>
    <row r="3673" spans="1:17" x14ac:dyDescent="0.3">
      <c r="A3673">
        <f t="shared" si="346"/>
        <v>7777899072</v>
      </c>
      <c r="B3673" s="1">
        <v>42659</v>
      </c>
      <c r="C3673" t="str">
        <f t="shared" si="342"/>
        <v>Sunday</v>
      </c>
      <c r="D3673" t="str">
        <f t="shared" si="343"/>
        <v>October</v>
      </c>
      <c r="E3673">
        <v>20.75</v>
      </c>
      <c r="F3673" t="s">
        <v>13</v>
      </c>
      <c r="G3673" t="s">
        <v>17</v>
      </c>
      <c r="H3673">
        <f t="shared" si="344"/>
        <v>30.75</v>
      </c>
      <c r="I3673">
        <v>4</v>
      </c>
      <c r="J3673" t="s">
        <v>38</v>
      </c>
      <c r="K3673" t="s">
        <v>39</v>
      </c>
      <c r="L3673">
        <f>Table357[[#This Row],[unit_price]]*Table357[[#This Row],[quantity]]</f>
        <v>83</v>
      </c>
      <c r="M3673">
        <f t="shared" si="345"/>
        <v>123</v>
      </c>
      <c r="N3673">
        <f t="shared" si="347"/>
        <v>40</v>
      </c>
      <c r="O3673" t="s">
        <v>111</v>
      </c>
      <c r="P3673" t="s">
        <v>114</v>
      </c>
      <c r="Q3673" t="str">
        <f>TEXT(Table357[[#This Row],[order_date]],"yyyy")</f>
        <v>2016</v>
      </c>
    </row>
    <row r="3674" spans="1:17" x14ac:dyDescent="0.3">
      <c r="A3674">
        <f t="shared" si="346"/>
        <v>7777899073</v>
      </c>
      <c r="B3674" s="1">
        <v>42659</v>
      </c>
      <c r="C3674" t="str">
        <f t="shared" si="342"/>
        <v>Sunday</v>
      </c>
      <c r="D3674" t="str">
        <f t="shared" si="343"/>
        <v>October</v>
      </c>
      <c r="E3674">
        <v>12</v>
      </c>
      <c r="F3674" t="s">
        <v>27</v>
      </c>
      <c r="G3674" t="s">
        <v>14</v>
      </c>
      <c r="H3674">
        <f t="shared" si="344"/>
        <v>16</v>
      </c>
      <c r="I3674">
        <v>7</v>
      </c>
      <c r="J3674" t="s">
        <v>68</v>
      </c>
      <c r="K3674" t="s">
        <v>69</v>
      </c>
      <c r="L3674">
        <f>Table357[[#This Row],[unit_price]]*Table357[[#This Row],[quantity]]</f>
        <v>84</v>
      </c>
      <c r="M3674">
        <f t="shared" si="345"/>
        <v>112</v>
      </c>
      <c r="N3674">
        <f t="shared" si="347"/>
        <v>28</v>
      </c>
      <c r="O3674" t="s">
        <v>111</v>
      </c>
      <c r="P3674" t="s">
        <v>115</v>
      </c>
      <c r="Q3674" t="str">
        <f>TEXT(Table357[[#This Row],[order_date]],"yyyy")</f>
        <v>2016</v>
      </c>
    </row>
    <row r="3675" spans="1:17" x14ac:dyDescent="0.3">
      <c r="A3675">
        <f t="shared" si="346"/>
        <v>7777899074</v>
      </c>
      <c r="B3675" s="1">
        <v>42659</v>
      </c>
      <c r="C3675" t="str">
        <f t="shared" si="342"/>
        <v>Sunday</v>
      </c>
      <c r="D3675" t="str">
        <f t="shared" si="343"/>
        <v>October</v>
      </c>
      <c r="E3675">
        <v>12.5</v>
      </c>
      <c r="F3675" t="s">
        <v>7</v>
      </c>
      <c r="G3675" t="s">
        <v>8</v>
      </c>
      <c r="H3675">
        <f t="shared" si="344"/>
        <v>17</v>
      </c>
      <c r="I3675">
        <v>6</v>
      </c>
      <c r="J3675" t="s">
        <v>48</v>
      </c>
      <c r="K3675" t="s">
        <v>49</v>
      </c>
      <c r="L3675">
        <f>Table357[[#This Row],[unit_price]]*Table357[[#This Row],[quantity]]</f>
        <v>75</v>
      </c>
      <c r="M3675">
        <f t="shared" si="345"/>
        <v>102</v>
      </c>
      <c r="N3675">
        <f t="shared" si="347"/>
        <v>27</v>
      </c>
      <c r="O3675" t="s">
        <v>111</v>
      </c>
      <c r="P3675" t="s">
        <v>115</v>
      </c>
      <c r="Q3675" t="str">
        <f>TEXT(Table357[[#This Row],[order_date]],"yyyy")</f>
        <v>2016</v>
      </c>
    </row>
    <row r="3676" spans="1:17" x14ac:dyDescent="0.3">
      <c r="A3676">
        <f t="shared" si="346"/>
        <v>7777899075</v>
      </c>
      <c r="B3676" s="1">
        <v>42659</v>
      </c>
      <c r="C3676" t="str">
        <f t="shared" si="342"/>
        <v>Sunday</v>
      </c>
      <c r="D3676" t="str">
        <f t="shared" si="343"/>
        <v>October</v>
      </c>
      <c r="E3676">
        <v>16.25</v>
      </c>
      <c r="F3676" t="s">
        <v>7</v>
      </c>
      <c r="G3676" t="s">
        <v>17</v>
      </c>
      <c r="H3676">
        <f t="shared" si="344"/>
        <v>24.75</v>
      </c>
      <c r="I3676">
        <v>11</v>
      </c>
      <c r="J3676" t="s">
        <v>70</v>
      </c>
      <c r="K3676" t="s">
        <v>71</v>
      </c>
      <c r="L3676">
        <f>Table357[[#This Row],[unit_price]]*Table357[[#This Row],[quantity]]</f>
        <v>178.75</v>
      </c>
      <c r="M3676">
        <f t="shared" si="345"/>
        <v>272.25</v>
      </c>
      <c r="N3676">
        <f t="shared" si="347"/>
        <v>93.5</v>
      </c>
      <c r="O3676" t="s">
        <v>111</v>
      </c>
      <c r="P3676" t="s">
        <v>114</v>
      </c>
      <c r="Q3676" t="str">
        <f>TEXT(Table357[[#This Row],[order_date]],"yyyy")</f>
        <v>2016</v>
      </c>
    </row>
    <row r="3677" spans="1:17" x14ac:dyDescent="0.3">
      <c r="A3677">
        <f t="shared" si="346"/>
        <v>7777899076</v>
      </c>
      <c r="B3677" s="1">
        <v>42659</v>
      </c>
      <c r="C3677" t="str">
        <f t="shared" si="342"/>
        <v>Sunday</v>
      </c>
      <c r="D3677" t="str">
        <f t="shared" si="343"/>
        <v>October</v>
      </c>
      <c r="E3677">
        <v>16.5</v>
      </c>
      <c r="F3677" t="s">
        <v>7</v>
      </c>
      <c r="G3677" t="s">
        <v>14</v>
      </c>
      <c r="H3677">
        <f t="shared" si="344"/>
        <v>22</v>
      </c>
      <c r="I3677">
        <v>10</v>
      </c>
      <c r="J3677" t="s">
        <v>40</v>
      </c>
      <c r="K3677" t="s">
        <v>41</v>
      </c>
      <c r="L3677">
        <f>Table357[[#This Row],[unit_price]]*Table357[[#This Row],[quantity]]</f>
        <v>165</v>
      </c>
      <c r="M3677">
        <f t="shared" si="345"/>
        <v>220</v>
      </c>
      <c r="N3677">
        <f t="shared" si="347"/>
        <v>55</v>
      </c>
      <c r="O3677" t="s">
        <v>111</v>
      </c>
      <c r="P3677" t="s">
        <v>115</v>
      </c>
      <c r="Q3677" t="str">
        <f>TEXT(Table357[[#This Row],[order_date]],"yyyy")</f>
        <v>2016</v>
      </c>
    </row>
    <row r="3678" spans="1:17" x14ac:dyDescent="0.3">
      <c r="A3678">
        <f t="shared" si="346"/>
        <v>7777899077</v>
      </c>
      <c r="B3678" s="1">
        <v>42659</v>
      </c>
      <c r="C3678" t="str">
        <f t="shared" si="342"/>
        <v>Sunday</v>
      </c>
      <c r="D3678" t="str">
        <f t="shared" si="343"/>
        <v>October</v>
      </c>
      <c r="E3678">
        <v>12</v>
      </c>
      <c r="F3678" t="s">
        <v>27</v>
      </c>
      <c r="G3678" t="s">
        <v>14</v>
      </c>
      <c r="H3678">
        <f t="shared" si="344"/>
        <v>16</v>
      </c>
      <c r="I3678">
        <v>7</v>
      </c>
      <c r="J3678" t="s">
        <v>34</v>
      </c>
      <c r="K3678" t="s">
        <v>35</v>
      </c>
      <c r="L3678">
        <f>Table357[[#This Row],[unit_price]]*Table357[[#This Row],[quantity]]</f>
        <v>84</v>
      </c>
      <c r="M3678">
        <f t="shared" si="345"/>
        <v>112</v>
      </c>
      <c r="N3678">
        <f t="shared" si="347"/>
        <v>28</v>
      </c>
      <c r="O3678" t="s">
        <v>112</v>
      </c>
      <c r="P3678" t="s">
        <v>115</v>
      </c>
      <c r="Q3678" t="str">
        <f>TEXT(Table357[[#This Row],[order_date]],"yyyy")</f>
        <v>2016</v>
      </c>
    </row>
    <row r="3679" spans="1:17" x14ac:dyDescent="0.3">
      <c r="A3679">
        <f t="shared" si="346"/>
        <v>7777899078</v>
      </c>
      <c r="B3679" s="1">
        <v>42660</v>
      </c>
      <c r="C3679" t="str">
        <f t="shared" si="342"/>
        <v>Monday</v>
      </c>
      <c r="D3679" t="str">
        <f t="shared" si="343"/>
        <v>October</v>
      </c>
      <c r="E3679">
        <v>12</v>
      </c>
      <c r="F3679" t="s">
        <v>27</v>
      </c>
      <c r="G3679" t="s">
        <v>8</v>
      </c>
      <c r="H3679">
        <f t="shared" si="344"/>
        <v>15</v>
      </c>
      <c r="I3679">
        <v>10</v>
      </c>
      <c r="J3679" t="s">
        <v>52</v>
      </c>
      <c r="K3679" t="s">
        <v>53</v>
      </c>
      <c r="L3679">
        <f>Table357[[#This Row],[unit_price]]*Table357[[#This Row],[quantity]]</f>
        <v>120</v>
      </c>
      <c r="M3679">
        <f t="shared" si="345"/>
        <v>150</v>
      </c>
      <c r="N3679">
        <f t="shared" si="347"/>
        <v>30</v>
      </c>
      <c r="O3679" t="s">
        <v>111</v>
      </c>
      <c r="P3679" t="s">
        <v>115</v>
      </c>
      <c r="Q3679" t="str">
        <f>TEXT(Table357[[#This Row],[order_date]],"yyyy")</f>
        <v>2016</v>
      </c>
    </row>
    <row r="3680" spans="1:17" x14ac:dyDescent="0.3">
      <c r="A3680">
        <f t="shared" si="346"/>
        <v>7777899079</v>
      </c>
      <c r="B3680" s="1">
        <v>42660</v>
      </c>
      <c r="C3680" t="str">
        <f t="shared" si="342"/>
        <v>Monday</v>
      </c>
      <c r="D3680" t="str">
        <f t="shared" si="343"/>
        <v>October</v>
      </c>
      <c r="E3680">
        <v>12</v>
      </c>
      <c r="F3680" t="s">
        <v>27</v>
      </c>
      <c r="G3680" t="s">
        <v>14</v>
      </c>
      <c r="H3680">
        <f t="shared" si="344"/>
        <v>16</v>
      </c>
      <c r="I3680">
        <v>10</v>
      </c>
      <c r="J3680" t="s">
        <v>42</v>
      </c>
      <c r="K3680" t="s">
        <v>43</v>
      </c>
      <c r="L3680">
        <f>Table357[[#This Row],[unit_price]]*Table357[[#This Row],[quantity]]</f>
        <v>120</v>
      </c>
      <c r="M3680">
        <f t="shared" si="345"/>
        <v>160</v>
      </c>
      <c r="N3680">
        <f t="shared" si="347"/>
        <v>40</v>
      </c>
      <c r="O3680" t="s">
        <v>111</v>
      </c>
      <c r="P3680" t="s">
        <v>114</v>
      </c>
      <c r="Q3680" t="str">
        <f>TEXT(Table357[[#This Row],[order_date]],"yyyy")</f>
        <v>2016</v>
      </c>
    </row>
    <row r="3681" spans="1:17" x14ac:dyDescent="0.3">
      <c r="A3681">
        <f t="shared" si="346"/>
        <v>7777899080</v>
      </c>
      <c r="B3681" s="1">
        <v>42660</v>
      </c>
      <c r="C3681" t="str">
        <f t="shared" si="342"/>
        <v>Monday</v>
      </c>
      <c r="D3681" t="str">
        <f t="shared" si="343"/>
        <v>October</v>
      </c>
      <c r="E3681">
        <v>20.75</v>
      </c>
      <c r="F3681" t="s">
        <v>13</v>
      </c>
      <c r="G3681" t="s">
        <v>22</v>
      </c>
      <c r="H3681">
        <f t="shared" si="344"/>
        <v>28.75</v>
      </c>
      <c r="I3681">
        <v>4</v>
      </c>
      <c r="J3681" t="s">
        <v>28</v>
      </c>
      <c r="K3681" t="s">
        <v>29</v>
      </c>
      <c r="L3681">
        <f>Table357[[#This Row],[unit_price]]*Table357[[#This Row],[quantity]]</f>
        <v>83</v>
      </c>
      <c r="M3681">
        <f t="shared" si="345"/>
        <v>115</v>
      </c>
      <c r="N3681">
        <f t="shared" si="347"/>
        <v>32</v>
      </c>
      <c r="O3681" t="s">
        <v>111</v>
      </c>
      <c r="P3681" t="s">
        <v>114</v>
      </c>
      <c r="Q3681" t="str">
        <f>TEXT(Table357[[#This Row],[order_date]],"yyyy")</f>
        <v>2016</v>
      </c>
    </row>
    <row r="3682" spans="1:17" x14ac:dyDescent="0.3">
      <c r="A3682">
        <f t="shared" si="346"/>
        <v>7777899081</v>
      </c>
      <c r="B3682" s="1">
        <v>42660</v>
      </c>
      <c r="C3682" t="str">
        <f t="shared" si="342"/>
        <v>Monday</v>
      </c>
      <c r="D3682" t="str">
        <f t="shared" si="343"/>
        <v>October</v>
      </c>
      <c r="E3682">
        <v>12</v>
      </c>
      <c r="F3682" t="s">
        <v>27</v>
      </c>
      <c r="G3682" t="s">
        <v>8</v>
      </c>
      <c r="H3682">
        <f t="shared" si="344"/>
        <v>15</v>
      </c>
      <c r="I3682">
        <v>4</v>
      </c>
      <c r="J3682" t="s">
        <v>11</v>
      </c>
      <c r="K3682" t="s">
        <v>12</v>
      </c>
      <c r="L3682">
        <f>Table357[[#This Row],[unit_price]]*Table357[[#This Row],[quantity]]</f>
        <v>48</v>
      </c>
      <c r="M3682">
        <f t="shared" si="345"/>
        <v>60</v>
      </c>
      <c r="N3682">
        <f t="shared" si="347"/>
        <v>12</v>
      </c>
      <c r="O3682" t="s">
        <v>112</v>
      </c>
      <c r="P3682" t="s">
        <v>115</v>
      </c>
      <c r="Q3682" t="str">
        <f>TEXT(Table357[[#This Row],[order_date]],"yyyy")</f>
        <v>2016</v>
      </c>
    </row>
    <row r="3683" spans="1:17" x14ac:dyDescent="0.3">
      <c r="A3683">
        <f t="shared" si="346"/>
        <v>7777899082</v>
      </c>
      <c r="B3683" s="1">
        <v>42660</v>
      </c>
      <c r="C3683" t="str">
        <f t="shared" si="342"/>
        <v>Monday</v>
      </c>
      <c r="D3683" t="str">
        <f t="shared" si="343"/>
        <v>October</v>
      </c>
      <c r="E3683">
        <v>12.25</v>
      </c>
      <c r="F3683" t="s">
        <v>27</v>
      </c>
      <c r="G3683" t="s">
        <v>17</v>
      </c>
      <c r="H3683">
        <f t="shared" si="344"/>
        <v>19.25</v>
      </c>
      <c r="I3683">
        <v>1</v>
      </c>
      <c r="J3683" t="s">
        <v>70</v>
      </c>
      <c r="K3683" t="s">
        <v>71</v>
      </c>
      <c r="L3683">
        <f>Table357[[#This Row],[unit_price]]*Table357[[#This Row],[quantity]]</f>
        <v>12.25</v>
      </c>
      <c r="M3683">
        <f t="shared" si="345"/>
        <v>19.25</v>
      </c>
      <c r="N3683">
        <f t="shared" si="347"/>
        <v>7</v>
      </c>
      <c r="O3683" t="s">
        <v>112</v>
      </c>
      <c r="P3683" t="s">
        <v>114</v>
      </c>
      <c r="Q3683" t="str">
        <f>TEXT(Table357[[#This Row],[order_date]],"yyyy")</f>
        <v>2016</v>
      </c>
    </row>
    <row r="3684" spans="1:17" x14ac:dyDescent="0.3">
      <c r="A3684">
        <f t="shared" si="346"/>
        <v>7777899083</v>
      </c>
      <c r="B3684" s="1">
        <v>42661</v>
      </c>
      <c r="C3684" t="str">
        <f t="shared" si="342"/>
        <v>Tuesday</v>
      </c>
      <c r="D3684" t="str">
        <f t="shared" si="343"/>
        <v>October</v>
      </c>
      <c r="E3684">
        <v>12</v>
      </c>
      <c r="F3684" t="s">
        <v>27</v>
      </c>
      <c r="G3684" t="s">
        <v>8</v>
      </c>
      <c r="H3684">
        <f t="shared" si="344"/>
        <v>15</v>
      </c>
      <c r="I3684">
        <v>2</v>
      </c>
      <c r="J3684" t="s">
        <v>36</v>
      </c>
      <c r="K3684" t="s">
        <v>37</v>
      </c>
      <c r="L3684">
        <f>Table357[[#This Row],[unit_price]]*Table357[[#This Row],[quantity]]</f>
        <v>24</v>
      </c>
      <c r="M3684">
        <f t="shared" si="345"/>
        <v>30</v>
      </c>
      <c r="N3684">
        <f t="shared" si="347"/>
        <v>6</v>
      </c>
      <c r="O3684" t="s">
        <v>111</v>
      </c>
      <c r="P3684" t="s">
        <v>114</v>
      </c>
      <c r="Q3684" t="str">
        <f>TEXT(Table357[[#This Row],[order_date]],"yyyy")</f>
        <v>2016</v>
      </c>
    </row>
    <row r="3685" spans="1:17" x14ac:dyDescent="0.3">
      <c r="A3685">
        <f t="shared" si="346"/>
        <v>7777899084</v>
      </c>
      <c r="B3685" s="1">
        <v>42661</v>
      </c>
      <c r="C3685" t="str">
        <f t="shared" si="342"/>
        <v>Tuesday</v>
      </c>
      <c r="D3685" t="str">
        <f t="shared" si="343"/>
        <v>October</v>
      </c>
      <c r="E3685">
        <v>16</v>
      </c>
      <c r="F3685" t="s">
        <v>7</v>
      </c>
      <c r="G3685" t="s">
        <v>14</v>
      </c>
      <c r="H3685">
        <f t="shared" si="344"/>
        <v>21.5</v>
      </c>
      <c r="I3685">
        <v>3</v>
      </c>
      <c r="J3685" t="s">
        <v>20</v>
      </c>
      <c r="K3685" t="s">
        <v>21</v>
      </c>
      <c r="L3685">
        <f>Table357[[#This Row],[unit_price]]*Table357[[#This Row],[quantity]]</f>
        <v>48</v>
      </c>
      <c r="M3685">
        <f t="shared" si="345"/>
        <v>64.5</v>
      </c>
      <c r="N3685">
        <f t="shared" si="347"/>
        <v>16.5</v>
      </c>
      <c r="O3685" t="s">
        <v>111</v>
      </c>
      <c r="P3685" t="s">
        <v>114</v>
      </c>
      <c r="Q3685" t="str">
        <f>TEXT(Table357[[#This Row],[order_date]],"yyyy")</f>
        <v>2016</v>
      </c>
    </row>
    <row r="3686" spans="1:17" x14ac:dyDescent="0.3">
      <c r="A3686">
        <f t="shared" si="346"/>
        <v>7777899085</v>
      </c>
      <c r="B3686" s="1">
        <v>42661</v>
      </c>
      <c r="C3686" t="str">
        <f t="shared" si="342"/>
        <v>Tuesday</v>
      </c>
      <c r="D3686" t="str">
        <f t="shared" si="343"/>
        <v>October</v>
      </c>
      <c r="E3686">
        <v>20.25</v>
      </c>
      <c r="F3686" t="s">
        <v>13</v>
      </c>
      <c r="G3686" t="s">
        <v>14</v>
      </c>
      <c r="H3686">
        <f t="shared" si="344"/>
        <v>27.25</v>
      </c>
      <c r="I3686">
        <v>12</v>
      </c>
      <c r="J3686" t="s">
        <v>68</v>
      </c>
      <c r="K3686" t="s">
        <v>69</v>
      </c>
      <c r="L3686">
        <f>Table357[[#This Row],[unit_price]]*Table357[[#This Row],[quantity]]</f>
        <v>243</v>
      </c>
      <c r="M3686">
        <f t="shared" si="345"/>
        <v>327</v>
      </c>
      <c r="N3686">
        <f t="shared" si="347"/>
        <v>84</v>
      </c>
      <c r="O3686" t="s">
        <v>112</v>
      </c>
      <c r="P3686" t="s">
        <v>115</v>
      </c>
      <c r="Q3686" t="str">
        <f>TEXT(Table357[[#This Row],[order_date]],"yyyy")</f>
        <v>2016</v>
      </c>
    </row>
    <row r="3687" spans="1:17" x14ac:dyDescent="0.3">
      <c r="A3687">
        <f t="shared" si="346"/>
        <v>7777899086</v>
      </c>
      <c r="B3687" s="1">
        <v>42661</v>
      </c>
      <c r="C3687" t="str">
        <f t="shared" si="342"/>
        <v>Tuesday</v>
      </c>
      <c r="D3687" t="str">
        <f t="shared" si="343"/>
        <v>October</v>
      </c>
      <c r="E3687">
        <v>25.5</v>
      </c>
      <c r="F3687" t="s">
        <v>76</v>
      </c>
      <c r="G3687" t="s">
        <v>8</v>
      </c>
      <c r="H3687">
        <f t="shared" si="344"/>
        <v>26.5</v>
      </c>
      <c r="I3687">
        <v>7</v>
      </c>
      <c r="J3687" t="s">
        <v>30</v>
      </c>
      <c r="K3687" t="s">
        <v>31</v>
      </c>
      <c r="L3687">
        <f>Table357[[#This Row],[unit_price]]*Table357[[#This Row],[quantity]]</f>
        <v>178.5</v>
      </c>
      <c r="M3687">
        <f t="shared" si="345"/>
        <v>185.5</v>
      </c>
      <c r="N3687">
        <f t="shared" si="347"/>
        <v>7</v>
      </c>
      <c r="O3687" t="s">
        <v>111</v>
      </c>
      <c r="P3687" t="s">
        <v>114</v>
      </c>
      <c r="Q3687" t="str">
        <f>TEXT(Table357[[#This Row],[order_date]],"yyyy")</f>
        <v>2016</v>
      </c>
    </row>
    <row r="3688" spans="1:17" x14ac:dyDescent="0.3">
      <c r="A3688">
        <f t="shared" si="346"/>
        <v>7777899087</v>
      </c>
      <c r="B3688" s="1">
        <v>42661</v>
      </c>
      <c r="C3688" t="str">
        <f t="shared" si="342"/>
        <v>Tuesday</v>
      </c>
      <c r="D3688" t="str">
        <f t="shared" si="343"/>
        <v>October</v>
      </c>
      <c r="E3688">
        <v>20.75</v>
      </c>
      <c r="F3688" t="s">
        <v>13</v>
      </c>
      <c r="G3688" t="s">
        <v>22</v>
      </c>
      <c r="H3688">
        <f t="shared" si="344"/>
        <v>28.75</v>
      </c>
      <c r="I3688">
        <v>8</v>
      </c>
      <c r="J3688" t="s">
        <v>28</v>
      </c>
      <c r="K3688" t="s">
        <v>29</v>
      </c>
      <c r="L3688">
        <f>Table357[[#This Row],[unit_price]]*Table357[[#This Row],[quantity]]</f>
        <v>166</v>
      </c>
      <c r="M3688">
        <f t="shared" si="345"/>
        <v>230</v>
      </c>
      <c r="N3688">
        <f t="shared" si="347"/>
        <v>64</v>
      </c>
      <c r="O3688" t="s">
        <v>112</v>
      </c>
      <c r="P3688" t="s">
        <v>115</v>
      </c>
      <c r="Q3688" t="str">
        <f>TEXT(Table357[[#This Row],[order_date]],"yyyy")</f>
        <v>2016</v>
      </c>
    </row>
    <row r="3689" spans="1:17" x14ac:dyDescent="0.3">
      <c r="A3689">
        <f t="shared" si="346"/>
        <v>7777899088</v>
      </c>
      <c r="B3689" s="1">
        <v>42661</v>
      </c>
      <c r="C3689" t="str">
        <f t="shared" si="342"/>
        <v>Tuesday</v>
      </c>
      <c r="D3689" t="str">
        <f t="shared" si="343"/>
        <v>October</v>
      </c>
      <c r="E3689">
        <v>16.75</v>
      </c>
      <c r="F3689" t="s">
        <v>7</v>
      </c>
      <c r="G3689" t="s">
        <v>22</v>
      </c>
      <c r="H3689">
        <f t="shared" si="344"/>
        <v>23.25</v>
      </c>
      <c r="I3689">
        <v>12</v>
      </c>
      <c r="J3689" t="s">
        <v>50</v>
      </c>
      <c r="K3689" t="s">
        <v>51</v>
      </c>
      <c r="L3689">
        <f>Table357[[#This Row],[unit_price]]*Table357[[#This Row],[quantity]]</f>
        <v>201</v>
      </c>
      <c r="M3689">
        <f t="shared" si="345"/>
        <v>279</v>
      </c>
      <c r="N3689">
        <f t="shared" si="347"/>
        <v>78</v>
      </c>
      <c r="O3689" t="s">
        <v>112</v>
      </c>
      <c r="P3689" t="s">
        <v>114</v>
      </c>
      <c r="Q3689" t="str">
        <f>TEXT(Table357[[#This Row],[order_date]],"yyyy")</f>
        <v>2016</v>
      </c>
    </row>
    <row r="3690" spans="1:17" x14ac:dyDescent="0.3">
      <c r="A3690">
        <f t="shared" si="346"/>
        <v>7777899089</v>
      </c>
      <c r="B3690" s="1">
        <v>42661</v>
      </c>
      <c r="C3690" t="str">
        <f t="shared" si="342"/>
        <v>Tuesday</v>
      </c>
      <c r="D3690" t="str">
        <f t="shared" si="343"/>
        <v>October</v>
      </c>
      <c r="E3690">
        <v>16.5</v>
      </c>
      <c r="F3690" t="s">
        <v>13</v>
      </c>
      <c r="G3690" t="s">
        <v>8</v>
      </c>
      <c r="H3690">
        <f t="shared" si="344"/>
        <v>22.5</v>
      </c>
      <c r="I3690">
        <v>11</v>
      </c>
      <c r="J3690" t="s">
        <v>9</v>
      </c>
      <c r="K3690" t="s">
        <v>10</v>
      </c>
      <c r="L3690">
        <f>Table357[[#This Row],[unit_price]]*Table357[[#This Row],[quantity]]</f>
        <v>181.5</v>
      </c>
      <c r="M3690">
        <f t="shared" si="345"/>
        <v>247.5</v>
      </c>
      <c r="N3690">
        <f t="shared" si="347"/>
        <v>66</v>
      </c>
      <c r="O3690" t="s">
        <v>112</v>
      </c>
      <c r="P3690" t="s">
        <v>115</v>
      </c>
      <c r="Q3690" t="str">
        <f>TEXT(Table357[[#This Row],[order_date]],"yyyy")</f>
        <v>2016</v>
      </c>
    </row>
    <row r="3691" spans="1:17" x14ac:dyDescent="0.3">
      <c r="A3691">
        <f t="shared" si="346"/>
        <v>7777899090</v>
      </c>
      <c r="B3691" s="1">
        <v>42662</v>
      </c>
      <c r="C3691" t="str">
        <f t="shared" si="342"/>
        <v>Wednesday</v>
      </c>
      <c r="D3691" t="str">
        <f t="shared" si="343"/>
        <v>October</v>
      </c>
      <c r="E3691">
        <v>13.25</v>
      </c>
      <c r="F3691" t="s">
        <v>7</v>
      </c>
      <c r="G3691" t="s">
        <v>8</v>
      </c>
      <c r="H3691">
        <f t="shared" si="344"/>
        <v>17.75</v>
      </c>
      <c r="I3691">
        <v>12</v>
      </c>
      <c r="J3691" t="s">
        <v>9</v>
      </c>
      <c r="K3691" t="s">
        <v>10</v>
      </c>
      <c r="L3691">
        <f>Table357[[#This Row],[unit_price]]*Table357[[#This Row],[quantity]]</f>
        <v>159</v>
      </c>
      <c r="M3691">
        <f t="shared" si="345"/>
        <v>213</v>
      </c>
      <c r="N3691">
        <f t="shared" si="347"/>
        <v>54</v>
      </c>
      <c r="O3691" t="s">
        <v>111</v>
      </c>
      <c r="P3691" t="s">
        <v>115</v>
      </c>
      <c r="Q3691" t="str">
        <f>TEXT(Table357[[#This Row],[order_date]],"yyyy")</f>
        <v>2016</v>
      </c>
    </row>
    <row r="3692" spans="1:17" x14ac:dyDescent="0.3">
      <c r="A3692">
        <f t="shared" si="346"/>
        <v>7777899091</v>
      </c>
      <c r="B3692" s="1">
        <v>42662</v>
      </c>
      <c r="C3692" t="str">
        <f t="shared" si="342"/>
        <v>Wednesday</v>
      </c>
      <c r="D3692" t="str">
        <f t="shared" si="343"/>
        <v>October</v>
      </c>
      <c r="E3692">
        <v>10.5</v>
      </c>
      <c r="F3692" t="s">
        <v>27</v>
      </c>
      <c r="G3692" t="s">
        <v>8</v>
      </c>
      <c r="H3692">
        <f t="shared" si="344"/>
        <v>13.5</v>
      </c>
      <c r="I3692">
        <v>11</v>
      </c>
      <c r="J3692" t="s">
        <v>9</v>
      </c>
      <c r="K3692" t="s">
        <v>10</v>
      </c>
      <c r="L3692">
        <f>Table357[[#This Row],[unit_price]]*Table357[[#This Row],[quantity]]</f>
        <v>115.5</v>
      </c>
      <c r="M3692">
        <f t="shared" si="345"/>
        <v>148.5</v>
      </c>
      <c r="N3692">
        <f t="shared" si="347"/>
        <v>33</v>
      </c>
      <c r="O3692" t="s">
        <v>112</v>
      </c>
      <c r="P3692" t="s">
        <v>115</v>
      </c>
      <c r="Q3692" t="str">
        <f>TEXT(Table357[[#This Row],[order_date]],"yyyy")</f>
        <v>2016</v>
      </c>
    </row>
    <row r="3693" spans="1:17" x14ac:dyDescent="0.3">
      <c r="A3693">
        <f t="shared" si="346"/>
        <v>7777899092</v>
      </c>
      <c r="B3693" s="1">
        <v>42662</v>
      </c>
      <c r="C3693" t="str">
        <f t="shared" si="342"/>
        <v>Wednesday</v>
      </c>
      <c r="D3693" t="str">
        <f t="shared" si="343"/>
        <v>October</v>
      </c>
      <c r="E3693">
        <v>16.5</v>
      </c>
      <c r="F3693" t="s">
        <v>7</v>
      </c>
      <c r="G3693" t="s">
        <v>17</v>
      </c>
      <c r="H3693">
        <f t="shared" si="344"/>
        <v>25</v>
      </c>
      <c r="I3693">
        <v>4</v>
      </c>
      <c r="J3693" t="s">
        <v>66</v>
      </c>
      <c r="K3693" t="s">
        <v>67</v>
      </c>
      <c r="L3693">
        <f>Table357[[#This Row],[unit_price]]*Table357[[#This Row],[quantity]]</f>
        <v>66</v>
      </c>
      <c r="M3693">
        <f t="shared" si="345"/>
        <v>100</v>
      </c>
      <c r="N3693">
        <f t="shared" si="347"/>
        <v>34</v>
      </c>
      <c r="O3693" t="s">
        <v>111</v>
      </c>
      <c r="P3693" t="s">
        <v>115</v>
      </c>
      <c r="Q3693" t="str">
        <f>TEXT(Table357[[#This Row],[order_date]],"yyyy")</f>
        <v>2016</v>
      </c>
    </row>
    <row r="3694" spans="1:17" x14ac:dyDescent="0.3">
      <c r="A3694">
        <f t="shared" si="346"/>
        <v>7777899093</v>
      </c>
      <c r="B3694" s="1">
        <v>42662</v>
      </c>
      <c r="C3694" t="str">
        <f t="shared" si="342"/>
        <v>Wednesday</v>
      </c>
      <c r="D3694" t="str">
        <f t="shared" si="343"/>
        <v>October</v>
      </c>
      <c r="E3694">
        <v>16.5</v>
      </c>
      <c r="F3694" t="s">
        <v>7</v>
      </c>
      <c r="G3694" t="s">
        <v>17</v>
      </c>
      <c r="H3694">
        <f t="shared" si="344"/>
        <v>25</v>
      </c>
      <c r="I3694">
        <v>7</v>
      </c>
      <c r="J3694" t="s">
        <v>25</v>
      </c>
      <c r="K3694" t="s">
        <v>26</v>
      </c>
      <c r="L3694">
        <f>Table357[[#This Row],[unit_price]]*Table357[[#This Row],[quantity]]</f>
        <v>115.5</v>
      </c>
      <c r="M3694">
        <f t="shared" si="345"/>
        <v>175</v>
      </c>
      <c r="N3694">
        <f t="shared" si="347"/>
        <v>59.5</v>
      </c>
      <c r="O3694" t="s">
        <v>111</v>
      </c>
      <c r="P3694" t="s">
        <v>115</v>
      </c>
      <c r="Q3694" t="str">
        <f>TEXT(Table357[[#This Row],[order_date]],"yyyy")</f>
        <v>2016</v>
      </c>
    </row>
    <row r="3695" spans="1:17" x14ac:dyDescent="0.3">
      <c r="A3695">
        <f t="shared" si="346"/>
        <v>7777899094</v>
      </c>
      <c r="B3695" s="1">
        <v>42662</v>
      </c>
      <c r="C3695" t="str">
        <f t="shared" si="342"/>
        <v>Wednesday</v>
      </c>
      <c r="D3695" t="str">
        <f t="shared" si="343"/>
        <v>October</v>
      </c>
      <c r="E3695">
        <v>25.5</v>
      </c>
      <c r="F3695" t="s">
        <v>76</v>
      </c>
      <c r="G3695" t="s">
        <v>8</v>
      </c>
      <c r="H3695">
        <f t="shared" si="344"/>
        <v>26.5</v>
      </c>
      <c r="I3695">
        <v>9</v>
      </c>
      <c r="J3695" t="s">
        <v>30</v>
      </c>
      <c r="K3695" t="s">
        <v>31</v>
      </c>
      <c r="L3695">
        <f>Table357[[#This Row],[unit_price]]*Table357[[#This Row],[quantity]]</f>
        <v>229.5</v>
      </c>
      <c r="M3695">
        <f t="shared" si="345"/>
        <v>238.5</v>
      </c>
      <c r="N3695">
        <f t="shared" si="347"/>
        <v>9</v>
      </c>
      <c r="O3695" t="s">
        <v>112</v>
      </c>
      <c r="P3695" t="s">
        <v>114</v>
      </c>
      <c r="Q3695" t="str">
        <f>TEXT(Table357[[#This Row],[order_date]],"yyyy")</f>
        <v>2016</v>
      </c>
    </row>
    <row r="3696" spans="1:17" x14ac:dyDescent="0.3">
      <c r="A3696">
        <f t="shared" si="346"/>
        <v>7777899095</v>
      </c>
      <c r="B3696" s="1">
        <v>42662</v>
      </c>
      <c r="C3696" t="str">
        <f t="shared" si="342"/>
        <v>Wednesday</v>
      </c>
      <c r="D3696" t="str">
        <f t="shared" si="343"/>
        <v>October</v>
      </c>
      <c r="E3696">
        <v>12</v>
      </c>
      <c r="F3696" t="s">
        <v>27</v>
      </c>
      <c r="G3696" t="s">
        <v>14</v>
      </c>
      <c r="H3696">
        <f t="shared" si="344"/>
        <v>16</v>
      </c>
      <c r="I3696">
        <v>10</v>
      </c>
      <c r="J3696" t="s">
        <v>68</v>
      </c>
      <c r="K3696" t="s">
        <v>69</v>
      </c>
      <c r="L3696">
        <f>Table357[[#This Row],[unit_price]]*Table357[[#This Row],[quantity]]</f>
        <v>120</v>
      </c>
      <c r="M3696">
        <f t="shared" si="345"/>
        <v>160</v>
      </c>
      <c r="N3696">
        <f t="shared" si="347"/>
        <v>40</v>
      </c>
      <c r="O3696" t="s">
        <v>111</v>
      </c>
      <c r="P3696" t="s">
        <v>115</v>
      </c>
      <c r="Q3696" t="str">
        <f>TEXT(Table357[[#This Row],[order_date]],"yyyy")</f>
        <v>2016</v>
      </c>
    </row>
    <row r="3697" spans="1:17" x14ac:dyDescent="0.3">
      <c r="A3697">
        <f t="shared" si="346"/>
        <v>7777899096</v>
      </c>
      <c r="B3697" s="1">
        <v>42662</v>
      </c>
      <c r="C3697" t="str">
        <f t="shared" si="342"/>
        <v>Wednesday</v>
      </c>
      <c r="D3697" t="str">
        <f t="shared" si="343"/>
        <v>October</v>
      </c>
      <c r="E3697">
        <v>16</v>
      </c>
      <c r="F3697" t="s">
        <v>7</v>
      </c>
      <c r="G3697" t="s">
        <v>8</v>
      </c>
      <c r="H3697">
        <f t="shared" si="344"/>
        <v>20.5</v>
      </c>
      <c r="I3697">
        <v>3</v>
      </c>
      <c r="J3697" t="s">
        <v>11</v>
      </c>
      <c r="K3697" t="s">
        <v>12</v>
      </c>
      <c r="L3697">
        <f>Table357[[#This Row],[unit_price]]*Table357[[#This Row],[quantity]]</f>
        <v>48</v>
      </c>
      <c r="M3697">
        <f t="shared" si="345"/>
        <v>61.5</v>
      </c>
      <c r="N3697">
        <f t="shared" si="347"/>
        <v>13.5</v>
      </c>
      <c r="O3697" t="s">
        <v>111</v>
      </c>
      <c r="P3697" t="s">
        <v>114</v>
      </c>
      <c r="Q3697" t="str">
        <f>TEXT(Table357[[#This Row],[order_date]],"yyyy")</f>
        <v>2016</v>
      </c>
    </row>
    <row r="3698" spans="1:17" x14ac:dyDescent="0.3">
      <c r="A3698">
        <f t="shared" si="346"/>
        <v>7777899097</v>
      </c>
      <c r="B3698" s="1">
        <v>42662</v>
      </c>
      <c r="C3698" t="str">
        <f t="shared" si="342"/>
        <v>Wednesday</v>
      </c>
      <c r="D3698" t="str">
        <f t="shared" si="343"/>
        <v>October</v>
      </c>
      <c r="E3698">
        <v>15.25</v>
      </c>
      <c r="F3698" t="s">
        <v>13</v>
      </c>
      <c r="G3698" t="s">
        <v>8</v>
      </c>
      <c r="H3698">
        <f t="shared" si="344"/>
        <v>21.25</v>
      </c>
      <c r="I3698">
        <v>12</v>
      </c>
      <c r="J3698" t="s">
        <v>48</v>
      </c>
      <c r="K3698" t="s">
        <v>49</v>
      </c>
      <c r="L3698">
        <f>Table357[[#This Row],[unit_price]]*Table357[[#This Row],[quantity]]</f>
        <v>183</v>
      </c>
      <c r="M3698">
        <f t="shared" si="345"/>
        <v>255</v>
      </c>
      <c r="N3698">
        <f t="shared" si="347"/>
        <v>72</v>
      </c>
      <c r="O3698" t="s">
        <v>111</v>
      </c>
      <c r="P3698" t="s">
        <v>115</v>
      </c>
      <c r="Q3698" t="str">
        <f>TEXT(Table357[[#This Row],[order_date]],"yyyy")</f>
        <v>2016</v>
      </c>
    </row>
    <row r="3699" spans="1:17" x14ac:dyDescent="0.3">
      <c r="A3699">
        <f t="shared" si="346"/>
        <v>7777899098</v>
      </c>
      <c r="B3699" s="1">
        <v>42663</v>
      </c>
      <c r="C3699" t="str">
        <f t="shared" si="342"/>
        <v>Thursday</v>
      </c>
      <c r="D3699" t="str">
        <f t="shared" si="343"/>
        <v>October</v>
      </c>
      <c r="E3699">
        <v>20.75</v>
      </c>
      <c r="F3699" t="s">
        <v>13</v>
      </c>
      <c r="G3699" t="s">
        <v>22</v>
      </c>
      <c r="H3699">
        <f t="shared" si="344"/>
        <v>28.75</v>
      </c>
      <c r="I3699">
        <v>9</v>
      </c>
      <c r="J3699" t="s">
        <v>46</v>
      </c>
      <c r="K3699" t="s">
        <v>47</v>
      </c>
      <c r="L3699">
        <f>Table357[[#This Row],[unit_price]]*Table357[[#This Row],[quantity]]</f>
        <v>186.75</v>
      </c>
      <c r="M3699">
        <f t="shared" si="345"/>
        <v>258.75</v>
      </c>
      <c r="N3699">
        <f t="shared" si="347"/>
        <v>72</v>
      </c>
      <c r="O3699" t="s">
        <v>112</v>
      </c>
      <c r="P3699" t="s">
        <v>115</v>
      </c>
      <c r="Q3699" t="str">
        <f>TEXT(Table357[[#This Row],[order_date]],"yyyy")</f>
        <v>2016</v>
      </c>
    </row>
    <row r="3700" spans="1:17" x14ac:dyDescent="0.3">
      <c r="A3700">
        <f t="shared" si="346"/>
        <v>7777899099</v>
      </c>
      <c r="B3700" s="1">
        <v>42663</v>
      </c>
      <c r="C3700" t="str">
        <f t="shared" si="342"/>
        <v>Thursday</v>
      </c>
      <c r="D3700" t="str">
        <f t="shared" si="343"/>
        <v>October</v>
      </c>
      <c r="E3700">
        <v>16</v>
      </c>
      <c r="F3700" t="s">
        <v>7</v>
      </c>
      <c r="G3700" t="s">
        <v>8</v>
      </c>
      <c r="H3700">
        <f t="shared" si="344"/>
        <v>20.5</v>
      </c>
      <c r="I3700">
        <v>3</v>
      </c>
      <c r="J3700" t="s">
        <v>11</v>
      </c>
      <c r="K3700" t="s">
        <v>12</v>
      </c>
      <c r="L3700">
        <f>Table357[[#This Row],[unit_price]]*Table357[[#This Row],[quantity]]</f>
        <v>48</v>
      </c>
      <c r="M3700">
        <f t="shared" si="345"/>
        <v>61.5</v>
      </c>
      <c r="N3700">
        <f t="shared" si="347"/>
        <v>13.5</v>
      </c>
      <c r="O3700" t="s">
        <v>111</v>
      </c>
      <c r="P3700" t="s">
        <v>114</v>
      </c>
      <c r="Q3700" t="str">
        <f>TEXT(Table357[[#This Row],[order_date]],"yyyy")</f>
        <v>2016</v>
      </c>
    </row>
    <row r="3701" spans="1:17" x14ac:dyDescent="0.3">
      <c r="A3701">
        <f t="shared" si="346"/>
        <v>7777899100</v>
      </c>
      <c r="B3701" s="1">
        <v>42663</v>
      </c>
      <c r="C3701" t="str">
        <f t="shared" si="342"/>
        <v>Thursday</v>
      </c>
      <c r="D3701" t="str">
        <f t="shared" si="343"/>
        <v>October</v>
      </c>
      <c r="E3701">
        <v>20.75</v>
      </c>
      <c r="F3701" t="s">
        <v>13</v>
      </c>
      <c r="G3701" t="s">
        <v>17</v>
      </c>
      <c r="H3701">
        <f t="shared" si="344"/>
        <v>30.75</v>
      </c>
      <c r="I3701">
        <v>4</v>
      </c>
      <c r="J3701" t="s">
        <v>54</v>
      </c>
      <c r="K3701" t="s">
        <v>55</v>
      </c>
      <c r="L3701">
        <f>Table357[[#This Row],[unit_price]]*Table357[[#This Row],[quantity]]</f>
        <v>83</v>
      </c>
      <c r="M3701">
        <f t="shared" si="345"/>
        <v>123</v>
      </c>
      <c r="N3701">
        <f t="shared" si="347"/>
        <v>40</v>
      </c>
      <c r="O3701" t="s">
        <v>111</v>
      </c>
      <c r="P3701" t="s">
        <v>115</v>
      </c>
      <c r="Q3701" t="str">
        <f>TEXT(Table357[[#This Row],[order_date]],"yyyy")</f>
        <v>2016</v>
      </c>
    </row>
    <row r="3702" spans="1:17" x14ac:dyDescent="0.3">
      <c r="A3702">
        <f t="shared" si="346"/>
        <v>7777899101</v>
      </c>
      <c r="B3702" s="1">
        <v>42663</v>
      </c>
      <c r="C3702" t="str">
        <f t="shared" si="342"/>
        <v>Thursday</v>
      </c>
      <c r="D3702" t="str">
        <f t="shared" si="343"/>
        <v>October</v>
      </c>
      <c r="E3702">
        <v>16.75</v>
      </c>
      <c r="F3702" t="s">
        <v>7</v>
      </c>
      <c r="G3702" t="s">
        <v>22</v>
      </c>
      <c r="H3702">
        <f t="shared" si="344"/>
        <v>23.25</v>
      </c>
      <c r="I3702">
        <v>2</v>
      </c>
      <c r="J3702" t="s">
        <v>44</v>
      </c>
      <c r="K3702" t="s">
        <v>45</v>
      </c>
      <c r="L3702">
        <f>Table357[[#This Row],[unit_price]]*Table357[[#This Row],[quantity]]</f>
        <v>33.5</v>
      </c>
      <c r="M3702">
        <f t="shared" si="345"/>
        <v>46.5</v>
      </c>
      <c r="N3702">
        <f t="shared" si="347"/>
        <v>13</v>
      </c>
      <c r="O3702" t="s">
        <v>112</v>
      </c>
      <c r="P3702" t="s">
        <v>114</v>
      </c>
      <c r="Q3702" t="str">
        <f>TEXT(Table357[[#This Row],[order_date]],"yyyy")</f>
        <v>2016</v>
      </c>
    </row>
    <row r="3703" spans="1:17" x14ac:dyDescent="0.3">
      <c r="A3703">
        <f t="shared" si="346"/>
        <v>7777899102</v>
      </c>
      <c r="B3703" s="1">
        <v>42663</v>
      </c>
      <c r="C3703" t="str">
        <f t="shared" si="342"/>
        <v>Thursday</v>
      </c>
      <c r="D3703" t="str">
        <f t="shared" si="343"/>
        <v>October</v>
      </c>
      <c r="E3703">
        <v>16.75</v>
      </c>
      <c r="F3703" t="s">
        <v>7</v>
      </c>
      <c r="G3703" t="s">
        <v>22</v>
      </c>
      <c r="H3703">
        <f t="shared" si="344"/>
        <v>23.25</v>
      </c>
      <c r="I3703">
        <v>3</v>
      </c>
      <c r="J3703" t="s">
        <v>46</v>
      </c>
      <c r="K3703" t="s">
        <v>47</v>
      </c>
      <c r="L3703">
        <f>Table357[[#This Row],[unit_price]]*Table357[[#This Row],[quantity]]</f>
        <v>50.25</v>
      </c>
      <c r="M3703">
        <f t="shared" si="345"/>
        <v>69.75</v>
      </c>
      <c r="N3703">
        <f t="shared" si="347"/>
        <v>19.5</v>
      </c>
      <c r="O3703" t="s">
        <v>112</v>
      </c>
      <c r="P3703" t="s">
        <v>115</v>
      </c>
      <c r="Q3703" t="str">
        <f>TEXT(Table357[[#This Row],[order_date]],"yyyy")</f>
        <v>2016</v>
      </c>
    </row>
    <row r="3704" spans="1:17" x14ac:dyDescent="0.3">
      <c r="A3704">
        <f t="shared" si="346"/>
        <v>7777899103</v>
      </c>
      <c r="B3704" s="1">
        <v>42663</v>
      </c>
      <c r="C3704" t="str">
        <f t="shared" si="342"/>
        <v>Thursday</v>
      </c>
      <c r="D3704" t="str">
        <f t="shared" si="343"/>
        <v>October</v>
      </c>
      <c r="E3704">
        <v>16.75</v>
      </c>
      <c r="F3704" t="s">
        <v>7</v>
      </c>
      <c r="G3704" t="s">
        <v>22</v>
      </c>
      <c r="H3704">
        <f t="shared" si="344"/>
        <v>23.25</v>
      </c>
      <c r="I3704">
        <v>10</v>
      </c>
      <c r="J3704" t="s">
        <v>72</v>
      </c>
      <c r="K3704" t="s">
        <v>73</v>
      </c>
      <c r="L3704">
        <f>Table357[[#This Row],[unit_price]]*Table357[[#This Row],[quantity]]</f>
        <v>167.5</v>
      </c>
      <c r="M3704">
        <f t="shared" si="345"/>
        <v>232.5</v>
      </c>
      <c r="N3704">
        <f t="shared" si="347"/>
        <v>65</v>
      </c>
      <c r="O3704" t="s">
        <v>112</v>
      </c>
      <c r="P3704" t="s">
        <v>115</v>
      </c>
      <c r="Q3704" t="str">
        <f>TEXT(Table357[[#This Row],[order_date]],"yyyy")</f>
        <v>2016</v>
      </c>
    </row>
    <row r="3705" spans="1:17" x14ac:dyDescent="0.3">
      <c r="A3705">
        <f t="shared" si="346"/>
        <v>7777899104</v>
      </c>
      <c r="B3705" s="1">
        <v>42663</v>
      </c>
      <c r="C3705" t="str">
        <f t="shared" si="342"/>
        <v>Thursday</v>
      </c>
      <c r="D3705" t="str">
        <f t="shared" si="343"/>
        <v>October</v>
      </c>
      <c r="E3705">
        <v>12</v>
      </c>
      <c r="F3705" t="s">
        <v>27</v>
      </c>
      <c r="G3705" t="s">
        <v>8</v>
      </c>
      <c r="H3705">
        <f t="shared" si="344"/>
        <v>15</v>
      </c>
      <c r="I3705">
        <v>5</v>
      </c>
      <c r="J3705" t="s">
        <v>58</v>
      </c>
      <c r="K3705" t="s">
        <v>59</v>
      </c>
      <c r="L3705">
        <f>Table357[[#This Row],[unit_price]]*Table357[[#This Row],[quantity]]</f>
        <v>60</v>
      </c>
      <c r="M3705">
        <f t="shared" si="345"/>
        <v>75</v>
      </c>
      <c r="N3705">
        <f t="shared" si="347"/>
        <v>15</v>
      </c>
      <c r="O3705" t="s">
        <v>112</v>
      </c>
      <c r="P3705" t="s">
        <v>114</v>
      </c>
      <c r="Q3705" t="str">
        <f>TEXT(Table357[[#This Row],[order_date]],"yyyy")</f>
        <v>2016</v>
      </c>
    </row>
    <row r="3706" spans="1:17" x14ac:dyDescent="0.3">
      <c r="A3706">
        <f t="shared" si="346"/>
        <v>7777899105</v>
      </c>
      <c r="B3706" s="1">
        <v>42663</v>
      </c>
      <c r="C3706" t="str">
        <f t="shared" si="342"/>
        <v>Thursday</v>
      </c>
      <c r="D3706" t="str">
        <f t="shared" si="343"/>
        <v>October</v>
      </c>
      <c r="E3706">
        <v>20.75</v>
      </c>
      <c r="F3706" t="s">
        <v>13</v>
      </c>
      <c r="G3706" t="s">
        <v>22</v>
      </c>
      <c r="H3706">
        <f t="shared" si="344"/>
        <v>28.75</v>
      </c>
      <c r="I3706">
        <v>3</v>
      </c>
      <c r="J3706" t="s">
        <v>28</v>
      </c>
      <c r="K3706" t="s">
        <v>29</v>
      </c>
      <c r="L3706">
        <f>Table357[[#This Row],[unit_price]]*Table357[[#This Row],[quantity]]</f>
        <v>62.25</v>
      </c>
      <c r="M3706">
        <f t="shared" si="345"/>
        <v>86.25</v>
      </c>
      <c r="N3706">
        <f t="shared" si="347"/>
        <v>24</v>
      </c>
      <c r="O3706" t="s">
        <v>112</v>
      </c>
      <c r="P3706" t="s">
        <v>115</v>
      </c>
      <c r="Q3706" t="str">
        <f>TEXT(Table357[[#This Row],[order_date]],"yyyy")</f>
        <v>2016</v>
      </c>
    </row>
    <row r="3707" spans="1:17" x14ac:dyDescent="0.3">
      <c r="A3707">
        <f t="shared" si="346"/>
        <v>7777899106</v>
      </c>
      <c r="B3707" s="1">
        <v>42664</v>
      </c>
      <c r="C3707" t="str">
        <f t="shared" si="342"/>
        <v>Friday</v>
      </c>
      <c r="D3707" t="str">
        <f t="shared" si="343"/>
        <v>October</v>
      </c>
      <c r="E3707">
        <v>16.75</v>
      </c>
      <c r="F3707" t="s">
        <v>7</v>
      </c>
      <c r="G3707" t="s">
        <v>22</v>
      </c>
      <c r="H3707">
        <f t="shared" si="344"/>
        <v>23.25</v>
      </c>
      <c r="I3707">
        <v>6</v>
      </c>
      <c r="J3707" t="s">
        <v>28</v>
      </c>
      <c r="K3707" t="s">
        <v>29</v>
      </c>
      <c r="L3707">
        <f>Table357[[#This Row],[unit_price]]*Table357[[#This Row],[quantity]]</f>
        <v>100.5</v>
      </c>
      <c r="M3707">
        <f t="shared" si="345"/>
        <v>139.5</v>
      </c>
      <c r="N3707">
        <f t="shared" si="347"/>
        <v>39</v>
      </c>
      <c r="O3707" t="s">
        <v>111</v>
      </c>
      <c r="P3707" t="s">
        <v>115</v>
      </c>
      <c r="Q3707" t="str">
        <f>TEXT(Table357[[#This Row],[order_date]],"yyyy")</f>
        <v>2016</v>
      </c>
    </row>
    <row r="3708" spans="1:17" x14ac:dyDescent="0.3">
      <c r="A3708">
        <f t="shared" si="346"/>
        <v>7777899107</v>
      </c>
      <c r="B3708" s="1">
        <v>42664</v>
      </c>
      <c r="C3708" t="str">
        <f t="shared" si="342"/>
        <v>Friday</v>
      </c>
      <c r="D3708" t="str">
        <f t="shared" si="343"/>
        <v>October</v>
      </c>
      <c r="E3708">
        <v>20.5</v>
      </c>
      <c r="F3708" t="s">
        <v>13</v>
      </c>
      <c r="G3708" t="s">
        <v>8</v>
      </c>
      <c r="H3708">
        <f t="shared" si="344"/>
        <v>26.5</v>
      </c>
      <c r="I3708">
        <v>4</v>
      </c>
      <c r="J3708" t="s">
        <v>11</v>
      </c>
      <c r="K3708" t="s">
        <v>12</v>
      </c>
      <c r="L3708">
        <f>Table357[[#This Row],[unit_price]]*Table357[[#This Row],[quantity]]</f>
        <v>82</v>
      </c>
      <c r="M3708">
        <f t="shared" si="345"/>
        <v>106</v>
      </c>
      <c r="N3708">
        <f t="shared" si="347"/>
        <v>24</v>
      </c>
      <c r="O3708" t="s">
        <v>111</v>
      </c>
      <c r="P3708" t="s">
        <v>114</v>
      </c>
      <c r="Q3708" t="str">
        <f>TEXT(Table357[[#This Row],[order_date]],"yyyy")</f>
        <v>2016</v>
      </c>
    </row>
    <row r="3709" spans="1:17" x14ac:dyDescent="0.3">
      <c r="A3709">
        <f t="shared" si="346"/>
        <v>7777899108</v>
      </c>
      <c r="B3709" s="1">
        <v>42664</v>
      </c>
      <c r="C3709" t="str">
        <f t="shared" si="342"/>
        <v>Friday</v>
      </c>
      <c r="D3709" t="str">
        <f t="shared" si="343"/>
        <v>October</v>
      </c>
      <c r="E3709">
        <v>16</v>
      </c>
      <c r="F3709" t="s">
        <v>7</v>
      </c>
      <c r="G3709" t="s">
        <v>14</v>
      </c>
      <c r="H3709">
        <f t="shared" si="344"/>
        <v>21.5</v>
      </c>
      <c r="I3709">
        <v>8</v>
      </c>
      <c r="J3709" t="s">
        <v>42</v>
      </c>
      <c r="K3709" t="s">
        <v>43</v>
      </c>
      <c r="L3709">
        <f>Table357[[#This Row],[unit_price]]*Table357[[#This Row],[quantity]]</f>
        <v>128</v>
      </c>
      <c r="M3709">
        <f t="shared" si="345"/>
        <v>172</v>
      </c>
      <c r="N3709">
        <f t="shared" si="347"/>
        <v>44</v>
      </c>
      <c r="O3709" t="s">
        <v>111</v>
      </c>
      <c r="P3709" t="s">
        <v>115</v>
      </c>
      <c r="Q3709" t="str">
        <f>TEXT(Table357[[#This Row],[order_date]],"yyyy")</f>
        <v>2016</v>
      </c>
    </row>
    <row r="3710" spans="1:17" x14ac:dyDescent="0.3">
      <c r="A3710">
        <f t="shared" si="346"/>
        <v>7777899109</v>
      </c>
      <c r="B3710" s="1">
        <v>42664</v>
      </c>
      <c r="C3710" t="str">
        <f t="shared" si="342"/>
        <v>Friday</v>
      </c>
      <c r="D3710" t="str">
        <f t="shared" si="343"/>
        <v>October</v>
      </c>
      <c r="E3710">
        <v>20.75</v>
      </c>
      <c r="F3710" t="s">
        <v>13</v>
      </c>
      <c r="G3710" t="s">
        <v>22</v>
      </c>
      <c r="H3710">
        <f t="shared" si="344"/>
        <v>28.75</v>
      </c>
      <c r="I3710">
        <v>2</v>
      </c>
      <c r="J3710" t="s">
        <v>28</v>
      </c>
      <c r="K3710" t="s">
        <v>29</v>
      </c>
      <c r="L3710">
        <f>Table357[[#This Row],[unit_price]]*Table357[[#This Row],[quantity]]</f>
        <v>41.5</v>
      </c>
      <c r="M3710">
        <f t="shared" si="345"/>
        <v>57.5</v>
      </c>
      <c r="N3710">
        <f t="shared" si="347"/>
        <v>16</v>
      </c>
      <c r="O3710" t="s">
        <v>112</v>
      </c>
      <c r="P3710" t="s">
        <v>115</v>
      </c>
      <c r="Q3710" t="str">
        <f>TEXT(Table357[[#This Row],[order_date]],"yyyy")</f>
        <v>2016</v>
      </c>
    </row>
    <row r="3711" spans="1:17" x14ac:dyDescent="0.3">
      <c r="A3711">
        <f t="shared" si="346"/>
        <v>7777899110</v>
      </c>
      <c r="B3711" s="1">
        <v>42665</v>
      </c>
      <c r="C3711" t="str">
        <f t="shared" si="342"/>
        <v>Saturday</v>
      </c>
      <c r="D3711" t="str">
        <f t="shared" si="343"/>
        <v>October</v>
      </c>
      <c r="E3711">
        <v>20.5</v>
      </c>
      <c r="F3711" t="s">
        <v>13</v>
      </c>
      <c r="G3711" t="s">
        <v>8</v>
      </c>
      <c r="H3711">
        <f t="shared" si="344"/>
        <v>26.5</v>
      </c>
      <c r="I3711">
        <v>10</v>
      </c>
      <c r="J3711" t="s">
        <v>36</v>
      </c>
      <c r="K3711" t="s">
        <v>37</v>
      </c>
      <c r="L3711">
        <f>Table357[[#This Row],[unit_price]]*Table357[[#This Row],[quantity]]</f>
        <v>205</v>
      </c>
      <c r="M3711">
        <f t="shared" si="345"/>
        <v>265</v>
      </c>
      <c r="N3711">
        <f t="shared" si="347"/>
        <v>60</v>
      </c>
      <c r="O3711" t="s">
        <v>112</v>
      </c>
      <c r="P3711" t="s">
        <v>114</v>
      </c>
      <c r="Q3711" t="str">
        <f>TEXT(Table357[[#This Row],[order_date]],"yyyy")</f>
        <v>2016</v>
      </c>
    </row>
    <row r="3712" spans="1:17" x14ac:dyDescent="0.3">
      <c r="A3712">
        <f t="shared" si="346"/>
        <v>7777899111</v>
      </c>
      <c r="B3712" s="1">
        <v>42665</v>
      </c>
      <c r="C3712" t="str">
        <f t="shared" si="342"/>
        <v>Saturday</v>
      </c>
      <c r="D3712" t="str">
        <f t="shared" si="343"/>
        <v>October</v>
      </c>
      <c r="E3712">
        <v>20.5</v>
      </c>
      <c r="F3712" t="s">
        <v>13</v>
      </c>
      <c r="G3712" t="s">
        <v>8</v>
      </c>
      <c r="H3712">
        <f t="shared" si="344"/>
        <v>26.5</v>
      </c>
      <c r="I3712">
        <v>5</v>
      </c>
      <c r="J3712" t="s">
        <v>58</v>
      </c>
      <c r="K3712" t="s">
        <v>59</v>
      </c>
      <c r="L3712">
        <f>Table357[[#This Row],[unit_price]]*Table357[[#This Row],[quantity]]</f>
        <v>102.5</v>
      </c>
      <c r="M3712">
        <f t="shared" si="345"/>
        <v>132.5</v>
      </c>
      <c r="N3712">
        <f t="shared" si="347"/>
        <v>30</v>
      </c>
      <c r="O3712" t="s">
        <v>112</v>
      </c>
      <c r="P3712" t="s">
        <v>115</v>
      </c>
      <c r="Q3712" t="str">
        <f>TEXT(Table357[[#This Row],[order_date]],"yyyy")</f>
        <v>2016</v>
      </c>
    </row>
    <row r="3713" spans="1:17" x14ac:dyDescent="0.3">
      <c r="A3713">
        <f t="shared" si="346"/>
        <v>7777899112</v>
      </c>
      <c r="B3713" s="1">
        <v>42665</v>
      </c>
      <c r="C3713" t="str">
        <f t="shared" si="342"/>
        <v>Saturday</v>
      </c>
      <c r="D3713" t="str">
        <f t="shared" si="343"/>
        <v>October</v>
      </c>
      <c r="E3713">
        <v>14.75</v>
      </c>
      <c r="F3713" t="s">
        <v>7</v>
      </c>
      <c r="G3713" t="s">
        <v>14</v>
      </c>
      <c r="H3713">
        <f t="shared" si="344"/>
        <v>20.25</v>
      </c>
      <c r="I3713">
        <v>9</v>
      </c>
      <c r="J3713" t="s">
        <v>56</v>
      </c>
      <c r="K3713" t="s">
        <v>57</v>
      </c>
      <c r="L3713">
        <f>Table357[[#This Row],[unit_price]]*Table357[[#This Row],[quantity]]</f>
        <v>132.75</v>
      </c>
      <c r="M3713">
        <f t="shared" si="345"/>
        <v>182.25</v>
      </c>
      <c r="N3713">
        <f t="shared" si="347"/>
        <v>49.5</v>
      </c>
      <c r="O3713" t="s">
        <v>111</v>
      </c>
      <c r="P3713" t="s">
        <v>115</v>
      </c>
      <c r="Q3713" t="str">
        <f>TEXT(Table357[[#This Row],[order_date]],"yyyy")</f>
        <v>2016</v>
      </c>
    </row>
    <row r="3714" spans="1:17" x14ac:dyDescent="0.3">
      <c r="A3714">
        <f t="shared" si="346"/>
        <v>7777899113</v>
      </c>
      <c r="B3714" s="1">
        <v>42665</v>
      </c>
      <c r="C3714" t="str">
        <f t="shared" ref="C3714:C3777" si="348">TEXT(B3714,"dddd")</f>
        <v>Saturday</v>
      </c>
      <c r="D3714" t="str">
        <f t="shared" si="343"/>
        <v>October</v>
      </c>
      <c r="E3714">
        <v>16.5</v>
      </c>
      <c r="F3714" t="s">
        <v>7</v>
      </c>
      <c r="G3714" t="s">
        <v>17</v>
      </c>
      <c r="H3714">
        <f t="shared" si="344"/>
        <v>25</v>
      </c>
      <c r="I3714">
        <v>3</v>
      </c>
      <c r="J3714" t="s">
        <v>18</v>
      </c>
      <c r="K3714" t="s">
        <v>19</v>
      </c>
      <c r="L3714">
        <f>Table357[[#This Row],[unit_price]]*Table357[[#This Row],[quantity]]</f>
        <v>49.5</v>
      </c>
      <c r="M3714">
        <f t="shared" si="345"/>
        <v>75</v>
      </c>
      <c r="N3714">
        <f t="shared" si="347"/>
        <v>25.5</v>
      </c>
      <c r="O3714" t="s">
        <v>112</v>
      </c>
      <c r="P3714" t="s">
        <v>114</v>
      </c>
      <c r="Q3714" t="str">
        <f>TEXT(Table357[[#This Row],[order_date]],"yyyy")</f>
        <v>2016</v>
      </c>
    </row>
    <row r="3715" spans="1:17" x14ac:dyDescent="0.3">
      <c r="A3715">
        <f t="shared" si="346"/>
        <v>7777899114</v>
      </c>
      <c r="B3715" s="1">
        <v>42666</v>
      </c>
      <c r="C3715" t="str">
        <f t="shared" si="348"/>
        <v>Sunday</v>
      </c>
      <c r="D3715" t="str">
        <f t="shared" ref="D3715:D3778" si="349">TEXT(B3715,"mmmm")</f>
        <v>October</v>
      </c>
      <c r="E3715">
        <v>20.25</v>
      </c>
      <c r="F3715" t="s">
        <v>13</v>
      </c>
      <c r="G3715" t="s">
        <v>14</v>
      </c>
      <c r="H3715">
        <f t="shared" ref="H3715:H3778" si="350">E3715 +   IF(F3715="S", 2, IF(F3715="M", 3.5, IF(F3715="L", 5, 0))) +  IF(G3715="Classic", 1, IF(G3715="Veggie", 2, IF(G3715="Chicken", 3, IF(G3715="Supreme",5,0))))</f>
        <v>27.25</v>
      </c>
      <c r="I3715">
        <v>9</v>
      </c>
      <c r="J3715" t="s">
        <v>20</v>
      </c>
      <c r="K3715" t="s">
        <v>21</v>
      </c>
      <c r="L3715">
        <f>Table357[[#This Row],[unit_price]]*Table357[[#This Row],[quantity]]</f>
        <v>182.25</v>
      </c>
      <c r="M3715">
        <f t="shared" ref="M3715:M3778" si="351">H3715*I3715</f>
        <v>245.25</v>
      </c>
      <c r="N3715">
        <f t="shared" si="347"/>
        <v>63</v>
      </c>
      <c r="O3715" t="s">
        <v>111</v>
      </c>
      <c r="P3715" t="s">
        <v>114</v>
      </c>
      <c r="Q3715" t="str">
        <f>TEXT(Table357[[#This Row],[order_date]],"yyyy")</f>
        <v>2016</v>
      </c>
    </row>
    <row r="3716" spans="1:17" x14ac:dyDescent="0.3">
      <c r="A3716">
        <f t="shared" ref="A3716:A3779" si="352">A3715+1</f>
        <v>7777899115</v>
      </c>
      <c r="B3716" s="1">
        <v>42666</v>
      </c>
      <c r="C3716" t="str">
        <f t="shared" si="348"/>
        <v>Sunday</v>
      </c>
      <c r="D3716" t="str">
        <f t="shared" si="349"/>
        <v>October</v>
      </c>
      <c r="E3716">
        <v>16.75</v>
      </c>
      <c r="F3716" t="s">
        <v>7</v>
      </c>
      <c r="G3716" t="s">
        <v>22</v>
      </c>
      <c r="H3716">
        <f t="shared" si="350"/>
        <v>23.25</v>
      </c>
      <c r="I3716">
        <v>9</v>
      </c>
      <c r="J3716" t="s">
        <v>44</v>
      </c>
      <c r="K3716" t="s">
        <v>45</v>
      </c>
      <c r="L3716">
        <f>Table357[[#This Row],[unit_price]]*Table357[[#This Row],[quantity]]</f>
        <v>150.75</v>
      </c>
      <c r="M3716">
        <f t="shared" si="351"/>
        <v>209.25</v>
      </c>
      <c r="N3716">
        <f t="shared" si="347"/>
        <v>58.5</v>
      </c>
      <c r="O3716" t="s">
        <v>112</v>
      </c>
      <c r="P3716" t="s">
        <v>114</v>
      </c>
      <c r="Q3716" t="str">
        <f>TEXT(Table357[[#This Row],[order_date]],"yyyy")</f>
        <v>2016</v>
      </c>
    </row>
    <row r="3717" spans="1:17" x14ac:dyDescent="0.3">
      <c r="A3717">
        <f t="shared" si="352"/>
        <v>7777899116</v>
      </c>
      <c r="B3717" s="1">
        <v>42666</v>
      </c>
      <c r="C3717" t="str">
        <f t="shared" si="348"/>
        <v>Sunday</v>
      </c>
      <c r="D3717" t="str">
        <f t="shared" si="349"/>
        <v>October</v>
      </c>
      <c r="E3717">
        <v>16.5</v>
      </c>
      <c r="F3717" t="s">
        <v>7</v>
      </c>
      <c r="G3717" t="s">
        <v>17</v>
      </c>
      <c r="H3717">
        <f t="shared" si="350"/>
        <v>25</v>
      </c>
      <c r="I3717">
        <v>5</v>
      </c>
      <c r="J3717" t="s">
        <v>38</v>
      </c>
      <c r="K3717" t="s">
        <v>39</v>
      </c>
      <c r="L3717">
        <f>Table357[[#This Row],[unit_price]]*Table357[[#This Row],[quantity]]</f>
        <v>82.5</v>
      </c>
      <c r="M3717">
        <f t="shared" si="351"/>
        <v>125</v>
      </c>
      <c r="N3717">
        <f t="shared" ref="N3717:N3780" si="353">(H3717-E3717)*I3717</f>
        <v>42.5</v>
      </c>
      <c r="O3717" t="s">
        <v>112</v>
      </c>
      <c r="P3717" t="s">
        <v>114</v>
      </c>
      <c r="Q3717" t="str">
        <f>TEXT(Table357[[#This Row],[order_date]],"yyyy")</f>
        <v>2016</v>
      </c>
    </row>
    <row r="3718" spans="1:17" x14ac:dyDescent="0.3">
      <c r="A3718">
        <f t="shared" si="352"/>
        <v>7777899117</v>
      </c>
      <c r="B3718" s="1">
        <v>42666</v>
      </c>
      <c r="C3718" t="str">
        <f t="shared" si="348"/>
        <v>Sunday</v>
      </c>
      <c r="D3718" t="str">
        <f t="shared" si="349"/>
        <v>October</v>
      </c>
      <c r="E3718">
        <v>20.25</v>
      </c>
      <c r="F3718" t="s">
        <v>13</v>
      </c>
      <c r="G3718" t="s">
        <v>17</v>
      </c>
      <c r="H3718">
        <f t="shared" si="350"/>
        <v>30.25</v>
      </c>
      <c r="I3718">
        <v>9</v>
      </c>
      <c r="J3718" t="s">
        <v>60</v>
      </c>
      <c r="K3718" t="s">
        <v>61</v>
      </c>
      <c r="L3718">
        <f>Table357[[#This Row],[unit_price]]*Table357[[#This Row],[quantity]]</f>
        <v>182.25</v>
      </c>
      <c r="M3718">
        <f t="shared" si="351"/>
        <v>272.25</v>
      </c>
      <c r="N3718">
        <f t="shared" si="353"/>
        <v>90</v>
      </c>
      <c r="O3718" t="s">
        <v>111</v>
      </c>
      <c r="P3718" t="s">
        <v>115</v>
      </c>
      <c r="Q3718" t="str">
        <f>TEXT(Table357[[#This Row],[order_date]],"yyyy")</f>
        <v>2016</v>
      </c>
    </row>
    <row r="3719" spans="1:17" x14ac:dyDescent="0.3">
      <c r="A3719">
        <f t="shared" si="352"/>
        <v>7777899118</v>
      </c>
      <c r="B3719" s="1">
        <v>42667</v>
      </c>
      <c r="C3719" t="str">
        <f t="shared" si="348"/>
        <v>Monday</v>
      </c>
      <c r="D3719" t="str">
        <f t="shared" si="349"/>
        <v>October</v>
      </c>
      <c r="E3719">
        <v>20.75</v>
      </c>
      <c r="F3719" t="s">
        <v>13</v>
      </c>
      <c r="G3719" t="s">
        <v>22</v>
      </c>
      <c r="H3719">
        <f t="shared" si="350"/>
        <v>28.75</v>
      </c>
      <c r="I3719">
        <v>7</v>
      </c>
      <c r="J3719" t="s">
        <v>28</v>
      </c>
      <c r="K3719" t="s">
        <v>29</v>
      </c>
      <c r="L3719">
        <f>Table357[[#This Row],[unit_price]]*Table357[[#This Row],[quantity]]</f>
        <v>145.25</v>
      </c>
      <c r="M3719">
        <f t="shared" si="351"/>
        <v>201.25</v>
      </c>
      <c r="N3719">
        <f t="shared" si="353"/>
        <v>56</v>
      </c>
      <c r="O3719" t="s">
        <v>112</v>
      </c>
      <c r="P3719" t="s">
        <v>115</v>
      </c>
      <c r="Q3719" t="str">
        <f>TEXT(Table357[[#This Row],[order_date]],"yyyy")</f>
        <v>2016</v>
      </c>
    </row>
    <row r="3720" spans="1:17" x14ac:dyDescent="0.3">
      <c r="A3720">
        <f t="shared" si="352"/>
        <v>7777899119</v>
      </c>
      <c r="B3720" s="1">
        <v>42667</v>
      </c>
      <c r="C3720" t="str">
        <f t="shared" si="348"/>
        <v>Monday</v>
      </c>
      <c r="D3720" t="str">
        <f t="shared" si="349"/>
        <v>October</v>
      </c>
      <c r="E3720">
        <v>20.75</v>
      </c>
      <c r="F3720" t="s">
        <v>13</v>
      </c>
      <c r="G3720" t="s">
        <v>22</v>
      </c>
      <c r="H3720">
        <f t="shared" si="350"/>
        <v>28.75</v>
      </c>
      <c r="I3720">
        <v>12</v>
      </c>
      <c r="J3720" t="s">
        <v>46</v>
      </c>
      <c r="K3720" t="s">
        <v>47</v>
      </c>
      <c r="L3720">
        <f>Table357[[#This Row],[unit_price]]*Table357[[#This Row],[quantity]]</f>
        <v>249</v>
      </c>
      <c r="M3720">
        <f t="shared" si="351"/>
        <v>345</v>
      </c>
      <c r="N3720">
        <f t="shared" si="353"/>
        <v>96</v>
      </c>
      <c r="O3720" t="s">
        <v>112</v>
      </c>
      <c r="P3720" t="s">
        <v>114</v>
      </c>
      <c r="Q3720" t="str">
        <f>TEXT(Table357[[#This Row],[order_date]],"yyyy")</f>
        <v>2016</v>
      </c>
    </row>
    <row r="3721" spans="1:17" x14ac:dyDescent="0.3">
      <c r="A3721">
        <f t="shared" si="352"/>
        <v>7777899120</v>
      </c>
      <c r="B3721" s="1">
        <v>42667</v>
      </c>
      <c r="C3721" t="str">
        <f t="shared" si="348"/>
        <v>Monday</v>
      </c>
      <c r="D3721" t="str">
        <f t="shared" si="349"/>
        <v>October</v>
      </c>
      <c r="E3721">
        <v>16</v>
      </c>
      <c r="F3721" t="s">
        <v>7</v>
      </c>
      <c r="G3721" t="s">
        <v>8</v>
      </c>
      <c r="H3721">
        <f t="shared" si="350"/>
        <v>20.5</v>
      </c>
      <c r="I3721">
        <v>7</v>
      </c>
      <c r="J3721" t="s">
        <v>36</v>
      </c>
      <c r="K3721" t="s">
        <v>37</v>
      </c>
      <c r="L3721">
        <f>Table357[[#This Row],[unit_price]]*Table357[[#This Row],[quantity]]</f>
        <v>112</v>
      </c>
      <c r="M3721">
        <f t="shared" si="351"/>
        <v>143.5</v>
      </c>
      <c r="N3721">
        <f t="shared" si="353"/>
        <v>31.5</v>
      </c>
      <c r="O3721" t="s">
        <v>111</v>
      </c>
      <c r="P3721" t="s">
        <v>115</v>
      </c>
      <c r="Q3721" t="str">
        <f>TEXT(Table357[[#This Row],[order_date]],"yyyy")</f>
        <v>2016</v>
      </c>
    </row>
    <row r="3722" spans="1:17" x14ac:dyDescent="0.3">
      <c r="A3722">
        <f t="shared" si="352"/>
        <v>7777899121</v>
      </c>
      <c r="B3722" s="1">
        <v>42667</v>
      </c>
      <c r="C3722" t="str">
        <f t="shared" si="348"/>
        <v>Monday</v>
      </c>
      <c r="D3722" t="str">
        <f t="shared" si="349"/>
        <v>October</v>
      </c>
      <c r="E3722">
        <v>12.75</v>
      </c>
      <c r="F3722" t="s">
        <v>27</v>
      </c>
      <c r="G3722" t="s">
        <v>22</v>
      </c>
      <c r="H3722">
        <f t="shared" si="350"/>
        <v>17.75</v>
      </c>
      <c r="I3722">
        <v>4</v>
      </c>
      <c r="J3722" t="s">
        <v>44</v>
      </c>
      <c r="K3722" t="s">
        <v>45</v>
      </c>
      <c r="L3722">
        <f>Table357[[#This Row],[unit_price]]*Table357[[#This Row],[quantity]]</f>
        <v>51</v>
      </c>
      <c r="M3722">
        <f t="shared" si="351"/>
        <v>71</v>
      </c>
      <c r="N3722">
        <f t="shared" si="353"/>
        <v>20</v>
      </c>
      <c r="O3722" t="s">
        <v>112</v>
      </c>
      <c r="P3722" t="s">
        <v>114</v>
      </c>
      <c r="Q3722" t="str">
        <f>TEXT(Table357[[#This Row],[order_date]],"yyyy")</f>
        <v>2016</v>
      </c>
    </row>
    <row r="3723" spans="1:17" x14ac:dyDescent="0.3">
      <c r="A3723">
        <f t="shared" si="352"/>
        <v>7777899122</v>
      </c>
      <c r="B3723" s="1">
        <v>42667</v>
      </c>
      <c r="C3723" t="str">
        <f t="shared" si="348"/>
        <v>Monday</v>
      </c>
      <c r="D3723" t="str">
        <f t="shared" si="349"/>
        <v>October</v>
      </c>
      <c r="E3723">
        <v>16.75</v>
      </c>
      <c r="F3723" t="s">
        <v>7</v>
      </c>
      <c r="G3723" t="s">
        <v>14</v>
      </c>
      <c r="H3723">
        <f t="shared" si="350"/>
        <v>22.25</v>
      </c>
      <c r="I3723">
        <v>10</v>
      </c>
      <c r="J3723" t="s">
        <v>62</v>
      </c>
      <c r="K3723" t="s">
        <v>63</v>
      </c>
      <c r="L3723">
        <f>Table357[[#This Row],[unit_price]]*Table357[[#This Row],[quantity]]</f>
        <v>167.5</v>
      </c>
      <c r="M3723">
        <f t="shared" si="351"/>
        <v>222.5</v>
      </c>
      <c r="N3723">
        <f t="shared" si="353"/>
        <v>55</v>
      </c>
      <c r="O3723" t="s">
        <v>112</v>
      </c>
      <c r="P3723" t="s">
        <v>114</v>
      </c>
      <c r="Q3723" t="str">
        <f>TEXT(Table357[[#This Row],[order_date]],"yyyy")</f>
        <v>2016</v>
      </c>
    </row>
    <row r="3724" spans="1:17" x14ac:dyDescent="0.3">
      <c r="A3724">
        <f t="shared" si="352"/>
        <v>7777899123</v>
      </c>
      <c r="B3724" s="1">
        <v>42667</v>
      </c>
      <c r="C3724" t="str">
        <f t="shared" si="348"/>
        <v>Monday</v>
      </c>
      <c r="D3724" t="str">
        <f t="shared" si="349"/>
        <v>October</v>
      </c>
      <c r="E3724">
        <v>20.75</v>
      </c>
      <c r="F3724" t="s">
        <v>13</v>
      </c>
      <c r="G3724" t="s">
        <v>22</v>
      </c>
      <c r="H3724">
        <f t="shared" si="350"/>
        <v>28.75</v>
      </c>
      <c r="I3724">
        <v>7</v>
      </c>
      <c r="J3724" t="s">
        <v>23</v>
      </c>
      <c r="K3724" t="s">
        <v>24</v>
      </c>
      <c r="L3724">
        <f>Table357[[#This Row],[unit_price]]*Table357[[#This Row],[quantity]]</f>
        <v>145.25</v>
      </c>
      <c r="M3724">
        <f t="shared" si="351"/>
        <v>201.25</v>
      </c>
      <c r="N3724">
        <f t="shared" si="353"/>
        <v>56</v>
      </c>
      <c r="O3724" t="s">
        <v>112</v>
      </c>
      <c r="P3724" t="s">
        <v>114</v>
      </c>
      <c r="Q3724" t="str">
        <f>TEXT(Table357[[#This Row],[order_date]],"yyyy")</f>
        <v>2016</v>
      </c>
    </row>
    <row r="3725" spans="1:17" x14ac:dyDescent="0.3">
      <c r="A3725">
        <f t="shared" si="352"/>
        <v>7777899124</v>
      </c>
      <c r="B3725" s="1">
        <v>42668</v>
      </c>
      <c r="C3725" t="str">
        <f t="shared" si="348"/>
        <v>Tuesday</v>
      </c>
      <c r="D3725" t="str">
        <f t="shared" si="349"/>
        <v>October</v>
      </c>
      <c r="E3725">
        <v>16</v>
      </c>
      <c r="F3725" t="s">
        <v>7</v>
      </c>
      <c r="G3725" t="s">
        <v>14</v>
      </c>
      <c r="H3725">
        <f t="shared" si="350"/>
        <v>21.5</v>
      </c>
      <c r="I3725">
        <v>10</v>
      </c>
      <c r="J3725" t="s">
        <v>42</v>
      </c>
      <c r="K3725" t="s">
        <v>43</v>
      </c>
      <c r="L3725">
        <f>Table357[[#This Row],[unit_price]]*Table357[[#This Row],[quantity]]</f>
        <v>160</v>
      </c>
      <c r="M3725">
        <f t="shared" si="351"/>
        <v>215</v>
      </c>
      <c r="N3725">
        <f t="shared" si="353"/>
        <v>55</v>
      </c>
      <c r="O3725" t="s">
        <v>111</v>
      </c>
      <c r="P3725" t="s">
        <v>114</v>
      </c>
      <c r="Q3725" t="str">
        <f>TEXT(Table357[[#This Row],[order_date]],"yyyy")</f>
        <v>2016</v>
      </c>
    </row>
    <row r="3726" spans="1:17" x14ac:dyDescent="0.3">
      <c r="A3726">
        <f t="shared" si="352"/>
        <v>7777899125</v>
      </c>
      <c r="B3726" s="1">
        <v>42668</v>
      </c>
      <c r="C3726" t="str">
        <f t="shared" si="348"/>
        <v>Tuesday</v>
      </c>
      <c r="D3726" t="str">
        <f t="shared" si="349"/>
        <v>October</v>
      </c>
      <c r="E3726">
        <v>12</v>
      </c>
      <c r="F3726" t="s">
        <v>27</v>
      </c>
      <c r="G3726" t="s">
        <v>8</v>
      </c>
      <c r="H3726">
        <f t="shared" si="350"/>
        <v>15</v>
      </c>
      <c r="I3726">
        <v>6</v>
      </c>
      <c r="J3726" t="s">
        <v>52</v>
      </c>
      <c r="K3726" t="s">
        <v>53</v>
      </c>
      <c r="L3726">
        <f>Table357[[#This Row],[unit_price]]*Table357[[#This Row],[quantity]]</f>
        <v>72</v>
      </c>
      <c r="M3726">
        <f t="shared" si="351"/>
        <v>90</v>
      </c>
      <c r="N3726">
        <f t="shared" si="353"/>
        <v>18</v>
      </c>
      <c r="O3726" t="s">
        <v>111</v>
      </c>
      <c r="P3726" t="s">
        <v>115</v>
      </c>
      <c r="Q3726" t="str">
        <f>TEXT(Table357[[#This Row],[order_date]],"yyyy")</f>
        <v>2016</v>
      </c>
    </row>
    <row r="3727" spans="1:17" x14ac:dyDescent="0.3">
      <c r="A3727">
        <f t="shared" si="352"/>
        <v>7777899126</v>
      </c>
      <c r="B3727" s="1">
        <v>42668</v>
      </c>
      <c r="C3727" t="str">
        <f t="shared" si="348"/>
        <v>Tuesday</v>
      </c>
      <c r="D3727" t="str">
        <f t="shared" si="349"/>
        <v>October</v>
      </c>
      <c r="E3727">
        <v>20.25</v>
      </c>
      <c r="F3727" t="s">
        <v>13</v>
      </c>
      <c r="G3727" t="s">
        <v>14</v>
      </c>
      <c r="H3727">
        <f t="shared" si="350"/>
        <v>27.25</v>
      </c>
      <c r="I3727">
        <v>2</v>
      </c>
      <c r="J3727" t="s">
        <v>20</v>
      </c>
      <c r="K3727" t="s">
        <v>21</v>
      </c>
      <c r="L3727">
        <f>Table357[[#This Row],[unit_price]]*Table357[[#This Row],[quantity]]</f>
        <v>40.5</v>
      </c>
      <c r="M3727">
        <f t="shared" si="351"/>
        <v>54.5</v>
      </c>
      <c r="N3727">
        <f t="shared" si="353"/>
        <v>14</v>
      </c>
      <c r="O3727" t="s">
        <v>111</v>
      </c>
      <c r="P3727" t="s">
        <v>115</v>
      </c>
      <c r="Q3727" t="str">
        <f>TEXT(Table357[[#This Row],[order_date]],"yyyy")</f>
        <v>2016</v>
      </c>
    </row>
    <row r="3728" spans="1:17" x14ac:dyDescent="0.3">
      <c r="A3728">
        <f t="shared" si="352"/>
        <v>7777899127</v>
      </c>
      <c r="B3728" s="1">
        <v>42668</v>
      </c>
      <c r="C3728" t="str">
        <f t="shared" si="348"/>
        <v>Tuesday</v>
      </c>
      <c r="D3728" t="str">
        <f t="shared" si="349"/>
        <v>October</v>
      </c>
      <c r="E3728">
        <v>20.25</v>
      </c>
      <c r="F3728" t="s">
        <v>13</v>
      </c>
      <c r="G3728" t="s">
        <v>17</v>
      </c>
      <c r="H3728">
        <f t="shared" si="350"/>
        <v>30.25</v>
      </c>
      <c r="I3728">
        <v>10</v>
      </c>
      <c r="J3728" t="s">
        <v>70</v>
      </c>
      <c r="K3728" t="s">
        <v>71</v>
      </c>
      <c r="L3728">
        <f>Table357[[#This Row],[unit_price]]*Table357[[#This Row],[quantity]]</f>
        <v>202.5</v>
      </c>
      <c r="M3728">
        <f t="shared" si="351"/>
        <v>302.5</v>
      </c>
      <c r="N3728">
        <f t="shared" si="353"/>
        <v>100</v>
      </c>
      <c r="O3728" t="s">
        <v>111</v>
      </c>
      <c r="P3728" t="s">
        <v>115</v>
      </c>
      <c r="Q3728" t="str">
        <f>TEXT(Table357[[#This Row],[order_date]],"yyyy")</f>
        <v>2016</v>
      </c>
    </row>
    <row r="3729" spans="1:17" x14ac:dyDescent="0.3">
      <c r="A3729">
        <f t="shared" si="352"/>
        <v>7777899128</v>
      </c>
      <c r="B3729" s="1">
        <v>42668</v>
      </c>
      <c r="C3729" t="str">
        <f t="shared" si="348"/>
        <v>Tuesday</v>
      </c>
      <c r="D3729" t="str">
        <f t="shared" si="349"/>
        <v>October</v>
      </c>
      <c r="E3729">
        <v>20.75</v>
      </c>
      <c r="F3729" t="s">
        <v>13</v>
      </c>
      <c r="G3729" t="s">
        <v>17</v>
      </c>
      <c r="H3729">
        <f t="shared" si="350"/>
        <v>30.75</v>
      </c>
      <c r="I3729">
        <v>5</v>
      </c>
      <c r="J3729" t="s">
        <v>38</v>
      </c>
      <c r="K3729" t="s">
        <v>39</v>
      </c>
      <c r="L3729">
        <f>Table357[[#This Row],[unit_price]]*Table357[[#This Row],[quantity]]</f>
        <v>103.75</v>
      </c>
      <c r="M3729">
        <f t="shared" si="351"/>
        <v>153.75</v>
      </c>
      <c r="N3729">
        <f t="shared" si="353"/>
        <v>50</v>
      </c>
      <c r="O3729" t="s">
        <v>112</v>
      </c>
      <c r="P3729" t="s">
        <v>114</v>
      </c>
      <c r="Q3729" t="str">
        <f>TEXT(Table357[[#This Row],[order_date]],"yyyy")</f>
        <v>2016</v>
      </c>
    </row>
    <row r="3730" spans="1:17" x14ac:dyDescent="0.3">
      <c r="A3730">
        <f t="shared" si="352"/>
        <v>7777899129</v>
      </c>
      <c r="B3730" s="1">
        <v>42668</v>
      </c>
      <c r="C3730" t="str">
        <f t="shared" si="348"/>
        <v>Tuesday</v>
      </c>
      <c r="D3730" t="str">
        <f t="shared" si="349"/>
        <v>October</v>
      </c>
      <c r="E3730">
        <v>16.75</v>
      </c>
      <c r="F3730" t="s">
        <v>7</v>
      </c>
      <c r="G3730" t="s">
        <v>22</v>
      </c>
      <c r="H3730">
        <f t="shared" si="350"/>
        <v>23.25</v>
      </c>
      <c r="I3730">
        <v>4</v>
      </c>
      <c r="J3730" t="s">
        <v>28</v>
      </c>
      <c r="K3730" t="s">
        <v>29</v>
      </c>
      <c r="L3730">
        <f>Table357[[#This Row],[unit_price]]*Table357[[#This Row],[quantity]]</f>
        <v>67</v>
      </c>
      <c r="M3730">
        <f t="shared" si="351"/>
        <v>93</v>
      </c>
      <c r="N3730">
        <f t="shared" si="353"/>
        <v>26</v>
      </c>
      <c r="O3730" t="s">
        <v>112</v>
      </c>
      <c r="P3730" t="s">
        <v>114</v>
      </c>
      <c r="Q3730" t="str">
        <f>TEXT(Table357[[#This Row],[order_date]],"yyyy")</f>
        <v>2016</v>
      </c>
    </row>
    <row r="3731" spans="1:17" x14ac:dyDescent="0.3">
      <c r="A3731">
        <f t="shared" si="352"/>
        <v>7777899130</v>
      </c>
      <c r="B3731" s="1">
        <v>42669</v>
      </c>
      <c r="C3731" t="str">
        <f t="shared" si="348"/>
        <v>Wednesday</v>
      </c>
      <c r="D3731" t="str">
        <f t="shared" si="349"/>
        <v>October</v>
      </c>
      <c r="E3731">
        <v>20.75</v>
      </c>
      <c r="F3731" t="s">
        <v>13</v>
      </c>
      <c r="G3731" t="s">
        <v>17</v>
      </c>
      <c r="H3731">
        <f t="shared" si="350"/>
        <v>30.75</v>
      </c>
      <c r="I3731">
        <v>8</v>
      </c>
      <c r="J3731" t="s">
        <v>54</v>
      </c>
      <c r="K3731" t="s">
        <v>55</v>
      </c>
      <c r="L3731">
        <f>Table357[[#This Row],[unit_price]]*Table357[[#This Row],[quantity]]</f>
        <v>166</v>
      </c>
      <c r="M3731">
        <f t="shared" si="351"/>
        <v>246</v>
      </c>
      <c r="N3731">
        <f t="shared" si="353"/>
        <v>80</v>
      </c>
      <c r="O3731" t="s">
        <v>112</v>
      </c>
      <c r="P3731" t="s">
        <v>114</v>
      </c>
      <c r="Q3731" t="str">
        <f>TEXT(Table357[[#This Row],[order_date]],"yyyy")</f>
        <v>2016</v>
      </c>
    </row>
    <row r="3732" spans="1:17" x14ac:dyDescent="0.3">
      <c r="A3732">
        <f t="shared" si="352"/>
        <v>7777899131</v>
      </c>
      <c r="B3732" s="1">
        <v>42669</v>
      </c>
      <c r="C3732" t="str">
        <f t="shared" si="348"/>
        <v>Wednesday</v>
      </c>
      <c r="D3732" t="str">
        <f t="shared" si="349"/>
        <v>October</v>
      </c>
      <c r="E3732">
        <v>16.5</v>
      </c>
      <c r="F3732" t="s">
        <v>7</v>
      </c>
      <c r="G3732" t="s">
        <v>17</v>
      </c>
      <c r="H3732">
        <f t="shared" si="350"/>
        <v>25</v>
      </c>
      <c r="I3732">
        <v>2</v>
      </c>
      <c r="J3732" t="s">
        <v>38</v>
      </c>
      <c r="K3732" t="s">
        <v>39</v>
      </c>
      <c r="L3732">
        <f>Table357[[#This Row],[unit_price]]*Table357[[#This Row],[quantity]]</f>
        <v>33</v>
      </c>
      <c r="M3732">
        <f t="shared" si="351"/>
        <v>50</v>
      </c>
      <c r="N3732">
        <f t="shared" si="353"/>
        <v>17</v>
      </c>
      <c r="O3732" t="s">
        <v>111</v>
      </c>
      <c r="P3732" t="s">
        <v>115</v>
      </c>
      <c r="Q3732" t="str">
        <f>TEXT(Table357[[#This Row],[order_date]],"yyyy")</f>
        <v>2016</v>
      </c>
    </row>
    <row r="3733" spans="1:17" x14ac:dyDescent="0.3">
      <c r="A3733">
        <f t="shared" si="352"/>
        <v>7777899132</v>
      </c>
      <c r="B3733" s="1">
        <v>42669</v>
      </c>
      <c r="C3733" t="str">
        <f t="shared" si="348"/>
        <v>Wednesday</v>
      </c>
      <c r="D3733" t="str">
        <f t="shared" si="349"/>
        <v>October</v>
      </c>
      <c r="E3733">
        <v>16.5</v>
      </c>
      <c r="F3733" t="s">
        <v>13</v>
      </c>
      <c r="G3733" t="s">
        <v>8</v>
      </c>
      <c r="H3733">
        <f t="shared" si="350"/>
        <v>22.5</v>
      </c>
      <c r="I3733">
        <v>4</v>
      </c>
      <c r="J3733" t="s">
        <v>9</v>
      </c>
      <c r="K3733" t="s">
        <v>10</v>
      </c>
      <c r="L3733">
        <f>Table357[[#This Row],[unit_price]]*Table357[[#This Row],[quantity]]</f>
        <v>66</v>
      </c>
      <c r="M3733">
        <f t="shared" si="351"/>
        <v>90</v>
      </c>
      <c r="N3733">
        <f t="shared" si="353"/>
        <v>24</v>
      </c>
      <c r="O3733" t="s">
        <v>112</v>
      </c>
      <c r="P3733" t="s">
        <v>115</v>
      </c>
      <c r="Q3733" t="str">
        <f>TEXT(Table357[[#This Row],[order_date]],"yyyy")</f>
        <v>2016</v>
      </c>
    </row>
    <row r="3734" spans="1:17" x14ac:dyDescent="0.3">
      <c r="A3734">
        <f t="shared" si="352"/>
        <v>7777899133</v>
      </c>
      <c r="B3734" s="1">
        <v>42669</v>
      </c>
      <c r="C3734" t="str">
        <f t="shared" si="348"/>
        <v>Wednesday</v>
      </c>
      <c r="D3734" t="str">
        <f t="shared" si="349"/>
        <v>October</v>
      </c>
      <c r="E3734">
        <v>17.5</v>
      </c>
      <c r="F3734" t="s">
        <v>13</v>
      </c>
      <c r="G3734" t="s">
        <v>8</v>
      </c>
      <c r="H3734">
        <f t="shared" si="350"/>
        <v>23.5</v>
      </c>
      <c r="I3734">
        <v>9</v>
      </c>
      <c r="J3734" t="s">
        <v>74</v>
      </c>
      <c r="K3734" t="s">
        <v>75</v>
      </c>
      <c r="L3734">
        <f>Table357[[#This Row],[unit_price]]*Table357[[#This Row],[quantity]]</f>
        <v>157.5</v>
      </c>
      <c r="M3734">
        <f t="shared" si="351"/>
        <v>211.5</v>
      </c>
      <c r="N3734">
        <f t="shared" si="353"/>
        <v>54</v>
      </c>
      <c r="O3734" t="s">
        <v>111</v>
      </c>
      <c r="P3734" t="s">
        <v>114</v>
      </c>
      <c r="Q3734" t="str">
        <f>TEXT(Table357[[#This Row],[order_date]],"yyyy")</f>
        <v>2016</v>
      </c>
    </row>
    <row r="3735" spans="1:17" x14ac:dyDescent="0.3">
      <c r="A3735">
        <f t="shared" si="352"/>
        <v>7777899134</v>
      </c>
      <c r="B3735" s="1">
        <v>42669</v>
      </c>
      <c r="C3735" t="str">
        <f t="shared" si="348"/>
        <v>Wednesday</v>
      </c>
      <c r="D3735" t="str">
        <f t="shared" si="349"/>
        <v>October</v>
      </c>
      <c r="E3735">
        <v>20.25</v>
      </c>
      <c r="F3735" t="s">
        <v>13</v>
      </c>
      <c r="G3735" t="s">
        <v>14</v>
      </c>
      <c r="H3735">
        <f t="shared" si="350"/>
        <v>27.25</v>
      </c>
      <c r="I3735">
        <v>2</v>
      </c>
      <c r="J3735" t="s">
        <v>68</v>
      </c>
      <c r="K3735" t="s">
        <v>69</v>
      </c>
      <c r="L3735">
        <f>Table357[[#This Row],[unit_price]]*Table357[[#This Row],[quantity]]</f>
        <v>40.5</v>
      </c>
      <c r="M3735">
        <f t="shared" si="351"/>
        <v>54.5</v>
      </c>
      <c r="N3735">
        <f t="shared" si="353"/>
        <v>14</v>
      </c>
      <c r="O3735" t="s">
        <v>111</v>
      </c>
      <c r="P3735" t="s">
        <v>115</v>
      </c>
      <c r="Q3735" t="str">
        <f>TEXT(Table357[[#This Row],[order_date]],"yyyy")</f>
        <v>2016</v>
      </c>
    </row>
    <row r="3736" spans="1:17" x14ac:dyDescent="0.3">
      <c r="A3736">
        <f t="shared" si="352"/>
        <v>7777899135</v>
      </c>
      <c r="B3736" s="1">
        <v>42669</v>
      </c>
      <c r="C3736" t="str">
        <f t="shared" si="348"/>
        <v>Wednesday</v>
      </c>
      <c r="D3736" t="str">
        <f t="shared" si="349"/>
        <v>October</v>
      </c>
      <c r="E3736">
        <v>16</v>
      </c>
      <c r="F3736" t="s">
        <v>7</v>
      </c>
      <c r="G3736" t="s">
        <v>8</v>
      </c>
      <c r="H3736">
        <f t="shared" si="350"/>
        <v>20.5</v>
      </c>
      <c r="I3736">
        <v>8</v>
      </c>
      <c r="J3736" t="s">
        <v>30</v>
      </c>
      <c r="K3736" t="s">
        <v>31</v>
      </c>
      <c r="L3736">
        <f>Table357[[#This Row],[unit_price]]*Table357[[#This Row],[quantity]]</f>
        <v>128</v>
      </c>
      <c r="M3736">
        <f t="shared" si="351"/>
        <v>164</v>
      </c>
      <c r="N3736">
        <f t="shared" si="353"/>
        <v>36</v>
      </c>
      <c r="O3736" t="s">
        <v>111</v>
      </c>
      <c r="P3736" t="s">
        <v>114</v>
      </c>
      <c r="Q3736" t="str">
        <f>TEXT(Table357[[#This Row],[order_date]],"yyyy")</f>
        <v>2016</v>
      </c>
    </row>
    <row r="3737" spans="1:17" x14ac:dyDescent="0.3">
      <c r="A3737">
        <f t="shared" si="352"/>
        <v>7777899136</v>
      </c>
      <c r="B3737" s="1">
        <v>42669</v>
      </c>
      <c r="C3737" t="str">
        <f t="shared" si="348"/>
        <v>Wednesday</v>
      </c>
      <c r="D3737" t="str">
        <f t="shared" si="349"/>
        <v>October</v>
      </c>
      <c r="E3737">
        <v>20.75</v>
      </c>
      <c r="F3737" t="s">
        <v>13</v>
      </c>
      <c r="G3737" t="s">
        <v>22</v>
      </c>
      <c r="H3737">
        <f t="shared" si="350"/>
        <v>28.75</v>
      </c>
      <c r="I3737">
        <v>4</v>
      </c>
      <c r="J3737" t="s">
        <v>28</v>
      </c>
      <c r="K3737" t="s">
        <v>29</v>
      </c>
      <c r="L3737">
        <f>Table357[[#This Row],[unit_price]]*Table357[[#This Row],[quantity]]</f>
        <v>83</v>
      </c>
      <c r="M3737">
        <f t="shared" si="351"/>
        <v>115</v>
      </c>
      <c r="N3737">
        <f t="shared" si="353"/>
        <v>32</v>
      </c>
      <c r="O3737" t="s">
        <v>111</v>
      </c>
      <c r="P3737" t="s">
        <v>114</v>
      </c>
      <c r="Q3737" t="str">
        <f>TEXT(Table357[[#This Row],[order_date]],"yyyy")</f>
        <v>2016</v>
      </c>
    </row>
    <row r="3738" spans="1:17" x14ac:dyDescent="0.3">
      <c r="A3738">
        <f t="shared" si="352"/>
        <v>7777899137</v>
      </c>
      <c r="B3738" s="1">
        <v>42670</v>
      </c>
      <c r="C3738" t="str">
        <f t="shared" si="348"/>
        <v>Thursday</v>
      </c>
      <c r="D3738" t="str">
        <f t="shared" si="349"/>
        <v>October</v>
      </c>
      <c r="E3738">
        <v>20.25</v>
      </c>
      <c r="F3738" t="s">
        <v>13</v>
      </c>
      <c r="G3738" t="s">
        <v>14</v>
      </c>
      <c r="H3738">
        <f t="shared" si="350"/>
        <v>27.25</v>
      </c>
      <c r="I3738">
        <v>4</v>
      </c>
      <c r="J3738" t="s">
        <v>68</v>
      </c>
      <c r="K3738" t="s">
        <v>69</v>
      </c>
      <c r="L3738">
        <f>Table357[[#This Row],[unit_price]]*Table357[[#This Row],[quantity]]</f>
        <v>81</v>
      </c>
      <c r="M3738">
        <f t="shared" si="351"/>
        <v>109</v>
      </c>
      <c r="N3738">
        <f t="shared" si="353"/>
        <v>28</v>
      </c>
      <c r="O3738" t="s">
        <v>112</v>
      </c>
      <c r="P3738" t="s">
        <v>115</v>
      </c>
      <c r="Q3738" t="str">
        <f>TEXT(Table357[[#This Row],[order_date]],"yyyy")</f>
        <v>2016</v>
      </c>
    </row>
    <row r="3739" spans="1:17" x14ac:dyDescent="0.3">
      <c r="A3739">
        <f t="shared" si="352"/>
        <v>7777899138</v>
      </c>
      <c r="B3739" s="1">
        <v>42670</v>
      </c>
      <c r="C3739" t="str">
        <f t="shared" si="348"/>
        <v>Thursday</v>
      </c>
      <c r="D3739" t="str">
        <f t="shared" si="349"/>
        <v>October</v>
      </c>
      <c r="E3739">
        <v>12</v>
      </c>
      <c r="F3739" t="s">
        <v>27</v>
      </c>
      <c r="G3739" t="s">
        <v>8</v>
      </c>
      <c r="H3739">
        <f t="shared" si="350"/>
        <v>15</v>
      </c>
      <c r="I3739">
        <v>3</v>
      </c>
      <c r="J3739" t="s">
        <v>11</v>
      </c>
      <c r="K3739" t="s">
        <v>12</v>
      </c>
      <c r="L3739">
        <f>Table357[[#This Row],[unit_price]]*Table357[[#This Row],[quantity]]</f>
        <v>36</v>
      </c>
      <c r="M3739">
        <f t="shared" si="351"/>
        <v>45</v>
      </c>
      <c r="N3739">
        <f t="shared" si="353"/>
        <v>9</v>
      </c>
      <c r="O3739" t="s">
        <v>112</v>
      </c>
      <c r="P3739" t="s">
        <v>114</v>
      </c>
      <c r="Q3739" t="str">
        <f>TEXT(Table357[[#This Row],[order_date]],"yyyy")</f>
        <v>2016</v>
      </c>
    </row>
    <row r="3740" spans="1:17" x14ac:dyDescent="0.3">
      <c r="A3740">
        <f t="shared" si="352"/>
        <v>7777899139</v>
      </c>
      <c r="B3740" s="1">
        <v>42670</v>
      </c>
      <c r="C3740" t="str">
        <f t="shared" si="348"/>
        <v>Thursday</v>
      </c>
      <c r="D3740" t="str">
        <f t="shared" si="349"/>
        <v>October</v>
      </c>
      <c r="E3740">
        <v>20.75</v>
      </c>
      <c r="F3740" t="s">
        <v>13</v>
      </c>
      <c r="G3740" t="s">
        <v>17</v>
      </c>
      <c r="H3740">
        <f t="shared" si="350"/>
        <v>30.75</v>
      </c>
      <c r="I3740">
        <v>6</v>
      </c>
      <c r="J3740" t="s">
        <v>54</v>
      </c>
      <c r="K3740" t="s">
        <v>55</v>
      </c>
      <c r="L3740">
        <f>Table357[[#This Row],[unit_price]]*Table357[[#This Row],[quantity]]</f>
        <v>124.5</v>
      </c>
      <c r="M3740">
        <f t="shared" si="351"/>
        <v>184.5</v>
      </c>
      <c r="N3740">
        <f t="shared" si="353"/>
        <v>60</v>
      </c>
      <c r="O3740" t="s">
        <v>112</v>
      </c>
      <c r="P3740" t="s">
        <v>114</v>
      </c>
      <c r="Q3740" t="str">
        <f>TEXT(Table357[[#This Row],[order_date]],"yyyy")</f>
        <v>2016</v>
      </c>
    </row>
    <row r="3741" spans="1:17" x14ac:dyDescent="0.3">
      <c r="A3741">
        <f t="shared" si="352"/>
        <v>7777899140</v>
      </c>
      <c r="B3741" s="1">
        <v>42670</v>
      </c>
      <c r="C3741" t="str">
        <f t="shared" si="348"/>
        <v>Thursday</v>
      </c>
      <c r="D3741" t="str">
        <f t="shared" si="349"/>
        <v>October</v>
      </c>
      <c r="E3741">
        <v>18.5</v>
      </c>
      <c r="F3741" t="s">
        <v>13</v>
      </c>
      <c r="G3741" t="s">
        <v>14</v>
      </c>
      <c r="H3741">
        <f t="shared" si="350"/>
        <v>25.5</v>
      </c>
      <c r="I3741">
        <v>3</v>
      </c>
      <c r="J3741" t="s">
        <v>15</v>
      </c>
      <c r="K3741" t="s">
        <v>16</v>
      </c>
      <c r="L3741">
        <f>Table357[[#This Row],[unit_price]]*Table357[[#This Row],[quantity]]</f>
        <v>55.5</v>
      </c>
      <c r="M3741">
        <f t="shared" si="351"/>
        <v>76.5</v>
      </c>
      <c r="N3741">
        <f t="shared" si="353"/>
        <v>21</v>
      </c>
      <c r="O3741" t="s">
        <v>111</v>
      </c>
      <c r="P3741" t="s">
        <v>115</v>
      </c>
      <c r="Q3741" t="str">
        <f>TEXT(Table357[[#This Row],[order_date]],"yyyy")</f>
        <v>2016</v>
      </c>
    </row>
    <row r="3742" spans="1:17" x14ac:dyDescent="0.3">
      <c r="A3742">
        <f t="shared" si="352"/>
        <v>7777899141</v>
      </c>
      <c r="B3742" s="1">
        <v>42671</v>
      </c>
      <c r="C3742" t="str">
        <f t="shared" si="348"/>
        <v>Friday</v>
      </c>
      <c r="D3742" t="str">
        <f t="shared" si="349"/>
        <v>October</v>
      </c>
      <c r="E3742">
        <v>12</v>
      </c>
      <c r="F3742" t="s">
        <v>27</v>
      </c>
      <c r="G3742" t="s">
        <v>8</v>
      </c>
      <c r="H3742">
        <f t="shared" si="350"/>
        <v>15</v>
      </c>
      <c r="I3742">
        <v>10</v>
      </c>
      <c r="J3742" t="s">
        <v>36</v>
      </c>
      <c r="K3742" t="s">
        <v>37</v>
      </c>
      <c r="L3742">
        <f>Table357[[#This Row],[unit_price]]*Table357[[#This Row],[quantity]]</f>
        <v>120</v>
      </c>
      <c r="M3742">
        <f t="shared" si="351"/>
        <v>150</v>
      </c>
      <c r="N3742">
        <f t="shared" si="353"/>
        <v>30</v>
      </c>
      <c r="O3742" t="s">
        <v>112</v>
      </c>
      <c r="P3742" t="s">
        <v>114</v>
      </c>
      <c r="Q3742" t="str">
        <f>TEXT(Table357[[#This Row],[order_date]],"yyyy")</f>
        <v>2016</v>
      </c>
    </row>
    <row r="3743" spans="1:17" x14ac:dyDescent="0.3">
      <c r="A3743">
        <f t="shared" si="352"/>
        <v>7777899142</v>
      </c>
      <c r="B3743" s="1">
        <v>42671</v>
      </c>
      <c r="C3743" t="str">
        <f t="shared" si="348"/>
        <v>Friday</v>
      </c>
      <c r="D3743" t="str">
        <f t="shared" si="349"/>
        <v>October</v>
      </c>
      <c r="E3743">
        <v>17.5</v>
      </c>
      <c r="F3743" t="s">
        <v>13</v>
      </c>
      <c r="G3743" t="s">
        <v>8</v>
      </c>
      <c r="H3743">
        <f t="shared" si="350"/>
        <v>23.5</v>
      </c>
      <c r="I3743">
        <v>3</v>
      </c>
      <c r="J3743" t="s">
        <v>74</v>
      </c>
      <c r="K3743" t="s">
        <v>75</v>
      </c>
      <c r="L3743">
        <f>Table357[[#This Row],[unit_price]]*Table357[[#This Row],[quantity]]</f>
        <v>52.5</v>
      </c>
      <c r="M3743">
        <f t="shared" si="351"/>
        <v>70.5</v>
      </c>
      <c r="N3743">
        <f t="shared" si="353"/>
        <v>18</v>
      </c>
      <c r="O3743" t="s">
        <v>112</v>
      </c>
      <c r="P3743" t="s">
        <v>114</v>
      </c>
      <c r="Q3743" t="str">
        <f>TEXT(Table357[[#This Row],[order_date]],"yyyy")</f>
        <v>2016</v>
      </c>
    </row>
    <row r="3744" spans="1:17" x14ac:dyDescent="0.3">
      <c r="A3744">
        <f t="shared" si="352"/>
        <v>7777899143</v>
      </c>
      <c r="B3744" s="1">
        <v>42671</v>
      </c>
      <c r="C3744" t="str">
        <f t="shared" si="348"/>
        <v>Friday</v>
      </c>
      <c r="D3744" t="str">
        <f t="shared" si="349"/>
        <v>October</v>
      </c>
      <c r="E3744">
        <v>20.25</v>
      </c>
      <c r="F3744" t="s">
        <v>13</v>
      </c>
      <c r="G3744" t="s">
        <v>17</v>
      </c>
      <c r="H3744">
        <f t="shared" si="350"/>
        <v>30.25</v>
      </c>
      <c r="I3744">
        <v>2</v>
      </c>
      <c r="J3744" t="s">
        <v>70</v>
      </c>
      <c r="K3744" t="s">
        <v>71</v>
      </c>
      <c r="L3744">
        <f>Table357[[#This Row],[unit_price]]*Table357[[#This Row],[quantity]]</f>
        <v>40.5</v>
      </c>
      <c r="M3744">
        <f t="shared" si="351"/>
        <v>60.5</v>
      </c>
      <c r="N3744">
        <f t="shared" si="353"/>
        <v>20</v>
      </c>
      <c r="O3744" t="s">
        <v>112</v>
      </c>
      <c r="P3744" t="s">
        <v>115</v>
      </c>
      <c r="Q3744" t="str">
        <f>TEXT(Table357[[#This Row],[order_date]],"yyyy")</f>
        <v>2016</v>
      </c>
    </row>
    <row r="3745" spans="1:17" x14ac:dyDescent="0.3">
      <c r="A3745">
        <f t="shared" si="352"/>
        <v>7777899144</v>
      </c>
      <c r="B3745" s="1">
        <v>42671</v>
      </c>
      <c r="C3745" t="str">
        <f t="shared" si="348"/>
        <v>Friday</v>
      </c>
      <c r="D3745" t="str">
        <f t="shared" si="349"/>
        <v>October</v>
      </c>
      <c r="E3745">
        <v>12</v>
      </c>
      <c r="F3745" t="s">
        <v>27</v>
      </c>
      <c r="G3745" t="s">
        <v>8</v>
      </c>
      <c r="H3745">
        <f t="shared" si="350"/>
        <v>15</v>
      </c>
      <c r="I3745">
        <v>3</v>
      </c>
      <c r="J3745" t="s">
        <v>52</v>
      </c>
      <c r="K3745" t="s">
        <v>53</v>
      </c>
      <c r="L3745">
        <f>Table357[[#This Row],[unit_price]]*Table357[[#This Row],[quantity]]</f>
        <v>36</v>
      </c>
      <c r="M3745">
        <f t="shared" si="351"/>
        <v>45</v>
      </c>
      <c r="N3745">
        <f t="shared" si="353"/>
        <v>9</v>
      </c>
      <c r="O3745" t="s">
        <v>111</v>
      </c>
      <c r="P3745" t="s">
        <v>114</v>
      </c>
      <c r="Q3745" t="str">
        <f>TEXT(Table357[[#This Row],[order_date]],"yyyy")</f>
        <v>2016</v>
      </c>
    </row>
    <row r="3746" spans="1:17" x14ac:dyDescent="0.3">
      <c r="A3746">
        <f t="shared" si="352"/>
        <v>7777899145</v>
      </c>
      <c r="B3746" s="1">
        <v>42671</v>
      </c>
      <c r="C3746" t="str">
        <f t="shared" si="348"/>
        <v>Friday</v>
      </c>
      <c r="D3746" t="str">
        <f t="shared" si="349"/>
        <v>October</v>
      </c>
      <c r="E3746">
        <v>16.75</v>
      </c>
      <c r="F3746" t="s">
        <v>7</v>
      </c>
      <c r="G3746" t="s">
        <v>22</v>
      </c>
      <c r="H3746">
        <f t="shared" si="350"/>
        <v>23.25</v>
      </c>
      <c r="I3746">
        <v>1</v>
      </c>
      <c r="J3746" t="s">
        <v>72</v>
      </c>
      <c r="K3746" t="s">
        <v>73</v>
      </c>
      <c r="L3746">
        <f>Table357[[#This Row],[unit_price]]*Table357[[#This Row],[quantity]]</f>
        <v>16.75</v>
      </c>
      <c r="M3746">
        <f t="shared" si="351"/>
        <v>23.25</v>
      </c>
      <c r="N3746">
        <f t="shared" si="353"/>
        <v>6.5</v>
      </c>
      <c r="O3746" t="s">
        <v>111</v>
      </c>
      <c r="P3746" t="s">
        <v>115</v>
      </c>
      <c r="Q3746" t="str">
        <f>TEXT(Table357[[#This Row],[order_date]],"yyyy")</f>
        <v>2016</v>
      </c>
    </row>
    <row r="3747" spans="1:17" x14ac:dyDescent="0.3">
      <c r="A3747">
        <f t="shared" si="352"/>
        <v>7777899146</v>
      </c>
      <c r="B3747" s="1">
        <v>42671</v>
      </c>
      <c r="C3747" t="str">
        <f t="shared" si="348"/>
        <v>Friday</v>
      </c>
      <c r="D3747" t="str">
        <f t="shared" si="349"/>
        <v>October</v>
      </c>
      <c r="E3747">
        <v>20.5</v>
      </c>
      <c r="F3747" t="s">
        <v>13</v>
      </c>
      <c r="G3747" t="s">
        <v>8</v>
      </c>
      <c r="H3747">
        <f t="shared" si="350"/>
        <v>26.5</v>
      </c>
      <c r="I3747">
        <v>2</v>
      </c>
      <c r="J3747" t="s">
        <v>58</v>
      </c>
      <c r="K3747" t="s">
        <v>59</v>
      </c>
      <c r="L3747">
        <f>Table357[[#This Row],[unit_price]]*Table357[[#This Row],[quantity]]</f>
        <v>41</v>
      </c>
      <c r="M3747">
        <f t="shared" si="351"/>
        <v>53</v>
      </c>
      <c r="N3747">
        <f t="shared" si="353"/>
        <v>12</v>
      </c>
      <c r="O3747" t="s">
        <v>111</v>
      </c>
      <c r="P3747" t="s">
        <v>114</v>
      </c>
      <c r="Q3747" t="str">
        <f>TEXT(Table357[[#This Row],[order_date]],"yyyy")</f>
        <v>2016</v>
      </c>
    </row>
    <row r="3748" spans="1:17" x14ac:dyDescent="0.3">
      <c r="A3748">
        <f t="shared" si="352"/>
        <v>7777899147</v>
      </c>
      <c r="B3748" s="1">
        <v>42672</v>
      </c>
      <c r="C3748" t="str">
        <f t="shared" si="348"/>
        <v>Saturday</v>
      </c>
      <c r="D3748" t="str">
        <f t="shared" si="349"/>
        <v>October</v>
      </c>
      <c r="E3748">
        <v>20.5</v>
      </c>
      <c r="F3748" t="s">
        <v>13</v>
      </c>
      <c r="G3748" t="s">
        <v>8</v>
      </c>
      <c r="H3748">
        <f t="shared" si="350"/>
        <v>26.5</v>
      </c>
      <c r="I3748">
        <v>3</v>
      </c>
      <c r="J3748" t="s">
        <v>58</v>
      </c>
      <c r="K3748" t="s">
        <v>59</v>
      </c>
      <c r="L3748">
        <f>Table357[[#This Row],[unit_price]]*Table357[[#This Row],[quantity]]</f>
        <v>61.5</v>
      </c>
      <c r="M3748">
        <f t="shared" si="351"/>
        <v>79.5</v>
      </c>
      <c r="N3748">
        <f t="shared" si="353"/>
        <v>18</v>
      </c>
      <c r="O3748" t="s">
        <v>111</v>
      </c>
      <c r="P3748" t="s">
        <v>115</v>
      </c>
      <c r="Q3748" t="str">
        <f>TEXT(Table357[[#This Row],[order_date]],"yyyy")</f>
        <v>2016</v>
      </c>
    </row>
    <row r="3749" spans="1:17" x14ac:dyDescent="0.3">
      <c r="A3749">
        <f t="shared" si="352"/>
        <v>7777899148</v>
      </c>
      <c r="B3749" s="1">
        <v>42672</v>
      </c>
      <c r="C3749" t="str">
        <f t="shared" si="348"/>
        <v>Saturday</v>
      </c>
      <c r="D3749" t="str">
        <f t="shared" si="349"/>
        <v>October</v>
      </c>
      <c r="E3749">
        <v>21</v>
      </c>
      <c r="F3749" t="s">
        <v>13</v>
      </c>
      <c r="G3749" t="s">
        <v>14</v>
      </c>
      <c r="H3749">
        <f t="shared" si="350"/>
        <v>28</v>
      </c>
      <c r="I3749">
        <v>7</v>
      </c>
      <c r="J3749" t="s">
        <v>62</v>
      </c>
      <c r="K3749" t="s">
        <v>63</v>
      </c>
      <c r="L3749">
        <f>Table357[[#This Row],[unit_price]]*Table357[[#This Row],[quantity]]</f>
        <v>147</v>
      </c>
      <c r="M3749">
        <f t="shared" si="351"/>
        <v>196</v>
      </c>
      <c r="N3749">
        <f t="shared" si="353"/>
        <v>49</v>
      </c>
      <c r="O3749" t="s">
        <v>112</v>
      </c>
      <c r="P3749" t="s">
        <v>115</v>
      </c>
      <c r="Q3749" t="str">
        <f>TEXT(Table357[[#This Row],[order_date]],"yyyy")</f>
        <v>2016</v>
      </c>
    </row>
    <row r="3750" spans="1:17" x14ac:dyDescent="0.3">
      <c r="A3750">
        <f t="shared" si="352"/>
        <v>7777899149</v>
      </c>
      <c r="B3750" s="1">
        <v>42672</v>
      </c>
      <c r="C3750" t="str">
        <f t="shared" si="348"/>
        <v>Saturday</v>
      </c>
      <c r="D3750" t="str">
        <f t="shared" si="349"/>
        <v>October</v>
      </c>
      <c r="E3750">
        <v>16.75</v>
      </c>
      <c r="F3750" t="s">
        <v>7</v>
      </c>
      <c r="G3750" t="s">
        <v>14</v>
      </c>
      <c r="H3750">
        <f t="shared" si="350"/>
        <v>22.25</v>
      </c>
      <c r="I3750">
        <v>1</v>
      </c>
      <c r="J3750" t="s">
        <v>62</v>
      </c>
      <c r="K3750" t="s">
        <v>63</v>
      </c>
      <c r="L3750">
        <f>Table357[[#This Row],[unit_price]]*Table357[[#This Row],[quantity]]</f>
        <v>16.75</v>
      </c>
      <c r="M3750">
        <f t="shared" si="351"/>
        <v>22.25</v>
      </c>
      <c r="N3750">
        <f t="shared" si="353"/>
        <v>5.5</v>
      </c>
      <c r="O3750" t="s">
        <v>111</v>
      </c>
      <c r="P3750" t="s">
        <v>114</v>
      </c>
      <c r="Q3750" t="str">
        <f>TEXT(Table357[[#This Row],[order_date]],"yyyy")</f>
        <v>2016</v>
      </c>
    </row>
    <row r="3751" spans="1:17" x14ac:dyDescent="0.3">
      <c r="A3751">
        <f t="shared" si="352"/>
        <v>7777899150</v>
      </c>
      <c r="B3751" s="1">
        <v>42672</v>
      </c>
      <c r="C3751" t="str">
        <f t="shared" si="348"/>
        <v>Saturday</v>
      </c>
      <c r="D3751" t="str">
        <f t="shared" si="349"/>
        <v>October</v>
      </c>
      <c r="E3751">
        <v>16.25</v>
      </c>
      <c r="F3751" t="s">
        <v>7</v>
      </c>
      <c r="G3751" t="s">
        <v>17</v>
      </c>
      <c r="H3751">
        <f t="shared" si="350"/>
        <v>24.75</v>
      </c>
      <c r="I3751">
        <v>10</v>
      </c>
      <c r="J3751" t="s">
        <v>70</v>
      </c>
      <c r="K3751" t="s">
        <v>71</v>
      </c>
      <c r="L3751">
        <f>Table357[[#This Row],[unit_price]]*Table357[[#This Row],[quantity]]</f>
        <v>162.5</v>
      </c>
      <c r="M3751">
        <f t="shared" si="351"/>
        <v>247.5</v>
      </c>
      <c r="N3751">
        <f t="shared" si="353"/>
        <v>85</v>
      </c>
      <c r="O3751" t="s">
        <v>111</v>
      </c>
      <c r="P3751" t="s">
        <v>114</v>
      </c>
      <c r="Q3751" t="str">
        <f>TEXT(Table357[[#This Row],[order_date]],"yyyy")</f>
        <v>2016</v>
      </c>
    </row>
    <row r="3752" spans="1:17" x14ac:dyDescent="0.3">
      <c r="A3752">
        <f t="shared" si="352"/>
        <v>7777899151</v>
      </c>
      <c r="B3752" s="1">
        <v>42672</v>
      </c>
      <c r="C3752" t="str">
        <f t="shared" si="348"/>
        <v>Saturday</v>
      </c>
      <c r="D3752" t="str">
        <f t="shared" si="349"/>
        <v>October</v>
      </c>
      <c r="E3752">
        <v>20.75</v>
      </c>
      <c r="F3752" t="s">
        <v>13</v>
      </c>
      <c r="G3752" t="s">
        <v>22</v>
      </c>
      <c r="H3752">
        <f t="shared" si="350"/>
        <v>28.75</v>
      </c>
      <c r="I3752">
        <v>6</v>
      </c>
      <c r="J3752" t="s">
        <v>23</v>
      </c>
      <c r="K3752" t="s">
        <v>24</v>
      </c>
      <c r="L3752">
        <f>Table357[[#This Row],[unit_price]]*Table357[[#This Row],[quantity]]</f>
        <v>124.5</v>
      </c>
      <c r="M3752">
        <f t="shared" si="351"/>
        <v>172.5</v>
      </c>
      <c r="N3752">
        <f t="shared" si="353"/>
        <v>48</v>
      </c>
      <c r="O3752" t="s">
        <v>112</v>
      </c>
      <c r="P3752" t="s">
        <v>115</v>
      </c>
      <c r="Q3752" t="str">
        <f>TEXT(Table357[[#This Row],[order_date]],"yyyy")</f>
        <v>2016</v>
      </c>
    </row>
    <row r="3753" spans="1:17" x14ac:dyDescent="0.3">
      <c r="A3753">
        <f t="shared" si="352"/>
        <v>7777899152</v>
      </c>
      <c r="B3753" s="1">
        <v>42672</v>
      </c>
      <c r="C3753" t="str">
        <f t="shared" si="348"/>
        <v>Saturday</v>
      </c>
      <c r="D3753" t="str">
        <f t="shared" si="349"/>
        <v>October</v>
      </c>
      <c r="E3753">
        <v>16</v>
      </c>
      <c r="F3753" t="s">
        <v>7</v>
      </c>
      <c r="G3753" t="s">
        <v>14</v>
      </c>
      <c r="H3753">
        <f t="shared" si="350"/>
        <v>21.5</v>
      </c>
      <c r="I3753">
        <v>9</v>
      </c>
      <c r="J3753" t="s">
        <v>20</v>
      </c>
      <c r="K3753" t="s">
        <v>21</v>
      </c>
      <c r="L3753">
        <f>Table357[[#This Row],[unit_price]]*Table357[[#This Row],[quantity]]</f>
        <v>144</v>
      </c>
      <c r="M3753">
        <f t="shared" si="351"/>
        <v>193.5</v>
      </c>
      <c r="N3753">
        <f t="shared" si="353"/>
        <v>49.5</v>
      </c>
      <c r="O3753" t="s">
        <v>111</v>
      </c>
      <c r="P3753" t="s">
        <v>115</v>
      </c>
      <c r="Q3753" t="str">
        <f>TEXT(Table357[[#This Row],[order_date]],"yyyy")</f>
        <v>2016</v>
      </c>
    </row>
    <row r="3754" spans="1:17" x14ac:dyDescent="0.3">
      <c r="A3754">
        <f t="shared" si="352"/>
        <v>7777899153</v>
      </c>
      <c r="B3754" s="1">
        <v>42672</v>
      </c>
      <c r="C3754" t="str">
        <f t="shared" si="348"/>
        <v>Saturday</v>
      </c>
      <c r="D3754" t="str">
        <f t="shared" si="349"/>
        <v>October</v>
      </c>
      <c r="E3754">
        <v>16.25</v>
      </c>
      <c r="F3754" t="s">
        <v>7</v>
      </c>
      <c r="G3754" t="s">
        <v>17</v>
      </c>
      <c r="H3754">
        <f t="shared" si="350"/>
        <v>24.75</v>
      </c>
      <c r="I3754">
        <v>11</v>
      </c>
      <c r="J3754" t="s">
        <v>70</v>
      </c>
      <c r="K3754" t="s">
        <v>71</v>
      </c>
      <c r="L3754">
        <f>Table357[[#This Row],[unit_price]]*Table357[[#This Row],[quantity]]</f>
        <v>178.75</v>
      </c>
      <c r="M3754">
        <f t="shared" si="351"/>
        <v>272.25</v>
      </c>
      <c r="N3754">
        <f t="shared" si="353"/>
        <v>93.5</v>
      </c>
      <c r="O3754" t="s">
        <v>112</v>
      </c>
      <c r="P3754" t="s">
        <v>115</v>
      </c>
      <c r="Q3754" t="str">
        <f>TEXT(Table357[[#This Row],[order_date]],"yyyy")</f>
        <v>2016</v>
      </c>
    </row>
    <row r="3755" spans="1:17" x14ac:dyDescent="0.3">
      <c r="A3755">
        <f t="shared" si="352"/>
        <v>7777899154</v>
      </c>
      <c r="B3755" s="1">
        <v>42673</v>
      </c>
      <c r="C3755" t="str">
        <f t="shared" si="348"/>
        <v>Sunday</v>
      </c>
      <c r="D3755" t="str">
        <f t="shared" si="349"/>
        <v>October</v>
      </c>
      <c r="E3755">
        <v>20.75</v>
      </c>
      <c r="F3755" t="s">
        <v>13</v>
      </c>
      <c r="G3755" t="s">
        <v>22</v>
      </c>
      <c r="H3755">
        <f t="shared" si="350"/>
        <v>28.75</v>
      </c>
      <c r="I3755">
        <v>12</v>
      </c>
      <c r="J3755" t="s">
        <v>23</v>
      </c>
      <c r="K3755" t="s">
        <v>24</v>
      </c>
      <c r="L3755">
        <f>Table357[[#This Row],[unit_price]]*Table357[[#This Row],[quantity]]</f>
        <v>249</v>
      </c>
      <c r="M3755">
        <f t="shared" si="351"/>
        <v>345</v>
      </c>
      <c r="N3755">
        <f t="shared" si="353"/>
        <v>96</v>
      </c>
      <c r="O3755" t="s">
        <v>111</v>
      </c>
      <c r="P3755" t="s">
        <v>114</v>
      </c>
      <c r="Q3755" t="str">
        <f>TEXT(Table357[[#This Row],[order_date]],"yyyy")</f>
        <v>2016</v>
      </c>
    </row>
    <row r="3756" spans="1:17" x14ac:dyDescent="0.3">
      <c r="A3756">
        <f t="shared" si="352"/>
        <v>7777899155</v>
      </c>
      <c r="B3756" s="1">
        <v>42673</v>
      </c>
      <c r="C3756" t="str">
        <f t="shared" si="348"/>
        <v>Sunday</v>
      </c>
      <c r="D3756" t="str">
        <f t="shared" si="349"/>
        <v>October</v>
      </c>
      <c r="E3756">
        <v>12.25</v>
      </c>
      <c r="F3756" t="s">
        <v>27</v>
      </c>
      <c r="G3756" t="s">
        <v>17</v>
      </c>
      <c r="H3756">
        <f t="shared" si="350"/>
        <v>19.25</v>
      </c>
      <c r="I3756">
        <v>7</v>
      </c>
      <c r="J3756" t="s">
        <v>70</v>
      </c>
      <c r="K3756" t="s">
        <v>71</v>
      </c>
      <c r="L3756">
        <f>Table357[[#This Row],[unit_price]]*Table357[[#This Row],[quantity]]</f>
        <v>85.75</v>
      </c>
      <c r="M3756">
        <f t="shared" si="351"/>
        <v>134.75</v>
      </c>
      <c r="N3756">
        <f t="shared" si="353"/>
        <v>49</v>
      </c>
      <c r="O3756" t="s">
        <v>111</v>
      </c>
      <c r="P3756" t="s">
        <v>114</v>
      </c>
      <c r="Q3756" t="str">
        <f>TEXT(Table357[[#This Row],[order_date]],"yyyy")</f>
        <v>2016</v>
      </c>
    </row>
    <row r="3757" spans="1:17" x14ac:dyDescent="0.3">
      <c r="A3757">
        <f t="shared" si="352"/>
        <v>7777899156</v>
      </c>
      <c r="B3757" s="1">
        <v>42673</v>
      </c>
      <c r="C3757" t="str">
        <f t="shared" si="348"/>
        <v>Sunday</v>
      </c>
      <c r="D3757" t="str">
        <f t="shared" si="349"/>
        <v>October</v>
      </c>
      <c r="E3757">
        <v>12</v>
      </c>
      <c r="F3757" t="s">
        <v>27</v>
      </c>
      <c r="G3757" t="s">
        <v>8</v>
      </c>
      <c r="H3757">
        <f t="shared" si="350"/>
        <v>15</v>
      </c>
      <c r="I3757">
        <v>8</v>
      </c>
      <c r="J3757" t="s">
        <v>58</v>
      </c>
      <c r="K3757" t="s">
        <v>59</v>
      </c>
      <c r="L3757">
        <f>Table357[[#This Row],[unit_price]]*Table357[[#This Row],[quantity]]</f>
        <v>96</v>
      </c>
      <c r="M3757">
        <f t="shared" si="351"/>
        <v>120</v>
      </c>
      <c r="N3757">
        <f t="shared" si="353"/>
        <v>24</v>
      </c>
      <c r="O3757" t="s">
        <v>111</v>
      </c>
      <c r="P3757" t="s">
        <v>114</v>
      </c>
      <c r="Q3757" t="str">
        <f>TEXT(Table357[[#This Row],[order_date]],"yyyy")</f>
        <v>2016</v>
      </c>
    </row>
    <row r="3758" spans="1:17" x14ac:dyDescent="0.3">
      <c r="A3758">
        <f t="shared" si="352"/>
        <v>7777899157</v>
      </c>
      <c r="B3758" s="1">
        <v>42673</v>
      </c>
      <c r="C3758" t="str">
        <f t="shared" si="348"/>
        <v>Sunday</v>
      </c>
      <c r="D3758" t="str">
        <f t="shared" si="349"/>
        <v>October</v>
      </c>
      <c r="E3758">
        <v>12</v>
      </c>
      <c r="F3758" t="s">
        <v>27</v>
      </c>
      <c r="G3758" t="s">
        <v>8</v>
      </c>
      <c r="H3758">
        <f t="shared" si="350"/>
        <v>15</v>
      </c>
      <c r="I3758">
        <v>12</v>
      </c>
      <c r="J3758" t="s">
        <v>52</v>
      </c>
      <c r="K3758" t="s">
        <v>53</v>
      </c>
      <c r="L3758">
        <f>Table357[[#This Row],[unit_price]]*Table357[[#This Row],[quantity]]</f>
        <v>144</v>
      </c>
      <c r="M3758">
        <f t="shared" si="351"/>
        <v>180</v>
      </c>
      <c r="N3758">
        <f t="shared" si="353"/>
        <v>36</v>
      </c>
      <c r="O3758" t="s">
        <v>111</v>
      </c>
      <c r="P3758" t="s">
        <v>115</v>
      </c>
      <c r="Q3758" t="str">
        <f>TEXT(Table357[[#This Row],[order_date]],"yyyy")</f>
        <v>2016</v>
      </c>
    </row>
    <row r="3759" spans="1:17" x14ac:dyDescent="0.3">
      <c r="A3759">
        <f t="shared" si="352"/>
        <v>7777899158</v>
      </c>
      <c r="B3759" s="1">
        <v>42674</v>
      </c>
      <c r="C3759" t="str">
        <f t="shared" si="348"/>
        <v>Monday</v>
      </c>
      <c r="D3759" t="str">
        <f t="shared" si="349"/>
        <v>October</v>
      </c>
      <c r="E3759">
        <v>16.5</v>
      </c>
      <c r="F3759" t="s">
        <v>13</v>
      </c>
      <c r="G3759" t="s">
        <v>8</v>
      </c>
      <c r="H3759">
        <f t="shared" si="350"/>
        <v>22.5</v>
      </c>
      <c r="I3759">
        <v>9</v>
      </c>
      <c r="J3759" t="s">
        <v>9</v>
      </c>
      <c r="K3759" t="s">
        <v>10</v>
      </c>
      <c r="L3759">
        <f>Table357[[#This Row],[unit_price]]*Table357[[#This Row],[quantity]]</f>
        <v>148.5</v>
      </c>
      <c r="M3759">
        <f t="shared" si="351"/>
        <v>202.5</v>
      </c>
      <c r="N3759">
        <f t="shared" si="353"/>
        <v>54</v>
      </c>
      <c r="O3759" t="s">
        <v>111</v>
      </c>
      <c r="P3759" t="s">
        <v>115</v>
      </c>
      <c r="Q3759" t="str">
        <f>TEXT(Table357[[#This Row],[order_date]],"yyyy")</f>
        <v>2016</v>
      </c>
    </row>
    <row r="3760" spans="1:17" x14ac:dyDescent="0.3">
      <c r="A3760">
        <f t="shared" si="352"/>
        <v>7777899159</v>
      </c>
      <c r="B3760" s="1">
        <v>42674</v>
      </c>
      <c r="C3760" t="str">
        <f t="shared" si="348"/>
        <v>Monday</v>
      </c>
      <c r="D3760" t="str">
        <f t="shared" si="349"/>
        <v>October</v>
      </c>
      <c r="E3760">
        <v>15.25</v>
      </c>
      <c r="F3760" t="s">
        <v>13</v>
      </c>
      <c r="G3760" t="s">
        <v>8</v>
      </c>
      <c r="H3760">
        <f t="shared" si="350"/>
        <v>21.25</v>
      </c>
      <c r="I3760">
        <v>12</v>
      </c>
      <c r="J3760" t="s">
        <v>48</v>
      </c>
      <c r="K3760" t="s">
        <v>49</v>
      </c>
      <c r="L3760">
        <f>Table357[[#This Row],[unit_price]]*Table357[[#This Row],[quantity]]</f>
        <v>183</v>
      </c>
      <c r="M3760">
        <f t="shared" si="351"/>
        <v>255</v>
      </c>
      <c r="N3760">
        <f t="shared" si="353"/>
        <v>72</v>
      </c>
      <c r="O3760" t="s">
        <v>112</v>
      </c>
      <c r="P3760" t="s">
        <v>114</v>
      </c>
      <c r="Q3760" t="str">
        <f>TEXT(Table357[[#This Row],[order_date]],"yyyy")</f>
        <v>2016</v>
      </c>
    </row>
    <row r="3761" spans="1:17" x14ac:dyDescent="0.3">
      <c r="A3761">
        <f t="shared" si="352"/>
        <v>7777899160</v>
      </c>
      <c r="B3761" s="1">
        <v>42674</v>
      </c>
      <c r="C3761" t="str">
        <f t="shared" si="348"/>
        <v>Monday</v>
      </c>
      <c r="D3761" t="str">
        <f t="shared" si="349"/>
        <v>October</v>
      </c>
      <c r="E3761">
        <v>20.75</v>
      </c>
      <c r="F3761" t="s">
        <v>13</v>
      </c>
      <c r="G3761" t="s">
        <v>22</v>
      </c>
      <c r="H3761">
        <f t="shared" si="350"/>
        <v>28.75</v>
      </c>
      <c r="I3761">
        <v>6</v>
      </c>
      <c r="J3761" t="s">
        <v>50</v>
      </c>
      <c r="K3761" t="s">
        <v>51</v>
      </c>
      <c r="L3761">
        <f>Table357[[#This Row],[unit_price]]*Table357[[#This Row],[quantity]]</f>
        <v>124.5</v>
      </c>
      <c r="M3761">
        <f t="shared" si="351"/>
        <v>172.5</v>
      </c>
      <c r="N3761">
        <f t="shared" si="353"/>
        <v>48</v>
      </c>
      <c r="O3761" t="s">
        <v>111</v>
      </c>
      <c r="P3761" t="s">
        <v>114</v>
      </c>
      <c r="Q3761" t="str">
        <f>TEXT(Table357[[#This Row],[order_date]],"yyyy")</f>
        <v>2016</v>
      </c>
    </row>
    <row r="3762" spans="1:17" x14ac:dyDescent="0.3">
      <c r="A3762">
        <f t="shared" si="352"/>
        <v>7777899161</v>
      </c>
      <c r="B3762" s="1">
        <v>42675</v>
      </c>
      <c r="C3762" t="str">
        <f t="shared" si="348"/>
        <v>Tuesday</v>
      </c>
      <c r="D3762" t="str">
        <f t="shared" si="349"/>
        <v>November</v>
      </c>
      <c r="E3762">
        <v>18.5</v>
      </c>
      <c r="F3762" t="s">
        <v>13</v>
      </c>
      <c r="G3762" t="s">
        <v>14</v>
      </c>
      <c r="H3762">
        <f t="shared" si="350"/>
        <v>25.5</v>
      </c>
      <c r="I3762">
        <v>8</v>
      </c>
      <c r="J3762" t="s">
        <v>15</v>
      </c>
      <c r="K3762" t="s">
        <v>16</v>
      </c>
      <c r="L3762">
        <f>Table357[[#This Row],[unit_price]]*Table357[[#This Row],[quantity]]</f>
        <v>148</v>
      </c>
      <c r="M3762">
        <f t="shared" si="351"/>
        <v>204</v>
      </c>
      <c r="N3762">
        <f t="shared" si="353"/>
        <v>56</v>
      </c>
      <c r="O3762" t="s">
        <v>111</v>
      </c>
      <c r="P3762" t="s">
        <v>115</v>
      </c>
      <c r="Q3762" t="str">
        <f>TEXT(Table357[[#This Row],[order_date]],"yyyy")</f>
        <v>2016</v>
      </c>
    </row>
    <row r="3763" spans="1:17" x14ac:dyDescent="0.3">
      <c r="A3763">
        <f t="shared" si="352"/>
        <v>7777899162</v>
      </c>
      <c r="B3763" s="1">
        <v>42675</v>
      </c>
      <c r="C3763" t="str">
        <f t="shared" si="348"/>
        <v>Tuesday</v>
      </c>
      <c r="D3763" t="str">
        <f t="shared" si="349"/>
        <v>November</v>
      </c>
      <c r="E3763">
        <v>20.75</v>
      </c>
      <c r="F3763" t="s">
        <v>13</v>
      </c>
      <c r="G3763" t="s">
        <v>22</v>
      </c>
      <c r="H3763">
        <f t="shared" si="350"/>
        <v>28.75</v>
      </c>
      <c r="I3763">
        <v>8</v>
      </c>
      <c r="J3763" t="s">
        <v>44</v>
      </c>
      <c r="K3763" t="s">
        <v>45</v>
      </c>
      <c r="L3763">
        <f>Table357[[#This Row],[unit_price]]*Table357[[#This Row],[quantity]]</f>
        <v>166</v>
      </c>
      <c r="M3763">
        <f t="shared" si="351"/>
        <v>230</v>
      </c>
      <c r="N3763">
        <f t="shared" si="353"/>
        <v>64</v>
      </c>
      <c r="O3763" t="s">
        <v>112</v>
      </c>
      <c r="P3763" t="s">
        <v>115</v>
      </c>
      <c r="Q3763" t="str">
        <f>TEXT(Table357[[#This Row],[order_date]],"yyyy")</f>
        <v>2016</v>
      </c>
    </row>
    <row r="3764" spans="1:17" x14ac:dyDescent="0.3">
      <c r="A3764">
        <f t="shared" si="352"/>
        <v>7777899163</v>
      </c>
      <c r="B3764" s="1">
        <v>42675</v>
      </c>
      <c r="C3764" t="str">
        <f t="shared" si="348"/>
        <v>Tuesday</v>
      </c>
      <c r="D3764" t="str">
        <f t="shared" si="349"/>
        <v>November</v>
      </c>
      <c r="E3764">
        <v>20.75</v>
      </c>
      <c r="F3764" t="s">
        <v>13</v>
      </c>
      <c r="G3764" t="s">
        <v>17</v>
      </c>
      <c r="H3764">
        <f t="shared" si="350"/>
        <v>30.75</v>
      </c>
      <c r="I3764">
        <v>7</v>
      </c>
      <c r="J3764" t="s">
        <v>38</v>
      </c>
      <c r="K3764" t="s">
        <v>39</v>
      </c>
      <c r="L3764">
        <f>Table357[[#This Row],[unit_price]]*Table357[[#This Row],[quantity]]</f>
        <v>145.25</v>
      </c>
      <c r="M3764">
        <f t="shared" si="351"/>
        <v>215.25</v>
      </c>
      <c r="N3764">
        <f t="shared" si="353"/>
        <v>70</v>
      </c>
      <c r="O3764" t="s">
        <v>112</v>
      </c>
      <c r="P3764" t="s">
        <v>114</v>
      </c>
      <c r="Q3764" t="str">
        <f>TEXT(Table357[[#This Row],[order_date]],"yyyy")</f>
        <v>2016</v>
      </c>
    </row>
    <row r="3765" spans="1:17" x14ac:dyDescent="0.3">
      <c r="A3765">
        <f t="shared" si="352"/>
        <v>7777899164</v>
      </c>
      <c r="B3765" s="1">
        <v>42675</v>
      </c>
      <c r="C3765" t="str">
        <f t="shared" si="348"/>
        <v>Tuesday</v>
      </c>
      <c r="D3765" t="str">
        <f t="shared" si="349"/>
        <v>November</v>
      </c>
      <c r="E3765">
        <v>20.25</v>
      </c>
      <c r="F3765" t="s">
        <v>13</v>
      </c>
      <c r="G3765" t="s">
        <v>14</v>
      </c>
      <c r="H3765">
        <f t="shared" si="350"/>
        <v>27.25</v>
      </c>
      <c r="I3765">
        <v>11</v>
      </c>
      <c r="J3765" t="s">
        <v>42</v>
      </c>
      <c r="K3765" t="s">
        <v>43</v>
      </c>
      <c r="L3765">
        <f>Table357[[#This Row],[unit_price]]*Table357[[#This Row],[quantity]]</f>
        <v>222.75</v>
      </c>
      <c r="M3765">
        <f t="shared" si="351"/>
        <v>299.75</v>
      </c>
      <c r="N3765">
        <f t="shared" si="353"/>
        <v>77</v>
      </c>
      <c r="O3765" t="s">
        <v>112</v>
      </c>
      <c r="P3765" t="s">
        <v>115</v>
      </c>
      <c r="Q3765" t="str">
        <f>TEXT(Table357[[#This Row],[order_date]],"yyyy")</f>
        <v>2016</v>
      </c>
    </row>
    <row r="3766" spans="1:17" x14ac:dyDescent="0.3">
      <c r="A3766">
        <f t="shared" si="352"/>
        <v>7777899165</v>
      </c>
      <c r="B3766" s="1">
        <v>42675</v>
      </c>
      <c r="C3766" t="str">
        <f t="shared" si="348"/>
        <v>Tuesday</v>
      </c>
      <c r="D3766" t="str">
        <f t="shared" si="349"/>
        <v>November</v>
      </c>
      <c r="E3766">
        <v>20.75</v>
      </c>
      <c r="F3766" t="s">
        <v>13</v>
      </c>
      <c r="G3766" t="s">
        <v>22</v>
      </c>
      <c r="H3766">
        <f t="shared" si="350"/>
        <v>28.75</v>
      </c>
      <c r="I3766">
        <v>12</v>
      </c>
      <c r="J3766" t="s">
        <v>28</v>
      </c>
      <c r="K3766" t="s">
        <v>29</v>
      </c>
      <c r="L3766">
        <f>Table357[[#This Row],[unit_price]]*Table357[[#This Row],[quantity]]</f>
        <v>249</v>
      </c>
      <c r="M3766">
        <f t="shared" si="351"/>
        <v>345</v>
      </c>
      <c r="N3766">
        <f t="shared" si="353"/>
        <v>96</v>
      </c>
      <c r="O3766" t="s">
        <v>111</v>
      </c>
      <c r="P3766" t="s">
        <v>115</v>
      </c>
      <c r="Q3766" t="str">
        <f>TEXT(Table357[[#This Row],[order_date]],"yyyy")</f>
        <v>2016</v>
      </c>
    </row>
    <row r="3767" spans="1:17" x14ac:dyDescent="0.3">
      <c r="A3767">
        <f t="shared" si="352"/>
        <v>7777899166</v>
      </c>
      <c r="B3767" s="1">
        <v>42676</v>
      </c>
      <c r="C3767" t="str">
        <f t="shared" si="348"/>
        <v>Wednesday</v>
      </c>
      <c r="D3767" t="str">
        <f t="shared" si="349"/>
        <v>November</v>
      </c>
      <c r="E3767">
        <v>12.75</v>
      </c>
      <c r="F3767" t="s">
        <v>27</v>
      </c>
      <c r="G3767" t="s">
        <v>22</v>
      </c>
      <c r="H3767">
        <f t="shared" si="350"/>
        <v>17.75</v>
      </c>
      <c r="I3767">
        <v>12</v>
      </c>
      <c r="J3767" t="s">
        <v>46</v>
      </c>
      <c r="K3767" t="s">
        <v>47</v>
      </c>
      <c r="L3767">
        <f>Table357[[#This Row],[unit_price]]*Table357[[#This Row],[quantity]]</f>
        <v>153</v>
      </c>
      <c r="M3767">
        <f t="shared" si="351"/>
        <v>213</v>
      </c>
      <c r="N3767">
        <f t="shared" si="353"/>
        <v>60</v>
      </c>
      <c r="O3767" t="s">
        <v>112</v>
      </c>
      <c r="P3767" t="s">
        <v>115</v>
      </c>
      <c r="Q3767" t="str">
        <f>TEXT(Table357[[#This Row],[order_date]],"yyyy")</f>
        <v>2016</v>
      </c>
    </row>
    <row r="3768" spans="1:17" x14ac:dyDescent="0.3">
      <c r="A3768">
        <f t="shared" si="352"/>
        <v>7777899167</v>
      </c>
      <c r="B3768" s="1">
        <v>42676</v>
      </c>
      <c r="C3768" t="str">
        <f t="shared" si="348"/>
        <v>Wednesday</v>
      </c>
      <c r="D3768" t="str">
        <f t="shared" si="349"/>
        <v>November</v>
      </c>
      <c r="E3768">
        <v>20.75</v>
      </c>
      <c r="F3768" t="s">
        <v>13</v>
      </c>
      <c r="G3768" t="s">
        <v>14</v>
      </c>
      <c r="H3768">
        <f t="shared" si="350"/>
        <v>27.75</v>
      </c>
      <c r="I3768">
        <v>7</v>
      </c>
      <c r="J3768" t="s">
        <v>40</v>
      </c>
      <c r="K3768" t="s">
        <v>41</v>
      </c>
      <c r="L3768">
        <f>Table357[[#This Row],[unit_price]]*Table357[[#This Row],[quantity]]</f>
        <v>145.25</v>
      </c>
      <c r="M3768">
        <f t="shared" si="351"/>
        <v>194.25</v>
      </c>
      <c r="N3768">
        <f t="shared" si="353"/>
        <v>49</v>
      </c>
      <c r="O3768" t="s">
        <v>111</v>
      </c>
      <c r="P3768" t="s">
        <v>114</v>
      </c>
      <c r="Q3768" t="str">
        <f>TEXT(Table357[[#This Row],[order_date]],"yyyy")</f>
        <v>2016</v>
      </c>
    </row>
    <row r="3769" spans="1:17" x14ac:dyDescent="0.3">
      <c r="A3769">
        <f t="shared" si="352"/>
        <v>7777899168</v>
      </c>
      <c r="B3769" s="1">
        <v>42676</v>
      </c>
      <c r="C3769" t="str">
        <f t="shared" si="348"/>
        <v>Wednesday</v>
      </c>
      <c r="D3769" t="str">
        <f t="shared" si="349"/>
        <v>November</v>
      </c>
      <c r="E3769">
        <v>16</v>
      </c>
      <c r="F3769" t="s">
        <v>7</v>
      </c>
      <c r="G3769" t="s">
        <v>14</v>
      </c>
      <c r="H3769">
        <f t="shared" si="350"/>
        <v>21.5</v>
      </c>
      <c r="I3769">
        <v>9</v>
      </c>
      <c r="J3769" t="s">
        <v>20</v>
      </c>
      <c r="K3769" t="s">
        <v>21</v>
      </c>
      <c r="L3769">
        <f>Table357[[#This Row],[unit_price]]*Table357[[#This Row],[quantity]]</f>
        <v>144</v>
      </c>
      <c r="M3769">
        <f t="shared" si="351"/>
        <v>193.5</v>
      </c>
      <c r="N3769">
        <f t="shared" si="353"/>
        <v>49.5</v>
      </c>
      <c r="O3769" t="s">
        <v>111</v>
      </c>
      <c r="P3769" t="s">
        <v>115</v>
      </c>
      <c r="Q3769" t="str">
        <f>TEXT(Table357[[#This Row],[order_date]],"yyyy")</f>
        <v>2016</v>
      </c>
    </row>
    <row r="3770" spans="1:17" x14ac:dyDescent="0.3">
      <c r="A3770">
        <f t="shared" si="352"/>
        <v>7777899169</v>
      </c>
      <c r="B3770" s="1">
        <v>42676</v>
      </c>
      <c r="C3770" t="str">
        <f t="shared" si="348"/>
        <v>Wednesday</v>
      </c>
      <c r="D3770" t="str">
        <f t="shared" si="349"/>
        <v>November</v>
      </c>
      <c r="E3770">
        <v>18.5</v>
      </c>
      <c r="F3770" t="s">
        <v>13</v>
      </c>
      <c r="G3770" t="s">
        <v>14</v>
      </c>
      <c r="H3770">
        <f t="shared" si="350"/>
        <v>25.5</v>
      </c>
      <c r="I3770">
        <v>12</v>
      </c>
      <c r="J3770" t="s">
        <v>15</v>
      </c>
      <c r="K3770" t="s">
        <v>16</v>
      </c>
      <c r="L3770">
        <f>Table357[[#This Row],[unit_price]]*Table357[[#This Row],[quantity]]</f>
        <v>222</v>
      </c>
      <c r="M3770">
        <f t="shared" si="351"/>
        <v>306</v>
      </c>
      <c r="N3770">
        <f t="shared" si="353"/>
        <v>84</v>
      </c>
      <c r="O3770" t="s">
        <v>111</v>
      </c>
      <c r="P3770" t="s">
        <v>114</v>
      </c>
      <c r="Q3770" t="str">
        <f>TEXT(Table357[[#This Row],[order_date]],"yyyy")</f>
        <v>2016</v>
      </c>
    </row>
    <row r="3771" spans="1:17" x14ac:dyDescent="0.3">
      <c r="A3771">
        <f t="shared" si="352"/>
        <v>7777899170</v>
      </c>
      <c r="B3771" s="1">
        <v>42676</v>
      </c>
      <c r="C3771" t="str">
        <f t="shared" si="348"/>
        <v>Wednesday</v>
      </c>
      <c r="D3771" t="str">
        <f t="shared" si="349"/>
        <v>November</v>
      </c>
      <c r="E3771">
        <v>13.25</v>
      </c>
      <c r="F3771" t="s">
        <v>7</v>
      </c>
      <c r="G3771" t="s">
        <v>8</v>
      </c>
      <c r="H3771">
        <f t="shared" si="350"/>
        <v>17.75</v>
      </c>
      <c r="I3771">
        <v>3</v>
      </c>
      <c r="J3771" t="s">
        <v>9</v>
      </c>
      <c r="K3771" t="s">
        <v>10</v>
      </c>
      <c r="L3771">
        <f>Table357[[#This Row],[unit_price]]*Table357[[#This Row],[quantity]]</f>
        <v>39.75</v>
      </c>
      <c r="M3771">
        <f t="shared" si="351"/>
        <v>53.25</v>
      </c>
      <c r="N3771">
        <f t="shared" si="353"/>
        <v>13.5</v>
      </c>
      <c r="O3771" t="s">
        <v>112</v>
      </c>
      <c r="P3771" t="s">
        <v>114</v>
      </c>
      <c r="Q3771" t="str">
        <f>TEXT(Table357[[#This Row],[order_date]],"yyyy")</f>
        <v>2016</v>
      </c>
    </row>
    <row r="3772" spans="1:17" x14ac:dyDescent="0.3">
      <c r="A3772">
        <f t="shared" si="352"/>
        <v>7777899171</v>
      </c>
      <c r="B3772" s="1">
        <v>42676</v>
      </c>
      <c r="C3772" t="str">
        <f t="shared" si="348"/>
        <v>Wednesday</v>
      </c>
      <c r="D3772" t="str">
        <f t="shared" si="349"/>
        <v>November</v>
      </c>
      <c r="E3772">
        <v>9.75</v>
      </c>
      <c r="F3772" t="s">
        <v>27</v>
      </c>
      <c r="G3772" t="s">
        <v>8</v>
      </c>
      <c r="H3772">
        <f t="shared" si="350"/>
        <v>12.75</v>
      </c>
      <c r="I3772">
        <v>10</v>
      </c>
      <c r="J3772" t="s">
        <v>48</v>
      </c>
      <c r="K3772" t="s">
        <v>49</v>
      </c>
      <c r="L3772">
        <f>Table357[[#This Row],[unit_price]]*Table357[[#This Row],[quantity]]</f>
        <v>97.5</v>
      </c>
      <c r="M3772">
        <f t="shared" si="351"/>
        <v>127.5</v>
      </c>
      <c r="N3772">
        <f t="shared" si="353"/>
        <v>30</v>
      </c>
      <c r="O3772" t="s">
        <v>112</v>
      </c>
      <c r="P3772" t="s">
        <v>115</v>
      </c>
      <c r="Q3772" t="str">
        <f>TEXT(Table357[[#This Row],[order_date]],"yyyy")</f>
        <v>2016</v>
      </c>
    </row>
    <row r="3773" spans="1:17" x14ac:dyDescent="0.3">
      <c r="A3773">
        <f t="shared" si="352"/>
        <v>7777899172</v>
      </c>
      <c r="B3773" s="1">
        <v>42676</v>
      </c>
      <c r="C3773" t="str">
        <f t="shared" si="348"/>
        <v>Wednesday</v>
      </c>
      <c r="D3773" t="str">
        <f t="shared" si="349"/>
        <v>November</v>
      </c>
      <c r="E3773">
        <v>20.25</v>
      </c>
      <c r="F3773" t="s">
        <v>13</v>
      </c>
      <c r="G3773" t="s">
        <v>17</v>
      </c>
      <c r="H3773">
        <f t="shared" si="350"/>
        <v>30.25</v>
      </c>
      <c r="I3773">
        <v>2</v>
      </c>
      <c r="J3773" t="s">
        <v>70</v>
      </c>
      <c r="K3773" t="s">
        <v>71</v>
      </c>
      <c r="L3773">
        <f>Table357[[#This Row],[unit_price]]*Table357[[#This Row],[quantity]]</f>
        <v>40.5</v>
      </c>
      <c r="M3773">
        <f t="shared" si="351"/>
        <v>60.5</v>
      </c>
      <c r="N3773">
        <f t="shared" si="353"/>
        <v>20</v>
      </c>
      <c r="O3773" t="s">
        <v>111</v>
      </c>
      <c r="P3773" t="s">
        <v>114</v>
      </c>
      <c r="Q3773" t="str">
        <f>TEXT(Table357[[#This Row],[order_date]],"yyyy")</f>
        <v>2016</v>
      </c>
    </row>
    <row r="3774" spans="1:17" x14ac:dyDescent="0.3">
      <c r="A3774">
        <f t="shared" si="352"/>
        <v>7777899173</v>
      </c>
      <c r="B3774" s="1">
        <v>42676</v>
      </c>
      <c r="C3774" t="str">
        <f t="shared" si="348"/>
        <v>Wednesday</v>
      </c>
      <c r="D3774" t="str">
        <f t="shared" si="349"/>
        <v>November</v>
      </c>
      <c r="E3774">
        <v>12.5</v>
      </c>
      <c r="F3774" t="s">
        <v>27</v>
      </c>
      <c r="G3774" t="s">
        <v>17</v>
      </c>
      <c r="H3774">
        <f t="shared" si="350"/>
        <v>19.5</v>
      </c>
      <c r="I3774">
        <v>4</v>
      </c>
      <c r="J3774" t="s">
        <v>38</v>
      </c>
      <c r="K3774" t="s">
        <v>39</v>
      </c>
      <c r="L3774">
        <f>Table357[[#This Row],[unit_price]]*Table357[[#This Row],[quantity]]</f>
        <v>50</v>
      </c>
      <c r="M3774">
        <f t="shared" si="351"/>
        <v>78</v>
      </c>
      <c r="N3774">
        <f t="shared" si="353"/>
        <v>28</v>
      </c>
      <c r="O3774" t="s">
        <v>111</v>
      </c>
      <c r="P3774" t="s">
        <v>114</v>
      </c>
      <c r="Q3774" t="str">
        <f>TEXT(Table357[[#This Row],[order_date]],"yyyy")</f>
        <v>2016</v>
      </c>
    </row>
    <row r="3775" spans="1:17" x14ac:dyDescent="0.3">
      <c r="A3775">
        <f t="shared" si="352"/>
        <v>7777899174</v>
      </c>
      <c r="B3775" s="1">
        <v>42677</v>
      </c>
      <c r="C3775" t="str">
        <f t="shared" si="348"/>
        <v>Thursday</v>
      </c>
      <c r="D3775" t="str">
        <f t="shared" si="349"/>
        <v>November</v>
      </c>
      <c r="E3775">
        <v>17.95</v>
      </c>
      <c r="F3775" t="s">
        <v>13</v>
      </c>
      <c r="G3775" t="s">
        <v>14</v>
      </c>
      <c r="H3775">
        <f t="shared" si="350"/>
        <v>24.95</v>
      </c>
      <c r="I3775">
        <v>9</v>
      </c>
      <c r="J3775" t="s">
        <v>56</v>
      </c>
      <c r="K3775" t="s">
        <v>57</v>
      </c>
      <c r="L3775">
        <f>Table357[[#This Row],[unit_price]]*Table357[[#This Row],[quantity]]</f>
        <v>161.54999999999998</v>
      </c>
      <c r="M3775">
        <f t="shared" si="351"/>
        <v>224.54999999999998</v>
      </c>
      <c r="N3775">
        <f t="shared" si="353"/>
        <v>63</v>
      </c>
      <c r="O3775" t="s">
        <v>112</v>
      </c>
      <c r="P3775" t="s">
        <v>114</v>
      </c>
      <c r="Q3775" t="str">
        <f>TEXT(Table357[[#This Row],[order_date]],"yyyy")</f>
        <v>2016</v>
      </c>
    </row>
    <row r="3776" spans="1:17" x14ac:dyDescent="0.3">
      <c r="A3776">
        <f t="shared" si="352"/>
        <v>7777899175</v>
      </c>
      <c r="B3776" s="1">
        <v>42677</v>
      </c>
      <c r="C3776" t="str">
        <f t="shared" si="348"/>
        <v>Thursday</v>
      </c>
      <c r="D3776" t="str">
        <f t="shared" si="349"/>
        <v>November</v>
      </c>
      <c r="E3776">
        <v>20.75</v>
      </c>
      <c r="F3776" t="s">
        <v>13</v>
      </c>
      <c r="G3776" t="s">
        <v>22</v>
      </c>
      <c r="H3776">
        <f t="shared" si="350"/>
        <v>28.75</v>
      </c>
      <c r="I3776">
        <v>7</v>
      </c>
      <c r="J3776" t="s">
        <v>50</v>
      </c>
      <c r="K3776" t="s">
        <v>51</v>
      </c>
      <c r="L3776">
        <f>Table357[[#This Row],[unit_price]]*Table357[[#This Row],[quantity]]</f>
        <v>145.25</v>
      </c>
      <c r="M3776">
        <f t="shared" si="351"/>
        <v>201.25</v>
      </c>
      <c r="N3776">
        <f t="shared" si="353"/>
        <v>56</v>
      </c>
      <c r="O3776" t="s">
        <v>112</v>
      </c>
      <c r="P3776" t="s">
        <v>115</v>
      </c>
      <c r="Q3776" t="str">
        <f>TEXT(Table357[[#This Row],[order_date]],"yyyy")</f>
        <v>2016</v>
      </c>
    </row>
    <row r="3777" spans="1:17" x14ac:dyDescent="0.3">
      <c r="A3777">
        <f t="shared" si="352"/>
        <v>7777899176</v>
      </c>
      <c r="B3777" s="1">
        <v>42677</v>
      </c>
      <c r="C3777" t="str">
        <f t="shared" si="348"/>
        <v>Thursday</v>
      </c>
      <c r="D3777" t="str">
        <f t="shared" si="349"/>
        <v>November</v>
      </c>
      <c r="E3777">
        <v>9.75</v>
      </c>
      <c r="F3777" t="s">
        <v>27</v>
      </c>
      <c r="G3777" t="s">
        <v>8</v>
      </c>
      <c r="H3777">
        <f t="shared" si="350"/>
        <v>12.75</v>
      </c>
      <c r="I3777">
        <v>11</v>
      </c>
      <c r="J3777" t="s">
        <v>48</v>
      </c>
      <c r="K3777" t="s">
        <v>49</v>
      </c>
      <c r="L3777">
        <f>Table357[[#This Row],[unit_price]]*Table357[[#This Row],[quantity]]</f>
        <v>107.25</v>
      </c>
      <c r="M3777">
        <f t="shared" si="351"/>
        <v>140.25</v>
      </c>
      <c r="N3777">
        <f t="shared" si="353"/>
        <v>33</v>
      </c>
      <c r="O3777" t="s">
        <v>111</v>
      </c>
      <c r="P3777" t="s">
        <v>115</v>
      </c>
      <c r="Q3777" t="str">
        <f>TEXT(Table357[[#This Row],[order_date]],"yyyy")</f>
        <v>2016</v>
      </c>
    </row>
    <row r="3778" spans="1:17" x14ac:dyDescent="0.3">
      <c r="A3778">
        <f t="shared" si="352"/>
        <v>7777899177</v>
      </c>
      <c r="B3778" s="1">
        <v>42677</v>
      </c>
      <c r="C3778" t="str">
        <f t="shared" ref="C3778:C3841" si="354">TEXT(B3778,"dddd")</f>
        <v>Thursday</v>
      </c>
      <c r="D3778" t="str">
        <f t="shared" si="349"/>
        <v>November</v>
      </c>
      <c r="E3778">
        <v>16.25</v>
      </c>
      <c r="F3778" t="s">
        <v>7</v>
      </c>
      <c r="G3778" t="s">
        <v>17</v>
      </c>
      <c r="H3778">
        <f t="shared" si="350"/>
        <v>24.75</v>
      </c>
      <c r="I3778">
        <v>4</v>
      </c>
      <c r="J3778" t="s">
        <v>60</v>
      </c>
      <c r="K3778" t="s">
        <v>61</v>
      </c>
      <c r="L3778">
        <f>Table357[[#This Row],[unit_price]]*Table357[[#This Row],[quantity]]</f>
        <v>65</v>
      </c>
      <c r="M3778">
        <f t="shared" si="351"/>
        <v>99</v>
      </c>
      <c r="N3778">
        <f t="shared" si="353"/>
        <v>34</v>
      </c>
      <c r="O3778" t="s">
        <v>112</v>
      </c>
      <c r="P3778" t="s">
        <v>114</v>
      </c>
      <c r="Q3778" t="str">
        <f>TEXT(Table357[[#This Row],[order_date]],"yyyy")</f>
        <v>2016</v>
      </c>
    </row>
    <row r="3779" spans="1:17" x14ac:dyDescent="0.3">
      <c r="A3779">
        <f t="shared" si="352"/>
        <v>7777899178</v>
      </c>
      <c r="B3779" s="1">
        <v>42678</v>
      </c>
      <c r="C3779" t="str">
        <f t="shared" si="354"/>
        <v>Friday</v>
      </c>
      <c r="D3779" t="str">
        <f t="shared" ref="D3779:D3842" si="355">TEXT(B3779,"mmmm")</f>
        <v>November</v>
      </c>
      <c r="E3779">
        <v>25.5</v>
      </c>
      <c r="F3779" t="s">
        <v>76</v>
      </c>
      <c r="G3779" t="s">
        <v>8</v>
      </c>
      <c r="H3779">
        <f t="shared" ref="H3779:H3842" si="356">E3779 +   IF(F3779="S", 2, IF(F3779="M", 3.5, IF(F3779="L", 5, 0))) +  IF(G3779="Classic", 1, IF(G3779="Veggie", 2, IF(G3779="Chicken", 3, IF(G3779="Supreme",5,0))))</f>
        <v>26.5</v>
      </c>
      <c r="I3779">
        <v>4</v>
      </c>
      <c r="J3779" t="s">
        <v>30</v>
      </c>
      <c r="K3779" t="s">
        <v>31</v>
      </c>
      <c r="L3779">
        <f>Table357[[#This Row],[unit_price]]*Table357[[#This Row],[quantity]]</f>
        <v>102</v>
      </c>
      <c r="M3779">
        <f t="shared" ref="M3779:M3842" si="357">H3779*I3779</f>
        <v>106</v>
      </c>
      <c r="N3779">
        <f t="shared" si="353"/>
        <v>4</v>
      </c>
      <c r="O3779" t="s">
        <v>111</v>
      </c>
      <c r="P3779" t="s">
        <v>114</v>
      </c>
      <c r="Q3779" t="str">
        <f>TEXT(Table357[[#This Row],[order_date]],"yyyy")</f>
        <v>2016</v>
      </c>
    </row>
    <row r="3780" spans="1:17" x14ac:dyDescent="0.3">
      <c r="A3780">
        <f t="shared" ref="A3780:A3843" si="358">A3779+1</f>
        <v>7777899179</v>
      </c>
      <c r="B3780" s="1">
        <v>42678</v>
      </c>
      <c r="C3780" t="str">
        <f t="shared" si="354"/>
        <v>Friday</v>
      </c>
      <c r="D3780" t="str">
        <f t="shared" si="355"/>
        <v>November</v>
      </c>
      <c r="E3780">
        <v>20.75</v>
      </c>
      <c r="F3780" t="s">
        <v>13</v>
      </c>
      <c r="G3780" t="s">
        <v>22</v>
      </c>
      <c r="H3780">
        <f t="shared" si="356"/>
        <v>28.75</v>
      </c>
      <c r="I3780">
        <v>9</v>
      </c>
      <c r="J3780" t="s">
        <v>28</v>
      </c>
      <c r="K3780" t="s">
        <v>29</v>
      </c>
      <c r="L3780">
        <f>Table357[[#This Row],[unit_price]]*Table357[[#This Row],[quantity]]</f>
        <v>186.75</v>
      </c>
      <c r="M3780">
        <f t="shared" si="357"/>
        <v>258.75</v>
      </c>
      <c r="N3780">
        <f t="shared" si="353"/>
        <v>72</v>
      </c>
      <c r="O3780" t="s">
        <v>112</v>
      </c>
      <c r="P3780" t="s">
        <v>114</v>
      </c>
      <c r="Q3780" t="str">
        <f>TEXT(Table357[[#This Row],[order_date]],"yyyy")</f>
        <v>2016</v>
      </c>
    </row>
    <row r="3781" spans="1:17" x14ac:dyDescent="0.3">
      <c r="A3781">
        <f t="shared" si="358"/>
        <v>7777899180</v>
      </c>
      <c r="B3781" s="1">
        <v>42678</v>
      </c>
      <c r="C3781" t="str">
        <f t="shared" si="354"/>
        <v>Friday</v>
      </c>
      <c r="D3781" t="str">
        <f t="shared" si="355"/>
        <v>November</v>
      </c>
      <c r="E3781">
        <v>16.75</v>
      </c>
      <c r="F3781" t="s">
        <v>7</v>
      </c>
      <c r="G3781" t="s">
        <v>22</v>
      </c>
      <c r="H3781">
        <f t="shared" si="356"/>
        <v>23.25</v>
      </c>
      <c r="I3781">
        <v>7</v>
      </c>
      <c r="J3781" t="s">
        <v>46</v>
      </c>
      <c r="K3781" t="s">
        <v>47</v>
      </c>
      <c r="L3781">
        <f>Table357[[#This Row],[unit_price]]*Table357[[#This Row],[quantity]]</f>
        <v>117.25</v>
      </c>
      <c r="M3781">
        <f t="shared" si="357"/>
        <v>162.75</v>
      </c>
      <c r="N3781">
        <f t="shared" ref="N3781:N3844" si="359">(H3781-E3781)*I3781</f>
        <v>45.5</v>
      </c>
      <c r="O3781" t="s">
        <v>112</v>
      </c>
      <c r="P3781" t="s">
        <v>114</v>
      </c>
      <c r="Q3781" t="str">
        <f>TEXT(Table357[[#This Row],[order_date]],"yyyy")</f>
        <v>2016</v>
      </c>
    </row>
    <row r="3782" spans="1:17" x14ac:dyDescent="0.3">
      <c r="A3782">
        <f t="shared" si="358"/>
        <v>7777899181</v>
      </c>
      <c r="B3782" s="1">
        <v>42678</v>
      </c>
      <c r="C3782" t="str">
        <f t="shared" si="354"/>
        <v>Friday</v>
      </c>
      <c r="D3782" t="str">
        <f t="shared" si="355"/>
        <v>November</v>
      </c>
      <c r="E3782">
        <v>16.75</v>
      </c>
      <c r="F3782" t="s">
        <v>7</v>
      </c>
      <c r="G3782" t="s">
        <v>22</v>
      </c>
      <c r="H3782">
        <f t="shared" si="356"/>
        <v>23.25</v>
      </c>
      <c r="I3782">
        <v>12</v>
      </c>
      <c r="J3782" t="s">
        <v>28</v>
      </c>
      <c r="K3782" t="s">
        <v>29</v>
      </c>
      <c r="L3782">
        <f>Table357[[#This Row],[unit_price]]*Table357[[#This Row],[quantity]]</f>
        <v>201</v>
      </c>
      <c r="M3782">
        <f t="shared" si="357"/>
        <v>279</v>
      </c>
      <c r="N3782">
        <f t="shared" si="359"/>
        <v>78</v>
      </c>
      <c r="O3782" t="s">
        <v>112</v>
      </c>
      <c r="P3782" t="s">
        <v>115</v>
      </c>
      <c r="Q3782" t="str">
        <f>TEXT(Table357[[#This Row],[order_date]],"yyyy")</f>
        <v>2016</v>
      </c>
    </row>
    <row r="3783" spans="1:17" x14ac:dyDescent="0.3">
      <c r="A3783">
        <f t="shared" si="358"/>
        <v>7777899182</v>
      </c>
      <c r="B3783" s="1">
        <v>42678</v>
      </c>
      <c r="C3783" t="str">
        <f t="shared" si="354"/>
        <v>Friday</v>
      </c>
      <c r="D3783" t="str">
        <f t="shared" si="355"/>
        <v>November</v>
      </c>
      <c r="E3783">
        <v>15.25</v>
      </c>
      <c r="F3783" t="s">
        <v>13</v>
      </c>
      <c r="G3783" t="s">
        <v>8</v>
      </c>
      <c r="H3783">
        <f t="shared" si="356"/>
        <v>21.25</v>
      </c>
      <c r="I3783">
        <v>4</v>
      </c>
      <c r="J3783" t="s">
        <v>48</v>
      </c>
      <c r="K3783" t="s">
        <v>49</v>
      </c>
      <c r="L3783">
        <f>Table357[[#This Row],[unit_price]]*Table357[[#This Row],[quantity]]</f>
        <v>61</v>
      </c>
      <c r="M3783">
        <f t="shared" si="357"/>
        <v>85</v>
      </c>
      <c r="N3783">
        <f t="shared" si="359"/>
        <v>24</v>
      </c>
      <c r="O3783" t="s">
        <v>111</v>
      </c>
      <c r="P3783" t="s">
        <v>114</v>
      </c>
      <c r="Q3783" t="str">
        <f>TEXT(Table357[[#This Row],[order_date]],"yyyy")</f>
        <v>2016</v>
      </c>
    </row>
    <row r="3784" spans="1:17" x14ac:dyDescent="0.3">
      <c r="A3784">
        <f t="shared" si="358"/>
        <v>7777899183</v>
      </c>
      <c r="B3784" s="1">
        <v>42678</v>
      </c>
      <c r="C3784" t="str">
        <f t="shared" si="354"/>
        <v>Friday</v>
      </c>
      <c r="D3784" t="str">
        <f t="shared" si="355"/>
        <v>November</v>
      </c>
      <c r="E3784">
        <v>20.25</v>
      </c>
      <c r="F3784" t="s">
        <v>13</v>
      </c>
      <c r="G3784" t="s">
        <v>14</v>
      </c>
      <c r="H3784">
        <f t="shared" si="356"/>
        <v>27.25</v>
      </c>
      <c r="I3784">
        <v>10</v>
      </c>
      <c r="J3784" t="s">
        <v>20</v>
      </c>
      <c r="K3784" t="s">
        <v>21</v>
      </c>
      <c r="L3784">
        <f>Table357[[#This Row],[unit_price]]*Table357[[#This Row],[quantity]]</f>
        <v>202.5</v>
      </c>
      <c r="M3784">
        <f t="shared" si="357"/>
        <v>272.5</v>
      </c>
      <c r="N3784">
        <f t="shared" si="359"/>
        <v>70</v>
      </c>
      <c r="O3784" t="s">
        <v>112</v>
      </c>
      <c r="P3784" t="s">
        <v>114</v>
      </c>
      <c r="Q3784" t="str">
        <f>TEXT(Table357[[#This Row],[order_date]],"yyyy")</f>
        <v>2016</v>
      </c>
    </row>
    <row r="3785" spans="1:17" x14ac:dyDescent="0.3">
      <c r="A3785">
        <f t="shared" si="358"/>
        <v>7777899184</v>
      </c>
      <c r="B3785" s="1">
        <v>42678</v>
      </c>
      <c r="C3785" t="str">
        <f t="shared" si="354"/>
        <v>Friday</v>
      </c>
      <c r="D3785" t="str">
        <f t="shared" si="355"/>
        <v>November</v>
      </c>
      <c r="E3785">
        <v>20.75</v>
      </c>
      <c r="F3785" t="s">
        <v>13</v>
      </c>
      <c r="G3785" t="s">
        <v>22</v>
      </c>
      <c r="H3785">
        <f t="shared" si="356"/>
        <v>28.75</v>
      </c>
      <c r="I3785">
        <v>9</v>
      </c>
      <c r="J3785" t="s">
        <v>28</v>
      </c>
      <c r="K3785" t="s">
        <v>29</v>
      </c>
      <c r="L3785">
        <f>Table357[[#This Row],[unit_price]]*Table357[[#This Row],[quantity]]</f>
        <v>186.75</v>
      </c>
      <c r="M3785">
        <f t="shared" si="357"/>
        <v>258.75</v>
      </c>
      <c r="N3785">
        <f t="shared" si="359"/>
        <v>72</v>
      </c>
      <c r="O3785" t="s">
        <v>111</v>
      </c>
      <c r="P3785" t="s">
        <v>114</v>
      </c>
      <c r="Q3785" t="str">
        <f>TEXT(Table357[[#This Row],[order_date]],"yyyy")</f>
        <v>2016</v>
      </c>
    </row>
    <row r="3786" spans="1:17" x14ac:dyDescent="0.3">
      <c r="A3786">
        <f t="shared" si="358"/>
        <v>7777899185</v>
      </c>
      <c r="B3786" s="1">
        <v>42679</v>
      </c>
      <c r="C3786" t="str">
        <f t="shared" si="354"/>
        <v>Saturday</v>
      </c>
      <c r="D3786" t="str">
        <f t="shared" si="355"/>
        <v>November</v>
      </c>
      <c r="E3786">
        <v>12</v>
      </c>
      <c r="F3786" t="s">
        <v>27</v>
      </c>
      <c r="G3786" t="s">
        <v>8</v>
      </c>
      <c r="H3786">
        <f t="shared" si="356"/>
        <v>15</v>
      </c>
      <c r="I3786">
        <v>2</v>
      </c>
      <c r="J3786" t="s">
        <v>52</v>
      </c>
      <c r="K3786" t="s">
        <v>53</v>
      </c>
      <c r="L3786">
        <f>Table357[[#This Row],[unit_price]]*Table357[[#This Row],[quantity]]</f>
        <v>24</v>
      </c>
      <c r="M3786">
        <f t="shared" si="357"/>
        <v>30</v>
      </c>
      <c r="N3786">
        <f t="shared" si="359"/>
        <v>6</v>
      </c>
      <c r="O3786" t="s">
        <v>111</v>
      </c>
      <c r="P3786" t="s">
        <v>115</v>
      </c>
      <c r="Q3786" t="str">
        <f>TEXT(Table357[[#This Row],[order_date]],"yyyy")</f>
        <v>2016</v>
      </c>
    </row>
    <row r="3787" spans="1:17" x14ac:dyDescent="0.3">
      <c r="A3787">
        <f t="shared" si="358"/>
        <v>7777899186</v>
      </c>
      <c r="B3787" s="1">
        <v>42679</v>
      </c>
      <c r="C3787" t="str">
        <f t="shared" si="354"/>
        <v>Saturday</v>
      </c>
      <c r="D3787" t="str">
        <f t="shared" si="355"/>
        <v>November</v>
      </c>
      <c r="E3787">
        <v>9.75</v>
      </c>
      <c r="F3787" t="s">
        <v>27</v>
      </c>
      <c r="G3787" t="s">
        <v>8</v>
      </c>
      <c r="H3787">
        <f t="shared" si="356"/>
        <v>12.75</v>
      </c>
      <c r="I3787">
        <v>2</v>
      </c>
      <c r="J3787" t="s">
        <v>48</v>
      </c>
      <c r="K3787" t="s">
        <v>49</v>
      </c>
      <c r="L3787">
        <f>Table357[[#This Row],[unit_price]]*Table357[[#This Row],[quantity]]</f>
        <v>19.5</v>
      </c>
      <c r="M3787">
        <f t="shared" si="357"/>
        <v>25.5</v>
      </c>
      <c r="N3787">
        <f t="shared" si="359"/>
        <v>6</v>
      </c>
      <c r="O3787" t="s">
        <v>111</v>
      </c>
      <c r="P3787" t="s">
        <v>115</v>
      </c>
      <c r="Q3787" t="str">
        <f>TEXT(Table357[[#This Row],[order_date]],"yyyy")</f>
        <v>2016</v>
      </c>
    </row>
    <row r="3788" spans="1:17" x14ac:dyDescent="0.3">
      <c r="A3788">
        <f t="shared" si="358"/>
        <v>7777899187</v>
      </c>
      <c r="B3788" s="1">
        <v>42679</v>
      </c>
      <c r="C3788" t="str">
        <f t="shared" si="354"/>
        <v>Saturday</v>
      </c>
      <c r="D3788" t="str">
        <f t="shared" si="355"/>
        <v>November</v>
      </c>
      <c r="E3788">
        <v>12.25</v>
      </c>
      <c r="F3788" t="s">
        <v>27</v>
      </c>
      <c r="G3788" t="s">
        <v>17</v>
      </c>
      <c r="H3788">
        <f t="shared" si="356"/>
        <v>19.25</v>
      </c>
      <c r="I3788">
        <v>1</v>
      </c>
      <c r="J3788" t="s">
        <v>70</v>
      </c>
      <c r="K3788" t="s">
        <v>71</v>
      </c>
      <c r="L3788">
        <f>Table357[[#This Row],[unit_price]]*Table357[[#This Row],[quantity]]</f>
        <v>12.25</v>
      </c>
      <c r="M3788">
        <f t="shared" si="357"/>
        <v>19.25</v>
      </c>
      <c r="N3788">
        <f t="shared" si="359"/>
        <v>7</v>
      </c>
      <c r="O3788" t="s">
        <v>111</v>
      </c>
      <c r="P3788" t="s">
        <v>115</v>
      </c>
      <c r="Q3788" t="str">
        <f>TEXT(Table357[[#This Row],[order_date]],"yyyy")</f>
        <v>2016</v>
      </c>
    </row>
    <row r="3789" spans="1:17" x14ac:dyDescent="0.3">
      <c r="A3789">
        <f t="shared" si="358"/>
        <v>7777899188</v>
      </c>
      <c r="B3789" s="1">
        <v>42679</v>
      </c>
      <c r="C3789" t="str">
        <f t="shared" si="354"/>
        <v>Saturday</v>
      </c>
      <c r="D3789" t="str">
        <f t="shared" si="355"/>
        <v>November</v>
      </c>
      <c r="E3789">
        <v>20.75</v>
      </c>
      <c r="F3789" t="s">
        <v>13</v>
      </c>
      <c r="G3789" t="s">
        <v>17</v>
      </c>
      <c r="H3789">
        <f t="shared" si="356"/>
        <v>30.75</v>
      </c>
      <c r="I3789">
        <v>4</v>
      </c>
      <c r="J3789" t="s">
        <v>54</v>
      </c>
      <c r="K3789" t="s">
        <v>55</v>
      </c>
      <c r="L3789">
        <f>Table357[[#This Row],[unit_price]]*Table357[[#This Row],[quantity]]</f>
        <v>83</v>
      </c>
      <c r="M3789">
        <f t="shared" si="357"/>
        <v>123</v>
      </c>
      <c r="N3789">
        <f t="shared" si="359"/>
        <v>40</v>
      </c>
      <c r="O3789" t="s">
        <v>111</v>
      </c>
      <c r="P3789" t="s">
        <v>114</v>
      </c>
      <c r="Q3789" t="str">
        <f>TEXT(Table357[[#This Row],[order_date]],"yyyy")</f>
        <v>2016</v>
      </c>
    </row>
    <row r="3790" spans="1:17" x14ac:dyDescent="0.3">
      <c r="A3790">
        <f t="shared" si="358"/>
        <v>7777899189</v>
      </c>
      <c r="B3790" s="1">
        <v>42679</v>
      </c>
      <c r="C3790" t="str">
        <f t="shared" si="354"/>
        <v>Saturday</v>
      </c>
      <c r="D3790" t="str">
        <f t="shared" si="355"/>
        <v>November</v>
      </c>
      <c r="E3790">
        <v>20.75</v>
      </c>
      <c r="F3790" t="s">
        <v>13</v>
      </c>
      <c r="G3790" t="s">
        <v>22</v>
      </c>
      <c r="H3790">
        <f t="shared" si="356"/>
        <v>28.75</v>
      </c>
      <c r="I3790">
        <v>5</v>
      </c>
      <c r="J3790" t="s">
        <v>23</v>
      </c>
      <c r="K3790" t="s">
        <v>24</v>
      </c>
      <c r="L3790">
        <f>Table357[[#This Row],[unit_price]]*Table357[[#This Row],[quantity]]</f>
        <v>103.75</v>
      </c>
      <c r="M3790">
        <f t="shared" si="357"/>
        <v>143.75</v>
      </c>
      <c r="N3790">
        <f t="shared" si="359"/>
        <v>40</v>
      </c>
      <c r="O3790" t="s">
        <v>112</v>
      </c>
      <c r="P3790" t="s">
        <v>114</v>
      </c>
      <c r="Q3790" t="str">
        <f>TEXT(Table357[[#This Row],[order_date]],"yyyy")</f>
        <v>2016</v>
      </c>
    </row>
    <row r="3791" spans="1:17" x14ac:dyDescent="0.3">
      <c r="A3791">
        <f t="shared" si="358"/>
        <v>7777899190</v>
      </c>
      <c r="B3791" s="1">
        <v>42679</v>
      </c>
      <c r="C3791" t="str">
        <f t="shared" si="354"/>
        <v>Saturday</v>
      </c>
      <c r="D3791" t="str">
        <f t="shared" si="355"/>
        <v>November</v>
      </c>
      <c r="E3791">
        <v>20.75</v>
      </c>
      <c r="F3791" t="s">
        <v>13</v>
      </c>
      <c r="G3791" t="s">
        <v>22</v>
      </c>
      <c r="H3791">
        <f t="shared" si="356"/>
        <v>28.75</v>
      </c>
      <c r="I3791">
        <v>1</v>
      </c>
      <c r="J3791" t="s">
        <v>28</v>
      </c>
      <c r="K3791" t="s">
        <v>29</v>
      </c>
      <c r="L3791">
        <f>Table357[[#This Row],[unit_price]]*Table357[[#This Row],[quantity]]</f>
        <v>20.75</v>
      </c>
      <c r="M3791">
        <f t="shared" si="357"/>
        <v>28.75</v>
      </c>
      <c r="N3791">
        <f t="shared" si="359"/>
        <v>8</v>
      </c>
      <c r="O3791" t="s">
        <v>111</v>
      </c>
      <c r="P3791" t="s">
        <v>114</v>
      </c>
      <c r="Q3791" t="str">
        <f>TEXT(Table357[[#This Row],[order_date]],"yyyy")</f>
        <v>2016</v>
      </c>
    </row>
    <row r="3792" spans="1:17" x14ac:dyDescent="0.3">
      <c r="A3792">
        <f t="shared" si="358"/>
        <v>7777899191</v>
      </c>
      <c r="B3792" s="1">
        <v>42679</v>
      </c>
      <c r="C3792" t="str">
        <f t="shared" si="354"/>
        <v>Saturday</v>
      </c>
      <c r="D3792" t="str">
        <f t="shared" si="355"/>
        <v>November</v>
      </c>
      <c r="E3792">
        <v>20.75</v>
      </c>
      <c r="F3792" t="s">
        <v>13</v>
      </c>
      <c r="G3792" t="s">
        <v>22</v>
      </c>
      <c r="H3792">
        <f t="shared" si="356"/>
        <v>28.75</v>
      </c>
      <c r="I3792">
        <v>9</v>
      </c>
      <c r="J3792" t="s">
        <v>46</v>
      </c>
      <c r="K3792" t="s">
        <v>47</v>
      </c>
      <c r="L3792">
        <f>Table357[[#This Row],[unit_price]]*Table357[[#This Row],[quantity]]</f>
        <v>186.75</v>
      </c>
      <c r="M3792">
        <f t="shared" si="357"/>
        <v>258.75</v>
      </c>
      <c r="N3792">
        <f t="shared" si="359"/>
        <v>72</v>
      </c>
      <c r="O3792" t="s">
        <v>111</v>
      </c>
      <c r="P3792" t="s">
        <v>115</v>
      </c>
      <c r="Q3792" t="str">
        <f>TEXT(Table357[[#This Row],[order_date]],"yyyy")</f>
        <v>2016</v>
      </c>
    </row>
    <row r="3793" spans="1:17" x14ac:dyDescent="0.3">
      <c r="A3793">
        <f t="shared" si="358"/>
        <v>7777899192</v>
      </c>
      <c r="B3793" s="1">
        <v>42679</v>
      </c>
      <c r="C3793" t="str">
        <f t="shared" si="354"/>
        <v>Saturday</v>
      </c>
      <c r="D3793" t="str">
        <f t="shared" si="355"/>
        <v>November</v>
      </c>
      <c r="E3793">
        <v>18.5</v>
      </c>
      <c r="F3793" t="s">
        <v>13</v>
      </c>
      <c r="G3793" t="s">
        <v>14</v>
      </c>
      <c r="H3793">
        <f t="shared" si="356"/>
        <v>25.5</v>
      </c>
      <c r="I3793">
        <v>2</v>
      </c>
      <c r="J3793" t="s">
        <v>15</v>
      </c>
      <c r="K3793" t="s">
        <v>16</v>
      </c>
      <c r="L3793">
        <f>Table357[[#This Row],[unit_price]]*Table357[[#This Row],[quantity]]</f>
        <v>37</v>
      </c>
      <c r="M3793">
        <f t="shared" si="357"/>
        <v>51</v>
      </c>
      <c r="N3793">
        <f t="shared" si="359"/>
        <v>14</v>
      </c>
      <c r="O3793" t="s">
        <v>112</v>
      </c>
      <c r="P3793" t="s">
        <v>115</v>
      </c>
      <c r="Q3793" t="str">
        <f>TEXT(Table357[[#This Row],[order_date]],"yyyy")</f>
        <v>2016</v>
      </c>
    </row>
    <row r="3794" spans="1:17" x14ac:dyDescent="0.3">
      <c r="A3794">
        <f t="shared" si="358"/>
        <v>7777899193</v>
      </c>
      <c r="B3794" s="1">
        <v>42679</v>
      </c>
      <c r="C3794" t="str">
        <f t="shared" si="354"/>
        <v>Saturday</v>
      </c>
      <c r="D3794" t="str">
        <f t="shared" si="355"/>
        <v>November</v>
      </c>
      <c r="E3794">
        <v>20.5</v>
      </c>
      <c r="F3794" t="s">
        <v>13</v>
      </c>
      <c r="G3794" t="s">
        <v>8</v>
      </c>
      <c r="H3794">
        <f t="shared" si="356"/>
        <v>26.5</v>
      </c>
      <c r="I3794">
        <v>10</v>
      </c>
      <c r="J3794" t="s">
        <v>36</v>
      </c>
      <c r="K3794" t="s">
        <v>37</v>
      </c>
      <c r="L3794">
        <f>Table357[[#This Row],[unit_price]]*Table357[[#This Row],[quantity]]</f>
        <v>205</v>
      </c>
      <c r="M3794">
        <f t="shared" si="357"/>
        <v>265</v>
      </c>
      <c r="N3794">
        <f t="shared" si="359"/>
        <v>60</v>
      </c>
      <c r="O3794" t="s">
        <v>112</v>
      </c>
      <c r="P3794" t="s">
        <v>115</v>
      </c>
      <c r="Q3794" t="str">
        <f>TEXT(Table357[[#This Row],[order_date]],"yyyy")</f>
        <v>2016</v>
      </c>
    </row>
    <row r="3795" spans="1:17" x14ac:dyDescent="0.3">
      <c r="A3795">
        <f t="shared" si="358"/>
        <v>7777899194</v>
      </c>
      <c r="B3795" s="1">
        <v>42680</v>
      </c>
      <c r="C3795" t="str">
        <f t="shared" si="354"/>
        <v>Sunday</v>
      </c>
      <c r="D3795" t="str">
        <f t="shared" si="355"/>
        <v>November</v>
      </c>
      <c r="E3795">
        <v>16.5</v>
      </c>
      <c r="F3795" t="s">
        <v>7</v>
      </c>
      <c r="G3795" t="s">
        <v>17</v>
      </c>
      <c r="H3795">
        <f t="shared" si="356"/>
        <v>25</v>
      </c>
      <c r="I3795">
        <v>4</v>
      </c>
      <c r="J3795" t="s">
        <v>18</v>
      </c>
      <c r="K3795" t="s">
        <v>19</v>
      </c>
      <c r="L3795">
        <f>Table357[[#This Row],[unit_price]]*Table357[[#This Row],[quantity]]</f>
        <v>66</v>
      </c>
      <c r="M3795">
        <f t="shared" si="357"/>
        <v>100</v>
      </c>
      <c r="N3795">
        <f t="shared" si="359"/>
        <v>34</v>
      </c>
      <c r="O3795" t="s">
        <v>112</v>
      </c>
      <c r="P3795" t="s">
        <v>114</v>
      </c>
      <c r="Q3795" t="str">
        <f>TEXT(Table357[[#This Row],[order_date]],"yyyy")</f>
        <v>2016</v>
      </c>
    </row>
    <row r="3796" spans="1:17" x14ac:dyDescent="0.3">
      <c r="A3796">
        <f t="shared" si="358"/>
        <v>7777899195</v>
      </c>
      <c r="B3796" s="1">
        <v>42681</v>
      </c>
      <c r="C3796" t="str">
        <f t="shared" si="354"/>
        <v>Monday</v>
      </c>
      <c r="D3796" t="str">
        <f t="shared" si="355"/>
        <v>November</v>
      </c>
      <c r="E3796">
        <v>20.25</v>
      </c>
      <c r="F3796" t="s">
        <v>13</v>
      </c>
      <c r="G3796" t="s">
        <v>14</v>
      </c>
      <c r="H3796">
        <f t="shared" si="356"/>
        <v>27.25</v>
      </c>
      <c r="I3796">
        <v>1</v>
      </c>
      <c r="J3796" t="s">
        <v>64</v>
      </c>
      <c r="K3796" t="s">
        <v>65</v>
      </c>
      <c r="L3796">
        <f>Table357[[#This Row],[unit_price]]*Table357[[#This Row],[quantity]]</f>
        <v>20.25</v>
      </c>
      <c r="M3796">
        <f t="shared" si="357"/>
        <v>27.25</v>
      </c>
      <c r="N3796">
        <f t="shared" si="359"/>
        <v>7</v>
      </c>
      <c r="O3796" t="s">
        <v>111</v>
      </c>
      <c r="P3796" t="s">
        <v>114</v>
      </c>
      <c r="Q3796" t="str">
        <f>TEXT(Table357[[#This Row],[order_date]],"yyyy")</f>
        <v>2016</v>
      </c>
    </row>
    <row r="3797" spans="1:17" x14ac:dyDescent="0.3">
      <c r="A3797">
        <f t="shared" si="358"/>
        <v>7777899196</v>
      </c>
      <c r="B3797" s="1">
        <v>42681</v>
      </c>
      <c r="C3797" t="str">
        <f t="shared" si="354"/>
        <v>Monday</v>
      </c>
      <c r="D3797" t="str">
        <f t="shared" si="355"/>
        <v>November</v>
      </c>
      <c r="E3797">
        <v>12</v>
      </c>
      <c r="F3797" t="s">
        <v>27</v>
      </c>
      <c r="G3797" t="s">
        <v>14</v>
      </c>
      <c r="H3797">
        <f t="shared" si="356"/>
        <v>16</v>
      </c>
      <c r="I3797">
        <v>4</v>
      </c>
      <c r="J3797" t="s">
        <v>64</v>
      </c>
      <c r="K3797" t="s">
        <v>65</v>
      </c>
      <c r="L3797">
        <f>Table357[[#This Row],[unit_price]]*Table357[[#This Row],[quantity]]</f>
        <v>48</v>
      </c>
      <c r="M3797">
        <f t="shared" si="357"/>
        <v>64</v>
      </c>
      <c r="N3797">
        <f t="shared" si="359"/>
        <v>16</v>
      </c>
      <c r="O3797" t="s">
        <v>111</v>
      </c>
      <c r="P3797" t="s">
        <v>115</v>
      </c>
      <c r="Q3797" t="str">
        <f>TEXT(Table357[[#This Row],[order_date]],"yyyy")</f>
        <v>2016</v>
      </c>
    </row>
    <row r="3798" spans="1:17" x14ac:dyDescent="0.3">
      <c r="A3798">
        <f t="shared" si="358"/>
        <v>7777899197</v>
      </c>
      <c r="B3798" s="1">
        <v>42681</v>
      </c>
      <c r="C3798" t="str">
        <f t="shared" si="354"/>
        <v>Monday</v>
      </c>
      <c r="D3798" t="str">
        <f t="shared" si="355"/>
        <v>November</v>
      </c>
      <c r="E3798">
        <v>20.5</v>
      </c>
      <c r="F3798" t="s">
        <v>13</v>
      </c>
      <c r="G3798" t="s">
        <v>8</v>
      </c>
      <c r="H3798">
        <f t="shared" si="356"/>
        <v>26.5</v>
      </c>
      <c r="I3798">
        <v>2</v>
      </c>
      <c r="J3798" t="s">
        <v>58</v>
      </c>
      <c r="K3798" t="s">
        <v>59</v>
      </c>
      <c r="L3798">
        <f>Table357[[#This Row],[unit_price]]*Table357[[#This Row],[quantity]]</f>
        <v>41</v>
      </c>
      <c r="M3798">
        <f t="shared" si="357"/>
        <v>53</v>
      </c>
      <c r="N3798">
        <f t="shared" si="359"/>
        <v>12</v>
      </c>
      <c r="O3798" t="s">
        <v>111</v>
      </c>
      <c r="P3798" t="s">
        <v>114</v>
      </c>
      <c r="Q3798" t="str">
        <f>TEXT(Table357[[#This Row],[order_date]],"yyyy")</f>
        <v>2016</v>
      </c>
    </row>
    <row r="3799" spans="1:17" x14ac:dyDescent="0.3">
      <c r="A3799">
        <f t="shared" si="358"/>
        <v>7777899198</v>
      </c>
      <c r="B3799" s="1">
        <v>42681</v>
      </c>
      <c r="C3799" t="str">
        <f t="shared" si="354"/>
        <v>Monday</v>
      </c>
      <c r="D3799" t="str">
        <f t="shared" si="355"/>
        <v>November</v>
      </c>
      <c r="E3799">
        <v>16.5</v>
      </c>
      <c r="F3799" t="s">
        <v>7</v>
      </c>
      <c r="G3799" t="s">
        <v>17</v>
      </c>
      <c r="H3799">
        <f t="shared" si="356"/>
        <v>25</v>
      </c>
      <c r="I3799">
        <v>6</v>
      </c>
      <c r="J3799" t="s">
        <v>66</v>
      </c>
      <c r="K3799" t="s">
        <v>67</v>
      </c>
      <c r="L3799">
        <f>Table357[[#This Row],[unit_price]]*Table357[[#This Row],[quantity]]</f>
        <v>99</v>
      </c>
      <c r="M3799">
        <f t="shared" si="357"/>
        <v>150</v>
      </c>
      <c r="N3799">
        <f t="shared" si="359"/>
        <v>51</v>
      </c>
      <c r="O3799" t="s">
        <v>112</v>
      </c>
      <c r="P3799" t="s">
        <v>115</v>
      </c>
      <c r="Q3799" t="str">
        <f>TEXT(Table357[[#This Row],[order_date]],"yyyy")</f>
        <v>2016</v>
      </c>
    </row>
    <row r="3800" spans="1:17" x14ac:dyDescent="0.3">
      <c r="A3800">
        <f t="shared" si="358"/>
        <v>7777899199</v>
      </c>
      <c r="B3800" s="1">
        <v>42681</v>
      </c>
      <c r="C3800" t="str">
        <f t="shared" si="354"/>
        <v>Monday</v>
      </c>
      <c r="D3800" t="str">
        <f t="shared" si="355"/>
        <v>November</v>
      </c>
      <c r="E3800">
        <v>20.25</v>
      </c>
      <c r="F3800" t="s">
        <v>13</v>
      </c>
      <c r="G3800" t="s">
        <v>17</v>
      </c>
      <c r="H3800">
        <f t="shared" si="356"/>
        <v>30.25</v>
      </c>
      <c r="I3800">
        <v>9</v>
      </c>
      <c r="J3800" t="s">
        <v>70</v>
      </c>
      <c r="K3800" t="s">
        <v>71</v>
      </c>
      <c r="L3800">
        <f>Table357[[#This Row],[unit_price]]*Table357[[#This Row],[quantity]]</f>
        <v>182.25</v>
      </c>
      <c r="M3800">
        <f t="shared" si="357"/>
        <v>272.25</v>
      </c>
      <c r="N3800">
        <f t="shared" si="359"/>
        <v>90</v>
      </c>
      <c r="O3800" t="s">
        <v>111</v>
      </c>
      <c r="P3800" t="s">
        <v>115</v>
      </c>
      <c r="Q3800" t="str">
        <f>TEXT(Table357[[#This Row],[order_date]],"yyyy")</f>
        <v>2016</v>
      </c>
    </row>
    <row r="3801" spans="1:17" x14ac:dyDescent="0.3">
      <c r="A3801">
        <f t="shared" si="358"/>
        <v>7777899200</v>
      </c>
      <c r="B3801" s="1">
        <v>42682</v>
      </c>
      <c r="C3801" t="str">
        <f t="shared" si="354"/>
        <v>Tuesday</v>
      </c>
      <c r="D3801" t="str">
        <f t="shared" si="355"/>
        <v>November</v>
      </c>
      <c r="E3801">
        <v>16.25</v>
      </c>
      <c r="F3801" t="s">
        <v>7</v>
      </c>
      <c r="G3801" t="s">
        <v>17</v>
      </c>
      <c r="H3801">
        <f t="shared" si="356"/>
        <v>24.75</v>
      </c>
      <c r="I3801">
        <v>3</v>
      </c>
      <c r="J3801" t="s">
        <v>70</v>
      </c>
      <c r="K3801" t="s">
        <v>71</v>
      </c>
      <c r="L3801">
        <f>Table357[[#This Row],[unit_price]]*Table357[[#This Row],[quantity]]</f>
        <v>48.75</v>
      </c>
      <c r="M3801">
        <f t="shared" si="357"/>
        <v>74.25</v>
      </c>
      <c r="N3801">
        <f t="shared" si="359"/>
        <v>25.5</v>
      </c>
      <c r="O3801" t="s">
        <v>111</v>
      </c>
      <c r="P3801" t="s">
        <v>115</v>
      </c>
      <c r="Q3801" t="str">
        <f>TEXT(Table357[[#This Row],[order_date]],"yyyy")</f>
        <v>2016</v>
      </c>
    </row>
    <row r="3802" spans="1:17" x14ac:dyDescent="0.3">
      <c r="A3802">
        <f t="shared" si="358"/>
        <v>7777899201</v>
      </c>
      <c r="B3802" s="1">
        <v>42682</v>
      </c>
      <c r="C3802" t="str">
        <f t="shared" si="354"/>
        <v>Tuesday</v>
      </c>
      <c r="D3802" t="str">
        <f t="shared" si="355"/>
        <v>November</v>
      </c>
      <c r="E3802">
        <v>16.75</v>
      </c>
      <c r="F3802" t="s">
        <v>7</v>
      </c>
      <c r="G3802" t="s">
        <v>22</v>
      </c>
      <c r="H3802">
        <f t="shared" si="356"/>
        <v>23.25</v>
      </c>
      <c r="I3802">
        <v>8</v>
      </c>
      <c r="J3802" t="s">
        <v>44</v>
      </c>
      <c r="K3802" t="s">
        <v>45</v>
      </c>
      <c r="L3802">
        <f>Table357[[#This Row],[unit_price]]*Table357[[#This Row],[quantity]]</f>
        <v>134</v>
      </c>
      <c r="M3802">
        <f t="shared" si="357"/>
        <v>186</v>
      </c>
      <c r="N3802">
        <f t="shared" si="359"/>
        <v>52</v>
      </c>
      <c r="O3802" t="s">
        <v>112</v>
      </c>
      <c r="P3802" t="s">
        <v>115</v>
      </c>
      <c r="Q3802" t="str">
        <f>TEXT(Table357[[#This Row],[order_date]],"yyyy")</f>
        <v>2016</v>
      </c>
    </row>
    <row r="3803" spans="1:17" x14ac:dyDescent="0.3">
      <c r="A3803">
        <f t="shared" si="358"/>
        <v>7777899202</v>
      </c>
      <c r="B3803" s="1">
        <v>42682</v>
      </c>
      <c r="C3803" t="str">
        <f t="shared" si="354"/>
        <v>Tuesday</v>
      </c>
      <c r="D3803" t="str">
        <f t="shared" si="355"/>
        <v>November</v>
      </c>
      <c r="E3803">
        <v>12.75</v>
      </c>
      <c r="F3803" t="s">
        <v>27</v>
      </c>
      <c r="G3803" t="s">
        <v>22</v>
      </c>
      <c r="H3803">
        <f t="shared" si="356"/>
        <v>17.75</v>
      </c>
      <c r="I3803">
        <v>9</v>
      </c>
      <c r="J3803" t="s">
        <v>23</v>
      </c>
      <c r="K3803" t="s">
        <v>24</v>
      </c>
      <c r="L3803">
        <f>Table357[[#This Row],[unit_price]]*Table357[[#This Row],[quantity]]</f>
        <v>114.75</v>
      </c>
      <c r="M3803">
        <f t="shared" si="357"/>
        <v>159.75</v>
      </c>
      <c r="N3803">
        <f t="shared" si="359"/>
        <v>45</v>
      </c>
      <c r="O3803" t="s">
        <v>112</v>
      </c>
      <c r="P3803" t="s">
        <v>114</v>
      </c>
      <c r="Q3803" t="str">
        <f>TEXT(Table357[[#This Row],[order_date]],"yyyy")</f>
        <v>2016</v>
      </c>
    </row>
    <row r="3804" spans="1:17" x14ac:dyDescent="0.3">
      <c r="A3804">
        <f t="shared" si="358"/>
        <v>7777899203</v>
      </c>
      <c r="B3804" s="1">
        <v>42682</v>
      </c>
      <c r="C3804" t="str">
        <f t="shared" si="354"/>
        <v>Tuesday</v>
      </c>
      <c r="D3804" t="str">
        <f t="shared" si="355"/>
        <v>November</v>
      </c>
      <c r="E3804">
        <v>18.5</v>
      </c>
      <c r="F3804" t="s">
        <v>13</v>
      </c>
      <c r="G3804" t="s">
        <v>14</v>
      </c>
      <c r="H3804">
        <f t="shared" si="356"/>
        <v>25.5</v>
      </c>
      <c r="I3804">
        <v>9</v>
      </c>
      <c r="J3804" t="s">
        <v>15</v>
      </c>
      <c r="K3804" t="s">
        <v>16</v>
      </c>
      <c r="L3804">
        <f>Table357[[#This Row],[unit_price]]*Table357[[#This Row],[quantity]]</f>
        <v>166.5</v>
      </c>
      <c r="M3804">
        <f t="shared" si="357"/>
        <v>229.5</v>
      </c>
      <c r="N3804">
        <f t="shared" si="359"/>
        <v>63</v>
      </c>
      <c r="O3804" t="s">
        <v>111</v>
      </c>
      <c r="P3804" t="s">
        <v>115</v>
      </c>
      <c r="Q3804" t="str">
        <f>TEXT(Table357[[#This Row],[order_date]],"yyyy")</f>
        <v>2016</v>
      </c>
    </row>
    <row r="3805" spans="1:17" x14ac:dyDescent="0.3">
      <c r="A3805">
        <f t="shared" si="358"/>
        <v>7777899204</v>
      </c>
      <c r="B3805" s="1">
        <v>42682</v>
      </c>
      <c r="C3805" t="str">
        <f t="shared" si="354"/>
        <v>Tuesday</v>
      </c>
      <c r="D3805" t="str">
        <f t="shared" si="355"/>
        <v>November</v>
      </c>
      <c r="E3805">
        <v>20.5</v>
      </c>
      <c r="F3805" t="s">
        <v>13</v>
      </c>
      <c r="G3805" t="s">
        <v>8</v>
      </c>
      <c r="H3805">
        <f t="shared" si="356"/>
        <v>26.5</v>
      </c>
      <c r="I3805">
        <v>6</v>
      </c>
      <c r="J3805" t="s">
        <v>36</v>
      </c>
      <c r="K3805" t="s">
        <v>37</v>
      </c>
      <c r="L3805">
        <f>Table357[[#This Row],[unit_price]]*Table357[[#This Row],[quantity]]</f>
        <v>123</v>
      </c>
      <c r="M3805">
        <f t="shared" si="357"/>
        <v>159</v>
      </c>
      <c r="N3805">
        <f t="shared" si="359"/>
        <v>36</v>
      </c>
      <c r="O3805" t="s">
        <v>112</v>
      </c>
      <c r="P3805" t="s">
        <v>115</v>
      </c>
      <c r="Q3805" t="str">
        <f>TEXT(Table357[[#This Row],[order_date]],"yyyy")</f>
        <v>2016</v>
      </c>
    </row>
    <row r="3806" spans="1:17" x14ac:dyDescent="0.3">
      <c r="A3806">
        <f t="shared" si="358"/>
        <v>7777899205</v>
      </c>
      <c r="B3806" s="1">
        <v>42682</v>
      </c>
      <c r="C3806" t="str">
        <f t="shared" si="354"/>
        <v>Tuesday</v>
      </c>
      <c r="D3806" t="str">
        <f t="shared" si="355"/>
        <v>November</v>
      </c>
      <c r="E3806">
        <v>16.5</v>
      </c>
      <c r="F3806" t="s">
        <v>7</v>
      </c>
      <c r="G3806" t="s">
        <v>17</v>
      </c>
      <c r="H3806">
        <f t="shared" si="356"/>
        <v>25</v>
      </c>
      <c r="I3806">
        <v>9</v>
      </c>
      <c r="J3806" t="s">
        <v>25</v>
      </c>
      <c r="K3806" t="s">
        <v>26</v>
      </c>
      <c r="L3806">
        <f>Table357[[#This Row],[unit_price]]*Table357[[#This Row],[quantity]]</f>
        <v>148.5</v>
      </c>
      <c r="M3806">
        <f t="shared" si="357"/>
        <v>225</v>
      </c>
      <c r="N3806">
        <f t="shared" si="359"/>
        <v>76.5</v>
      </c>
      <c r="O3806" t="s">
        <v>111</v>
      </c>
      <c r="P3806" t="s">
        <v>115</v>
      </c>
      <c r="Q3806" t="str">
        <f>TEXT(Table357[[#This Row],[order_date]],"yyyy")</f>
        <v>2016</v>
      </c>
    </row>
    <row r="3807" spans="1:17" x14ac:dyDescent="0.3">
      <c r="A3807">
        <f t="shared" si="358"/>
        <v>7777899206</v>
      </c>
      <c r="B3807" s="1">
        <v>42683</v>
      </c>
      <c r="C3807" t="str">
        <f t="shared" si="354"/>
        <v>Wednesday</v>
      </c>
      <c r="D3807" t="str">
        <f t="shared" si="355"/>
        <v>November</v>
      </c>
      <c r="E3807">
        <v>12</v>
      </c>
      <c r="F3807" t="s">
        <v>27</v>
      </c>
      <c r="G3807" t="s">
        <v>14</v>
      </c>
      <c r="H3807">
        <f t="shared" si="356"/>
        <v>16</v>
      </c>
      <c r="I3807">
        <v>12</v>
      </c>
      <c r="J3807" t="s">
        <v>42</v>
      </c>
      <c r="K3807" t="s">
        <v>43</v>
      </c>
      <c r="L3807">
        <f>Table357[[#This Row],[unit_price]]*Table357[[#This Row],[quantity]]</f>
        <v>144</v>
      </c>
      <c r="M3807">
        <f t="shared" si="357"/>
        <v>192</v>
      </c>
      <c r="N3807">
        <f t="shared" si="359"/>
        <v>48</v>
      </c>
      <c r="O3807" t="s">
        <v>111</v>
      </c>
      <c r="P3807" t="s">
        <v>115</v>
      </c>
      <c r="Q3807" t="str">
        <f>TEXT(Table357[[#This Row],[order_date]],"yyyy")</f>
        <v>2016</v>
      </c>
    </row>
    <row r="3808" spans="1:17" x14ac:dyDescent="0.3">
      <c r="A3808">
        <f t="shared" si="358"/>
        <v>7777899207</v>
      </c>
      <c r="B3808" s="1">
        <v>42683</v>
      </c>
      <c r="C3808" t="str">
        <f t="shared" si="354"/>
        <v>Wednesday</v>
      </c>
      <c r="D3808" t="str">
        <f t="shared" si="355"/>
        <v>November</v>
      </c>
      <c r="E3808">
        <v>20.75</v>
      </c>
      <c r="F3808" t="s">
        <v>13</v>
      </c>
      <c r="G3808" t="s">
        <v>17</v>
      </c>
      <c r="H3808">
        <f t="shared" si="356"/>
        <v>30.75</v>
      </c>
      <c r="I3808">
        <v>4</v>
      </c>
      <c r="J3808" t="s">
        <v>66</v>
      </c>
      <c r="K3808" t="s">
        <v>67</v>
      </c>
      <c r="L3808">
        <f>Table357[[#This Row],[unit_price]]*Table357[[#This Row],[quantity]]</f>
        <v>83</v>
      </c>
      <c r="M3808">
        <f t="shared" si="357"/>
        <v>123</v>
      </c>
      <c r="N3808">
        <f t="shared" si="359"/>
        <v>40</v>
      </c>
      <c r="O3808" t="s">
        <v>112</v>
      </c>
      <c r="P3808" t="s">
        <v>115</v>
      </c>
      <c r="Q3808" t="str">
        <f>TEXT(Table357[[#This Row],[order_date]],"yyyy")</f>
        <v>2016</v>
      </c>
    </row>
    <row r="3809" spans="1:17" x14ac:dyDescent="0.3">
      <c r="A3809">
        <f t="shared" si="358"/>
        <v>7777899208</v>
      </c>
      <c r="B3809" s="1">
        <v>42683</v>
      </c>
      <c r="C3809" t="str">
        <f t="shared" si="354"/>
        <v>Wednesday</v>
      </c>
      <c r="D3809" t="str">
        <f t="shared" si="355"/>
        <v>November</v>
      </c>
      <c r="E3809">
        <v>20.75</v>
      </c>
      <c r="F3809" t="s">
        <v>13</v>
      </c>
      <c r="G3809" t="s">
        <v>22</v>
      </c>
      <c r="H3809">
        <f t="shared" si="356"/>
        <v>28.75</v>
      </c>
      <c r="I3809">
        <v>3</v>
      </c>
      <c r="J3809" t="s">
        <v>23</v>
      </c>
      <c r="K3809" t="s">
        <v>24</v>
      </c>
      <c r="L3809">
        <f>Table357[[#This Row],[unit_price]]*Table357[[#This Row],[quantity]]</f>
        <v>62.25</v>
      </c>
      <c r="M3809">
        <f t="shared" si="357"/>
        <v>86.25</v>
      </c>
      <c r="N3809">
        <f t="shared" si="359"/>
        <v>24</v>
      </c>
      <c r="O3809" t="s">
        <v>112</v>
      </c>
      <c r="P3809" t="s">
        <v>114</v>
      </c>
      <c r="Q3809" t="str">
        <f>TEXT(Table357[[#This Row],[order_date]],"yyyy")</f>
        <v>2016</v>
      </c>
    </row>
    <row r="3810" spans="1:17" x14ac:dyDescent="0.3">
      <c r="A3810">
        <f t="shared" si="358"/>
        <v>7777899209</v>
      </c>
      <c r="B3810" s="1">
        <v>42683</v>
      </c>
      <c r="C3810" t="str">
        <f t="shared" si="354"/>
        <v>Wednesday</v>
      </c>
      <c r="D3810" t="str">
        <f t="shared" si="355"/>
        <v>November</v>
      </c>
      <c r="E3810">
        <v>9.75</v>
      </c>
      <c r="F3810" t="s">
        <v>27</v>
      </c>
      <c r="G3810" t="s">
        <v>8</v>
      </c>
      <c r="H3810">
        <f t="shared" si="356"/>
        <v>12.75</v>
      </c>
      <c r="I3810">
        <v>8</v>
      </c>
      <c r="J3810" t="s">
        <v>48</v>
      </c>
      <c r="K3810" t="s">
        <v>49</v>
      </c>
      <c r="L3810">
        <f>Table357[[#This Row],[unit_price]]*Table357[[#This Row],[quantity]]</f>
        <v>78</v>
      </c>
      <c r="M3810">
        <f t="shared" si="357"/>
        <v>102</v>
      </c>
      <c r="N3810">
        <f t="shared" si="359"/>
        <v>24</v>
      </c>
      <c r="O3810" t="s">
        <v>112</v>
      </c>
      <c r="P3810" t="s">
        <v>115</v>
      </c>
      <c r="Q3810" t="str">
        <f>TEXT(Table357[[#This Row],[order_date]],"yyyy")</f>
        <v>2016</v>
      </c>
    </row>
    <row r="3811" spans="1:17" x14ac:dyDescent="0.3">
      <c r="A3811">
        <f t="shared" si="358"/>
        <v>7777899210</v>
      </c>
      <c r="B3811" s="1">
        <v>42684</v>
      </c>
      <c r="C3811" t="str">
        <f t="shared" si="354"/>
        <v>Thursday</v>
      </c>
      <c r="D3811" t="str">
        <f t="shared" si="355"/>
        <v>November</v>
      </c>
      <c r="E3811">
        <v>20.25</v>
      </c>
      <c r="F3811" t="s">
        <v>13</v>
      </c>
      <c r="G3811" t="s">
        <v>14</v>
      </c>
      <c r="H3811">
        <f t="shared" si="356"/>
        <v>27.25</v>
      </c>
      <c r="I3811">
        <v>2</v>
      </c>
      <c r="J3811" t="s">
        <v>68</v>
      </c>
      <c r="K3811" t="s">
        <v>69</v>
      </c>
      <c r="L3811">
        <f>Table357[[#This Row],[unit_price]]*Table357[[#This Row],[quantity]]</f>
        <v>40.5</v>
      </c>
      <c r="M3811">
        <f t="shared" si="357"/>
        <v>54.5</v>
      </c>
      <c r="N3811">
        <f t="shared" si="359"/>
        <v>14</v>
      </c>
      <c r="O3811" t="s">
        <v>111</v>
      </c>
      <c r="P3811" t="s">
        <v>114</v>
      </c>
      <c r="Q3811" t="str">
        <f>TEXT(Table357[[#This Row],[order_date]],"yyyy")</f>
        <v>2016</v>
      </c>
    </row>
    <row r="3812" spans="1:17" x14ac:dyDescent="0.3">
      <c r="A3812">
        <f t="shared" si="358"/>
        <v>7777899211</v>
      </c>
      <c r="B3812" s="1">
        <v>42684</v>
      </c>
      <c r="C3812" t="str">
        <f t="shared" si="354"/>
        <v>Thursday</v>
      </c>
      <c r="D3812" t="str">
        <f t="shared" si="355"/>
        <v>November</v>
      </c>
      <c r="E3812">
        <v>14.75</v>
      </c>
      <c r="F3812" t="s">
        <v>7</v>
      </c>
      <c r="G3812" t="s">
        <v>14</v>
      </c>
      <c r="H3812">
        <f t="shared" si="356"/>
        <v>20.25</v>
      </c>
      <c r="I3812">
        <v>2</v>
      </c>
      <c r="J3812" t="s">
        <v>56</v>
      </c>
      <c r="K3812" t="s">
        <v>57</v>
      </c>
      <c r="L3812">
        <f>Table357[[#This Row],[unit_price]]*Table357[[#This Row],[quantity]]</f>
        <v>29.5</v>
      </c>
      <c r="M3812">
        <f t="shared" si="357"/>
        <v>40.5</v>
      </c>
      <c r="N3812">
        <f t="shared" si="359"/>
        <v>11</v>
      </c>
      <c r="O3812" t="s">
        <v>111</v>
      </c>
      <c r="P3812" t="s">
        <v>114</v>
      </c>
      <c r="Q3812" t="str">
        <f>TEXT(Table357[[#This Row],[order_date]],"yyyy")</f>
        <v>2016</v>
      </c>
    </row>
    <row r="3813" spans="1:17" x14ac:dyDescent="0.3">
      <c r="A3813">
        <f t="shared" si="358"/>
        <v>7777899212</v>
      </c>
      <c r="B3813" s="1">
        <v>42684</v>
      </c>
      <c r="C3813" t="str">
        <f t="shared" si="354"/>
        <v>Thursday</v>
      </c>
      <c r="D3813" t="str">
        <f t="shared" si="355"/>
        <v>November</v>
      </c>
      <c r="E3813">
        <v>16</v>
      </c>
      <c r="F3813" t="s">
        <v>7</v>
      </c>
      <c r="G3813" t="s">
        <v>8</v>
      </c>
      <c r="H3813">
        <f t="shared" si="356"/>
        <v>20.5</v>
      </c>
      <c r="I3813">
        <v>10</v>
      </c>
      <c r="J3813" t="s">
        <v>36</v>
      </c>
      <c r="K3813" t="s">
        <v>37</v>
      </c>
      <c r="L3813">
        <f>Table357[[#This Row],[unit_price]]*Table357[[#This Row],[quantity]]</f>
        <v>160</v>
      </c>
      <c r="M3813">
        <f t="shared" si="357"/>
        <v>205</v>
      </c>
      <c r="N3813">
        <f t="shared" si="359"/>
        <v>45</v>
      </c>
      <c r="O3813" t="s">
        <v>111</v>
      </c>
      <c r="P3813" t="s">
        <v>114</v>
      </c>
      <c r="Q3813" t="str">
        <f>TEXT(Table357[[#This Row],[order_date]],"yyyy")</f>
        <v>2016</v>
      </c>
    </row>
    <row r="3814" spans="1:17" x14ac:dyDescent="0.3">
      <c r="A3814">
        <f t="shared" si="358"/>
        <v>7777899213</v>
      </c>
      <c r="B3814" s="1">
        <v>42684</v>
      </c>
      <c r="C3814" t="str">
        <f t="shared" si="354"/>
        <v>Thursday</v>
      </c>
      <c r="D3814" t="str">
        <f t="shared" si="355"/>
        <v>November</v>
      </c>
      <c r="E3814">
        <v>12.75</v>
      </c>
      <c r="F3814" t="s">
        <v>27</v>
      </c>
      <c r="G3814" t="s">
        <v>14</v>
      </c>
      <c r="H3814">
        <f t="shared" si="356"/>
        <v>16.75</v>
      </c>
      <c r="I3814">
        <v>1</v>
      </c>
      <c r="J3814" t="s">
        <v>62</v>
      </c>
      <c r="K3814" t="s">
        <v>63</v>
      </c>
      <c r="L3814">
        <f>Table357[[#This Row],[unit_price]]*Table357[[#This Row],[quantity]]</f>
        <v>12.75</v>
      </c>
      <c r="M3814">
        <f t="shared" si="357"/>
        <v>16.75</v>
      </c>
      <c r="N3814">
        <f t="shared" si="359"/>
        <v>4</v>
      </c>
      <c r="O3814" t="s">
        <v>111</v>
      </c>
      <c r="P3814" t="s">
        <v>115</v>
      </c>
      <c r="Q3814" t="str">
        <f>TEXT(Table357[[#This Row],[order_date]],"yyyy")</f>
        <v>2016</v>
      </c>
    </row>
    <row r="3815" spans="1:17" x14ac:dyDescent="0.3">
      <c r="A3815">
        <f t="shared" si="358"/>
        <v>7777899214</v>
      </c>
      <c r="B3815" s="1">
        <v>42684</v>
      </c>
      <c r="C3815" t="str">
        <f t="shared" si="354"/>
        <v>Thursday</v>
      </c>
      <c r="D3815" t="str">
        <f t="shared" si="355"/>
        <v>November</v>
      </c>
      <c r="E3815">
        <v>12.75</v>
      </c>
      <c r="F3815" t="s">
        <v>27</v>
      </c>
      <c r="G3815" t="s">
        <v>14</v>
      </c>
      <c r="H3815">
        <f t="shared" si="356"/>
        <v>16.75</v>
      </c>
      <c r="I3815">
        <v>6</v>
      </c>
      <c r="J3815" t="s">
        <v>62</v>
      </c>
      <c r="K3815" t="s">
        <v>63</v>
      </c>
      <c r="L3815">
        <f>Table357[[#This Row],[unit_price]]*Table357[[#This Row],[quantity]]</f>
        <v>76.5</v>
      </c>
      <c r="M3815">
        <f t="shared" si="357"/>
        <v>100.5</v>
      </c>
      <c r="N3815">
        <f t="shared" si="359"/>
        <v>24</v>
      </c>
      <c r="O3815" t="s">
        <v>111</v>
      </c>
      <c r="P3815" t="s">
        <v>114</v>
      </c>
      <c r="Q3815" t="str">
        <f>TEXT(Table357[[#This Row],[order_date]],"yyyy")</f>
        <v>2016</v>
      </c>
    </row>
    <row r="3816" spans="1:17" x14ac:dyDescent="0.3">
      <c r="A3816">
        <f t="shared" si="358"/>
        <v>7777899215</v>
      </c>
      <c r="B3816" s="1">
        <v>42685</v>
      </c>
      <c r="C3816" t="str">
        <f t="shared" si="354"/>
        <v>Friday</v>
      </c>
      <c r="D3816" t="str">
        <f t="shared" si="355"/>
        <v>November</v>
      </c>
      <c r="E3816">
        <v>20.75</v>
      </c>
      <c r="F3816" t="s">
        <v>13</v>
      </c>
      <c r="G3816" t="s">
        <v>22</v>
      </c>
      <c r="H3816">
        <f t="shared" si="356"/>
        <v>28.75</v>
      </c>
      <c r="I3816">
        <v>10</v>
      </c>
      <c r="J3816" t="s">
        <v>46</v>
      </c>
      <c r="K3816" t="s">
        <v>47</v>
      </c>
      <c r="L3816">
        <f>Table357[[#This Row],[unit_price]]*Table357[[#This Row],[quantity]]</f>
        <v>207.5</v>
      </c>
      <c r="M3816">
        <f t="shared" si="357"/>
        <v>287.5</v>
      </c>
      <c r="N3816">
        <f t="shared" si="359"/>
        <v>80</v>
      </c>
      <c r="O3816" t="s">
        <v>111</v>
      </c>
      <c r="P3816" t="s">
        <v>114</v>
      </c>
      <c r="Q3816" t="str">
        <f>TEXT(Table357[[#This Row],[order_date]],"yyyy")</f>
        <v>2016</v>
      </c>
    </row>
    <row r="3817" spans="1:17" x14ac:dyDescent="0.3">
      <c r="A3817">
        <f t="shared" si="358"/>
        <v>7777899216</v>
      </c>
      <c r="B3817" s="1">
        <v>42685</v>
      </c>
      <c r="C3817" t="str">
        <f t="shared" si="354"/>
        <v>Friday</v>
      </c>
      <c r="D3817" t="str">
        <f t="shared" si="355"/>
        <v>November</v>
      </c>
      <c r="E3817">
        <v>16.25</v>
      </c>
      <c r="F3817" t="s">
        <v>7</v>
      </c>
      <c r="G3817" t="s">
        <v>17</v>
      </c>
      <c r="H3817">
        <f t="shared" si="356"/>
        <v>24.75</v>
      </c>
      <c r="I3817">
        <v>12</v>
      </c>
      <c r="J3817" t="s">
        <v>70</v>
      </c>
      <c r="K3817" t="s">
        <v>71</v>
      </c>
      <c r="L3817">
        <f>Table357[[#This Row],[unit_price]]*Table357[[#This Row],[quantity]]</f>
        <v>195</v>
      </c>
      <c r="M3817">
        <f t="shared" si="357"/>
        <v>297</v>
      </c>
      <c r="N3817">
        <f t="shared" si="359"/>
        <v>102</v>
      </c>
      <c r="O3817" t="s">
        <v>112</v>
      </c>
      <c r="P3817" t="s">
        <v>115</v>
      </c>
      <c r="Q3817" t="str">
        <f>TEXT(Table357[[#This Row],[order_date]],"yyyy")</f>
        <v>2016</v>
      </c>
    </row>
    <row r="3818" spans="1:17" x14ac:dyDescent="0.3">
      <c r="A3818">
        <f t="shared" si="358"/>
        <v>7777899217</v>
      </c>
      <c r="B3818" s="1">
        <v>42685</v>
      </c>
      <c r="C3818" t="str">
        <f t="shared" si="354"/>
        <v>Friday</v>
      </c>
      <c r="D3818" t="str">
        <f t="shared" si="355"/>
        <v>November</v>
      </c>
      <c r="E3818">
        <v>20.75</v>
      </c>
      <c r="F3818" t="s">
        <v>13</v>
      </c>
      <c r="G3818" t="s">
        <v>22</v>
      </c>
      <c r="H3818">
        <f t="shared" si="356"/>
        <v>28.75</v>
      </c>
      <c r="I3818">
        <v>6</v>
      </c>
      <c r="J3818" t="s">
        <v>23</v>
      </c>
      <c r="K3818" t="s">
        <v>24</v>
      </c>
      <c r="L3818">
        <f>Table357[[#This Row],[unit_price]]*Table357[[#This Row],[quantity]]</f>
        <v>124.5</v>
      </c>
      <c r="M3818">
        <f t="shared" si="357"/>
        <v>172.5</v>
      </c>
      <c r="N3818">
        <f t="shared" si="359"/>
        <v>48</v>
      </c>
      <c r="O3818" t="s">
        <v>111</v>
      </c>
      <c r="P3818" t="s">
        <v>115</v>
      </c>
      <c r="Q3818" t="str">
        <f>TEXT(Table357[[#This Row],[order_date]],"yyyy")</f>
        <v>2016</v>
      </c>
    </row>
    <row r="3819" spans="1:17" x14ac:dyDescent="0.3">
      <c r="A3819">
        <f t="shared" si="358"/>
        <v>7777899218</v>
      </c>
      <c r="B3819" s="1">
        <v>42685</v>
      </c>
      <c r="C3819" t="str">
        <f t="shared" si="354"/>
        <v>Friday</v>
      </c>
      <c r="D3819" t="str">
        <f t="shared" si="355"/>
        <v>November</v>
      </c>
      <c r="E3819">
        <v>20.75</v>
      </c>
      <c r="F3819" t="s">
        <v>13</v>
      </c>
      <c r="G3819" t="s">
        <v>22</v>
      </c>
      <c r="H3819">
        <f t="shared" si="356"/>
        <v>28.75</v>
      </c>
      <c r="I3819">
        <v>1</v>
      </c>
      <c r="J3819" t="s">
        <v>28</v>
      </c>
      <c r="K3819" t="s">
        <v>29</v>
      </c>
      <c r="L3819">
        <f>Table357[[#This Row],[unit_price]]*Table357[[#This Row],[quantity]]</f>
        <v>20.75</v>
      </c>
      <c r="M3819">
        <f t="shared" si="357"/>
        <v>28.75</v>
      </c>
      <c r="N3819">
        <f t="shared" si="359"/>
        <v>8</v>
      </c>
      <c r="O3819" t="s">
        <v>112</v>
      </c>
      <c r="P3819" t="s">
        <v>115</v>
      </c>
      <c r="Q3819" t="str">
        <f>TEXT(Table357[[#This Row],[order_date]],"yyyy")</f>
        <v>2016</v>
      </c>
    </row>
    <row r="3820" spans="1:17" x14ac:dyDescent="0.3">
      <c r="A3820">
        <f t="shared" si="358"/>
        <v>7777899219</v>
      </c>
      <c r="B3820" s="1">
        <v>42685</v>
      </c>
      <c r="C3820" t="str">
        <f t="shared" si="354"/>
        <v>Friday</v>
      </c>
      <c r="D3820" t="str">
        <f t="shared" si="355"/>
        <v>November</v>
      </c>
      <c r="E3820">
        <v>20.25</v>
      </c>
      <c r="F3820" t="s">
        <v>13</v>
      </c>
      <c r="G3820" t="s">
        <v>14</v>
      </c>
      <c r="H3820">
        <f t="shared" si="356"/>
        <v>27.25</v>
      </c>
      <c r="I3820">
        <v>3</v>
      </c>
      <c r="J3820" t="s">
        <v>20</v>
      </c>
      <c r="K3820" t="s">
        <v>21</v>
      </c>
      <c r="L3820">
        <f>Table357[[#This Row],[unit_price]]*Table357[[#This Row],[quantity]]</f>
        <v>60.75</v>
      </c>
      <c r="M3820">
        <f t="shared" si="357"/>
        <v>81.75</v>
      </c>
      <c r="N3820">
        <f t="shared" si="359"/>
        <v>21</v>
      </c>
      <c r="O3820" t="s">
        <v>111</v>
      </c>
      <c r="P3820" t="s">
        <v>114</v>
      </c>
      <c r="Q3820" t="str">
        <f>TEXT(Table357[[#This Row],[order_date]],"yyyy")</f>
        <v>2016</v>
      </c>
    </row>
    <row r="3821" spans="1:17" x14ac:dyDescent="0.3">
      <c r="A3821">
        <f t="shared" si="358"/>
        <v>7777899220</v>
      </c>
      <c r="B3821" s="1">
        <v>42685</v>
      </c>
      <c r="C3821" t="str">
        <f t="shared" si="354"/>
        <v>Friday</v>
      </c>
      <c r="D3821" t="str">
        <f t="shared" si="355"/>
        <v>November</v>
      </c>
      <c r="E3821">
        <v>16</v>
      </c>
      <c r="F3821" t="s">
        <v>7</v>
      </c>
      <c r="G3821" t="s">
        <v>8</v>
      </c>
      <c r="H3821">
        <f t="shared" si="356"/>
        <v>20.5</v>
      </c>
      <c r="I3821">
        <v>1</v>
      </c>
      <c r="J3821" t="s">
        <v>11</v>
      </c>
      <c r="K3821" t="s">
        <v>12</v>
      </c>
      <c r="L3821">
        <f>Table357[[#This Row],[unit_price]]*Table357[[#This Row],[quantity]]</f>
        <v>16</v>
      </c>
      <c r="M3821">
        <f t="shared" si="357"/>
        <v>20.5</v>
      </c>
      <c r="N3821">
        <f t="shared" si="359"/>
        <v>4.5</v>
      </c>
      <c r="O3821" t="s">
        <v>112</v>
      </c>
      <c r="P3821" t="s">
        <v>114</v>
      </c>
      <c r="Q3821" t="str">
        <f>TEXT(Table357[[#This Row],[order_date]],"yyyy")</f>
        <v>2016</v>
      </c>
    </row>
    <row r="3822" spans="1:17" x14ac:dyDescent="0.3">
      <c r="A3822">
        <f t="shared" si="358"/>
        <v>7777899221</v>
      </c>
      <c r="B3822" s="1">
        <v>42685</v>
      </c>
      <c r="C3822" t="str">
        <f t="shared" si="354"/>
        <v>Friday</v>
      </c>
      <c r="D3822" t="str">
        <f t="shared" si="355"/>
        <v>November</v>
      </c>
      <c r="E3822">
        <v>12.5</v>
      </c>
      <c r="F3822" t="s">
        <v>27</v>
      </c>
      <c r="G3822" t="s">
        <v>17</v>
      </c>
      <c r="H3822">
        <f t="shared" si="356"/>
        <v>19.5</v>
      </c>
      <c r="I3822">
        <v>5</v>
      </c>
      <c r="J3822" t="s">
        <v>25</v>
      </c>
      <c r="K3822" t="s">
        <v>26</v>
      </c>
      <c r="L3822">
        <f>Table357[[#This Row],[unit_price]]*Table357[[#This Row],[quantity]]</f>
        <v>62.5</v>
      </c>
      <c r="M3822">
        <f t="shared" si="357"/>
        <v>97.5</v>
      </c>
      <c r="N3822">
        <f t="shared" si="359"/>
        <v>35</v>
      </c>
      <c r="O3822" t="s">
        <v>111</v>
      </c>
      <c r="P3822" t="s">
        <v>115</v>
      </c>
      <c r="Q3822" t="str">
        <f>TEXT(Table357[[#This Row],[order_date]],"yyyy")</f>
        <v>2016</v>
      </c>
    </row>
    <row r="3823" spans="1:17" x14ac:dyDescent="0.3">
      <c r="A3823">
        <f t="shared" si="358"/>
        <v>7777899222</v>
      </c>
      <c r="B3823" s="1">
        <v>42686</v>
      </c>
      <c r="C3823" t="str">
        <f t="shared" si="354"/>
        <v>Saturday</v>
      </c>
      <c r="D3823" t="str">
        <f t="shared" si="355"/>
        <v>November</v>
      </c>
      <c r="E3823">
        <v>20.75</v>
      </c>
      <c r="F3823" t="s">
        <v>13</v>
      </c>
      <c r="G3823" t="s">
        <v>17</v>
      </c>
      <c r="H3823">
        <f t="shared" si="356"/>
        <v>30.75</v>
      </c>
      <c r="I3823">
        <v>9</v>
      </c>
      <c r="J3823" t="s">
        <v>18</v>
      </c>
      <c r="K3823" t="s">
        <v>19</v>
      </c>
      <c r="L3823">
        <f>Table357[[#This Row],[unit_price]]*Table357[[#This Row],[quantity]]</f>
        <v>186.75</v>
      </c>
      <c r="M3823">
        <f t="shared" si="357"/>
        <v>276.75</v>
      </c>
      <c r="N3823">
        <f t="shared" si="359"/>
        <v>90</v>
      </c>
      <c r="O3823" t="s">
        <v>112</v>
      </c>
      <c r="P3823" t="s">
        <v>114</v>
      </c>
      <c r="Q3823" t="str">
        <f>TEXT(Table357[[#This Row],[order_date]],"yyyy")</f>
        <v>2016</v>
      </c>
    </row>
    <row r="3824" spans="1:17" x14ac:dyDescent="0.3">
      <c r="A3824">
        <f t="shared" si="358"/>
        <v>7777899223</v>
      </c>
      <c r="B3824" s="1">
        <v>42686</v>
      </c>
      <c r="C3824" t="str">
        <f t="shared" si="354"/>
        <v>Saturday</v>
      </c>
      <c r="D3824" t="str">
        <f t="shared" si="355"/>
        <v>November</v>
      </c>
      <c r="E3824">
        <v>20.75</v>
      </c>
      <c r="F3824" t="s">
        <v>13</v>
      </c>
      <c r="G3824" t="s">
        <v>17</v>
      </c>
      <c r="H3824">
        <f t="shared" si="356"/>
        <v>30.75</v>
      </c>
      <c r="I3824">
        <v>11</v>
      </c>
      <c r="J3824" t="s">
        <v>25</v>
      </c>
      <c r="K3824" t="s">
        <v>26</v>
      </c>
      <c r="L3824">
        <f>Table357[[#This Row],[unit_price]]*Table357[[#This Row],[quantity]]</f>
        <v>228.25</v>
      </c>
      <c r="M3824">
        <f t="shared" si="357"/>
        <v>338.25</v>
      </c>
      <c r="N3824">
        <f t="shared" si="359"/>
        <v>110</v>
      </c>
      <c r="O3824" t="s">
        <v>111</v>
      </c>
      <c r="P3824" t="s">
        <v>115</v>
      </c>
      <c r="Q3824" t="str">
        <f>TEXT(Table357[[#This Row],[order_date]],"yyyy")</f>
        <v>2016</v>
      </c>
    </row>
    <row r="3825" spans="1:17" x14ac:dyDescent="0.3">
      <c r="A3825">
        <f t="shared" si="358"/>
        <v>7777899224</v>
      </c>
      <c r="B3825" s="1">
        <v>42686</v>
      </c>
      <c r="C3825" t="str">
        <f t="shared" si="354"/>
        <v>Saturday</v>
      </c>
      <c r="D3825" t="str">
        <f t="shared" si="355"/>
        <v>November</v>
      </c>
      <c r="E3825">
        <v>16.25</v>
      </c>
      <c r="F3825" t="s">
        <v>7</v>
      </c>
      <c r="G3825" t="s">
        <v>17</v>
      </c>
      <c r="H3825">
        <f t="shared" si="356"/>
        <v>24.75</v>
      </c>
      <c r="I3825">
        <v>9</v>
      </c>
      <c r="J3825" t="s">
        <v>70</v>
      </c>
      <c r="K3825" t="s">
        <v>71</v>
      </c>
      <c r="L3825">
        <f>Table357[[#This Row],[unit_price]]*Table357[[#This Row],[quantity]]</f>
        <v>146.25</v>
      </c>
      <c r="M3825">
        <f t="shared" si="357"/>
        <v>222.75</v>
      </c>
      <c r="N3825">
        <f t="shared" si="359"/>
        <v>76.5</v>
      </c>
      <c r="O3825" t="s">
        <v>111</v>
      </c>
      <c r="P3825" t="s">
        <v>115</v>
      </c>
      <c r="Q3825" t="str">
        <f>TEXT(Table357[[#This Row],[order_date]],"yyyy")</f>
        <v>2016</v>
      </c>
    </row>
    <row r="3826" spans="1:17" x14ac:dyDescent="0.3">
      <c r="A3826">
        <f t="shared" si="358"/>
        <v>7777899225</v>
      </c>
      <c r="B3826" s="1">
        <v>42686</v>
      </c>
      <c r="C3826" t="str">
        <f t="shared" si="354"/>
        <v>Saturday</v>
      </c>
      <c r="D3826" t="str">
        <f t="shared" si="355"/>
        <v>November</v>
      </c>
      <c r="E3826">
        <v>20.75</v>
      </c>
      <c r="F3826" t="s">
        <v>13</v>
      </c>
      <c r="G3826" t="s">
        <v>22</v>
      </c>
      <c r="H3826">
        <f t="shared" si="356"/>
        <v>28.75</v>
      </c>
      <c r="I3826">
        <v>5</v>
      </c>
      <c r="J3826" t="s">
        <v>44</v>
      </c>
      <c r="K3826" t="s">
        <v>45</v>
      </c>
      <c r="L3826">
        <f>Table357[[#This Row],[unit_price]]*Table357[[#This Row],[quantity]]</f>
        <v>103.75</v>
      </c>
      <c r="M3826">
        <f t="shared" si="357"/>
        <v>143.75</v>
      </c>
      <c r="N3826">
        <f t="shared" si="359"/>
        <v>40</v>
      </c>
      <c r="O3826" t="s">
        <v>112</v>
      </c>
      <c r="P3826" t="s">
        <v>114</v>
      </c>
      <c r="Q3826" t="str">
        <f>TEXT(Table357[[#This Row],[order_date]],"yyyy")</f>
        <v>2016</v>
      </c>
    </row>
    <row r="3827" spans="1:17" x14ac:dyDescent="0.3">
      <c r="A3827">
        <f t="shared" si="358"/>
        <v>7777899226</v>
      </c>
      <c r="B3827" s="1">
        <v>42686</v>
      </c>
      <c r="C3827" t="str">
        <f t="shared" si="354"/>
        <v>Saturday</v>
      </c>
      <c r="D3827" t="str">
        <f t="shared" si="355"/>
        <v>November</v>
      </c>
      <c r="E3827">
        <v>20.25</v>
      </c>
      <c r="F3827" t="s">
        <v>13</v>
      </c>
      <c r="G3827" t="s">
        <v>17</v>
      </c>
      <c r="H3827">
        <f t="shared" si="356"/>
        <v>30.25</v>
      </c>
      <c r="I3827">
        <v>7</v>
      </c>
      <c r="J3827" t="s">
        <v>60</v>
      </c>
      <c r="K3827" t="s">
        <v>61</v>
      </c>
      <c r="L3827">
        <f>Table357[[#This Row],[unit_price]]*Table357[[#This Row],[quantity]]</f>
        <v>141.75</v>
      </c>
      <c r="M3827">
        <f t="shared" si="357"/>
        <v>211.75</v>
      </c>
      <c r="N3827">
        <f t="shared" si="359"/>
        <v>70</v>
      </c>
      <c r="O3827" t="s">
        <v>111</v>
      </c>
      <c r="P3827" t="s">
        <v>115</v>
      </c>
      <c r="Q3827" t="str">
        <f>TEXT(Table357[[#This Row],[order_date]],"yyyy")</f>
        <v>2016</v>
      </c>
    </row>
    <row r="3828" spans="1:17" x14ac:dyDescent="0.3">
      <c r="A3828">
        <f t="shared" si="358"/>
        <v>7777899227</v>
      </c>
      <c r="B3828" s="1">
        <v>42687</v>
      </c>
      <c r="C3828" t="str">
        <f t="shared" si="354"/>
        <v>Sunday</v>
      </c>
      <c r="D3828" t="str">
        <f t="shared" si="355"/>
        <v>November</v>
      </c>
      <c r="E3828">
        <v>16</v>
      </c>
      <c r="F3828" t="s">
        <v>7</v>
      </c>
      <c r="G3828" t="s">
        <v>8</v>
      </c>
      <c r="H3828">
        <f t="shared" si="356"/>
        <v>20.5</v>
      </c>
      <c r="I3828">
        <v>11</v>
      </c>
      <c r="J3828" t="s">
        <v>58</v>
      </c>
      <c r="K3828" t="s">
        <v>59</v>
      </c>
      <c r="L3828">
        <f>Table357[[#This Row],[unit_price]]*Table357[[#This Row],[quantity]]</f>
        <v>176</v>
      </c>
      <c r="M3828">
        <f t="shared" si="357"/>
        <v>225.5</v>
      </c>
      <c r="N3828">
        <f t="shared" si="359"/>
        <v>49.5</v>
      </c>
      <c r="O3828" t="s">
        <v>112</v>
      </c>
      <c r="P3828" t="s">
        <v>114</v>
      </c>
      <c r="Q3828" t="str">
        <f>TEXT(Table357[[#This Row],[order_date]],"yyyy")</f>
        <v>2016</v>
      </c>
    </row>
    <row r="3829" spans="1:17" x14ac:dyDescent="0.3">
      <c r="A3829">
        <f t="shared" si="358"/>
        <v>7777899228</v>
      </c>
      <c r="B3829" s="1">
        <v>42687</v>
      </c>
      <c r="C3829" t="str">
        <f t="shared" si="354"/>
        <v>Sunday</v>
      </c>
      <c r="D3829" t="str">
        <f t="shared" si="355"/>
        <v>November</v>
      </c>
      <c r="E3829">
        <v>12.75</v>
      </c>
      <c r="F3829" t="s">
        <v>27</v>
      </c>
      <c r="G3829" t="s">
        <v>22</v>
      </c>
      <c r="H3829">
        <f t="shared" si="356"/>
        <v>17.75</v>
      </c>
      <c r="I3829">
        <v>9</v>
      </c>
      <c r="J3829" t="s">
        <v>50</v>
      </c>
      <c r="K3829" t="s">
        <v>51</v>
      </c>
      <c r="L3829">
        <f>Table357[[#This Row],[unit_price]]*Table357[[#This Row],[quantity]]</f>
        <v>114.75</v>
      </c>
      <c r="M3829">
        <f t="shared" si="357"/>
        <v>159.75</v>
      </c>
      <c r="N3829">
        <f t="shared" si="359"/>
        <v>45</v>
      </c>
      <c r="O3829" t="s">
        <v>111</v>
      </c>
      <c r="P3829" t="s">
        <v>114</v>
      </c>
      <c r="Q3829" t="str">
        <f>TEXT(Table357[[#This Row],[order_date]],"yyyy")</f>
        <v>2016</v>
      </c>
    </row>
    <row r="3830" spans="1:17" x14ac:dyDescent="0.3">
      <c r="A3830">
        <f t="shared" si="358"/>
        <v>7777899229</v>
      </c>
      <c r="B3830" s="1">
        <v>42687</v>
      </c>
      <c r="C3830" t="str">
        <f t="shared" si="354"/>
        <v>Sunday</v>
      </c>
      <c r="D3830" t="str">
        <f t="shared" si="355"/>
        <v>November</v>
      </c>
      <c r="E3830">
        <v>12.75</v>
      </c>
      <c r="F3830" t="s">
        <v>27</v>
      </c>
      <c r="G3830" t="s">
        <v>22</v>
      </c>
      <c r="H3830">
        <f t="shared" si="356"/>
        <v>17.75</v>
      </c>
      <c r="I3830">
        <v>2</v>
      </c>
      <c r="J3830" t="s">
        <v>28</v>
      </c>
      <c r="K3830" t="s">
        <v>29</v>
      </c>
      <c r="L3830">
        <f>Table357[[#This Row],[unit_price]]*Table357[[#This Row],[quantity]]</f>
        <v>25.5</v>
      </c>
      <c r="M3830">
        <f t="shared" si="357"/>
        <v>35.5</v>
      </c>
      <c r="N3830">
        <f t="shared" si="359"/>
        <v>10</v>
      </c>
      <c r="O3830" t="s">
        <v>112</v>
      </c>
      <c r="P3830" t="s">
        <v>115</v>
      </c>
      <c r="Q3830" t="str">
        <f>TEXT(Table357[[#This Row],[order_date]],"yyyy")</f>
        <v>2016</v>
      </c>
    </row>
    <row r="3831" spans="1:17" x14ac:dyDescent="0.3">
      <c r="A3831">
        <f t="shared" si="358"/>
        <v>7777899230</v>
      </c>
      <c r="B3831" s="1">
        <v>42687</v>
      </c>
      <c r="C3831" t="str">
        <f t="shared" si="354"/>
        <v>Sunday</v>
      </c>
      <c r="D3831" t="str">
        <f t="shared" si="355"/>
        <v>November</v>
      </c>
      <c r="E3831">
        <v>16.5</v>
      </c>
      <c r="F3831" t="s">
        <v>7</v>
      </c>
      <c r="G3831" t="s">
        <v>17</v>
      </c>
      <c r="H3831">
        <f t="shared" si="356"/>
        <v>25</v>
      </c>
      <c r="I3831">
        <v>5</v>
      </c>
      <c r="J3831" t="s">
        <v>25</v>
      </c>
      <c r="K3831" t="s">
        <v>26</v>
      </c>
      <c r="L3831">
        <f>Table357[[#This Row],[unit_price]]*Table357[[#This Row],[quantity]]</f>
        <v>82.5</v>
      </c>
      <c r="M3831">
        <f t="shared" si="357"/>
        <v>125</v>
      </c>
      <c r="N3831">
        <f t="shared" si="359"/>
        <v>42.5</v>
      </c>
      <c r="O3831" t="s">
        <v>111</v>
      </c>
      <c r="P3831" t="s">
        <v>115</v>
      </c>
      <c r="Q3831" t="str">
        <f>TEXT(Table357[[#This Row],[order_date]],"yyyy")</f>
        <v>2016</v>
      </c>
    </row>
    <row r="3832" spans="1:17" x14ac:dyDescent="0.3">
      <c r="A3832">
        <f t="shared" si="358"/>
        <v>7777899231</v>
      </c>
      <c r="B3832" s="1">
        <v>42687</v>
      </c>
      <c r="C3832" t="str">
        <f t="shared" si="354"/>
        <v>Sunday</v>
      </c>
      <c r="D3832" t="str">
        <f t="shared" si="355"/>
        <v>November</v>
      </c>
      <c r="E3832">
        <v>12.75</v>
      </c>
      <c r="F3832" t="s">
        <v>27</v>
      </c>
      <c r="G3832" t="s">
        <v>22</v>
      </c>
      <c r="H3832">
        <f t="shared" si="356"/>
        <v>17.75</v>
      </c>
      <c r="I3832">
        <v>3</v>
      </c>
      <c r="J3832" t="s">
        <v>72</v>
      </c>
      <c r="K3832" t="s">
        <v>73</v>
      </c>
      <c r="L3832">
        <f>Table357[[#This Row],[unit_price]]*Table357[[#This Row],[quantity]]</f>
        <v>38.25</v>
      </c>
      <c r="M3832">
        <f t="shared" si="357"/>
        <v>53.25</v>
      </c>
      <c r="N3832">
        <f t="shared" si="359"/>
        <v>15</v>
      </c>
      <c r="O3832" t="s">
        <v>111</v>
      </c>
      <c r="P3832" t="s">
        <v>115</v>
      </c>
      <c r="Q3832" t="str">
        <f>TEXT(Table357[[#This Row],[order_date]],"yyyy")</f>
        <v>2016</v>
      </c>
    </row>
    <row r="3833" spans="1:17" x14ac:dyDescent="0.3">
      <c r="A3833">
        <f t="shared" si="358"/>
        <v>7777899232</v>
      </c>
      <c r="B3833" s="1">
        <v>42688</v>
      </c>
      <c r="C3833" t="str">
        <f t="shared" si="354"/>
        <v>Monday</v>
      </c>
      <c r="D3833" t="str">
        <f t="shared" si="355"/>
        <v>November</v>
      </c>
      <c r="E3833">
        <v>20.75</v>
      </c>
      <c r="F3833" t="s">
        <v>13</v>
      </c>
      <c r="G3833" t="s">
        <v>17</v>
      </c>
      <c r="H3833">
        <f t="shared" si="356"/>
        <v>30.75</v>
      </c>
      <c r="I3833">
        <v>10</v>
      </c>
      <c r="J3833" t="s">
        <v>18</v>
      </c>
      <c r="K3833" t="s">
        <v>19</v>
      </c>
      <c r="L3833">
        <f>Table357[[#This Row],[unit_price]]*Table357[[#This Row],[quantity]]</f>
        <v>207.5</v>
      </c>
      <c r="M3833">
        <f t="shared" si="357"/>
        <v>307.5</v>
      </c>
      <c r="N3833">
        <f t="shared" si="359"/>
        <v>100</v>
      </c>
      <c r="O3833" t="s">
        <v>111</v>
      </c>
      <c r="P3833" t="s">
        <v>114</v>
      </c>
      <c r="Q3833" t="str">
        <f>TEXT(Table357[[#This Row],[order_date]],"yyyy")</f>
        <v>2016</v>
      </c>
    </row>
    <row r="3834" spans="1:17" x14ac:dyDescent="0.3">
      <c r="A3834">
        <f t="shared" si="358"/>
        <v>7777899233</v>
      </c>
      <c r="B3834" s="1">
        <v>42688</v>
      </c>
      <c r="C3834" t="str">
        <f t="shared" si="354"/>
        <v>Monday</v>
      </c>
      <c r="D3834" t="str">
        <f t="shared" si="355"/>
        <v>November</v>
      </c>
      <c r="E3834">
        <v>16.5</v>
      </c>
      <c r="F3834" t="s">
        <v>7</v>
      </c>
      <c r="G3834" t="s">
        <v>17</v>
      </c>
      <c r="H3834">
        <f t="shared" si="356"/>
        <v>25</v>
      </c>
      <c r="I3834">
        <v>1</v>
      </c>
      <c r="J3834" t="s">
        <v>54</v>
      </c>
      <c r="K3834" t="s">
        <v>55</v>
      </c>
      <c r="L3834">
        <f>Table357[[#This Row],[unit_price]]*Table357[[#This Row],[quantity]]</f>
        <v>16.5</v>
      </c>
      <c r="M3834">
        <f t="shared" si="357"/>
        <v>25</v>
      </c>
      <c r="N3834">
        <f t="shared" si="359"/>
        <v>8.5</v>
      </c>
      <c r="O3834" t="s">
        <v>112</v>
      </c>
      <c r="P3834" t="s">
        <v>114</v>
      </c>
      <c r="Q3834" t="str">
        <f>TEXT(Table357[[#This Row],[order_date]],"yyyy")</f>
        <v>2016</v>
      </c>
    </row>
    <row r="3835" spans="1:17" x14ac:dyDescent="0.3">
      <c r="A3835">
        <f t="shared" si="358"/>
        <v>7777899234</v>
      </c>
      <c r="B3835" s="1">
        <v>42688</v>
      </c>
      <c r="C3835" t="str">
        <f t="shared" si="354"/>
        <v>Monday</v>
      </c>
      <c r="D3835" t="str">
        <f t="shared" si="355"/>
        <v>November</v>
      </c>
      <c r="E3835">
        <v>12</v>
      </c>
      <c r="F3835" t="s">
        <v>27</v>
      </c>
      <c r="G3835" t="s">
        <v>14</v>
      </c>
      <c r="H3835">
        <f t="shared" si="356"/>
        <v>16</v>
      </c>
      <c r="I3835">
        <v>12</v>
      </c>
      <c r="J3835" t="s">
        <v>42</v>
      </c>
      <c r="K3835" t="s">
        <v>43</v>
      </c>
      <c r="L3835">
        <f>Table357[[#This Row],[unit_price]]*Table357[[#This Row],[quantity]]</f>
        <v>144</v>
      </c>
      <c r="M3835">
        <f t="shared" si="357"/>
        <v>192</v>
      </c>
      <c r="N3835">
        <f t="shared" si="359"/>
        <v>48</v>
      </c>
      <c r="O3835" t="s">
        <v>111</v>
      </c>
      <c r="P3835" t="s">
        <v>115</v>
      </c>
      <c r="Q3835" t="str">
        <f>TEXT(Table357[[#This Row],[order_date]],"yyyy")</f>
        <v>2016</v>
      </c>
    </row>
    <row r="3836" spans="1:17" x14ac:dyDescent="0.3">
      <c r="A3836">
        <f t="shared" si="358"/>
        <v>7777899235</v>
      </c>
      <c r="B3836" s="1">
        <v>42688</v>
      </c>
      <c r="C3836" t="str">
        <f t="shared" si="354"/>
        <v>Monday</v>
      </c>
      <c r="D3836" t="str">
        <f t="shared" si="355"/>
        <v>November</v>
      </c>
      <c r="E3836">
        <v>20.5</v>
      </c>
      <c r="F3836" t="s">
        <v>13</v>
      </c>
      <c r="G3836" t="s">
        <v>8</v>
      </c>
      <c r="H3836">
        <f t="shared" si="356"/>
        <v>26.5</v>
      </c>
      <c r="I3836">
        <v>2</v>
      </c>
      <c r="J3836" t="s">
        <v>36</v>
      </c>
      <c r="K3836" t="s">
        <v>37</v>
      </c>
      <c r="L3836">
        <f>Table357[[#This Row],[unit_price]]*Table357[[#This Row],[quantity]]</f>
        <v>41</v>
      </c>
      <c r="M3836">
        <f t="shared" si="357"/>
        <v>53</v>
      </c>
      <c r="N3836">
        <f t="shared" si="359"/>
        <v>12</v>
      </c>
      <c r="O3836" t="s">
        <v>112</v>
      </c>
      <c r="P3836" t="s">
        <v>114</v>
      </c>
      <c r="Q3836" t="str">
        <f>TEXT(Table357[[#This Row],[order_date]],"yyyy")</f>
        <v>2016</v>
      </c>
    </row>
    <row r="3837" spans="1:17" x14ac:dyDescent="0.3">
      <c r="A3837">
        <f t="shared" si="358"/>
        <v>7777899236</v>
      </c>
      <c r="B3837" s="1">
        <v>42688</v>
      </c>
      <c r="C3837" t="str">
        <f t="shared" si="354"/>
        <v>Monday</v>
      </c>
      <c r="D3837" t="str">
        <f t="shared" si="355"/>
        <v>November</v>
      </c>
      <c r="E3837">
        <v>16</v>
      </c>
      <c r="F3837" t="s">
        <v>7</v>
      </c>
      <c r="G3837" t="s">
        <v>14</v>
      </c>
      <c r="H3837">
        <f t="shared" si="356"/>
        <v>21.5</v>
      </c>
      <c r="I3837">
        <v>3</v>
      </c>
      <c r="J3837" t="s">
        <v>20</v>
      </c>
      <c r="K3837" t="s">
        <v>21</v>
      </c>
      <c r="L3837">
        <f>Table357[[#This Row],[unit_price]]*Table357[[#This Row],[quantity]]</f>
        <v>48</v>
      </c>
      <c r="M3837">
        <f t="shared" si="357"/>
        <v>64.5</v>
      </c>
      <c r="N3837">
        <f t="shared" si="359"/>
        <v>16.5</v>
      </c>
      <c r="O3837" t="s">
        <v>111</v>
      </c>
      <c r="P3837" t="s">
        <v>114</v>
      </c>
      <c r="Q3837" t="str">
        <f>TEXT(Table357[[#This Row],[order_date]],"yyyy")</f>
        <v>2016</v>
      </c>
    </row>
    <row r="3838" spans="1:17" x14ac:dyDescent="0.3">
      <c r="A3838">
        <f t="shared" si="358"/>
        <v>7777899237</v>
      </c>
      <c r="B3838" s="1">
        <v>42688</v>
      </c>
      <c r="C3838" t="str">
        <f t="shared" si="354"/>
        <v>Monday</v>
      </c>
      <c r="D3838" t="str">
        <f t="shared" si="355"/>
        <v>November</v>
      </c>
      <c r="E3838">
        <v>20.25</v>
      </c>
      <c r="F3838" t="s">
        <v>13</v>
      </c>
      <c r="G3838" t="s">
        <v>14</v>
      </c>
      <c r="H3838">
        <f t="shared" si="356"/>
        <v>27.25</v>
      </c>
      <c r="I3838">
        <v>10</v>
      </c>
      <c r="J3838" t="s">
        <v>20</v>
      </c>
      <c r="K3838" t="s">
        <v>21</v>
      </c>
      <c r="L3838">
        <f>Table357[[#This Row],[unit_price]]*Table357[[#This Row],[quantity]]</f>
        <v>202.5</v>
      </c>
      <c r="M3838">
        <f t="shared" si="357"/>
        <v>272.5</v>
      </c>
      <c r="N3838">
        <f t="shared" si="359"/>
        <v>70</v>
      </c>
      <c r="O3838" t="s">
        <v>112</v>
      </c>
      <c r="P3838" t="s">
        <v>115</v>
      </c>
      <c r="Q3838" t="str">
        <f>TEXT(Table357[[#This Row],[order_date]],"yyyy")</f>
        <v>2016</v>
      </c>
    </row>
    <row r="3839" spans="1:17" x14ac:dyDescent="0.3">
      <c r="A3839">
        <f t="shared" si="358"/>
        <v>7777899238</v>
      </c>
      <c r="B3839" s="1">
        <v>42688</v>
      </c>
      <c r="C3839" t="str">
        <f t="shared" si="354"/>
        <v>Monday</v>
      </c>
      <c r="D3839" t="str">
        <f t="shared" si="355"/>
        <v>November</v>
      </c>
      <c r="E3839">
        <v>16</v>
      </c>
      <c r="F3839" t="s">
        <v>7</v>
      </c>
      <c r="G3839" t="s">
        <v>8</v>
      </c>
      <c r="H3839">
        <f t="shared" si="356"/>
        <v>20.5</v>
      </c>
      <c r="I3839">
        <v>7</v>
      </c>
      <c r="J3839" t="s">
        <v>36</v>
      </c>
      <c r="K3839" t="s">
        <v>37</v>
      </c>
      <c r="L3839">
        <f>Table357[[#This Row],[unit_price]]*Table357[[#This Row],[quantity]]</f>
        <v>112</v>
      </c>
      <c r="M3839">
        <f t="shared" si="357"/>
        <v>143.5</v>
      </c>
      <c r="N3839">
        <f t="shared" si="359"/>
        <v>31.5</v>
      </c>
      <c r="O3839" t="s">
        <v>112</v>
      </c>
      <c r="P3839" t="s">
        <v>115</v>
      </c>
      <c r="Q3839" t="str">
        <f>TEXT(Table357[[#This Row],[order_date]],"yyyy")</f>
        <v>2016</v>
      </c>
    </row>
    <row r="3840" spans="1:17" x14ac:dyDescent="0.3">
      <c r="A3840">
        <f t="shared" si="358"/>
        <v>7777899239</v>
      </c>
      <c r="B3840" s="1">
        <v>42688</v>
      </c>
      <c r="C3840" t="str">
        <f t="shared" si="354"/>
        <v>Monday</v>
      </c>
      <c r="D3840" t="str">
        <f t="shared" si="355"/>
        <v>November</v>
      </c>
      <c r="E3840">
        <v>15.25</v>
      </c>
      <c r="F3840" t="s">
        <v>13</v>
      </c>
      <c r="G3840" t="s">
        <v>8</v>
      </c>
      <c r="H3840">
        <f t="shared" si="356"/>
        <v>21.25</v>
      </c>
      <c r="I3840">
        <v>4</v>
      </c>
      <c r="J3840" t="s">
        <v>48</v>
      </c>
      <c r="K3840" t="s">
        <v>49</v>
      </c>
      <c r="L3840">
        <f>Table357[[#This Row],[unit_price]]*Table357[[#This Row],[quantity]]</f>
        <v>61</v>
      </c>
      <c r="M3840">
        <f t="shared" si="357"/>
        <v>85</v>
      </c>
      <c r="N3840">
        <f t="shared" si="359"/>
        <v>24</v>
      </c>
      <c r="O3840" t="s">
        <v>111</v>
      </c>
      <c r="P3840" t="s">
        <v>115</v>
      </c>
      <c r="Q3840" t="str">
        <f>TEXT(Table357[[#This Row],[order_date]],"yyyy")</f>
        <v>2016</v>
      </c>
    </row>
    <row r="3841" spans="1:17" x14ac:dyDescent="0.3">
      <c r="A3841">
        <f t="shared" si="358"/>
        <v>7777899240</v>
      </c>
      <c r="B3841" s="1">
        <v>42688</v>
      </c>
      <c r="C3841" t="str">
        <f t="shared" si="354"/>
        <v>Monday</v>
      </c>
      <c r="D3841" t="str">
        <f t="shared" si="355"/>
        <v>November</v>
      </c>
      <c r="E3841">
        <v>16.5</v>
      </c>
      <c r="F3841" t="s">
        <v>7</v>
      </c>
      <c r="G3841" t="s">
        <v>17</v>
      </c>
      <c r="H3841">
        <f t="shared" si="356"/>
        <v>25</v>
      </c>
      <c r="I3841">
        <v>3</v>
      </c>
      <c r="J3841" t="s">
        <v>18</v>
      </c>
      <c r="K3841" t="s">
        <v>19</v>
      </c>
      <c r="L3841">
        <f>Table357[[#This Row],[unit_price]]*Table357[[#This Row],[quantity]]</f>
        <v>49.5</v>
      </c>
      <c r="M3841">
        <f t="shared" si="357"/>
        <v>75</v>
      </c>
      <c r="N3841">
        <f t="shared" si="359"/>
        <v>25.5</v>
      </c>
      <c r="O3841" t="s">
        <v>112</v>
      </c>
      <c r="P3841" t="s">
        <v>114</v>
      </c>
      <c r="Q3841" t="str">
        <f>TEXT(Table357[[#This Row],[order_date]],"yyyy")</f>
        <v>2016</v>
      </c>
    </row>
    <row r="3842" spans="1:17" x14ac:dyDescent="0.3">
      <c r="A3842">
        <f t="shared" si="358"/>
        <v>7777899241</v>
      </c>
      <c r="B3842" s="1">
        <v>42688</v>
      </c>
      <c r="C3842" t="str">
        <f t="shared" ref="C3842:C3905" si="360">TEXT(B3842,"dddd")</f>
        <v>Monday</v>
      </c>
      <c r="D3842" t="str">
        <f t="shared" si="355"/>
        <v>November</v>
      </c>
      <c r="E3842">
        <v>16.75</v>
      </c>
      <c r="F3842" t="s">
        <v>7</v>
      </c>
      <c r="G3842" t="s">
        <v>22</v>
      </c>
      <c r="H3842">
        <f t="shared" si="356"/>
        <v>23.25</v>
      </c>
      <c r="I3842">
        <v>7</v>
      </c>
      <c r="J3842" t="s">
        <v>28</v>
      </c>
      <c r="K3842" t="s">
        <v>29</v>
      </c>
      <c r="L3842">
        <f>Table357[[#This Row],[unit_price]]*Table357[[#This Row],[quantity]]</f>
        <v>117.25</v>
      </c>
      <c r="M3842">
        <f t="shared" si="357"/>
        <v>162.75</v>
      </c>
      <c r="N3842">
        <f t="shared" si="359"/>
        <v>45.5</v>
      </c>
      <c r="O3842" t="s">
        <v>112</v>
      </c>
      <c r="P3842" t="s">
        <v>115</v>
      </c>
      <c r="Q3842" t="str">
        <f>TEXT(Table357[[#This Row],[order_date]],"yyyy")</f>
        <v>2016</v>
      </c>
    </row>
    <row r="3843" spans="1:17" x14ac:dyDescent="0.3">
      <c r="A3843">
        <f t="shared" si="358"/>
        <v>7777899242</v>
      </c>
      <c r="B3843" s="1">
        <v>42688</v>
      </c>
      <c r="C3843" t="str">
        <f t="shared" si="360"/>
        <v>Monday</v>
      </c>
      <c r="D3843" t="str">
        <f t="shared" ref="D3843:D3906" si="361">TEXT(B3843,"mmmm")</f>
        <v>November</v>
      </c>
      <c r="E3843">
        <v>16.5</v>
      </c>
      <c r="F3843" t="s">
        <v>7</v>
      </c>
      <c r="G3843" t="s">
        <v>17</v>
      </c>
      <c r="H3843">
        <f t="shared" ref="H3843:H3906" si="362">E3843 +   IF(F3843="S", 2, IF(F3843="M", 3.5, IF(F3843="L", 5, 0))) +  IF(G3843="Classic", 1, IF(G3843="Veggie", 2, IF(G3843="Chicken", 3, IF(G3843="Supreme",5,0))))</f>
        <v>25</v>
      </c>
      <c r="I3843">
        <v>11</v>
      </c>
      <c r="J3843" t="s">
        <v>66</v>
      </c>
      <c r="K3843" t="s">
        <v>67</v>
      </c>
      <c r="L3843">
        <f>Table357[[#This Row],[unit_price]]*Table357[[#This Row],[quantity]]</f>
        <v>181.5</v>
      </c>
      <c r="M3843">
        <f t="shared" ref="M3843:M3906" si="363">H3843*I3843</f>
        <v>275</v>
      </c>
      <c r="N3843">
        <f t="shared" si="359"/>
        <v>93.5</v>
      </c>
      <c r="O3843" t="s">
        <v>111</v>
      </c>
      <c r="P3843" t="s">
        <v>114</v>
      </c>
      <c r="Q3843" t="str">
        <f>TEXT(Table357[[#This Row],[order_date]],"yyyy")</f>
        <v>2016</v>
      </c>
    </row>
    <row r="3844" spans="1:17" x14ac:dyDescent="0.3">
      <c r="A3844">
        <f t="shared" ref="A3844:A3907" si="364">A3843+1</f>
        <v>7777899243</v>
      </c>
      <c r="B3844" s="1">
        <v>42689</v>
      </c>
      <c r="C3844" t="str">
        <f t="shared" si="360"/>
        <v>Tuesday</v>
      </c>
      <c r="D3844" t="str">
        <f t="shared" si="361"/>
        <v>November</v>
      </c>
      <c r="E3844">
        <v>25.5</v>
      </c>
      <c r="F3844" t="s">
        <v>76</v>
      </c>
      <c r="G3844" t="s">
        <v>8</v>
      </c>
      <c r="H3844">
        <f t="shared" si="362"/>
        <v>26.5</v>
      </c>
      <c r="I3844">
        <v>7</v>
      </c>
      <c r="J3844" t="s">
        <v>30</v>
      </c>
      <c r="K3844" t="s">
        <v>31</v>
      </c>
      <c r="L3844">
        <f>Table357[[#This Row],[unit_price]]*Table357[[#This Row],[quantity]]</f>
        <v>178.5</v>
      </c>
      <c r="M3844">
        <f t="shared" si="363"/>
        <v>185.5</v>
      </c>
      <c r="N3844">
        <f t="shared" si="359"/>
        <v>7</v>
      </c>
      <c r="O3844" t="s">
        <v>111</v>
      </c>
      <c r="P3844" t="s">
        <v>115</v>
      </c>
      <c r="Q3844" t="str">
        <f>TEXT(Table357[[#This Row],[order_date]],"yyyy")</f>
        <v>2016</v>
      </c>
    </row>
    <row r="3845" spans="1:17" x14ac:dyDescent="0.3">
      <c r="A3845">
        <f t="shared" si="364"/>
        <v>7777899244</v>
      </c>
      <c r="B3845" s="1">
        <v>42689</v>
      </c>
      <c r="C3845" t="str">
        <f t="shared" si="360"/>
        <v>Tuesday</v>
      </c>
      <c r="D3845" t="str">
        <f t="shared" si="361"/>
        <v>November</v>
      </c>
      <c r="E3845">
        <v>12.75</v>
      </c>
      <c r="F3845" t="s">
        <v>27</v>
      </c>
      <c r="G3845" t="s">
        <v>22</v>
      </c>
      <c r="H3845">
        <f t="shared" si="362"/>
        <v>17.75</v>
      </c>
      <c r="I3845">
        <v>1</v>
      </c>
      <c r="J3845" t="s">
        <v>46</v>
      </c>
      <c r="K3845" t="s">
        <v>47</v>
      </c>
      <c r="L3845">
        <f>Table357[[#This Row],[unit_price]]*Table357[[#This Row],[quantity]]</f>
        <v>12.75</v>
      </c>
      <c r="M3845">
        <f t="shared" si="363"/>
        <v>17.75</v>
      </c>
      <c r="N3845">
        <f t="shared" ref="N3845:N3908" si="365">(H3845-E3845)*I3845</f>
        <v>5</v>
      </c>
      <c r="O3845" t="s">
        <v>111</v>
      </c>
      <c r="P3845" t="s">
        <v>115</v>
      </c>
      <c r="Q3845" t="str">
        <f>TEXT(Table357[[#This Row],[order_date]],"yyyy")</f>
        <v>2016</v>
      </c>
    </row>
    <row r="3846" spans="1:17" x14ac:dyDescent="0.3">
      <c r="A3846">
        <f t="shared" si="364"/>
        <v>7777899245</v>
      </c>
      <c r="B3846" s="1">
        <v>42689</v>
      </c>
      <c r="C3846" t="str">
        <f t="shared" si="360"/>
        <v>Tuesday</v>
      </c>
      <c r="D3846" t="str">
        <f t="shared" si="361"/>
        <v>November</v>
      </c>
      <c r="E3846">
        <v>14.75</v>
      </c>
      <c r="F3846" t="s">
        <v>7</v>
      </c>
      <c r="G3846" t="s">
        <v>14</v>
      </c>
      <c r="H3846">
        <f t="shared" si="362"/>
        <v>20.25</v>
      </c>
      <c r="I3846">
        <v>3</v>
      </c>
      <c r="J3846" t="s">
        <v>56</v>
      </c>
      <c r="K3846" t="s">
        <v>57</v>
      </c>
      <c r="L3846">
        <f>Table357[[#This Row],[unit_price]]*Table357[[#This Row],[quantity]]</f>
        <v>44.25</v>
      </c>
      <c r="M3846">
        <f t="shared" si="363"/>
        <v>60.75</v>
      </c>
      <c r="N3846">
        <f t="shared" si="365"/>
        <v>16.5</v>
      </c>
      <c r="O3846" t="s">
        <v>112</v>
      </c>
      <c r="P3846" t="s">
        <v>114</v>
      </c>
      <c r="Q3846" t="str">
        <f>TEXT(Table357[[#This Row],[order_date]],"yyyy")</f>
        <v>2016</v>
      </c>
    </row>
    <row r="3847" spans="1:17" x14ac:dyDescent="0.3">
      <c r="A3847">
        <f t="shared" si="364"/>
        <v>7777899246</v>
      </c>
      <c r="B3847" s="1">
        <v>42689</v>
      </c>
      <c r="C3847" t="str">
        <f t="shared" si="360"/>
        <v>Tuesday</v>
      </c>
      <c r="D3847" t="str">
        <f t="shared" si="361"/>
        <v>November</v>
      </c>
      <c r="E3847">
        <v>13.25</v>
      </c>
      <c r="F3847" t="s">
        <v>7</v>
      </c>
      <c r="G3847" t="s">
        <v>8</v>
      </c>
      <c r="H3847">
        <f t="shared" si="362"/>
        <v>17.75</v>
      </c>
      <c r="I3847">
        <v>2</v>
      </c>
      <c r="J3847" t="s">
        <v>9</v>
      </c>
      <c r="K3847" t="s">
        <v>10</v>
      </c>
      <c r="L3847">
        <f>Table357[[#This Row],[unit_price]]*Table357[[#This Row],[quantity]]</f>
        <v>26.5</v>
      </c>
      <c r="M3847">
        <f t="shared" si="363"/>
        <v>35.5</v>
      </c>
      <c r="N3847">
        <f t="shared" si="365"/>
        <v>9</v>
      </c>
      <c r="O3847" t="s">
        <v>112</v>
      </c>
      <c r="P3847" t="s">
        <v>115</v>
      </c>
      <c r="Q3847" t="str">
        <f>TEXT(Table357[[#This Row],[order_date]],"yyyy")</f>
        <v>2016</v>
      </c>
    </row>
    <row r="3848" spans="1:17" x14ac:dyDescent="0.3">
      <c r="A3848">
        <f t="shared" si="364"/>
        <v>7777899247</v>
      </c>
      <c r="B3848" s="1">
        <v>42689</v>
      </c>
      <c r="C3848" t="str">
        <f t="shared" si="360"/>
        <v>Tuesday</v>
      </c>
      <c r="D3848" t="str">
        <f t="shared" si="361"/>
        <v>November</v>
      </c>
      <c r="E3848">
        <v>17.95</v>
      </c>
      <c r="F3848" t="s">
        <v>13</v>
      </c>
      <c r="G3848" t="s">
        <v>14</v>
      </c>
      <c r="H3848">
        <f t="shared" si="362"/>
        <v>24.95</v>
      </c>
      <c r="I3848">
        <v>10</v>
      </c>
      <c r="J3848" t="s">
        <v>56</v>
      </c>
      <c r="K3848" t="s">
        <v>57</v>
      </c>
      <c r="L3848">
        <f>Table357[[#This Row],[unit_price]]*Table357[[#This Row],[quantity]]</f>
        <v>179.5</v>
      </c>
      <c r="M3848">
        <f t="shared" si="363"/>
        <v>249.5</v>
      </c>
      <c r="N3848">
        <f t="shared" si="365"/>
        <v>70</v>
      </c>
      <c r="O3848" t="s">
        <v>111</v>
      </c>
      <c r="P3848" t="s">
        <v>115</v>
      </c>
      <c r="Q3848" t="str">
        <f>TEXT(Table357[[#This Row],[order_date]],"yyyy")</f>
        <v>2016</v>
      </c>
    </row>
    <row r="3849" spans="1:17" x14ac:dyDescent="0.3">
      <c r="A3849">
        <f t="shared" si="364"/>
        <v>7777899248</v>
      </c>
      <c r="B3849" s="1">
        <v>42690</v>
      </c>
      <c r="C3849" t="str">
        <f t="shared" si="360"/>
        <v>Wednesday</v>
      </c>
      <c r="D3849" t="str">
        <f t="shared" si="361"/>
        <v>November</v>
      </c>
      <c r="E3849">
        <v>20.75</v>
      </c>
      <c r="F3849" t="s">
        <v>13</v>
      </c>
      <c r="G3849" t="s">
        <v>22</v>
      </c>
      <c r="H3849">
        <f t="shared" si="362"/>
        <v>28.75</v>
      </c>
      <c r="I3849">
        <v>9</v>
      </c>
      <c r="J3849" t="s">
        <v>46</v>
      </c>
      <c r="K3849" t="s">
        <v>47</v>
      </c>
      <c r="L3849">
        <f>Table357[[#This Row],[unit_price]]*Table357[[#This Row],[quantity]]</f>
        <v>186.75</v>
      </c>
      <c r="M3849">
        <f t="shared" si="363"/>
        <v>258.75</v>
      </c>
      <c r="N3849">
        <f t="shared" si="365"/>
        <v>72</v>
      </c>
      <c r="O3849" t="s">
        <v>112</v>
      </c>
      <c r="P3849" t="s">
        <v>115</v>
      </c>
      <c r="Q3849" t="str">
        <f>TEXT(Table357[[#This Row],[order_date]],"yyyy")</f>
        <v>2016</v>
      </c>
    </row>
    <row r="3850" spans="1:17" x14ac:dyDescent="0.3">
      <c r="A3850">
        <f t="shared" si="364"/>
        <v>7777899249</v>
      </c>
      <c r="B3850" s="1">
        <v>42690</v>
      </c>
      <c r="C3850" t="str">
        <f t="shared" si="360"/>
        <v>Wednesday</v>
      </c>
      <c r="D3850" t="str">
        <f t="shared" si="361"/>
        <v>November</v>
      </c>
      <c r="E3850">
        <v>20.75</v>
      </c>
      <c r="F3850" t="s">
        <v>13</v>
      </c>
      <c r="G3850" t="s">
        <v>17</v>
      </c>
      <c r="H3850">
        <f t="shared" si="362"/>
        <v>30.75</v>
      </c>
      <c r="I3850">
        <v>6</v>
      </c>
      <c r="J3850" t="s">
        <v>18</v>
      </c>
      <c r="K3850" t="s">
        <v>19</v>
      </c>
      <c r="L3850">
        <f>Table357[[#This Row],[unit_price]]*Table357[[#This Row],[quantity]]</f>
        <v>124.5</v>
      </c>
      <c r="M3850">
        <f t="shared" si="363"/>
        <v>184.5</v>
      </c>
      <c r="N3850">
        <f t="shared" si="365"/>
        <v>60</v>
      </c>
      <c r="O3850" t="s">
        <v>111</v>
      </c>
      <c r="P3850" t="s">
        <v>115</v>
      </c>
      <c r="Q3850" t="str">
        <f>TEXT(Table357[[#This Row],[order_date]],"yyyy")</f>
        <v>2016</v>
      </c>
    </row>
    <row r="3851" spans="1:17" x14ac:dyDescent="0.3">
      <c r="A3851">
        <f t="shared" si="364"/>
        <v>7777899250</v>
      </c>
      <c r="B3851" s="1">
        <v>42690</v>
      </c>
      <c r="C3851" t="str">
        <f t="shared" si="360"/>
        <v>Wednesday</v>
      </c>
      <c r="D3851" t="str">
        <f t="shared" si="361"/>
        <v>November</v>
      </c>
      <c r="E3851">
        <v>12.75</v>
      </c>
      <c r="F3851" t="s">
        <v>27</v>
      </c>
      <c r="G3851" t="s">
        <v>14</v>
      </c>
      <c r="H3851">
        <f t="shared" si="362"/>
        <v>16.75</v>
      </c>
      <c r="I3851">
        <v>4</v>
      </c>
      <c r="J3851" t="s">
        <v>62</v>
      </c>
      <c r="K3851" t="s">
        <v>63</v>
      </c>
      <c r="L3851">
        <f>Table357[[#This Row],[unit_price]]*Table357[[#This Row],[quantity]]</f>
        <v>51</v>
      </c>
      <c r="M3851">
        <f t="shared" si="363"/>
        <v>67</v>
      </c>
      <c r="N3851">
        <f t="shared" si="365"/>
        <v>16</v>
      </c>
      <c r="O3851" t="s">
        <v>112</v>
      </c>
      <c r="P3851" t="s">
        <v>115</v>
      </c>
      <c r="Q3851" t="str">
        <f>TEXT(Table357[[#This Row],[order_date]],"yyyy")</f>
        <v>2016</v>
      </c>
    </row>
    <row r="3852" spans="1:17" x14ac:dyDescent="0.3">
      <c r="A3852">
        <f t="shared" si="364"/>
        <v>7777899251</v>
      </c>
      <c r="B3852" s="1">
        <v>42690</v>
      </c>
      <c r="C3852" t="str">
        <f t="shared" si="360"/>
        <v>Wednesday</v>
      </c>
      <c r="D3852" t="str">
        <f t="shared" si="361"/>
        <v>November</v>
      </c>
      <c r="E3852">
        <v>17.5</v>
      </c>
      <c r="F3852" t="s">
        <v>13</v>
      </c>
      <c r="G3852" t="s">
        <v>8</v>
      </c>
      <c r="H3852">
        <f t="shared" si="362"/>
        <v>23.5</v>
      </c>
      <c r="I3852">
        <v>7</v>
      </c>
      <c r="J3852" t="s">
        <v>74</v>
      </c>
      <c r="K3852" t="s">
        <v>75</v>
      </c>
      <c r="L3852">
        <f>Table357[[#This Row],[unit_price]]*Table357[[#This Row],[quantity]]</f>
        <v>122.5</v>
      </c>
      <c r="M3852">
        <f t="shared" si="363"/>
        <v>164.5</v>
      </c>
      <c r="N3852">
        <f t="shared" si="365"/>
        <v>42</v>
      </c>
      <c r="O3852" t="s">
        <v>111</v>
      </c>
      <c r="P3852" t="s">
        <v>115</v>
      </c>
      <c r="Q3852" t="str">
        <f>TEXT(Table357[[#This Row],[order_date]],"yyyy")</f>
        <v>2016</v>
      </c>
    </row>
    <row r="3853" spans="1:17" x14ac:dyDescent="0.3">
      <c r="A3853">
        <f t="shared" si="364"/>
        <v>7777899252</v>
      </c>
      <c r="B3853" s="1">
        <v>42690</v>
      </c>
      <c r="C3853" t="str">
        <f t="shared" si="360"/>
        <v>Wednesday</v>
      </c>
      <c r="D3853" t="str">
        <f t="shared" si="361"/>
        <v>November</v>
      </c>
      <c r="E3853">
        <v>18.5</v>
      </c>
      <c r="F3853" t="s">
        <v>13</v>
      </c>
      <c r="G3853" t="s">
        <v>14</v>
      </c>
      <c r="H3853">
        <f t="shared" si="362"/>
        <v>25.5</v>
      </c>
      <c r="I3853">
        <v>1</v>
      </c>
      <c r="J3853" t="s">
        <v>15</v>
      </c>
      <c r="K3853" t="s">
        <v>16</v>
      </c>
      <c r="L3853">
        <f>Table357[[#This Row],[unit_price]]*Table357[[#This Row],[quantity]]</f>
        <v>18.5</v>
      </c>
      <c r="M3853">
        <f t="shared" si="363"/>
        <v>25.5</v>
      </c>
      <c r="N3853">
        <f t="shared" si="365"/>
        <v>7</v>
      </c>
      <c r="O3853" t="s">
        <v>112</v>
      </c>
      <c r="P3853" t="s">
        <v>114</v>
      </c>
      <c r="Q3853" t="str">
        <f>TEXT(Table357[[#This Row],[order_date]],"yyyy")</f>
        <v>2016</v>
      </c>
    </row>
    <row r="3854" spans="1:17" x14ac:dyDescent="0.3">
      <c r="A3854">
        <f t="shared" si="364"/>
        <v>7777899253</v>
      </c>
      <c r="B3854" s="1">
        <v>42690</v>
      </c>
      <c r="C3854" t="str">
        <f t="shared" si="360"/>
        <v>Wednesday</v>
      </c>
      <c r="D3854" t="str">
        <f t="shared" si="361"/>
        <v>November</v>
      </c>
      <c r="E3854">
        <v>16.5</v>
      </c>
      <c r="F3854" t="s">
        <v>13</v>
      </c>
      <c r="G3854" t="s">
        <v>8</v>
      </c>
      <c r="H3854">
        <f t="shared" si="362"/>
        <v>22.5</v>
      </c>
      <c r="I3854">
        <v>1</v>
      </c>
      <c r="J3854" t="s">
        <v>9</v>
      </c>
      <c r="K3854" t="s">
        <v>10</v>
      </c>
      <c r="L3854">
        <f>Table357[[#This Row],[unit_price]]*Table357[[#This Row],[quantity]]</f>
        <v>16.5</v>
      </c>
      <c r="M3854">
        <f t="shared" si="363"/>
        <v>22.5</v>
      </c>
      <c r="N3854">
        <f t="shared" si="365"/>
        <v>6</v>
      </c>
      <c r="O3854" t="s">
        <v>111</v>
      </c>
      <c r="P3854" t="s">
        <v>115</v>
      </c>
      <c r="Q3854" t="str">
        <f>TEXT(Table357[[#This Row],[order_date]],"yyyy")</f>
        <v>2016</v>
      </c>
    </row>
    <row r="3855" spans="1:17" x14ac:dyDescent="0.3">
      <c r="A3855">
        <f t="shared" si="364"/>
        <v>7777899254</v>
      </c>
      <c r="B3855" s="1">
        <v>42690</v>
      </c>
      <c r="C3855" t="str">
        <f t="shared" si="360"/>
        <v>Wednesday</v>
      </c>
      <c r="D3855" t="str">
        <f t="shared" si="361"/>
        <v>November</v>
      </c>
      <c r="E3855">
        <v>15.25</v>
      </c>
      <c r="F3855" t="s">
        <v>13</v>
      </c>
      <c r="G3855" t="s">
        <v>8</v>
      </c>
      <c r="H3855">
        <f t="shared" si="362"/>
        <v>21.25</v>
      </c>
      <c r="I3855">
        <v>3</v>
      </c>
      <c r="J3855" t="s">
        <v>48</v>
      </c>
      <c r="K3855" t="s">
        <v>49</v>
      </c>
      <c r="L3855">
        <f>Table357[[#This Row],[unit_price]]*Table357[[#This Row],[quantity]]</f>
        <v>45.75</v>
      </c>
      <c r="M3855">
        <f t="shared" si="363"/>
        <v>63.75</v>
      </c>
      <c r="N3855">
        <f t="shared" si="365"/>
        <v>18</v>
      </c>
      <c r="O3855" t="s">
        <v>111</v>
      </c>
      <c r="P3855" t="s">
        <v>115</v>
      </c>
      <c r="Q3855" t="str">
        <f>TEXT(Table357[[#This Row],[order_date]],"yyyy")</f>
        <v>2016</v>
      </c>
    </row>
    <row r="3856" spans="1:17" x14ac:dyDescent="0.3">
      <c r="A3856">
        <f t="shared" si="364"/>
        <v>7777899255</v>
      </c>
      <c r="B3856" s="1">
        <v>42690</v>
      </c>
      <c r="C3856" t="str">
        <f t="shared" si="360"/>
        <v>Wednesday</v>
      </c>
      <c r="D3856" t="str">
        <f t="shared" si="361"/>
        <v>November</v>
      </c>
      <c r="E3856">
        <v>12</v>
      </c>
      <c r="F3856" t="s">
        <v>27</v>
      </c>
      <c r="G3856" t="s">
        <v>14</v>
      </c>
      <c r="H3856">
        <f t="shared" si="362"/>
        <v>16</v>
      </c>
      <c r="I3856">
        <v>3</v>
      </c>
      <c r="J3856" t="s">
        <v>42</v>
      </c>
      <c r="K3856" t="s">
        <v>43</v>
      </c>
      <c r="L3856">
        <f>Table357[[#This Row],[unit_price]]*Table357[[#This Row],[quantity]]</f>
        <v>36</v>
      </c>
      <c r="M3856">
        <f t="shared" si="363"/>
        <v>48</v>
      </c>
      <c r="N3856">
        <f t="shared" si="365"/>
        <v>12</v>
      </c>
      <c r="O3856" t="s">
        <v>111</v>
      </c>
      <c r="P3856" t="s">
        <v>115</v>
      </c>
      <c r="Q3856" t="str">
        <f>TEXT(Table357[[#This Row],[order_date]],"yyyy")</f>
        <v>2016</v>
      </c>
    </row>
    <row r="3857" spans="1:17" x14ac:dyDescent="0.3">
      <c r="A3857">
        <f t="shared" si="364"/>
        <v>7777899256</v>
      </c>
      <c r="B3857" s="1">
        <v>42691</v>
      </c>
      <c r="C3857" t="str">
        <f t="shared" si="360"/>
        <v>Thursday</v>
      </c>
      <c r="D3857" t="str">
        <f t="shared" si="361"/>
        <v>November</v>
      </c>
      <c r="E3857">
        <v>17.5</v>
      </c>
      <c r="F3857" t="s">
        <v>13</v>
      </c>
      <c r="G3857" t="s">
        <v>8</v>
      </c>
      <c r="H3857">
        <f t="shared" si="362"/>
        <v>23.5</v>
      </c>
      <c r="I3857">
        <v>4</v>
      </c>
      <c r="J3857" t="s">
        <v>74</v>
      </c>
      <c r="K3857" t="s">
        <v>75</v>
      </c>
      <c r="L3857">
        <f>Table357[[#This Row],[unit_price]]*Table357[[#This Row],[quantity]]</f>
        <v>70</v>
      </c>
      <c r="M3857">
        <f t="shared" si="363"/>
        <v>94</v>
      </c>
      <c r="N3857">
        <f t="shared" si="365"/>
        <v>24</v>
      </c>
      <c r="O3857" t="s">
        <v>112</v>
      </c>
      <c r="P3857" t="s">
        <v>114</v>
      </c>
      <c r="Q3857" t="str">
        <f>TEXT(Table357[[#This Row],[order_date]],"yyyy")</f>
        <v>2016</v>
      </c>
    </row>
    <row r="3858" spans="1:17" x14ac:dyDescent="0.3">
      <c r="A3858">
        <f t="shared" si="364"/>
        <v>7777899257</v>
      </c>
      <c r="B3858" s="1">
        <v>42691</v>
      </c>
      <c r="C3858" t="str">
        <f t="shared" si="360"/>
        <v>Thursday</v>
      </c>
      <c r="D3858" t="str">
        <f t="shared" si="361"/>
        <v>November</v>
      </c>
      <c r="E3858">
        <v>15.25</v>
      </c>
      <c r="F3858" t="s">
        <v>13</v>
      </c>
      <c r="G3858" t="s">
        <v>8</v>
      </c>
      <c r="H3858">
        <f t="shared" si="362"/>
        <v>21.25</v>
      </c>
      <c r="I3858">
        <v>8</v>
      </c>
      <c r="J3858" t="s">
        <v>48</v>
      </c>
      <c r="K3858" t="s">
        <v>49</v>
      </c>
      <c r="L3858">
        <f>Table357[[#This Row],[unit_price]]*Table357[[#This Row],[quantity]]</f>
        <v>122</v>
      </c>
      <c r="M3858">
        <f t="shared" si="363"/>
        <v>170</v>
      </c>
      <c r="N3858">
        <f t="shared" si="365"/>
        <v>48</v>
      </c>
      <c r="O3858" t="s">
        <v>112</v>
      </c>
      <c r="P3858" t="s">
        <v>114</v>
      </c>
      <c r="Q3858" t="str">
        <f>TEXT(Table357[[#This Row],[order_date]],"yyyy")</f>
        <v>2016</v>
      </c>
    </row>
    <row r="3859" spans="1:17" x14ac:dyDescent="0.3">
      <c r="A3859">
        <f t="shared" si="364"/>
        <v>7777899258</v>
      </c>
      <c r="B3859" s="1">
        <v>42691</v>
      </c>
      <c r="C3859" t="str">
        <f t="shared" si="360"/>
        <v>Thursday</v>
      </c>
      <c r="D3859" t="str">
        <f t="shared" si="361"/>
        <v>November</v>
      </c>
      <c r="E3859">
        <v>18.5</v>
      </c>
      <c r="F3859" t="s">
        <v>13</v>
      </c>
      <c r="G3859" t="s">
        <v>14</v>
      </c>
      <c r="H3859">
        <f t="shared" si="362"/>
        <v>25.5</v>
      </c>
      <c r="I3859">
        <v>1</v>
      </c>
      <c r="J3859" t="s">
        <v>15</v>
      </c>
      <c r="K3859" t="s">
        <v>16</v>
      </c>
      <c r="L3859">
        <f>Table357[[#This Row],[unit_price]]*Table357[[#This Row],[quantity]]</f>
        <v>18.5</v>
      </c>
      <c r="M3859">
        <f t="shared" si="363"/>
        <v>25.5</v>
      </c>
      <c r="N3859">
        <f t="shared" si="365"/>
        <v>7</v>
      </c>
      <c r="O3859" t="s">
        <v>112</v>
      </c>
      <c r="P3859" t="s">
        <v>114</v>
      </c>
      <c r="Q3859" t="str">
        <f>TEXT(Table357[[#This Row],[order_date]],"yyyy")</f>
        <v>2016</v>
      </c>
    </row>
    <row r="3860" spans="1:17" x14ac:dyDescent="0.3">
      <c r="A3860">
        <f t="shared" si="364"/>
        <v>7777899259</v>
      </c>
      <c r="B3860" s="1">
        <v>42691</v>
      </c>
      <c r="C3860" t="str">
        <f t="shared" si="360"/>
        <v>Thursday</v>
      </c>
      <c r="D3860" t="str">
        <f t="shared" si="361"/>
        <v>November</v>
      </c>
      <c r="E3860">
        <v>12.75</v>
      </c>
      <c r="F3860" t="s">
        <v>27</v>
      </c>
      <c r="G3860" t="s">
        <v>22</v>
      </c>
      <c r="H3860">
        <f t="shared" si="362"/>
        <v>17.75</v>
      </c>
      <c r="I3860">
        <v>8</v>
      </c>
      <c r="J3860" t="s">
        <v>46</v>
      </c>
      <c r="K3860" t="s">
        <v>47</v>
      </c>
      <c r="L3860">
        <f>Table357[[#This Row],[unit_price]]*Table357[[#This Row],[quantity]]</f>
        <v>102</v>
      </c>
      <c r="M3860">
        <f t="shared" si="363"/>
        <v>142</v>
      </c>
      <c r="N3860">
        <f t="shared" si="365"/>
        <v>40</v>
      </c>
      <c r="O3860" t="s">
        <v>111</v>
      </c>
      <c r="P3860" t="s">
        <v>115</v>
      </c>
      <c r="Q3860" t="str">
        <f>TEXT(Table357[[#This Row],[order_date]],"yyyy")</f>
        <v>2016</v>
      </c>
    </row>
    <row r="3861" spans="1:17" x14ac:dyDescent="0.3">
      <c r="A3861">
        <f t="shared" si="364"/>
        <v>7777899260</v>
      </c>
      <c r="B3861" s="1">
        <v>42692</v>
      </c>
      <c r="C3861" t="str">
        <f t="shared" si="360"/>
        <v>Friday</v>
      </c>
      <c r="D3861" t="str">
        <f t="shared" si="361"/>
        <v>November</v>
      </c>
      <c r="E3861">
        <v>12.5</v>
      </c>
      <c r="F3861" t="s">
        <v>27</v>
      </c>
      <c r="G3861" t="s">
        <v>17</v>
      </c>
      <c r="H3861">
        <f t="shared" si="362"/>
        <v>19.5</v>
      </c>
      <c r="I3861">
        <v>4</v>
      </c>
      <c r="J3861" t="s">
        <v>25</v>
      </c>
      <c r="K3861" t="s">
        <v>26</v>
      </c>
      <c r="L3861">
        <f>Table357[[#This Row],[unit_price]]*Table357[[#This Row],[quantity]]</f>
        <v>50</v>
      </c>
      <c r="M3861">
        <f t="shared" si="363"/>
        <v>78</v>
      </c>
      <c r="N3861">
        <f t="shared" si="365"/>
        <v>28</v>
      </c>
      <c r="O3861" t="s">
        <v>111</v>
      </c>
      <c r="P3861" t="s">
        <v>114</v>
      </c>
      <c r="Q3861" t="str">
        <f>TEXT(Table357[[#This Row],[order_date]],"yyyy")</f>
        <v>2016</v>
      </c>
    </row>
    <row r="3862" spans="1:17" x14ac:dyDescent="0.3">
      <c r="A3862">
        <f t="shared" si="364"/>
        <v>7777899261</v>
      </c>
      <c r="B3862" s="1">
        <v>42692</v>
      </c>
      <c r="C3862" t="str">
        <f t="shared" si="360"/>
        <v>Friday</v>
      </c>
      <c r="D3862" t="str">
        <f t="shared" si="361"/>
        <v>November</v>
      </c>
      <c r="E3862">
        <v>20.75</v>
      </c>
      <c r="F3862" t="s">
        <v>13</v>
      </c>
      <c r="G3862" t="s">
        <v>17</v>
      </c>
      <c r="H3862">
        <f t="shared" si="362"/>
        <v>30.75</v>
      </c>
      <c r="I3862">
        <v>9</v>
      </c>
      <c r="J3862" t="s">
        <v>38</v>
      </c>
      <c r="K3862" t="s">
        <v>39</v>
      </c>
      <c r="L3862">
        <f>Table357[[#This Row],[unit_price]]*Table357[[#This Row],[quantity]]</f>
        <v>186.75</v>
      </c>
      <c r="M3862">
        <f t="shared" si="363"/>
        <v>276.75</v>
      </c>
      <c r="N3862">
        <f t="shared" si="365"/>
        <v>90</v>
      </c>
      <c r="O3862" t="s">
        <v>111</v>
      </c>
      <c r="P3862" t="s">
        <v>114</v>
      </c>
      <c r="Q3862" t="str">
        <f>TEXT(Table357[[#This Row],[order_date]],"yyyy")</f>
        <v>2016</v>
      </c>
    </row>
    <row r="3863" spans="1:17" x14ac:dyDescent="0.3">
      <c r="A3863">
        <f t="shared" si="364"/>
        <v>7777899262</v>
      </c>
      <c r="B3863" s="1">
        <v>42692</v>
      </c>
      <c r="C3863" t="str">
        <f t="shared" si="360"/>
        <v>Friday</v>
      </c>
      <c r="D3863" t="str">
        <f t="shared" si="361"/>
        <v>November</v>
      </c>
      <c r="E3863">
        <v>12.5</v>
      </c>
      <c r="F3863" t="s">
        <v>27</v>
      </c>
      <c r="G3863" t="s">
        <v>14</v>
      </c>
      <c r="H3863">
        <f t="shared" si="362"/>
        <v>16.5</v>
      </c>
      <c r="I3863">
        <v>3</v>
      </c>
      <c r="J3863" t="s">
        <v>40</v>
      </c>
      <c r="K3863" t="s">
        <v>41</v>
      </c>
      <c r="L3863">
        <f>Table357[[#This Row],[unit_price]]*Table357[[#This Row],[quantity]]</f>
        <v>37.5</v>
      </c>
      <c r="M3863">
        <f t="shared" si="363"/>
        <v>49.5</v>
      </c>
      <c r="N3863">
        <f t="shared" si="365"/>
        <v>12</v>
      </c>
      <c r="O3863" t="s">
        <v>111</v>
      </c>
      <c r="P3863" t="s">
        <v>114</v>
      </c>
      <c r="Q3863" t="str">
        <f>TEXT(Table357[[#This Row],[order_date]],"yyyy")</f>
        <v>2016</v>
      </c>
    </row>
    <row r="3864" spans="1:17" x14ac:dyDescent="0.3">
      <c r="A3864">
        <f t="shared" si="364"/>
        <v>7777899263</v>
      </c>
      <c r="B3864" s="1">
        <v>42693</v>
      </c>
      <c r="C3864" t="str">
        <f t="shared" si="360"/>
        <v>Saturday</v>
      </c>
      <c r="D3864" t="str">
        <f t="shared" si="361"/>
        <v>November</v>
      </c>
      <c r="E3864">
        <v>12.75</v>
      </c>
      <c r="F3864" t="s">
        <v>27</v>
      </c>
      <c r="G3864" t="s">
        <v>22</v>
      </c>
      <c r="H3864">
        <f t="shared" si="362"/>
        <v>17.75</v>
      </c>
      <c r="I3864">
        <v>3</v>
      </c>
      <c r="J3864" t="s">
        <v>44</v>
      </c>
      <c r="K3864" t="s">
        <v>45</v>
      </c>
      <c r="L3864">
        <f>Table357[[#This Row],[unit_price]]*Table357[[#This Row],[quantity]]</f>
        <v>38.25</v>
      </c>
      <c r="M3864">
        <f t="shared" si="363"/>
        <v>53.25</v>
      </c>
      <c r="N3864">
        <f t="shared" si="365"/>
        <v>15</v>
      </c>
      <c r="O3864" t="s">
        <v>112</v>
      </c>
      <c r="P3864" t="s">
        <v>115</v>
      </c>
      <c r="Q3864" t="str">
        <f>TEXT(Table357[[#This Row],[order_date]],"yyyy")</f>
        <v>2016</v>
      </c>
    </row>
    <row r="3865" spans="1:17" x14ac:dyDescent="0.3">
      <c r="A3865">
        <f t="shared" si="364"/>
        <v>7777899264</v>
      </c>
      <c r="B3865" s="1">
        <v>42693</v>
      </c>
      <c r="C3865" t="str">
        <f t="shared" si="360"/>
        <v>Saturday</v>
      </c>
      <c r="D3865" t="str">
        <f t="shared" si="361"/>
        <v>November</v>
      </c>
      <c r="E3865">
        <v>20.25</v>
      </c>
      <c r="F3865" t="s">
        <v>13</v>
      </c>
      <c r="G3865" t="s">
        <v>14</v>
      </c>
      <c r="H3865">
        <f t="shared" si="362"/>
        <v>27.25</v>
      </c>
      <c r="I3865">
        <v>9</v>
      </c>
      <c r="J3865" t="s">
        <v>20</v>
      </c>
      <c r="K3865" t="s">
        <v>21</v>
      </c>
      <c r="L3865">
        <f>Table357[[#This Row],[unit_price]]*Table357[[#This Row],[quantity]]</f>
        <v>182.25</v>
      </c>
      <c r="M3865">
        <f t="shared" si="363"/>
        <v>245.25</v>
      </c>
      <c r="N3865">
        <f t="shared" si="365"/>
        <v>63</v>
      </c>
      <c r="O3865" t="s">
        <v>112</v>
      </c>
      <c r="P3865" t="s">
        <v>114</v>
      </c>
      <c r="Q3865" t="str">
        <f>TEXT(Table357[[#This Row],[order_date]],"yyyy")</f>
        <v>2016</v>
      </c>
    </row>
    <row r="3866" spans="1:17" x14ac:dyDescent="0.3">
      <c r="A3866">
        <f t="shared" si="364"/>
        <v>7777899265</v>
      </c>
      <c r="B3866" s="1">
        <v>42693</v>
      </c>
      <c r="C3866" t="str">
        <f t="shared" si="360"/>
        <v>Saturday</v>
      </c>
      <c r="D3866" t="str">
        <f t="shared" si="361"/>
        <v>November</v>
      </c>
      <c r="E3866">
        <v>12</v>
      </c>
      <c r="F3866" t="s">
        <v>27</v>
      </c>
      <c r="G3866" t="s">
        <v>8</v>
      </c>
      <c r="H3866">
        <f t="shared" si="362"/>
        <v>15</v>
      </c>
      <c r="I3866">
        <v>5</v>
      </c>
      <c r="J3866" t="s">
        <v>30</v>
      </c>
      <c r="K3866" t="s">
        <v>31</v>
      </c>
      <c r="L3866">
        <f>Table357[[#This Row],[unit_price]]*Table357[[#This Row],[quantity]]</f>
        <v>60</v>
      </c>
      <c r="M3866">
        <f t="shared" si="363"/>
        <v>75</v>
      </c>
      <c r="N3866">
        <f t="shared" si="365"/>
        <v>15</v>
      </c>
      <c r="O3866" t="s">
        <v>112</v>
      </c>
      <c r="P3866" t="s">
        <v>115</v>
      </c>
      <c r="Q3866" t="str">
        <f>TEXT(Table357[[#This Row],[order_date]],"yyyy")</f>
        <v>2016</v>
      </c>
    </row>
    <row r="3867" spans="1:17" x14ac:dyDescent="0.3">
      <c r="A3867">
        <f t="shared" si="364"/>
        <v>7777899266</v>
      </c>
      <c r="B3867" s="1">
        <v>42693</v>
      </c>
      <c r="C3867" t="str">
        <f t="shared" si="360"/>
        <v>Saturday</v>
      </c>
      <c r="D3867" t="str">
        <f t="shared" si="361"/>
        <v>November</v>
      </c>
      <c r="E3867">
        <v>16.75</v>
      </c>
      <c r="F3867" t="s">
        <v>7</v>
      </c>
      <c r="G3867" t="s">
        <v>22</v>
      </c>
      <c r="H3867">
        <f t="shared" si="362"/>
        <v>23.25</v>
      </c>
      <c r="I3867">
        <v>8</v>
      </c>
      <c r="J3867" t="s">
        <v>28</v>
      </c>
      <c r="K3867" t="s">
        <v>29</v>
      </c>
      <c r="L3867">
        <f>Table357[[#This Row],[unit_price]]*Table357[[#This Row],[quantity]]</f>
        <v>134</v>
      </c>
      <c r="M3867">
        <f t="shared" si="363"/>
        <v>186</v>
      </c>
      <c r="N3867">
        <f t="shared" si="365"/>
        <v>52</v>
      </c>
      <c r="O3867" t="s">
        <v>112</v>
      </c>
      <c r="P3867" t="s">
        <v>115</v>
      </c>
      <c r="Q3867" t="str">
        <f>TEXT(Table357[[#This Row],[order_date]],"yyyy")</f>
        <v>2016</v>
      </c>
    </row>
    <row r="3868" spans="1:17" x14ac:dyDescent="0.3">
      <c r="A3868">
        <f t="shared" si="364"/>
        <v>7777899267</v>
      </c>
      <c r="B3868" s="1">
        <v>42693</v>
      </c>
      <c r="C3868" t="str">
        <f t="shared" si="360"/>
        <v>Saturday</v>
      </c>
      <c r="D3868" t="str">
        <f t="shared" si="361"/>
        <v>November</v>
      </c>
      <c r="E3868">
        <v>20.75</v>
      </c>
      <c r="F3868" t="s">
        <v>13</v>
      </c>
      <c r="G3868" t="s">
        <v>22</v>
      </c>
      <c r="H3868">
        <f t="shared" si="362"/>
        <v>28.75</v>
      </c>
      <c r="I3868">
        <v>7</v>
      </c>
      <c r="J3868" t="s">
        <v>23</v>
      </c>
      <c r="K3868" t="s">
        <v>24</v>
      </c>
      <c r="L3868">
        <f>Table357[[#This Row],[unit_price]]*Table357[[#This Row],[quantity]]</f>
        <v>145.25</v>
      </c>
      <c r="M3868">
        <f t="shared" si="363"/>
        <v>201.25</v>
      </c>
      <c r="N3868">
        <f t="shared" si="365"/>
        <v>56</v>
      </c>
      <c r="O3868" t="s">
        <v>112</v>
      </c>
      <c r="P3868" t="s">
        <v>115</v>
      </c>
      <c r="Q3868" t="str">
        <f>TEXT(Table357[[#This Row],[order_date]],"yyyy")</f>
        <v>2016</v>
      </c>
    </row>
    <row r="3869" spans="1:17" x14ac:dyDescent="0.3">
      <c r="A3869">
        <f t="shared" si="364"/>
        <v>7777899268</v>
      </c>
      <c r="B3869" s="1">
        <v>42693</v>
      </c>
      <c r="C3869" t="str">
        <f t="shared" si="360"/>
        <v>Saturday</v>
      </c>
      <c r="D3869" t="str">
        <f t="shared" si="361"/>
        <v>November</v>
      </c>
      <c r="E3869">
        <v>20.75</v>
      </c>
      <c r="F3869" t="s">
        <v>13</v>
      </c>
      <c r="G3869" t="s">
        <v>22</v>
      </c>
      <c r="H3869">
        <f t="shared" si="362"/>
        <v>28.75</v>
      </c>
      <c r="I3869">
        <v>12</v>
      </c>
      <c r="J3869" t="s">
        <v>50</v>
      </c>
      <c r="K3869" t="s">
        <v>51</v>
      </c>
      <c r="L3869">
        <f>Table357[[#This Row],[unit_price]]*Table357[[#This Row],[quantity]]</f>
        <v>249</v>
      </c>
      <c r="M3869">
        <f t="shared" si="363"/>
        <v>345</v>
      </c>
      <c r="N3869">
        <f t="shared" si="365"/>
        <v>96</v>
      </c>
      <c r="O3869" t="s">
        <v>112</v>
      </c>
      <c r="P3869" t="s">
        <v>114</v>
      </c>
      <c r="Q3869" t="str">
        <f>TEXT(Table357[[#This Row],[order_date]],"yyyy")</f>
        <v>2016</v>
      </c>
    </row>
    <row r="3870" spans="1:17" x14ac:dyDescent="0.3">
      <c r="A3870">
        <f t="shared" si="364"/>
        <v>7777899269</v>
      </c>
      <c r="B3870" s="1">
        <v>42693</v>
      </c>
      <c r="C3870" t="str">
        <f t="shared" si="360"/>
        <v>Saturday</v>
      </c>
      <c r="D3870" t="str">
        <f t="shared" si="361"/>
        <v>November</v>
      </c>
      <c r="E3870">
        <v>23.65</v>
      </c>
      <c r="F3870" t="s">
        <v>27</v>
      </c>
      <c r="G3870" t="s">
        <v>17</v>
      </c>
      <c r="H3870">
        <f t="shared" si="362"/>
        <v>30.65</v>
      </c>
      <c r="I3870">
        <v>2</v>
      </c>
      <c r="J3870" t="s">
        <v>77</v>
      </c>
      <c r="K3870" t="s">
        <v>78</v>
      </c>
      <c r="L3870">
        <f>Table357[[#This Row],[unit_price]]*Table357[[#This Row],[quantity]]</f>
        <v>47.3</v>
      </c>
      <c r="M3870">
        <f t="shared" si="363"/>
        <v>61.3</v>
      </c>
      <c r="N3870">
        <f t="shared" si="365"/>
        <v>14</v>
      </c>
      <c r="O3870" t="s">
        <v>112</v>
      </c>
      <c r="P3870" t="s">
        <v>114</v>
      </c>
      <c r="Q3870" t="str">
        <f>TEXT(Table357[[#This Row],[order_date]],"yyyy")</f>
        <v>2016</v>
      </c>
    </row>
    <row r="3871" spans="1:17" x14ac:dyDescent="0.3">
      <c r="A3871">
        <f t="shared" si="364"/>
        <v>7777899270</v>
      </c>
      <c r="B3871" s="1">
        <v>42693</v>
      </c>
      <c r="C3871" t="str">
        <f t="shared" si="360"/>
        <v>Saturday</v>
      </c>
      <c r="D3871" t="str">
        <f t="shared" si="361"/>
        <v>November</v>
      </c>
      <c r="E3871">
        <v>12.5</v>
      </c>
      <c r="F3871" t="s">
        <v>27</v>
      </c>
      <c r="G3871" t="s">
        <v>17</v>
      </c>
      <c r="H3871">
        <f t="shared" si="362"/>
        <v>19.5</v>
      </c>
      <c r="I3871">
        <v>4</v>
      </c>
      <c r="J3871" t="s">
        <v>38</v>
      </c>
      <c r="K3871" t="s">
        <v>39</v>
      </c>
      <c r="L3871">
        <f>Table357[[#This Row],[unit_price]]*Table357[[#This Row],[quantity]]</f>
        <v>50</v>
      </c>
      <c r="M3871">
        <f t="shared" si="363"/>
        <v>78</v>
      </c>
      <c r="N3871">
        <f t="shared" si="365"/>
        <v>28</v>
      </c>
      <c r="O3871" t="s">
        <v>112</v>
      </c>
      <c r="P3871" t="s">
        <v>114</v>
      </c>
      <c r="Q3871" t="str">
        <f>TEXT(Table357[[#This Row],[order_date]],"yyyy")</f>
        <v>2016</v>
      </c>
    </row>
    <row r="3872" spans="1:17" x14ac:dyDescent="0.3">
      <c r="A3872">
        <f t="shared" si="364"/>
        <v>7777899271</v>
      </c>
      <c r="B3872" s="1">
        <v>42693</v>
      </c>
      <c r="C3872" t="str">
        <f t="shared" si="360"/>
        <v>Saturday</v>
      </c>
      <c r="D3872" t="str">
        <f t="shared" si="361"/>
        <v>November</v>
      </c>
      <c r="E3872">
        <v>13.25</v>
      </c>
      <c r="F3872" t="s">
        <v>7</v>
      </c>
      <c r="G3872" t="s">
        <v>8</v>
      </c>
      <c r="H3872">
        <f t="shared" si="362"/>
        <v>17.75</v>
      </c>
      <c r="I3872">
        <v>4</v>
      </c>
      <c r="J3872" t="s">
        <v>9</v>
      </c>
      <c r="K3872" t="s">
        <v>10</v>
      </c>
      <c r="L3872">
        <f>Table357[[#This Row],[unit_price]]*Table357[[#This Row],[quantity]]</f>
        <v>53</v>
      </c>
      <c r="M3872">
        <f t="shared" si="363"/>
        <v>71</v>
      </c>
      <c r="N3872">
        <f t="shared" si="365"/>
        <v>18</v>
      </c>
      <c r="O3872" t="s">
        <v>111</v>
      </c>
      <c r="P3872" t="s">
        <v>115</v>
      </c>
      <c r="Q3872" t="str">
        <f>TEXT(Table357[[#This Row],[order_date]],"yyyy")</f>
        <v>2016</v>
      </c>
    </row>
    <row r="3873" spans="1:17" x14ac:dyDescent="0.3">
      <c r="A3873">
        <f t="shared" si="364"/>
        <v>7777899272</v>
      </c>
      <c r="B3873" s="1">
        <v>42694</v>
      </c>
      <c r="C3873" t="str">
        <f t="shared" si="360"/>
        <v>Sunday</v>
      </c>
      <c r="D3873" t="str">
        <f t="shared" si="361"/>
        <v>November</v>
      </c>
      <c r="E3873">
        <v>20.75</v>
      </c>
      <c r="F3873" t="s">
        <v>13</v>
      </c>
      <c r="G3873" t="s">
        <v>14</v>
      </c>
      <c r="H3873">
        <f t="shared" si="362"/>
        <v>27.75</v>
      </c>
      <c r="I3873">
        <v>1</v>
      </c>
      <c r="J3873" t="s">
        <v>40</v>
      </c>
      <c r="K3873" t="s">
        <v>41</v>
      </c>
      <c r="L3873">
        <f>Table357[[#This Row],[unit_price]]*Table357[[#This Row],[quantity]]</f>
        <v>20.75</v>
      </c>
      <c r="M3873">
        <f t="shared" si="363"/>
        <v>27.75</v>
      </c>
      <c r="N3873">
        <f t="shared" si="365"/>
        <v>7</v>
      </c>
      <c r="O3873" t="s">
        <v>111</v>
      </c>
      <c r="P3873" t="s">
        <v>114</v>
      </c>
      <c r="Q3873" t="str">
        <f>TEXT(Table357[[#This Row],[order_date]],"yyyy")</f>
        <v>2016</v>
      </c>
    </row>
    <row r="3874" spans="1:17" x14ac:dyDescent="0.3">
      <c r="A3874">
        <f t="shared" si="364"/>
        <v>7777899273</v>
      </c>
      <c r="B3874" s="1">
        <v>42694</v>
      </c>
      <c r="C3874" t="str">
        <f t="shared" si="360"/>
        <v>Sunday</v>
      </c>
      <c r="D3874" t="str">
        <f t="shared" si="361"/>
        <v>November</v>
      </c>
      <c r="E3874">
        <v>12</v>
      </c>
      <c r="F3874" t="s">
        <v>27</v>
      </c>
      <c r="G3874" t="s">
        <v>8</v>
      </c>
      <c r="H3874">
        <f t="shared" si="362"/>
        <v>15</v>
      </c>
      <c r="I3874">
        <v>10</v>
      </c>
      <c r="J3874" t="s">
        <v>11</v>
      </c>
      <c r="K3874" t="s">
        <v>12</v>
      </c>
      <c r="L3874">
        <f>Table357[[#This Row],[unit_price]]*Table357[[#This Row],[quantity]]</f>
        <v>120</v>
      </c>
      <c r="M3874">
        <f t="shared" si="363"/>
        <v>150</v>
      </c>
      <c r="N3874">
        <f t="shared" si="365"/>
        <v>30</v>
      </c>
      <c r="O3874" t="s">
        <v>112</v>
      </c>
      <c r="P3874" t="s">
        <v>114</v>
      </c>
      <c r="Q3874" t="str">
        <f>TEXT(Table357[[#This Row],[order_date]],"yyyy")</f>
        <v>2016</v>
      </c>
    </row>
    <row r="3875" spans="1:17" x14ac:dyDescent="0.3">
      <c r="A3875">
        <f t="shared" si="364"/>
        <v>7777899274</v>
      </c>
      <c r="B3875" s="1">
        <v>42694</v>
      </c>
      <c r="C3875" t="str">
        <f t="shared" si="360"/>
        <v>Sunday</v>
      </c>
      <c r="D3875" t="str">
        <f t="shared" si="361"/>
        <v>November</v>
      </c>
      <c r="E3875">
        <v>17.5</v>
      </c>
      <c r="F3875" t="s">
        <v>13</v>
      </c>
      <c r="G3875" t="s">
        <v>8</v>
      </c>
      <c r="H3875">
        <f t="shared" si="362"/>
        <v>23.5</v>
      </c>
      <c r="I3875">
        <v>1</v>
      </c>
      <c r="J3875" t="s">
        <v>74</v>
      </c>
      <c r="K3875" t="s">
        <v>75</v>
      </c>
      <c r="L3875">
        <f>Table357[[#This Row],[unit_price]]*Table357[[#This Row],[quantity]]</f>
        <v>17.5</v>
      </c>
      <c r="M3875">
        <f t="shared" si="363"/>
        <v>23.5</v>
      </c>
      <c r="N3875">
        <f t="shared" si="365"/>
        <v>6</v>
      </c>
      <c r="O3875" t="s">
        <v>112</v>
      </c>
      <c r="P3875" t="s">
        <v>114</v>
      </c>
      <c r="Q3875" t="str">
        <f>TEXT(Table357[[#This Row],[order_date]],"yyyy")</f>
        <v>2016</v>
      </c>
    </row>
    <row r="3876" spans="1:17" x14ac:dyDescent="0.3">
      <c r="A3876">
        <f t="shared" si="364"/>
        <v>7777899275</v>
      </c>
      <c r="B3876" s="1">
        <v>42694</v>
      </c>
      <c r="C3876" t="str">
        <f t="shared" si="360"/>
        <v>Sunday</v>
      </c>
      <c r="D3876" t="str">
        <f t="shared" si="361"/>
        <v>November</v>
      </c>
      <c r="E3876">
        <v>12.5</v>
      </c>
      <c r="F3876" t="s">
        <v>7</v>
      </c>
      <c r="G3876" t="s">
        <v>8</v>
      </c>
      <c r="H3876">
        <f t="shared" si="362"/>
        <v>17</v>
      </c>
      <c r="I3876">
        <v>2</v>
      </c>
      <c r="J3876" t="s">
        <v>48</v>
      </c>
      <c r="K3876" t="s">
        <v>49</v>
      </c>
      <c r="L3876">
        <f>Table357[[#This Row],[unit_price]]*Table357[[#This Row],[quantity]]</f>
        <v>25</v>
      </c>
      <c r="M3876">
        <f t="shared" si="363"/>
        <v>34</v>
      </c>
      <c r="N3876">
        <f t="shared" si="365"/>
        <v>9</v>
      </c>
      <c r="O3876" t="s">
        <v>112</v>
      </c>
      <c r="P3876" t="s">
        <v>114</v>
      </c>
      <c r="Q3876" t="str">
        <f>TEXT(Table357[[#This Row],[order_date]],"yyyy")</f>
        <v>2016</v>
      </c>
    </row>
    <row r="3877" spans="1:17" x14ac:dyDescent="0.3">
      <c r="A3877">
        <f t="shared" si="364"/>
        <v>7777899276</v>
      </c>
      <c r="B3877" s="1">
        <v>42694</v>
      </c>
      <c r="C3877" t="str">
        <f t="shared" si="360"/>
        <v>Sunday</v>
      </c>
      <c r="D3877" t="str">
        <f t="shared" si="361"/>
        <v>November</v>
      </c>
      <c r="E3877">
        <v>20.75</v>
      </c>
      <c r="F3877" t="s">
        <v>13</v>
      </c>
      <c r="G3877" t="s">
        <v>22</v>
      </c>
      <c r="H3877">
        <f t="shared" si="362"/>
        <v>28.75</v>
      </c>
      <c r="I3877">
        <v>9</v>
      </c>
      <c r="J3877" t="s">
        <v>23</v>
      </c>
      <c r="K3877" t="s">
        <v>24</v>
      </c>
      <c r="L3877">
        <f>Table357[[#This Row],[unit_price]]*Table357[[#This Row],[quantity]]</f>
        <v>186.75</v>
      </c>
      <c r="M3877">
        <f t="shared" si="363"/>
        <v>258.75</v>
      </c>
      <c r="N3877">
        <f t="shared" si="365"/>
        <v>72</v>
      </c>
      <c r="O3877" t="s">
        <v>112</v>
      </c>
      <c r="P3877" t="s">
        <v>114</v>
      </c>
      <c r="Q3877" t="str">
        <f>TEXT(Table357[[#This Row],[order_date]],"yyyy")</f>
        <v>2016</v>
      </c>
    </row>
    <row r="3878" spans="1:17" x14ac:dyDescent="0.3">
      <c r="A3878">
        <f t="shared" si="364"/>
        <v>7777899277</v>
      </c>
      <c r="B3878" s="1">
        <v>42695</v>
      </c>
      <c r="C3878" t="str">
        <f t="shared" si="360"/>
        <v>Monday</v>
      </c>
      <c r="D3878" t="str">
        <f t="shared" si="361"/>
        <v>November</v>
      </c>
      <c r="E3878">
        <v>16</v>
      </c>
      <c r="F3878" t="s">
        <v>7</v>
      </c>
      <c r="G3878" t="s">
        <v>14</v>
      </c>
      <c r="H3878">
        <f t="shared" si="362"/>
        <v>21.5</v>
      </c>
      <c r="I3878">
        <v>10</v>
      </c>
      <c r="J3878" t="s">
        <v>20</v>
      </c>
      <c r="K3878" t="s">
        <v>21</v>
      </c>
      <c r="L3878">
        <f>Table357[[#This Row],[unit_price]]*Table357[[#This Row],[quantity]]</f>
        <v>160</v>
      </c>
      <c r="M3878">
        <f t="shared" si="363"/>
        <v>215</v>
      </c>
      <c r="N3878">
        <f t="shared" si="365"/>
        <v>55</v>
      </c>
      <c r="O3878" t="s">
        <v>112</v>
      </c>
      <c r="P3878" t="s">
        <v>115</v>
      </c>
      <c r="Q3878" t="str">
        <f>TEXT(Table357[[#This Row],[order_date]],"yyyy")</f>
        <v>2016</v>
      </c>
    </row>
    <row r="3879" spans="1:17" x14ac:dyDescent="0.3">
      <c r="A3879">
        <f t="shared" si="364"/>
        <v>7777899278</v>
      </c>
      <c r="B3879" s="1">
        <v>42695</v>
      </c>
      <c r="C3879" t="str">
        <f t="shared" si="360"/>
        <v>Monday</v>
      </c>
      <c r="D3879" t="str">
        <f t="shared" si="361"/>
        <v>November</v>
      </c>
      <c r="E3879">
        <v>16.5</v>
      </c>
      <c r="F3879" t="s">
        <v>7</v>
      </c>
      <c r="G3879" t="s">
        <v>17</v>
      </c>
      <c r="H3879">
        <f t="shared" si="362"/>
        <v>25</v>
      </c>
      <c r="I3879">
        <v>2</v>
      </c>
      <c r="J3879" t="s">
        <v>25</v>
      </c>
      <c r="K3879" t="s">
        <v>26</v>
      </c>
      <c r="L3879">
        <f>Table357[[#This Row],[unit_price]]*Table357[[#This Row],[quantity]]</f>
        <v>33</v>
      </c>
      <c r="M3879">
        <f t="shared" si="363"/>
        <v>50</v>
      </c>
      <c r="N3879">
        <f t="shared" si="365"/>
        <v>17</v>
      </c>
      <c r="O3879" t="s">
        <v>111</v>
      </c>
      <c r="P3879" t="s">
        <v>115</v>
      </c>
      <c r="Q3879" t="str">
        <f>TEXT(Table357[[#This Row],[order_date]],"yyyy")</f>
        <v>2016</v>
      </c>
    </row>
    <row r="3880" spans="1:17" x14ac:dyDescent="0.3">
      <c r="A3880">
        <f t="shared" si="364"/>
        <v>7777899279</v>
      </c>
      <c r="B3880" s="1">
        <v>42695</v>
      </c>
      <c r="C3880" t="str">
        <f t="shared" si="360"/>
        <v>Monday</v>
      </c>
      <c r="D3880" t="str">
        <f t="shared" si="361"/>
        <v>November</v>
      </c>
      <c r="E3880">
        <v>16</v>
      </c>
      <c r="F3880" t="s">
        <v>7</v>
      </c>
      <c r="G3880" t="s">
        <v>8</v>
      </c>
      <c r="H3880">
        <f t="shared" si="362"/>
        <v>20.5</v>
      </c>
      <c r="I3880">
        <v>12</v>
      </c>
      <c r="J3880" t="s">
        <v>11</v>
      </c>
      <c r="K3880" t="s">
        <v>12</v>
      </c>
      <c r="L3880">
        <f>Table357[[#This Row],[unit_price]]*Table357[[#This Row],[quantity]]</f>
        <v>192</v>
      </c>
      <c r="M3880">
        <f t="shared" si="363"/>
        <v>246</v>
      </c>
      <c r="N3880">
        <f t="shared" si="365"/>
        <v>54</v>
      </c>
      <c r="O3880" t="s">
        <v>112</v>
      </c>
      <c r="P3880" t="s">
        <v>114</v>
      </c>
      <c r="Q3880" t="str">
        <f>TEXT(Table357[[#This Row],[order_date]],"yyyy")</f>
        <v>2016</v>
      </c>
    </row>
    <row r="3881" spans="1:17" x14ac:dyDescent="0.3">
      <c r="A3881">
        <f t="shared" si="364"/>
        <v>7777899280</v>
      </c>
      <c r="B3881" s="1">
        <v>42695</v>
      </c>
      <c r="C3881" t="str">
        <f t="shared" si="360"/>
        <v>Monday</v>
      </c>
      <c r="D3881" t="str">
        <f t="shared" si="361"/>
        <v>November</v>
      </c>
      <c r="E3881">
        <v>10.5</v>
      </c>
      <c r="F3881" t="s">
        <v>27</v>
      </c>
      <c r="G3881" t="s">
        <v>8</v>
      </c>
      <c r="H3881">
        <f t="shared" si="362"/>
        <v>13.5</v>
      </c>
      <c r="I3881">
        <v>4</v>
      </c>
      <c r="J3881" t="s">
        <v>9</v>
      </c>
      <c r="K3881" t="s">
        <v>10</v>
      </c>
      <c r="L3881">
        <f>Table357[[#This Row],[unit_price]]*Table357[[#This Row],[quantity]]</f>
        <v>42</v>
      </c>
      <c r="M3881">
        <f t="shared" si="363"/>
        <v>54</v>
      </c>
      <c r="N3881">
        <f t="shared" si="365"/>
        <v>12</v>
      </c>
      <c r="O3881" t="s">
        <v>111</v>
      </c>
      <c r="P3881" t="s">
        <v>115</v>
      </c>
      <c r="Q3881" t="str">
        <f>TEXT(Table357[[#This Row],[order_date]],"yyyy")</f>
        <v>2016</v>
      </c>
    </row>
    <row r="3882" spans="1:17" x14ac:dyDescent="0.3">
      <c r="A3882">
        <f t="shared" si="364"/>
        <v>7777899281</v>
      </c>
      <c r="B3882" s="1">
        <v>42695</v>
      </c>
      <c r="C3882" t="str">
        <f t="shared" si="360"/>
        <v>Monday</v>
      </c>
      <c r="D3882" t="str">
        <f t="shared" si="361"/>
        <v>November</v>
      </c>
      <c r="E3882">
        <v>20.75</v>
      </c>
      <c r="F3882" t="s">
        <v>13</v>
      </c>
      <c r="G3882" t="s">
        <v>17</v>
      </c>
      <c r="H3882">
        <f t="shared" si="362"/>
        <v>30.75</v>
      </c>
      <c r="I3882">
        <v>1</v>
      </c>
      <c r="J3882" t="s">
        <v>18</v>
      </c>
      <c r="K3882" t="s">
        <v>19</v>
      </c>
      <c r="L3882">
        <f>Table357[[#This Row],[unit_price]]*Table357[[#This Row],[quantity]]</f>
        <v>20.75</v>
      </c>
      <c r="M3882">
        <f t="shared" si="363"/>
        <v>30.75</v>
      </c>
      <c r="N3882">
        <f t="shared" si="365"/>
        <v>10</v>
      </c>
      <c r="O3882" t="s">
        <v>111</v>
      </c>
      <c r="P3882" t="s">
        <v>115</v>
      </c>
      <c r="Q3882" t="str">
        <f>TEXT(Table357[[#This Row],[order_date]],"yyyy")</f>
        <v>2016</v>
      </c>
    </row>
    <row r="3883" spans="1:17" x14ac:dyDescent="0.3">
      <c r="A3883">
        <f t="shared" si="364"/>
        <v>7777899282</v>
      </c>
      <c r="B3883" s="1">
        <v>42695</v>
      </c>
      <c r="C3883" t="str">
        <f t="shared" si="360"/>
        <v>Monday</v>
      </c>
      <c r="D3883" t="str">
        <f t="shared" si="361"/>
        <v>November</v>
      </c>
      <c r="E3883">
        <v>16.5</v>
      </c>
      <c r="F3883" t="s">
        <v>7</v>
      </c>
      <c r="G3883" t="s">
        <v>17</v>
      </c>
      <c r="H3883">
        <f t="shared" si="362"/>
        <v>25</v>
      </c>
      <c r="I3883">
        <v>3</v>
      </c>
      <c r="J3883" t="s">
        <v>25</v>
      </c>
      <c r="K3883" t="s">
        <v>26</v>
      </c>
      <c r="L3883">
        <f>Table357[[#This Row],[unit_price]]*Table357[[#This Row],[quantity]]</f>
        <v>49.5</v>
      </c>
      <c r="M3883">
        <f t="shared" si="363"/>
        <v>75</v>
      </c>
      <c r="N3883">
        <f t="shared" si="365"/>
        <v>25.5</v>
      </c>
      <c r="O3883" t="s">
        <v>111</v>
      </c>
      <c r="P3883" t="s">
        <v>114</v>
      </c>
      <c r="Q3883" t="str">
        <f>TEXT(Table357[[#This Row],[order_date]],"yyyy")</f>
        <v>2016</v>
      </c>
    </row>
    <row r="3884" spans="1:17" x14ac:dyDescent="0.3">
      <c r="A3884">
        <f t="shared" si="364"/>
        <v>7777899283</v>
      </c>
      <c r="B3884" s="1">
        <v>42695</v>
      </c>
      <c r="C3884" t="str">
        <f t="shared" si="360"/>
        <v>Monday</v>
      </c>
      <c r="D3884" t="str">
        <f t="shared" si="361"/>
        <v>November</v>
      </c>
      <c r="E3884">
        <v>12.25</v>
      </c>
      <c r="F3884" t="s">
        <v>27</v>
      </c>
      <c r="G3884" t="s">
        <v>17</v>
      </c>
      <c r="H3884">
        <f t="shared" si="362"/>
        <v>19.25</v>
      </c>
      <c r="I3884">
        <v>8</v>
      </c>
      <c r="J3884" t="s">
        <v>70</v>
      </c>
      <c r="K3884" t="s">
        <v>71</v>
      </c>
      <c r="L3884">
        <f>Table357[[#This Row],[unit_price]]*Table357[[#This Row],[quantity]]</f>
        <v>98</v>
      </c>
      <c r="M3884">
        <f t="shared" si="363"/>
        <v>154</v>
      </c>
      <c r="N3884">
        <f t="shared" si="365"/>
        <v>56</v>
      </c>
      <c r="O3884" t="s">
        <v>112</v>
      </c>
      <c r="P3884" t="s">
        <v>114</v>
      </c>
      <c r="Q3884" t="str">
        <f>TEXT(Table357[[#This Row],[order_date]],"yyyy")</f>
        <v>2016</v>
      </c>
    </row>
    <row r="3885" spans="1:17" x14ac:dyDescent="0.3">
      <c r="A3885">
        <f t="shared" si="364"/>
        <v>7777899284</v>
      </c>
      <c r="B3885" s="1">
        <v>42695</v>
      </c>
      <c r="C3885" t="str">
        <f t="shared" si="360"/>
        <v>Monday</v>
      </c>
      <c r="D3885" t="str">
        <f t="shared" si="361"/>
        <v>November</v>
      </c>
      <c r="E3885">
        <v>20.75</v>
      </c>
      <c r="F3885" t="s">
        <v>13</v>
      </c>
      <c r="G3885" t="s">
        <v>22</v>
      </c>
      <c r="H3885">
        <f t="shared" si="362"/>
        <v>28.75</v>
      </c>
      <c r="I3885">
        <v>4</v>
      </c>
      <c r="J3885" t="s">
        <v>28</v>
      </c>
      <c r="K3885" t="s">
        <v>29</v>
      </c>
      <c r="L3885">
        <f>Table357[[#This Row],[unit_price]]*Table357[[#This Row],[quantity]]</f>
        <v>83</v>
      </c>
      <c r="M3885">
        <f t="shared" si="363"/>
        <v>115</v>
      </c>
      <c r="N3885">
        <f t="shared" si="365"/>
        <v>32</v>
      </c>
      <c r="O3885" t="s">
        <v>112</v>
      </c>
      <c r="P3885" t="s">
        <v>115</v>
      </c>
      <c r="Q3885" t="str">
        <f>TEXT(Table357[[#This Row],[order_date]],"yyyy")</f>
        <v>2016</v>
      </c>
    </row>
    <row r="3886" spans="1:17" x14ac:dyDescent="0.3">
      <c r="A3886">
        <f t="shared" si="364"/>
        <v>7777899285</v>
      </c>
      <c r="B3886" s="1">
        <v>42695</v>
      </c>
      <c r="C3886" t="str">
        <f t="shared" si="360"/>
        <v>Monday</v>
      </c>
      <c r="D3886" t="str">
        <f t="shared" si="361"/>
        <v>November</v>
      </c>
      <c r="E3886">
        <v>12</v>
      </c>
      <c r="F3886" t="s">
        <v>27</v>
      </c>
      <c r="G3886" t="s">
        <v>8</v>
      </c>
      <c r="H3886">
        <f t="shared" si="362"/>
        <v>15</v>
      </c>
      <c r="I3886">
        <v>3</v>
      </c>
      <c r="J3886" t="s">
        <v>52</v>
      </c>
      <c r="K3886" t="s">
        <v>53</v>
      </c>
      <c r="L3886">
        <f>Table357[[#This Row],[unit_price]]*Table357[[#This Row],[quantity]]</f>
        <v>36</v>
      </c>
      <c r="M3886">
        <f t="shared" si="363"/>
        <v>45</v>
      </c>
      <c r="N3886">
        <f t="shared" si="365"/>
        <v>9</v>
      </c>
      <c r="O3886" t="s">
        <v>112</v>
      </c>
      <c r="P3886" t="s">
        <v>114</v>
      </c>
      <c r="Q3886" t="str">
        <f>TEXT(Table357[[#This Row],[order_date]],"yyyy")</f>
        <v>2016</v>
      </c>
    </row>
    <row r="3887" spans="1:17" x14ac:dyDescent="0.3">
      <c r="A3887">
        <f t="shared" si="364"/>
        <v>7777899286</v>
      </c>
      <c r="B3887" s="1">
        <v>42696</v>
      </c>
      <c r="C3887" t="str">
        <f t="shared" si="360"/>
        <v>Tuesday</v>
      </c>
      <c r="D3887" t="str">
        <f t="shared" si="361"/>
        <v>November</v>
      </c>
      <c r="E3887">
        <v>16.5</v>
      </c>
      <c r="F3887" t="s">
        <v>7</v>
      </c>
      <c r="G3887" t="s">
        <v>17</v>
      </c>
      <c r="H3887">
        <f t="shared" si="362"/>
        <v>25</v>
      </c>
      <c r="I3887">
        <v>8</v>
      </c>
      <c r="J3887" t="s">
        <v>25</v>
      </c>
      <c r="K3887" t="s">
        <v>26</v>
      </c>
      <c r="L3887">
        <f>Table357[[#This Row],[unit_price]]*Table357[[#This Row],[quantity]]</f>
        <v>132</v>
      </c>
      <c r="M3887">
        <f t="shared" si="363"/>
        <v>200</v>
      </c>
      <c r="N3887">
        <f t="shared" si="365"/>
        <v>68</v>
      </c>
      <c r="O3887" t="s">
        <v>111</v>
      </c>
      <c r="P3887" t="s">
        <v>114</v>
      </c>
      <c r="Q3887" t="str">
        <f>TEXT(Table357[[#This Row],[order_date]],"yyyy")</f>
        <v>2016</v>
      </c>
    </row>
    <row r="3888" spans="1:17" x14ac:dyDescent="0.3">
      <c r="A3888">
        <f t="shared" si="364"/>
        <v>7777899287</v>
      </c>
      <c r="B3888" s="1">
        <v>42696</v>
      </c>
      <c r="C3888" t="str">
        <f t="shared" si="360"/>
        <v>Tuesday</v>
      </c>
      <c r="D3888" t="str">
        <f t="shared" si="361"/>
        <v>November</v>
      </c>
      <c r="E3888">
        <v>20.5</v>
      </c>
      <c r="F3888" t="s">
        <v>13</v>
      </c>
      <c r="G3888" t="s">
        <v>8</v>
      </c>
      <c r="H3888">
        <f t="shared" si="362"/>
        <v>26.5</v>
      </c>
      <c r="I3888">
        <v>9</v>
      </c>
      <c r="J3888" t="s">
        <v>36</v>
      </c>
      <c r="K3888" t="s">
        <v>37</v>
      </c>
      <c r="L3888">
        <f>Table357[[#This Row],[unit_price]]*Table357[[#This Row],[quantity]]</f>
        <v>184.5</v>
      </c>
      <c r="M3888">
        <f t="shared" si="363"/>
        <v>238.5</v>
      </c>
      <c r="N3888">
        <f t="shared" si="365"/>
        <v>54</v>
      </c>
      <c r="O3888" t="s">
        <v>111</v>
      </c>
      <c r="P3888" t="s">
        <v>115</v>
      </c>
      <c r="Q3888" t="str">
        <f>TEXT(Table357[[#This Row],[order_date]],"yyyy")</f>
        <v>2016</v>
      </c>
    </row>
    <row r="3889" spans="1:17" x14ac:dyDescent="0.3">
      <c r="A3889">
        <f t="shared" si="364"/>
        <v>7777899288</v>
      </c>
      <c r="B3889" s="1">
        <v>42697</v>
      </c>
      <c r="C3889" t="str">
        <f t="shared" si="360"/>
        <v>Wednesday</v>
      </c>
      <c r="D3889" t="str">
        <f t="shared" si="361"/>
        <v>November</v>
      </c>
      <c r="E3889">
        <v>20.75</v>
      </c>
      <c r="F3889" t="s">
        <v>13</v>
      </c>
      <c r="G3889" t="s">
        <v>22</v>
      </c>
      <c r="H3889">
        <f t="shared" si="362"/>
        <v>28.75</v>
      </c>
      <c r="I3889">
        <v>12</v>
      </c>
      <c r="J3889" t="s">
        <v>28</v>
      </c>
      <c r="K3889" t="s">
        <v>29</v>
      </c>
      <c r="L3889">
        <f>Table357[[#This Row],[unit_price]]*Table357[[#This Row],[quantity]]</f>
        <v>249</v>
      </c>
      <c r="M3889">
        <f t="shared" si="363"/>
        <v>345</v>
      </c>
      <c r="N3889">
        <f t="shared" si="365"/>
        <v>96</v>
      </c>
      <c r="O3889" t="s">
        <v>112</v>
      </c>
      <c r="P3889" t="s">
        <v>114</v>
      </c>
      <c r="Q3889" t="str">
        <f>TEXT(Table357[[#This Row],[order_date]],"yyyy")</f>
        <v>2016</v>
      </c>
    </row>
    <row r="3890" spans="1:17" x14ac:dyDescent="0.3">
      <c r="A3890">
        <f t="shared" si="364"/>
        <v>7777899289</v>
      </c>
      <c r="B3890" s="1">
        <v>42697</v>
      </c>
      <c r="C3890" t="str">
        <f t="shared" si="360"/>
        <v>Wednesday</v>
      </c>
      <c r="D3890" t="str">
        <f t="shared" si="361"/>
        <v>November</v>
      </c>
      <c r="E3890">
        <v>12</v>
      </c>
      <c r="F3890" t="s">
        <v>27</v>
      </c>
      <c r="G3890" t="s">
        <v>8</v>
      </c>
      <c r="H3890">
        <f t="shared" si="362"/>
        <v>15</v>
      </c>
      <c r="I3890">
        <v>2</v>
      </c>
      <c r="J3890" t="s">
        <v>52</v>
      </c>
      <c r="K3890" t="s">
        <v>53</v>
      </c>
      <c r="L3890">
        <f>Table357[[#This Row],[unit_price]]*Table357[[#This Row],[quantity]]</f>
        <v>24</v>
      </c>
      <c r="M3890">
        <f t="shared" si="363"/>
        <v>30</v>
      </c>
      <c r="N3890">
        <f t="shared" si="365"/>
        <v>6</v>
      </c>
      <c r="O3890" t="s">
        <v>111</v>
      </c>
      <c r="P3890" t="s">
        <v>115</v>
      </c>
      <c r="Q3890" t="str">
        <f>TEXT(Table357[[#This Row],[order_date]],"yyyy")</f>
        <v>2016</v>
      </c>
    </row>
    <row r="3891" spans="1:17" x14ac:dyDescent="0.3">
      <c r="A3891">
        <f t="shared" si="364"/>
        <v>7777899290</v>
      </c>
      <c r="B3891" s="1">
        <v>42697</v>
      </c>
      <c r="C3891" t="str">
        <f t="shared" si="360"/>
        <v>Wednesday</v>
      </c>
      <c r="D3891" t="str">
        <f t="shared" si="361"/>
        <v>November</v>
      </c>
      <c r="E3891">
        <v>20.75</v>
      </c>
      <c r="F3891" t="s">
        <v>13</v>
      </c>
      <c r="G3891" t="s">
        <v>22</v>
      </c>
      <c r="H3891">
        <f t="shared" si="362"/>
        <v>28.75</v>
      </c>
      <c r="I3891">
        <v>8</v>
      </c>
      <c r="J3891" t="s">
        <v>46</v>
      </c>
      <c r="K3891" t="s">
        <v>47</v>
      </c>
      <c r="L3891">
        <f>Table357[[#This Row],[unit_price]]*Table357[[#This Row],[quantity]]</f>
        <v>166</v>
      </c>
      <c r="M3891">
        <f t="shared" si="363"/>
        <v>230</v>
      </c>
      <c r="N3891">
        <f t="shared" si="365"/>
        <v>64</v>
      </c>
      <c r="O3891" t="s">
        <v>111</v>
      </c>
      <c r="P3891" t="s">
        <v>114</v>
      </c>
      <c r="Q3891" t="str">
        <f>TEXT(Table357[[#This Row],[order_date]],"yyyy")</f>
        <v>2016</v>
      </c>
    </row>
    <row r="3892" spans="1:17" x14ac:dyDescent="0.3">
      <c r="A3892">
        <f t="shared" si="364"/>
        <v>7777899291</v>
      </c>
      <c r="B3892" s="1">
        <v>42697</v>
      </c>
      <c r="C3892" t="str">
        <f t="shared" si="360"/>
        <v>Wednesday</v>
      </c>
      <c r="D3892" t="str">
        <f t="shared" si="361"/>
        <v>November</v>
      </c>
      <c r="E3892">
        <v>12.75</v>
      </c>
      <c r="F3892" t="s">
        <v>27</v>
      </c>
      <c r="G3892" t="s">
        <v>22</v>
      </c>
      <c r="H3892">
        <f t="shared" si="362"/>
        <v>17.75</v>
      </c>
      <c r="I3892">
        <v>5</v>
      </c>
      <c r="J3892" t="s">
        <v>72</v>
      </c>
      <c r="K3892" t="s">
        <v>73</v>
      </c>
      <c r="L3892">
        <f>Table357[[#This Row],[unit_price]]*Table357[[#This Row],[quantity]]</f>
        <v>63.75</v>
      </c>
      <c r="M3892">
        <f t="shared" si="363"/>
        <v>88.75</v>
      </c>
      <c r="N3892">
        <f t="shared" si="365"/>
        <v>25</v>
      </c>
      <c r="O3892" t="s">
        <v>112</v>
      </c>
      <c r="P3892" t="s">
        <v>115</v>
      </c>
      <c r="Q3892" t="str">
        <f>TEXT(Table357[[#This Row],[order_date]],"yyyy")</f>
        <v>2016</v>
      </c>
    </row>
    <row r="3893" spans="1:17" x14ac:dyDescent="0.3">
      <c r="A3893">
        <f t="shared" si="364"/>
        <v>7777899292</v>
      </c>
      <c r="B3893" s="1">
        <v>42697</v>
      </c>
      <c r="C3893" t="str">
        <f t="shared" si="360"/>
        <v>Wednesday</v>
      </c>
      <c r="D3893" t="str">
        <f t="shared" si="361"/>
        <v>November</v>
      </c>
      <c r="E3893">
        <v>12.75</v>
      </c>
      <c r="F3893" t="s">
        <v>27</v>
      </c>
      <c r="G3893" t="s">
        <v>22</v>
      </c>
      <c r="H3893">
        <f t="shared" si="362"/>
        <v>17.75</v>
      </c>
      <c r="I3893">
        <v>8</v>
      </c>
      <c r="J3893" t="s">
        <v>50</v>
      </c>
      <c r="K3893" t="s">
        <v>51</v>
      </c>
      <c r="L3893">
        <f>Table357[[#This Row],[unit_price]]*Table357[[#This Row],[quantity]]</f>
        <v>102</v>
      </c>
      <c r="M3893">
        <f t="shared" si="363"/>
        <v>142</v>
      </c>
      <c r="N3893">
        <f t="shared" si="365"/>
        <v>40</v>
      </c>
      <c r="O3893" t="s">
        <v>112</v>
      </c>
      <c r="P3893" t="s">
        <v>115</v>
      </c>
      <c r="Q3893" t="str">
        <f>TEXT(Table357[[#This Row],[order_date]],"yyyy")</f>
        <v>2016</v>
      </c>
    </row>
    <row r="3894" spans="1:17" x14ac:dyDescent="0.3">
      <c r="A3894">
        <f t="shared" si="364"/>
        <v>7777899293</v>
      </c>
      <c r="B3894" s="1">
        <v>42698</v>
      </c>
      <c r="C3894" t="str">
        <f t="shared" si="360"/>
        <v>Thursday</v>
      </c>
      <c r="D3894" t="str">
        <f t="shared" si="361"/>
        <v>November</v>
      </c>
      <c r="E3894">
        <v>12</v>
      </c>
      <c r="F3894" t="s">
        <v>27</v>
      </c>
      <c r="G3894" t="s">
        <v>8</v>
      </c>
      <c r="H3894">
        <f t="shared" si="362"/>
        <v>15</v>
      </c>
      <c r="I3894">
        <v>6</v>
      </c>
      <c r="J3894" t="s">
        <v>11</v>
      </c>
      <c r="K3894" t="s">
        <v>12</v>
      </c>
      <c r="L3894">
        <f>Table357[[#This Row],[unit_price]]*Table357[[#This Row],[quantity]]</f>
        <v>72</v>
      </c>
      <c r="M3894">
        <f t="shared" si="363"/>
        <v>90</v>
      </c>
      <c r="N3894">
        <f t="shared" si="365"/>
        <v>18</v>
      </c>
      <c r="O3894" t="s">
        <v>112</v>
      </c>
      <c r="P3894" t="s">
        <v>114</v>
      </c>
      <c r="Q3894" t="str">
        <f>TEXT(Table357[[#This Row],[order_date]],"yyyy")</f>
        <v>2016</v>
      </c>
    </row>
    <row r="3895" spans="1:17" x14ac:dyDescent="0.3">
      <c r="A3895">
        <f t="shared" si="364"/>
        <v>7777899294</v>
      </c>
      <c r="B3895" s="1">
        <v>42698</v>
      </c>
      <c r="C3895" t="str">
        <f t="shared" si="360"/>
        <v>Thursday</v>
      </c>
      <c r="D3895" t="str">
        <f t="shared" si="361"/>
        <v>November</v>
      </c>
      <c r="E3895">
        <v>17.95</v>
      </c>
      <c r="F3895" t="s">
        <v>13</v>
      </c>
      <c r="G3895" t="s">
        <v>14</v>
      </c>
      <c r="H3895">
        <f t="shared" si="362"/>
        <v>24.95</v>
      </c>
      <c r="I3895">
        <v>1</v>
      </c>
      <c r="J3895" t="s">
        <v>56</v>
      </c>
      <c r="K3895" t="s">
        <v>57</v>
      </c>
      <c r="L3895">
        <f>Table357[[#This Row],[unit_price]]*Table357[[#This Row],[quantity]]</f>
        <v>17.95</v>
      </c>
      <c r="M3895">
        <f t="shared" si="363"/>
        <v>24.95</v>
      </c>
      <c r="N3895">
        <f t="shared" si="365"/>
        <v>7</v>
      </c>
      <c r="O3895" t="s">
        <v>111</v>
      </c>
      <c r="P3895" t="s">
        <v>114</v>
      </c>
      <c r="Q3895" t="str">
        <f>TEXT(Table357[[#This Row],[order_date]],"yyyy")</f>
        <v>2016</v>
      </c>
    </row>
    <row r="3896" spans="1:17" x14ac:dyDescent="0.3">
      <c r="A3896">
        <f t="shared" si="364"/>
        <v>7777899295</v>
      </c>
      <c r="B3896" s="1">
        <v>42699</v>
      </c>
      <c r="C3896" t="str">
        <f t="shared" si="360"/>
        <v>Friday</v>
      </c>
      <c r="D3896" t="str">
        <f t="shared" si="361"/>
        <v>November</v>
      </c>
      <c r="E3896">
        <v>20.75</v>
      </c>
      <c r="F3896" t="s">
        <v>13</v>
      </c>
      <c r="G3896" t="s">
        <v>17</v>
      </c>
      <c r="H3896">
        <f t="shared" si="362"/>
        <v>30.75</v>
      </c>
      <c r="I3896">
        <v>2</v>
      </c>
      <c r="J3896" t="s">
        <v>18</v>
      </c>
      <c r="K3896" t="s">
        <v>19</v>
      </c>
      <c r="L3896">
        <f>Table357[[#This Row],[unit_price]]*Table357[[#This Row],[quantity]]</f>
        <v>41.5</v>
      </c>
      <c r="M3896">
        <f t="shared" si="363"/>
        <v>61.5</v>
      </c>
      <c r="N3896">
        <f t="shared" si="365"/>
        <v>20</v>
      </c>
      <c r="O3896" t="s">
        <v>111</v>
      </c>
      <c r="P3896" t="s">
        <v>115</v>
      </c>
      <c r="Q3896" t="str">
        <f>TEXT(Table357[[#This Row],[order_date]],"yyyy")</f>
        <v>2016</v>
      </c>
    </row>
    <row r="3897" spans="1:17" x14ac:dyDescent="0.3">
      <c r="A3897">
        <f t="shared" si="364"/>
        <v>7777899296</v>
      </c>
      <c r="B3897" s="1">
        <v>42699</v>
      </c>
      <c r="C3897" t="str">
        <f t="shared" si="360"/>
        <v>Friday</v>
      </c>
      <c r="D3897" t="str">
        <f t="shared" si="361"/>
        <v>November</v>
      </c>
      <c r="E3897">
        <v>20.25</v>
      </c>
      <c r="F3897" t="s">
        <v>13</v>
      </c>
      <c r="G3897" t="s">
        <v>14</v>
      </c>
      <c r="H3897">
        <f t="shared" si="362"/>
        <v>27.25</v>
      </c>
      <c r="I3897">
        <v>8</v>
      </c>
      <c r="J3897" t="s">
        <v>20</v>
      </c>
      <c r="K3897" t="s">
        <v>21</v>
      </c>
      <c r="L3897">
        <f>Table357[[#This Row],[unit_price]]*Table357[[#This Row],[quantity]]</f>
        <v>162</v>
      </c>
      <c r="M3897">
        <f t="shared" si="363"/>
        <v>218</v>
      </c>
      <c r="N3897">
        <f t="shared" si="365"/>
        <v>56</v>
      </c>
      <c r="O3897" t="s">
        <v>112</v>
      </c>
      <c r="P3897" t="s">
        <v>114</v>
      </c>
      <c r="Q3897" t="str">
        <f>TEXT(Table357[[#This Row],[order_date]],"yyyy")</f>
        <v>2016</v>
      </c>
    </row>
    <row r="3898" spans="1:17" x14ac:dyDescent="0.3">
      <c r="A3898">
        <f t="shared" si="364"/>
        <v>7777899297</v>
      </c>
      <c r="B3898" s="1">
        <v>42699</v>
      </c>
      <c r="C3898" t="str">
        <f t="shared" si="360"/>
        <v>Friday</v>
      </c>
      <c r="D3898" t="str">
        <f t="shared" si="361"/>
        <v>November</v>
      </c>
      <c r="E3898">
        <v>20.25</v>
      </c>
      <c r="F3898" t="s">
        <v>13</v>
      </c>
      <c r="G3898" t="s">
        <v>17</v>
      </c>
      <c r="H3898">
        <f t="shared" si="362"/>
        <v>30.25</v>
      </c>
      <c r="I3898">
        <v>12</v>
      </c>
      <c r="J3898" t="s">
        <v>70</v>
      </c>
      <c r="K3898" t="s">
        <v>71</v>
      </c>
      <c r="L3898">
        <f>Table357[[#This Row],[unit_price]]*Table357[[#This Row],[quantity]]</f>
        <v>243</v>
      </c>
      <c r="M3898">
        <f t="shared" si="363"/>
        <v>363</v>
      </c>
      <c r="N3898">
        <f t="shared" si="365"/>
        <v>120</v>
      </c>
      <c r="O3898" t="s">
        <v>112</v>
      </c>
      <c r="P3898" t="s">
        <v>115</v>
      </c>
      <c r="Q3898" t="str">
        <f>TEXT(Table357[[#This Row],[order_date]],"yyyy")</f>
        <v>2016</v>
      </c>
    </row>
    <row r="3899" spans="1:17" x14ac:dyDescent="0.3">
      <c r="A3899">
        <f t="shared" si="364"/>
        <v>7777899298</v>
      </c>
      <c r="B3899" s="1">
        <v>42699</v>
      </c>
      <c r="C3899" t="str">
        <f t="shared" si="360"/>
        <v>Friday</v>
      </c>
      <c r="D3899" t="str">
        <f t="shared" si="361"/>
        <v>November</v>
      </c>
      <c r="E3899">
        <v>12.5</v>
      </c>
      <c r="F3899" t="s">
        <v>27</v>
      </c>
      <c r="G3899" t="s">
        <v>17</v>
      </c>
      <c r="H3899">
        <f t="shared" si="362"/>
        <v>19.5</v>
      </c>
      <c r="I3899">
        <v>7</v>
      </c>
      <c r="J3899" t="s">
        <v>38</v>
      </c>
      <c r="K3899" t="s">
        <v>39</v>
      </c>
      <c r="L3899">
        <f>Table357[[#This Row],[unit_price]]*Table357[[#This Row],[quantity]]</f>
        <v>87.5</v>
      </c>
      <c r="M3899">
        <f t="shared" si="363"/>
        <v>136.5</v>
      </c>
      <c r="N3899">
        <f t="shared" si="365"/>
        <v>49</v>
      </c>
      <c r="O3899" t="s">
        <v>111</v>
      </c>
      <c r="P3899" t="s">
        <v>114</v>
      </c>
      <c r="Q3899" t="str">
        <f>TEXT(Table357[[#This Row],[order_date]],"yyyy")</f>
        <v>2016</v>
      </c>
    </row>
    <row r="3900" spans="1:17" x14ac:dyDescent="0.3">
      <c r="A3900">
        <f t="shared" si="364"/>
        <v>7777899299</v>
      </c>
      <c r="B3900" s="1">
        <v>42700</v>
      </c>
      <c r="C3900" t="str">
        <f t="shared" si="360"/>
        <v>Saturday</v>
      </c>
      <c r="D3900" t="str">
        <f t="shared" si="361"/>
        <v>November</v>
      </c>
      <c r="E3900">
        <v>20.75</v>
      </c>
      <c r="F3900" t="s">
        <v>13</v>
      </c>
      <c r="G3900" t="s">
        <v>22</v>
      </c>
      <c r="H3900">
        <f t="shared" si="362"/>
        <v>28.75</v>
      </c>
      <c r="I3900">
        <v>12</v>
      </c>
      <c r="J3900" t="s">
        <v>23</v>
      </c>
      <c r="K3900" t="s">
        <v>24</v>
      </c>
      <c r="L3900">
        <f>Table357[[#This Row],[unit_price]]*Table357[[#This Row],[quantity]]</f>
        <v>249</v>
      </c>
      <c r="M3900">
        <f t="shared" si="363"/>
        <v>345</v>
      </c>
      <c r="N3900">
        <f t="shared" si="365"/>
        <v>96</v>
      </c>
      <c r="O3900" t="s">
        <v>112</v>
      </c>
      <c r="P3900" t="s">
        <v>114</v>
      </c>
      <c r="Q3900" t="str">
        <f>TEXT(Table357[[#This Row],[order_date]],"yyyy")</f>
        <v>2016</v>
      </c>
    </row>
    <row r="3901" spans="1:17" x14ac:dyDescent="0.3">
      <c r="A3901">
        <f t="shared" si="364"/>
        <v>7777899300</v>
      </c>
      <c r="B3901" s="1">
        <v>42700</v>
      </c>
      <c r="C3901" t="str">
        <f t="shared" si="360"/>
        <v>Saturday</v>
      </c>
      <c r="D3901" t="str">
        <f t="shared" si="361"/>
        <v>November</v>
      </c>
      <c r="E3901">
        <v>12.75</v>
      </c>
      <c r="F3901" t="s">
        <v>27</v>
      </c>
      <c r="G3901" t="s">
        <v>22</v>
      </c>
      <c r="H3901">
        <f t="shared" si="362"/>
        <v>17.75</v>
      </c>
      <c r="I3901">
        <v>11</v>
      </c>
      <c r="J3901" t="s">
        <v>23</v>
      </c>
      <c r="K3901" t="s">
        <v>24</v>
      </c>
      <c r="L3901">
        <f>Table357[[#This Row],[unit_price]]*Table357[[#This Row],[quantity]]</f>
        <v>140.25</v>
      </c>
      <c r="M3901">
        <f t="shared" si="363"/>
        <v>195.25</v>
      </c>
      <c r="N3901">
        <f t="shared" si="365"/>
        <v>55</v>
      </c>
      <c r="O3901" t="s">
        <v>111</v>
      </c>
      <c r="P3901" t="s">
        <v>114</v>
      </c>
      <c r="Q3901" t="str">
        <f>TEXT(Table357[[#This Row],[order_date]],"yyyy")</f>
        <v>2016</v>
      </c>
    </row>
    <row r="3902" spans="1:17" x14ac:dyDescent="0.3">
      <c r="A3902">
        <f t="shared" si="364"/>
        <v>7777899301</v>
      </c>
      <c r="B3902" s="1">
        <v>42700</v>
      </c>
      <c r="C3902" t="str">
        <f t="shared" si="360"/>
        <v>Saturday</v>
      </c>
      <c r="D3902" t="str">
        <f t="shared" si="361"/>
        <v>November</v>
      </c>
      <c r="E3902">
        <v>16.75</v>
      </c>
      <c r="F3902" t="s">
        <v>7</v>
      </c>
      <c r="G3902" t="s">
        <v>22</v>
      </c>
      <c r="H3902">
        <f t="shared" si="362"/>
        <v>23.25</v>
      </c>
      <c r="I3902">
        <v>12</v>
      </c>
      <c r="J3902" t="s">
        <v>46</v>
      </c>
      <c r="K3902" t="s">
        <v>47</v>
      </c>
      <c r="L3902">
        <f>Table357[[#This Row],[unit_price]]*Table357[[#This Row],[quantity]]</f>
        <v>201</v>
      </c>
      <c r="M3902">
        <f t="shared" si="363"/>
        <v>279</v>
      </c>
      <c r="N3902">
        <f t="shared" si="365"/>
        <v>78</v>
      </c>
      <c r="O3902" t="s">
        <v>112</v>
      </c>
      <c r="P3902" t="s">
        <v>114</v>
      </c>
      <c r="Q3902" t="str">
        <f>TEXT(Table357[[#This Row],[order_date]],"yyyy")</f>
        <v>2016</v>
      </c>
    </row>
    <row r="3903" spans="1:17" x14ac:dyDescent="0.3">
      <c r="A3903">
        <f t="shared" si="364"/>
        <v>7777899302</v>
      </c>
      <c r="B3903" s="1">
        <v>42700</v>
      </c>
      <c r="C3903" t="str">
        <f t="shared" si="360"/>
        <v>Saturday</v>
      </c>
      <c r="D3903" t="str">
        <f t="shared" si="361"/>
        <v>November</v>
      </c>
      <c r="E3903">
        <v>12.5</v>
      </c>
      <c r="F3903" t="s">
        <v>7</v>
      </c>
      <c r="G3903" t="s">
        <v>8</v>
      </c>
      <c r="H3903">
        <f t="shared" si="362"/>
        <v>17</v>
      </c>
      <c r="I3903">
        <v>6</v>
      </c>
      <c r="J3903" t="s">
        <v>48</v>
      </c>
      <c r="K3903" t="s">
        <v>49</v>
      </c>
      <c r="L3903">
        <f>Table357[[#This Row],[unit_price]]*Table357[[#This Row],[quantity]]</f>
        <v>75</v>
      </c>
      <c r="M3903">
        <f t="shared" si="363"/>
        <v>102</v>
      </c>
      <c r="N3903">
        <f t="shared" si="365"/>
        <v>27</v>
      </c>
      <c r="O3903" t="s">
        <v>111</v>
      </c>
      <c r="P3903" t="s">
        <v>114</v>
      </c>
      <c r="Q3903" t="str">
        <f>TEXT(Table357[[#This Row],[order_date]],"yyyy")</f>
        <v>2016</v>
      </c>
    </row>
    <row r="3904" spans="1:17" x14ac:dyDescent="0.3">
      <c r="A3904">
        <f t="shared" si="364"/>
        <v>7777899303</v>
      </c>
      <c r="B3904" s="1">
        <v>42700</v>
      </c>
      <c r="C3904" t="str">
        <f t="shared" si="360"/>
        <v>Saturday</v>
      </c>
      <c r="D3904" t="str">
        <f t="shared" si="361"/>
        <v>November</v>
      </c>
      <c r="E3904">
        <v>16.25</v>
      </c>
      <c r="F3904" t="s">
        <v>7</v>
      </c>
      <c r="G3904" t="s">
        <v>17</v>
      </c>
      <c r="H3904">
        <f t="shared" si="362"/>
        <v>24.75</v>
      </c>
      <c r="I3904">
        <v>7</v>
      </c>
      <c r="J3904" t="s">
        <v>60</v>
      </c>
      <c r="K3904" t="s">
        <v>61</v>
      </c>
      <c r="L3904">
        <f>Table357[[#This Row],[unit_price]]*Table357[[#This Row],[quantity]]</f>
        <v>113.75</v>
      </c>
      <c r="M3904">
        <f t="shared" si="363"/>
        <v>173.25</v>
      </c>
      <c r="N3904">
        <f t="shared" si="365"/>
        <v>59.5</v>
      </c>
      <c r="O3904" t="s">
        <v>112</v>
      </c>
      <c r="P3904" t="s">
        <v>114</v>
      </c>
      <c r="Q3904" t="str">
        <f>TEXT(Table357[[#This Row],[order_date]],"yyyy")</f>
        <v>2016</v>
      </c>
    </row>
    <row r="3905" spans="1:17" x14ac:dyDescent="0.3">
      <c r="A3905">
        <f t="shared" si="364"/>
        <v>7777899304</v>
      </c>
      <c r="B3905" s="1">
        <v>42700</v>
      </c>
      <c r="C3905" t="str">
        <f t="shared" si="360"/>
        <v>Saturday</v>
      </c>
      <c r="D3905" t="str">
        <f t="shared" si="361"/>
        <v>November</v>
      </c>
      <c r="E3905">
        <v>16.75</v>
      </c>
      <c r="F3905" t="s">
        <v>7</v>
      </c>
      <c r="G3905" t="s">
        <v>22</v>
      </c>
      <c r="H3905">
        <f t="shared" si="362"/>
        <v>23.25</v>
      </c>
      <c r="I3905">
        <v>7</v>
      </c>
      <c r="J3905" t="s">
        <v>72</v>
      </c>
      <c r="K3905" t="s">
        <v>73</v>
      </c>
      <c r="L3905">
        <f>Table357[[#This Row],[unit_price]]*Table357[[#This Row],[quantity]]</f>
        <v>117.25</v>
      </c>
      <c r="M3905">
        <f t="shared" si="363"/>
        <v>162.75</v>
      </c>
      <c r="N3905">
        <f t="shared" si="365"/>
        <v>45.5</v>
      </c>
      <c r="O3905" t="s">
        <v>112</v>
      </c>
      <c r="P3905" t="s">
        <v>114</v>
      </c>
      <c r="Q3905" t="str">
        <f>TEXT(Table357[[#This Row],[order_date]],"yyyy")</f>
        <v>2016</v>
      </c>
    </row>
    <row r="3906" spans="1:17" x14ac:dyDescent="0.3">
      <c r="A3906">
        <f t="shared" si="364"/>
        <v>7777899305</v>
      </c>
      <c r="B3906" s="1">
        <v>42700</v>
      </c>
      <c r="C3906" t="str">
        <f t="shared" ref="C3906:C3969" si="366">TEXT(B3906,"dddd")</f>
        <v>Saturday</v>
      </c>
      <c r="D3906" t="str">
        <f t="shared" si="361"/>
        <v>November</v>
      </c>
      <c r="E3906">
        <v>16.75</v>
      </c>
      <c r="F3906" t="s">
        <v>7</v>
      </c>
      <c r="G3906" t="s">
        <v>22</v>
      </c>
      <c r="H3906">
        <f t="shared" si="362"/>
        <v>23.25</v>
      </c>
      <c r="I3906">
        <v>11</v>
      </c>
      <c r="J3906" t="s">
        <v>50</v>
      </c>
      <c r="K3906" t="s">
        <v>51</v>
      </c>
      <c r="L3906">
        <f>Table357[[#This Row],[unit_price]]*Table357[[#This Row],[quantity]]</f>
        <v>184.25</v>
      </c>
      <c r="M3906">
        <f t="shared" si="363"/>
        <v>255.75</v>
      </c>
      <c r="N3906">
        <f t="shared" si="365"/>
        <v>71.5</v>
      </c>
      <c r="O3906" t="s">
        <v>112</v>
      </c>
      <c r="P3906" t="s">
        <v>114</v>
      </c>
      <c r="Q3906" t="str">
        <f>TEXT(Table357[[#This Row],[order_date]],"yyyy")</f>
        <v>2016</v>
      </c>
    </row>
    <row r="3907" spans="1:17" x14ac:dyDescent="0.3">
      <c r="A3907">
        <f t="shared" si="364"/>
        <v>7777899306</v>
      </c>
      <c r="B3907" s="1">
        <v>42700</v>
      </c>
      <c r="C3907" t="str">
        <f t="shared" si="366"/>
        <v>Saturday</v>
      </c>
      <c r="D3907" t="str">
        <f t="shared" ref="D3907:D3970" si="367">TEXT(B3907,"mmmm")</f>
        <v>November</v>
      </c>
      <c r="E3907">
        <v>16.75</v>
      </c>
      <c r="F3907" t="s">
        <v>7</v>
      </c>
      <c r="G3907" t="s">
        <v>22</v>
      </c>
      <c r="H3907">
        <f t="shared" ref="H3907:H3970" si="368">E3907 +   IF(F3907="S", 2, IF(F3907="M", 3.5, IF(F3907="L", 5, 0))) +  IF(G3907="Classic", 1, IF(G3907="Veggie", 2, IF(G3907="Chicken", 3, IF(G3907="Supreme",5,0))))</f>
        <v>23.25</v>
      </c>
      <c r="I3907">
        <v>8</v>
      </c>
      <c r="J3907" t="s">
        <v>28</v>
      </c>
      <c r="K3907" t="s">
        <v>29</v>
      </c>
      <c r="L3907">
        <f>Table357[[#This Row],[unit_price]]*Table357[[#This Row],[quantity]]</f>
        <v>134</v>
      </c>
      <c r="M3907">
        <f t="shared" ref="M3907:M3970" si="369">H3907*I3907</f>
        <v>186</v>
      </c>
      <c r="N3907">
        <f t="shared" si="365"/>
        <v>52</v>
      </c>
      <c r="O3907" t="s">
        <v>112</v>
      </c>
      <c r="P3907" t="s">
        <v>114</v>
      </c>
      <c r="Q3907" t="str">
        <f>TEXT(Table357[[#This Row],[order_date]],"yyyy")</f>
        <v>2016</v>
      </c>
    </row>
    <row r="3908" spans="1:17" x14ac:dyDescent="0.3">
      <c r="A3908">
        <f t="shared" ref="A3908:A3971" si="370">A3907+1</f>
        <v>7777899307</v>
      </c>
      <c r="B3908" s="1">
        <v>42701</v>
      </c>
      <c r="C3908" t="str">
        <f t="shared" si="366"/>
        <v>Sunday</v>
      </c>
      <c r="D3908" t="str">
        <f t="shared" si="367"/>
        <v>November</v>
      </c>
      <c r="E3908">
        <v>10.5</v>
      </c>
      <c r="F3908" t="s">
        <v>27</v>
      </c>
      <c r="G3908" t="s">
        <v>8</v>
      </c>
      <c r="H3908">
        <f t="shared" si="368"/>
        <v>13.5</v>
      </c>
      <c r="I3908">
        <v>7</v>
      </c>
      <c r="J3908" t="s">
        <v>9</v>
      </c>
      <c r="K3908" t="s">
        <v>10</v>
      </c>
      <c r="L3908">
        <f>Table357[[#This Row],[unit_price]]*Table357[[#This Row],[quantity]]</f>
        <v>73.5</v>
      </c>
      <c r="M3908">
        <f t="shared" si="369"/>
        <v>94.5</v>
      </c>
      <c r="N3908">
        <f t="shared" si="365"/>
        <v>21</v>
      </c>
      <c r="O3908" t="s">
        <v>112</v>
      </c>
      <c r="P3908" t="s">
        <v>115</v>
      </c>
      <c r="Q3908" t="str">
        <f>TEXT(Table357[[#This Row],[order_date]],"yyyy")</f>
        <v>2016</v>
      </c>
    </row>
    <row r="3909" spans="1:17" x14ac:dyDescent="0.3">
      <c r="A3909">
        <f t="shared" si="370"/>
        <v>7777899308</v>
      </c>
      <c r="B3909" s="1">
        <v>42701</v>
      </c>
      <c r="C3909" t="str">
        <f t="shared" si="366"/>
        <v>Sunday</v>
      </c>
      <c r="D3909" t="str">
        <f t="shared" si="367"/>
        <v>November</v>
      </c>
      <c r="E3909">
        <v>16.5</v>
      </c>
      <c r="F3909" t="s">
        <v>7</v>
      </c>
      <c r="G3909" t="s">
        <v>17</v>
      </c>
      <c r="H3909">
        <f t="shared" si="368"/>
        <v>25</v>
      </c>
      <c r="I3909">
        <v>8</v>
      </c>
      <c r="J3909" t="s">
        <v>18</v>
      </c>
      <c r="K3909" t="s">
        <v>19</v>
      </c>
      <c r="L3909">
        <f>Table357[[#This Row],[unit_price]]*Table357[[#This Row],[quantity]]</f>
        <v>132</v>
      </c>
      <c r="M3909">
        <f t="shared" si="369"/>
        <v>200</v>
      </c>
      <c r="N3909">
        <f t="shared" ref="N3909:N3972" si="371">(H3909-E3909)*I3909</f>
        <v>68</v>
      </c>
      <c r="O3909" t="s">
        <v>111</v>
      </c>
      <c r="P3909" t="s">
        <v>115</v>
      </c>
      <c r="Q3909" t="str">
        <f>TEXT(Table357[[#This Row],[order_date]],"yyyy")</f>
        <v>2016</v>
      </c>
    </row>
    <row r="3910" spans="1:17" x14ac:dyDescent="0.3">
      <c r="A3910">
        <f t="shared" si="370"/>
        <v>7777899309</v>
      </c>
      <c r="B3910" s="1">
        <v>42701</v>
      </c>
      <c r="C3910" t="str">
        <f t="shared" si="366"/>
        <v>Sunday</v>
      </c>
      <c r="D3910" t="str">
        <f t="shared" si="367"/>
        <v>November</v>
      </c>
      <c r="E3910">
        <v>16.75</v>
      </c>
      <c r="F3910" t="s">
        <v>7</v>
      </c>
      <c r="G3910" t="s">
        <v>14</v>
      </c>
      <c r="H3910">
        <f t="shared" si="368"/>
        <v>22.25</v>
      </c>
      <c r="I3910">
        <v>1</v>
      </c>
      <c r="J3910" t="s">
        <v>62</v>
      </c>
      <c r="K3910" t="s">
        <v>63</v>
      </c>
      <c r="L3910">
        <f>Table357[[#This Row],[unit_price]]*Table357[[#This Row],[quantity]]</f>
        <v>16.75</v>
      </c>
      <c r="M3910">
        <f t="shared" si="369"/>
        <v>22.25</v>
      </c>
      <c r="N3910">
        <f t="shared" si="371"/>
        <v>5.5</v>
      </c>
      <c r="O3910" t="s">
        <v>112</v>
      </c>
      <c r="P3910" t="s">
        <v>115</v>
      </c>
      <c r="Q3910" t="str">
        <f>TEXT(Table357[[#This Row],[order_date]],"yyyy")</f>
        <v>2016</v>
      </c>
    </row>
    <row r="3911" spans="1:17" x14ac:dyDescent="0.3">
      <c r="A3911">
        <f t="shared" si="370"/>
        <v>7777899310</v>
      </c>
      <c r="B3911" s="1">
        <v>42701</v>
      </c>
      <c r="C3911" t="str">
        <f t="shared" si="366"/>
        <v>Sunday</v>
      </c>
      <c r="D3911" t="str">
        <f t="shared" si="367"/>
        <v>November</v>
      </c>
      <c r="E3911">
        <v>20.75</v>
      </c>
      <c r="F3911" t="s">
        <v>13</v>
      </c>
      <c r="G3911" t="s">
        <v>22</v>
      </c>
      <c r="H3911">
        <f t="shared" si="368"/>
        <v>28.75</v>
      </c>
      <c r="I3911">
        <v>2</v>
      </c>
      <c r="J3911" t="s">
        <v>28</v>
      </c>
      <c r="K3911" t="s">
        <v>29</v>
      </c>
      <c r="L3911">
        <f>Table357[[#This Row],[unit_price]]*Table357[[#This Row],[quantity]]</f>
        <v>41.5</v>
      </c>
      <c r="M3911">
        <f t="shared" si="369"/>
        <v>57.5</v>
      </c>
      <c r="N3911">
        <f t="shared" si="371"/>
        <v>16</v>
      </c>
      <c r="O3911" t="s">
        <v>111</v>
      </c>
      <c r="P3911" t="s">
        <v>114</v>
      </c>
      <c r="Q3911" t="str">
        <f>TEXT(Table357[[#This Row],[order_date]],"yyyy")</f>
        <v>2016</v>
      </c>
    </row>
    <row r="3912" spans="1:17" x14ac:dyDescent="0.3">
      <c r="A3912">
        <f t="shared" si="370"/>
        <v>7777899311</v>
      </c>
      <c r="B3912" s="1">
        <v>42702</v>
      </c>
      <c r="C3912" t="str">
        <f t="shared" si="366"/>
        <v>Monday</v>
      </c>
      <c r="D3912" t="str">
        <f t="shared" si="367"/>
        <v>November</v>
      </c>
      <c r="E3912">
        <v>12.75</v>
      </c>
      <c r="F3912" t="s">
        <v>27</v>
      </c>
      <c r="G3912" t="s">
        <v>22</v>
      </c>
      <c r="H3912">
        <f t="shared" si="368"/>
        <v>17.75</v>
      </c>
      <c r="I3912">
        <v>11</v>
      </c>
      <c r="J3912" t="s">
        <v>28</v>
      </c>
      <c r="K3912" t="s">
        <v>29</v>
      </c>
      <c r="L3912">
        <f>Table357[[#This Row],[unit_price]]*Table357[[#This Row],[quantity]]</f>
        <v>140.25</v>
      </c>
      <c r="M3912">
        <f t="shared" si="369"/>
        <v>195.25</v>
      </c>
      <c r="N3912">
        <f t="shared" si="371"/>
        <v>55</v>
      </c>
      <c r="O3912" t="s">
        <v>111</v>
      </c>
      <c r="P3912" t="s">
        <v>115</v>
      </c>
      <c r="Q3912" t="str">
        <f>TEXT(Table357[[#This Row],[order_date]],"yyyy")</f>
        <v>2016</v>
      </c>
    </row>
    <row r="3913" spans="1:17" x14ac:dyDescent="0.3">
      <c r="A3913">
        <f t="shared" si="370"/>
        <v>7777899312</v>
      </c>
      <c r="B3913" s="1">
        <v>42702</v>
      </c>
      <c r="C3913" t="str">
        <f t="shared" si="366"/>
        <v>Monday</v>
      </c>
      <c r="D3913" t="str">
        <f t="shared" si="367"/>
        <v>November</v>
      </c>
      <c r="E3913">
        <v>16.75</v>
      </c>
      <c r="F3913" t="s">
        <v>7</v>
      </c>
      <c r="G3913" t="s">
        <v>22</v>
      </c>
      <c r="H3913">
        <f t="shared" si="368"/>
        <v>23.25</v>
      </c>
      <c r="I3913">
        <v>10</v>
      </c>
      <c r="J3913" t="s">
        <v>72</v>
      </c>
      <c r="K3913" t="s">
        <v>73</v>
      </c>
      <c r="L3913">
        <f>Table357[[#This Row],[unit_price]]*Table357[[#This Row],[quantity]]</f>
        <v>167.5</v>
      </c>
      <c r="M3913">
        <f t="shared" si="369"/>
        <v>232.5</v>
      </c>
      <c r="N3913">
        <f t="shared" si="371"/>
        <v>65</v>
      </c>
      <c r="O3913" t="s">
        <v>112</v>
      </c>
      <c r="P3913" t="s">
        <v>114</v>
      </c>
      <c r="Q3913" t="str">
        <f>TEXT(Table357[[#This Row],[order_date]],"yyyy")</f>
        <v>2016</v>
      </c>
    </row>
    <row r="3914" spans="1:17" x14ac:dyDescent="0.3">
      <c r="A3914">
        <f t="shared" si="370"/>
        <v>7777899313</v>
      </c>
      <c r="B3914" s="1">
        <v>42702</v>
      </c>
      <c r="C3914" t="str">
        <f t="shared" si="366"/>
        <v>Monday</v>
      </c>
      <c r="D3914" t="str">
        <f t="shared" si="367"/>
        <v>November</v>
      </c>
      <c r="E3914">
        <v>12.25</v>
      </c>
      <c r="F3914" t="s">
        <v>27</v>
      </c>
      <c r="G3914" t="s">
        <v>17</v>
      </c>
      <c r="H3914">
        <f t="shared" si="368"/>
        <v>19.25</v>
      </c>
      <c r="I3914">
        <v>4</v>
      </c>
      <c r="J3914" t="s">
        <v>70</v>
      </c>
      <c r="K3914" t="s">
        <v>71</v>
      </c>
      <c r="L3914">
        <f>Table357[[#This Row],[unit_price]]*Table357[[#This Row],[quantity]]</f>
        <v>49</v>
      </c>
      <c r="M3914">
        <f t="shared" si="369"/>
        <v>77</v>
      </c>
      <c r="N3914">
        <f t="shared" si="371"/>
        <v>28</v>
      </c>
      <c r="O3914" t="s">
        <v>111</v>
      </c>
      <c r="P3914" t="s">
        <v>115</v>
      </c>
      <c r="Q3914" t="str">
        <f>TEXT(Table357[[#This Row],[order_date]],"yyyy")</f>
        <v>2016</v>
      </c>
    </row>
    <row r="3915" spans="1:17" x14ac:dyDescent="0.3">
      <c r="A3915">
        <f t="shared" si="370"/>
        <v>7777899314</v>
      </c>
      <c r="B3915" s="1">
        <v>42702</v>
      </c>
      <c r="C3915" t="str">
        <f t="shared" si="366"/>
        <v>Monday</v>
      </c>
      <c r="D3915" t="str">
        <f t="shared" si="367"/>
        <v>November</v>
      </c>
      <c r="E3915">
        <v>18.5</v>
      </c>
      <c r="F3915" t="s">
        <v>13</v>
      </c>
      <c r="G3915" t="s">
        <v>14</v>
      </c>
      <c r="H3915">
        <f t="shared" si="368"/>
        <v>25.5</v>
      </c>
      <c r="I3915">
        <v>5</v>
      </c>
      <c r="J3915" t="s">
        <v>15</v>
      </c>
      <c r="K3915" t="s">
        <v>16</v>
      </c>
      <c r="L3915">
        <f>Table357[[#This Row],[unit_price]]*Table357[[#This Row],[quantity]]</f>
        <v>92.5</v>
      </c>
      <c r="M3915">
        <f t="shared" si="369"/>
        <v>127.5</v>
      </c>
      <c r="N3915">
        <f t="shared" si="371"/>
        <v>35</v>
      </c>
      <c r="O3915" t="s">
        <v>112</v>
      </c>
      <c r="P3915" t="s">
        <v>114</v>
      </c>
      <c r="Q3915" t="str">
        <f>TEXT(Table357[[#This Row],[order_date]],"yyyy")</f>
        <v>2016</v>
      </c>
    </row>
    <row r="3916" spans="1:17" x14ac:dyDescent="0.3">
      <c r="A3916">
        <f t="shared" si="370"/>
        <v>7777899315</v>
      </c>
      <c r="B3916" s="1">
        <v>42702</v>
      </c>
      <c r="C3916" t="str">
        <f t="shared" si="366"/>
        <v>Monday</v>
      </c>
      <c r="D3916" t="str">
        <f t="shared" si="367"/>
        <v>November</v>
      </c>
      <c r="E3916">
        <v>12.5</v>
      </c>
      <c r="F3916" t="s">
        <v>27</v>
      </c>
      <c r="G3916" t="s">
        <v>17</v>
      </c>
      <c r="H3916">
        <f t="shared" si="368"/>
        <v>19.5</v>
      </c>
      <c r="I3916">
        <v>9</v>
      </c>
      <c r="J3916" t="s">
        <v>54</v>
      </c>
      <c r="K3916" t="s">
        <v>55</v>
      </c>
      <c r="L3916">
        <f>Table357[[#This Row],[unit_price]]*Table357[[#This Row],[quantity]]</f>
        <v>112.5</v>
      </c>
      <c r="M3916">
        <f t="shared" si="369"/>
        <v>175.5</v>
      </c>
      <c r="N3916">
        <f t="shared" si="371"/>
        <v>63</v>
      </c>
      <c r="O3916" t="s">
        <v>111</v>
      </c>
      <c r="P3916" t="s">
        <v>114</v>
      </c>
      <c r="Q3916" t="str">
        <f>TEXT(Table357[[#This Row],[order_date]],"yyyy")</f>
        <v>2016</v>
      </c>
    </row>
    <row r="3917" spans="1:17" x14ac:dyDescent="0.3">
      <c r="A3917">
        <f t="shared" si="370"/>
        <v>7777899316</v>
      </c>
      <c r="B3917" s="1">
        <v>42702</v>
      </c>
      <c r="C3917" t="str">
        <f t="shared" si="366"/>
        <v>Monday</v>
      </c>
      <c r="D3917" t="str">
        <f t="shared" si="367"/>
        <v>November</v>
      </c>
      <c r="E3917">
        <v>16.75</v>
      </c>
      <c r="F3917" t="s">
        <v>7</v>
      </c>
      <c r="G3917" t="s">
        <v>22</v>
      </c>
      <c r="H3917">
        <f t="shared" si="368"/>
        <v>23.25</v>
      </c>
      <c r="I3917">
        <v>10</v>
      </c>
      <c r="J3917" t="s">
        <v>28</v>
      </c>
      <c r="K3917" t="s">
        <v>29</v>
      </c>
      <c r="L3917">
        <f>Table357[[#This Row],[unit_price]]*Table357[[#This Row],[quantity]]</f>
        <v>167.5</v>
      </c>
      <c r="M3917">
        <f t="shared" si="369"/>
        <v>232.5</v>
      </c>
      <c r="N3917">
        <f t="shared" si="371"/>
        <v>65</v>
      </c>
      <c r="O3917" t="s">
        <v>112</v>
      </c>
      <c r="P3917" t="s">
        <v>115</v>
      </c>
      <c r="Q3917" t="str">
        <f>TEXT(Table357[[#This Row],[order_date]],"yyyy")</f>
        <v>2016</v>
      </c>
    </row>
    <row r="3918" spans="1:17" x14ac:dyDescent="0.3">
      <c r="A3918">
        <f t="shared" si="370"/>
        <v>7777899317</v>
      </c>
      <c r="B3918" s="1">
        <v>42702</v>
      </c>
      <c r="C3918" t="str">
        <f t="shared" si="366"/>
        <v>Monday</v>
      </c>
      <c r="D3918" t="str">
        <f t="shared" si="367"/>
        <v>November</v>
      </c>
      <c r="E3918">
        <v>16</v>
      </c>
      <c r="F3918" t="s">
        <v>7</v>
      </c>
      <c r="G3918" t="s">
        <v>8</v>
      </c>
      <c r="H3918">
        <f t="shared" si="368"/>
        <v>20.5</v>
      </c>
      <c r="I3918">
        <v>6</v>
      </c>
      <c r="J3918" t="s">
        <v>11</v>
      </c>
      <c r="K3918" t="s">
        <v>12</v>
      </c>
      <c r="L3918">
        <f>Table357[[#This Row],[unit_price]]*Table357[[#This Row],[quantity]]</f>
        <v>96</v>
      </c>
      <c r="M3918">
        <f t="shared" si="369"/>
        <v>123</v>
      </c>
      <c r="N3918">
        <f t="shared" si="371"/>
        <v>27</v>
      </c>
      <c r="O3918" t="s">
        <v>111</v>
      </c>
      <c r="P3918" t="s">
        <v>114</v>
      </c>
      <c r="Q3918" t="str">
        <f>TEXT(Table357[[#This Row],[order_date]],"yyyy")</f>
        <v>2016</v>
      </c>
    </row>
    <row r="3919" spans="1:17" x14ac:dyDescent="0.3">
      <c r="A3919">
        <f t="shared" si="370"/>
        <v>7777899318</v>
      </c>
      <c r="B3919" s="1">
        <v>42702</v>
      </c>
      <c r="C3919" t="str">
        <f t="shared" si="366"/>
        <v>Monday</v>
      </c>
      <c r="D3919" t="str">
        <f t="shared" si="367"/>
        <v>November</v>
      </c>
      <c r="E3919">
        <v>20.75</v>
      </c>
      <c r="F3919" t="s">
        <v>13</v>
      </c>
      <c r="G3919" t="s">
        <v>17</v>
      </c>
      <c r="H3919">
        <f t="shared" si="368"/>
        <v>30.75</v>
      </c>
      <c r="I3919">
        <v>7</v>
      </c>
      <c r="J3919" t="s">
        <v>66</v>
      </c>
      <c r="K3919" t="s">
        <v>67</v>
      </c>
      <c r="L3919">
        <f>Table357[[#This Row],[unit_price]]*Table357[[#This Row],[quantity]]</f>
        <v>145.25</v>
      </c>
      <c r="M3919">
        <f t="shared" si="369"/>
        <v>215.25</v>
      </c>
      <c r="N3919">
        <f t="shared" si="371"/>
        <v>70</v>
      </c>
      <c r="O3919" t="s">
        <v>111</v>
      </c>
      <c r="P3919" t="s">
        <v>115</v>
      </c>
      <c r="Q3919" t="str">
        <f>TEXT(Table357[[#This Row],[order_date]],"yyyy")</f>
        <v>2016</v>
      </c>
    </row>
    <row r="3920" spans="1:17" x14ac:dyDescent="0.3">
      <c r="A3920">
        <f t="shared" si="370"/>
        <v>7777899319</v>
      </c>
      <c r="B3920" s="1">
        <v>42702</v>
      </c>
      <c r="C3920" t="str">
        <f t="shared" si="366"/>
        <v>Monday</v>
      </c>
      <c r="D3920" t="str">
        <f t="shared" si="367"/>
        <v>November</v>
      </c>
      <c r="E3920">
        <v>23.65</v>
      </c>
      <c r="F3920" t="s">
        <v>27</v>
      </c>
      <c r="G3920" t="s">
        <v>17</v>
      </c>
      <c r="H3920">
        <f t="shared" si="368"/>
        <v>30.65</v>
      </c>
      <c r="I3920">
        <v>8</v>
      </c>
      <c r="J3920" t="s">
        <v>77</v>
      </c>
      <c r="K3920" t="s">
        <v>78</v>
      </c>
      <c r="L3920">
        <f>Table357[[#This Row],[unit_price]]*Table357[[#This Row],[quantity]]</f>
        <v>189.2</v>
      </c>
      <c r="M3920">
        <f t="shared" si="369"/>
        <v>245.2</v>
      </c>
      <c r="N3920">
        <f t="shared" si="371"/>
        <v>56</v>
      </c>
      <c r="O3920" t="s">
        <v>111</v>
      </c>
      <c r="P3920" t="s">
        <v>114</v>
      </c>
      <c r="Q3920" t="str">
        <f>TEXT(Table357[[#This Row],[order_date]],"yyyy")</f>
        <v>2016</v>
      </c>
    </row>
    <row r="3921" spans="1:17" x14ac:dyDescent="0.3">
      <c r="A3921">
        <f t="shared" si="370"/>
        <v>7777899320</v>
      </c>
      <c r="B3921" s="1">
        <v>42703</v>
      </c>
      <c r="C3921" t="str">
        <f t="shared" si="366"/>
        <v>Tuesday</v>
      </c>
      <c r="D3921" t="str">
        <f t="shared" si="367"/>
        <v>November</v>
      </c>
      <c r="E3921">
        <v>20.5</v>
      </c>
      <c r="F3921" t="s">
        <v>13</v>
      </c>
      <c r="G3921" t="s">
        <v>8</v>
      </c>
      <c r="H3921">
        <f t="shared" si="368"/>
        <v>26.5</v>
      </c>
      <c r="I3921">
        <v>1</v>
      </c>
      <c r="J3921" t="s">
        <v>11</v>
      </c>
      <c r="K3921" t="s">
        <v>12</v>
      </c>
      <c r="L3921">
        <f>Table357[[#This Row],[unit_price]]*Table357[[#This Row],[quantity]]</f>
        <v>20.5</v>
      </c>
      <c r="M3921">
        <f t="shared" si="369"/>
        <v>26.5</v>
      </c>
      <c r="N3921">
        <f t="shared" si="371"/>
        <v>6</v>
      </c>
      <c r="O3921" t="s">
        <v>112</v>
      </c>
      <c r="P3921" t="s">
        <v>114</v>
      </c>
      <c r="Q3921" t="str">
        <f>TEXT(Table357[[#This Row],[order_date]],"yyyy")</f>
        <v>2016</v>
      </c>
    </row>
    <row r="3922" spans="1:17" x14ac:dyDescent="0.3">
      <c r="A3922">
        <f t="shared" si="370"/>
        <v>7777899321</v>
      </c>
      <c r="B3922" s="1">
        <v>42703</v>
      </c>
      <c r="C3922" t="str">
        <f t="shared" si="366"/>
        <v>Tuesday</v>
      </c>
      <c r="D3922" t="str">
        <f t="shared" si="367"/>
        <v>November</v>
      </c>
      <c r="E3922">
        <v>12</v>
      </c>
      <c r="F3922" t="s">
        <v>27</v>
      </c>
      <c r="G3922" t="s">
        <v>14</v>
      </c>
      <c r="H3922">
        <f t="shared" si="368"/>
        <v>16</v>
      </c>
      <c r="I3922">
        <v>12</v>
      </c>
      <c r="J3922" t="s">
        <v>34</v>
      </c>
      <c r="K3922" t="s">
        <v>35</v>
      </c>
      <c r="L3922">
        <f>Table357[[#This Row],[unit_price]]*Table357[[#This Row],[quantity]]</f>
        <v>144</v>
      </c>
      <c r="M3922">
        <f t="shared" si="369"/>
        <v>192</v>
      </c>
      <c r="N3922">
        <f t="shared" si="371"/>
        <v>48</v>
      </c>
      <c r="O3922" t="s">
        <v>112</v>
      </c>
      <c r="P3922" t="s">
        <v>115</v>
      </c>
      <c r="Q3922" t="str">
        <f>TEXT(Table357[[#This Row],[order_date]],"yyyy")</f>
        <v>2016</v>
      </c>
    </row>
    <row r="3923" spans="1:17" x14ac:dyDescent="0.3">
      <c r="A3923">
        <f t="shared" si="370"/>
        <v>7777899322</v>
      </c>
      <c r="B3923" s="1">
        <v>42703</v>
      </c>
      <c r="C3923" t="str">
        <f t="shared" si="366"/>
        <v>Tuesday</v>
      </c>
      <c r="D3923" t="str">
        <f t="shared" si="367"/>
        <v>November</v>
      </c>
      <c r="E3923">
        <v>12.5</v>
      </c>
      <c r="F3923" t="s">
        <v>27</v>
      </c>
      <c r="G3923" t="s">
        <v>17</v>
      </c>
      <c r="H3923">
        <f t="shared" si="368"/>
        <v>19.5</v>
      </c>
      <c r="I3923">
        <v>8</v>
      </c>
      <c r="J3923" t="s">
        <v>32</v>
      </c>
      <c r="K3923" t="s">
        <v>33</v>
      </c>
      <c r="L3923">
        <f>Table357[[#This Row],[unit_price]]*Table357[[#This Row],[quantity]]</f>
        <v>100</v>
      </c>
      <c r="M3923">
        <f t="shared" si="369"/>
        <v>156</v>
      </c>
      <c r="N3923">
        <f t="shared" si="371"/>
        <v>56</v>
      </c>
      <c r="O3923" t="s">
        <v>111</v>
      </c>
      <c r="P3923" t="s">
        <v>115</v>
      </c>
      <c r="Q3923" t="str">
        <f>TEXT(Table357[[#This Row],[order_date]],"yyyy")</f>
        <v>2016</v>
      </c>
    </row>
    <row r="3924" spans="1:17" x14ac:dyDescent="0.3">
      <c r="A3924">
        <f t="shared" si="370"/>
        <v>7777899323</v>
      </c>
      <c r="B3924" s="1">
        <v>42703</v>
      </c>
      <c r="C3924" t="str">
        <f t="shared" si="366"/>
        <v>Tuesday</v>
      </c>
      <c r="D3924" t="str">
        <f t="shared" si="367"/>
        <v>November</v>
      </c>
      <c r="E3924">
        <v>12</v>
      </c>
      <c r="F3924" t="s">
        <v>27</v>
      </c>
      <c r="G3924" t="s">
        <v>8</v>
      </c>
      <c r="H3924">
        <f t="shared" si="368"/>
        <v>15</v>
      </c>
      <c r="I3924">
        <v>1</v>
      </c>
      <c r="J3924" t="s">
        <v>11</v>
      </c>
      <c r="K3924" t="s">
        <v>12</v>
      </c>
      <c r="L3924">
        <f>Table357[[#This Row],[unit_price]]*Table357[[#This Row],[quantity]]</f>
        <v>12</v>
      </c>
      <c r="M3924">
        <f t="shared" si="369"/>
        <v>15</v>
      </c>
      <c r="N3924">
        <f t="shared" si="371"/>
        <v>3</v>
      </c>
      <c r="O3924" t="s">
        <v>111</v>
      </c>
      <c r="P3924" t="s">
        <v>114</v>
      </c>
      <c r="Q3924" t="str">
        <f>TEXT(Table357[[#This Row],[order_date]],"yyyy")</f>
        <v>2016</v>
      </c>
    </row>
    <row r="3925" spans="1:17" x14ac:dyDescent="0.3">
      <c r="A3925">
        <f t="shared" si="370"/>
        <v>7777899324</v>
      </c>
      <c r="B3925" s="1">
        <v>42704</v>
      </c>
      <c r="C3925" t="str">
        <f t="shared" si="366"/>
        <v>Wednesday</v>
      </c>
      <c r="D3925" t="str">
        <f t="shared" si="367"/>
        <v>November</v>
      </c>
      <c r="E3925">
        <v>12.5</v>
      </c>
      <c r="F3925" t="s">
        <v>7</v>
      </c>
      <c r="G3925" t="s">
        <v>8</v>
      </c>
      <c r="H3925">
        <f t="shared" si="368"/>
        <v>17</v>
      </c>
      <c r="I3925">
        <v>6</v>
      </c>
      <c r="J3925" t="s">
        <v>48</v>
      </c>
      <c r="K3925" t="s">
        <v>49</v>
      </c>
      <c r="L3925">
        <f>Table357[[#This Row],[unit_price]]*Table357[[#This Row],[quantity]]</f>
        <v>75</v>
      </c>
      <c r="M3925">
        <f t="shared" si="369"/>
        <v>102</v>
      </c>
      <c r="N3925">
        <f t="shared" si="371"/>
        <v>27</v>
      </c>
      <c r="O3925" t="s">
        <v>111</v>
      </c>
      <c r="P3925" t="s">
        <v>114</v>
      </c>
      <c r="Q3925" t="str">
        <f>TEXT(Table357[[#This Row],[order_date]],"yyyy")</f>
        <v>2016</v>
      </c>
    </row>
    <row r="3926" spans="1:17" x14ac:dyDescent="0.3">
      <c r="A3926">
        <f t="shared" si="370"/>
        <v>7777899325</v>
      </c>
      <c r="B3926" s="1">
        <v>42704</v>
      </c>
      <c r="C3926" t="str">
        <f t="shared" si="366"/>
        <v>Wednesday</v>
      </c>
      <c r="D3926" t="str">
        <f t="shared" si="367"/>
        <v>November</v>
      </c>
      <c r="E3926">
        <v>25.5</v>
      </c>
      <c r="F3926" t="s">
        <v>76</v>
      </c>
      <c r="G3926" t="s">
        <v>8</v>
      </c>
      <c r="H3926">
        <f t="shared" si="368"/>
        <v>26.5</v>
      </c>
      <c r="I3926">
        <v>8</v>
      </c>
      <c r="J3926" t="s">
        <v>30</v>
      </c>
      <c r="K3926" t="s">
        <v>31</v>
      </c>
      <c r="L3926">
        <f>Table357[[#This Row],[unit_price]]*Table357[[#This Row],[quantity]]</f>
        <v>204</v>
      </c>
      <c r="M3926">
        <f t="shared" si="369"/>
        <v>212</v>
      </c>
      <c r="N3926">
        <f t="shared" si="371"/>
        <v>8</v>
      </c>
      <c r="O3926" t="s">
        <v>111</v>
      </c>
      <c r="P3926" t="s">
        <v>115</v>
      </c>
      <c r="Q3926" t="str">
        <f>TEXT(Table357[[#This Row],[order_date]],"yyyy")</f>
        <v>2016</v>
      </c>
    </row>
    <row r="3927" spans="1:17" x14ac:dyDescent="0.3">
      <c r="A3927">
        <f t="shared" si="370"/>
        <v>7777899326</v>
      </c>
      <c r="B3927" s="1">
        <v>42705</v>
      </c>
      <c r="C3927" t="str">
        <f t="shared" si="366"/>
        <v>Thursday</v>
      </c>
      <c r="D3927" t="str">
        <f t="shared" si="367"/>
        <v>December</v>
      </c>
      <c r="E3927">
        <v>12.75</v>
      </c>
      <c r="F3927" t="s">
        <v>27</v>
      </c>
      <c r="G3927" t="s">
        <v>22</v>
      </c>
      <c r="H3927">
        <f t="shared" si="368"/>
        <v>17.75</v>
      </c>
      <c r="I3927">
        <v>11</v>
      </c>
      <c r="J3927" t="s">
        <v>46</v>
      </c>
      <c r="K3927" t="s">
        <v>47</v>
      </c>
      <c r="L3927">
        <f>Table357[[#This Row],[unit_price]]*Table357[[#This Row],[quantity]]</f>
        <v>140.25</v>
      </c>
      <c r="M3927">
        <f t="shared" si="369"/>
        <v>195.25</v>
      </c>
      <c r="N3927">
        <f t="shared" si="371"/>
        <v>55</v>
      </c>
      <c r="O3927" t="s">
        <v>111</v>
      </c>
      <c r="P3927" t="s">
        <v>115</v>
      </c>
      <c r="Q3927" t="str">
        <f>TEXT(Table357[[#This Row],[order_date]],"yyyy")</f>
        <v>2016</v>
      </c>
    </row>
    <row r="3928" spans="1:17" x14ac:dyDescent="0.3">
      <c r="A3928">
        <f t="shared" si="370"/>
        <v>7777899327</v>
      </c>
      <c r="B3928" s="1">
        <v>42705</v>
      </c>
      <c r="C3928" t="str">
        <f t="shared" si="366"/>
        <v>Thursday</v>
      </c>
      <c r="D3928" t="str">
        <f t="shared" si="367"/>
        <v>December</v>
      </c>
      <c r="E3928">
        <v>12.5</v>
      </c>
      <c r="F3928" t="s">
        <v>27</v>
      </c>
      <c r="G3928" t="s">
        <v>14</v>
      </c>
      <c r="H3928">
        <f t="shared" si="368"/>
        <v>16.5</v>
      </c>
      <c r="I3928">
        <v>10</v>
      </c>
      <c r="J3928" t="s">
        <v>40</v>
      </c>
      <c r="K3928" t="s">
        <v>41</v>
      </c>
      <c r="L3928">
        <f>Table357[[#This Row],[unit_price]]*Table357[[#This Row],[quantity]]</f>
        <v>125</v>
      </c>
      <c r="M3928">
        <f t="shared" si="369"/>
        <v>165</v>
      </c>
      <c r="N3928">
        <f t="shared" si="371"/>
        <v>40</v>
      </c>
      <c r="O3928" t="s">
        <v>111</v>
      </c>
      <c r="P3928" t="s">
        <v>114</v>
      </c>
      <c r="Q3928" t="str">
        <f>TEXT(Table357[[#This Row],[order_date]],"yyyy")</f>
        <v>2016</v>
      </c>
    </row>
    <row r="3929" spans="1:17" x14ac:dyDescent="0.3">
      <c r="A3929">
        <f t="shared" si="370"/>
        <v>7777899328</v>
      </c>
      <c r="B3929" s="1">
        <v>42705</v>
      </c>
      <c r="C3929" t="str">
        <f t="shared" si="366"/>
        <v>Thursday</v>
      </c>
      <c r="D3929" t="str">
        <f t="shared" si="367"/>
        <v>December</v>
      </c>
      <c r="E3929">
        <v>12.5</v>
      </c>
      <c r="F3929" t="s">
        <v>27</v>
      </c>
      <c r="G3929" t="s">
        <v>17</v>
      </c>
      <c r="H3929">
        <f t="shared" si="368"/>
        <v>19.5</v>
      </c>
      <c r="I3929">
        <v>6</v>
      </c>
      <c r="J3929" t="s">
        <v>32</v>
      </c>
      <c r="K3929" t="s">
        <v>33</v>
      </c>
      <c r="L3929">
        <f>Table357[[#This Row],[unit_price]]*Table357[[#This Row],[quantity]]</f>
        <v>75</v>
      </c>
      <c r="M3929">
        <f t="shared" si="369"/>
        <v>117</v>
      </c>
      <c r="N3929">
        <f t="shared" si="371"/>
        <v>42</v>
      </c>
      <c r="O3929" t="s">
        <v>111</v>
      </c>
      <c r="P3929" t="s">
        <v>114</v>
      </c>
      <c r="Q3929" t="str">
        <f>TEXT(Table357[[#This Row],[order_date]],"yyyy")</f>
        <v>2016</v>
      </c>
    </row>
    <row r="3930" spans="1:17" x14ac:dyDescent="0.3">
      <c r="A3930">
        <f t="shared" si="370"/>
        <v>7777899329</v>
      </c>
      <c r="B3930" s="1">
        <v>42706</v>
      </c>
      <c r="C3930" t="str">
        <f t="shared" si="366"/>
        <v>Friday</v>
      </c>
      <c r="D3930" t="str">
        <f t="shared" si="367"/>
        <v>December</v>
      </c>
      <c r="E3930">
        <v>25.5</v>
      </c>
      <c r="F3930" t="s">
        <v>76</v>
      </c>
      <c r="G3930" t="s">
        <v>8</v>
      </c>
      <c r="H3930">
        <f t="shared" si="368"/>
        <v>26.5</v>
      </c>
      <c r="I3930">
        <v>2</v>
      </c>
      <c r="J3930" t="s">
        <v>30</v>
      </c>
      <c r="K3930" t="s">
        <v>31</v>
      </c>
      <c r="L3930">
        <f>Table357[[#This Row],[unit_price]]*Table357[[#This Row],[quantity]]</f>
        <v>51</v>
      </c>
      <c r="M3930">
        <f t="shared" si="369"/>
        <v>53</v>
      </c>
      <c r="N3930">
        <f t="shared" si="371"/>
        <v>2</v>
      </c>
      <c r="O3930" t="s">
        <v>111</v>
      </c>
      <c r="P3930" t="s">
        <v>115</v>
      </c>
      <c r="Q3930" t="str">
        <f>TEXT(Table357[[#This Row],[order_date]],"yyyy")</f>
        <v>2016</v>
      </c>
    </row>
    <row r="3931" spans="1:17" x14ac:dyDescent="0.3">
      <c r="A3931">
        <f t="shared" si="370"/>
        <v>7777899330</v>
      </c>
      <c r="B3931" s="1">
        <v>42706</v>
      </c>
      <c r="C3931" t="str">
        <f t="shared" si="366"/>
        <v>Friday</v>
      </c>
      <c r="D3931" t="str">
        <f t="shared" si="367"/>
        <v>December</v>
      </c>
      <c r="E3931">
        <v>20.75</v>
      </c>
      <c r="F3931" t="s">
        <v>13</v>
      </c>
      <c r="G3931" t="s">
        <v>22</v>
      </c>
      <c r="H3931">
        <f t="shared" si="368"/>
        <v>28.75</v>
      </c>
      <c r="I3931">
        <v>10</v>
      </c>
      <c r="J3931" t="s">
        <v>28</v>
      </c>
      <c r="K3931" t="s">
        <v>29</v>
      </c>
      <c r="L3931">
        <f>Table357[[#This Row],[unit_price]]*Table357[[#This Row],[quantity]]</f>
        <v>207.5</v>
      </c>
      <c r="M3931">
        <f t="shared" si="369"/>
        <v>287.5</v>
      </c>
      <c r="N3931">
        <f t="shared" si="371"/>
        <v>80</v>
      </c>
      <c r="O3931" t="s">
        <v>111</v>
      </c>
      <c r="P3931" t="s">
        <v>114</v>
      </c>
      <c r="Q3931" t="str">
        <f>TEXT(Table357[[#This Row],[order_date]],"yyyy")</f>
        <v>2016</v>
      </c>
    </row>
    <row r="3932" spans="1:17" x14ac:dyDescent="0.3">
      <c r="A3932">
        <f t="shared" si="370"/>
        <v>7777899331</v>
      </c>
      <c r="B3932" s="1">
        <v>42706</v>
      </c>
      <c r="C3932" t="str">
        <f t="shared" si="366"/>
        <v>Friday</v>
      </c>
      <c r="D3932" t="str">
        <f t="shared" si="367"/>
        <v>December</v>
      </c>
      <c r="E3932">
        <v>16</v>
      </c>
      <c r="F3932" t="s">
        <v>7</v>
      </c>
      <c r="G3932" t="s">
        <v>14</v>
      </c>
      <c r="H3932">
        <f t="shared" si="368"/>
        <v>21.5</v>
      </c>
      <c r="I3932">
        <v>1</v>
      </c>
      <c r="J3932" t="s">
        <v>64</v>
      </c>
      <c r="K3932" t="s">
        <v>65</v>
      </c>
      <c r="L3932">
        <f>Table357[[#This Row],[unit_price]]*Table357[[#This Row],[quantity]]</f>
        <v>16</v>
      </c>
      <c r="M3932">
        <f t="shared" si="369"/>
        <v>21.5</v>
      </c>
      <c r="N3932">
        <f t="shared" si="371"/>
        <v>5.5</v>
      </c>
      <c r="O3932" t="s">
        <v>112</v>
      </c>
      <c r="P3932" t="s">
        <v>114</v>
      </c>
      <c r="Q3932" t="str">
        <f>TEXT(Table357[[#This Row],[order_date]],"yyyy")</f>
        <v>2016</v>
      </c>
    </row>
    <row r="3933" spans="1:17" x14ac:dyDescent="0.3">
      <c r="A3933">
        <f t="shared" si="370"/>
        <v>7777899332</v>
      </c>
      <c r="B3933" s="1">
        <v>42706</v>
      </c>
      <c r="C3933" t="str">
        <f t="shared" si="366"/>
        <v>Friday</v>
      </c>
      <c r="D3933" t="str">
        <f t="shared" si="367"/>
        <v>December</v>
      </c>
      <c r="E3933">
        <v>16.75</v>
      </c>
      <c r="F3933" t="s">
        <v>7</v>
      </c>
      <c r="G3933" t="s">
        <v>22</v>
      </c>
      <c r="H3933">
        <f t="shared" si="368"/>
        <v>23.25</v>
      </c>
      <c r="I3933">
        <v>3</v>
      </c>
      <c r="J3933" t="s">
        <v>46</v>
      </c>
      <c r="K3933" t="s">
        <v>47</v>
      </c>
      <c r="L3933">
        <f>Table357[[#This Row],[unit_price]]*Table357[[#This Row],[quantity]]</f>
        <v>50.25</v>
      </c>
      <c r="M3933">
        <f t="shared" si="369"/>
        <v>69.75</v>
      </c>
      <c r="N3933">
        <f t="shared" si="371"/>
        <v>19.5</v>
      </c>
      <c r="O3933" t="s">
        <v>112</v>
      </c>
      <c r="P3933" t="s">
        <v>115</v>
      </c>
      <c r="Q3933" t="str">
        <f>TEXT(Table357[[#This Row],[order_date]],"yyyy")</f>
        <v>2016</v>
      </c>
    </row>
    <row r="3934" spans="1:17" x14ac:dyDescent="0.3">
      <c r="A3934">
        <f t="shared" si="370"/>
        <v>7777899333</v>
      </c>
      <c r="B3934" s="1">
        <v>42707</v>
      </c>
      <c r="C3934" t="str">
        <f t="shared" si="366"/>
        <v>Saturday</v>
      </c>
      <c r="D3934" t="str">
        <f t="shared" si="367"/>
        <v>December</v>
      </c>
      <c r="E3934">
        <v>14.75</v>
      </c>
      <c r="F3934" t="s">
        <v>7</v>
      </c>
      <c r="G3934" t="s">
        <v>14</v>
      </c>
      <c r="H3934">
        <f t="shared" si="368"/>
        <v>20.25</v>
      </c>
      <c r="I3934">
        <v>8</v>
      </c>
      <c r="J3934" t="s">
        <v>56</v>
      </c>
      <c r="K3934" t="s">
        <v>57</v>
      </c>
      <c r="L3934">
        <f>Table357[[#This Row],[unit_price]]*Table357[[#This Row],[quantity]]</f>
        <v>118</v>
      </c>
      <c r="M3934">
        <f t="shared" si="369"/>
        <v>162</v>
      </c>
      <c r="N3934">
        <f t="shared" si="371"/>
        <v>44</v>
      </c>
      <c r="O3934" t="s">
        <v>112</v>
      </c>
      <c r="P3934" t="s">
        <v>114</v>
      </c>
      <c r="Q3934" t="str">
        <f>TEXT(Table357[[#This Row],[order_date]],"yyyy")</f>
        <v>2016</v>
      </c>
    </row>
    <row r="3935" spans="1:17" x14ac:dyDescent="0.3">
      <c r="A3935">
        <f t="shared" si="370"/>
        <v>7777899334</v>
      </c>
      <c r="B3935" s="1">
        <v>42707</v>
      </c>
      <c r="C3935" t="str">
        <f t="shared" si="366"/>
        <v>Saturday</v>
      </c>
      <c r="D3935" t="str">
        <f t="shared" si="367"/>
        <v>December</v>
      </c>
      <c r="E3935">
        <v>16.75</v>
      </c>
      <c r="F3935" t="s">
        <v>7</v>
      </c>
      <c r="G3935" t="s">
        <v>14</v>
      </c>
      <c r="H3935">
        <f t="shared" si="368"/>
        <v>22.25</v>
      </c>
      <c r="I3935">
        <v>9</v>
      </c>
      <c r="J3935" t="s">
        <v>62</v>
      </c>
      <c r="K3935" t="s">
        <v>63</v>
      </c>
      <c r="L3935">
        <f>Table357[[#This Row],[unit_price]]*Table357[[#This Row],[quantity]]</f>
        <v>150.75</v>
      </c>
      <c r="M3935">
        <f t="shared" si="369"/>
        <v>200.25</v>
      </c>
      <c r="N3935">
        <f t="shared" si="371"/>
        <v>49.5</v>
      </c>
      <c r="O3935" t="s">
        <v>112</v>
      </c>
      <c r="P3935" t="s">
        <v>115</v>
      </c>
      <c r="Q3935" t="str">
        <f>TEXT(Table357[[#This Row],[order_date]],"yyyy")</f>
        <v>2016</v>
      </c>
    </row>
    <row r="3936" spans="1:17" x14ac:dyDescent="0.3">
      <c r="A3936">
        <f t="shared" si="370"/>
        <v>7777899335</v>
      </c>
      <c r="B3936" s="1">
        <v>42707</v>
      </c>
      <c r="C3936" t="str">
        <f t="shared" si="366"/>
        <v>Saturday</v>
      </c>
      <c r="D3936" t="str">
        <f t="shared" si="367"/>
        <v>December</v>
      </c>
      <c r="E3936">
        <v>16.5</v>
      </c>
      <c r="F3936" t="s">
        <v>7</v>
      </c>
      <c r="G3936" t="s">
        <v>17</v>
      </c>
      <c r="H3936">
        <f t="shared" si="368"/>
        <v>25</v>
      </c>
      <c r="I3936">
        <v>9</v>
      </c>
      <c r="J3936" t="s">
        <v>38</v>
      </c>
      <c r="K3936" t="s">
        <v>39</v>
      </c>
      <c r="L3936">
        <f>Table357[[#This Row],[unit_price]]*Table357[[#This Row],[quantity]]</f>
        <v>148.5</v>
      </c>
      <c r="M3936">
        <f t="shared" si="369"/>
        <v>225</v>
      </c>
      <c r="N3936">
        <f t="shared" si="371"/>
        <v>76.5</v>
      </c>
      <c r="O3936" t="s">
        <v>111</v>
      </c>
      <c r="P3936" t="s">
        <v>114</v>
      </c>
      <c r="Q3936" t="str">
        <f>TEXT(Table357[[#This Row],[order_date]],"yyyy")</f>
        <v>2016</v>
      </c>
    </row>
    <row r="3937" spans="1:17" x14ac:dyDescent="0.3">
      <c r="A3937">
        <f t="shared" si="370"/>
        <v>7777899336</v>
      </c>
      <c r="B3937" s="1">
        <v>42707</v>
      </c>
      <c r="C3937" t="str">
        <f t="shared" si="366"/>
        <v>Saturday</v>
      </c>
      <c r="D3937" t="str">
        <f t="shared" si="367"/>
        <v>December</v>
      </c>
      <c r="E3937">
        <v>20.75</v>
      </c>
      <c r="F3937" t="s">
        <v>13</v>
      </c>
      <c r="G3937" t="s">
        <v>22</v>
      </c>
      <c r="H3937">
        <f t="shared" si="368"/>
        <v>28.75</v>
      </c>
      <c r="I3937">
        <v>3</v>
      </c>
      <c r="J3937" t="s">
        <v>46</v>
      </c>
      <c r="K3937" t="s">
        <v>47</v>
      </c>
      <c r="L3937">
        <f>Table357[[#This Row],[unit_price]]*Table357[[#This Row],[quantity]]</f>
        <v>62.25</v>
      </c>
      <c r="M3937">
        <f t="shared" si="369"/>
        <v>86.25</v>
      </c>
      <c r="N3937">
        <f t="shared" si="371"/>
        <v>24</v>
      </c>
      <c r="O3937" t="s">
        <v>111</v>
      </c>
      <c r="P3937" t="s">
        <v>115</v>
      </c>
      <c r="Q3937" t="str">
        <f>TEXT(Table357[[#This Row],[order_date]],"yyyy")</f>
        <v>2016</v>
      </c>
    </row>
    <row r="3938" spans="1:17" x14ac:dyDescent="0.3">
      <c r="A3938">
        <f t="shared" si="370"/>
        <v>7777899337</v>
      </c>
      <c r="B3938" s="1">
        <v>42707</v>
      </c>
      <c r="C3938" t="str">
        <f t="shared" si="366"/>
        <v>Saturday</v>
      </c>
      <c r="D3938" t="str">
        <f t="shared" si="367"/>
        <v>December</v>
      </c>
      <c r="E3938">
        <v>12.5</v>
      </c>
      <c r="F3938" t="s">
        <v>27</v>
      </c>
      <c r="G3938" t="s">
        <v>17</v>
      </c>
      <c r="H3938">
        <f t="shared" si="368"/>
        <v>19.5</v>
      </c>
      <c r="I3938">
        <v>8</v>
      </c>
      <c r="J3938" t="s">
        <v>32</v>
      </c>
      <c r="K3938" t="s">
        <v>33</v>
      </c>
      <c r="L3938">
        <f>Table357[[#This Row],[unit_price]]*Table357[[#This Row],[quantity]]</f>
        <v>100</v>
      </c>
      <c r="M3938">
        <f t="shared" si="369"/>
        <v>156</v>
      </c>
      <c r="N3938">
        <f t="shared" si="371"/>
        <v>56</v>
      </c>
      <c r="O3938" t="s">
        <v>112</v>
      </c>
      <c r="P3938" t="s">
        <v>114</v>
      </c>
      <c r="Q3938" t="str">
        <f>TEXT(Table357[[#This Row],[order_date]],"yyyy")</f>
        <v>2016</v>
      </c>
    </row>
    <row r="3939" spans="1:17" x14ac:dyDescent="0.3">
      <c r="A3939">
        <f t="shared" si="370"/>
        <v>7777899338</v>
      </c>
      <c r="B3939" s="1">
        <v>42707</v>
      </c>
      <c r="C3939" t="str">
        <f t="shared" si="366"/>
        <v>Saturday</v>
      </c>
      <c r="D3939" t="str">
        <f t="shared" si="367"/>
        <v>December</v>
      </c>
      <c r="E3939">
        <v>16.75</v>
      </c>
      <c r="F3939" t="s">
        <v>7</v>
      </c>
      <c r="G3939" t="s">
        <v>22</v>
      </c>
      <c r="H3939">
        <f t="shared" si="368"/>
        <v>23.25</v>
      </c>
      <c r="I3939">
        <v>10</v>
      </c>
      <c r="J3939" t="s">
        <v>28</v>
      </c>
      <c r="K3939" t="s">
        <v>29</v>
      </c>
      <c r="L3939">
        <f>Table357[[#This Row],[unit_price]]*Table357[[#This Row],[quantity]]</f>
        <v>167.5</v>
      </c>
      <c r="M3939">
        <f t="shared" si="369"/>
        <v>232.5</v>
      </c>
      <c r="N3939">
        <f t="shared" si="371"/>
        <v>65</v>
      </c>
      <c r="O3939" t="s">
        <v>111</v>
      </c>
      <c r="P3939" t="s">
        <v>114</v>
      </c>
      <c r="Q3939" t="str">
        <f>TEXT(Table357[[#This Row],[order_date]],"yyyy")</f>
        <v>2016</v>
      </c>
    </row>
    <row r="3940" spans="1:17" x14ac:dyDescent="0.3">
      <c r="A3940">
        <f t="shared" si="370"/>
        <v>7777899339</v>
      </c>
      <c r="B3940" s="1">
        <v>42708</v>
      </c>
      <c r="C3940" t="str">
        <f t="shared" si="366"/>
        <v>Sunday</v>
      </c>
      <c r="D3940" t="str">
        <f t="shared" si="367"/>
        <v>December</v>
      </c>
      <c r="E3940">
        <v>16.75</v>
      </c>
      <c r="F3940" t="s">
        <v>7</v>
      </c>
      <c r="G3940" t="s">
        <v>22</v>
      </c>
      <c r="H3940">
        <f t="shared" si="368"/>
        <v>23.25</v>
      </c>
      <c r="I3940">
        <v>9</v>
      </c>
      <c r="J3940" t="s">
        <v>72</v>
      </c>
      <c r="K3940" t="s">
        <v>73</v>
      </c>
      <c r="L3940">
        <f>Table357[[#This Row],[unit_price]]*Table357[[#This Row],[quantity]]</f>
        <v>150.75</v>
      </c>
      <c r="M3940">
        <f t="shared" si="369"/>
        <v>209.25</v>
      </c>
      <c r="N3940">
        <f t="shared" si="371"/>
        <v>58.5</v>
      </c>
      <c r="O3940" t="s">
        <v>112</v>
      </c>
      <c r="P3940" t="s">
        <v>114</v>
      </c>
      <c r="Q3940" t="str">
        <f>TEXT(Table357[[#This Row],[order_date]],"yyyy")</f>
        <v>2016</v>
      </c>
    </row>
    <row r="3941" spans="1:17" x14ac:dyDescent="0.3">
      <c r="A3941">
        <f t="shared" si="370"/>
        <v>7777899340</v>
      </c>
      <c r="B3941" s="1">
        <v>42708</v>
      </c>
      <c r="C3941" t="str">
        <f t="shared" si="366"/>
        <v>Sunday</v>
      </c>
      <c r="D3941" t="str">
        <f t="shared" si="367"/>
        <v>December</v>
      </c>
      <c r="E3941">
        <v>12.75</v>
      </c>
      <c r="F3941" t="s">
        <v>27</v>
      </c>
      <c r="G3941" t="s">
        <v>14</v>
      </c>
      <c r="H3941">
        <f t="shared" si="368"/>
        <v>16.75</v>
      </c>
      <c r="I3941">
        <v>6</v>
      </c>
      <c r="J3941" t="s">
        <v>62</v>
      </c>
      <c r="K3941" t="s">
        <v>63</v>
      </c>
      <c r="L3941">
        <f>Table357[[#This Row],[unit_price]]*Table357[[#This Row],[quantity]]</f>
        <v>76.5</v>
      </c>
      <c r="M3941">
        <f t="shared" si="369"/>
        <v>100.5</v>
      </c>
      <c r="N3941">
        <f t="shared" si="371"/>
        <v>24</v>
      </c>
      <c r="O3941" t="s">
        <v>111</v>
      </c>
      <c r="P3941" t="s">
        <v>115</v>
      </c>
      <c r="Q3941" t="str">
        <f>TEXT(Table357[[#This Row],[order_date]],"yyyy")</f>
        <v>2016</v>
      </c>
    </row>
    <row r="3942" spans="1:17" x14ac:dyDescent="0.3">
      <c r="A3942">
        <f t="shared" si="370"/>
        <v>7777899341</v>
      </c>
      <c r="B3942" s="1">
        <v>42708</v>
      </c>
      <c r="C3942" t="str">
        <f t="shared" si="366"/>
        <v>Sunday</v>
      </c>
      <c r="D3942" t="str">
        <f t="shared" si="367"/>
        <v>December</v>
      </c>
      <c r="E3942">
        <v>20.75</v>
      </c>
      <c r="F3942" t="s">
        <v>13</v>
      </c>
      <c r="G3942" t="s">
        <v>22</v>
      </c>
      <c r="H3942">
        <f t="shared" si="368"/>
        <v>28.75</v>
      </c>
      <c r="I3942">
        <v>1</v>
      </c>
      <c r="J3942" t="s">
        <v>44</v>
      </c>
      <c r="K3942" t="s">
        <v>45</v>
      </c>
      <c r="L3942">
        <f>Table357[[#This Row],[unit_price]]*Table357[[#This Row],[quantity]]</f>
        <v>20.75</v>
      </c>
      <c r="M3942">
        <f t="shared" si="369"/>
        <v>28.75</v>
      </c>
      <c r="N3942">
        <f t="shared" si="371"/>
        <v>8</v>
      </c>
      <c r="O3942" t="s">
        <v>112</v>
      </c>
      <c r="P3942" t="s">
        <v>114</v>
      </c>
      <c r="Q3942" t="str">
        <f>TEXT(Table357[[#This Row],[order_date]],"yyyy")</f>
        <v>2016</v>
      </c>
    </row>
    <row r="3943" spans="1:17" x14ac:dyDescent="0.3">
      <c r="A3943">
        <f t="shared" si="370"/>
        <v>7777899342</v>
      </c>
      <c r="B3943" s="1">
        <v>42708</v>
      </c>
      <c r="C3943" t="str">
        <f t="shared" si="366"/>
        <v>Sunday</v>
      </c>
      <c r="D3943" t="str">
        <f t="shared" si="367"/>
        <v>December</v>
      </c>
      <c r="E3943">
        <v>10.5</v>
      </c>
      <c r="F3943" t="s">
        <v>27</v>
      </c>
      <c r="G3943" t="s">
        <v>8</v>
      </c>
      <c r="H3943">
        <f t="shared" si="368"/>
        <v>13.5</v>
      </c>
      <c r="I3943">
        <v>11</v>
      </c>
      <c r="J3943" t="s">
        <v>9</v>
      </c>
      <c r="K3943" t="s">
        <v>10</v>
      </c>
      <c r="L3943">
        <f>Table357[[#This Row],[unit_price]]*Table357[[#This Row],[quantity]]</f>
        <v>115.5</v>
      </c>
      <c r="M3943">
        <f t="shared" si="369"/>
        <v>148.5</v>
      </c>
      <c r="N3943">
        <f t="shared" si="371"/>
        <v>33</v>
      </c>
      <c r="O3943" t="s">
        <v>112</v>
      </c>
      <c r="P3943" t="s">
        <v>115</v>
      </c>
      <c r="Q3943" t="str">
        <f>TEXT(Table357[[#This Row],[order_date]],"yyyy")</f>
        <v>2016</v>
      </c>
    </row>
    <row r="3944" spans="1:17" x14ac:dyDescent="0.3">
      <c r="A3944">
        <f t="shared" si="370"/>
        <v>7777899343</v>
      </c>
      <c r="B3944" s="1">
        <v>42708</v>
      </c>
      <c r="C3944" t="str">
        <f t="shared" si="366"/>
        <v>Sunday</v>
      </c>
      <c r="D3944" t="str">
        <f t="shared" si="367"/>
        <v>December</v>
      </c>
      <c r="E3944">
        <v>20.5</v>
      </c>
      <c r="F3944" t="s">
        <v>13</v>
      </c>
      <c r="G3944" t="s">
        <v>8</v>
      </c>
      <c r="H3944">
        <f t="shared" si="368"/>
        <v>26.5</v>
      </c>
      <c r="I3944">
        <v>4</v>
      </c>
      <c r="J3944" t="s">
        <v>30</v>
      </c>
      <c r="K3944" t="s">
        <v>31</v>
      </c>
      <c r="L3944">
        <f>Table357[[#This Row],[unit_price]]*Table357[[#This Row],[quantity]]</f>
        <v>82</v>
      </c>
      <c r="M3944">
        <f t="shared" si="369"/>
        <v>106</v>
      </c>
      <c r="N3944">
        <f t="shared" si="371"/>
        <v>24</v>
      </c>
      <c r="O3944" t="s">
        <v>111</v>
      </c>
      <c r="P3944" t="s">
        <v>114</v>
      </c>
      <c r="Q3944" t="str">
        <f>TEXT(Table357[[#This Row],[order_date]],"yyyy")</f>
        <v>2016</v>
      </c>
    </row>
    <row r="3945" spans="1:17" x14ac:dyDescent="0.3">
      <c r="A3945">
        <f t="shared" si="370"/>
        <v>7777899344</v>
      </c>
      <c r="B3945" s="1">
        <v>42708</v>
      </c>
      <c r="C3945" t="str">
        <f t="shared" si="366"/>
        <v>Sunday</v>
      </c>
      <c r="D3945" t="str">
        <f t="shared" si="367"/>
        <v>December</v>
      </c>
      <c r="E3945">
        <v>12</v>
      </c>
      <c r="F3945" t="s">
        <v>27</v>
      </c>
      <c r="G3945" t="s">
        <v>14</v>
      </c>
      <c r="H3945">
        <f t="shared" si="368"/>
        <v>16</v>
      </c>
      <c r="I3945">
        <v>3</v>
      </c>
      <c r="J3945" t="s">
        <v>64</v>
      </c>
      <c r="K3945" t="s">
        <v>65</v>
      </c>
      <c r="L3945">
        <f>Table357[[#This Row],[unit_price]]*Table357[[#This Row],[quantity]]</f>
        <v>36</v>
      </c>
      <c r="M3945">
        <f t="shared" si="369"/>
        <v>48</v>
      </c>
      <c r="N3945">
        <f t="shared" si="371"/>
        <v>12</v>
      </c>
      <c r="O3945" t="s">
        <v>112</v>
      </c>
      <c r="P3945" t="s">
        <v>114</v>
      </c>
      <c r="Q3945" t="str">
        <f>TEXT(Table357[[#This Row],[order_date]],"yyyy")</f>
        <v>2016</v>
      </c>
    </row>
    <row r="3946" spans="1:17" x14ac:dyDescent="0.3">
      <c r="A3946">
        <f t="shared" si="370"/>
        <v>7777899345</v>
      </c>
      <c r="B3946" s="1">
        <v>42708</v>
      </c>
      <c r="C3946" t="str">
        <f t="shared" si="366"/>
        <v>Sunday</v>
      </c>
      <c r="D3946" t="str">
        <f t="shared" si="367"/>
        <v>December</v>
      </c>
      <c r="E3946">
        <v>16</v>
      </c>
      <c r="F3946" t="s">
        <v>7</v>
      </c>
      <c r="G3946" t="s">
        <v>8</v>
      </c>
      <c r="H3946">
        <f t="shared" si="368"/>
        <v>20.5</v>
      </c>
      <c r="I3946">
        <v>9</v>
      </c>
      <c r="J3946" t="s">
        <v>11</v>
      </c>
      <c r="K3946" t="s">
        <v>12</v>
      </c>
      <c r="L3946">
        <f>Table357[[#This Row],[unit_price]]*Table357[[#This Row],[quantity]]</f>
        <v>144</v>
      </c>
      <c r="M3946">
        <f t="shared" si="369"/>
        <v>184.5</v>
      </c>
      <c r="N3946">
        <f t="shared" si="371"/>
        <v>40.5</v>
      </c>
      <c r="O3946" t="s">
        <v>112</v>
      </c>
      <c r="P3946" t="s">
        <v>115</v>
      </c>
      <c r="Q3946" t="str">
        <f>TEXT(Table357[[#This Row],[order_date]],"yyyy")</f>
        <v>2016</v>
      </c>
    </row>
    <row r="3947" spans="1:17" x14ac:dyDescent="0.3">
      <c r="A3947">
        <f t="shared" si="370"/>
        <v>7777899346</v>
      </c>
      <c r="B3947" s="1">
        <v>42708</v>
      </c>
      <c r="C3947" t="str">
        <f t="shared" si="366"/>
        <v>Sunday</v>
      </c>
      <c r="D3947" t="str">
        <f t="shared" si="367"/>
        <v>December</v>
      </c>
      <c r="E3947">
        <v>20.5</v>
      </c>
      <c r="F3947" t="s">
        <v>13</v>
      </c>
      <c r="G3947" t="s">
        <v>8</v>
      </c>
      <c r="H3947">
        <f t="shared" si="368"/>
        <v>26.5</v>
      </c>
      <c r="I3947">
        <v>10</v>
      </c>
      <c r="J3947" t="s">
        <v>36</v>
      </c>
      <c r="K3947" t="s">
        <v>37</v>
      </c>
      <c r="L3947">
        <f>Table357[[#This Row],[unit_price]]*Table357[[#This Row],[quantity]]</f>
        <v>205</v>
      </c>
      <c r="M3947">
        <f t="shared" si="369"/>
        <v>265</v>
      </c>
      <c r="N3947">
        <f t="shared" si="371"/>
        <v>60</v>
      </c>
      <c r="O3947" t="s">
        <v>112</v>
      </c>
      <c r="P3947" t="s">
        <v>114</v>
      </c>
      <c r="Q3947" t="str">
        <f>TEXT(Table357[[#This Row],[order_date]],"yyyy")</f>
        <v>2016</v>
      </c>
    </row>
    <row r="3948" spans="1:17" x14ac:dyDescent="0.3">
      <c r="A3948">
        <f t="shared" si="370"/>
        <v>7777899347</v>
      </c>
      <c r="B3948" s="1">
        <v>42708</v>
      </c>
      <c r="C3948" t="str">
        <f t="shared" si="366"/>
        <v>Sunday</v>
      </c>
      <c r="D3948" t="str">
        <f t="shared" si="367"/>
        <v>December</v>
      </c>
      <c r="E3948">
        <v>16.75</v>
      </c>
      <c r="F3948" t="s">
        <v>7</v>
      </c>
      <c r="G3948" t="s">
        <v>22</v>
      </c>
      <c r="H3948">
        <f t="shared" si="368"/>
        <v>23.25</v>
      </c>
      <c r="I3948">
        <v>9</v>
      </c>
      <c r="J3948" t="s">
        <v>44</v>
      </c>
      <c r="K3948" t="s">
        <v>45</v>
      </c>
      <c r="L3948">
        <f>Table357[[#This Row],[unit_price]]*Table357[[#This Row],[quantity]]</f>
        <v>150.75</v>
      </c>
      <c r="M3948">
        <f t="shared" si="369"/>
        <v>209.25</v>
      </c>
      <c r="N3948">
        <f t="shared" si="371"/>
        <v>58.5</v>
      </c>
      <c r="O3948" t="s">
        <v>111</v>
      </c>
      <c r="P3948" t="s">
        <v>114</v>
      </c>
      <c r="Q3948" t="str">
        <f>TEXT(Table357[[#This Row],[order_date]],"yyyy")</f>
        <v>2016</v>
      </c>
    </row>
    <row r="3949" spans="1:17" x14ac:dyDescent="0.3">
      <c r="A3949">
        <f t="shared" si="370"/>
        <v>7777899348</v>
      </c>
      <c r="B3949" s="1">
        <v>42709</v>
      </c>
      <c r="C3949" t="str">
        <f t="shared" si="366"/>
        <v>Monday</v>
      </c>
      <c r="D3949" t="str">
        <f t="shared" si="367"/>
        <v>December</v>
      </c>
      <c r="E3949">
        <v>12</v>
      </c>
      <c r="F3949" t="s">
        <v>27</v>
      </c>
      <c r="G3949" t="s">
        <v>14</v>
      </c>
      <c r="H3949">
        <f t="shared" si="368"/>
        <v>16</v>
      </c>
      <c r="I3949">
        <v>5</v>
      </c>
      <c r="J3949" t="s">
        <v>42</v>
      </c>
      <c r="K3949" t="s">
        <v>43</v>
      </c>
      <c r="L3949">
        <f>Table357[[#This Row],[unit_price]]*Table357[[#This Row],[quantity]]</f>
        <v>60</v>
      </c>
      <c r="M3949">
        <f t="shared" si="369"/>
        <v>80</v>
      </c>
      <c r="N3949">
        <f t="shared" si="371"/>
        <v>20</v>
      </c>
      <c r="O3949" t="s">
        <v>111</v>
      </c>
      <c r="P3949" t="s">
        <v>115</v>
      </c>
      <c r="Q3949" t="str">
        <f>TEXT(Table357[[#This Row],[order_date]],"yyyy")</f>
        <v>2016</v>
      </c>
    </row>
    <row r="3950" spans="1:17" x14ac:dyDescent="0.3">
      <c r="A3950">
        <f t="shared" si="370"/>
        <v>7777899349</v>
      </c>
      <c r="B3950" s="1">
        <v>42709</v>
      </c>
      <c r="C3950" t="str">
        <f t="shared" si="366"/>
        <v>Monday</v>
      </c>
      <c r="D3950" t="str">
        <f t="shared" si="367"/>
        <v>December</v>
      </c>
      <c r="E3950">
        <v>20.75</v>
      </c>
      <c r="F3950" t="s">
        <v>13</v>
      </c>
      <c r="G3950" t="s">
        <v>17</v>
      </c>
      <c r="H3950">
        <f t="shared" si="368"/>
        <v>30.75</v>
      </c>
      <c r="I3950">
        <v>6</v>
      </c>
      <c r="J3950" t="s">
        <v>18</v>
      </c>
      <c r="K3950" t="s">
        <v>19</v>
      </c>
      <c r="L3950">
        <f>Table357[[#This Row],[unit_price]]*Table357[[#This Row],[quantity]]</f>
        <v>124.5</v>
      </c>
      <c r="M3950">
        <f t="shared" si="369"/>
        <v>184.5</v>
      </c>
      <c r="N3950">
        <f t="shared" si="371"/>
        <v>60</v>
      </c>
      <c r="O3950" t="s">
        <v>111</v>
      </c>
      <c r="P3950" t="s">
        <v>114</v>
      </c>
      <c r="Q3950" t="str">
        <f>TEXT(Table357[[#This Row],[order_date]],"yyyy")</f>
        <v>2016</v>
      </c>
    </row>
    <row r="3951" spans="1:17" x14ac:dyDescent="0.3">
      <c r="A3951">
        <f t="shared" si="370"/>
        <v>7777899350</v>
      </c>
      <c r="B3951" s="1">
        <v>42710</v>
      </c>
      <c r="C3951" t="str">
        <f t="shared" si="366"/>
        <v>Tuesday</v>
      </c>
      <c r="D3951" t="str">
        <f t="shared" si="367"/>
        <v>December</v>
      </c>
      <c r="E3951">
        <v>20.25</v>
      </c>
      <c r="F3951" t="s">
        <v>13</v>
      </c>
      <c r="G3951" t="s">
        <v>14</v>
      </c>
      <c r="H3951">
        <f t="shared" si="368"/>
        <v>27.25</v>
      </c>
      <c r="I3951">
        <v>8</v>
      </c>
      <c r="J3951" t="s">
        <v>20</v>
      </c>
      <c r="K3951" t="s">
        <v>21</v>
      </c>
      <c r="L3951">
        <f>Table357[[#This Row],[unit_price]]*Table357[[#This Row],[quantity]]</f>
        <v>162</v>
      </c>
      <c r="M3951">
        <f t="shared" si="369"/>
        <v>218</v>
      </c>
      <c r="N3951">
        <f t="shared" si="371"/>
        <v>56</v>
      </c>
      <c r="O3951" t="s">
        <v>112</v>
      </c>
      <c r="P3951" t="s">
        <v>115</v>
      </c>
      <c r="Q3951" t="str">
        <f>TEXT(Table357[[#This Row],[order_date]],"yyyy")</f>
        <v>2016</v>
      </c>
    </row>
    <row r="3952" spans="1:17" x14ac:dyDescent="0.3">
      <c r="A3952">
        <f t="shared" si="370"/>
        <v>7777899351</v>
      </c>
      <c r="B3952" s="1">
        <v>42710</v>
      </c>
      <c r="C3952" t="str">
        <f t="shared" si="366"/>
        <v>Tuesday</v>
      </c>
      <c r="D3952" t="str">
        <f t="shared" si="367"/>
        <v>December</v>
      </c>
      <c r="E3952">
        <v>16.5</v>
      </c>
      <c r="F3952" t="s">
        <v>7</v>
      </c>
      <c r="G3952" t="s">
        <v>17</v>
      </c>
      <c r="H3952">
        <f t="shared" si="368"/>
        <v>25</v>
      </c>
      <c r="I3952">
        <v>5</v>
      </c>
      <c r="J3952" t="s">
        <v>25</v>
      </c>
      <c r="K3952" t="s">
        <v>26</v>
      </c>
      <c r="L3952">
        <f>Table357[[#This Row],[unit_price]]*Table357[[#This Row],[quantity]]</f>
        <v>82.5</v>
      </c>
      <c r="M3952">
        <f t="shared" si="369"/>
        <v>125</v>
      </c>
      <c r="N3952">
        <f t="shared" si="371"/>
        <v>42.5</v>
      </c>
      <c r="O3952" t="s">
        <v>112</v>
      </c>
      <c r="P3952" t="s">
        <v>115</v>
      </c>
      <c r="Q3952" t="str">
        <f>TEXT(Table357[[#This Row],[order_date]],"yyyy")</f>
        <v>2016</v>
      </c>
    </row>
    <row r="3953" spans="1:17" x14ac:dyDescent="0.3">
      <c r="A3953">
        <f t="shared" si="370"/>
        <v>7777899352</v>
      </c>
      <c r="B3953" s="1">
        <v>42711</v>
      </c>
      <c r="C3953" t="str">
        <f t="shared" si="366"/>
        <v>Wednesday</v>
      </c>
      <c r="D3953" t="str">
        <f t="shared" si="367"/>
        <v>December</v>
      </c>
      <c r="E3953">
        <v>16</v>
      </c>
      <c r="F3953" t="s">
        <v>7</v>
      </c>
      <c r="G3953" t="s">
        <v>14</v>
      </c>
      <c r="H3953">
        <f t="shared" si="368"/>
        <v>21.5</v>
      </c>
      <c r="I3953">
        <v>10</v>
      </c>
      <c r="J3953" t="s">
        <v>68</v>
      </c>
      <c r="K3953" t="s">
        <v>69</v>
      </c>
      <c r="L3953">
        <f>Table357[[#This Row],[unit_price]]*Table357[[#This Row],[quantity]]</f>
        <v>160</v>
      </c>
      <c r="M3953">
        <f t="shared" si="369"/>
        <v>215</v>
      </c>
      <c r="N3953">
        <f t="shared" si="371"/>
        <v>55</v>
      </c>
      <c r="O3953" t="s">
        <v>111</v>
      </c>
      <c r="P3953" t="s">
        <v>114</v>
      </c>
      <c r="Q3953" t="str">
        <f>TEXT(Table357[[#This Row],[order_date]],"yyyy")</f>
        <v>2016</v>
      </c>
    </row>
    <row r="3954" spans="1:17" x14ac:dyDescent="0.3">
      <c r="A3954">
        <f t="shared" si="370"/>
        <v>7777899353</v>
      </c>
      <c r="B3954" s="1">
        <v>42711</v>
      </c>
      <c r="C3954" t="str">
        <f t="shared" si="366"/>
        <v>Wednesday</v>
      </c>
      <c r="D3954" t="str">
        <f t="shared" si="367"/>
        <v>December</v>
      </c>
      <c r="E3954">
        <v>12</v>
      </c>
      <c r="F3954" t="s">
        <v>27</v>
      </c>
      <c r="G3954" t="s">
        <v>14</v>
      </c>
      <c r="H3954">
        <f t="shared" si="368"/>
        <v>16</v>
      </c>
      <c r="I3954">
        <v>7</v>
      </c>
      <c r="J3954" t="s">
        <v>34</v>
      </c>
      <c r="K3954" t="s">
        <v>35</v>
      </c>
      <c r="L3954">
        <f>Table357[[#This Row],[unit_price]]*Table357[[#This Row],[quantity]]</f>
        <v>84</v>
      </c>
      <c r="M3954">
        <f t="shared" si="369"/>
        <v>112</v>
      </c>
      <c r="N3954">
        <f t="shared" si="371"/>
        <v>28</v>
      </c>
      <c r="O3954" t="s">
        <v>112</v>
      </c>
      <c r="P3954" t="s">
        <v>115</v>
      </c>
      <c r="Q3954" t="str">
        <f>TEXT(Table357[[#This Row],[order_date]],"yyyy")</f>
        <v>2016</v>
      </c>
    </row>
    <row r="3955" spans="1:17" x14ac:dyDescent="0.3">
      <c r="A3955">
        <f t="shared" si="370"/>
        <v>7777899354</v>
      </c>
      <c r="B3955" s="1">
        <v>42711</v>
      </c>
      <c r="C3955" t="str">
        <f t="shared" si="366"/>
        <v>Wednesday</v>
      </c>
      <c r="D3955" t="str">
        <f t="shared" si="367"/>
        <v>December</v>
      </c>
      <c r="E3955">
        <v>16</v>
      </c>
      <c r="F3955" t="s">
        <v>7</v>
      </c>
      <c r="G3955" t="s">
        <v>8</v>
      </c>
      <c r="H3955">
        <f t="shared" si="368"/>
        <v>20.5</v>
      </c>
      <c r="I3955">
        <v>8</v>
      </c>
      <c r="J3955" t="s">
        <v>11</v>
      </c>
      <c r="K3955" t="s">
        <v>12</v>
      </c>
      <c r="L3955">
        <f>Table357[[#This Row],[unit_price]]*Table357[[#This Row],[quantity]]</f>
        <v>128</v>
      </c>
      <c r="M3955">
        <f t="shared" si="369"/>
        <v>164</v>
      </c>
      <c r="N3955">
        <f t="shared" si="371"/>
        <v>36</v>
      </c>
      <c r="O3955" t="s">
        <v>112</v>
      </c>
      <c r="P3955" t="s">
        <v>115</v>
      </c>
      <c r="Q3955" t="str">
        <f>TEXT(Table357[[#This Row],[order_date]],"yyyy")</f>
        <v>2016</v>
      </c>
    </row>
    <row r="3956" spans="1:17" x14ac:dyDescent="0.3">
      <c r="A3956">
        <f t="shared" si="370"/>
        <v>7777899355</v>
      </c>
      <c r="B3956" s="1">
        <v>42711</v>
      </c>
      <c r="C3956" t="str">
        <f t="shared" si="366"/>
        <v>Wednesday</v>
      </c>
      <c r="D3956" t="str">
        <f t="shared" si="367"/>
        <v>December</v>
      </c>
      <c r="E3956">
        <v>16</v>
      </c>
      <c r="F3956" t="s">
        <v>7</v>
      </c>
      <c r="G3956" t="s">
        <v>8</v>
      </c>
      <c r="H3956">
        <f t="shared" si="368"/>
        <v>20.5</v>
      </c>
      <c r="I3956">
        <v>7</v>
      </c>
      <c r="J3956" t="s">
        <v>36</v>
      </c>
      <c r="K3956" t="s">
        <v>37</v>
      </c>
      <c r="L3956">
        <f>Table357[[#This Row],[unit_price]]*Table357[[#This Row],[quantity]]</f>
        <v>112</v>
      </c>
      <c r="M3956">
        <f t="shared" si="369"/>
        <v>143.5</v>
      </c>
      <c r="N3956">
        <f t="shared" si="371"/>
        <v>31.5</v>
      </c>
      <c r="O3956" t="s">
        <v>112</v>
      </c>
      <c r="P3956" t="s">
        <v>115</v>
      </c>
      <c r="Q3956" t="str">
        <f>TEXT(Table357[[#This Row],[order_date]],"yyyy")</f>
        <v>2016</v>
      </c>
    </row>
    <row r="3957" spans="1:17" x14ac:dyDescent="0.3">
      <c r="A3957">
        <f t="shared" si="370"/>
        <v>7777899356</v>
      </c>
      <c r="B3957" s="1">
        <v>42711</v>
      </c>
      <c r="C3957" t="str">
        <f t="shared" si="366"/>
        <v>Wednesday</v>
      </c>
      <c r="D3957" t="str">
        <f t="shared" si="367"/>
        <v>December</v>
      </c>
      <c r="E3957">
        <v>17.95</v>
      </c>
      <c r="F3957" t="s">
        <v>13</v>
      </c>
      <c r="G3957" t="s">
        <v>14</v>
      </c>
      <c r="H3957">
        <f t="shared" si="368"/>
        <v>24.95</v>
      </c>
      <c r="I3957">
        <v>1</v>
      </c>
      <c r="J3957" t="s">
        <v>56</v>
      </c>
      <c r="K3957" t="s">
        <v>57</v>
      </c>
      <c r="L3957">
        <f>Table357[[#This Row],[unit_price]]*Table357[[#This Row],[quantity]]</f>
        <v>17.95</v>
      </c>
      <c r="M3957">
        <f t="shared" si="369"/>
        <v>24.95</v>
      </c>
      <c r="N3957">
        <f t="shared" si="371"/>
        <v>7</v>
      </c>
      <c r="O3957" t="s">
        <v>111</v>
      </c>
      <c r="P3957" t="s">
        <v>115</v>
      </c>
      <c r="Q3957" t="str">
        <f>TEXT(Table357[[#This Row],[order_date]],"yyyy")</f>
        <v>2016</v>
      </c>
    </row>
    <row r="3958" spans="1:17" x14ac:dyDescent="0.3">
      <c r="A3958">
        <f t="shared" si="370"/>
        <v>7777899357</v>
      </c>
      <c r="B3958" s="1">
        <v>42712</v>
      </c>
      <c r="C3958" t="str">
        <f t="shared" si="366"/>
        <v>Thursday</v>
      </c>
      <c r="D3958" t="str">
        <f t="shared" si="367"/>
        <v>December</v>
      </c>
      <c r="E3958">
        <v>12.75</v>
      </c>
      <c r="F3958" t="s">
        <v>27</v>
      </c>
      <c r="G3958" t="s">
        <v>14</v>
      </c>
      <c r="H3958">
        <f t="shared" si="368"/>
        <v>16.75</v>
      </c>
      <c r="I3958">
        <v>7</v>
      </c>
      <c r="J3958" t="s">
        <v>62</v>
      </c>
      <c r="K3958" t="s">
        <v>63</v>
      </c>
      <c r="L3958">
        <f>Table357[[#This Row],[unit_price]]*Table357[[#This Row],[quantity]]</f>
        <v>89.25</v>
      </c>
      <c r="M3958">
        <f t="shared" si="369"/>
        <v>117.25</v>
      </c>
      <c r="N3958">
        <f t="shared" si="371"/>
        <v>28</v>
      </c>
      <c r="O3958" t="s">
        <v>111</v>
      </c>
      <c r="P3958" t="s">
        <v>115</v>
      </c>
      <c r="Q3958" t="str">
        <f>TEXT(Table357[[#This Row],[order_date]],"yyyy")</f>
        <v>2016</v>
      </c>
    </row>
    <row r="3959" spans="1:17" x14ac:dyDescent="0.3">
      <c r="A3959">
        <f t="shared" si="370"/>
        <v>7777899358</v>
      </c>
      <c r="B3959" s="1">
        <v>42712</v>
      </c>
      <c r="C3959" t="str">
        <f t="shared" si="366"/>
        <v>Thursday</v>
      </c>
      <c r="D3959" t="str">
        <f t="shared" si="367"/>
        <v>December</v>
      </c>
      <c r="E3959">
        <v>20.75</v>
      </c>
      <c r="F3959" t="s">
        <v>13</v>
      </c>
      <c r="G3959" t="s">
        <v>17</v>
      </c>
      <c r="H3959">
        <f t="shared" si="368"/>
        <v>30.75</v>
      </c>
      <c r="I3959">
        <v>11</v>
      </c>
      <c r="J3959" t="s">
        <v>54</v>
      </c>
      <c r="K3959" t="s">
        <v>55</v>
      </c>
      <c r="L3959">
        <f>Table357[[#This Row],[unit_price]]*Table357[[#This Row],[quantity]]</f>
        <v>228.25</v>
      </c>
      <c r="M3959">
        <f t="shared" si="369"/>
        <v>338.25</v>
      </c>
      <c r="N3959">
        <f t="shared" si="371"/>
        <v>110</v>
      </c>
      <c r="O3959" t="s">
        <v>112</v>
      </c>
      <c r="P3959" t="s">
        <v>115</v>
      </c>
      <c r="Q3959" t="str">
        <f>TEXT(Table357[[#This Row],[order_date]],"yyyy")</f>
        <v>2016</v>
      </c>
    </row>
    <row r="3960" spans="1:17" x14ac:dyDescent="0.3">
      <c r="A3960">
        <f t="shared" si="370"/>
        <v>7777899359</v>
      </c>
      <c r="B3960" s="1">
        <v>42713</v>
      </c>
      <c r="C3960" t="str">
        <f t="shared" si="366"/>
        <v>Friday</v>
      </c>
      <c r="D3960" t="str">
        <f t="shared" si="367"/>
        <v>December</v>
      </c>
      <c r="E3960">
        <v>12.5</v>
      </c>
      <c r="F3960" t="s">
        <v>27</v>
      </c>
      <c r="G3960" t="s">
        <v>14</v>
      </c>
      <c r="H3960">
        <f t="shared" si="368"/>
        <v>16.5</v>
      </c>
      <c r="I3960">
        <v>1</v>
      </c>
      <c r="J3960" t="s">
        <v>40</v>
      </c>
      <c r="K3960" t="s">
        <v>41</v>
      </c>
      <c r="L3960">
        <f>Table357[[#This Row],[unit_price]]*Table357[[#This Row],[quantity]]</f>
        <v>12.5</v>
      </c>
      <c r="M3960">
        <f t="shared" si="369"/>
        <v>16.5</v>
      </c>
      <c r="N3960">
        <f t="shared" si="371"/>
        <v>4</v>
      </c>
      <c r="O3960" t="s">
        <v>111</v>
      </c>
      <c r="P3960" t="s">
        <v>115</v>
      </c>
      <c r="Q3960" t="str">
        <f>TEXT(Table357[[#This Row],[order_date]],"yyyy")</f>
        <v>2016</v>
      </c>
    </row>
    <row r="3961" spans="1:17" x14ac:dyDescent="0.3">
      <c r="A3961">
        <f t="shared" si="370"/>
        <v>7777899360</v>
      </c>
      <c r="B3961" s="1">
        <v>42713</v>
      </c>
      <c r="C3961" t="str">
        <f t="shared" si="366"/>
        <v>Friday</v>
      </c>
      <c r="D3961" t="str">
        <f t="shared" si="367"/>
        <v>December</v>
      </c>
      <c r="E3961">
        <v>12.75</v>
      </c>
      <c r="F3961" t="s">
        <v>27</v>
      </c>
      <c r="G3961" t="s">
        <v>14</v>
      </c>
      <c r="H3961">
        <f t="shared" si="368"/>
        <v>16.75</v>
      </c>
      <c r="I3961">
        <v>10</v>
      </c>
      <c r="J3961" t="s">
        <v>62</v>
      </c>
      <c r="K3961" t="s">
        <v>63</v>
      </c>
      <c r="L3961">
        <f>Table357[[#This Row],[unit_price]]*Table357[[#This Row],[quantity]]</f>
        <v>127.5</v>
      </c>
      <c r="M3961">
        <f t="shared" si="369"/>
        <v>167.5</v>
      </c>
      <c r="N3961">
        <f t="shared" si="371"/>
        <v>40</v>
      </c>
      <c r="O3961" t="s">
        <v>111</v>
      </c>
      <c r="P3961" t="s">
        <v>114</v>
      </c>
      <c r="Q3961" t="str">
        <f>TEXT(Table357[[#This Row],[order_date]],"yyyy")</f>
        <v>2016</v>
      </c>
    </row>
    <row r="3962" spans="1:17" x14ac:dyDescent="0.3">
      <c r="A3962">
        <f t="shared" si="370"/>
        <v>7777899361</v>
      </c>
      <c r="B3962" s="1">
        <v>42713</v>
      </c>
      <c r="C3962" t="str">
        <f t="shared" si="366"/>
        <v>Friday</v>
      </c>
      <c r="D3962" t="str">
        <f t="shared" si="367"/>
        <v>December</v>
      </c>
      <c r="E3962">
        <v>20.25</v>
      </c>
      <c r="F3962" t="s">
        <v>13</v>
      </c>
      <c r="G3962" t="s">
        <v>14</v>
      </c>
      <c r="H3962">
        <f t="shared" si="368"/>
        <v>27.25</v>
      </c>
      <c r="I3962">
        <v>11</v>
      </c>
      <c r="J3962" t="s">
        <v>20</v>
      </c>
      <c r="K3962" t="s">
        <v>21</v>
      </c>
      <c r="L3962">
        <f>Table357[[#This Row],[unit_price]]*Table357[[#This Row],[quantity]]</f>
        <v>222.75</v>
      </c>
      <c r="M3962">
        <f t="shared" si="369"/>
        <v>299.75</v>
      </c>
      <c r="N3962">
        <f t="shared" si="371"/>
        <v>77</v>
      </c>
      <c r="O3962" t="s">
        <v>111</v>
      </c>
      <c r="P3962" t="s">
        <v>115</v>
      </c>
      <c r="Q3962" t="str">
        <f>TEXT(Table357[[#This Row],[order_date]],"yyyy")</f>
        <v>2016</v>
      </c>
    </row>
    <row r="3963" spans="1:17" x14ac:dyDescent="0.3">
      <c r="A3963">
        <f t="shared" si="370"/>
        <v>7777899362</v>
      </c>
      <c r="B3963" s="1">
        <v>42713</v>
      </c>
      <c r="C3963" t="str">
        <f t="shared" si="366"/>
        <v>Friday</v>
      </c>
      <c r="D3963" t="str">
        <f t="shared" si="367"/>
        <v>December</v>
      </c>
      <c r="E3963">
        <v>16</v>
      </c>
      <c r="F3963" t="s">
        <v>7</v>
      </c>
      <c r="G3963" t="s">
        <v>14</v>
      </c>
      <c r="H3963">
        <f t="shared" si="368"/>
        <v>21.5</v>
      </c>
      <c r="I3963">
        <v>2</v>
      </c>
      <c r="J3963" t="s">
        <v>20</v>
      </c>
      <c r="K3963" t="s">
        <v>21</v>
      </c>
      <c r="L3963">
        <f>Table357[[#This Row],[unit_price]]*Table357[[#This Row],[quantity]]</f>
        <v>32</v>
      </c>
      <c r="M3963">
        <f t="shared" si="369"/>
        <v>43</v>
      </c>
      <c r="N3963">
        <f t="shared" si="371"/>
        <v>11</v>
      </c>
      <c r="O3963" t="s">
        <v>111</v>
      </c>
      <c r="P3963" t="s">
        <v>115</v>
      </c>
      <c r="Q3963" t="str">
        <f>TEXT(Table357[[#This Row],[order_date]],"yyyy")</f>
        <v>2016</v>
      </c>
    </row>
    <row r="3964" spans="1:17" x14ac:dyDescent="0.3">
      <c r="A3964">
        <f t="shared" si="370"/>
        <v>7777899363</v>
      </c>
      <c r="B3964" s="1">
        <v>42714</v>
      </c>
      <c r="C3964" t="str">
        <f t="shared" si="366"/>
        <v>Saturday</v>
      </c>
      <c r="D3964" t="str">
        <f t="shared" si="367"/>
        <v>December</v>
      </c>
      <c r="E3964">
        <v>16.75</v>
      </c>
      <c r="F3964" t="s">
        <v>7</v>
      </c>
      <c r="G3964" t="s">
        <v>22</v>
      </c>
      <c r="H3964">
        <f t="shared" si="368"/>
        <v>23.25</v>
      </c>
      <c r="I3964">
        <v>10</v>
      </c>
      <c r="J3964" t="s">
        <v>46</v>
      </c>
      <c r="K3964" t="s">
        <v>47</v>
      </c>
      <c r="L3964">
        <f>Table357[[#This Row],[unit_price]]*Table357[[#This Row],[quantity]]</f>
        <v>167.5</v>
      </c>
      <c r="M3964">
        <f t="shared" si="369"/>
        <v>232.5</v>
      </c>
      <c r="N3964">
        <f t="shared" si="371"/>
        <v>65</v>
      </c>
      <c r="O3964" t="s">
        <v>111</v>
      </c>
      <c r="P3964" t="s">
        <v>115</v>
      </c>
      <c r="Q3964" t="str">
        <f>TEXT(Table357[[#This Row],[order_date]],"yyyy")</f>
        <v>2016</v>
      </c>
    </row>
    <row r="3965" spans="1:17" x14ac:dyDescent="0.3">
      <c r="A3965">
        <f t="shared" si="370"/>
        <v>7777899364</v>
      </c>
      <c r="B3965" s="1">
        <v>42714</v>
      </c>
      <c r="C3965" t="str">
        <f t="shared" si="366"/>
        <v>Saturday</v>
      </c>
      <c r="D3965" t="str">
        <f t="shared" si="367"/>
        <v>December</v>
      </c>
      <c r="E3965">
        <v>16</v>
      </c>
      <c r="F3965" t="s">
        <v>7</v>
      </c>
      <c r="G3965" t="s">
        <v>8</v>
      </c>
      <c r="H3965">
        <f t="shared" si="368"/>
        <v>20.5</v>
      </c>
      <c r="I3965">
        <v>2</v>
      </c>
      <c r="J3965" t="s">
        <v>11</v>
      </c>
      <c r="K3965" t="s">
        <v>12</v>
      </c>
      <c r="L3965">
        <f>Table357[[#This Row],[unit_price]]*Table357[[#This Row],[quantity]]</f>
        <v>32</v>
      </c>
      <c r="M3965">
        <f t="shared" si="369"/>
        <v>41</v>
      </c>
      <c r="N3965">
        <f t="shared" si="371"/>
        <v>9</v>
      </c>
      <c r="O3965" t="s">
        <v>112</v>
      </c>
      <c r="P3965" t="s">
        <v>114</v>
      </c>
      <c r="Q3965" t="str">
        <f>TEXT(Table357[[#This Row],[order_date]],"yyyy")</f>
        <v>2016</v>
      </c>
    </row>
    <row r="3966" spans="1:17" x14ac:dyDescent="0.3">
      <c r="A3966">
        <f t="shared" si="370"/>
        <v>7777899365</v>
      </c>
      <c r="B3966" s="1">
        <v>42714</v>
      </c>
      <c r="C3966" t="str">
        <f t="shared" si="366"/>
        <v>Saturday</v>
      </c>
      <c r="D3966" t="str">
        <f t="shared" si="367"/>
        <v>December</v>
      </c>
      <c r="E3966">
        <v>18.5</v>
      </c>
      <c r="F3966" t="s">
        <v>13</v>
      </c>
      <c r="G3966" t="s">
        <v>14</v>
      </c>
      <c r="H3966">
        <f t="shared" si="368"/>
        <v>25.5</v>
      </c>
      <c r="I3966">
        <v>4</v>
      </c>
      <c r="J3966" t="s">
        <v>15</v>
      </c>
      <c r="K3966" t="s">
        <v>16</v>
      </c>
      <c r="L3966">
        <f>Table357[[#This Row],[unit_price]]*Table357[[#This Row],[quantity]]</f>
        <v>74</v>
      </c>
      <c r="M3966">
        <f t="shared" si="369"/>
        <v>102</v>
      </c>
      <c r="N3966">
        <f t="shared" si="371"/>
        <v>28</v>
      </c>
      <c r="O3966" t="s">
        <v>112</v>
      </c>
      <c r="P3966" t="s">
        <v>114</v>
      </c>
      <c r="Q3966" t="str">
        <f>TEXT(Table357[[#This Row],[order_date]],"yyyy")</f>
        <v>2016</v>
      </c>
    </row>
    <row r="3967" spans="1:17" x14ac:dyDescent="0.3">
      <c r="A3967">
        <f t="shared" si="370"/>
        <v>7777899366</v>
      </c>
      <c r="B3967" s="1">
        <v>42714</v>
      </c>
      <c r="C3967" t="str">
        <f t="shared" si="366"/>
        <v>Saturday</v>
      </c>
      <c r="D3967" t="str">
        <f t="shared" si="367"/>
        <v>December</v>
      </c>
      <c r="E3967">
        <v>16.5</v>
      </c>
      <c r="F3967" t="s">
        <v>7</v>
      </c>
      <c r="G3967" t="s">
        <v>17</v>
      </c>
      <c r="H3967">
        <f t="shared" si="368"/>
        <v>25</v>
      </c>
      <c r="I3967">
        <v>10</v>
      </c>
      <c r="J3967" t="s">
        <v>18</v>
      </c>
      <c r="K3967" t="s">
        <v>19</v>
      </c>
      <c r="L3967">
        <f>Table357[[#This Row],[unit_price]]*Table357[[#This Row],[quantity]]</f>
        <v>165</v>
      </c>
      <c r="M3967">
        <f t="shared" si="369"/>
        <v>250</v>
      </c>
      <c r="N3967">
        <f t="shared" si="371"/>
        <v>85</v>
      </c>
      <c r="O3967" t="s">
        <v>111</v>
      </c>
      <c r="P3967" t="s">
        <v>114</v>
      </c>
      <c r="Q3967" t="str">
        <f>TEXT(Table357[[#This Row],[order_date]],"yyyy")</f>
        <v>2016</v>
      </c>
    </row>
    <row r="3968" spans="1:17" x14ac:dyDescent="0.3">
      <c r="A3968">
        <f t="shared" si="370"/>
        <v>7777899367</v>
      </c>
      <c r="B3968" s="1">
        <v>42714</v>
      </c>
      <c r="C3968" t="str">
        <f t="shared" si="366"/>
        <v>Saturday</v>
      </c>
      <c r="D3968" t="str">
        <f t="shared" si="367"/>
        <v>December</v>
      </c>
      <c r="E3968">
        <v>20.75</v>
      </c>
      <c r="F3968" t="s">
        <v>13</v>
      </c>
      <c r="G3968" t="s">
        <v>22</v>
      </c>
      <c r="H3968">
        <f t="shared" si="368"/>
        <v>28.75</v>
      </c>
      <c r="I3968">
        <v>2</v>
      </c>
      <c r="J3968" t="s">
        <v>72</v>
      </c>
      <c r="K3968" t="s">
        <v>73</v>
      </c>
      <c r="L3968">
        <f>Table357[[#This Row],[unit_price]]*Table357[[#This Row],[quantity]]</f>
        <v>41.5</v>
      </c>
      <c r="M3968">
        <f t="shared" si="369"/>
        <v>57.5</v>
      </c>
      <c r="N3968">
        <f t="shared" si="371"/>
        <v>16</v>
      </c>
      <c r="O3968" t="s">
        <v>112</v>
      </c>
      <c r="P3968" t="s">
        <v>114</v>
      </c>
      <c r="Q3968" t="str">
        <f>TEXT(Table357[[#This Row],[order_date]],"yyyy")</f>
        <v>2016</v>
      </c>
    </row>
    <row r="3969" spans="1:17" x14ac:dyDescent="0.3">
      <c r="A3969">
        <f t="shared" si="370"/>
        <v>7777899368</v>
      </c>
      <c r="B3969" s="1">
        <v>42714</v>
      </c>
      <c r="C3969" t="str">
        <f t="shared" si="366"/>
        <v>Saturday</v>
      </c>
      <c r="D3969" t="str">
        <f t="shared" si="367"/>
        <v>December</v>
      </c>
      <c r="E3969">
        <v>13.25</v>
      </c>
      <c r="F3969" t="s">
        <v>7</v>
      </c>
      <c r="G3969" t="s">
        <v>8</v>
      </c>
      <c r="H3969">
        <f t="shared" si="368"/>
        <v>17.75</v>
      </c>
      <c r="I3969">
        <v>4</v>
      </c>
      <c r="J3969" t="s">
        <v>9</v>
      </c>
      <c r="K3969" t="s">
        <v>10</v>
      </c>
      <c r="L3969">
        <f>Table357[[#This Row],[unit_price]]*Table357[[#This Row],[quantity]]</f>
        <v>53</v>
      </c>
      <c r="M3969">
        <f t="shared" si="369"/>
        <v>71</v>
      </c>
      <c r="N3969">
        <f t="shared" si="371"/>
        <v>18</v>
      </c>
      <c r="O3969" t="s">
        <v>111</v>
      </c>
      <c r="P3969" t="s">
        <v>114</v>
      </c>
      <c r="Q3969" t="str">
        <f>TEXT(Table357[[#This Row],[order_date]],"yyyy")</f>
        <v>2016</v>
      </c>
    </row>
    <row r="3970" spans="1:17" x14ac:dyDescent="0.3">
      <c r="A3970">
        <f t="shared" si="370"/>
        <v>7777899369</v>
      </c>
      <c r="B3970" s="1">
        <v>42714</v>
      </c>
      <c r="C3970" t="str">
        <f t="shared" ref="C3970:C4033" si="372">TEXT(B3970,"dddd")</f>
        <v>Saturday</v>
      </c>
      <c r="D3970" t="str">
        <f t="shared" si="367"/>
        <v>December</v>
      </c>
      <c r="E3970">
        <v>20.75</v>
      </c>
      <c r="F3970" t="s">
        <v>13</v>
      </c>
      <c r="G3970" t="s">
        <v>17</v>
      </c>
      <c r="H3970">
        <f t="shared" si="368"/>
        <v>30.75</v>
      </c>
      <c r="I3970">
        <v>6</v>
      </c>
      <c r="J3970" t="s">
        <v>25</v>
      </c>
      <c r="K3970" t="s">
        <v>26</v>
      </c>
      <c r="L3970">
        <f>Table357[[#This Row],[unit_price]]*Table357[[#This Row],[quantity]]</f>
        <v>124.5</v>
      </c>
      <c r="M3970">
        <f t="shared" si="369"/>
        <v>184.5</v>
      </c>
      <c r="N3970">
        <f t="shared" si="371"/>
        <v>60</v>
      </c>
      <c r="O3970" t="s">
        <v>111</v>
      </c>
      <c r="P3970" t="s">
        <v>115</v>
      </c>
      <c r="Q3970" t="str">
        <f>TEXT(Table357[[#This Row],[order_date]],"yyyy")</f>
        <v>2016</v>
      </c>
    </row>
    <row r="3971" spans="1:17" x14ac:dyDescent="0.3">
      <c r="A3971">
        <f t="shared" si="370"/>
        <v>7777899370</v>
      </c>
      <c r="B3971" s="1">
        <v>42714</v>
      </c>
      <c r="C3971" t="str">
        <f t="shared" si="372"/>
        <v>Saturday</v>
      </c>
      <c r="D3971" t="str">
        <f t="shared" ref="D3971:D4034" si="373">TEXT(B3971,"mmmm")</f>
        <v>December</v>
      </c>
      <c r="E3971">
        <v>16.75</v>
      </c>
      <c r="F3971" t="s">
        <v>7</v>
      </c>
      <c r="G3971" t="s">
        <v>22</v>
      </c>
      <c r="H3971">
        <f t="shared" ref="H3971:H4034" si="374">E3971 +   IF(F3971="S", 2, IF(F3971="M", 3.5, IF(F3971="L", 5, 0))) +  IF(G3971="Classic", 1, IF(G3971="Veggie", 2, IF(G3971="Chicken", 3, IF(G3971="Supreme",5,0))))</f>
        <v>23.25</v>
      </c>
      <c r="I3971">
        <v>7</v>
      </c>
      <c r="J3971" t="s">
        <v>72</v>
      </c>
      <c r="K3971" t="s">
        <v>73</v>
      </c>
      <c r="L3971">
        <f>Table357[[#This Row],[unit_price]]*Table357[[#This Row],[quantity]]</f>
        <v>117.25</v>
      </c>
      <c r="M3971">
        <f t="shared" ref="M3971:M4034" si="375">H3971*I3971</f>
        <v>162.75</v>
      </c>
      <c r="N3971">
        <f t="shared" si="371"/>
        <v>45.5</v>
      </c>
      <c r="O3971" t="s">
        <v>112</v>
      </c>
      <c r="P3971" t="s">
        <v>114</v>
      </c>
      <c r="Q3971" t="str">
        <f>TEXT(Table357[[#This Row],[order_date]],"yyyy")</f>
        <v>2016</v>
      </c>
    </row>
    <row r="3972" spans="1:17" x14ac:dyDescent="0.3">
      <c r="A3972">
        <f t="shared" ref="A3972:A4035" si="376">A3971+1</f>
        <v>7777899371</v>
      </c>
      <c r="B3972" s="1">
        <v>42714</v>
      </c>
      <c r="C3972" t="str">
        <f t="shared" si="372"/>
        <v>Saturday</v>
      </c>
      <c r="D3972" t="str">
        <f t="shared" si="373"/>
        <v>December</v>
      </c>
      <c r="E3972">
        <v>16</v>
      </c>
      <c r="F3972" t="s">
        <v>7</v>
      </c>
      <c r="G3972" t="s">
        <v>8</v>
      </c>
      <c r="H3972">
        <f t="shared" si="374"/>
        <v>20.5</v>
      </c>
      <c r="I3972">
        <v>6</v>
      </c>
      <c r="J3972" t="s">
        <v>11</v>
      </c>
      <c r="K3972" t="s">
        <v>12</v>
      </c>
      <c r="L3972">
        <f>Table357[[#This Row],[unit_price]]*Table357[[#This Row],[quantity]]</f>
        <v>96</v>
      </c>
      <c r="M3972">
        <f t="shared" si="375"/>
        <v>123</v>
      </c>
      <c r="N3972">
        <f t="shared" si="371"/>
        <v>27</v>
      </c>
      <c r="O3972" t="s">
        <v>112</v>
      </c>
      <c r="P3972" t="s">
        <v>115</v>
      </c>
      <c r="Q3972" t="str">
        <f>TEXT(Table357[[#This Row],[order_date]],"yyyy")</f>
        <v>2016</v>
      </c>
    </row>
    <row r="3973" spans="1:17" x14ac:dyDescent="0.3">
      <c r="A3973">
        <f t="shared" si="376"/>
        <v>7777899372</v>
      </c>
      <c r="B3973" s="1">
        <v>42715</v>
      </c>
      <c r="C3973" t="str">
        <f t="shared" si="372"/>
        <v>Sunday</v>
      </c>
      <c r="D3973" t="str">
        <f t="shared" si="373"/>
        <v>December</v>
      </c>
      <c r="E3973">
        <v>16</v>
      </c>
      <c r="F3973" t="s">
        <v>7</v>
      </c>
      <c r="G3973" t="s">
        <v>14</v>
      </c>
      <c r="H3973">
        <f t="shared" si="374"/>
        <v>21.5</v>
      </c>
      <c r="I3973">
        <v>10</v>
      </c>
      <c r="J3973" t="s">
        <v>68</v>
      </c>
      <c r="K3973" t="s">
        <v>69</v>
      </c>
      <c r="L3973">
        <f>Table357[[#This Row],[unit_price]]*Table357[[#This Row],[quantity]]</f>
        <v>160</v>
      </c>
      <c r="M3973">
        <f t="shared" si="375"/>
        <v>215</v>
      </c>
      <c r="N3973">
        <f t="shared" ref="N3973:N4036" si="377">(H3973-E3973)*I3973</f>
        <v>55</v>
      </c>
      <c r="O3973" t="s">
        <v>112</v>
      </c>
      <c r="P3973" t="s">
        <v>114</v>
      </c>
      <c r="Q3973" t="str">
        <f>TEXT(Table357[[#This Row],[order_date]],"yyyy")</f>
        <v>2016</v>
      </c>
    </row>
    <row r="3974" spans="1:17" x14ac:dyDescent="0.3">
      <c r="A3974">
        <f t="shared" si="376"/>
        <v>7777899373</v>
      </c>
      <c r="B3974" s="1">
        <v>42715</v>
      </c>
      <c r="C3974" t="str">
        <f t="shared" si="372"/>
        <v>Sunday</v>
      </c>
      <c r="D3974" t="str">
        <f t="shared" si="373"/>
        <v>December</v>
      </c>
      <c r="E3974">
        <v>12.75</v>
      </c>
      <c r="F3974" t="s">
        <v>27</v>
      </c>
      <c r="G3974" t="s">
        <v>14</v>
      </c>
      <c r="H3974">
        <f t="shared" si="374"/>
        <v>16.75</v>
      </c>
      <c r="I3974">
        <v>4</v>
      </c>
      <c r="J3974" t="s">
        <v>62</v>
      </c>
      <c r="K3974" t="s">
        <v>63</v>
      </c>
      <c r="L3974">
        <f>Table357[[#This Row],[unit_price]]*Table357[[#This Row],[quantity]]</f>
        <v>51</v>
      </c>
      <c r="M3974">
        <f t="shared" si="375"/>
        <v>67</v>
      </c>
      <c r="N3974">
        <f t="shared" si="377"/>
        <v>16</v>
      </c>
      <c r="O3974" t="s">
        <v>111</v>
      </c>
      <c r="P3974" t="s">
        <v>114</v>
      </c>
      <c r="Q3974" t="str">
        <f>TEXT(Table357[[#This Row],[order_date]],"yyyy")</f>
        <v>2016</v>
      </c>
    </row>
    <row r="3975" spans="1:17" x14ac:dyDescent="0.3">
      <c r="A3975">
        <f t="shared" si="376"/>
        <v>7777899374</v>
      </c>
      <c r="B3975" s="1">
        <v>42715</v>
      </c>
      <c r="C3975" t="str">
        <f t="shared" si="372"/>
        <v>Sunday</v>
      </c>
      <c r="D3975" t="str">
        <f t="shared" si="373"/>
        <v>December</v>
      </c>
      <c r="E3975">
        <v>12</v>
      </c>
      <c r="F3975" t="s">
        <v>27</v>
      </c>
      <c r="G3975" t="s">
        <v>8</v>
      </c>
      <c r="H3975">
        <f t="shared" si="374"/>
        <v>15</v>
      </c>
      <c r="I3975">
        <v>7</v>
      </c>
      <c r="J3975" t="s">
        <v>52</v>
      </c>
      <c r="K3975" t="s">
        <v>53</v>
      </c>
      <c r="L3975">
        <f>Table357[[#This Row],[unit_price]]*Table357[[#This Row],[quantity]]</f>
        <v>84</v>
      </c>
      <c r="M3975">
        <f t="shared" si="375"/>
        <v>105</v>
      </c>
      <c r="N3975">
        <f t="shared" si="377"/>
        <v>21</v>
      </c>
      <c r="O3975" t="s">
        <v>111</v>
      </c>
      <c r="P3975" t="s">
        <v>115</v>
      </c>
      <c r="Q3975" t="str">
        <f>TEXT(Table357[[#This Row],[order_date]],"yyyy")</f>
        <v>2016</v>
      </c>
    </row>
    <row r="3976" spans="1:17" x14ac:dyDescent="0.3">
      <c r="A3976">
        <f t="shared" si="376"/>
        <v>7777899375</v>
      </c>
      <c r="B3976" s="1">
        <v>42716</v>
      </c>
      <c r="C3976" t="str">
        <f t="shared" si="372"/>
        <v>Monday</v>
      </c>
      <c r="D3976" t="str">
        <f t="shared" si="373"/>
        <v>December</v>
      </c>
      <c r="E3976">
        <v>12</v>
      </c>
      <c r="F3976" t="s">
        <v>27</v>
      </c>
      <c r="G3976" t="s">
        <v>8</v>
      </c>
      <c r="H3976">
        <f t="shared" si="374"/>
        <v>15</v>
      </c>
      <c r="I3976">
        <v>1</v>
      </c>
      <c r="J3976" t="s">
        <v>11</v>
      </c>
      <c r="K3976" t="s">
        <v>12</v>
      </c>
      <c r="L3976">
        <f>Table357[[#This Row],[unit_price]]*Table357[[#This Row],[quantity]]</f>
        <v>12</v>
      </c>
      <c r="M3976">
        <f t="shared" si="375"/>
        <v>15</v>
      </c>
      <c r="N3976">
        <f t="shared" si="377"/>
        <v>3</v>
      </c>
      <c r="O3976" t="s">
        <v>111</v>
      </c>
      <c r="P3976" t="s">
        <v>114</v>
      </c>
      <c r="Q3976" t="str">
        <f>TEXT(Table357[[#This Row],[order_date]],"yyyy")</f>
        <v>2016</v>
      </c>
    </row>
    <row r="3977" spans="1:17" x14ac:dyDescent="0.3">
      <c r="A3977">
        <f t="shared" si="376"/>
        <v>7777899376</v>
      </c>
      <c r="B3977" s="1">
        <v>42716</v>
      </c>
      <c r="C3977" t="str">
        <f t="shared" si="372"/>
        <v>Monday</v>
      </c>
      <c r="D3977" t="str">
        <f t="shared" si="373"/>
        <v>December</v>
      </c>
      <c r="E3977">
        <v>12.5</v>
      </c>
      <c r="F3977" t="s">
        <v>27</v>
      </c>
      <c r="G3977" t="s">
        <v>17</v>
      </c>
      <c r="H3977">
        <f t="shared" si="374"/>
        <v>19.5</v>
      </c>
      <c r="I3977">
        <v>10</v>
      </c>
      <c r="J3977" t="s">
        <v>32</v>
      </c>
      <c r="K3977" t="s">
        <v>33</v>
      </c>
      <c r="L3977">
        <f>Table357[[#This Row],[unit_price]]*Table357[[#This Row],[quantity]]</f>
        <v>125</v>
      </c>
      <c r="M3977">
        <f t="shared" si="375"/>
        <v>195</v>
      </c>
      <c r="N3977">
        <f t="shared" si="377"/>
        <v>70</v>
      </c>
      <c r="O3977" t="s">
        <v>112</v>
      </c>
      <c r="P3977" t="s">
        <v>115</v>
      </c>
      <c r="Q3977" t="str">
        <f>TEXT(Table357[[#This Row],[order_date]],"yyyy")</f>
        <v>2016</v>
      </c>
    </row>
    <row r="3978" spans="1:17" x14ac:dyDescent="0.3">
      <c r="A3978">
        <f t="shared" si="376"/>
        <v>7777899377</v>
      </c>
      <c r="B3978" s="1">
        <v>42716</v>
      </c>
      <c r="C3978" t="str">
        <f t="shared" si="372"/>
        <v>Monday</v>
      </c>
      <c r="D3978" t="str">
        <f t="shared" si="373"/>
        <v>December</v>
      </c>
      <c r="E3978">
        <v>12.75</v>
      </c>
      <c r="F3978" t="s">
        <v>27</v>
      </c>
      <c r="G3978" t="s">
        <v>22</v>
      </c>
      <c r="H3978">
        <f t="shared" si="374"/>
        <v>17.75</v>
      </c>
      <c r="I3978">
        <v>8</v>
      </c>
      <c r="J3978" t="s">
        <v>23</v>
      </c>
      <c r="K3978" t="s">
        <v>24</v>
      </c>
      <c r="L3978">
        <f>Table357[[#This Row],[unit_price]]*Table357[[#This Row],[quantity]]</f>
        <v>102</v>
      </c>
      <c r="M3978">
        <f t="shared" si="375"/>
        <v>142</v>
      </c>
      <c r="N3978">
        <f t="shared" si="377"/>
        <v>40</v>
      </c>
      <c r="O3978" t="s">
        <v>111</v>
      </c>
      <c r="P3978" t="s">
        <v>115</v>
      </c>
      <c r="Q3978" t="str">
        <f>TEXT(Table357[[#This Row],[order_date]],"yyyy")</f>
        <v>2016</v>
      </c>
    </row>
    <row r="3979" spans="1:17" x14ac:dyDescent="0.3">
      <c r="A3979">
        <f t="shared" si="376"/>
        <v>7777899378</v>
      </c>
      <c r="B3979" s="1">
        <v>42716</v>
      </c>
      <c r="C3979" t="str">
        <f t="shared" si="372"/>
        <v>Monday</v>
      </c>
      <c r="D3979" t="str">
        <f t="shared" si="373"/>
        <v>December</v>
      </c>
      <c r="E3979">
        <v>20.75</v>
      </c>
      <c r="F3979" t="s">
        <v>13</v>
      </c>
      <c r="G3979" t="s">
        <v>17</v>
      </c>
      <c r="H3979">
        <f t="shared" si="374"/>
        <v>30.75</v>
      </c>
      <c r="I3979">
        <v>3</v>
      </c>
      <c r="J3979" t="s">
        <v>25</v>
      </c>
      <c r="K3979" t="s">
        <v>26</v>
      </c>
      <c r="L3979">
        <f>Table357[[#This Row],[unit_price]]*Table357[[#This Row],[quantity]]</f>
        <v>62.25</v>
      </c>
      <c r="M3979">
        <f t="shared" si="375"/>
        <v>92.25</v>
      </c>
      <c r="N3979">
        <f t="shared" si="377"/>
        <v>30</v>
      </c>
      <c r="O3979" t="s">
        <v>112</v>
      </c>
      <c r="P3979" t="s">
        <v>114</v>
      </c>
      <c r="Q3979" t="str">
        <f>TEXT(Table357[[#This Row],[order_date]],"yyyy")</f>
        <v>2016</v>
      </c>
    </row>
    <row r="3980" spans="1:17" x14ac:dyDescent="0.3">
      <c r="A3980">
        <f t="shared" si="376"/>
        <v>7777899379</v>
      </c>
      <c r="B3980" s="1">
        <v>42716</v>
      </c>
      <c r="C3980" t="str">
        <f t="shared" si="372"/>
        <v>Monday</v>
      </c>
      <c r="D3980" t="str">
        <f t="shared" si="373"/>
        <v>December</v>
      </c>
      <c r="E3980">
        <v>16.5</v>
      </c>
      <c r="F3980" t="s">
        <v>7</v>
      </c>
      <c r="G3980" t="s">
        <v>17</v>
      </c>
      <c r="H3980">
        <f t="shared" si="374"/>
        <v>25</v>
      </c>
      <c r="I3980">
        <v>4</v>
      </c>
      <c r="J3980" t="s">
        <v>66</v>
      </c>
      <c r="K3980" t="s">
        <v>67</v>
      </c>
      <c r="L3980">
        <f>Table357[[#This Row],[unit_price]]*Table357[[#This Row],[quantity]]</f>
        <v>66</v>
      </c>
      <c r="M3980">
        <f t="shared" si="375"/>
        <v>100</v>
      </c>
      <c r="N3980">
        <f t="shared" si="377"/>
        <v>34</v>
      </c>
      <c r="O3980" t="s">
        <v>111</v>
      </c>
      <c r="P3980" t="s">
        <v>114</v>
      </c>
      <c r="Q3980" t="str">
        <f>TEXT(Table357[[#This Row],[order_date]],"yyyy")</f>
        <v>2016</v>
      </c>
    </row>
    <row r="3981" spans="1:17" x14ac:dyDescent="0.3">
      <c r="A3981">
        <f t="shared" si="376"/>
        <v>7777899380</v>
      </c>
      <c r="B3981" s="1">
        <v>42716</v>
      </c>
      <c r="C3981" t="str">
        <f t="shared" si="372"/>
        <v>Monday</v>
      </c>
      <c r="D3981" t="str">
        <f t="shared" si="373"/>
        <v>December</v>
      </c>
      <c r="E3981">
        <v>14.75</v>
      </c>
      <c r="F3981" t="s">
        <v>7</v>
      </c>
      <c r="G3981" t="s">
        <v>14</v>
      </c>
      <c r="H3981">
        <f t="shared" si="374"/>
        <v>20.25</v>
      </c>
      <c r="I3981">
        <v>7</v>
      </c>
      <c r="J3981" t="s">
        <v>56</v>
      </c>
      <c r="K3981" t="s">
        <v>57</v>
      </c>
      <c r="L3981">
        <f>Table357[[#This Row],[unit_price]]*Table357[[#This Row],[quantity]]</f>
        <v>103.25</v>
      </c>
      <c r="M3981">
        <f t="shared" si="375"/>
        <v>141.75</v>
      </c>
      <c r="N3981">
        <f t="shared" si="377"/>
        <v>38.5</v>
      </c>
      <c r="O3981" t="s">
        <v>112</v>
      </c>
      <c r="P3981" t="s">
        <v>114</v>
      </c>
      <c r="Q3981" t="str">
        <f>TEXT(Table357[[#This Row],[order_date]],"yyyy")</f>
        <v>2016</v>
      </c>
    </row>
    <row r="3982" spans="1:17" x14ac:dyDescent="0.3">
      <c r="A3982">
        <f t="shared" si="376"/>
        <v>7777899381</v>
      </c>
      <c r="B3982" s="1">
        <v>42716</v>
      </c>
      <c r="C3982" t="str">
        <f t="shared" si="372"/>
        <v>Monday</v>
      </c>
      <c r="D3982" t="str">
        <f t="shared" si="373"/>
        <v>December</v>
      </c>
      <c r="E3982">
        <v>12.5</v>
      </c>
      <c r="F3982" t="s">
        <v>27</v>
      </c>
      <c r="G3982" t="s">
        <v>14</v>
      </c>
      <c r="H3982">
        <f t="shared" si="374"/>
        <v>16.5</v>
      </c>
      <c r="I3982">
        <v>3</v>
      </c>
      <c r="J3982" t="s">
        <v>40</v>
      </c>
      <c r="K3982" t="s">
        <v>41</v>
      </c>
      <c r="L3982">
        <f>Table357[[#This Row],[unit_price]]*Table357[[#This Row],[quantity]]</f>
        <v>37.5</v>
      </c>
      <c r="M3982">
        <f t="shared" si="375"/>
        <v>49.5</v>
      </c>
      <c r="N3982">
        <f t="shared" si="377"/>
        <v>12</v>
      </c>
      <c r="O3982" t="s">
        <v>111</v>
      </c>
      <c r="P3982" t="s">
        <v>115</v>
      </c>
      <c r="Q3982" t="str">
        <f>TEXT(Table357[[#This Row],[order_date]],"yyyy")</f>
        <v>2016</v>
      </c>
    </row>
    <row r="3983" spans="1:17" x14ac:dyDescent="0.3">
      <c r="A3983">
        <f t="shared" si="376"/>
        <v>7777899382</v>
      </c>
      <c r="B3983" s="1">
        <v>42716</v>
      </c>
      <c r="C3983" t="str">
        <f t="shared" si="372"/>
        <v>Monday</v>
      </c>
      <c r="D3983" t="str">
        <f t="shared" si="373"/>
        <v>December</v>
      </c>
      <c r="E3983">
        <v>16.75</v>
      </c>
      <c r="F3983" t="s">
        <v>7</v>
      </c>
      <c r="G3983" t="s">
        <v>22</v>
      </c>
      <c r="H3983">
        <f t="shared" si="374"/>
        <v>23.25</v>
      </c>
      <c r="I3983">
        <v>4</v>
      </c>
      <c r="J3983" t="s">
        <v>23</v>
      </c>
      <c r="K3983" t="s">
        <v>24</v>
      </c>
      <c r="L3983">
        <f>Table357[[#This Row],[unit_price]]*Table357[[#This Row],[quantity]]</f>
        <v>67</v>
      </c>
      <c r="M3983">
        <f t="shared" si="375"/>
        <v>93</v>
      </c>
      <c r="N3983">
        <f t="shared" si="377"/>
        <v>26</v>
      </c>
      <c r="O3983" t="s">
        <v>112</v>
      </c>
      <c r="P3983" t="s">
        <v>115</v>
      </c>
      <c r="Q3983" t="str">
        <f>TEXT(Table357[[#This Row],[order_date]],"yyyy")</f>
        <v>2016</v>
      </c>
    </row>
    <row r="3984" spans="1:17" x14ac:dyDescent="0.3">
      <c r="A3984">
        <f t="shared" si="376"/>
        <v>7777899383</v>
      </c>
      <c r="B3984" s="1">
        <v>42716</v>
      </c>
      <c r="C3984" t="str">
        <f t="shared" si="372"/>
        <v>Monday</v>
      </c>
      <c r="D3984" t="str">
        <f t="shared" si="373"/>
        <v>December</v>
      </c>
      <c r="E3984">
        <v>20.25</v>
      </c>
      <c r="F3984" t="s">
        <v>13</v>
      </c>
      <c r="G3984" t="s">
        <v>17</v>
      </c>
      <c r="H3984">
        <f t="shared" si="374"/>
        <v>30.25</v>
      </c>
      <c r="I3984">
        <v>12</v>
      </c>
      <c r="J3984" t="s">
        <v>70</v>
      </c>
      <c r="K3984" t="s">
        <v>71</v>
      </c>
      <c r="L3984">
        <f>Table357[[#This Row],[unit_price]]*Table357[[#This Row],[quantity]]</f>
        <v>243</v>
      </c>
      <c r="M3984">
        <f t="shared" si="375"/>
        <v>363</v>
      </c>
      <c r="N3984">
        <f t="shared" si="377"/>
        <v>120</v>
      </c>
      <c r="O3984" t="s">
        <v>112</v>
      </c>
      <c r="P3984" t="s">
        <v>115</v>
      </c>
      <c r="Q3984" t="str">
        <f>TEXT(Table357[[#This Row],[order_date]],"yyyy")</f>
        <v>2016</v>
      </c>
    </row>
    <row r="3985" spans="1:17" x14ac:dyDescent="0.3">
      <c r="A3985">
        <f t="shared" si="376"/>
        <v>7777899384</v>
      </c>
      <c r="B3985" s="1">
        <v>42717</v>
      </c>
      <c r="C3985" t="str">
        <f t="shared" si="372"/>
        <v>Tuesday</v>
      </c>
      <c r="D3985" t="str">
        <f t="shared" si="373"/>
        <v>December</v>
      </c>
      <c r="E3985">
        <v>10.5</v>
      </c>
      <c r="F3985" t="s">
        <v>27</v>
      </c>
      <c r="G3985" t="s">
        <v>8</v>
      </c>
      <c r="H3985">
        <f t="shared" si="374"/>
        <v>13.5</v>
      </c>
      <c r="I3985">
        <v>7</v>
      </c>
      <c r="J3985" t="s">
        <v>9</v>
      </c>
      <c r="K3985" t="s">
        <v>10</v>
      </c>
      <c r="L3985">
        <f>Table357[[#This Row],[unit_price]]*Table357[[#This Row],[quantity]]</f>
        <v>73.5</v>
      </c>
      <c r="M3985">
        <f t="shared" si="375"/>
        <v>94.5</v>
      </c>
      <c r="N3985">
        <f t="shared" si="377"/>
        <v>21</v>
      </c>
      <c r="O3985" t="s">
        <v>112</v>
      </c>
      <c r="P3985" t="s">
        <v>115</v>
      </c>
      <c r="Q3985" t="str">
        <f>TEXT(Table357[[#This Row],[order_date]],"yyyy")</f>
        <v>2016</v>
      </c>
    </row>
    <row r="3986" spans="1:17" x14ac:dyDescent="0.3">
      <c r="A3986">
        <f t="shared" si="376"/>
        <v>7777899385</v>
      </c>
      <c r="B3986" s="1">
        <v>42717</v>
      </c>
      <c r="C3986" t="str">
        <f t="shared" si="372"/>
        <v>Tuesday</v>
      </c>
      <c r="D3986" t="str">
        <f t="shared" si="373"/>
        <v>December</v>
      </c>
      <c r="E3986">
        <v>16.25</v>
      </c>
      <c r="F3986" t="s">
        <v>7</v>
      </c>
      <c r="G3986" t="s">
        <v>17</v>
      </c>
      <c r="H3986">
        <f t="shared" si="374"/>
        <v>24.75</v>
      </c>
      <c r="I3986">
        <v>7</v>
      </c>
      <c r="J3986" t="s">
        <v>60</v>
      </c>
      <c r="K3986" t="s">
        <v>61</v>
      </c>
      <c r="L3986">
        <f>Table357[[#This Row],[unit_price]]*Table357[[#This Row],[quantity]]</f>
        <v>113.75</v>
      </c>
      <c r="M3986">
        <f t="shared" si="375"/>
        <v>173.25</v>
      </c>
      <c r="N3986">
        <f t="shared" si="377"/>
        <v>59.5</v>
      </c>
      <c r="O3986" t="s">
        <v>112</v>
      </c>
      <c r="P3986" t="s">
        <v>115</v>
      </c>
      <c r="Q3986" t="str">
        <f>TEXT(Table357[[#This Row],[order_date]],"yyyy")</f>
        <v>2016</v>
      </c>
    </row>
    <row r="3987" spans="1:17" x14ac:dyDescent="0.3">
      <c r="A3987">
        <f t="shared" si="376"/>
        <v>7777899386</v>
      </c>
      <c r="B3987" s="1">
        <v>42717</v>
      </c>
      <c r="C3987" t="str">
        <f t="shared" si="372"/>
        <v>Tuesday</v>
      </c>
      <c r="D3987" t="str">
        <f t="shared" si="373"/>
        <v>December</v>
      </c>
      <c r="E3987">
        <v>20.75</v>
      </c>
      <c r="F3987" t="s">
        <v>13</v>
      </c>
      <c r="G3987" t="s">
        <v>17</v>
      </c>
      <c r="H3987">
        <f t="shared" si="374"/>
        <v>30.75</v>
      </c>
      <c r="I3987">
        <v>3</v>
      </c>
      <c r="J3987" t="s">
        <v>66</v>
      </c>
      <c r="K3987" t="s">
        <v>67</v>
      </c>
      <c r="L3987">
        <f>Table357[[#This Row],[unit_price]]*Table357[[#This Row],[quantity]]</f>
        <v>62.25</v>
      </c>
      <c r="M3987">
        <f t="shared" si="375"/>
        <v>92.25</v>
      </c>
      <c r="N3987">
        <f t="shared" si="377"/>
        <v>30</v>
      </c>
      <c r="O3987" t="s">
        <v>111</v>
      </c>
      <c r="P3987" t="s">
        <v>114</v>
      </c>
      <c r="Q3987" t="str">
        <f>TEXT(Table357[[#This Row],[order_date]],"yyyy")</f>
        <v>2016</v>
      </c>
    </row>
    <row r="3988" spans="1:17" x14ac:dyDescent="0.3">
      <c r="A3988">
        <f t="shared" si="376"/>
        <v>7777899387</v>
      </c>
      <c r="B3988" s="1">
        <v>42717</v>
      </c>
      <c r="C3988" t="str">
        <f t="shared" si="372"/>
        <v>Tuesday</v>
      </c>
      <c r="D3988" t="str">
        <f t="shared" si="373"/>
        <v>December</v>
      </c>
      <c r="E3988">
        <v>20.75</v>
      </c>
      <c r="F3988" t="s">
        <v>13</v>
      </c>
      <c r="G3988" t="s">
        <v>22</v>
      </c>
      <c r="H3988">
        <f t="shared" si="374"/>
        <v>28.75</v>
      </c>
      <c r="I3988">
        <v>10</v>
      </c>
      <c r="J3988" t="s">
        <v>28</v>
      </c>
      <c r="K3988" t="s">
        <v>29</v>
      </c>
      <c r="L3988">
        <f>Table357[[#This Row],[unit_price]]*Table357[[#This Row],[quantity]]</f>
        <v>207.5</v>
      </c>
      <c r="M3988">
        <f t="shared" si="375"/>
        <v>287.5</v>
      </c>
      <c r="N3988">
        <f t="shared" si="377"/>
        <v>80</v>
      </c>
      <c r="O3988" t="s">
        <v>111</v>
      </c>
      <c r="P3988" t="s">
        <v>114</v>
      </c>
      <c r="Q3988" t="str">
        <f>TEXT(Table357[[#This Row],[order_date]],"yyyy")</f>
        <v>2016</v>
      </c>
    </row>
    <row r="3989" spans="1:17" x14ac:dyDescent="0.3">
      <c r="A3989">
        <f t="shared" si="376"/>
        <v>7777899388</v>
      </c>
      <c r="B3989" s="1">
        <v>42717</v>
      </c>
      <c r="C3989" t="str">
        <f t="shared" si="372"/>
        <v>Tuesday</v>
      </c>
      <c r="D3989" t="str">
        <f t="shared" si="373"/>
        <v>December</v>
      </c>
      <c r="E3989">
        <v>20.25</v>
      </c>
      <c r="F3989" t="s">
        <v>13</v>
      </c>
      <c r="G3989" t="s">
        <v>17</v>
      </c>
      <c r="H3989">
        <f t="shared" si="374"/>
        <v>30.25</v>
      </c>
      <c r="I3989">
        <v>12</v>
      </c>
      <c r="J3989" t="s">
        <v>60</v>
      </c>
      <c r="K3989" t="s">
        <v>61</v>
      </c>
      <c r="L3989">
        <f>Table357[[#This Row],[unit_price]]*Table357[[#This Row],[quantity]]</f>
        <v>243</v>
      </c>
      <c r="M3989">
        <f t="shared" si="375"/>
        <v>363</v>
      </c>
      <c r="N3989">
        <f t="shared" si="377"/>
        <v>120</v>
      </c>
      <c r="O3989" t="s">
        <v>112</v>
      </c>
      <c r="P3989" t="s">
        <v>115</v>
      </c>
      <c r="Q3989" t="str">
        <f>TEXT(Table357[[#This Row],[order_date]],"yyyy")</f>
        <v>2016</v>
      </c>
    </row>
    <row r="3990" spans="1:17" x14ac:dyDescent="0.3">
      <c r="A3990">
        <f t="shared" si="376"/>
        <v>7777899389</v>
      </c>
      <c r="B3990" s="1">
        <v>42717</v>
      </c>
      <c r="C3990" t="str">
        <f t="shared" si="372"/>
        <v>Tuesday</v>
      </c>
      <c r="D3990" t="str">
        <f t="shared" si="373"/>
        <v>December</v>
      </c>
      <c r="E3990">
        <v>16.75</v>
      </c>
      <c r="F3990" t="s">
        <v>7</v>
      </c>
      <c r="G3990" t="s">
        <v>22</v>
      </c>
      <c r="H3990">
        <f t="shared" si="374"/>
        <v>23.25</v>
      </c>
      <c r="I3990">
        <v>12</v>
      </c>
      <c r="J3990" t="s">
        <v>28</v>
      </c>
      <c r="K3990" t="s">
        <v>29</v>
      </c>
      <c r="L3990">
        <f>Table357[[#This Row],[unit_price]]*Table357[[#This Row],[quantity]]</f>
        <v>201</v>
      </c>
      <c r="M3990">
        <f t="shared" si="375"/>
        <v>279</v>
      </c>
      <c r="N3990">
        <f t="shared" si="377"/>
        <v>78</v>
      </c>
      <c r="O3990" t="s">
        <v>111</v>
      </c>
      <c r="P3990" t="s">
        <v>115</v>
      </c>
      <c r="Q3990" t="str">
        <f>TEXT(Table357[[#This Row],[order_date]],"yyyy")</f>
        <v>2016</v>
      </c>
    </row>
    <row r="3991" spans="1:17" x14ac:dyDescent="0.3">
      <c r="A3991">
        <f t="shared" si="376"/>
        <v>7777899390</v>
      </c>
      <c r="B3991" s="1">
        <v>42717</v>
      </c>
      <c r="C3991" t="str">
        <f t="shared" si="372"/>
        <v>Tuesday</v>
      </c>
      <c r="D3991" t="str">
        <f t="shared" si="373"/>
        <v>December</v>
      </c>
      <c r="E3991">
        <v>16</v>
      </c>
      <c r="F3991" t="s">
        <v>7</v>
      </c>
      <c r="G3991" t="s">
        <v>8</v>
      </c>
      <c r="H3991">
        <f t="shared" si="374"/>
        <v>20.5</v>
      </c>
      <c r="I3991">
        <v>7</v>
      </c>
      <c r="J3991" t="s">
        <v>58</v>
      </c>
      <c r="K3991" t="s">
        <v>59</v>
      </c>
      <c r="L3991">
        <f>Table357[[#This Row],[unit_price]]*Table357[[#This Row],[quantity]]</f>
        <v>112</v>
      </c>
      <c r="M3991">
        <f t="shared" si="375"/>
        <v>143.5</v>
      </c>
      <c r="N3991">
        <f t="shared" si="377"/>
        <v>31.5</v>
      </c>
      <c r="O3991" t="s">
        <v>112</v>
      </c>
      <c r="P3991" t="s">
        <v>114</v>
      </c>
      <c r="Q3991" t="str">
        <f>TEXT(Table357[[#This Row],[order_date]],"yyyy")</f>
        <v>2016</v>
      </c>
    </row>
    <row r="3992" spans="1:17" x14ac:dyDescent="0.3">
      <c r="A3992">
        <f t="shared" si="376"/>
        <v>7777899391</v>
      </c>
      <c r="B3992" s="1">
        <v>42718</v>
      </c>
      <c r="C3992" t="str">
        <f t="shared" si="372"/>
        <v>Wednesday</v>
      </c>
      <c r="D3992" t="str">
        <f t="shared" si="373"/>
        <v>December</v>
      </c>
      <c r="E3992">
        <v>14.75</v>
      </c>
      <c r="F3992" t="s">
        <v>7</v>
      </c>
      <c r="G3992" t="s">
        <v>14</v>
      </c>
      <c r="H3992">
        <f t="shared" si="374"/>
        <v>20.25</v>
      </c>
      <c r="I3992">
        <v>9</v>
      </c>
      <c r="J3992" t="s">
        <v>56</v>
      </c>
      <c r="K3992" t="s">
        <v>57</v>
      </c>
      <c r="L3992">
        <f>Table357[[#This Row],[unit_price]]*Table357[[#This Row],[quantity]]</f>
        <v>132.75</v>
      </c>
      <c r="M3992">
        <f t="shared" si="375"/>
        <v>182.25</v>
      </c>
      <c r="N3992">
        <f t="shared" si="377"/>
        <v>49.5</v>
      </c>
      <c r="O3992" t="s">
        <v>112</v>
      </c>
      <c r="P3992" t="s">
        <v>114</v>
      </c>
      <c r="Q3992" t="str">
        <f>TEXT(Table357[[#This Row],[order_date]],"yyyy")</f>
        <v>2016</v>
      </c>
    </row>
    <row r="3993" spans="1:17" x14ac:dyDescent="0.3">
      <c r="A3993">
        <f t="shared" si="376"/>
        <v>7777899392</v>
      </c>
      <c r="B3993" s="1">
        <v>42718</v>
      </c>
      <c r="C3993" t="str">
        <f t="shared" si="372"/>
        <v>Wednesday</v>
      </c>
      <c r="D3993" t="str">
        <f t="shared" si="373"/>
        <v>December</v>
      </c>
      <c r="E3993">
        <v>16</v>
      </c>
      <c r="F3993" t="s">
        <v>7</v>
      </c>
      <c r="G3993" t="s">
        <v>8</v>
      </c>
      <c r="H3993">
        <f t="shared" si="374"/>
        <v>20.5</v>
      </c>
      <c r="I3993">
        <v>1</v>
      </c>
      <c r="J3993" t="s">
        <v>11</v>
      </c>
      <c r="K3993" t="s">
        <v>12</v>
      </c>
      <c r="L3993">
        <f>Table357[[#This Row],[unit_price]]*Table357[[#This Row],[quantity]]</f>
        <v>16</v>
      </c>
      <c r="M3993">
        <f t="shared" si="375"/>
        <v>20.5</v>
      </c>
      <c r="N3993">
        <f t="shared" si="377"/>
        <v>4.5</v>
      </c>
      <c r="O3993" t="s">
        <v>111</v>
      </c>
      <c r="P3993" t="s">
        <v>115</v>
      </c>
      <c r="Q3993" t="str">
        <f>TEXT(Table357[[#This Row],[order_date]],"yyyy")</f>
        <v>2016</v>
      </c>
    </row>
    <row r="3994" spans="1:17" x14ac:dyDescent="0.3">
      <c r="A3994">
        <f t="shared" si="376"/>
        <v>7777899393</v>
      </c>
      <c r="B3994" s="1">
        <v>42718</v>
      </c>
      <c r="C3994" t="str">
        <f t="shared" si="372"/>
        <v>Wednesday</v>
      </c>
      <c r="D3994" t="str">
        <f t="shared" si="373"/>
        <v>December</v>
      </c>
      <c r="E3994">
        <v>14.75</v>
      </c>
      <c r="F3994" t="s">
        <v>7</v>
      </c>
      <c r="G3994" t="s">
        <v>14</v>
      </c>
      <c r="H3994">
        <f t="shared" si="374"/>
        <v>20.25</v>
      </c>
      <c r="I3994">
        <v>2</v>
      </c>
      <c r="J3994" t="s">
        <v>56</v>
      </c>
      <c r="K3994" t="s">
        <v>57</v>
      </c>
      <c r="L3994">
        <f>Table357[[#This Row],[unit_price]]*Table357[[#This Row],[quantity]]</f>
        <v>29.5</v>
      </c>
      <c r="M3994">
        <f t="shared" si="375"/>
        <v>40.5</v>
      </c>
      <c r="N3994">
        <f t="shared" si="377"/>
        <v>11</v>
      </c>
      <c r="O3994" t="s">
        <v>111</v>
      </c>
      <c r="P3994" t="s">
        <v>115</v>
      </c>
      <c r="Q3994" t="str">
        <f>TEXT(Table357[[#This Row],[order_date]],"yyyy")</f>
        <v>2016</v>
      </c>
    </row>
    <row r="3995" spans="1:17" x14ac:dyDescent="0.3">
      <c r="A3995">
        <f t="shared" si="376"/>
        <v>7777899394</v>
      </c>
      <c r="B3995" s="1">
        <v>42718</v>
      </c>
      <c r="C3995" t="str">
        <f t="shared" si="372"/>
        <v>Wednesday</v>
      </c>
      <c r="D3995" t="str">
        <f t="shared" si="373"/>
        <v>December</v>
      </c>
      <c r="E3995">
        <v>21</v>
      </c>
      <c r="F3995" t="s">
        <v>13</v>
      </c>
      <c r="G3995" t="s">
        <v>14</v>
      </c>
      <c r="H3995">
        <f t="shared" si="374"/>
        <v>28</v>
      </c>
      <c r="I3995">
        <v>11</v>
      </c>
      <c r="J3995" t="s">
        <v>62</v>
      </c>
      <c r="K3995" t="s">
        <v>63</v>
      </c>
      <c r="L3995">
        <f>Table357[[#This Row],[unit_price]]*Table357[[#This Row],[quantity]]</f>
        <v>231</v>
      </c>
      <c r="M3995">
        <f t="shared" si="375"/>
        <v>308</v>
      </c>
      <c r="N3995">
        <f t="shared" si="377"/>
        <v>77</v>
      </c>
      <c r="O3995" t="s">
        <v>112</v>
      </c>
      <c r="P3995" t="s">
        <v>114</v>
      </c>
      <c r="Q3995" t="str">
        <f>TEXT(Table357[[#This Row],[order_date]],"yyyy")</f>
        <v>2016</v>
      </c>
    </row>
    <row r="3996" spans="1:17" x14ac:dyDescent="0.3">
      <c r="A3996">
        <f t="shared" si="376"/>
        <v>7777899395</v>
      </c>
      <c r="B3996" s="1">
        <v>42718</v>
      </c>
      <c r="C3996" t="str">
        <f t="shared" si="372"/>
        <v>Wednesday</v>
      </c>
      <c r="D3996" t="str">
        <f t="shared" si="373"/>
        <v>December</v>
      </c>
      <c r="E3996">
        <v>16.5</v>
      </c>
      <c r="F3996" t="s">
        <v>7</v>
      </c>
      <c r="G3996" t="s">
        <v>17</v>
      </c>
      <c r="H3996">
        <f t="shared" si="374"/>
        <v>25</v>
      </c>
      <c r="I3996">
        <v>5</v>
      </c>
      <c r="J3996" t="s">
        <v>38</v>
      </c>
      <c r="K3996" t="s">
        <v>39</v>
      </c>
      <c r="L3996">
        <f>Table357[[#This Row],[unit_price]]*Table357[[#This Row],[quantity]]</f>
        <v>82.5</v>
      </c>
      <c r="M3996">
        <f t="shared" si="375"/>
        <v>125</v>
      </c>
      <c r="N3996">
        <f t="shared" si="377"/>
        <v>42.5</v>
      </c>
      <c r="O3996" t="s">
        <v>112</v>
      </c>
      <c r="P3996" t="s">
        <v>114</v>
      </c>
      <c r="Q3996" t="str">
        <f>TEXT(Table357[[#This Row],[order_date]],"yyyy")</f>
        <v>2016</v>
      </c>
    </row>
    <row r="3997" spans="1:17" x14ac:dyDescent="0.3">
      <c r="A3997">
        <f t="shared" si="376"/>
        <v>7777899396</v>
      </c>
      <c r="B3997" s="1">
        <v>42718</v>
      </c>
      <c r="C3997" t="str">
        <f t="shared" si="372"/>
        <v>Wednesday</v>
      </c>
      <c r="D3997" t="str">
        <f t="shared" si="373"/>
        <v>December</v>
      </c>
      <c r="E3997">
        <v>12</v>
      </c>
      <c r="F3997" t="s">
        <v>27</v>
      </c>
      <c r="G3997" t="s">
        <v>8</v>
      </c>
      <c r="H3997">
        <f t="shared" si="374"/>
        <v>15</v>
      </c>
      <c r="I3997">
        <v>12</v>
      </c>
      <c r="J3997" t="s">
        <v>11</v>
      </c>
      <c r="K3997" t="s">
        <v>12</v>
      </c>
      <c r="L3997">
        <f>Table357[[#This Row],[unit_price]]*Table357[[#This Row],[quantity]]</f>
        <v>144</v>
      </c>
      <c r="M3997">
        <f t="shared" si="375"/>
        <v>180</v>
      </c>
      <c r="N3997">
        <f t="shared" si="377"/>
        <v>36</v>
      </c>
      <c r="O3997" t="s">
        <v>112</v>
      </c>
      <c r="P3997" t="s">
        <v>115</v>
      </c>
      <c r="Q3997" t="str">
        <f>TEXT(Table357[[#This Row],[order_date]],"yyyy")</f>
        <v>2016</v>
      </c>
    </row>
    <row r="3998" spans="1:17" x14ac:dyDescent="0.3">
      <c r="A3998">
        <f t="shared" si="376"/>
        <v>7777899397</v>
      </c>
      <c r="B3998" s="1">
        <v>42718</v>
      </c>
      <c r="C3998" t="str">
        <f t="shared" si="372"/>
        <v>Wednesday</v>
      </c>
      <c r="D3998" t="str">
        <f t="shared" si="373"/>
        <v>December</v>
      </c>
      <c r="E3998">
        <v>18.5</v>
      </c>
      <c r="F3998" t="s">
        <v>13</v>
      </c>
      <c r="G3998" t="s">
        <v>14</v>
      </c>
      <c r="H3998">
        <f t="shared" si="374"/>
        <v>25.5</v>
      </c>
      <c r="I3998">
        <v>12</v>
      </c>
      <c r="J3998" t="s">
        <v>15</v>
      </c>
      <c r="K3998" t="s">
        <v>16</v>
      </c>
      <c r="L3998">
        <f>Table357[[#This Row],[unit_price]]*Table357[[#This Row],[quantity]]</f>
        <v>222</v>
      </c>
      <c r="M3998">
        <f t="shared" si="375"/>
        <v>306</v>
      </c>
      <c r="N3998">
        <f t="shared" si="377"/>
        <v>84</v>
      </c>
      <c r="O3998" t="s">
        <v>111</v>
      </c>
      <c r="P3998" t="s">
        <v>115</v>
      </c>
      <c r="Q3998" t="str">
        <f>TEXT(Table357[[#This Row],[order_date]],"yyyy")</f>
        <v>2016</v>
      </c>
    </row>
    <row r="3999" spans="1:17" x14ac:dyDescent="0.3">
      <c r="A3999">
        <f t="shared" si="376"/>
        <v>7777899398</v>
      </c>
      <c r="B3999" s="1">
        <v>42718</v>
      </c>
      <c r="C3999" t="str">
        <f t="shared" si="372"/>
        <v>Wednesday</v>
      </c>
      <c r="D3999" t="str">
        <f t="shared" si="373"/>
        <v>December</v>
      </c>
      <c r="E3999">
        <v>20.75</v>
      </c>
      <c r="F3999" t="s">
        <v>13</v>
      </c>
      <c r="G3999" t="s">
        <v>22</v>
      </c>
      <c r="H3999">
        <f t="shared" si="374"/>
        <v>28.75</v>
      </c>
      <c r="I3999">
        <v>9</v>
      </c>
      <c r="J3999" t="s">
        <v>46</v>
      </c>
      <c r="K3999" t="s">
        <v>47</v>
      </c>
      <c r="L3999">
        <f>Table357[[#This Row],[unit_price]]*Table357[[#This Row],[quantity]]</f>
        <v>186.75</v>
      </c>
      <c r="M3999">
        <f t="shared" si="375"/>
        <v>258.75</v>
      </c>
      <c r="N3999">
        <f t="shared" si="377"/>
        <v>72</v>
      </c>
      <c r="O3999" t="s">
        <v>112</v>
      </c>
      <c r="P3999" t="s">
        <v>114</v>
      </c>
      <c r="Q3999" t="str">
        <f>TEXT(Table357[[#This Row],[order_date]],"yyyy")</f>
        <v>2016</v>
      </c>
    </row>
    <row r="4000" spans="1:17" x14ac:dyDescent="0.3">
      <c r="A4000">
        <f t="shared" si="376"/>
        <v>7777899399</v>
      </c>
      <c r="B4000" s="1">
        <v>42718</v>
      </c>
      <c r="C4000" t="str">
        <f t="shared" si="372"/>
        <v>Wednesday</v>
      </c>
      <c r="D4000" t="str">
        <f t="shared" si="373"/>
        <v>December</v>
      </c>
      <c r="E4000">
        <v>20.5</v>
      </c>
      <c r="F4000" t="s">
        <v>13</v>
      </c>
      <c r="G4000" t="s">
        <v>8</v>
      </c>
      <c r="H4000">
        <f t="shared" si="374"/>
        <v>26.5</v>
      </c>
      <c r="I4000">
        <v>8</v>
      </c>
      <c r="J4000" t="s">
        <v>30</v>
      </c>
      <c r="K4000" t="s">
        <v>31</v>
      </c>
      <c r="L4000">
        <f>Table357[[#This Row],[unit_price]]*Table357[[#This Row],[quantity]]</f>
        <v>164</v>
      </c>
      <c r="M4000">
        <f t="shared" si="375"/>
        <v>212</v>
      </c>
      <c r="N4000">
        <f t="shared" si="377"/>
        <v>48</v>
      </c>
      <c r="O4000" t="s">
        <v>112</v>
      </c>
      <c r="P4000" t="s">
        <v>114</v>
      </c>
      <c r="Q4000" t="str">
        <f>TEXT(Table357[[#This Row],[order_date]],"yyyy")</f>
        <v>2016</v>
      </c>
    </row>
    <row r="4001" spans="1:17" x14ac:dyDescent="0.3">
      <c r="A4001">
        <f t="shared" si="376"/>
        <v>7777899400</v>
      </c>
      <c r="B4001" s="1">
        <v>42718</v>
      </c>
      <c r="C4001" t="str">
        <f t="shared" si="372"/>
        <v>Wednesday</v>
      </c>
      <c r="D4001" t="str">
        <f t="shared" si="373"/>
        <v>December</v>
      </c>
      <c r="E4001">
        <v>20.5</v>
      </c>
      <c r="F4001" t="s">
        <v>13</v>
      </c>
      <c r="G4001" t="s">
        <v>8</v>
      </c>
      <c r="H4001">
        <f t="shared" si="374"/>
        <v>26.5</v>
      </c>
      <c r="I4001">
        <v>11</v>
      </c>
      <c r="J4001" t="s">
        <v>36</v>
      </c>
      <c r="K4001" t="s">
        <v>37</v>
      </c>
      <c r="L4001">
        <f>Table357[[#This Row],[unit_price]]*Table357[[#This Row],[quantity]]</f>
        <v>225.5</v>
      </c>
      <c r="M4001">
        <f t="shared" si="375"/>
        <v>291.5</v>
      </c>
      <c r="N4001">
        <f t="shared" si="377"/>
        <v>66</v>
      </c>
      <c r="O4001" t="s">
        <v>111</v>
      </c>
      <c r="P4001" t="s">
        <v>115</v>
      </c>
      <c r="Q4001" t="str">
        <f>TEXT(Table357[[#This Row],[order_date]],"yyyy")</f>
        <v>2016</v>
      </c>
    </row>
    <row r="4002" spans="1:17" x14ac:dyDescent="0.3">
      <c r="A4002">
        <f t="shared" si="376"/>
        <v>7777899401</v>
      </c>
      <c r="B4002" s="1">
        <v>42719</v>
      </c>
      <c r="C4002" t="str">
        <f t="shared" si="372"/>
        <v>Thursday</v>
      </c>
      <c r="D4002" t="str">
        <f t="shared" si="373"/>
        <v>December</v>
      </c>
      <c r="E4002">
        <v>15.25</v>
      </c>
      <c r="F4002" t="s">
        <v>13</v>
      </c>
      <c r="G4002" t="s">
        <v>8</v>
      </c>
      <c r="H4002">
        <f t="shared" si="374"/>
        <v>21.25</v>
      </c>
      <c r="I4002">
        <v>7</v>
      </c>
      <c r="J4002" t="s">
        <v>48</v>
      </c>
      <c r="K4002" t="s">
        <v>49</v>
      </c>
      <c r="L4002">
        <f>Table357[[#This Row],[unit_price]]*Table357[[#This Row],[quantity]]</f>
        <v>106.75</v>
      </c>
      <c r="M4002">
        <f t="shared" si="375"/>
        <v>148.75</v>
      </c>
      <c r="N4002">
        <f t="shared" si="377"/>
        <v>42</v>
      </c>
      <c r="O4002" t="s">
        <v>112</v>
      </c>
      <c r="P4002" t="s">
        <v>115</v>
      </c>
      <c r="Q4002" t="str">
        <f>TEXT(Table357[[#This Row],[order_date]],"yyyy")</f>
        <v>2016</v>
      </c>
    </row>
    <row r="4003" spans="1:17" x14ac:dyDescent="0.3">
      <c r="A4003">
        <f t="shared" si="376"/>
        <v>7777899402</v>
      </c>
      <c r="B4003" s="1">
        <v>42719</v>
      </c>
      <c r="C4003" t="str">
        <f t="shared" si="372"/>
        <v>Thursday</v>
      </c>
      <c r="D4003" t="str">
        <f t="shared" si="373"/>
        <v>December</v>
      </c>
      <c r="E4003">
        <v>12</v>
      </c>
      <c r="F4003" t="s">
        <v>27</v>
      </c>
      <c r="G4003" t="s">
        <v>14</v>
      </c>
      <c r="H4003">
        <f t="shared" si="374"/>
        <v>16</v>
      </c>
      <c r="I4003">
        <v>10</v>
      </c>
      <c r="J4003" t="s">
        <v>42</v>
      </c>
      <c r="K4003" t="s">
        <v>43</v>
      </c>
      <c r="L4003">
        <f>Table357[[#This Row],[unit_price]]*Table357[[#This Row],[quantity]]</f>
        <v>120</v>
      </c>
      <c r="M4003">
        <f t="shared" si="375"/>
        <v>160</v>
      </c>
      <c r="N4003">
        <f t="shared" si="377"/>
        <v>40</v>
      </c>
      <c r="O4003" t="s">
        <v>112</v>
      </c>
      <c r="P4003" t="s">
        <v>114</v>
      </c>
      <c r="Q4003" t="str">
        <f>TEXT(Table357[[#This Row],[order_date]],"yyyy")</f>
        <v>2016</v>
      </c>
    </row>
    <row r="4004" spans="1:17" x14ac:dyDescent="0.3">
      <c r="A4004">
        <f t="shared" si="376"/>
        <v>7777899403</v>
      </c>
      <c r="B4004" s="1">
        <v>42719</v>
      </c>
      <c r="C4004" t="str">
        <f t="shared" si="372"/>
        <v>Thursday</v>
      </c>
      <c r="D4004" t="str">
        <f t="shared" si="373"/>
        <v>December</v>
      </c>
      <c r="E4004">
        <v>20.75</v>
      </c>
      <c r="F4004" t="s">
        <v>13</v>
      </c>
      <c r="G4004" t="s">
        <v>17</v>
      </c>
      <c r="H4004">
        <f t="shared" si="374"/>
        <v>30.75</v>
      </c>
      <c r="I4004">
        <v>12</v>
      </c>
      <c r="J4004" t="s">
        <v>66</v>
      </c>
      <c r="K4004" t="s">
        <v>67</v>
      </c>
      <c r="L4004">
        <f>Table357[[#This Row],[unit_price]]*Table357[[#This Row],[quantity]]</f>
        <v>249</v>
      </c>
      <c r="M4004">
        <f t="shared" si="375"/>
        <v>369</v>
      </c>
      <c r="N4004">
        <f t="shared" si="377"/>
        <v>120</v>
      </c>
      <c r="O4004" t="s">
        <v>112</v>
      </c>
      <c r="P4004" t="s">
        <v>114</v>
      </c>
      <c r="Q4004" t="str">
        <f>TEXT(Table357[[#This Row],[order_date]],"yyyy")</f>
        <v>2016</v>
      </c>
    </row>
    <row r="4005" spans="1:17" x14ac:dyDescent="0.3">
      <c r="A4005">
        <f t="shared" si="376"/>
        <v>7777899404</v>
      </c>
      <c r="B4005" s="1">
        <v>42720</v>
      </c>
      <c r="C4005" t="str">
        <f t="shared" si="372"/>
        <v>Friday</v>
      </c>
      <c r="D4005" t="str">
        <f t="shared" si="373"/>
        <v>December</v>
      </c>
      <c r="E4005">
        <v>20.75</v>
      </c>
      <c r="F4005" t="s">
        <v>13</v>
      </c>
      <c r="G4005" t="s">
        <v>17</v>
      </c>
      <c r="H4005">
        <f t="shared" si="374"/>
        <v>30.75</v>
      </c>
      <c r="I4005">
        <v>3</v>
      </c>
      <c r="J4005" t="s">
        <v>32</v>
      </c>
      <c r="K4005" t="s">
        <v>33</v>
      </c>
      <c r="L4005">
        <f>Table357[[#This Row],[unit_price]]*Table357[[#This Row],[quantity]]</f>
        <v>62.25</v>
      </c>
      <c r="M4005">
        <f t="shared" si="375"/>
        <v>92.25</v>
      </c>
      <c r="N4005">
        <f t="shared" si="377"/>
        <v>30</v>
      </c>
      <c r="O4005" t="s">
        <v>112</v>
      </c>
      <c r="P4005" t="s">
        <v>115</v>
      </c>
      <c r="Q4005" t="str">
        <f>TEXT(Table357[[#This Row],[order_date]],"yyyy")</f>
        <v>2016</v>
      </c>
    </row>
    <row r="4006" spans="1:17" x14ac:dyDescent="0.3">
      <c r="A4006">
        <f t="shared" si="376"/>
        <v>7777899405</v>
      </c>
      <c r="B4006" s="1">
        <v>42720</v>
      </c>
      <c r="C4006" t="str">
        <f t="shared" si="372"/>
        <v>Friday</v>
      </c>
      <c r="D4006" t="str">
        <f t="shared" si="373"/>
        <v>December</v>
      </c>
      <c r="E4006">
        <v>14.75</v>
      </c>
      <c r="F4006" t="s">
        <v>7</v>
      </c>
      <c r="G4006" t="s">
        <v>14</v>
      </c>
      <c r="H4006">
        <f t="shared" si="374"/>
        <v>20.25</v>
      </c>
      <c r="I4006">
        <v>4</v>
      </c>
      <c r="J4006" t="s">
        <v>56</v>
      </c>
      <c r="K4006" t="s">
        <v>57</v>
      </c>
      <c r="L4006">
        <f>Table357[[#This Row],[unit_price]]*Table357[[#This Row],[quantity]]</f>
        <v>59</v>
      </c>
      <c r="M4006">
        <f t="shared" si="375"/>
        <v>81</v>
      </c>
      <c r="N4006">
        <f t="shared" si="377"/>
        <v>22</v>
      </c>
      <c r="O4006" t="s">
        <v>112</v>
      </c>
      <c r="P4006" t="s">
        <v>115</v>
      </c>
      <c r="Q4006" t="str">
        <f>TEXT(Table357[[#This Row],[order_date]],"yyyy")</f>
        <v>2016</v>
      </c>
    </row>
    <row r="4007" spans="1:17" x14ac:dyDescent="0.3">
      <c r="A4007">
        <f t="shared" si="376"/>
        <v>7777899406</v>
      </c>
      <c r="B4007" s="1">
        <v>42720</v>
      </c>
      <c r="C4007" t="str">
        <f t="shared" si="372"/>
        <v>Friday</v>
      </c>
      <c r="D4007" t="str">
        <f t="shared" si="373"/>
        <v>December</v>
      </c>
      <c r="E4007">
        <v>20.25</v>
      </c>
      <c r="F4007" t="s">
        <v>13</v>
      </c>
      <c r="G4007" t="s">
        <v>17</v>
      </c>
      <c r="H4007">
        <f t="shared" si="374"/>
        <v>30.25</v>
      </c>
      <c r="I4007">
        <v>11</v>
      </c>
      <c r="J4007" t="s">
        <v>70</v>
      </c>
      <c r="K4007" t="s">
        <v>71</v>
      </c>
      <c r="L4007">
        <f>Table357[[#This Row],[unit_price]]*Table357[[#This Row],[quantity]]</f>
        <v>222.75</v>
      </c>
      <c r="M4007">
        <f t="shared" si="375"/>
        <v>332.75</v>
      </c>
      <c r="N4007">
        <f t="shared" si="377"/>
        <v>110</v>
      </c>
      <c r="O4007" t="s">
        <v>111</v>
      </c>
      <c r="P4007" t="s">
        <v>115</v>
      </c>
      <c r="Q4007" t="str">
        <f>TEXT(Table357[[#This Row],[order_date]],"yyyy")</f>
        <v>2016</v>
      </c>
    </row>
    <row r="4008" spans="1:17" x14ac:dyDescent="0.3">
      <c r="A4008">
        <f t="shared" si="376"/>
        <v>7777899407</v>
      </c>
      <c r="B4008" s="1">
        <v>42720</v>
      </c>
      <c r="C4008" t="str">
        <f t="shared" si="372"/>
        <v>Friday</v>
      </c>
      <c r="D4008" t="str">
        <f t="shared" si="373"/>
        <v>December</v>
      </c>
      <c r="E4008">
        <v>12.5</v>
      </c>
      <c r="F4008" t="s">
        <v>27</v>
      </c>
      <c r="G4008" t="s">
        <v>17</v>
      </c>
      <c r="H4008">
        <f t="shared" si="374"/>
        <v>19.5</v>
      </c>
      <c r="I4008">
        <v>12</v>
      </c>
      <c r="J4008" t="s">
        <v>32</v>
      </c>
      <c r="K4008" t="s">
        <v>33</v>
      </c>
      <c r="L4008">
        <f>Table357[[#This Row],[unit_price]]*Table357[[#This Row],[quantity]]</f>
        <v>150</v>
      </c>
      <c r="M4008">
        <f t="shared" si="375"/>
        <v>234</v>
      </c>
      <c r="N4008">
        <f t="shared" si="377"/>
        <v>84</v>
      </c>
      <c r="O4008" t="s">
        <v>112</v>
      </c>
      <c r="P4008" t="s">
        <v>115</v>
      </c>
      <c r="Q4008" t="str">
        <f>TEXT(Table357[[#This Row],[order_date]],"yyyy")</f>
        <v>2016</v>
      </c>
    </row>
    <row r="4009" spans="1:17" x14ac:dyDescent="0.3">
      <c r="A4009">
        <f t="shared" si="376"/>
        <v>7777899408</v>
      </c>
      <c r="B4009" s="1">
        <v>42721</v>
      </c>
      <c r="C4009" t="str">
        <f t="shared" si="372"/>
        <v>Saturday</v>
      </c>
      <c r="D4009" t="str">
        <f t="shared" si="373"/>
        <v>December</v>
      </c>
      <c r="E4009">
        <v>16.5</v>
      </c>
      <c r="F4009" t="s">
        <v>7</v>
      </c>
      <c r="G4009" t="s">
        <v>17</v>
      </c>
      <c r="H4009">
        <f t="shared" si="374"/>
        <v>25</v>
      </c>
      <c r="I4009">
        <v>4</v>
      </c>
      <c r="J4009" t="s">
        <v>38</v>
      </c>
      <c r="K4009" t="s">
        <v>39</v>
      </c>
      <c r="L4009">
        <f>Table357[[#This Row],[unit_price]]*Table357[[#This Row],[quantity]]</f>
        <v>66</v>
      </c>
      <c r="M4009">
        <f t="shared" si="375"/>
        <v>100</v>
      </c>
      <c r="N4009">
        <f t="shared" si="377"/>
        <v>34</v>
      </c>
      <c r="O4009" t="s">
        <v>111</v>
      </c>
      <c r="P4009" t="s">
        <v>114</v>
      </c>
      <c r="Q4009" t="str">
        <f>TEXT(Table357[[#This Row],[order_date]],"yyyy")</f>
        <v>2016</v>
      </c>
    </row>
    <row r="4010" spans="1:17" x14ac:dyDescent="0.3">
      <c r="A4010">
        <f t="shared" si="376"/>
        <v>7777899409</v>
      </c>
      <c r="B4010" s="1">
        <v>42721</v>
      </c>
      <c r="C4010" t="str">
        <f t="shared" si="372"/>
        <v>Saturday</v>
      </c>
      <c r="D4010" t="str">
        <f t="shared" si="373"/>
        <v>December</v>
      </c>
      <c r="E4010">
        <v>16.75</v>
      </c>
      <c r="F4010" t="s">
        <v>7</v>
      </c>
      <c r="G4010" t="s">
        <v>22</v>
      </c>
      <c r="H4010">
        <f t="shared" si="374"/>
        <v>23.25</v>
      </c>
      <c r="I4010">
        <v>11</v>
      </c>
      <c r="J4010" t="s">
        <v>46</v>
      </c>
      <c r="K4010" t="s">
        <v>47</v>
      </c>
      <c r="L4010">
        <f>Table357[[#This Row],[unit_price]]*Table357[[#This Row],[quantity]]</f>
        <v>184.25</v>
      </c>
      <c r="M4010">
        <f t="shared" si="375"/>
        <v>255.75</v>
      </c>
      <c r="N4010">
        <f t="shared" si="377"/>
        <v>71.5</v>
      </c>
      <c r="O4010" t="s">
        <v>111</v>
      </c>
      <c r="P4010" t="s">
        <v>114</v>
      </c>
      <c r="Q4010" t="str">
        <f>TEXT(Table357[[#This Row],[order_date]],"yyyy")</f>
        <v>2016</v>
      </c>
    </row>
    <row r="4011" spans="1:17" x14ac:dyDescent="0.3">
      <c r="A4011">
        <f t="shared" si="376"/>
        <v>7777899410</v>
      </c>
      <c r="B4011" s="1">
        <v>42721</v>
      </c>
      <c r="C4011" t="str">
        <f t="shared" si="372"/>
        <v>Saturday</v>
      </c>
      <c r="D4011" t="str">
        <f t="shared" si="373"/>
        <v>December</v>
      </c>
      <c r="E4011">
        <v>14.75</v>
      </c>
      <c r="F4011" t="s">
        <v>7</v>
      </c>
      <c r="G4011" t="s">
        <v>14</v>
      </c>
      <c r="H4011">
        <f t="shared" si="374"/>
        <v>20.25</v>
      </c>
      <c r="I4011">
        <v>3</v>
      </c>
      <c r="J4011" t="s">
        <v>56</v>
      </c>
      <c r="K4011" t="s">
        <v>57</v>
      </c>
      <c r="L4011">
        <f>Table357[[#This Row],[unit_price]]*Table357[[#This Row],[quantity]]</f>
        <v>44.25</v>
      </c>
      <c r="M4011">
        <f t="shared" si="375"/>
        <v>60.75</v>
      </c>
      <c r="N4011">
        <f t="shared" si="377"/>
        <v>16.5</v>
      </c>
      <c r="O4011" t="s">
        <v>111</v>
      </c>
      <c r="P4011" t="s">
        <v>114</v>
      </c>
      <c r="Q4011" t="str">
        <f>TEXT(Table357[[#This Row],[order_date]],"yyyy")</f>
        <v>2016</v>
      </c>
    </row>
    <row r="4012" spans="1:17" x14ac:dyDescent="0.3">
      <c r="A4012">
        <f t="shared" si="376"/>
        <v>7777899411</v>
      </c>
      <c r="B4012" s="1">
        <v>42721</v>
      </c>
      <c r="C4012" t="str">
        <f t="shared" si="372"/>
        <v>Saturday</v>
      </c>
      <c r="D4012" t="str">
        <f t="shared" si="373"/>
        <v>December</v>
      </c>
      <c r="E4012">
        <v>17.5</v>
      </c>
      <c r="F4012" t="s">
        <v>13</v>
      </c>
      <c r="G4012" t="s">
        <v>8</v>
      </c>
      <c r="H4012">
        <f t="shared" si="374"/>
        <v>23.5</v>
      </c>
      <c r="I4012">
        <v>8</v>
      </c>
      <c r="J4012" t="s">
        <v>74</v>
      </c>
      <c r="K4012" t="s">
        <v>75</v>
      </c>
      <c r="L4012">
        <f>Table357[[#This Row],[unit_price]]*Table357[[#This Row],[quantity]]</f>
        <v>140</v>
      </c>
      <c r="M4012">
        <f t="shared" si="375"/>
        <v>188</v>
      </c>
      <c r="N4012">
        <f t="shared" si="377"/>
        <v>48</v>
      </c>
      <c r="O4012" t="s">
        <v>112</v>
      </c>
      <c r="P4012" t="s">
        <v>114</v>
      </c>
      <c r="Q4012" t="str">
        <f>TEXT(Table357[[#This Row],[order_date]],"yyyy")</f>
        <v>2016</v>
      </c>
    </row>
    <row r="4013" spans="1:17" x14ac:dyDescent="0.3">
      <c r="A4013">
        <f t="shared" si="376"/>
        <v>7777899412</v>
      </c>
      <c r="B4013" s="1">
        <v>42721</v>
      </c>
      <c r="C4013" t="str">
        <f t="shared" si="372"/>
        <v>Saturday</v>
      </c>
      <c r="D4013" t="str">
        <f t="shared" si="373"/>
        <v>December</v>
      </c>
      <c r="E4013">
        <v>20.75</v>
      </c>
      <c r="F4013" t="s">
        <v>13</v>
      </c>
      <c r="G4013" t="s">
        <v>22</v>
      </c>
      <c r="H4013">
        <f t="shared" si="374"/>
        <v>28.75</v>
      </c>
      <c r="I4013">
        <v>8</v>
      </c>
      <c r="J4013" t="s">
        <v>23</v>
      </c>
      <c r="K4013" t="s">
        <v>24</v>
      </c>
      <c r="L4013">
        <f>Table357[[#This Row],[unit_price]]*Table357[[#This Row],[quantity]]</f>
        <v>166</v>
      </c>
      <c r="M4013">
        <f t="shared" si="375"/>
        <v>230</v>
      </c>
      <c r="N4013">
        <f t="shared" si="377"/>
        <v>64</v>
      </c>
      <c r="O4013" t="s">
        <v>111</v>
      </c>
      <c r="P4013" t="s">
        <v>114</v>
      </c>
      <c r="Q4013" t="str">
        <f>TEXT(Table357[[#This Row],[order_date]],"yyyy")</f>
        <v>2016</v>
      </c>
    </row>
    <row r="4014" spans="1:17" x14ac:dyDescent="0.3">
      <c r="A4014">
        <f t="shared" si="376"/>
        <v>7777899413</v>
      </c>
      <c r="B4014" s="1">
        <v>42722</v>
      </c>
      <c r="C4014" t="str">
        <f t="shared" si="372"/>
        <v>Sunday</v>
      </c>
      <c r="D4014" t="str">
        <f t="shared" si="373"/>
        <v>December</v>
      </c>
      <c r="E4014">
        <v>16</v>
      </c>
      <c r="F4014" t="s">
        <v>7</v>
      </c>
      <c r="G4014" t="s">
        <v>14</v>
      </c>
      <c r="H4014">
        <f t="shared" si="374"/>
        <v>21.5</v>
      </c>
      <c r="I4014">
        <v>8</v>
      </c>
      <c r="J4014" t="s">
        <v>20</v>
      </c>
      <c r="K4014" t="s">
        <v>21</v>
      </c>
      <c r="L4014">
        <f>Table357[[#This Row],[unit_price]]*Table357[[#This Row],[quantity]]</f>
        <v>128</v>
      </c>
      <c r="M4014">
        <f t="shared" si="375"/>
        <v>172</v>
      </c>
      <c r="N4014">
        <f t="shared" si="377"/>
        <v>44</v>
      </c>
      <c r="O4014" t="s">
        <v>112</v>
      </c>
      <c r="P4014" t="s">
        <v>115</v>
      </c>
      <c r="Q4014" t="str">
        <f>TEXT(Table357[[#This Row],[order_date]],"yyyy")</f>
        <v>2016</v>
      </c>
    </row>
    <row r="4015" spans="1:17" x14ac:dyDescent="0.3">
      <c r="A4015">
        <f t="shared" si="376"/>
        <v>7777899414</v>
      </c>
      <c r="B4015" s="1">
        <v>42722</v>
      </c>
      <c r="C4015" t="str">
        <f t="shared" si="372"/>
        <v>Sunday</v>
      </c>
      <c r="D4015" t="str">
        <f t="shared" si="373"/>
        <v>December</v>
      </c>
      <c r="E4015">
        <v>12.5</v>
      </c>
      <c r="F4015" t="s">
        <v>27</v>
      </c>
      <c r="G4015" t="s">
        <v>17</v>
      </c>
      <c r="H4015">
        <f t="shared" si="374"/>
        <v>19.5</v>
      </c>
      <c r="I4015">
        <v>4</v>
      </c>
      <c r="J4015" t="s">
        <v>32</v>
      </c>
      <c r="K4015" t="s">
        <v>33</v>
      </c>
      <c r="L4015">
        <f>Table357[[#This Row],[unit_price]]*Table357[[#This Row],[quantity]]</f>
        <v>50</v>
      </c>
      <c r="M4015">
        <f t="shared" si="375"/>
        <v>78</v>
      </c>
      <c r="N4015">
        <f t="shared" si="377"/>
        <v>28</v>
      </c>
      <c r="O4015" t="s">
        <v>112</v>
      </c>
      <c r="P4015" t="s">
        <v>115</v>
      </c>
      <c r="Q4015" t="str">
        <f>TEXT(Table357[[#This Row],[order_date]],"yyyy")</f>
        <v>2016</v>
      </c>
    </row>
    <row r="4016" spans="1:17" x14ac:dyDescent="0.3">
      <c r="A4016">
        <f t="shared" si="376"/>
        <v>7777899415</v>
      </c>
      <c r="B4016" s="1">
        <v>42722</v>
      </c>
      <c r="C4016" t="str">
        <f t="shared" si="372"/>
        <v>Sunday</v>
      </c>
      <c r="D4016" t="str">
        <f t="shared" si="373"/>
        <v>December</v>
      </c>
      <c r="E4016">
        <v>25.5</v>
      </c>
      <c r="F4016" t="s">
        <v>76</v>
      </c>
      <c r="G4016" t="s">
        <v>8</v>
      </c>
      <c r="H4016">
        <f t="shared" si="374"/>
        <v>26.5</v>
      </c>
      <c r="I4016">
        <v>8</v>
      </c>
      <c r="J4016" t="s">
        <v>30</v>
      </c>
      <c r="K4016" t="s">
        <v>31</v>
      </c>
      <c r="L4016">
        <f>Table357[[#This Row],[unit_price]]*Table357[[#This Row],[quantity]]</f>
        <v>204</v>
      </c>
      <c r="M4016">
        <f t="shared" si="375"/>
        <v>212</v>
      </c>
      <c r="N4016">
        <f t="shared" si="377"/>
        <v>8</v>
      </c>
      <c r="O4016" t="s">
        <v>111</v>
      </c>
      <c r="P4016" t="s">
        <v>114</v>
      </c>
      <c r="Q4016" t="str">
        <f>TEXT(Table357[[#This Row],[order_date]],"yyyy")</f>
        <v>2016</v>
      </c>
    </row>
    <row r="4017" spans="1:17" x14ac:dyDescent="0.3">
      <c r="A4017">
        <f t="shared" si="376"/>
        <v>7777899416</v>
      </c>
      <c r="B4017" s="1">
        <v>42722</v>
      </c>
      <c r="C4017" t="str">
        <f t="shared" si="372"/>
        <v>Sunday</v>
      </c>
      <c r="D4017" t="str">
        <f t="shared" si="373"/>
        <v>December</v>
      </c>
      <c r="E4017">
        <v>14.75</v>
      </c>
      <c r="F4017" t="s">
        <v>7</v>
      </c>
      <c r="G4017" t="s">
        <v>14</v>
      </c>
      <c r="H4017">
        <f t="shared" si="374"/>
        <v>20.25</v>
      </c>
      <c r="I4017">
        <v>8</v>
      </c>
      <c r="J4017" t="s">
        <v>56</v>
      </c>
      <c r="K4017" t="s">
        <v>57</v>
      </c>
      <c r="L4017">
        <f>Table357[[#This Row],[unit_price]]*Table357[[#This Row],[quantity]]</f>
        <v>118</v>
      </c>
      <c r="M4017">
        <f t="shared" si="375"/>
        <v>162</v>
      </c>
      <c r="N4017">
        <f t="shared" si="377"/>
        <v>44</v>
      </c>
      <c r="O4017" t="s">
        <v>112</v>
      </c>
      <c r="P4017" t="s">
        <v>114</v>
      </c>
      <c r="Q4017" t="str">
        <f>TEXT(Table357[[#This Row],[order_date]],"yyyy")</f>
        <v>2016</v>
      </c>
    </row>
    <row r="4018" spans="1:17" x14ac:dyDescent="0.3">
      <c r="A4018">
        <f t="shared" si="376"/>
        <v>7777899417</v>
      </c>
      <c r="B4018" s="1">
        <v>42722</v>
      </c>
      <c r="C4018" t="str">
        <f t="shared" si="372"/>
        <v>Sunday</v>
      </c>
      <c r="D4018" t="str">
        <f t="shared" si="373"/>
        <v>December</v>
      </c>
      <c r="E4018">
        <v>16.5</v>
      </c>
      <c r="F4018" t="s">
        <v>7</v>
      </c>
      <c r="G4018" t="s">
        <v>17</v>
      </c>
      <c r="H4018">
        <f t="shared" si="374"/>
        <v>25</v>
      </c>
      <c r="I4018">
        <v>12</v>
      </c>
      <c r="J4018" t="s">
        <v>66</v>
      </c>
      <c r="K4018" t="s">
        <v>67</v>
      </c>
      <c r="L4018">
        <f>Table357[[#This Row],[unit_price]]*Table357[[#This Row],[quantity]]</f>
        <v>198</v>
      </c>
      <c r="M4018">
        <f t="shared" si="375"/>
        <v>300</v>
      </c>
      <c r="N4018">
        <f t="shared" si="377"/>
        <v>102</v>
      </c>
      <c r="O4018" t="s">
        <v>111</v>
      </c>
      <c r="P4018" t="s">
        <v>115</v>
      </c>
      <c r="Q4018" t="str">
        <f>TEXT(Table357[[#This Row],[order_date]],"yyyy")</f>
        <v>2016</v>
      </c>
    </row>
    <row r="4019" spans="1:17" x14ac:dyDescent="0.3">
      <c r="A4019">
        <f t="shared" si="376"/>
        <v>7777899418</v>
      </c>
      <c r="B4019" s="1">
        <v>42722</v>
      </c>
      <c r="C4019" t="str">
        <f t="shared" si="372"/>
        <v>Sunday</v>
      </c>
      <c r="D4019" t="str">
        <f t="shared" si="373"/>
        <v>December</v>
      </c>
      <c r="E4019">
        <v>16</v>
      </c>
      <c r="F4019" t="s">
        <v>7</v>
      </c>
      <c r="G4019" t="s">
        <v>14</v>
      </c>
      <c r="H4019">
        <f t="shared" si="374"/>
        <v>21.5</v>
      </c>
      <c r="I4019">
        <v>6</v>
      </c>
      <c r="J4019" t="s">
        <v>42</v>
      </c>
      <c r="K4019" t="s">
        <v>43</v>
      </c>
      <c r="L4019">
        <f>Table357[[#This Row],[unit_price]]*Table357[[#This Row],[quantity]]</f>
        <v>96</v>
      </c>
      <c r="M4019">
        <f t="shared" si="375"/>
        <v>129</v>
      </c>
      <c r="N4019">
        <f t="shared" si="377"/>
        <v>33</v>
      </c>
      <c r="O4019" t="s">
        <v>112</v>
      </c>
      <c r="P4019" t="s">
        <v>115</v>
      </c>
      <c r="Q4019" t="str">
        <f>TEXT(Table357[[#This Row],[order_date]],"yyyy")</f>
        <v>2016</v>
      </c>
    </row>
    <row r="4020" spans="1:17" x14ac:dyDescent="0.3">
      <c r="A4020">
        <f t="shared" si="376"/>
        <v>7777899419</v>
      </c>
      <c r="B4020" s="1">
        <v>42722</v>
      </c>
      <c r="C4020" t="str">
        <f t="shared" si="372"/>
        <v>Sunday</v>
      </c>
      <c r="D4020" t="str">
        <f t="shared" si="373"/>
        <v>December</v>
      </c>
      <c r="E4020">
        <v>20.75</v>
      </c>
      <c r="F4020" t="s">
        <v>13</v>
      </c>
      <c r="G4020" t="s">
        <v>22</v>
      </c>
      <c r="H4020">
        <f t="shared" si="374"/>
        <v>28.75</v>
      </c>
      <c r="I4020">
        <v>5</v>
      </c>
      <c r="J4020" t="s">
        <v>46</v>
      </c>
      <c r="K4020" t="s">
        <v>47</v>
      </c>
      <c r="L4020">
        <f>Table357[[#This Row],[unit_price]]*Table357[[#This Row],[quantity]]</f>
        <v>103.75</v>
      </c>
      <c r="M4020">
        <f t="shared" si="375"/>
        <v>143.75</v>
      </c>
      <c r="N4020">
        <f t="shared" si="377"/>
        <v>40</v>
      </c>
      <c r="O4020" t="s">
        <v>111</v>
      </c>
      <c r="P4020" t="s">
        <v>115</v>
      </c>
      <c r="Q4020" t="str">
        <f>TEXT(Table357[[#This Row],[order_date]],"yyyy")</f>
        <v>2016</v>
      </c>
    </row>
    <row r="4021" spans="1:17" x14ac:dyDescent="0.3">
      <c r="A4021">
        <f t="shared" si="376"/>
        <v>7777899420</v>
      </c>
      <c r="B4021" s="1">
        <v>42722</v>
      </c>
      <c r="C4021" t="str">
        <f t="shared" si="372"/>
        <v>Sunday</v>
      </c>
      <c r="D4021" t="str">
        <f t="shared" si="373"/>
        <v>December</v>
      </c>
      <c r="E4021">
        <v>20.75</v>
      </c>
      <c r="F4021" t="s">
        <v>13</v>
      </c>
      <c r="G4021" t="s">
        <v>22</v>
      </c>
      <c r="H4021">
        <f t="shared" si="374"/>
        <v>28.75</v>
      </c>
      <c r="I4021">
        <v>3</v>
      </c>
      <c r="J4021" t="s">
        <v>28</v>
      </c>
      <c r="K4021" t="s">
        <v>29</v>
      </c>
      <c r="L4021">
        <f>Table357[[#This Row],[unit_price]]*Table357[[#This Row],[quantity]]</f>
        <v>62.25</v>
      </c>
      <c r="M4021">
        <f t="shared" si="375"/>
        <v>86.25</v>
      </c>
      <c r="N4021">
        <f t="shared" si="377"/>
        <v>24</v>
      </c>
      <c r="O4021" t="s">
        <v>112</v>
      </c>
      <c r="P4021" t="s">
        <v>115</v>
      </c>
      <c r="Q4021" t="str">
        <f>TEXT(Table357[[#This Row],[order_date]],"yyyy")</f>
        <v>2016</v>
      </c>
    </row>
    <row r="4022" spans="1:17" x14ac:dyDescent="0.3">
      <c r="A4022">
        <f t="shared" si="376"/>
        <v>7777899421</v>
      </c>
      <c r="B4022" s="1">
        <v>42723</v>
      </c>
      <c r="C4022" t="str">
        <f t="shared" si="372"/>
        <v>Monday</v>
      </c>
      <c r="D4022" t="str">
        <f t="shared" si="373"/>
        <v>December</v>
      </c>
      <c r="E4022">
        <v>16.75</v>
      </c>
      <c r="F4022" t="s">
        <v>7</v>
      </c>
      <c r="G4022" t="s">
        <v>22</v>
      </c>
      <c r="H4022">
        <f t="shared" si="374"/>
        <v>23.25</v>
      </c>
      <c r="I4022">
        <v>3</v>
      </c>
      <c r="J4022" t="s">
        <v>28</v>
      </c>
      <c r="K4022" t="s">
        <v>29</v>
      </c>
      <c r="L4022">
        <f>Table357[[#This Row],[unit_price]]*Table357[[#This Row],[quantity]]</f>
        <v>50.25</v>
      </c>
      <c r="M4022">
        <f t="shared" si="375"/>
        <v>69.75</v>
      </c>
      <c r="N4022">
        <f t="shared" si="377"/>
        <v>19.5</v>
      </c>
      <c r="O4022" t="s">
        <v>112</v>
      </c>
      <c r="P4022" t="s">
        <v>114</v>
      </c>
      <c r="Q4022" t="str">
        <f>TEXT(Table357[[#This Row],[order_date]],"yyyy")</f>
        <v>2016</v>
      </c>
    </row>
    <row r="4023" spans="1:17" x14ac:dyDescent="0.3">
      <c r="A4023">
        <f t="shared" si="376"/>
        <v>7777899422</v>
      </c>
      <c r="B4023" s="1">
        <v>42723</v>
      </c>
      <c r="C4023" t="str">
        <f t="shared" si="372"/>
        <v>Monday</v>
      </c>
      <c r="D4023" t="str">
        <f t="shared" si="373"/>
        <v>December</v>
      </c>
      <c r="E4023">
        <v>20.25</v>
      </c>
      <c r="F4023" t="s">
        <v>13</v>
      </c>
      <c r="G4023" t="s">
        <v>17</v>
      </c>
      <c r="H4023">
        <f t="shared" si="374"/>
        <v>30.25</v>
      </c>
      <c r="I4023">
        <v>3</v>
      </c>
      <c r="J4023" t="s">
        <v>60</v>
      </c>
      <c r="K4023" t="s">
        <v>61</v>
      </c>
      <c r="L4023">
        <f>Table357[[#This Row],[unit_price]]*Table357[[#This Row],[quantity]]</f>
        <v>60.75</v>
      </c>
      <c r="M4023">
        <f t="shared" si="375"/>
        <v>90.75</v>
      </c>
      <c r="N4023">
        <f t="shared" si="377"/>
        <v>30</v>
      </c>
      <c r="O4023" t="s">
        <v>112</v>
      </c>
      <c r="P4023" t="s">
        <v>115</v>
      </c>
      <c r="Q4023" t="str">
        <f>TEXT(Table357[[#This Row],[order_date]],"yyyy")</f>
        <v>2016</v>
      </c>
    </row>
    <row r="4024" spans="1:17" x14ac:dyDescent="0.3">
      <c r="A4024">
        <f t="shared" si="376"/>
        <v>7777899423</v>
      </c>
      <c r="B4024" s="1">
        <v>42723</v>
      </c>
      <c r="C4024" t="str">
        <f t="shared" si="372"/>
        <v>Monday</v>
      </c>
      <c r="D4024" t="str">
        <f t="shared" si="373"/>
        <v>December</v>
      </c>
      <c r="E4024">
        <v>16.75</v>
      </c>
      <c r="F4024" t="s">
        <v>7</v>
      </c>
      <c r="G4024" t="s">
        <v>22</v>
      </c>
      <c r="H4024">
        <f t="shared" si="374"/>
        <v>23.25</v>
      </c>
      <c r="I4024">
        <v>6</v>
      </c>
      <c r="J4024" t="s">
        <v>50</v>
      </c>
      <c r="K4024" t="s">
        <v>51</v>
      </c>
      <c r="L4024">
        <f>Table357[[#This Row],[unit_price]]*Table357[[#This Row],[quantity]]</f>
        <v>100.5</v>
      </c>
      <c r="M4024">
        <f t="shared" si="375"/>
        <v>139.5</v>
      </c>
      <c r="N4024">
        <f t="shared" si="377"/>
        <v>39</v>
      </c>
      <c r="O4024" t="s">
        <v>111</v>
      </c>
      <c r="P4024" t="s">
        <v>115</v>
      </c>
      <c r="Q4024" t="str">
        <f>TEXT(Table357[[#This Row],[order_date]],"yyyy")</f>
        <v>2016</v>
      </c>
    </row>
    <row r="4025" spans="1:17" x14ac:dyDescent="0.3">
      <c r="A4025">
        <f t="shared" si="376"/>
        <v>7777899424</v>
      </c>
      <c r="B4025" s="1">
        <v>42724</v>
      </c>
      <c r="C4025" t="str">
        <f t="shared" si="372"/>
        <v>Tuesday</v>
      </c>
      <c r="D4025" t="str">
        <f t="shared" si="373"/>
        <v>December</v>
      </c>
      <c r="E4025">
        <v>12</v>
      </c>
      <c r="F4025" t="s">
        <v>27</v>
      </c>
      <c r="G4025" t="s">
        <v>8</v>
      </c>
      <c r="H4025">
        <f t="shared" si="374"/>
        <v>15</v>
      </c>
      <c r="I4025">
        <v>9</v>
      </c>
      <c r="J4025" t="s">
        <v>11</v>
      </c>
      <c r="K4025" t="s">
        <v>12</v>
      </c>
      <c r="L4025">
        <f>Table357[[#This Row],[unit_price]]*Table357[[#This Row],[quantity]]</f>
        <v>108</v>
      </c>
      <c r="M4025">
        <f t="shared" si="375"/>
        <v>135</v>
      </c>
      <c r="N4025">
        <f t="shared" si="377"/>
        <v>27</v>
      </c>
      <c r="O4025" t="s">
        <v>112</v>
      </c>
      <c r="P4025" t="s">
        <v>114</v>
      </c>
      <c r="Q4025" t="str">
        <f>TEXT(Table357[[#This Row],[order_date]],"yyyy")</f>
        <v>2016</v>
      </c>
    </row>
    <row r="4026" spans="1:17" x14ac:dyDescent="0.3">
      <c r="A4026">
        <f t="shared" si="376"/>
        <v>7777899425</v>
      </c>
      <c r="B4026" s="1">
        <v>42724</v>
      </c>
      <c r="C4026" t="str">
        <f t="shared" si="372"/>
        <v>Tuesday</v>
      </c>
      <c r="D4026" t="str">
        <f t="shared" si="373"/>
        <v>December</v>
      </c>
      <c r="E4026">
        <v>17.95</v>
      </c>
      <c r="F4026" t="s">
        <v>13</v>
      </c>
      <c r="G4026" t="s">
        <v>14</v>
      </c>
      <c r="H4026">
        <f t="shared" si="374"/>
        <v>24.95</v>
      </c>
      <c r="I4026">
        <v>9</v>
      </c>
      <c r="J4026" t="s">
        <v>56</v>
      </c>
      <c r="K4026" t="s">
        <v>57</v>
      </c>
      <c r="L4026">
        <f>Table357[[#This Row],[unit_price]]*Table357[[#This Row],[quantity]]</f>
        <v>161.54999999999998</v>
      </c>
      <c r="M4026">
        <f t="shared" si="375"/>
        <v>224.54999999999998</v>
      </c>
      <c r="N4026">
        <f t="shared" si="377"/>
        <v>63</v>
      </c>
      <c r="O4026" t="s">
        <v>112</v>
      </c>
      <c r="P4026" t="s">
        <v>115</v>
      </c>
      <c r="Q4026" t="str">
        <f>TEXT(Table357[[#This Row],[order_date]],"yyyy")</f>
        <v>2016</v>
      </c>
    </row>
    <row r="4027" spans="1:17" x14ac:dyDescent="0.3">
      <c r="A4027">
        <f t="shared" si="376"/>
        <v>7777899426</v>
      </c>
      <c r="B4027" s="1">
        <v>42724</v>
      </c>
      <c r="C4027" t="str">
        <f t="shared" si="372"/>
        <v>Tuesday</v>
      </c>
      <c r="D4027" t="str">
        <f t="shared" si="373"/>
        <v>December</v>
      </c>
      <c r="E4027">
        <v>20.25</v>
      </c>
      <c r="F4027" t="s">
        <v>13</v>
      </c>
      <c r="G4027" t="s">
        <v>14</v>
      </c>
      <c r="H4027">
        <f t="shared" si="374"/>
        <v>27.25</v>
      </c>
      <c r="I4027">
        <v>11</v>
      </c>
      <c r="J4027" t="s">
        <v>20</v>
      </c>
      <c r="K4027" t="s">
        <v>21</v>
      </c>
      <c r="L4027">
        <f>Table357[[#This Row],[unit_price]]*Table357[[#This Row],[quantity]]</f>
        <v>222.75</v>
      </c>
      <c r="M4027">
        <f t="shared" si="375"/>
        <v>299.75</v>
      </c>
      <c r="N4027">
        <f t="shared" si="377"/>
        <v>77</v>
      </c>
      <c r="O4027" t="s">
        <v>111</v>
      </c>
      <c r="P4027" t="s">
        <v>114</v>
      </c>
      <c r="Q4027" t="str">
        <f>TEXT(Table357[[#This Row],[order_date]],"yyyy")</f>
        <v>2016</v>
      </c>
    </row>
    <row r="4028" spans="1:17" x14ac:dyDescent="0.3">
      <c r="A4028">
        <f t="shared" si="376"/>
        <v>7777899427</v>
      </c>
      <c r="B4028" s="1">
        <v>42724</v>
      </c>
      <c r="C4028" t="str">
        <f t="shared" si="372"/>
        <v>Tuesday</v>
      </c>
      <c r="D4028" t="str">
        <f t="shared" si="373"/>
        <v>December</v>
      </c>
      <c r="E4028">
        <v>12.25</v>
      </c>
      <c r="F4028" t="s">
        <v>27</v>
      </c>
      <c r="G4028" t="s">
        <v>17</v>
      </c>
      <c r="H4028">
        <f t="shared" si="374"/>
        <v>19.25</v>
      </c>
      <c r="I4028">
        <v>3</v>
      </c>
      <c r="J4028" t="s">
        <v>70</v>
      </c>
      <c r="K4028" t="s">
        <v>71</v>
      </c>
      <c r="L4028">
        <f>Table357[[#This Row],[unit_price]]*Table357[[#This Row],[quantity]]</f>
        <v>36.75</v>
      </c>
      <c r="M4028">
        <f t="shared" si="375"/>
        <v>57.75</v>
      </c>
      <c r="N4028">
        <f t="shared" si="377"/>
        <v>21</v>
      </c>
      <c r="O4028" t="s">
        <v>112</v>
      </c>
      <c r="P4028" t="s">
        <v>115</v>
      </c>
      <c r="Q4028" t="str">
        <f>TEXT(Table357[[#This Row],[order_date]],"yyyy")</f>
        <v>2016</v>
      </c>
    </row>
    <row r="4029" spans="1:17" x14ac:dyDescent="0.3">
      <c r="A4029">
        <f t="shared" si="376"/>
        <v>7777899428</v>
      </c>
      <c r="B4029" s="1">
        <v>42724</v>
      </c>
      <c r="C4029" t="str">
        <f t="shared" si="372"/>
        <v>Tuesday</v>
      </c>
      <c r="D4029" t="str">
        <f t="shared" si="373"/>
        <v>December</v>
      </c>
      <c r="E4029">
        <v>12.5</v>
      </c>
      <c r="F4029" t="s">
        <v>27</v>
      </c>
      <c r="G4029" t="s">
        <v>17</v>
      </c>
      <c r="H4029">
        <f t="shared" si="374"/>
        <v>19.5</v>
      </c>
      <c r="I4029">
        <v>1</v>
      </c>
      <c r="J4029" t="s">
        <v>54</v>
      </c>
      <c r="K4029" t="s">
        <v>55</v>
      </c>
      <c r="L4029">
        <f>Table357[[#This Row],[unit_price]]*Table357[[#This Row],[quantity]]</f>
        <v>12.5</v>
      </c>
      <c r="M4029">
        <f t="shared" si="375"/>
        <v>19.5</v>
      </c>
      <c r="N4029">
        <f t="shared" si="377"/>
        <v>7</v>
      </c>
      <c r="O4029" t="s">
        <v>112</v>
      </c>
      <c r="P4029" t="s">
        <v>115</v>
      </c>
      <c r="Q4029" t="str">
        <f>TEXT(Table357[[#This Row],[order_date]],"yyyy")</f>
        <v>2016</v>
      </c>
    </row>
    <row r="4030" spans="1:17" x14ac:dyDescent="0.3">
      <c r="A4030">
        <f t="shared" si="376"/>
        <v>7777899429</v>
      </c>
      <c r="B4030" s="1">
        <v>42724</v>
      </c>
      <c r="C4030" t="str">
        <f t="shared" si="372"/>
        <v>Tuesday</v>
      </c>
      <c r="D4030" t="str">
        <f t="shared" si="373"/>
        <v>December</v>
      </c>
      <c r="E4030">
        <v>20.75</v>
      </c>
      <c r="F4030" t="s">
        <v>13</v>
      </c>
      <c r="G4030" t="s">
        <v>17</v>
      </c>
      <c r="H4030">
        <f t="shared" si="374"/>
        <v>30.75</v>
      </c>
      <c r="I4030">
        <v>11</v>
      </c>
      <c r="J4030" t="s">
        <v>38</v>
      </c>
      <c r="K4030" t="s">
        <v>39</v>
      </c>
      <c r="L4030">
        <f>Table357[[#This Row],[unit_price]]*Table357[[#This Row],[quantity]]</f>
        <v>228.25</v>
      </c>
      <c r="M4030">
        <f t="shared" si="375"/>
        <v>338.25</v>
      </c>
      <c r="N4030">
        <f t="shared" si="377"/>
        <v>110</v>
      </c>
      <c r="O4030" t="s">
        <v>111</v>
      </c>
      <c r="P4030" t="s">
        <v>114</v>
      </c>
      <c r="Q4030" t="str">
        <f>TEXT(Table357[[#This Row],[order_date]],"yyyy")</f>
        <v>2016</v>
      </c>
    </row>
    <row r="4031" spans="1:17" x14ac:dyDescent="0.3">
      <c r="A4031">
        <f t="shared" si="376"/>
        <v>7777899430</v>
      </c>
      <c r="B4031" s="1">
        <v>42724</v>
      </c>
      <c r="C4031" t="str">
        <f t="shared" si="372"/>
        <v>Tuesday</v>
      </c>
      <c r="D4031" t="str">
        <f t="shared" si="373"/>
        <v>December</v>
      </c>
      <c r="E4031">
        <v>12.5</v>
      </c>
      <c r="F4031" t="s">
        <v>27</v>
      </c>
      <c r="G4031" t="s">
        <v>17</v>
      </c>
      <c r="H4031">
        <f t="shared" si="374"/>
        <v>19.5</v>
      </c>
      <c r="I4031">
        <v>1</v>
      </c>
      <c r="J4031" t="s">
        <v>38</v>
      </c>
      <c r="K4031" t="s">
        <v>39</v>
      </c>
      <c r="L4031">
        <f>Table357[[#This Row],[unit_price]]*Table357[[#This Row],[quantity]]</f>
        <v>12.5</v>
      </c>
      <c r="M4031">
        <f t="shared" si="375"/>
        <v>19.5</v>
      </c>
      <c r="N4031">
        <f t="shared" si="377"/>
        <v>7</v>
      </c>
      <c r="O4031" t="s">
        <v>111</v>
      </c>
      <c r="P4031" t="s">
        <v>115</v>
      </c>
      <c r="Q4031" t="str">
        <f>TEXT(Table357[[#This Row],[order_date]],"yyyy")</f>
        <v>2016</v>
      </c>
    </row>
    <row r="4032" spans="1:17" x14ac:dyDescent="0.3">
      <c r="A4032">
        <f t="shared" si="376"/>
        <v>7777899431</v>
      </c>
      <c r="B4032" s="1">
        <v>42724</v>
      </c>
      <c r="C4032" t="str">
        <f t="shared" si="372"/>
        <v>Tuesday</v>
      </c>
      <c r="D4032" t="str">
        <f t="shared" si="373"/>
        <v>December</v>
      </c>
      <c r="E4032">
        <v>16.75</v>
      </c>
      <c r="F4032" t="s">
        <v>7</v>
      </c>
      <c r="G4032" t="s">
        <v>22</v>
      </c>
      <c r="H4032">
        <f t="shared" si="374"/>
        <v>23.25</v>
      </c>
      <c r="I4032">
        <v>2</v>
      </c>
      <c r="J4032" t="s">
        <v>46</v>
      </c>
      <c r="K4032" t="s">
        <v>47</v>
      </c>
      <c r="L4032">
        <f>Table357[[#This Row],[unit_price]]*Table357[[#This Row],[quantity]]</f>
        <v>33.5</v>
      </c>
      <c r="M4032">
        <f t="shared" si="375"/>
        <v>46.5</v>
      </c>
      <c r="N4032">
        <f t="shared" si="377"/>
        <v>13</v>
      </c>
      <c r="O4032" t="s">
        <v>111</v>
      </c>
      <c r="P4032" t="s">
        <v>114</v>
      </c>
      <c r="Q4032" t="str">
        <f>TEXT(Table357[[#This Row],[order_date]],"yyyy")</f>
        <v>2016</v>
      </c>
    </row>
    <row r="4033" spans="1:17" x14ac:dyDescent="0.3">
      <c r="A4033">
        <f t="shared" si="376"/>
        <v>7777899432</v>
      </c>
      <c r="B4033" s="1">
        <v>42725</v>
      </c>
      <c r="C4033" t="str">
        <f t="shared" si="372"/>
        <v>Wednesday</v>
      </c>
      <c r="D4033" t="str">
        <f t="shared" si="373"/>
        <v>December</v>
      </c>
      <c r="E4033">
        <v>17.95</v>
      </c>
      <c r="F4033" t="s">
        <v>13</v>
      </c>
      <c r="G4033" t="s">
        <v>14</v>
      </c>
      <c r="H4033">
        <f t="shared" si="374"/>
        <v>24.95</v>
      </c>
      <c r="I4033">
        <v>4</v>
      </c>
      <c r="J4033" t="s">
        <v>56</v>
      </c>
      <c r="K4033" t="s">
        <v>57</v>
      </c>
      <c r="L4033">
        <f>Table357[[#This Row],[unit_price]]*Table357[[#This Row],[quantity]]</f>
        <v>71.8</v>
      </c>
      <c r="M4033">
        <f t="shared" si="375"/>
        <v>99.8</v>
      </c>
      <c r="N4033">
        <f t="shared" si="377"/>
        <v>28</v>
      </c>
      <c r="O4033" t="s">
        <v>111</v>
      </c>
      <c r="P4033" t="s">
        <v>114</v>
      </c>
      <c r="Q4033" t="str">
        <f>TEXT(Table357[[#This Row],[order_date]],"yyyy")</f>
        <v>2016</v>
      </c>
    </row>
    <row r="4034" spans="1:17" x14ac:dyDescent="0.3">
      <c r="A4034">
        <f t="shared" si="376"/>
        <v>7777899433</v>
      </c>
      <c r="B4034" s="1">
        <v>42725</v>
      </c>
      <c r="C4034" t="str">
        <f t="shared" ref="C4034:C4089" si="378">TEXT(B4034,"dddd")</f>
        <v>Wednesday</v>
      </c>
      <c r="D4034" t="str">
        <f t="shared" si="373"/>
        <v>December</v>
      </c>
      <c r="E4034">
        <v>12</v>
      </c>
      <c r="F4034" t="s">
        <v>27</v>
      </c>
      <c r="G4034" t="s">
        <v>8</v>
      </c>
      <c r="H4034">
        <f t="shared" si="374"/>
        <v>15</v>
      </c>
      <c r="I4034">
        <v>5</v>
      </c>
      <c r="J4034" t="s">
        <v>36</v>
      </c>
      <c r="K4034" t="s">
        <v>37</v>
      </c>
      <c r="L4034">
        <f>Table357[[#This Row],[unit_price]]*Table357[[#This Row],[quantity]]</f>
        <v>60</v>
      </c>
      <c r="M4034">
        <f t="shared" si="375"/>
        <v>75</v>
      </c>
      <c r="N4034">
        <f t="shared" si="377"/>
        <v>15</v>
      </c>
      <c r="O4034" t="s">
        <v>111</v>
      </c>
      <c r="P4034" t="s">
        <v>115</v>
      </c>
      <c r="Q4034" t="str">
        <f>TEXT(Table357[[#This Row],[order_date]],"yyyy")</f>
        <v>2016</v>
      </c>
    </row>
    <row r="4035" spans="1:17" x14ac:dyDescent="0.3">
      <c r="A4035">
        <f t="shared" si="376"/>
        <v>7777899434</v>
      </c>
      <c r="B4035" s="1">
        <v>42725</v>
      </c>
      <c r="C4035" t="str">
        <f t="shared" si="378"/>
        <v>Wednesday</v>
      </c>
      <c r="D4035" t="str">
        <f t="shared" ref="D4035:D4089" si="379">TEXT(B4035,"mmmm")</f>
        <v>December</v>
      </c>
      <c r="E4035">
        <v>20.5</v>
      </c>
      <c r="F4035" t="s">
        <v>13</v>
      </c>
      <c r="G4035" t="s">
        <v>8</v>
      </c>
      <c r="H4035">
        <f t="shared" ref="H4035:H4089" si="380">E4035 +   IF(F4035="S", 2, IF(F4035="M", 3.5, IF(F4035="L", 5, 0))) +  IF(G4035="Classic", 1, IF(G4035="Veggie", 2, IF(G4035="Chicken", 3, IF(G4035="Supreme",5,0))))</f>
        <v>26.5</v>
      </c>
      <c r="I4035">
        <v>6</v>
      </c>
      <c r="J4035" t="s">
        <v>58</v>
      </c>
      <c r="K4035" t="s">
        <v>59</v>
      </c>
      <c r="L4035">
        <f>Table357[[#This Row],[unit_price]]*Table357[[#This Row],[quantity]]</f>
        <v>123</v>
      </c>
      <c r="M4035">
        <f t="shared" ref="M4035:M4089" si="381">H4035*I4035</f>
        <v>159</v>
      </c>
      <c r="N4035">
        <f t="shared" si="377"/>
        <v>36</v>
      </c>
      <c r="O4035" t="s">
        <v>111</v>
      </c>
      <c r="P4035" t="s">
        <v>115</v>
      </c>
      <c r="Q4035" t="str">
        <f>TEXT(Table357[[#This Row],[order_date]],"yyyy")</f>
        <v>2016</v>
      </c>
    </row>
    <row r="4036" spans="1:17" x14ac:dyDescent="0.3">
      <c r="A4036">
        <f t="shared" ref="A4036:A4089" si="382">A4035+1</f>
        <v>7777899435</v>
      </c>
      <c r="B4036" s="1">
        <v>42725</v>
      </c>
      <c r="C4036" t="str">
        <f t="shared" si="378"/>
        <v>Wednesday</v>
      </c>
      <c r="D4036" t="str">
        <f t="shared" si="379"/>
        <v>December</v>
      </c>
      <c r="E4036">
        <v>20.75</v>
      </c>
      <c r="F4036" t="s">
        <v>13</v>
      </c>
      <c r="G4036" t="s">
        <v>17</v>
      </c>
      <c r="H4036">
        <f t="shared" si="380"/>
        <v>30.75</v>
      </c>
      <c r="I4036">
        <v>11</v>
      </c>
      <c r="J4036" t="s">
        <v>66</v>
      </c>
      <c r="K4036" t="s">
        <v>67</v>
      </c>
      <c r="L4036">
        <f>Table357[[#This Row],[unit_price]]*Table357[[#This Row],[quantity]]</f>
        <v>228.25</v>
      </c>
      <c r="M4036">
        <f t="shared" si="381"/>
        <v>338.25</v>
      </c>
      <c r="N4036">
        <f t="shared" si="377"/>
        <v>110</v>
      </c>
      <c r="O4036" t="s">
        <v>111</v>
      </c>
      <c r="P4036" t="s">
        <v>114</v>
      </c>
      <c r="Q4036" t="str">
        <f>TEXT(Table357[[#This Row],[order_date]],"yyyy")</f>
        <v>2016</v>
      </c>
    </row>
    <row r="4037" spans="1:17" x14ac:dyDescent="0.3">
      <c r="A4037">
        <f t="shared" si="382"/>
        <v>7777899436</v>
      </c>
      <c r="B4037" s="1">
        <v>42726</v>
      </c>
      <c r="C4037" t="str">
        <f t="shared" si="378"/>
        <v>Thursday</v>
      </c>
      <c r="D4037" t="str">
        <f t="shared" si="379"/>
        <v>December</v>
      </c>
      <c r="E4037">
        <v>16.5</v>
      </c>
      <c r="F4037" t="s">
        <v>7</v>
      </c>
      <c r="G4037" t="s">
        <v>17</v>
      </c>
      <c r="H4037">
        <f t="shared" si="380"/>
        <v>25</v>
      </c>
      <c r="I4037">
        <v>2</v>
      </c>
      <c r="J4037" t="s">
        <v>54</v>
      </c>
      <c r="K4037" t="s">
        <v>55</v>
      </c>
      <c r="L4037">
        <f>Table357[[#This Row],[unit_price]]*Table357[[#This Row],[quantity]]</f>
        <v>33</v>
      </c>
      <c r="M4037">
        <f t="shared" si="381"/>
        <v>50</v>
      </c>
      <c r="N4037">
        <f t="shared" ref="N4037:N4089" si="383">(H4037-E4037)*I4037</f>
        <v>17</v>
      </c>
      <c r="O4037" t="s">
        <v>111</v>
      </c>
      <c r="P4037" t="s">
        <v>114</v>
      </c>
      <c r="Q4037" t="str">
        <f>TEXT(Table357[[#This Row],[order_date]],"yyyy")</f>
        <v>2016</v>
      </c>
    </row>
    <row r="4038" spans="1:17" x14ac:dyDescent="0.3">
      <c r="A4038">
        <f t="shared" si="382"/>
        <v>7777899437</v>
      </c>
      <c r="B4038" s="1">
        <v>42726</v>
      </c>
      <c r="C4038" t="str">
        <f t="shared" si="378"/>
        <v>Thursday</v>
      </c>
      <c r="D4038" t="str">
        <f t="shared" si="379"/>
        <v>December</v>
      </c>
      <c r="E4038">
        <v>20.5</v>
      </c>
      <c r="F4038" t="s">
        <v>13</v>
      </c>
      <c r="G4038" t="s">
        <v>8</v>
      </c>
      <c r="H4038">
        <f t="shared" si="380"/>
        <v>26.5</v>
      </c>
      <c r="I4038">
        <v>9</v>
      </c>
      <c r="J4038" t="s">
        <v>58</v>
      </c>
      <c r="K4038" t="s">
        <v>59</v>
      </c>
      <c r="L4038">
        <f>Table357[[#This Row],[unit_price]]*Table357[[#This Row],[quantity]]</f>
        <v>184.5</v>
      </c>
      <c r="M4038">
        <f t="shared" si="381"/>
        <v>238.5</v>
      </c>
      <c r="N4038">
        <f t="shared" si="383"/>
        <v>54</v>
      </c>
      <c r="O4038" t="s">
        <v>112</v>
      </c>
      <c r="P4038" t="s">
        <v>114</v>
      </c>
      <c r="Q4038" t="str">
        <f>TEXT(Table357[[#This Row],[order_date]],"yyyy")</f>
        <v>2016</v>
      </c>
    </row>
    <row r="4039" spans="1:17" x14ac:dyDescent="0.3">
      <c r="A4039">
        <f t="shared" si="382"/>
        <v>7777899438</v>
      </c>
      <c r="B4039" s="1">
        <v>42726</v>
      </c>
      <c r="C4039" t="str">
        <f t="shared" si="378"/>
        <v>Thursday</v>
      </c>
      <c r="D4039" t="str">
        <f t="shared" si="379"/>
        <v>December</v>
      </c>
      <c r="E4039">
        <v>16.75</v>
      </c>
      <c r="F4039" t="s">
        <v>7</v>
      </c>
      <c r="G4039" t="s">
        <v>22</v>
      </c>
      <c r="H4039">
        <f t="shared" si="380"/>
        <v>23.25</v>
      </c>
      <c r="I4039">
        <v>2</v>
      </c>
      <c r="J4039" t="s">
        <v>23</v>
      </c>
      <c r="K4039" t="s">
        <v>24</v>
      </c>
      <c r="L4039">
        <f>Table357[[#This Row],[unit_price]]*Table357[[#This Row],[quantity]]</f>
        <v>33.5</v>
      </c>
      <c r="M4039">
        <f t="shared" si="381"/>
        <v>46.5</v>
      </c>
      <c r="N4039">
        <f t="shared" si="383"/>
        <v>13</v>
      </c>
      <c r="O4039" t="s">
        <v>111</v>
      </c>
      <c r="P4039" t="s">
        <v>115</v>
      </c>
      <c r="Q4039" t="str">
        <f>TEXT(Table357[[#This Row],[order_date]],"yyyy")</f>
        <v>2016</v>
      </c>
    </row>
    <row r="4040" spans="1:17" x14ac:dyDescent="0.3">
      <c r="A4040">
        <f t="shared" si="382"/>
        <v>7777899439</v>
      </c>
      <c r="B4040" s="1">
        <v>42726</v>
      </c>
      <c r="C4040" t="str">
        <f t="shared" si="378"/>
        <v>Thursday</v>
      </c>
      <c r="D4040" t="str">
        <f t="shared" si="379"/>
        <v>December</v>
      </c>
      <c r="E4040">
        <v>20.75</v>
      </c>
      <c r="F4040" t="s">
        <v>13</v>
      </c>
      <c r="G4040" t="s">
        <v>22</v>
      </c>
      <c r="H4040">
        <f t="shared" si="380"/>
        <v>28.75</v>
      </c>
      <c r="I4040">
        <v>4</v>
      </c>
      <c r="J4040" t="s">
        <v>50</v>
      </c>
      <c r="K4040" t="s">
        <v>51</v>
      </c>
      <c r="L4040">
        <f>Table357[[#This Row],[unit_price]]*Table357[[#This Row],[quantity]]</f>
        <v>83</v>
      </c>
      <c r="M4040">
        <f t="shared" si="381"/>
        <v>115</v>
      </c>
      <c r="N4040">
        <f t="shared" si="383"/>
        <v>32</v>
      </c>
      <c r="O4040" t="s">
        <v>112</v>
      </c>
      <c r="P4040" t="s">
        <v>114</v>
      </c>
      <c r="Q4040" t="str">
        <f>TEXT(Table357[[#This Row],[order_date]],"yyyy")</f>
        <v>2016</v>
      </c>
    </row>
    <row r="4041" spans="1:17" x14ac:dyDescent="0.3">
      <c r="A4041">
        <f t="shared" si="382"/>
        <v>7777899440</v>
      </c>
      <c r="B4041" s="1">
        <v>42726</v>
      </c>
      <c r="C4041" t="str">
        <f t="shared" si="378"/>
        <v>Thursday</v>
      </c>
      <c r="D4041" t="str">
        <f t="shared" si="379"/>
        <v>December</v>
      </c>
      <c r="E4041">
        <v>12.5</v>
      </c>
      <c r="F4041" t="s">
        <v>27</v>
      </c>
      <c r="G4041" t="s">
        <v>17</v>
      </c>
      <c r="H4041">
        <f t="shared" si="380"/>
        <v>19.5</v>
      </c>
      <c r="I4041">
        <v>2</v>
      </c>
      <c r="J4041" t="s">
        <v>66</v>
      </c>
      <c r="K4041" t="s">
        <v>67</v>
      </c>
      <c r="L4041">
        <f>Table357[[#This Row],[unit_price]]*Table357[[#This Row],[quantity]]</f>
        <v>25</v>
      </c>
      <c r="M4041">
        <f t="shared" si="381"/>
        <v>39</v>
      </c>
      <c r="N4041">
        <f t="shared" si="383"/>
        <v>14</v>
      </c>
      <c r="O4041" t="s">
        <v>111</v>
      </c>
      <c r="P4041" t="s">
        <v>114</v>
      </c>
      <c r="Q4041" t="str">
        <f>TEXT(Table357[[#This Row],[order_date]],"yyyy")</f>
        <v>2016</v>
      </c>
    </row>
    <row r="4042" spans="1:17" x14ac:dyDescent="0.3">
      <c r="A4042">
        <f t="shared" si="382"/>
        <v>7777899441</v>
      </c>
      <c r="B4042" s="1">
        <v>42726</v>
      </c>
      <c r="C4042" t="str">
        <f t="shared" si="378"/>
        <v>Thursday</v>
      </c>
      <c r="D4042" t="str">
        <f t="shared" si="379"/>
        <v>December</v>
      </c>
      <c r="E4042">
        <v>16.5</v>
      </c>
      <c r="F4042" t="s">
        <v>7</v>
      </c>
      <c r="G4042" t="s">
        <v>17</v>
      </c>
      <c r="H4042">
        <f t="shared" si="380"/>
        <v>25</v>
      </c>
      <c r="I4042">
        <v>11</v>
      </c>
      <c r="J4042" t="s">
        <v>32</v>
      </c>
      <c r="K4042" t="s">
        <v>33</v>
      </c>
      <c r="L4042">
        <f>Table357[[#This Row],[unit_price]]*Table357[[#This Row],[quantity]]</f>
        <v>181.5</v>
      </c>
      <c r="M4042">
        <f t="shared" si="381"/>
        <v>275</v>
      </c>
      <c r="N4042">
        <f t="shared" si="383"/>
        <v>93.5</v>
      </c>
      <c r="O4042" t="s">
        <v>111</v>
      </c>
      <c r="P4042" t="s">
        <v>114</v>
      </c>
      <c r="Q4042" t="str">
        <f>TEXT(Table357[[#This Row],[order_date]],"yyyy")</f>
        <v>2016</v>
      </c>
    </row>
    <row r="4043" spans="1:17" x14ac:dyDescent="0.3">
      <c r="A4043">
        <f t="shared" si="382"/>
        <v>7777899442</v>
      </c>
      <c r="B4043" s="1">
        <v>42726</v>
      </c>
      <c r="C4043" t="str">
        <f t="shared" si="378"/>
        <v>Thursday</v>
      </c>
      <c r="D4043" t="str">
        <f t="shared" si="379"/>
        <v>December</v>
      </c>
      <c r="E4043">
        <v>20.75</v>
      </c>
      <c r="F4043" t="s">
        <v>13</v>
      </c>
      <c r="G4043" t="s">
        <v>22</v>
      </c>
      <c r="H4043">
        <f t="shared" si="380"/>
        <v>28.75</v>
      </c>
      <c r="I4043">
        <v>3</v>
      </c>
      <c r="J4043" t="s">
        <v>46</v>
      </c>
      <c r="K4043" t="s">
        <v>47</v>
      </c>
      <c r="L4043">
        <f>Table357[[#This Row],[unit_price]]*Table357[[#This Row],[quantity]]</f>
        <v>62.25</v>
      </c>
      <c r="M4043">
        <f t="shared" si="381"/>
        <v>86.25</v>
      </c>
      <c r="N4043">
        <f t="shared" si="383"/>
        <v>24</v>
      </c>
      <c r="O4043" t="s">
        <v>112</v>
      </c>
      <c r="P4043" t="s">
        <v>114</v>
      </c>
      <c r="Q4043" t="str">
        <f>TEXT(Table357[[#This Row],[order_date]],"yyyy")</f>
        <v>2016</v>
      </c>
    </row>
    <row r="4044" spans="1:17" x14ac:dyDescent="0.3">
      <c r="A4044">
        <f t="shared" si="382"/>
        <v>7777899443</v>
      </c>
      <c r="B4044" s="1">
        <v>42726</v>
      </c>
      <c r="C4044" t="str">
        <f t="shared" si="378"/>
        <v>Thursday</v>
      </c>
      <c r="D4044" t="str">
        <f t="shared" si="379"/>
        <v>December</v>
      </c>
      <c r="E4044">
        <v>12</v>
      </c>
      <c r="F4044" t="s">
        <v>27</v>
      </c>
      <c r="G4044" t="s">
        <v>8</v>
      </c>
      <c r="H4044">
        <f t="shared" si="380"/>
        <v>15</v>
      </c>
      <c r="I4044">
        <v>5</v>
      </c>
      <c r="J4044" t="s">
        <v>36</v>
      </c>
      <c r="K4044" t="s">
        <v>37</v>
      </c>
      <c r="L4044">
        <f>Table357[[#This Row],[unit_price]]*Table357[[#This Row],[quantity]]</f>
        <v>60</v>
      </c>
      <c r="M4044">
        <f t="shared" si="381"/>
        <v>75</v>
      </c>
      <c r="N4044">
        <f t="shared" si="383"/>
        <v>15</v>
      </c>
      <c r="O4044" t="s">
        <v>111</v>
      </c>
      <c r="P4044" t="s">
        <v>115</v>
      </c>
      <c r="Q4044" t="str">
        <f>TEXT(Table357[[#This Row],[order_date]],"yyyy")</f>
        <v>2016</v>
      </c>
    </row>
    <row r="4045" spans="1:17" x14ac:dyDescent="0.3">
      <c r="A4045">
        <f t="shared" si="382"/>
        <v>7777899444</v>
      </c>
      <c r="B4045" s="1">
        <v>42726</v>
      </c>
      <c r="C4045" t="str">
        <f t="shared" si="378"/>
        <v>Thursday</v>
      </c>
      <c r="D4045" t="str">
        <f t="shared" si="379"/>
        <v>December</v>
      </c>
      <c r="E4045">
        <v>16.5</v>
      </c>
      <c r="F4045" t="s">
        <v>7</v>
      </c>
      <c r="G4045" t="s">
        <v>17</v>
      </c>
      <c r="H4045">
        <f t="shared" si="380"/>
        <v>25</v>
      </c>
      <c r="I4045">
        <v>9</v>
      </c>
      <c r="J4045" t="s">
        <v>18</v>
      </c>
      <c r="K4045" t="s">
        <v>19</v>
      </c>
      <c r="L4045">
        <f>Table357[[#This Row],[unit_price]]*Table357[[#This Row],[quantity]]</f>
        <v>148.5</v>
      </c>
      <c r="M4045">
        <f t="shared" si="381"/>
        <v>225</v>
      </c>
      <c r="N4045">
        <f t="shared" si="383"/>
        <v>76.5</v>
      </c>
      <c r="O4045" t="s">
        <v>112</v>
      </c>
      <c r="P4045" t="s">
        <v>114</v>
      </c>
      <c r="Q4045" t="str">
        <f>TEXT(Table357[[#This Row],[order_date]],"yyyy")</f>
        <v>2016</v>
      </c>
    </row>
    <row r="4046" spans="1:17" x14ac:dyDescent="0.3">
      <c r="A4046">
        <f t="shared" si="382"/>
        <v>7777899445</v>
      </c>
      <c r="B4046" s="1">
        <v>42726</v>
      </c>
      <c r="C4046" t="str">
        <f t="shared" si="378"/>
        <v>Thursday</v>
      </c>
      <c r="D4046" t="str">
        <f t="shared" si="379"/>
        <v>December</v>
      </c>
      <c r="E4046">
        <v>12.25</v>
      </c>
      <c r="F4046" t="s">
        <v>27</v>
      </c>
      <c r="G4046" t="s">
        <v>17</v>
      </c>
      <c r="H4046">
        <f t="shared" si="380"/>
        <v>19.25</v>
      </c>
      <c r="I4046">
        <v>3</v>
      </c>
      <c r="J4046" t="s">
        <v>70</v>
      </c>
      <c r="K4046" t="s">
        <v>71</v>
      </c>
      <c r="L4046">
        <f>Table357[[#This Row],[unit_price]]*Table357[[#This Row],[quantity]]</f>
        <v>36.75</v>
      </c>
      <c r="M4046">
        <f t="shared" si="381"/>
        <v>57.75</v>
      </c>
      <c r="N4046">
        <f t="shared" si="383"/>
        <v>21</v>
      </c>
      <c r="O4046" t="s">
        <v>111</v>
      </c>
      <c r="P4046" t="s">
        <v>114</v>
      </c>
      <c r="Q4046" t="str">
        <f>TEXT(Table357[[#This Row],[order_date]],"yyyy")</f>
        <v>2016</v>
      </c>
    </row>
    <row r="4047" spans="1:17" x14ac:dyDescent="0.3">
      <c r="A4047">
        <f t="shared" si="382"/>
        <v>7777899446</v>
      </c>
      <c r="B4047" s="1">
        <v>42727</v>
      </c>
      <c r="C4047" t="str">
        <f t="shared" si="378"/>
        <v>Friday</v>
      </c>
      <c r="D4047" t="str">
        <f t="shared" si="379"/>
        <v>December</v>
      </c>
      <c r="E4047">
        <v>25.5</v>
      </c>
      <c r="F4047" t="s">
        <v>76</v>
      </c>
      <c r="G4047" t="s">
        <v>8</v>
      </c>
      <c r="H4047">
        <f t="shared" si="380"/>
        <v>26.5</v>
      </c>
      <c r="I4047">
        <v>12</v>
      </c>
      <c r="J4047" t="s">
        <v>30</v>
      </c>
      <c r="K4047" t="s">
        <v>31</v>
      </c>
      <c r="L4047">
        <f>Table357[[#This Row],[unit_price]]*Table357[[#This Row],[quantity]]</f>
        <v>306</v>
      </c>
      <c r="M4047">
        <f t="shared" si="381"/>
        <v>318</v>
      </c>
      <c r="N4047">
        <f t="shared" si="383"/>
        <v>12</v>
      </c>
      <c r="O4047" t="s">
        <v>111</v>
      </c>
      <c r="P4047" t="s">
        <v>114</v>
      </c>
      <c r="Q4047" t="str">
        <f>TEXT(Table357[[#This Row],[order_date]],"yyyy")</f>
        <v>2016</v>
      </c>
    </row>
    <row r="4048" spans="1:17" x14ac:dyDescent="0.3">
      <c r="A4048">
        <f t="shared" si="382"/>
        <v>7777899447</v>
      </c>
      <c r="B4048" s="1">
        <v>42727</v>
      </c>
      <c r="C4048" t="str">
        <f t="shared" si="378"/>
        <v>Friday</v>
      </c>
      <c r="D4048" t="str">
        <f t="shared" si="379"/>
        <v>December</v>
      </c>
      <c r="E4048">
        <v>23.65</v>
      </c>
      <c r="F4048" t="s">
        <v>27</v>
      </c>
      <c r="G4048" t="s">
        <v>17</v>
      </c>
      <c r="H4048">
        <f t="shared" si="380"/>
        <v>30.65</v>
      </c>
      <c r="I4048">
        <v>1</v>
      </c>
      <c r="J4048" t="s">
        <v>77</v>
      </c>
      <c r="K4048" t="s">
        <v>78</v>
      </c>
      <c r="L4048">
        <f>Table357[[#This Row],[unit_price]]*Table357[[#This Row],[quantity]]</f>
        <v>23.65</v>
      </c>
      <c r="M4048">
        <f t="shared" si="381"/>
        <v>30.65</v>
      </c>
      <c r="N4048">
        <f t="shared" si="383"/>
        <v>7</v>
      </c>
      <c r="O4048" t="s">
        <v>111</v>
      </c>
      <c r="P4048" t="s">
        <v>114</v>
      </c>
      <c r="Q4048" t="str">
        <f>TEXT(Table357[[#This Row],[order_date]],"yyyy")</f>
        <v>2016</v>
      </c>
    </row>
    <row r="4049" spans="1:17" x14ac:dyDescent="0.3">
      <c r="A4049">
        <f t="shared" si="382"/>
        <v>7777899448</v>
      </c>
      <c r="B4049" s="1">
        <v>42727</v>
      </c>
      <c r="C4049" t="str">
        <f t="shared" si="378"/>
        <v>Friday</v>
      </c>
      <c r="D4049" t="str">
        <f t="shared" si="379"/>
        <v>December</v>
      </c>
      <c r="E4049">
        <v>20.5</v>
      </c>
      <c r="F4049" t="s">
        <v>13</v>
      </c>
      <c r="G4049" t="s">
        <v>8</v>
      </c>
      <c r="H4049">
        <f t="shared" si="380"/>
        <v>26.5</v>
      </c>
      <c r="I4049">
        <v>12</v>
      </c>
      <c r="J4049" t="s">
        <v>36</v>
      </c>
      <c r="K4049" t="s">
        <v>37</v>
      </c>
      <c r="L4049">
        <f>Table357[[#This Row],[unit_price]]*Table357[[#This Row],[quantity]]</f>
        <v>246</v>
      </c>
      <c r="M4049">
        <f t="shared" si="381"/>
        <v>318</v>
      </c>
      <c r="N4049">
        <f t="shared" si="383"/>
        <v>72</v>
      </c>
      <c r="O4049" t="s">
        <v>112</v>
      </c>
      <c r="P4049" t="s">
        <v>115</v>
      </c>
      <c r="Q4049" t="str">
        <f>TEXT(Table357[[#This Row],[order_date]],"yyyy")</f>
        <v>2016</v>
      </c>
    </row>
    <row r="4050" spans="1:17" x14ac:dyDescent="0.3">
      <c r="A4050">
        <f t="shared" si="382"/>
        <v>7777899449</v>
      </c>
      <c r="B4050" s="1">
        <v>42727</v>
      </c>
      <c r="C4050" t="str">
        <f t="shared" si="378"/>
        <v>Friday</v>
      </c>
      <c r="D4050" t="str">
        <f t="shared" si="379"/>
        <v>December</v>
      </c>
      <c r="E4050">
        <v>16.75</v>
      </c>
      <c r="F4050" t="s">
        <v>7</v>
      </c>
      <c r="G4050" t="s">
        <v>22</v>
      </c>
      <c r="H4050">
        <f t="shared" si="380"/>
        <v>23.25</v>
      </c>
      <c r="I4050">
        <v>11</v>
      </c>
      <c r="J4050" t="s">
        <v>23</v>
      </c>
      <c r="K4050" t="s">
        <v>24</v>
      </c>
      <c r="L4050">
        <f>Table357[[#This Row],[unit_price]]*Table357[[#This Row],[quantity]]</f>
        <v>184.25</v>
      </c>
      <c r="M4050">
        <f t="shared" si="381"/>
        <v>255.75</v>
      </c>
      <c r="N4050">
        <f t="shared" si="383"/>
        <v>71.5</v>
      </c>
      <c r="O4050" t="s">
        <v>111</v>
      </c>
      <c r="P4050" t="s">
        <v>115</v>
      </c>
      <c r="Q4050" t="str">
        <f>TEXT(Table357[[#This Row],[order_date]],"yyyy")</f>
        <v>2016</v>
      </c>
    </row>
    <row r="4051" spans="1:17" x14ac:dyDescent="0.3">
      <c r="A4051">
        <f t="shared" si="382"/>
        <v>7777899450</v>
      </c>
      <c r="B4051" s="1">
        <v>42727</v>
      </c>
      <c r="C4051" t="str">
        <f t="shared" si="378"/>
        <v>Friday</v>
      </c>
      <c r="D4051" t="str">
        <f t="shared" si="379"/>
        <v>December</v>
      </c>
      <c r="E4051">
        <v>20.25</v>
      </c>
      <c r="F4051" t="s">
        <v>13</v>
      </c>
      <c r="G4051" t="s">
        <v>14</v>
      </c>
      <c r="H4051">
        <f t="shared" si="380"/>
        <v>27.25</v>
      </c>
      <c r="I4051">
        <v>4</v>
      </c>
      <c r="J4051" t="s">
        <v>42</v>
      </c>
      <c r="K4051" t="s">
        <v>43</v>
      </c>
      <c r="L4051">
        <f>Table357[[#This Row],[unit_price]]*Table357[[#This Row],[quantity]]</f>
        <v>81</v>
      </c>
      <c r="M4051">
        <f t="shared" si="381"/>
        <v>109</v>
      </c>
      <c r="N4051">
        <f t="shared" si="383"/>
        <v>28</v>
      </c>
      <c r="O4051" t="s">
        <v>111</v>
      </c>
      <c r="P4051" t="s">
        <v>114</v>
      </c>
      <c r="Q4051" t="str">
        <f>TEXT(Table357[[#This Row],[order_date]],"yyyy")</f>
        <v>2016</v>
      </c>
    </row>
    <row r="4052" spans="1:17" x14ac:dyDescent="0.3">
      <c r="A4052">
        <f t="shared" si="382"/>
        <v>7777899451</v>
      </c>
      <c r="B4052" s="1">
        <v>42727</v>
      </c>
      <c r="C4052" t="str">
        <f t="shared" si="378"/>
        <v>Friday</v>
      </c>
      <c r="D4052" t="str">
        <f t="shared" si="379"/>
        <v>December</v>
      </c>
      <c r="E4052">
        <v>20.5</v>
      </c>
      <c r="F4052" t="s">
        <v>13</v>
      </c>
      <c r="G4052" t="s">
        <v>8</v>
      </c>
      <c r="H4052">
        <f t="shared" si="380"/>
        <v>26.5</v>
      </c>
      <c r="I4052">
        <v>10</v>
      </c>
      <c r="J4052" t="s">
        <v>36</v>
      </c>
      <c r="K4052" t="s">
        <v>37</v>
      </c>
      <c r="L4052">
        <f>Table357[[#This Row],[unit_price]]*Table357[[#This Row],[quantity]]</f>
        <v>205</v>
      </c>
      <c r="M4052">
        <f t="shared" si="381"/>
        <v>265</v>
      </c>
      <c r="N4052">
        <f t="shared" si="383"/>
        <v>60</v>
      </c>
      <c r="O4052" t="s">
        <v>111</v>
      </c>
      <c r="P4052" t="s">
        <v>114</v>
      </c>
      <c r="Q4052" t="str">
        <f>TEXT(Table357[[#This Row],[order_date]],"yyyy")</f>
        <v>2016</v>
      </c>
    </row>
    <row r="4053" spans="1:17" x14ac:dyDescent="0.3">
      <c r="A4053">
        <f t="shared" si="382"/>
        <v>7777899452</v>
      </c>
      <c r="B4053" s="1">
        <v>42727</v>
      </c>
      <c r="C4053" t="str">
        <f t="shared" si="378"/>
        <v>Friday</v>
      </c>
      <c r="D4053" t="str">
        <f t="shared" si="379"/>
        <v>December</v>
      </c>
      <c r="E4053">
        <v>16.75</v>
      </c>
      <c r="F4053" t="s">
        <v>7</v>
      </c>
      <c r="G4053" t="s">
        <v>14</v>
      </c>
      <c r="H4053">
        <f t="shared" si="380"/>
        <v>22.25</v>
      </c>
      <c r="I4053">
        <v>3</v>
      </c>
      <c r="J4053" t="s">
        <v>62</v>
      </c>
      <c r="K4053" t="s">
        <v>63</v>
      </c>
      <c r="L4053">
        <f>Table357[[#This Row],[unit_price]]*Table357[[#This Row],[quantity]]</f>
        <v>50.25</v>
      </c>
      <c r="M4053">
        <f t="shared" si="381"/>
        <v>66.75</v>
      </c>
      <c r="N4053">
        <f t="shared" si="383"/>
        <v>16.5</v>
      </c>
      <c r="O4053" t="s">
        <v>111</v>
      </c>
      <c r="P4053" t="s">
        <v>115</v>
      </c>
      <c r="Q4053" t="str">
        <f>TEXT(Table357[[#This Row],[order_date]],"yyyy")</f>
        <v>2016</v>
      </c>
    </row>
    <row r="4054" spans="1:17" x14ac:dyDescent="0.3">
      <c r="A4054">
        <f t="shared" si="382"/>
        <v>7777899453</v>
      </c>
      <c r="B4054" s="1">
        <v>42728</v>
      </c>
      <c r="C4054" t="str">
        <f t="shared" si="378"/>
        <v>Saturday</v>
      </c>
      <c r="D4054" t="str">
        <f t="shared" si="379"/>
        <v>December</v>
      </c>
      <c r="E4054">
        <v>16</v>
      </c>
      <c r="F4054" t="s">
        <v>7</v>
      </c>
      <c r="G4054" t="s">
        <v>14</v>
      </c>
      <c r="H4054">
        <f t="shared" si="380"/>
        <v>21.5</v>
      </c>
      <c r="I4054">
        <v>1</v>
      </c>
      <c r="J4054" t="s">
        <v>42</v>
      </c>
      <c r="K4054" t="s">
        <v>43</v>
      </c>
      <c r="L4054">
        <f>Table357[[#This Row],[unit_price]]*Table357[[#This Row],[quantity]]</f>
        <v>16</v>
      </c>
      <c r="M4054">
        <f t="shared" si="381"/>
        <v>21.5</v>
      </c>
      <c r="N4054">
        <f t="shared" si="383"/>
        <v>5.5</v>
      </c>
      <c r="O4054" t="s">
        <v>111</v>
      </c>
      <c r="P4054" t="s">
        <v>114</v>
      </c>
      <c r="Q4054" t="str">
        <f>TEXT(Table357[[#This Row],[order_date]],"yyyy")</f>
        <v>2016</v>
      </c>
    </row>
    <row r="4055" spans="1:17" x14ac:dyDescent="0.3">
      <c r="A4055">
        <f t="shared" si="382"/>
        <v>7777899454</v>
      </c>
      <c r="B4055" s="1">
        <v>42728</v>
      </c>
      <c r="C4055" t="str">
        <f t="shared" si="378"/>
        <v>Saturday</v>
      </c>
      <c r="D4055" t="str">
        <f t="shared" si="379"/>
        <v>December</v>
      </c>
      <c r="E4055">
        <v>16.25</v>
      </c>
      <c r="F4055" t="s">
        <v>7</v>
      </c>
      <c r="G4055" t="s">
        <v>17</v>
      </c>
      <c r="H4055">
        <f t="shared" si="380"/>
        <v>24.75</v>
      </c>
      <c r="I4055">
        <v>5</v>
      </c>
      <c r="J4055" t="s">
        <v>60</v>
      </c>
      <c r="K4055" t="s">
        <v>61</v>
      </c>
      <c r="L4055">
        <f>Table357[[#This Row],[unit_price]]*Table357[[#This Row],[quantity]]</f>
        <v>81.25</v>
      </c>
      <c r="M4055">
        <f t="shared" si="381"/>
        <v>123.75</v>
      </c>
      <c r="N4055">
        <f t="shared" si="383"/>
        <v>42.5</v>
      </c>
      <c r="O4055" t="s">
        <v>112</v>
      </c>
      <c r="P4055" t="s">
        <v>114</v>
      </c>
      <c r="Q4055" t="str">
        <f>TEXT(Table357[[#This Row],[order_date]],"yyyy")</f>
        <v>2016</v>
      </c>
    </row>
    <row r="4056" spans="1:17" x14ac:dyDescent="0.3">
      <c r="A4056">
        <f t="shared" si="382"/>
        <v>7777899455</v>
      </c>
      <c r="B4056" s="1">
        <v>42728</v>
      </c>
      <c r="C4056" t="str">
        <f t="shared" si="378"/>
        <v>Saturday</v>
      </c>
      <c r="D4056" t="str">
        <f t="shared" si="379"/>
        <v>December</v>
      </c>
      <c r="E4056">
        <v>14.75</v>
      </c>
      <c r="F4056" t="s">
        <v>7</v>
      </c>
      <c r="G4056" t="s">
        <v>14</v>
      </c>
      <c r="H4056">
        <f t="shared" si="380"/>
        <v>20.25</v>
      </c>
      <c r="I4056">
        <v>5</v>
      </c>
      <c r="J4056" t="s">
        <v>56</v>
      </c>
      <c r="K4056" t="s">
        <v>57</v>
      </c>
      <c r="L4056">
        <f>Table357[[#This Row],[unit_price]]*Table357[[#This Row],[quantity]]</f>
        <v>73.75</v>
      </c>
      <c r="M4056">
        <f t="shared" si="381"/>
        <v>101.25</v>
      </c>
      <c r="N4056">
        <f t="shared" si="383"/>
        <v>27.5</v>
      </c>
      <c r="O4056" t="s">
        <v>112</v>
      </c>
      <c r="P4056" t="s">
        <v>114</v>
      </c>
      <c r="Q4056" t="str">
        <f>TEXT(Table357[[#This Row],[order_date]],"yyyy")</f>
        <v>2016</v>
      </c>
    </row>
    <row r="4057" spans="1:17" x14ac:dyDescent="0.3">
      <c r="A4057">
        <f t="shared" si="382"/>
        <v>7777899456</v>
      </c>
      <c r="B4057" s="1">
        <v>42728</v>
      </c>
      <c r="C4057" t="str">
        <f t="shared" si="378"/>
        <v>Saturday</v>
      </c>
      <c r="D4057" t="str">
        <f t="shared" si="379"/>
        <v>December</v>
      </c>
      <c r="E4057">
        <v>10.5</v>
      </c>
      <c r="F4057" t="s">
        <v>27</v>
      </c>
      <c r="G4057" t="s">
        <v>8</v>
      </c>
      <c r="H4057">
        <f t="shared" si="380"/>
        <v>13.5</v>
      </c>
      <c r="I4057">
        <v>6</v>
      </c>
      <c r="J4057" t="s">
        <v>9</v>
      </c>
      <c r="K4057" t="s">
        <v>10</v>
      </c>
      <c r="L4057">
        <f>Table357[[#This Row],[unit_price]]*Table357[[#This Row],[quantity]]</f>
        <v>63</v>
      </c>
      <c r="M4057">
        <f t="shared" si="381"/>
        <v>81</v>
      </c>
      <c r="N4057">
        <f t="shared" si="383"/>
        <v>18</v>
      </c>
      <c r="O4057" t="s">
        <v>111</v>
      </c>
      <c r="P4057" t="s">
        <v>115</v>
      </c>
      <c r="Q4057" t="str">
        <f>TEXT(Table357[[#This Row],[order_date]],"yyyy")</f>
        <v>2016</v>
      </c>
    </row>
    <row r="4058" spans="1:17" x14ac:dyDescent="0.3">
      <c r="A4058">
        <f t="shared" si="382"/>
        <v>7777899457</v>
      </c>
      <c r="B4058" s="1">
        <v>42728</v>
      </c>
      <c r="C4058" t="str">
        <f t="shared" si="378"/>
        <v>Saturday</v>
      </c>
      <c r="D4058" t="str">
        <f t="shared" si="379"/>
        <v>December</v>
      </c>
      <c r="E4058">
        <v>20.75</v>
      </c>
      <c r="F4058" t="s">
        <v>13</v>
      </c>
      <c r="G4058" t="s">
        <v>17</v>
      </c>
      <c r="H4058">
        <f t="shared" si="380"/>
        <v>30.75</v>
      </c>
      <c r="I4058">
        <v>2</v>
      </c>
      <c r="J4058" t="s">
        <v>32</v>
      </c>
      <c r="K4058" t="s">
        <v>33</v>
      </c>
      <c r="L4058">
        <f>Table357[[#This Row],[unit_price]]*Table357[[#This Row],[quantity]]</f>
        <v>41.5</v>
      </c>
      <c r="M4058">
        <f t="shared" si="381"/>
        <v>61.5</v>
      </c>
      <c r="N4058">
        <f t="shared" si="383"/>
        <v>20</v>
      </c>
      <c r="O4058" t="s">
        <v>112</v>
      </c>
      <c r="P4058" t="s">
        <v>114</v>
      </c>
      <c r="Q4058" t="str">
        <f>TEXT(Table357[[#This Row],[order_date]],"yyyy")</f>
        <v>2016</v>
      </c>
    </row>
    <row r="4059" spans="1:17" x14ac:dyDescent="0.3">
      <c r="A4059">
        <f t="shared" si="382"/>
        <v>7777899458</v>
      </c>
      <c r="B4059" s="1">
        <v>42729</v>
      </c>
      <c r="C4059" t="str">
        <f t="shared" si="378"/>
        <v>Sunday</v>
      </c>
      <c r="D4059" t="str">
        <f t="shared" si="379"/>
        <v>December</v>
      </c>
      <c r="E4059">
        <v>16.5</v>
      </c>
      <c r="F4059" t="s">
        <v>13</v>
      </c>
      <c r="G4059" t="s">
        <v>8</v>
      </c>
      <c r="H4059">
        <f t="shared" si="380"/>
        <v>22.5</v>
      </c>
      <c r="I4059">
        <v>12</v>
      </c>
      <c r="J4059" t="s">
        <v>9</v>
      </c>
      <c r="K4059" t="s">
        <v>10</v>
      </c>
      <c r="L4059">
        <f>Table357[[#This Row],[unit_price]]*Table357[[#This Row],[quantity]]</f>
        <v>198</v>
      </c>
      <c r="M4059">
        <f t="shared" si="381"/>
        <v>270</v>
      </c>
      <c r="N4059">
        <f t="shared" si="383"/>
        <v>72</v>
      </c>
      <c r="O4059" t="s">
        <v>111</v>
      </c>
      <c r="P4059" t="s">
        <v>114</v>
      </c>
      <c r="Q4059" t="str">
        <f>TEXT(Table357[[#This Row],[order_date]],"yyyy")</f>
        <v>2016</v>
      </c>
    </row>
    <row r="4060" spans="1:17" x14ac:dyDescent="0.3">
      <c r="A4060">
        <f t="shared" si="382"/>
        <v>7777899459</v>
      </c>
      <c r="B4060" s="1">
        <v>42729</v>
      </c>
      <c r="C4060" t="str">
        <f t="shared" si="378"/>
        <v>Sunday</v>
      </c>
      <c r="D4060" t="str">
        <f t="shared" si="379"/>
        <v>December</v>
      </c>
      <c r="E4060">
        <v>12</v>
      </c>
      <c r="F4060" t="s">
        <v>27</v>
      </c>
      <c r="G4060" t="s">
        <v>8</v>
      </c>
      <c r="H4060">
        <f t="shared" si="380"/>
        <v>15</v>
      </c>
      <c r="I4060">
        <v>4</v>
      </c>
      <c r="J4060" t="s">
        <v>58</v>
      </c>
      <c r="K4060" t="s">
        <v>59</v>
      </c>
      <c r="L4060">
        <f>Table357[[#This Row],[unit_price]]*Table357[[#This Row],[quantity]]</f>
        <v>48</v>
      </c>
      <c r="M4060">
        <f t="shared" si="381"/>
        <v>60</v>
      </c>
      <c r="N4060">
        <f t="shared" si="383"/>
        <v>12</v>
      </c>
      <c r="O4060" t="s">
        <v>111</v>
      </c>
      <c r="P4060" t="s">
        <v>115</v>
      </c>
      <c r="Q4060" t="str">
        <f>TEXT(Table357[[#This Row],[order_date]],"yyyy")</f>
        <v>2016</v>
      </c>
    </row>
    <row r="4061" spans="1:17" x14ac:dyDescent="0.3">
      <c r="A4061">
        <f t="shared" si="382"/>
        <v>7777899460</v>
      </c>
      <c r="B4061" s="1">
        <v>42729</v>
      </c>
      <c r="C4061" t="str">
        <f t="shared" si="378"/>
        <v>Sunday</v>
      </c>
      <c r="D4061" t="str">
        <f t="shared" si="379"/>
        <v>December</v>
      </c>
      <c r="E4061">
        <v>12.5</v>
      </c>
      <c r="F4061" t="s">
        <v>7</v>
      </c>
      <c r="G4061" t="s">
        <v>8</v>
      </c>
      <c r="H4061">
        <f t="shared" si="380"/>
        <v>17</v>
      </c>
      <c r="I4061">
        <v>4</v>
      </c>
      <c r="J4061" t="s">
        <v>48</v>
      </c>
      <c r="K4061" t="s">
        <v>49</v>
      </c>
      <c r="L4061">
        <f>Table357[[#This Row],[unit_price]]*Table357[[#This Row],[quantity]]</f>
        <v>50</v>
      </c>
      <c r="M4061">
        <f t="shared" si="381"/>
        <v>68</v>
      </c>
      <c r="N4061">
        <f t="shared" si="383"/>
        <v>18</v>
      </c>
      <c r="O4061" t="s">
        <v>112</v>
      </c>
      <c r="P4061" t="s">
        <v>115</v>
      </c>
      <c r="Q4061" t="str">
        <f>TEXT(Table357[[#This Row],[order_date]],"yyyy")</f>
        <v>2016</v>
      </c>
    </row>
    <row r="4062" spans="1:17" x14ac:dyDescent="0.3">
      <c r="A4062">
        <f t="shared" si="382"/>
        <v>7777899461</v>
      </c>
      <c r="B4062" s="1">
        <v>42729</v>
      </c>
      <c r="C4062" t="str">
        <f t="shared" si="378"/>
        <v>Sunday</v>
      </c>
      <c r="D4062" t="str">
        <f t="shared" si="379"/>
        <v>December</v>
      </c>
      <c r="E4062">
        <v>12</v>
      </c>
      <c r="F4062" t="s">
        <v>27</v>
      </c>
      <c r="G4062" t="s">
        <v>8</v>
      </c>
      <c r="H4062">
        <f t="shared" si="380"/>
        <v>15</v>
      </c>
      <c r="I4062">
        <v>8</v>
      </c>
      <c r="J4062" t="s">
        <v>52</v>
      </c>
      <c r="K4062" t="s">
        <v>53</v>
      </c>
      <c r="L4062">
        <f>Table357[[#This Row],[unit_price]]*Table357[[#This Row],[quantity]]</f>
        <v>96</v>
      </c>
      <c r="M4062">
        <f t="shared" si="381"/>
        <v>120</v>
      </c>
      <c r="N4062">
        <f t="shared" si="383"/>
        <v>24</v>
      </c>
      <c r="O4062" t="s">
        <v>112</v>
      </c>
      <c r="P4062" t="s">
        <v>115</v>
      </c>
      <c r="Q4062" t="str">
        <f>TEXT(Table357[[#This Row],[order_date]],"yyyy")</f>
        <v>2016</v>
      </c>
    </row>
    <row r="4063" spans="1:17" x14ac:dyDescent="0.3">
      <c r="A4063">
        <f t="shared" si="382"/>
        <v>7777899462</v>
      </c>
      <c r="B4063" s="1">
        <v>42729</v>
      </c>
      <c r="C4063" t="str">
        <f t="shared" si="378"/>
        <v>Sunday</v>
      </c>
      <c r="D4063" t="str">
        <f t="shared" si="379"/>
        <v>December</v>
      </c>
      <c r="E4063">
        <v>16</v>
      </c>
      <c r="F4063" t="s">
        <v>7</v>
      </c>
      <c r="G4063" t="s">
        <v>14</v>
      </c>
      <c r="H4063">
        <f t="shared" si="380"/>
        <v>21.5</v>
      </c>
      <c r="I4063">
        <v>11</v>
      </c>
      <c r="J4063" t="s">
        <v>34</v>
      </c>
      <c r="K4063" t="s">
        <v>35</v>
      </c>
      <c r="L4063">
        <f>Table357[[#This Row],[unit_price]]*Table357[[#This Row],[quantity]]</f>
        <v>176</v>
      </c>
      <c r="M4063">
        <f t="shared" si="381"/>
        <v>236.5</v>
      </c>
      <c r="N4063">
        <f t="shared" si="383"/>
        <v>60.5</v>
      </c>
      <c r="O4063" t="s">
        <v>112</v>
      </c>
      <c r="P4063" t="s">
        <v>114</v>
      </c>
      <c r="Q4063" t="str">
        <f>TEXT(Table357[[#This Row],[order_date]],"yyyy")</f>
        <v>2016</v>
      </c>
    </row>
    <row r="4064" spans="1:17" x14ac:dyDescent="0.3">
      <c r="A4064">
        <f t="shared" si="382"/>
        <v>7777899463</v>
      </c>
      <c r="B4064" s="1">
        <v>42730</v>
      </c>
      <c r="C4064" t="str">
        <f t="shared" si="378"/>
        <v>Monday</v>
      </c>
      <c r="D4064" t="str">
        <f t="shared" si="379"/>
        <v>December</v>
      </c>
      <c r="E4064">
        <v>20.25</v>
      </c>
      <c r="F4064" t="s">
        <v>13</v>
      </c>
      <c r="G4064" t="s">
        <v>14</v>
      </c>
      <c r="H4064">
        <f t="shared" si="380"/>
        <v>27.25</v>
      </c>
      <c r="I4064">
        <v>12</v>
      </c>
      <c r="J4064" t="s">
        <v>68</v>
      </c>
      <c r="K4064" t="s">
        <v>69</v>
      </c>
      <c r="L4064">
        <f>Table357[[#This Row],[unit_price]]*Table357[[#This Row],[quantity]]</f>
        <v>243</v>
      </c>
      <c r="M4064">
        <f t="shared" si="381"/>
        <v>327</v>
      </c>
      <c r="N4064">
        <f t="shared" si="383"/>
        <v>84</v>
      </c>
      <c r="O4064" t="s">
        <v>111</v>
      </c>
      <c r="P4064" t="s">
        <v>114</v>
      </c>
      <c r="Q4064" t="str">
        <f>TEXT(Table357[[#This Row],[order_date]],"yyyy")</f>
        <v>2016</v>
      </c>
    </row>
    <row r="4065" spans="1:17" x14ac:dyDescent="0.3">
      <c r="A4065">
        <f t="shared" si="382"/>
        <v>7777899464</v>
      </c>
      <c r="B4065" s="1">
        <v>42730</v>
      </c>
      <c r="C4065" t="str">
        <f t="shared" si="378"/>
        <v>Monday</v>
      </c>
      <c r="D4065" t="str">
        <f t="shared" si="379"/>
        <v>December</v>
      </c>
      <c r="E4065">
        <v>12</v>
      </c>
      <c r="F4065" t="s">
        <v>27</v>
      </c>
      <c r="G4065" t="s">
        <v>8</v>
      </c>
      <c r="H4065">
        <f t="shared" si="380"/>
        <v>15</v>
      </c>
      <c r="I4065">
        <v>8</v>
      </c>
      <c r="J4065" t="s">
        <v>52</v>
      </c>
      <c r="K4065" t="s">
        <v>53</v>
      </c>
      <c r="L4065">
        <f>Table357[[#This Row],[unit_price]]*Table357[[#This Row],[quantity]]</f>
        <v>96</v>
      </c>
      <c r="M4065">
        <f t="shared" si="381"/>
        <v>120</v>
      </c>
      <c r="N4065">
        <f t="shared" si="383"/>
        <v>24</v>
      </c>
      <c r="O4065" t="s">
        <v>112</v>
      </c>
      <c r="P4065" t="s">
        <v>115</v>
      </c>
      <c r="Q4065" t="str">
        <f>TEXT(Table357[[#This Row],[order_date]],"yyyy")</f>
        <v>2016</v>
      </c>
    </row>
    <row r="4066" spans="1:17" x14ac:dyDescent="0.3">
      <c r="A4066">
        <f t="shared" si="382"/>
        <v>7777899465</v>
      </c>
      <c r="B4066" s="1">
        <v>42730</v>
      </c>
      <c r="C4066" t="str">
        <f t="shared" si="378"/>
        <v>Monday</v>
      </c>
      <c r="D4066" t="str">
        <f t="shared" si="379"/>
        <v>December</v>
      </c>
      <c r="E4066">
        <v>16</v>
      </c>
      <c r="F4066" t="s">
        <v>7</v>
      </c>
      <c r="G4066" t="s">
        <v>14</v>
      </c>
      <c r="H4066">
        <f t="shared" si="380"/>
        <v>21.5</v>
      </c>
      <c r="I4066">
        <v>9</v>
      </c>
      <c r="J4066" t="s">
        <v>42</v>
      </c>
      <c r="K4066" t="s">
        <v>43</v>
      </c>
      <c r="L4066">
        <f>Table357[[#This Row],[unit_price]]*Table357[[#This Row],[quantity]]</f>
        <v>144</v>
      </c>
      <c r="M4066">
        <f t="shared" si="381"/>
        <v>193.5</v>
      </c>
      <c r="N4066">
        <f t="shared" si="383"/>
        <v>49.5</v>
      </c>
      <c r="O4066" t="s">
        <v>112</v>
      </c>
      <c r="P4066" t="s">
        <v>114</v>
      </c>
      <c r="Q4066" t="str">
        <f>TEXT(Table357[[#This Row],[order_date]],"yyyy")</f>
        <v>2016</v>
      </c>
    </row>
    <row r="4067" spans="1:17" x14ac:dyDescent="0.3">
      <c r="A4067">
        <f t="shared" si="382"/>
        <v>7777899466</v>
      </c>
      <c r="B4067" s="1">
        <v>42730</v>
      </c>
      <c r="C4067" t="str">
        <f t="shared" si="378"/>
        <v>Monday</v>
      </c>
      <c r="D4067" t="str">
        <f t="shared" si="379"/>
        <v>December</v>
      </c>
      <c r="E4067">
        <v>18.5</v>
      </c>
      <c r="F4067" t="s">
        <v>13</v>
      </c>
      <c r="G4067" t="s">
        <v>14</v>
      </c>
      <c r="H4067">
        <f t="shared" si="380"/>
        <v>25.5</v>
      </c>
      <c r="I4067">
        <v>5</v>
      </c>
      <c r="J4067" t="s">
        <v>15</v>
      </c>
      <c r="K4067" t="s">
        <v>16</v>
      </c>
      <c r="L4067">
        <f>Table357[[#This Row],[unit_price]]*Table357[[#This Row],[quantity]]</f>
        <v>92.5</v>
      </c>
      <c r="M4067">
        <f t="shared" si="381"/>
        <v>127.5</v>
      </c>
      <c r="N4067">
        <f t="shared" si="383"/>
        <v>35</v>
      </c>
      <c r="O4067" t="s">
        <v>112</v>
      </c>
      <c r="P4067" t="s">
        <v>114</v>
      </c>
      <c r="Q4067" t="str">
        <f>TEXT(Table357[[#This Row],[order_date]],"yyyy")</f>
        <v>2016</v>
      </c>
    </row>
    <row r="4068" spans="1:17" x14ac:dyDescent="0.3">
      <c r="A4068">
        <f t="shared" si="382"/>
        <v>7777899467</v>
      </c>
      <c r="B4068" s="1">
        <v>42731</v>
      </c>
      <c r="C4068" t="str">
        <f t="shared" si="378"/>
        <v>Tuesday</v>
      </c>
      <c r="D4068" t="str">
        <f t="shared" si="379"/>
        <v>December</v>
      </c>
      <c r="E4068">
        <v>16.25</v>
      </c>
      <c r="F4068" t="s">
        <v>7</v>
      </c>
      <c r="G4068" t="s">
        <v>17</v>
      </c>
      <c r="H4068">
        <f t="shared" si="380"/>
        <v>24.75</v>
      </c>
      <c r="I4068">
        <v>7</v>
      </c>
      <c r="J4068" t="s">
        <v>70</v>
      </c>
      <c r="K4068" t="s">
        <v>71</v>
      </c>
      <c r="L4068">
        <f>Table357[[#This Row],[unit_price]]*Table357[[#This Row],[quantity]]</f>
        <v>113.75</v>
      </c>
      <c r="M4068">
        <f t="shared" si="381"/>
        <v>173.25</v>
      </c>
      <c r="N4068">
        <f t="shared" si="383"/>
        <v>59.5</v>
      </c>
      <c r="O4068" t="s">
        <v>112</v>
      </c>
      <c r="P4068" t="s">
        <v>115</v>
      </c>
      <c r="Q4068" t="str">
        <f>TEXT(Table357[[#This Row],[order_date]],"yyyy")</f>
        <v>2016</v>
      </c>
    </row>
    <row r="4069" spans="1:17" x14ac:dyDescent="0.3">
      <c r="A4069">
        <f t="shared" si="382"/>
        <v>7777899468</v>
      </c>
      <c r="B4069" s="1">
        <v>42731</v>
      </c>
      <c r="C4069" t="str">
        <f t="shared" si="378"/>
        <v>Tuesday</v>
      </c>
      <c r="D4069" t="str">
        <f t="shared" si="379"/>
        <v>December</v>
      </c>
      <c r="E4069">
        <v>16</v>
      </c>
      <c r="F4069" t="s">
        <v>7</v>
      </c>
      <c r="G4069" t="s">
        <v>8</v>
      </c>
      <c r="H4069">
        <f t="shared" si="380"/>
        <v>20.5</v>
      </c>
      <c r="I4069">
        <v>4</v>
      </c>
      <c r="J4069" t="s">
        <v>11</v>
      </c>
      <c r="K4069" t="s">
        <v>12</v>
      </c>
      <c r="L4069">
        <f>Table357[[#This Row],[unit_price]]*Table357[[#This Row],[quantity]]</f>
        <v>64</v>
      </c>
      <c r="M4069">
        <f t="shared" si="381"/>
        <v>82</v>
      </c>
      <c r="N4069">
        <f t="shared" si="383"/>
        <v>18</v>
      </c>
      <c r="O4069" t="s">
        <v>112</v>
      </c>
      <c r="P4069" t="s">
        <v>114</v>
      </c>
      <c r="Q4069" t="str">
        <f>TEXT(Table357[[#This Row],[order_date]],"yyyy")</f>
        <v>2016</v>
      </c>
    </row>
    <row r="4070" spans="1:17" x14ac:dyDescent="0.3">
      <c r="A4070">
        <f t="shared" si="382"/>
        <v>7777899469</v>
      </c>
      <c r="B4070" s="1">
        <v>42731</v>
      </c>
      <c r="C4070" t="str">
        <f t="shared" si="378"/>
        <v>Tuesday</v>
      </c>
      <c r="D4070" t="str">
        <f t="shared" si="379"/>
        <v>December</v>
      </c>
      <c r="E4070">
        <v>12</v>
      </c>
      <c r="F4070" t="s">
        <v>27</v>
      </c>
      <c r="G4070" t="s">
        <v>14</v>
      </c>
      <c r="H4070">
        <f t="shared" si="380"/>
        <v>16</v>
      </c>
      <c r="I4070">
        <v>7</v>
      </c>
      <c r="J4070" t="s">
        <v>34</v>
      </c>
      <c r="K4070" t="s">
        <v>35</v>
      </c>
      <c r="L4070">
        <f>Table357[[#This Row],[unit_price]]*Table357[[#This Row],[quantity]]</f>
        <v>84</v>
      </c>
      <c r="M4070">
        <f t="shared" si="381"/>
        <v>112</v>
      </c>
      <c r="N4070">
        <f t="shared" si="383"/>
        <v>28</v>
      </c>
      <c r="O4070" t="s">
        <v>111</v>
      </c>
      <c r="P4070" t="s">
        <v>114</v>
      </c>
      <c r="Q4070" t="str">
        <f>TEXT(Table357[[#This Row],[order_date]],"yyyy")</f>
        <v>2016</v>
      </c>
    </row>
    <row r="4071" spans="1:17" x14ac:dyDescent="0.3">
      <c r="A4071">
        <f t="shared" si="382"/>
        <v>7777899470</v>
      </c>
      <c r="B4071" s="1">
        <v>42731</v>
      </c>
      <c r="C4071" t="str">
        <f t="shared" si="378"/>
        <v>Tuesday</v>
      </c>
      <c r="D4071" t="str">
        <f t="shared" si="379"/>
        <v>December</v>
      </c>
      <c r="E4071">
        <v>10.5</v>
      </c>
      <c r="F4071" t="s">
        <v>27</v>
      </c>
      <c r="G4071" t="s">
        <v>8</v>
      </c>
      <c r="H4071">
        <f t="shared" si="380"/>
        <v>13.5</v>
      </c>
      <c r="I4071">
        <v>2</v>
      </c>
      <c r="J4071" t="s">
        <v>9</v>
      </c>
      <c r="K4071" t="s">
        <v>10</v>
      </c>
      <c r="L4071">
        <f>Table357[[#This Row],[unit_price]]*Table357[[#This Row],[quantity]]</f>
        <v>21</v>
      </c>
      <c r="M4071">
        <f t="shared" si="381"/>
        <v>27</v>
      </c>
      <c r="N4071">
        <f t="shared" si="383"/>
        <v>6</v>
      </c>
      <c r="O4071" t="s">
        <v>111</v>
      </c>
      <c r="P4071" t="s">
        <v>115</v>
      </c>
      <c r="Q4071" t="str">
        <f>TEXT(Table357[[#This Row],[order_date]],"yyyy")</f>
        <v>2016</v>
      </c>
    </row>
    <row r="4072" spans="1:17" x14ac:dyDescent="0.3">
      <c r="A4072">
        <f t="shared" si="382"/>
        <v>7777899471</v>
      </c>
      <c r="B4072" s="1">
        <v>42731</v>
      </c>
      <c r="C4072" t="str">
        <f t="shared" si="378"/>
        <v>Tuesday</v>
      </c>
      <c r="D4072" t="str">
        <f t="shared" si="379"/>
        <v>December</v>
      </c>
      <c r="E4072">
        <v>12.5</v>
      </c>
      <c r="F4072" t="s">
        <v>27</v>
      </c>
      <c r="G4072" t="s">
        <v>17</v>
      </c>
      <c r="H4072">
        <f t="shared" si="380"/>
        <v>19.5</v>
      </c>
      <c r="I4072">
        <v>11</v>
      </c>
      <c r="J4072" t="s">
        <v>66</v>
      </c>
      <c r="K4072" t="s">
        <v>67</v>
      </c>
      <c r="L4072">
        <f>Table357[[#This Row],[unit_price]]*Table357[[#This Row],[quantity]]</f>
        <v>137.5</v>
      </c>
      <c r="M4072">
        <f t="shared" si="381"/>
        <v>214.5</v>
      </c>
      <c r="N4072">
        <f t="shared" si="383"/>
        <v>77</v>
      </c>
      <c r="O4072" t="s">
        <v>111</v>
      </c>
      <c r="P4072" t="s">
        <v>114</v>
      </c>
      <c r="Q4072" t="str">
        <f>TEXT(Table357[[#This Row],[order_date]],"yyyy")</f>
        <v>2016</v>
      </c>
    </row>
    <row r="4073" spans="1:17" x14ac:dyDescent="0.3">
      <c r="A4073">
        <f t="shared" si="382"/>
        <v>7777899472</v>
      </c>
      <c r="B4073" s="1">
        <v>42731</v>
      </c>
      <c r="C4073" t="str">
        <f t="shared" si="378"/>
        <v>Tuesday</v>
      </c>
      <c r="D4073" t="str">
        <f t="shared" si="379"/>
        <v>December</v>
      </c>
      <c r="E4073">
        <v>16</v>
      </c>
      <c r="F4073" t="s">
        <v>7</v>
      </c>
      <c r="G4073" t="s">
        <v>8</v>
      </c>
      <c r="H4073">
        <f t="shared" si="380"/>
        <v>20.5</v>
      </c>
      <c r="I4073">
        <v>5</v>
      </c>
      <c r="J4073" t="s">
        <v>11</v>
      </c>
      <c r="K4073" t="s">
        <v>12</v>
      </c>
      <c r="L4073">
        <f>Table357[[#This Row],[unit_price]]*Table357[[#This Row],[quantity]]</f>
        <v>80</v>
      </c>
      <c r="M4073">
        <f t="shared" si="381"/>
        <v>102.5</v>
      </c>
      <c r="N4073">
        <f t="shared" si="383"/>
        <v>22.5</v>
      </c>
      <c r="O4073" t="s">
        <v>112</v>
      </c>
      <c r="P4073" t="s">
        <v>114</v>
      </c>
      <c r="Q4073" t="str">
        <f>TEXT(Table357[[#This Row],[order_date]],"yyyy")</f>
        <v>2016</v>
      </c>
    </row>
    <row r="4074" spans="1:17" x14ac:dyDescent="0.3">
      <c r="A4074">
        <f t="shared" si="382"/>
        <v>7777899473</v>
      </c>
      <c r="B4074" s="1">
        <v>42732</v>
      </c>
      <c r="C4074" t="str">
        <f t="shared" si="378"/>
        <v>Wednesday</v>
      </c>
      <c r="D4074" t="str">
        <f t="shared" si="379"/>
        <v>December</v>
      </c>
      <c r="E4074">
        <v>20.25</v>
      </c>
      <c r="F4074" t="s">
        <v>13</v>
      </c>
      <c r="G4074" t="s">
        <v>14</v>
      </c>
      <c r="H4074">
        <f t="shared" si="380"/>
        <v>27.25</v>
      </c>
      <c r="I4074">
        <v>9</v>
      </c>
      <c r="J4074" t="s">
        <v>42</v>
      </c>
      <c r="K4074" t="s">
        <v>43</v>
      </c>
      <c r="L4074">
        <f>Table357[[#This Row],[unit_price]]*Table357[[#This Row],[quantity]]</f>
        <v>182.25</v>
      </c>
      <c r="M4074">
        <f t="shared" si="381"/>
        <v>245.25</v>
      </c>
      <c r="N4074">
        <f t="shared" si="383"/>
        <v>63</v>
      </c>
      <c r="O4074" t="s">
        <v>112</v>
      </c>
      <c r="P4074" t="s">
        <v>115</v>
      </c>
      <c r="Q4074" t="str">
        <f>TEXT(Table357[[#This Row],[order_date]],"yyyy")</f>
        <v>2016</v>
      </c>
    </row>
    <row r="4075" spans="1:17" x14ac:dyDescent="0.3">
      <c r="A4075">
        <f t="shared" si="382"/>
        <v>7777899474</v>
      </c>
      <c r="B4075" s="1">
        <v>42732</v>
      </c>
      <c r="C4075" t="str">
        <f t="shared" si="378"/>
        <v>Wednesday</v>
      </c>
      <c r="D4075" t="str">
        <f t="shared" si="379"/>
        <v>December</v>
      </c>
      <c r="E4075">
        <v>18.5</v>
      </c>
      <c r="F4075" t="s">
        <v>13</v>
      </c>
      <c r="G4075" t="s">
        <v>14</v>
      </c>
      <c r="H4075">
        <f t="shared" si="380"/>
        <v>25.5</v>
      </c>
      <c r="I4075">
        <v>6</v>
      </c>
      <c r="J4075" t="s">
        <v>15</v>
      </c>
      <c r="K4075" t="s">
        <v>16</v>
      </c>
      <c r="L4075">
        <f>Table357[[#This Row],[unit_price]]*Table357[[#This Row],[quantity]]</f>
        <v>111</v>
      </c>
      <c r="M4075">
        <f t="shared" si="381"/>
        <v>153</v>
      </c>
      <c r="N4075">
        <f t="shared" si="383"/>
        <v>42</v>
      </c>
      <c r="O4075" t="s">
        <v>111</v>
      </c>
      <c r="P4075" t="s">
        <v>114</v>
      </c>
      <c r="Q4075" t="str">
        <f>TEXT(Table357[[#This Row],[order_date]],"yyyy")</f>
        <v>2016</v>
      </c>
    </row>
    <row r="4076" spans="1:17" x14ac:dyDescent="0.3">
      <c r="A4076">
        <f t="shared" si="382"/>
        <v>7777899475</v>
      </c>
      <c r="B4076" s="1">
        <v>42732</v>
      </c>
      <c r="C4076" t="str">
        <f t="shared" si="378"/>
        <v>Wednesday</v>
      </c>
      <c r="D4076" t="str">
        <f t="shared" si="379"/>
        <v>December</v>
      </c>
      <c r="E4076">
        <v>20.25</v>
      </c>
      <c r="F4076" t="s">
        <v>13</v>
      </c>
      <c r="G4076" t="s">
        <v>14</v>
      </c>
      <c r="H4076">
        <f t="shared" si="380"/>
        <v>27.25</v>
      </c>
      <c r="I4076">
        <v>1</v>
      </c>
      <c r="J4076" t="s">
        <v>42</v>
      </c>
      <c r="K4076" t="s">
        <v>43</v>
      </c>
      <c r="L4076">
        <f>Table357[[#This Row],[unit_price]]*Table357[[#This Row],[quantity]]</f>
        <v>20.25</v>
      </c>
      <c r="M4076">
        <f t="shared" si="381"/>
        <v>27.25</v>
      </c>
      <c r="N4076">
        <f t="shared" si="383"/>
        <v>7</v>
      </c>
      <c r="O4076" t="s">
        <v>112</v>
      </c>
      <c r="P4076" t="s">
        <v>114</v>
      </c>
      <c r="Q4076" t="str">
        <f>TEXT(Table357[[#This Row],[order_date]],"yyyy")</f>
        <v>2016</v>
      </c>
    </row>
    <row r="4077" spans="1:17" x14ac:dyDescent="0.3">
      <c r="A4077">
        <f t="shared" si="382"/>
        <v>7777899476</v>
      </c>
      <c r="B4077" s="1">
        <v>42732</v>
      </c>
      <c r="C4077" t="str">
        <f t="shared" si="378"/>
        <v>Wednesday</v>
      </c>
      <c r="D4077" t="str">
        <f t="shared" si="379"/>
        <v>December</v>
      </c>
      <c r="E4077">
        <v>12</v>
      </c>
      <c r="F4077" t="s">
        <v>27</v>
      </c>
      <c r="G4077" t="s">
        <v>8</v>
      </c>
      <c r="H4077">
        <f t="shared" si="380"/>
        <v>15</v>
      </c>
      <c r="I4077">
        <v>11</v>
      </c>
      <c r="J4077" t="s">
        <v>52</v>
      </c>
      <c r="K4077" t="s">
        <v>53</v>
      </c>
      <c r="L4077">
        <f>Table357[[#This Row],[unit_price]]*Table357[[#This Row],[quantity]]</f>
        <v>132</v>
      </c>
      <c r="M4077">
        <f t="shared" si="381"/>
        <v>165</v>
      </c>
      <c r="N4077">
        <f t="shared" si="383"/>
        <v>33</v>
      </c>
      <c r="O4077" t="s">
        <v>112</v>
      </c>
      <c r="P4077" t="s">
        <v>114</v>
      </c>
      <c r="Q4077" t="str">
        <f>TEXT(Table357[[#This Row],[order_date]],"yyyy")</f>
        <v>2016</v>
      </c>
    </row>
    <row r="4078" spans="1:17" x14ac:dyDescent="0.3">
      <c r="A4078">
        <f t="shared" si="382"/>
        <v>7777899477</v>
      </c>
      <c r="B4078" s="1">
        <v>42732</v>
      </c>
      <c r="C4078" t="str">
        <f t="shared" si="378"/>
        <v>Wednesday</v>
      </c>
      <c r="D4078" t="str">
        <f t="shared" si="379"/>
        <v>December</v>
      </c>
      <c r="E4078">
        <v>16.75</v>
      </c>
      <c r="F4078" t="s">
        <v>7</v>
      </c>
      <c r="G4078" t="s">
        <v>22</v>
      </c>
      <c r="H4078">
        <f t="shared" si="380"/>
        <v>23.25</v>
      </c>
      <c r="I4078">
        <v>11</v>
      </c>
      <c r="J4078" t="s">
        <v>72</v>
      </c>
      <c r="K4078" t="s">
        <v>73</v>
      </c>
      <c r="L4078">
        <f>Table357[[#This Row],[unit_price]]*Table357[[#This Row],[quantity]]</f>
        <v>184.25</v>
      </c>
      <c r="M4078">
        <f t="shared" si="381"/>
        <v>255.75</v>
      </c>
      <c r="N4078">
        <f t="shared" si="383"/>
        <v>71.5</v>
      </c>
      <c r="O4078" t="s">
        <v>111</v>
      </c>
      <c r="P4078" t="s">
        <v>114</v>
      </c>
      <c r="Q4078" t="str">
        <f>TEXT(Table357[[#This Row],[order_date]],"yyyy")</f>
        <v>2016</v>
      </c>
    </row>
    <row r="4079" spans="1:17" x14ac:dyDescent="0.3">
      <c r="A4079">
        <f t="shared" si="382"/>
        <v>7777899478</v>
      </c>
      <c r="B4079" s="1">
        <v>42733</v>
      </c>
      <c r="C4079" t="str">
        <f t="shared" si="378"/>
        <v>Thursday</v>
      </c>
      <c r="D4079" t="str">
        <f t="shared" si="379"/>
        <v>December</v>
      </c>
      <c r="E4079">
        <v>12.25</v>
      </c>
      <c r="F4079" t="s">
        <v>27</v>
      </c>
      <c r="G4079" t="s">
        <v>17</v>
      </c>
      <c r="H4079">
        <f t="shared" si="380"/>
        <v>19.25</v>
      </c>
      <c r="I4079">
        <v>9</v>
      </c>
      <c r="J4079" t="s">
        <v>70</v>
      </c>
      <c r="K4079" t="s">
        <v>71</v>
      </c>
      <c r="L4079">
        <f>Table357[[#This Row],[unit_price]]*Table357[[#This Row],[quantity]]</f>
        <v>110.25</v>
      </c>
      <c r="M4079">
        <f t="shared" si="381"/>
        <v>173.25</v>
      </c>
      <c r="N4079">
        <f t="shared" si="383"/>
        <v>63</v>
      </c>
      <c r="O4079" t="s">
        <v>111</v>
      </c>
      <c r="P4079" t="s">
        <v>115</v>
      </c>
      <c r="Q4079" t="str">
        <f>TEXT(Table357[[#This Row],[order_date]],"yyyy")</f>
        <v>2016</v>
      </c>
    </row>
    <row r="4080" spans="1:17" x14ac:dyDescent="0.3">
      <c r="A4080">
        <f t="shared" si="382"/>
        <v>7777899479</v>
      </c>
      <c r="B4080" s="1">
        <v>42733</v>
      </c>
      <c r="C4080" t="str">
        <f t="shared" si="378"/>
        <v>Thursday</v>
      </c>
      <c r="D4080" t="str">
        <f t="shared" si="379"/>
        <v>December</v>
      </c>
      <c r="E4080">
        <v>12</v>
      </c>
      <c r="F4080" t="s">
        <v>27</v>
      </c>
      <c r="G4080" t="s">
        <v>8</v>
      </c>
      <c r="H4080">
        <f t="shared" si="380"/>
        <v>15</v>
      </c>
      <c r="I4080">
        <v>3</v>
      </c>
      <c r="J4080" t="s">
        <v>52</v>
      </c>
      <c r="K4080" t="s">
        <v>53</v>
      </c>
      <c r="L4080">
        <f>Table357[[#This Row],[unit_price]]*Table357[[#This Row],[quantity]]</f>
        <v>36</v>
      </c>
      <c r="M4080">
        <f t="shared" si="381"/>
        <v>45</v>
      </c>
      <c r="N4080">
        <f t="shared" si="383"/>
        <v>9</v>
      </c>
      <c r="O4080" t="s">
        <v>112</v>
      </c>
      <c r="P4080" t="s">
        <v>115</v>
      </c>
      <c r="Q4080" t="str">
        <f>TEXT(Table357[[#This Row],[order_date]],"yyyy")</f>
        <v>2016</v>
      </c>
    </row>
    <row r="4081" spans="1:17" x14ac:dyDescent="0.3">
      <c r="A4081">
        <f t="shared" si="382"/>
        <v>7777899480</v>
      </c>
      <c r="B4081" s="1">
        <v>42734</v>
      </c>
      <c r="C4081" t="str">
        <f t="shared" si="378"/>
        <v>Friday</v>
      </c>
      <c r="D4081" t="str">
        <f t="shared" si="379"/>
        <v>December</v>
      </c>
      <c r="E4081">
        <v>10.5</v>
      </c>
      <c r="F4081" t="s">
        <v>27</v>
      </c>
      <c r="G4081" t="s">
        <v>8</v>
      </c>
      <c r="H4081">
        <f t="shared" si="380"/>
        <v>13.5</v>
      </c>
      <c r="I4081">
        <v>4</v>
      </c>
      <c r="J4081" t="s">
        <v>9</v>
      </c>
      <c r="K4081" t="s">
        <v>10</v>
      </c>
      <c r="L4081">
        <f>Table357[[#This Row],[unit_price]]*Table357[[#This Row],[quantity]]</f>
        <v>42</v>
      </c>
      <c r="M4081">
        <f t="shared" si="381"/>
        <v>54</v>
      </c>
      <c r="N4081">
        <f t="shared" si="383"/>
        <v>12</v>
      </c>
      <c r="O4081" t="s">
        <v>112</v>
      </c>
      <c r="P4081" t="s">
        <v>114</v>
      </c>
      <c r="Q4081" t="str">
        <f>TEXT(Table357[[#This Row],[order_date]],"yyyy")</f>
        <v>2016</v>
      </c>
    </row>
    <row r="4082" spans="1:17" x14ac:dyDescent="0.3">
      <c r="A4082">
        <f t="shared" si="382"/>
        <v>7777899481</v>
      </c>
      <c r="B4082" s="1">
        <v>42734</v>
      </c>
      <c r="C4082" t="str">
        <f t="shared" si="378"/>
        <v>Friday</v>
      </c>
      <c r="D4082" t="str">
        <f t="shared" si="379"/>
        <v>December</v>
      </c>
      <c r="E4082">
        <v>20.5</v>
      </c>
      <c r="F4082" t="s">
        <v>13</v>
      </c>
      <c r="G4082" t="s">
        <v>8</v>
      </c>
      <c r="H4082">
        <f t="shared" si="380"/>
        <v>26.5</v>
      </c>
      <c r="I4082">
        <v>2</v>
      </c>
      <c r="J4082" t="s">
        <v>36</v>
      </c>
      <c r="K4082" t="s">
        <v>37</v>
      </c>
      <c r="L4082">
        <f>Table357[[#This Row],[unit_price]]*Table357[[#This Row],[quantity]]</f>
        <v>41</v>
      </c>
      <c r="M4082">
        <f t="shared" si="381"/>
        <v>53</v>
      </c>
      <c r="N4082">
        <f t="shared" si="383"/>
        <v>12</v>
      </c>
      <c r="O4082" t="s">
        <v>112</v>
      </c>
      <c r="P4082" t="s">
        <v>115</v>
      </c>
      <c r="Q4082" t="str">
        <f>TEXT(Table357[[#This Row],[order_date]],"yyyy")</f>
        <v>2016</v>
      </c>
    </row>
    <row r="4083" spans="1:17" x14ac:dyDescent="0.3">
      <c r="A4083">
        <f t="shared" si="382"/>
        <v>7777899482</v>
      </c>
      <c r="B4083" s="1">
        <v>42734</v>
      </c>
      <c r="C4083" t="str">
        <f t="shared" si="378"/>
        <v>Friday</v>
      </c>
      <c r="D4083" t="str">
        <f t="shared" si="379"/>
        <v>December</v>
      </c>
      <c r="E4083">
        <v>17.95</v>
      </c>
      <c r="F4083" t="s">
        <v>13</v>
      </c>
      <c r="G4083" t="s">
        <v>14</v>
      </c>
      <c r="H4083">
        <f t="shared" si="380"/>
        <v>24.95</v>
      </c>
      <c r="I4083">
        <v>10</v>
      </c>
      <c r="J4083" t="s">
        <v>56</v>
      </c>
      <c r="K4083" t="s">
        <v>57</v>
      </c>
      <c r="L4083">
        <f>Table357[[#This Row],[unit_price]]*Table357[[#This Row],[quantity]]</f>
        <v>179.5</v>
      </c>
      <c r="M4083">
        <f t="shared" si="381"/>
        <v>249.5</v>
      </c>
      <c r="N4083">
        <f t="shared" si="383"/>
        <v>70</v>
      </c>
      <c r="O4083" t="s">
        <v>111</v>
      </c>
      <c r="P4083" t="s">
        <v>115</v>
      </c>
      <c r="Q4083" t="str">
        <f>TEXT(Table357[[#This Row],[order_date]],"yyyy")</f>
        <v>2016</v>
      </c>
    </row>
    <row r="4084" spans="1:17" x14ac:dyDescent="0.3">
      <c r="A4084">
        <f t="shared" si="382"/>
        <v>7777899483</v>
      </c>
      <c r="B4084" s="1">
        <v>42734</v>
      </c>
      <c r="C4084" t="str">
        <f t="shared" si="378"/>
        <v>Friday</v>
      </c>
      <c r="D4084" t="str">
        <f t="shared" si="379"/>
        <v>December</v>
      </c>
      <c r="E4084">
        <v>13.25</v>
      </c>
      <c r="F4084" t="s">
        <v>7</v>
      </c>
      <c r="G4084" t="s">
        <v>8</v>
      </c>
      <c r="H4084">
        <f t="shared" si="380"/>
        <v>17.75</v>
      </c>
      <c r="I4084">
        <v>9</v>
      </c>
      <c r="J4084" t="s">
        <v>9</v>
      </c>
      <c r="K4084" t="s">
        <v>10</v>
      </c>
      <c r="L4084">
        <f>Table357[[#This Row],[unit_price]]*Table357[[#This Row],[quantity]]</f>
        <v>119.25</v>
      </c>
      <c r="M4084">
        <f t="shared" si="381"/>
        <v>159.75</v>
      </c>
      <c r="N4084">
        <f t="shared" si="383"/>
        <v>40.5</v>
      </c>
      <c r="O4084" t="s">
        <v>111</v>
      </c>
      <c r="P4084" t="s">
        <v>115</v>
      </c>
      <c r="Q4084" t="str">
        <f>TEXT(Table357[[#This Row],[order_date]],"yyyy")</f>
        <v>2016</v>
      </c>
    </row>
    <row r="4085" spans="1:17" x14ac:dyDescent="0.3">
      <c r="A4085">
        <f t="shared" si="382"/>
        <v>7777899484</v>
      </c>
      <c r="B4085" s="1">
        <v>42735</v>
      </c>
      <c r="C4085" t="str">
        <f t="shared" si="378"/>
        <v>Saturday</v>
      </c>
      <c r="D4085" t="str">
        <f t="shared" si="379"/>
        <v>December</v>
      </c>
      <c r="E4085">
        <v>16.5</v>
      </c>
      <c r="F4085" t="s">
        <v>7</v>
      </c>
      <c r="G4085" t="s">
        <v>17</v>
      </c>
      <c r="H4085">
        <f t="shared" si="380"/>
        <v>25</v>
      </c>
      <c r="I4085">
        <v>6</v>
      </c>
      <c r="J4085" t="s">
        <v>38</v>
      </c>
      <c r="K4085" t="s">
        <v>39</v>
      </c>
      <c r="L4085">
        <f>Table357[[#This Row],[unit_price]]*Table357[[#This Row],[quantity]]</f>
        <v>99</v>
      </c>
      <c r="M4085">
        <f t="shared" si="381"/>
        <v>150</v>
      </c>
      <c r="N4085">
        <f t="shared" si="383"/>
        <v>51</v>
      </c>
      <c r="O4085" t="s">
        <v>112</v>
      </c>
      <c r="P4085" t="s">
        <v>115</v>
      </c>
      <c r="Q4085" t="str">
        <f>TEXT(Table357[[#This Row],[order_date]],"yyyy")</f>
        <v>2016</v>
      </c>
    </row>
    <row r="4086" spans="1:17" x14ac:dyDescent="0.3">
      <c r="A4086">
        <f t="shared" si="382"/>
        <v>7777899485</v>
      </c>
      <c r="B4086" s="1">
        <v>42735</v>
      </c>
      <c r="C4086" t="str">
        <f t="shared" si="378"/>
        <v>Saturday</v>
      </c>
      <c r="D4086" t="str">
        <f t="shared" si="379"/>
        <v>December</v>
      </c>
      <c r="E4086">
        <v>12</v>
      </c>
      <c r="F4086" t="s">
        <v>27</v>
      </c>
      <c r="G4086" t="s">
        <v>8</v>
      </c>
      <c r="H4086">
        <f t="shared" si="380"/>
        <v>15</v>
      </c>
      <c r="I4086">
        <v>7</v>
      </c>
      <c r="J4086" t="s">
        <v>52</v>
      </c>
      <c r="K4086" t="s">
        <v>53</v>
      </c>
      <c r="L4086">
        <f>Table357[[#This Row],[unit_price]]*Table357[[#This Row],[quantity]]</f>
        <v>84</v>
      </c>
      <c r="M4086">
        <f t="shared" si="381"/>
        <v>105</v>
      </c>
      <c r="N4086">
        <f t="shared" si="383"/>
        <v>21</v>
      </c>
      <c r="O4086" t="s">
        <v>111</v>
      </c>
      <c r="P4086" t="s">
        <v>115</v>
      </c>
      <c r="Q4086" t="str">
        <f>TEXT(Table357[[#This Row],[order_date]],"yyyy")</f>
        <v>2016</v>
      </c>
    </row>
    <row r="4087" spans="1:17" x14ac:dyDescent="0.3">
      <c r="A4087">
        <f t="shared" si="382"/>
        <v>7777899486</v>
      </c>
      <c r="B4087" s="1">
        <v>42735</v>
      </c>
      <c r="C4087" t="str">
        <f t="shared" si="378"/>
        <v>Saturday</v>
      </c>
      <c r="D4087" t="str">
        <f t="shared" si="379"/>
        <v>December</v>
      </c>
      <c r="E4087">
        <v>20.75</v>
      </c>
      <c r="F4087" t="s">
        <v>13</v>
      </c>
      <c r="G4087" t="s">
        <v>17</v>
      </c>
      <c r="H4087">
        <f t="shared" si="380"/>
        <v>30.75</v>
      </c>
      <c r="I4087">
        <v>1</v>
      </c>
      <c r="J4087" t="s">
        <v>66</v>
      </c>
      <c r="K4087" t="s">
        <v>67</v>
      </c>
      <c r="L4087">
        <f>Table357[[#This Row],[unit_price]]*Table357[[#This Row],[quantity]]</f>
        <v>20.75</v>
      </c>
      <c r="M4087">
        <f t="shared" si="381"/>
        <v>30.75</v>
      </c>
      <c r="N4087">
        <f t="shared" si="383"/>
        <v>10</v>
      </c>
      <c r="O4087" t="s">
        <v>111</v>
      </c>
      <c r="P4087" t="s">
        <v>114</v>
      </c>
      <c r="Q4087" t="str">
        <f>TEXT(Table357[[#This Row],[order_date]],"yyyy")</f>
        <v>2016</v>
      </c>
    </row>
    <row r="4088" spans="1:17" x14ac:dyDescent="0.3">
      <c r="A4088">
        <f t="shared" si="382"/>
        <v>7777899487</v>
      </c>
      <c r="B4088" s="1">
        <v>42735</v>
      </c>
      <c r="C4088" t="str">
        <f t="shared" si="378"/>
        <v>Saturday</v>
      </c>
      <c r="D4088" t="str">
        <f t="shared" si="379"/>
        <v>December</v>
      </c>
      <c r="E4088">
        <v>16.25</v>
      </c>
      <c r="F4088" t="s">
        <v>7</v>
      </c>
      <c r="G4088" t="s">
        <v>17</v>
      </c>
      <c r="H4088">
        <f t="shared" si="380"/>
        <v>24.75</v>
      </c>
      <c r="I4088">
        <v>11</v>
      </c>
      <c r="J4088" t="s">
        <v>70</v>
      </c>
      <c r="K4088" t="s">
        <v>71</v>
      </c>
      <c r="L4088">
        <f>Table357[[#This Row],[unit_price]]*Table357[[#This Row],[quantity]]</f>
        <v>178.75</v>
      </c>
      <c r="M4088">
        <f t="shared" si="381"/>
        <v>272.25</v>
      </c>
      <c r="N4088">
        <f t="shared" si="383"/>
        <v>93.5</v>
      </c>
      <c r="O4088" t="s">
        <v>111</v>
      </c>
      <c r="P4088" t="s">
        <v>114</v>
      </c>
      <c r="Q4088" t="str">
        <f>TEXT(Table357[[#This Row],[order_date]],"yyyy")</f>
        <v>2016</v>
      </c>
    </row>
    <row r="4089" spans="1:17" x14ac:dyDescent="0.3">
      <c r="A4089">
        <f t="shared" si="382"/>
        <v>7777899488</v>
      </c>
      <c r="B4089" s="1">
        <v>42735</v>
      </c>
      <c r="C4089" t="str">
        <f t="shared" si="378"/>
        <v>Saturday</v>
      </c>
      <c r="D4089" t="str">
        <f t="shared" si="379"/>
        <v>December</v>
      </c>
      <c r="E4089">
        <v>20.5</v>
      </c>
      <c r="F4089" t="s">
        <v>13</v>
      </c>
      <c r="G4089" t="s">
        <v>8</v>
      </c>
      <c r="H4089">
        <f t="shared" si="380"/>
        <v>26.5</v>
      </c>
      <c r="I4089">
        <v>6</v>
      </c>
      <c r="J4089" t="s">
        <v>58</v>
      </c>
      <c r="K4089" t="s">
        <v>59</v>
      </c>
      <c r="L4089">
        <f>Table357[[#This Row],[unit_price]]*Table357[[#This Row],[quantity]]</f>
        <v>123</v>
      </c>
      <c r="M4089">
        <f t="shared" si="381"/>
        <v>159</v>
      </c>
      <c r="N4089">
        <f t="shared" si="383"/>
        <v>36</v>
      </c>
      <c r="O4089" t="s">
        <v>111</v>
      </c>
      <c r="P4089" t="s">
        <v>115</v>
      </c>
      <c r="Q4089" t="str">
        <f>TEXT(Table357[[#This Row],[order_date]],"yyyy")</f>
        <v>2016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76C8-DE69-4B9D-B596-415E75211F38}">
  <dimension ref="A1:AL42"/>
  <sheetViews>
    <sheetView zoomScale="89" zoomScaleNormal="130" workbookViewId="0">
      <selection activeCell="O41" sqref="O41"/>
    </sheetView>
  </sheetViews>
  <sheetFormatPr defaultRowHeight="14.4" x14ac:dyDescent="0.3"/>
  <cols>
    <col min="1" max="1" width="17.6640625" bestFit="1" customWidth="1"/>
    <col min="2" max="2" width="18.44140625" bestFit="1" customWidth="1"/>
    <col min="3" max="3" width="14" bestFit="1" customWidth="1"/>
    <col min="4" max="4" width="12.44140625" bestFit="1" customWidth="1"/>
    <col min="5" max="5" width="17.6640625" bestFit="1" customWidth="1"/>
    <col min="6" max="6" width="18.44140625" bestFit="1" customWidth="1"/>
    <col min="7" max="7" width="17.21875" bestFit="1" customWidth="1"/>
    <col min="8" max="8" width="12.44140625" bestFit="1" customWidth="1"/>
    <col min="9" max="10" width="18.44140625" bestFit="1" customWidth="1"/>
    <col min="11" max="11" width="12.44140625" bestFit="1" customWidth="1"/>
    <col min="12" max="12" width="14" bestFit="1" customWidth="1"/>
    <col min="15" max="15" width="12.44140625" bestFit="1" customWidth="1"/>
    <col min="16" max="16" width="14" bestFit="1" customWidth="1"/>
    <col min="17" max="17" width="18.44140625" bestFit="1" customWidth="1"/>
    <col min="18" max="18" width="12.44140625" bestFit="1" customWidth="1"/>
    <col min="19" max="19" width="18.44140625" customWidth="1"/>
    <col min="23" max="23" width="12.6640625" bestFit="1" customWidth="1"/>
    <col min="24" max="24" width="14.5546875" customWidth="1"/>
    <col min="27" max="27" width="12.6640625" style="6" bestFit="1" customWidth="1"/>
    <col min="29" max="29" width="12.44140625" bestFit="1" customWidth="1"/>
    <col min="30" max="30" width="18.44140625" bestFit="1" customWidth="1"/>
    <col min="33" max="33" width="12.6640625" style="6" bestFit="1" customWidth="1"/>
    <col min="34" max="34" width="12.6640625" bestFit="1" customWidth="1"/>
    <col min="38" max="38" width="12.6640625" bestFit="1" customWidth="1"/>
  </cols>
  <sheetData>
    <row r="1" spans="1:38" x14ac:dyDescent="0.3">
      <c r="A1" s="2" t="s">
        <v>104</v>
      </c>
      <c r="B1" s="4" t="s">
        <v>106</v>
      </c>
      <c r="D1" s="2" t="s">
        <v>104</v>
      </c>
      <c r="E1" t="s">
        <v>109</v>
      </c>
      <c r="F1" t="s">
        <v>105</v>
      </c>
      <c r="O1" s="2" t="s">
        <v>104</v>
      </c>
      <c r="P1" t="s">
        <v>110</v>
      </c>
      <c r="Q1" t="s">
        <v>105</v>
      </c>
      <c r="U1" t="str">
        <f ca="1">VLOOKUP(1,T3:W6,2,0)</f>
        <v>Supreme</v>
      </c>
      <c r="V1">
        <f ca="1">VLOOKUP(1,T3:W6,3,0)</f>
        <v>6663</v>
      </c>
      <c r="W1" s="6">
        <f ca="1">VLOOKUP(1,T3:W6,4,0)</f>
        <v>172559.95</v>
      </c>
      <c r="AC1" s="2" t="s">
        <v>104</v>
      </c>
      <c r="AD1" t="s">
        <v>105</v>
      </c>
      <c r="AH1" s="6"/>
    </row>
    <row r="2" spans="1:38" x14ac:dyDescent="0.3">
      <c r="A2" s="3" t="s">
        <v>90</v>
      </c>
      <c r="B2" s="4">
        <v>24644</v>
      </c>
      <c r="D2" s="3" t="s">
        <v>87</v>
      </c>
      <c r="E2" s="4">
        <v>43773.05</v>
      </c>
      <c r="F2" s="4">
        <v>60098.049999999996</v>
      </c>
      <c r="O2" s="3" t="s">
        <v>22</v>
      </c>
      <c r="P2" s="10">
        <v>5839</v>
      </c>
      <c r="Q2" s="4">
        <v>143764.75</v>
      </c>
      <c r="R2" s="4"/>
      <c r="S2" s="4"/>
      <c r="Z2" t="str" cm="1">
        <f t="array" aca="1" ref="Z2:Z5" ca="1">OFFSET(O1,1,0,4)</f>
        <v>Chicken</v>
      </c>
      <c r="AA2" s="6" cm="1">
        <f t="array" aca="1" ref="AA2:AA5" ca="1">OFFSET(O1,1,2,4)</f>
        <v>143764.75</v>
      </c>
      <c r="AC2" s="3" t="s">
        <v>13</v>
      </c>
      <c r="AD2" s="4">
        <v>287009.5</v>
      </c>
      <c r="AF2" cm="1">
        <f t="array" aca="1" ref="AF2:AF6" ca="1">RANK(AH2:AH6,AH2:AH6)</f>
        <v>1</v>
      </c>
      <c r="AG2" s="6" t="str">
        <f ca="1">OFFSET(AC1,1,0,AD:AD)</f>
        <v>L</v>
      </c>
      <c r="AH2" s="6">
        <f ca="1">OFFSET(AC1,1,1,AD:AD)</f>
        <v>287009.5</v>
      </c>
      <c r="AK2" t="str">
        <f ca="1">OFFSET(AC1,1,0,5)</f>
        <v>L</v>
      </c>
      <c r="AL2" s="6">
        <f ca="1">OFFSET(AC1,1,1,5)</f>
        <v>287009.5</v>
      </c>
    </row>
    <row r="3" spans="1:38" x14ac:dyDescent="0.3">
      <c r="A3" s="3" t="s">
        <v>91</v>
      </c>
      <c r="B3" s="4">
        <v>23331.5</v>
      </c>
      <c r="D3" s="3" t="s">
        <v>94</v>
      </c>
      <c r="E3" s="4">
        <v>35628.100000000006</v>
      </c>
      <c r="F3" s="4">
        <v>49369.1</v>
      </c>
      <c r="O3" s="3" t="s">
        <v>8</v>
      </c>
      <c r="P3" s="10">
        <v>7868</v>
      </c>
      <c r="Q3" s="4">
        <v>148869.95000000001</v>
      </c>
      <c r="R3" s="4"/>
      <c r="S3" s="4"/>
      <c r="T3" cm="1">
        <f t="array" aca="1" ref="T3:T8" ca="1">RANK(_xlfn.ANCHORARRAY(W3),_xlfn.ANCHORARRAY(W3))</f>
        <v>4</v>
      </c>
      <c r="U3" t="str" cm="1">
        <f t="array" aca="1" ref="U3:U8" ca="1">OFFSET($O$1,1,0,COUNT(P:P))</f>
        <v>Chicken</v>
      </c>
      <c r="V3" cm="1">
        <f t="array" aca="1" ref="V3:V8" ca="1">OFFSET(O1,1,1,COUNT(P:P))</f>
        <v>5839</v>
      </c>
      <c r="W3" s="4" cm="1">
        <f t="array" aca="1" ref="W3:W8" ca="1">OFFSET(O1,1,2,COUNT(P:P))</f>
        <v>143764.75</v>
      </c>
      <c r="Z3" t="str">
        <f ca="1"/>
        <v>Classic</v>
      </c>
      <c r="AA3" s="6">
        <f ca="1"/>
        <v>148869.95000000001</v>
      </c>
      <c r="AC3" s="3" t="s">
        <v>7</v>
      </c>
      <c r="AD3" s="4">
        <v>186875</v>
      </c>
      <c r="AF3">
        <f ca="1"/>
        <v>2</v>
      </c>
      <c r="AG3" s="6" t="str">
        <f ca="1">OFFSET(AC2,1,0,AD:AD)</f>
        <v>M</v>
      </c>
      <c r="AH3" s="6">
        <f ca="1">OFFSET(AC2,1,1,AD:AD)</f>
        <v>186875</v>
      </c>
      <c r="AK3" t="str">
        <f ca="1">OFFSET(AC2,1,0,5)</f>
        <v>M</v>
      </c>
      <c r="AL3" s="6">
        <f ca="1">OFFSET(AC2,1,1,5)</f>
        <v>186875</v>
      </c>
    </row>
    <row r="4" spans="1:38" x14ac:dyDescent="0.3">
      <c r="A4" s="3" t="s">
        <v>92</v>
      </c>
      <c r="B4" s="4">
        <v>26138.5</v>
      </c>
      <c r="D4" s="3" t="s">
        <v>95</v>
      </c>
      <c r="E4" s="10">
        <v>34516.450000000004</v>
      </c>
      <c r="F4" s="4">
        <v>47619.45</v>
      </c>
      <c r="O4" s="3" t="s">
        <v>17</v>
      </c>
      <c r="P4" s="10">
        <v>6663</v>
      </c>
      <c r="Q4" s="4">
        <v>172559.95</v>
      </c>
      <c r="R4" s="4"/>
      <c r="S4" s="4"/>
      <c r="T4">
        <f ca="1"/>
        <v>2</v>
      </c>
      <c r="U4" t="str">
        <f ca="1"/>
        <v>Classic</v>
      </c>
      <c r="V4">
        <f ca="1"/>
        <v>7868</v>
      </c>
      <c r="W4" s="4">
        <f ca="1"/>
        <v>148869.95000000001</v>
      </c>
      <c r="Z4" t="str">
        <f ca="1"/>
        <v>Supreme</v>
      </c>
      <c r="AA4" s="6">
        <f ca="1"/>
        <v>172559.95</v>
      </c>
      <c r="AC4" s="3" t="s">
        <v>27</v>
      </c>
      <c r="AD4" s="4">
        <v>129907.44999999998</v>
      </c>
      <c r="AF4">
        <f ca="1"/>
        <v>3</v>
      </c>
      <c r="AG4" s="6" t="str">
        <f ca="1">OFFSET(AC3,1,0,AD:AD)</f>
        <v>S</v>
      </c>
      <c r="AH4" s="6">
        <f ca="1">OFFSET(AC3,1,1,AD:AD)</f>
        <v>129907.44999999998</v>
      </c>
      <c r="AK4" t="str">
        <f ca="1">OFFSET(AC3,1,0,5)</f>
        <v>S</v>
      </c>
      <c r="AL4" s="6">
        <f ca="1">OFFSET(AC3,1,1,5)</f>
        <v>129907.44999999998</v>
      </c>
    </row>
    <row r="5" spans="1:38" x14ac:dyDescent="0.3">
      <c r="A5" s="3" t="s">
        <v>93</v>
      </c>
      <c r="B5" s="4">
        <v>23674</v>
      </c>
      <c r="D5" s="3" t="s">
        <v>79</v>
      </c>
      <c r="E5" s="10">
        <v>34636.800000000003</v>
      </c>
      <c r="F5" s="4">
        <v>48252.80000000001</v>
      </c>
      <c r="O5" s="3" t="s">
        <v>14</v>
      </c>
      <c r="P5" s="10">
        <v>6548</v>
      </c>
      <c r="Q5" s="4">
        <v>147880.49999999991</v>
      </c>
      <c r="R5" s="4"/>
      <c r="S5" s="4"/>
      <c r="T5">
        <f ca="1"/>
        <v>1</v>
      </c>
      <c r="U5" t="str">
        <f ca="1"/>
        <v>Supreme</v>
      </c>
      <c r="V5">
        <f ca="1"/>
        <v>6663</v>
      </c>
      <c r="W5" s="4">
        <f ca="1"/>
        <v>172559.95</v>
      </c>
      <c r="Z5" t="str">
        <f ca="1"/>
        <v>Veggie</v>
      </c>
      <c r="AA5" s="6">
        <f ca="1"/>
        <v>147880.49999999991</v>
      </c>
      <c r="AC5" s="3" t="s">
        <v>76</v>
      </c>
      <c r="AD5" s="4">
        <v>8692</v>
      </c>
      <c r="AF5">
        <f ca="1"/>
        <v>4</v>
      </c>
      <c r="AG5" s="6" t="str">
        <f ca="1">OFFSET(AC4,1,0,AD:AD)</f>
        <v>XL</v>
      </c>
      <c r="AH5" s="6">
        <f ca="1">OFFSET(AC4,1,1,AD:AD)</f>
        <v>8692</v>
      </c>
      <c r="AK5" t="str">
        <f ca="1">OFFSET(AC4,1,0,5)</f>
        <v>XL</v>
      </c>
      <c r="AL5" s="6">
        <f ca="1">OFFSET(AC4,1,1,5)</f>
        <v>8692</v>
      </c>
    </row>
    <row r="6" spans="1:38" x14ac:dyDescent="0.3">
      <c r="A6" s="3" t="s">
        <v>86</v>
      </c>
      <c r="B6" s="4">
        <v>22263.5</v>
      </c>
      <c r="D6" s="3" t="s">
        <v>96</v>
      </c>
      <c r="E6" s="10">
        <v>40936.249999999993</v>
      </c>
      <c r="F6" s="4">
        <v>56357.25</v>
      </c>
      <c r="T6">
        <f ca="1"/>
        <v>3</v>
      </c>
      <c r="U6" t="str">
        <f ca="1"/>
        <v>Veggie</v>
      </c>
      <c r="V6">
        <f ca="1"/>
        <v>6548</v>
      </c>
      <c r="W6" s="4">
        <f ca="1"/>
        <v>147880.49999999991</v>
      </c>
      <c r="AC6" s="3" t="s">
        <v>84</v>
      </c>
      <c r="AD6" s="4">
        <v>591.20000000000005</v>
      </c>
      <c r="AF6">
        <f ca="1"/>
        <v>5</v>
      </c>
      <c r="AG6" s="6" t="str">
        <f ca="1">OFFSET(AC5,1,0,AD:AD)</f>
        <v>XXL</v>
      </c>
      <c r="AH6" s="6">
        <f ca="1">OFFSET(AC5,1,1,AD:AD)</f>
        <v>591.20000000000005</v>
      </c>
      <c r="AK6" t="str">
        <f ca="1">OFFSET(AC5,1,0,5)</f>
        <v>XXL</v>
      </c>
      <c r="AL6" s="6">
        <f ca="1">OFFSET(AC5,1,1,5)</f>
        <v>591.20000000000005</v>
      </c>
    </row>
    <row r="7" spans="1:38" x14ac:dyDescent="0.3">
      <c r="A7" s="3" t="s">
        <v>88</v>
      </c>
      <c r="B7" s="4">
        <v>24098</v>
      </c>
      <c r="D7" s="3" t="s">
        <v>97</v>
      </c>
      <c r="E7" s="10">
        <v>35207.950000000004</v>
      </c>
      <c r="F7" s="4">
        <v>48582.450000000004</v>
      </c>
      <c r="T7">
        <f ca="1"/>
        <v>5</v>
      </c>
      <c r="U7">
        <f ca="1"/>
        <v>0</v>
      </c>
      <c r="V7">
        <f ca="1"/>
        <v>0</v>
      </c>
      <c r="W7">
        <f ca="1"/>
        <v>0</v>
      </c>
    </row>
    <row r="8" spans="1:38" x14ac:dyDescent="0.3">
      <c r="A8" s="3" t="s">
        <v>89</v>
      </c>
      <c r="B8" s="4">
        <v>24638</v>
      </c>
      <c r="D8" s="3" t="s">
        <v>98</v>
      </c>
      <c r="E8" s="10">
        <v>34962.300000000003</v>
      </c>
      <c r="F8" s="4">
        <v>48509.799999999996</v>
      </c>
      <c r="T8">
        <f ca="1"/>
        <v>5</v>
      </c>
      <c r="U8">
        <f ca="1"/>
        <v>0</v>
      </c>
      <c r="V8">
        <f ca="1"/>
        <v>0</v>
      </c>
      <c r="W8">
        <f ca="1"/>
        <v>0</v>
      </c>
    </row>
    <row r="9" spans="1:38" x14ac:dyDescent="0.3">
      <c r="D9" s="3" t="s">
        <v>99</v>
      </c>
      <c r="E9" s="10">
        <v>38306.100000000006</v>
      </c>
      <c r="F9" s="4">
        <v>53050.6</v>
      </c>
      <c r="AG9" s="6" t="str">
        <f ca="1">VLOOKUP(1,AF2:AH6,2,0)</f>
        <v>L</v>
      </c>
      <c r="AH9" s="6">
        <f ca="1">VLOOKUP(1,AF2:AH6,3,0)</f>
        <v>287009.5</v>
      </c>
    </row>
    <row r="10" spans="1:38" x14ac:dyDescent="0.3">
      <c r="D10" s="3" t="s">
        <v>100</v>
      </c>
      <c r="E10" s="10">
        <v>34875.100000000006</v>
      </c>
      <c r="F10" s="4">
        <v>47788.6</v>
      </c>
    </row>
    <row r="11" spans="1:38" x14ac:dyDescent="0.3">
      <c r="D11" s="3" t="s">
        <v>101</v>
      </c>
      <c r="E11" s="10">
        <v>38080.350000000006</v>
      </c>
      <c r="F11" s="4">
        <v>52450.35</v>
      </c>
    </row>
    <row r="12" spans="1:38" x14ac:dyDescent="0.3">
      <c r="A12" t="s">
        <v>109</v>
      </c>
      <c r="B12" t="s">
        <v>105</v>
      </c>
      <c r="D12" s="3" t="s">
        <v>102</v>
      </c>
      <c r="E12" s="10">
        <v>36101.799999999996</v>
      </c>
      <c r="F12" s="4">
        <v>49975.799999999996</v>
      </c>
    </row>
    <row r="13" spans="1:38" x14ac:dyDescent="0.3">
      <c r="A13" s="10">
        <v>444287.65000000026</v>
      </c>
      <c r="B13" s="4">
        <v>613075.15000000026</v>
      </c>
      <c r="D13" s="3" t="s">
        <v>103</v>
      </c>
      <c r="E13" s="10">
        <v>37263.4</v>
      </c>
      <c r="F13" s="4">
        <v>51020.900000000016</v>
      </c>
    </row>
    <row r="15" spans="1:38" x14ac:dyDescent="0.3">
      <c r="A15" t="s">
        <v>118</v>
      </c>
      <c r="B15" s="4">
        <f>GETPIVOTDATA("Sum of total_revenue",$A$12)</f>
        <v>613075.15000000026</v>
      </c>
    </row>
    <row r="16" spans="1:38" x14ac:dyDescent="0.3">
      <c r="A16" t="s">
        <v>119</v>
      </c>
      <c r="B16" s="4">
        <f>GETPIVOTDATA("Sum of total_revenue",$A$12)-GETPIVOTDATA("Sum of making_cost",$A$12)</f>
        <v>168787.5</v>
      </c>
      <c r="O16" s="2" t="s">
        <v>104</v>
      </c>
      <c r="P16" t="s">
        <v>105</v>
      </c>
      <c r="R16" s="2" t="s">
        <v>104</v>
      </c>
      <c r="S16" t="s">
        <v>105</v>
      </c>
    </row>
    <row r="17" spans="1:19" x14ac:dyDescent="0.3">
      <c r="A17" t="s">
        <v>120</v>
      </c>
      <c r="B17" s="5">
        <f>B16/GETPIVOTDATA("Sum of making_cost",$A$12)</f>
        <v>0.37990590105306754</v>
      </c>
      <c r="O17" s="3" t="s">
        <v>112</v>
      </c>
      <c r="P17" s="10">
        <v>306229.39999999991</v>
      </c>
      <c r="R17" s="3" t="s">
        <v>114</v>
      </c>
      <c r="S17" s="4">
        <v>310727.20000000007</v>
      </c>
    </row>
    <row r="18" spans="1:19" x14ac:dyDescent="0.3">
      <c r="O18" s="3" t="s">
        <v>111</v>
      </c>
      <c r="P18" s="10">
        <v>306845.75000000012</v>
      </c>
      <c r="R18" s="3" t="s">
        <v>115</v>
      </c>
      <c r="S18" s="4">
        <v>302347.94999999995</v>
      </c>
    </row>
    <row r="28" spans="1:19" x14ac:dyDescent="0.3">
      <c r="G28" t="b">
        <v>1</v>
      </c>
      <c r="H28" t="b">
        <v>1</v>
      </c>
      <c r="I28" t="b">
        <v>1</v>
      </c>
    </row>
    <row r="29" spans="1:19" x14ac:dyDescent="0.3">
      <c r="F29" t="s">
        <v>108</v>
      </c>
      <c r="G29" t="s">
        <v>121</v>
      </c>
      <c r="H29" t="s">
        <v>122</v>
      </c>
      <c r="I29" s="5" t="s">
        <v>123</v>
      </c>
    </row>
    <row r="30" spans="1:19" x14ac:dyDescent="0.3">
      <c r="F30" s="3" t="s">
        <v>87</v>
      </c>
      <c r="G30" s="4">
        <f>IF($G$28=TRUE,VLOOKUP(F30,D2:F13,3,0),NA())</f>
        <v>60098.049999999996</v>
      </c>
      <c r="H30" s="4">
        <f>IF($H$28=TRUE,VLOOKUP(F30,D2:F13,3,0)-VLOOKUP(F30,D2:F13,2,0),NA())</f>
        <v>16324.999999999993</v>
      </c>
      <c r="I30" s="5">
        <f>IF($I$28=TRUE,H30/VLOOKUP(F30,D1:F13,2,0),"")</f>
        <v>0.37294636768513939</v>
      </c>
      <c r="K30" s="2" t="s">
        <v>104</v>
      </c>
      <c r="L30" t="s">
        <v>110</v>
      </c>
      <c r="O30" s="6"/>
    </row>
    <row r="31" spans="1:19" x14ac:dyDescent="0.3">
      <c r="F31" s="3" t="s">
        <v>94</v>
      </c>
      <c r="G31" s="4">
        <f t="shared" ref="G31:G41" si="0">IF($G$28=TRUE,VLOOKUP(F31,D3:F14,3,0),NA())</f>
        <v>49369.1</v>
      </c>
      <c r="H31" s="4">
        <f t="shared" ref="H31:H41" si="1">IF($H$28=TRUE,VLOOKUP(F31,D3:F14,3,0)-VLOOKUP(F31,D3:F14,2,0),NA())</f>
        <v>13740.999999999993</v>
      </c>
      <c r="I31" s="5">
        <f t="shared" ref="I31:I41" si="2">IF($I$28=TRUE,H31/VLOOKUP(F31,D2:F14,2,0),"")</f>
        <v>0.38567871988683061</v>
      </c>
      <c r="K31" s="3" t="s">
        <v>13</v>
      </c>
      <c r="L31" s="10">
        <v>10418</v>
      </c>
    </row>
    <row r="32" spans="1:19" x14ac:dyDescent="0.3">
      <c r="F32" s="3" t="s">
        <v>95</v>
      </c>
      <c r="G32" s="4">
        <f t="shared" si="0"/>
        <v>47619.45</v>
      </c>
      <c r="H32" s="4">
        <f t="shared" si="1"/>
        <v>13102.999999999993</v>
      </c>
      <c r="I32" s="5">
        <f t="shared" si="2"/>
        <v>0.37961609609331176</v>
      </c>
      <c r="K32" s="3" t="s">
        <v>7</v>
      </c>
      <c r="L32" s="10">
        <v>8393</v>
      </c>
    </row>
    <row r="33" spans="6:12" x14ac:dyDescent="0.3">
      <c r="F33" s="3" t="s">
        <v>79</v>
      </c>
      <c r="G33" s="4">
        <f t="shared" si="0"/>
        <v>48252.80000000001</v>
      </c>
      <c r="H33" s="4">
        <f t="shared" si="1"/>
        <v>13616.000000000007</v>
      </c>
      <c r="I33" s="5">
        <f t="shared" si="2"/>
        <v>0.39310790835181098</v>
      </c>
      <c r="K33" s="3" t="s">
        <v>27</v>
      </c>
      <c r="L33" s="10">
        <v>7763</v>
      </c>
    </row>
    <row r="34" spans="6:12" x14ac:dyDescent="0.3">
      <c r="F34" s="3" t="s">
        <v>96</v>
      </c>
      <c r="G34" s="4">
        <f t="shared" si="0"/>
        <v>56357.25</v>
      </c>
      <c r="H34" s="4">
        <f t="shared" si="1"/>
        <v>15421.000000000007</v>
      </c>
      <c r="I34" s="5">
        <f t="shared" si="2"/>
        <v>0.37670768573086227</v>
      </c>
      <c r="K34" s="3" t="s">
        <v>76</v>
      </c>
      <c r="L34" s="10">
        <v>328</v>
      </c>
    </row>
    <row r="35" spans="6:12" x14ac:dyDescent="0.3">
      <c r="F35" s="3" t="s">
        <v>97</v>
      </c>
      <c r="G35" s="4">
        <f t="shared" si="0"/>
        <v>48582.450000000004</v>
      </c>
      <c r="H35" s="4">
        <f t="shared" si="1"/>
        <v>13374.5</v>
      </c>
      <c r="I35" s="5">
        <f t="shared" si="2"/>
        <v>0.37987159150135119</v>
      </c>
      <c r="K35" s="3" t="s">
        <v>84</v>
      </c>
      <c r="L35" s="10">
        <v>16</v>
      </c>
    </row>
    <row r="36" spans="6:12" x14ac:dyDescent="0.3">
      <c r="F36" s="3" t="s">
        <v>98</v>
      </c>
      <c r="G36" s="4">
        <f t="shared" si="0"/>
        <v>48509.799999999996</v>
      </c>
      <c r="H36" s="4">
        <f t="shared" si="1"/>
        <v>13547.499999999993</v>
      </c>
      <c r="I36" s="5">
        <f t="shared" si="2"/>
        <v>0.38748880937466906</v>
      </c>
    </row>
    <row r="37" spans="6:12" x14ac:dyDescent="0.3">
      <c r="F37" s="3" t="s">
        <v>99</v>
      </c>
      <c r="G37" s="4">
        <f t="shared" si="0"/>
        <v>53050.6</v>
      </c>
      <c r="H37" s="4">
        <f t="shared" si="1"/>
        <v>14744.499999999993</v>
      </c>
      <c r="I37" s="5">
        <f t="shared" si="2"/>
        <v>0.38491258572394449</v>
      </c>
    </row>
    <row r="38" spans="6:12" x14ac:dyDescent="0.3">
      <c r="F38" s="3" t="s">
        <v>100</v>
      </c>
      <c r="G38" s="4">
        <f t="shared" si="0"/>
        <v>47788.6</v>
      </c>
      <c r="H38" s="4">
        <f t="shared" si="1"/>
        <v>12913.499999999993</v>
      </c>
      <c r="I38" s="5">
        <f t="shared" si="2"/>
        <v>0.37027850816198349</v>
      </c>
      <c r="K38" s="8">
        <f>MAX(K31:L35)</f>
        <v>10418</v>
      </c>
      <c r="L38" t="str">
        <f>_xlfn.XLOOKUP(MAX(K31:L35),L31:L35,K31:K35)</f>
        <v>L</v>
      </c>
    </row>
    <row r="39" spans="6:12" x14ac:dyDescent="0.3">
      <c r="F39" s="3" t="s">
        <v>101</v>
      </c>
      <c r="G39" s="4">
        <f t="shared" si="0"/>
        <v>52450.35</v>
      </c>
      <c r="H39" s="4">
        <f t="shared" si="1"/>
        <v>14369.999999999993</v>
      </c>
      <c r="I39" s="5">
        <f t="shared" si="2"/>
        <v>0.37735997699600948</v>
      </c>
    </row>
    <row r="40" spans="6:12" x14ac:dyDescent="0.3">
      <c r="F40" s="3" t="s">
        <v>102</v>
      </c>
      <c r="G40" s="4">
        <f t="shared" si="0"/>
        <v>49975.799999999996</v>
      </c>
      <c r="H40" s="4">
        <f t="shared" si="1"/>
        <v>13874</v>
      </c>
      <c r="I40" s="5">
        <f t="shared" si="2"/>
        <v>0.38430216775894838</v>
      </c>
    </row>
    <row r="41" spans="6:12" x14ac:dyDescent="0.3">
      <c r="F41" s="3" t="s">
        <v>103</v>
      </c>
      <c r="G41" s="4">
        <f t="shared" si="0"/>
        <v>51020.900000000016</v>
      </c>
      <c r="H41" s="4">
        <f t="shared" si="1"/>
        <v>13757.500000000015</v>
      </c>
      <c r="I41" s="5">
        <f t="shared" si="2"/>
        <v>0.36919604759630131</v>
      </c>
    </row>
    <row r="42" spans="6:12" x14ac:dyDescent="0.3">
      <c r="G42" s="4"/>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640D-06B8-43AC-86B3-4DC236DE6A2A}">
  <dimension ref="W7:Y8"/>
  <sheetViews>
    <sheetView tabSelected="1" zoomScale="64" zoomScaleNormal="180" workbookViewId="0">
      <selection activeCell="AE20" sqref="AE20"/>
    </sheetView>
  </sheetViews>
  <sheetFormatPr defaultRowHeight="14.4" x14ac:dyDescent="0.3"/>
  <sheetData>
    <row r="7" spans="23:25" x14ac:dyDescent="0.3">
      <c r="W7" s="7"/>
    </row>
    <row r="8" spans="23:25" x14ac:dyDescent="0.3">
      <c r="Y8" s="9"/>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0" r:id="rId3" name="Check Box 4">
              <controlPr defaultSize="0" autoFill="0" autoLine="0" autoPict="0">
                <anchor moveWithCells="1">
                  <from>
                    <xdr:col>8</xdr:col>
                    <xdr:colOff>7620</xdr:colOff>
                    <xdr:row>15</xdr:row>
                    <xdr:rowOff>0</xdr:rowOff>
                  </from>
                  <to>
                    <xdr:col>9</xdr:col>
                    <xdr:colOff>60960</xdr:colOff>
                    <xdr:row>17</xdr:row>
                    <xdr:rowOff>15240</xdr:rowOff>
                  </to>
                </anchor>
              </controlPr>
            </control>
          </mc:Choice>
        </mc:AlternateContent>
        <mc:AlternateContent xmlns:mc="http://schemas.openxmlformats.org/markup-compatibility/2006">
          <mc:Choice Requires="x14">
            <control shapeId="4101" r:id="rId4" name="Check Box 5">
              <controlPr defaultSize="0" autoFill="0" autoLine="0" autoPict="0">
                <anchor moveWithCells="1">
                  <from>
                    <xdr:col>10</xdr:col>
                    <xdr:colOff>22860</xdr:colOff>
                    <xdr:row>15</xdr:row>
                    <xdr:rowOff>0</xdr:rowOff>
                  </from>
                  <to>
                    <xdr:col>11</xdr:col>
                    <xdr:colOff>99060</xdr:colOff>
                    <xdr:row>17</xdr:row>
                    <xdr:rowOff>15240</xdr:rowOff>
                  </to>
                </anchor>
              </controlPr>
            </control>
          </mc:Choice>
        </mc:AlternateContent>
        <mc:AlternateContent xmlns:mc="http://schemas.openxmlformats.org/markup-compatibility/2006">
          <mc:Choice Requires="x14">
            <control shapeId="4102" r:id="rId5" name="Check Box 6">
              <controlPr defaultSize="0" autoFill="0" autoLine="0" autoPict="0">
                <anchor moveWithCells="1">
                  <from>
                    <xdr:col>12</xdr:col>
                    <xdr:colOff>60960</xdr:colOff>
                    <xdr:row>15</xdr:row>
                    <xdr:rowOff>0</xdr:rowOff>
                  </from>
                  <to>
                    <xdr:col>13</xdr:col>
                    <xdr:colOff>129540</xdr:colOff>
                    <xdr:row>17</xdr:row>
                    <xdr:rowOff>30480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Table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 Verma</dc:creator>
  <cp:lastModifiedBy>Shubh Verma</cp:lastModifiedBy>
  <dcterms:created xsi:type="dcterms:W3CDTF">2025-04-12T14:09:43Z</dcterms:created>
  <dcterms:modified xsi:type="dcterms:W3CDTF">2025-04-21T04:59:46Z</dcterms:modified>
</cp:coreProperties>
</file>